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4.02 (071021)" sheetId="1" r:id="rId4"/>
    <sheet state="visible" name="ALL DEC" sheetId="2" r:id="rId5"/>
    <sheet state="visible" name="IH DEC" sheetId="3" r:id="rId6"/>
    <sheet state="hidden" name="Sheet84" sheetId="4" r:id="rId7"/>
    <sheet state="hidden" name="Sheet83" sheetId="5" r:id="rId8"/>
    <sheet state="hidden" name="MISSING ACCSMISLABELED" sheetId="6" r:id="rId9"/>
    <sheet state="hidden" name="Sheet71" sheetId="7" r:id="rId10"/>
    <sheet state="hidden" name="ACCESSIONS" sheetId="8" r:id="rId11"/>
    <sheet state="hidden" name="COLLECTION REPEATER" sheetId="9" r:id="rId12"/>
    <sheet state="visible" name="DATA - LIS - RX" sheetId="10" r:id="rId13"/>
    <sheet state="visible" name="To Do LCMS &amp; Indiko (1201 - 120" sheetId="11" r:id="rId14"/>
    <sheet state="hidden" name="SCREEN MISSING" sheetId="12" r:id="rId15"/>
    <sheet state="hidden" name="RR-QC" sheetId="13" r:id="rId16"/>
    <sheet state="hidden" name="TEMPLATE To Do LCMS &amp; Indiko B" sheetId="14" r:id="rId17"/>
    <sheet state="visible" name="To Do LCMS &amp; Indiko (1206 - 120" sheetId="15" r:id="rId18"/>
    <sheet state="visible" name="ERRATA" sheetId="16" r:id="rId19"/>
    <sheet state="visible" name="To Do LCMS &amp; Indiko (1210 - 121" sheetId="17" r:id="rId20"/>
    <sheet state="visible" name="Sheet87" sheetId="18" r:id="rId21"/>
    <sheet state="visible" name="Sheet91" sheetId="19" r:id="rId22"/>
    <sheet state="hidden" name="Sheet86" sheetId="20" r:id="rId23"/>
    <sheet state="hidden" name="TEMPLATE To Do LCMS &amp; Indiko" sheetId="21" r:id="rId24"/>
    <sheet state="hidden" name="Project Timeline" sheetId="22" r:id="rId25"/>
    <sheet state="hidden" name="VISIT DATA" sheetId="23" r:id="rId26"/>
    <sheet state="hidden" name="Data" sheetId="24" r:id="rId27"/>
    <sheet state="hidden" name="Temp Sheets" sheetId="25" r:id="rId28"/>
    <sheet state="hidden" name="NOT ON TRACKER" sheetId="26" r:id="rId29"/>
    <sheet state="hidden" name="ILLICITS DATA" sheetId="27" r:id="rId30"/>
    <sheet state="hidden" name="Copy of hierarchichal distribut" sheetId="28" r:id="rId31"/>
  </sheets>
  <definedNames>
    <definedName hidden="1" localSheetId="10" name="_xlnm._FilterDatabase">'To Do LCMS &amp; Indiko (1201 - 120'!$A$11:$W$94</definedName>
    <definedName hidden="1" localSheetId="14" name="_xlnm._FilterDatabase">'To Do LCMS &amp; Indiko (1206 - 120'!$A$11:$W$99</definedName>
    <definedName hidden="1" localSheetId="15" name="_xlnm._FilterDatabase">ERRATA!$A$1:$G$997</definedName>
    <definedName hidden="1" localSheetId="18" name="_xlnm._FilterDatabase">Sheet91!$A$1:$Z$992</definedName>
    <definedName hidden="1" localSheetId="25" name="_xlnm._FilterDatabase">'NOT ON TRACKER'!$A$1:$AD$988</definedName>
    <definedName hidden="1" localSheetId="26" name="_xlnm._FilterDatabase">'ILLICITS DATA'!$A$1:$F$1049</definedName>
  </definedNames>
  <calcPr/>
</workbook>
</file>

<file path=xl/sharedStrings.xml><?xml version="1.0" encoding="utf-8"?>
<sst xmlns="http://schemas.openxmlformats.org/spreadsheetml/2006/main" count="25995" uniqueCount="7362">
  <si>
    <t>MRN</t>
  </si>
  <si>
    <t>NAME</t>
  </si>
  <si>
    <t>DOB</t>
  </si>
  <si>
    <t>LOPEZ, SERGIO</t>
  </si>
  <si>
    <t>PESTANA, MARIA</t>
  </si>
  <si>
    <t>ANGUIANO, MONIQUE</t>
  </si>
  <si>
    <t>GOODRICH, PHYLLIS LEA</t>
  </si>
  <si>
    <t>MOLINAR, OSCAR</t>
  </si>
  <si>
    <t>DOZIER, BONNIE L</t>
  </si>
  <si>
    <t>TOVAR, SYLVIA</t>
  </si>
  <si>
    <t>ARROYO, JULIETA N</t>
  </si>
  <si>
    <t>YAGER, MINDY</t>
  </si>
  <si>
    <t>BESHEARS, CLAUDE D</t>
  </si>
  <si>
    <t>VILLARREAL, MANUEL</t>
  </si>
  <si>
    <t>GRASS, THOMAS H</t>
  </si>
  <si>
    <t>BROWN, BARBARA M</t>
  </si>
  <si>
    <t>BARTKOWIAK, BRENNA L</t>
  </si>
  <si>
    <t>VERDUGO, ANN S</t>
  </si>
  <si>
    <t>KIMSEY, TOMMIE L</t>
  </si>
  <si>
    <t>AGUILAR-RAMOS, FLORENCIO</t>
  </si>
  <si>
    <t>DOZAL, HECTOR F</t>
  </si>
  <si>
    <t>KILLINGSWORTH, STEVE W</t>
  </si>
  <si>
    <t>JIMENEZ, ALEJANDRINA E</t>
  </si>
  <si>
    <t>MENDOZA, VICTOR M</t>
  </si>
  <si>
    <t>RICHARDSON, VICTORIA E</t>
  </si>
  <si>
    <t>ESPARZA, MARIA DE JESUS</t>
  </si>
  <si>
    <t>ESPARZA, LYDIA G</t>
  </si>
  <si>
    <t>PALMA ACEVEDO, HECTOR D</t>
  </si>
  <si>
    <t>VASQUEZ, ROBERTO</t>
  </si>
  <si>
    <t>GARCIA, DORA T</t>
  </si>
  <si>
    <t>LUJAN, NADINE C</t>
  </si>
  <si>
    <t>LOPEZ JR., RAUL</t>
  </si>
  <si>
    <t>PRICE, STEPHEN L</t>
  </si>
  <si>
    <t>WAGNER, LINDA</t>
  </si>
  <si>
    <t>ARMENDARIZ, SAUL C</t>
  </si>
  <si>
    <t>JARAMILLO, SOFIA</t>
  </si>
  <si>
    <t>MENDEZ, JOVITA A</t>
  </si>
  <si>
    <t>ROBBINS, BOBBY G</t>
  </si>
  <si>
    <t>MAYO, MARIA ELENA E</t>
  </si>
  <si>
    <t>RIOS, JAVIER R</t>
  </si>
  <si>
    <t>MENDOZA, MARTHA P</t>
  </si>
  <si>
    <t>FIGUEROA RODRIGUEZ, MARIA B</t>
  </si>
  <si>
    <t>CRYE, MARGARET H</t>
  </si>
  <si>
    <t>URIAS, REGINO N</t>
  </si>
  <si>
    <t>ORTEGA, HORTENCIA R</t>
  </si>
  <si>
    <t>VILARDELL, IRMA</t>
  </si>
  <si>
    <t>ESPARZA, SANTIAGO</t>
  </si>
  <si>
    <t>GUERRERO, PETRA</t>
  </si>
  <si>
    <t>GOMEZ-LEON, IRENE C</t>
  </si>
  <si>
    <t>MARTINEZ, MARIA LUISA</t>
  </si>
  <si>
    <t>CLEMMONS, MARY W</t>
  </si>
  <si>
    <t>CASAS, RICARDO M</t>
  </si>
  <si>
    <t>BARRAZA, SILVIA</t>
  </si>
  <si>
    <t>LEGARRETA, MARY G</t>
  </si>
  <si>
    <t>ROBLES-DEREZA, LETICIA</t>
  </si>
  <si>
    <t>PAYAN, EUNICE</t>
  </si>
  <si>
    <t>GOSS, HELEN T</t>
  </si>
  <si>
    <t>BURCIAGA, TONY</t>
  </si>
  <si>
    <t>JAMES, BRENDA M</t>
  </si>
  <si>
    <t>LOPEZ, MANUEL R</t>
  </si>
  <si>
    <t>ORTIZ, EVA M</t>
  </si>
  <si>
    <t>RAMIREZ, ROSA E</t>
  </si>
  <si>
    <t>LOCKWOOD, WILLIAM S</t>
  </si>
  <si>
    <t>ACEVEDO, ALFREDO</t>
  </si>
  <si>
    <t>HAGLAND, PAUL I</t>
  </si>
  <si>
    <t>FARR, AVERY W</t>
  </si>
  <si>
    <t>VILLEGAS JR, ROBERT</t>
  </si>
  <si>
    <t>VILLEGAS, PATRICIA B</t>
  </si>
  <si>
    <t>ACOSTA, ANA</t>
  </si>
  <si>
    <t>GONZALEZ, EVANGELINA</t>
  </si>
  <si>
    <t>ESCARSEGA, MICHAEL E</t>
  </si>
  <si>
    <t>ROBINSON, PATRICIA A</t>
  </si>
  <si>
    <t>VALDIVIA, MARIA I</t>
  </si>
  <si>
    <t>PALACIOS, ROMAN</t>
  </si>
  <si>
    <t>VAZQUEZ, ALBERTINA</t>
  </si>
  <si>
    <t>TAPIA, MARTHA N</t>
  </si>
  <si>
    <t>MONROY, MIGUEL</t>
  </si>
  <si>
    <t>OGDEN, ANA T</t>
  </si>
  <si>
    <t>ARROYOS ROJO, ROMELIA</t>
  </si>
  <si>
    <t>OTERO, MARIA I</t>
  </si>
  <si>
    <t>DI PASCUALE, THASMANIA</t>
  </si>
  <si>
    <t>RANGEL, GUADALUPE Q</t>
  </si>
  <si>
    <t>MALDONADO, FRANCES</t>
  </si>
  <si>
    <t>DITIRRO, SHEILA L</t>
  </si>
  <si>
    <t>SALDANA, SANDRA</t>
  </si>
  <si>
    <t>FLORES, MARIA A</t>
  </si>
  <si>
    <t>SALAZAR, CINDY A</t>
  </si>
  <si>
    <t>MORALES, JESUS</t>
  </si>
  <si>
    <t>HOBDY, STARLETTE</t>
  </si>
  <si>
    <t>FIERRO, JOSEPH R</t>
  </si>
  <si>
    <t>CORMIER, RAVONNE P</t>
  </si>
  <si>
    <t>TEST, RECORDS</t>
  </si>
  <si>
    <t>MARTINEZ, KELLY C</t>
  </si>
  <si>
    <t>WILLIAMS, PATRICIA</t>
  </si>
  <si>
    <t>CARRUTHERS, KEOKI K</t>
  </si>
  <si>
    <t>COOPER, PATRICIA A</t>
  </si>
  <si>
    <t>FINKLEA, TERRI</t>
  </si>
  <si>
    <t>SHALLENBERGER, JEAN</t>
  </si>
  <si>
    <t>MOSS, JENNIE G</t>
  </si>
  <si>
    <t>PALMA, KARLA</t>
  </si>
  <si>
    <t>MENDEZ, NOHEMI</t>
  </si>
  <si>
    <t>GARDEA, ROBERT</t>
  </si>
  <si>
    <t>CASTORENA, WILLIAM E</t>
  </si>
  <si>
    <t>ARCHULETA, RITA K</t>
  </si>
  <si>
    <t>JOHNSTON, JOHNNY L</t>
  </si>
  <si>
    <t>PORTILLO, MARIA R</t>
  </si>
  <si>
    <t>URBINA, DOLORES</t>
  </si>
  <si>
    <t>GALLARDO, MARIA D</t>
  </si>
  <si>
    <t>HERNANDEZ, CARLOS J</t>
  </si>
  <si>
    <t>ARMENDARIZ, BEATRIZ</t>
  </si>
  <si>
    <t>MARTIN DEL CAMPO, ALEJANDRO</t>
  </si>
  <si>
    <t>CASTELLANOS, ANTONIO</t>
  </si>
  <si>
    <t>VARGAS, ESPIRIDION</t>
  </si>
  <si>
    <t>PLACENCIA, VICTOR M</t>
  </si>
  <si>
    <t>HERNANDEZ, ALICIA</t>
  </si>
  <si>
    <t>SAMBRANO, ELIZABETH J</t>
  </si>
  <si>
    <t>GARCIA, YOLANDA M</t>
  </si>
  <si>
    <t>CAZARES, MARIA LUISA</t>
  </si>
  <si>
    <t>COLON, ELIZABETH</t>
  </si>
  <si>
    <t>BROWN, EDGAR S</t>
  </si>
  <si>
    <t>LEYVA, ALMA D</t>
  </si>
  <si>
    <t>RIOS, JAIME</t>
  </si>
  <si>
    <t>SAAVEDRA, LORENZO</t>
  </si>
  <si>
    <t>FRAIRE, FERNANDO</t>
  </si>
  <si>
    <t>DOHERTY, WILLIAM</t>
  </si>
  <si>
    <t>GUTIERREZ, OLGA</t>
  </si>
  <si>
    <t>CASAREZ, OSCAR</t>
  </si>
  <si>
    <t>BARRAZA, MARIA E</t>
  </si>
  <si>
    <t>VALENZUELA, LUCY S</t>
  </si>
  <si>
    <t>SALAZAR, MACARIO B</t>
  </si>
  <si>
    <t>LICON DE MALDONADO, NORMA N</t>
  </si>
  <si>
    <t>MOTA, MARIO</t>
  </si>
  <si>
    <t>WILLIAMS, MILDRED</t>
  </si>
  <si>
    <t>AVILA, MARIA</t>
  </si>
  <si>
    <t>RIOS DE SOLIS, MARIA D</t>
  </si>
  <si>
    <t>ALARCON, SAGRARIO</t>
  </si>
  <si>
    <t>LOPEZ, JOSEFINA</t>
  </si>
  <si>
    <t>COOPER, OLGA P</t>
  </si>
  <si>
    <t>DUARTE, ARMANDO</t>
  </si>
  <si>
    <t>VILLALOBOS, DAVID L</t>
  </si>
  <si>
    <t>MOORE, RONNIE F</t>
  </si>
  <si>
    <t>NARVAIZ, BLANCA A</t>
  </si>
  <si>
    <t>BORJAS, LUIS</t>
  </si>
  <si>
    <t>VELIZ PACHECO, MANUEL</t>
  </si>
  <si>
    <t>PASILLAS RIVERA, JESUS A</t>
  </si>
  <si>
    <t>SMITH, SHIRLEY</t>
  </si>
  <si>
    <t>BOCANEGRA, JOSE J</t>
  </si>
  <si>
    <t>CANO SALCIDO, REBECCA</t>
  </si>
  <si>
    <t>GUILLEN, ROBERTO</t>
  </si>
  <si>
    <t>MACIAS, CAROLINA</t>
  </si>
  <si>
    <t>WILHELM, ROBERT K</t>
  </si>
  <si>
    <t>QUINTANA, HECTOR</t>
  </si>
  <si>
    <t>BONNER, HUBERT</t>
  </si>
  <si>
    <t>GONZALEZ, BRENDA</t>
  </si>
  <si>
    <t>POULOS, KATHARINE S</t>
  </si>
  <si>
    <t>RAMIREZ, BELEM</t>
  </si>
  <si>
    <t>CANO, JESSICA M</t>
  </si>
  <si>
    <t>RAMOS-CARMONA, JUAN A</t>
  </si>
  <si>
    <t>ESCOBEDO GUERRERO, SERGIO</t>
  </si>
  <si>
    <t>LOPEZ, NIDIA</t>
  </si>
  <si>
    <t>RICHARDSON, VERONICA</t>
  </si>
  <si>
    <t>MORALES, MARIA E</t>
  </si>
  <si>
    <t>FERNANDEZ, CLAUDIA</t>
  </si>
  <si>
    <t>CASTELLANOS, ANA</t>
  </si>
  <si>
    <t>FARAONE, TAMARA J</t>
  </si>
  <si>
    <t>POULOS, VICTOR F</t>
  </si>
  <si>
    <t>HERNANDEZ, EMMA</t>
  </si>
  <si>
    <t>HERRERA, IVAN</t>
  </si>
  <si>
    <t>FLORES, ENRIQUE</t>
  </si>
  <si>
    <t>PENA, VIRGINIA</t>
  </si>
  <si>
    <t>MUNIZ, ESPERANZA</t>
  </si>
  <si>
    <t>ACOSTA, GERARDO M</t>
  </si>
  <si>
    <t>TORRES, MARIA</t>
  </si>
  <si>
    <t>WIIRRE, LORRAINE</t>
  </si>
  <si>
    <t>TERRELL, JOANNE</t>
  </si>
  <si>
    <t>STEVENS, MICHAEL</t>
  </si>
  <si>
    <t>ZAVALA, SANDRA M</t>
  </si>
  <si>
    <t>ALFARO, JANETH C</t>
  </si>
  <si>
    <t>HERNANDEZ, MARIA G</t>
  </si>
  <si>
    <t>GEMOETS, MARIA A</t>
  </si>
  <si>
    <t>OGBONNA, EBENEZER</t>
  </si>
  <si>
    <t>MELCHOR ARROYO, JUAN F</t>
  </si>
  <si>
    <t>LOUIS, VIVIAN</t>
  </si>
  <si>
    <t>LOPEZ, RICARDO D</t>
  </si>
  <si>
    <t>KONO, DARLENE C</t>
  </si>
  <si>
    <t>SEGURA, ALBERTO</t>
  </si>
  <si>
    <t>KALLEY, CANDIS A</t>
  </si>
  <si>
    <t>HERRERA, MARIA I</t>
  </si>
  <si>
    <t>QUINTANA, MARTHA</t>
  </si>
  <si>
    <t>ROSALES, JUAN P</t>
  </si>
  <si>
    <t>MURPHY, VANESSA C</t>
  </si>
  <si>
    <t>TOSUN, AYSE</t>
  </si>
  <si>
    <t>CRENSHAW, KENNETH R</t>
  </si>
  <si>
    <t>GREEDER, MELISSA</t>
  </si>
  <si>
    <t>GREEN, LAURA</t>
  </si>
  <si>
    <t>HERRERA, RAYMOND</t>
  </si>
  <si>
    <t>SANCHEZ, RICARDO</t>
  </si>
  <si>
    <t>HUERTA MARTINEZ, BERTHA</t>
  </si>
  <si>
    <t>BEILFUSS, MICHAEL E</t>
  </si>
  <si>
    <t>QUINONES, ABIGAIL</t>
  </si>
  <si>
    <t>ARAGON DE SANTACRUZ, IRENE</t>
  </si>
  <si>
    <t>MACIAS, ARMANDO</t>
  </si>
  <si>
    <t>REBNER, MICHAEL</t>
  </si>
  <si>
    <t>SIERRA, RAUL</t>
  </si>
  <si>
    <t>DE ALMEIDA, LUCAS</t>
  </si>
  <si>
    <t>CARREON, SANJUANA</t>
  </si>
  <si>
    <t>MIRANDA, EDWARDO</t>
  </si>
  <si>
    <t>HERNANDEZ, MICAELA</t>
  </si>
  <si>
    <t>GOMEZ, CONSUELO C</t>
  </si>
  <si>
    <t>MADRID, BENJAMIN V</t>
  </si>
  <si>
    <t>CARDENAS, ROSARIO</t>
  </si>
  <si>
    <t>SAUCEDO, MARIA D</t>
  </si>
  <si>
    <t>HICKS, OTIS</t>
  </si>
  <si>
    <t>WHEELER, JACQUELINE</t>
  </si>
  <si>
    <t>RANGEL, OSCAR M</t>
  </si>
  <si>
    <t>TAYLOR, CHARLES</t>
  </si>
  <si>
    <t>GIL, JULIA</t>
  </si>
  <si>
    <t>JERIDO, LADARIUS</t>
  </si>
  <si>
    <t>MACIEL, DANIEL</t>
  </si>
  <si>
    <t>MACIAS, ERNESTO</t>
  </si>
  <si>
    <t>DE LA O, JOSE</t>
  </si>
  <si>
    <t>MAYO, JUDITH A</t>
  </si>
  <si>
    <t>HUERTA, MICHAEL</t>
  </si>
  <si>
    <t>MURDOCK, ROBERT S</t>
  </si>
  <si>
    <t>PEDREGON, LUIS</t>
  </si>
  <si>
    <t>RAGHEB, MOATAZ M</t>
  </si>
  <si>
    <t>CRAMER, JANET I</t>
  </si>
  <si>
    <t>LOPEZ, MANUEL</t>
  </si>
  <si>
    <t>CHAVEZ, VICTOR M</t>
  </si>
  <si>
    <t>GARCIA, CARMEN</t>
  </si>
  <si>
    <t>MUNOZ, CYNTHIA</t>
  </si>
  <si>
    <t>CARRASCO, GREGORIO</t>
  </si>
  <si>
    <t>WINN, REGINALD R</t>
  </si>
  <si>
    <t>PITONES, LUISA</t>
  </si>
  <si>
    <t>HERRERA, MARCO A</t>
  </si>
  <si>
    <t>DIAZ, MARIA</t>
  </si>
  <si>
    <t>ARRIAGA, HECTOR</t>
  </si>
  <si>
    <t>MORALES, JOEL</t>
  </si>
  <si>
    <t>RODRIGUEZ, OSCAR</t>
  </si>
  <si>
    <t>FLORES, CARLOS</t>
  </si>
  <si>
    <t>CHAVIRA, MARIA L</t>
  </si>
  <si>
    <t>RODRIGUEZ, CHRISTINA</t>
  </si>
  <si>
    <t>BUSTAMANTE, DAVID</t>
  </si>
  <si>
    <t>ORMSBY, KAYE</t>
  </si>
  <si>
    <t>MORENO, JOSE M</t>
  </si>
  <si>
    <t>TATE, AMANDA</t>
  </si>
  <si>
    <t>FACIO, MARIA T</t>
  </si>
  <si>
    <t>GONZALEZ, ANTONIO</t>
  </si>
  <si>
    <t>ORTIZ, ORLANDO</t>
  </si>
  <si>
    <t>HERNANDEZ, LAURA S</t>
  </si>
  <si>
    <t>SCARCELLI, JOHN A</t>
  </si>
  <si>
    <t>CHANSON, LAURIE L</t>
  </si>
  <si>
    <t>COLON, BERTHA A</t>
  </si>
  <si>
    <t>SALAZAR, JAIME</t>
  </si>
  <si>
    <t>ALLEN, ELIJAH</t>
  </si>
  <si>
    <t>RODRIGUEZ, SAMUEL</t>
  </si>
  <si>
    <t>LOPEZ, GUADALUPE R</t>
  </si>
  <si>
    <t>RAMIREZ, RICARDO J</t>
  </si>
  <si>
    <t>GARCIA, JUAN M</t>
  </si>
  <si>
    <t>CASTILLO, MARIO B</t>
  </si>
  <si>
    <t>GARCIA, IRMA R</t>
  </si>
  <si>
    <t>EYE, DARLA</t>
  </si>
  <si>
    <t>LOPEZ DE MACIAS, NATIVIDAD</t>
  </si>
  <si>
    <t>GARCIA, SANDRA Y</t>
  </si>
  <si>
    <t>ALDACO, DONNA K</t>
  </si>
  <si>
    <t>MONTGOMERY, LEAMON</t>
  </si>
  <si>
    <t>ESPARZA, VICTOR</t>
  </si>
  <si>
    <t>SILVA, GRACIELA</t>
  </si>
  <si>
    <t>SUA, LYDIA</t>
  </si>
  <si>
    <t>ARMENDARIZ, MONSERRAT C</t>
  </si>
  <si>
    <t>OCHOA, MARIA L</t>
  </si>
  <si>
    <t>REYES, ANTHONY</t>
  </si>
  <si>
    <t>SANCHEZ, MONIQUE</t>
  </si>
  <si>
    <t>MACIAS, JUANITA</t>
  </si>
  <si>
    <t>SANCHEZ PONCE, JUAN</t>
  </si>
  <si>
    <t>SAENZ, RUDY</t>
  </si>
  <si>
    <t>SCROGGS, CLIFTON E</t>
  </si>
  <si>
    <t>GUTIERREZ, SUJEI</t>
  </si>
  <si>
    <t>ANDRADE, ANTONIO</t>
  </si>
  <si>
    <t>SMITH, RICKY</t>
  </si>
  <si>
    <t>FOREMAN, MARIANNE</t>
  </si>
  <si>
    <t>MARTINEZ, ANTONIO B</t>
  </si>
  <si>
    <t>JANOE, DELL</t>
  </si>
  <si>
    <t>HARNEY, JANET L</t>
  </si>
  <si>
    <t>TIPTON, ROBERT</t>
  </si>
  <si>
    <t>BROWN, DESIRIE</t>
  </si>
  <si>
    <t>BROWN, REGINALD</t>
  </si>
  <si>
    <t>RAMIREZ, LUZ C</t>
  </si>
  <si>
    <t>CANALES, RITA</t>
  </si>
  <si>
    <t>CARRILLO, TERESA G</t>
  </si>
  <si>
    <t>ORTEGA, YVONNE</t>
  </si>
  <si>
    <t>AYALA, ROBERT</t>
  </si>
  <si>
    <t>MUNOZ, LORENZA</t>
  </si>
  <si>
    <t>JOHNSON, MONIKA</t>
  </si>
  <si>
    <t>HAWKINS-KIRKHART, GERLINDE</t>
  </si>
  <si>
    <t>JONES, MARY F</t>
  </si>
  <si>
    <t>FRAIRE, IRENE</t>
  </si>
  <si>
    <t>BARRERA, JANET</t>
  </si>
  <si>
    <t>TRILLO, ANTONIO D</t>
  </si>
  <si>
    <t>LUCERO, CRISTINA R</t>
  </si>
  <si>
    <t>LICHARD, JESSY</t>
  </si>
  <si>
    <t>FARNQUIST, DENNIS D</t>
  </si>
  <si>
    <t>ALVAREZ, MARIA D</t>
  </si>
  <si>
    <t>MYERS, KAREN</t>
  </si>
  <si>
    <t>MARTINEZ, CONNIE</t>
  </si>
  <si>
    <t>HERRERA, MARGIE</t>
  </si>
  <si>
    <t>JIMENEZ, JAIME</t>
  </si>
  <si>
    <t>RIZO, MARIA</t>
  </si>
  <si>
    <t>SALAZAR, TERESA</t>
  </si>
  <si>
    <t>WARR, NATALIE</t>
  </si>
  <si>
    <t>TIRADO, RAMON</t>
  </si>
  <si>
    <t>RAMOS, ANTONIO JR</t>
  </si>
  <si>
    <t>PAZ, JORGE R</t>
  </si>
  <si>
    <t>GONZALEZ, RENE</t>
  </si>
  <si>
    <t>ERSKINE, JACQUELINE</t>
  </si>
  <si>
    <t>RYAN, SHAWNA</t>
  </si>
  <si>
    <t>CARRILLO, HORTENCIA</t>
  </si>
  <si>
    <t>TERRAZAS, MARTIN</t>
  </si>
  <si>
    <t>ESTRADA, JOSE</t>
  </si>
  <si>
    <t>AMESQUITA, SANDRA</t>
  </si>
  <si>
    <t>VENZOR, ANDY</t>
  </si>
  <si>
    <t>TAPIA, ANA P</t>
  </si>
  <si>
    <t>ESTRADA, VIRGINIA</t>
  </si>
  <si>
    <t>LOPEZ, RUBEN</t>
  </si>
  <si>
    <t>STEINMEIER, BELINDA</t>
  </si>
  <si>
    <t>CASTILLO, YOLANDA</t>
  </si>
  <si>
    <t>GARCIA, MANUEL</t>
  </si>
  <si>
    <t>SCHEROTTER, HEATHER</t>
  </si>
  <si>
    <t>PORRAS, CLAUDIA</t>
  </si>
  <si>
    <t>MCGILL, REBECCA D</t>
  </si>
  <si>
    <t>DIAZ, MARCELA</t>
  </si>
  <si>
    <t>KASCH, GUADALUPE</t>
  </si>
  <si>
    <t>ORTIZ, LINDA</t>
  </si>
  <si>
    <t>STOUT, STEPHEN D</t>
  </si>
  <si>
    <t>ENRIQUEZ, MIGUEL</t>
  </si>
  <si>
    <t>HESTER, TODD</t>
  </si>
  <si>
    <t>BOURGET, KARI</t>
  </si>
  <si>
    <t>CORELLA, SYLVIA</t>
  </si>
  <si>
    <t>SILVA, MANUEL</t>
  </si>
  <si>
    <t>BACA, CONSUELO F</t>
  </si>
  <si>
    <t>JUAREZ, SYLVIA</t>
  </si>
  <si>
    <t>LOPEZ DE SOTO, GLORIA</t>
  </si>
  <si>
    <t>GONZALEZ, CHRISTOPHER</t>
  </si>
  <si>
    <t>HALL, JEROME</t>
  </si>
  <si>
    <t>MIRANDA, ERNESTINA</t>
  </si>
  <si>
    <t>REYES, VIVIANA</t>
  </si>
  <si>
    <t>MARTINEZ, GABRIELA</t>
  </si>
  <si>
    <t>WRENCHER, PORFIRIA</t>
  </si>
  <si>
    <t>FEDERICO, GUADALUPE</t>
  </si>
  <si>
    <t>STAIGER, NOTHBURGA E</t>
  </si>
  <si>
    <t>LEONGUERRERO, MARIE</t>
  </si>
  <si>
    <t>MARTINEZ, RAFAEL</t>
  </si>
  <si>
    <t>CAMPOS, MERLI</t>
  </si>
  <si>
    <t>RAMIREZ, BERTHA M</t>
  </si>
  <si>
    <t>SAMANIEGO, NORMA</t>
  </si>
  <si>
    <t>BACK, LORENA</t>
  </si>
  <si>
    <t>REYNOLDS, CYNTHIA</t>
  </si>
  <si>
    <t>SIMON, MARK</t>
  </si>
  <si>
    <t>ZUNIGA, MIGUEL A</t>
  </si>
  <si>
    <t>GOMEZ, CHRISTINA</t>
  </si>
  <si>
    <t>GILL, CHERYL</t>
  </si>
  <si>
    <t>JACKMAN, JOSHUA</t>
  </si>
  <si>
    <t>BOGIEL, SHERI</t>
  </si>
  <si>
    <t>DE SANTIAGO DE BAEZA, MARIA D</t>
  </si>
  <si>
    <t>LUNA DE VALLES, ELENA</t>
  </si>
  <si>
    <t>GARCIA, JORGE LUIS</t>
  </si>
  <si>
    <t>HERNANDEZ, JOSE L</t>
  </si>
  <si>
    <t>SANDOVAL, BLANCA</t>
  </si>
  <si>
    <t>MIRANDA, PASCUALA</t>
  </si>
  <si>
    <t>KING, GENEVA</t>
  </si>
  <si>
    <t>BOBADILLA, LUIS</t>
  </si>
  <si>
    <t>SCHMIDT, CHRISTOPHER M</t>
  </si>
  <si>
    <t>RIVERA, MARTHA</t>
  </si>
  <si>
    <t>SHAW, BERTHA</t>
  </si>
  <si>
    <t>AGUILAR, LAURA</t>
  </si>
  <si>
    <t>MORALES, CHRISTINE</t>
  </si>
  <si>
    <t>GUTIERREZ, BERNARDO</t>
  </si>
  <si>
    <t>LICON, SOCORRO</t>
  </si>
  <si>
    <t>HUBACKER, LUANA</t>
  </si>
  <si>
    <t>SAENZ, SALVADOR</t>
  </si>
  <si>
    <t>JOHNSON, ROBIN A</t>
  </si>
  <si>
    <t>AMARO, ESTEBAN</t>
  </si>
  <si>
    <t>PHILLIPS, PATRICIA</t>
  </si>
  <si>
    <t>VALENZUELA, SILVIA</t>
  </si>
  <si>
    <t>BETHEA, RAYNA</t>
  </si>
  <si>
    <t>HAYEN, SERGIO</t>
  </si>
  <si>
    <t>RUIZ, JOEL</t>
  </si>
  <si>
    <t>BRACK, MAYELA</t>
  </si>
  <si>
    <t>ROMERO, CONCEPCION</t>
  </si>
  <si>
    <t>VASQUEZ, DIANA</t>
  </si>
  <si>
    <t>ALLSMAN, EMILY</t>
  </si>
  <si>
    <t>RIVERA, ELVIA</t>
  </si>
  <si>
    <t>BARRAZA, ANA</t>
  </si>
  <si>
    <t>SALLOUM, DIANA</t>
  </si>
  <si>
    <t>RODRIGUEZ, HECTOR</t>
  </si>
  <si>
    <t>FERNANDEZ, JESSICA</t>
  </si>
  <si>
    <t>VENEGAS, FRANCISCO</t>
  </si>
  <si>
    <t>RETANA, LUIS A</t>
  </si>
  <si>
    <t>MERCADO, BENITA G</t>
  </si>
  <si>
    <t>DALY, DONNA</t>
  </si>
  <si>
    <t>GONZALEZ, REBECCA</t>
  </si>
  <si>
    <t>MARTINEZ, ARMANDO</t>
  </si>
  <si>
    <t>LOPEZ, JOSE</t>
  </si>
  <si>
    <t>GRADO, REYMUNDO</t>
  </si>
  <si>
    <t>VALDEZ RODRIGUEZ, MARIA</t>
  </si>
  <si>
    <t>VASQUEZ, STOVAL</t>
  </si>
  <si>
    <t>WHEAT-ERBY, RUTH</t>
  </si>
  <si>
    <t>PEREZ, NATALIE</t>
  </si>
  <si>
    <t>COFFMAN, MARY</t>
  </si>
  <si>
    <t>LARA, JOSEFINA</t>
  </si>
  <si>
    <t>DE LA ROSA, MICHELLE</t>
  </si>
  <si>
    <t>CARRILLO, ANDY</t>
  </si>
  <si>
    <t>ALVAREZ, MARTHA</t>
  </si>
  <si>
    <t>BORI, JOHN C</t>
  </si>
  <si>
    <t>HOLGUIN, NORMA</t>
  </si>
  <si>
    <t>HIGAREDA, LORENA</t>
  </si>
  <si>
    <t>ACOSTA, ERIKA</t>
  </si>
  <si>
    <t>VIGIL, WENDELIN M</t>
  </si>
  <si>
    <t>BEARD, FRANK</t>
  </si>
  <si>
    <t>LABIAGA, PATRICIA</t>
  </si>
  <si>
    <t>GONZALEZ, DANIEL</t>
  </si>
  <si>
    <t>VEGA, JOSE A</t>
  </si>
  <si>
    <t>SMITH, WILLIAM</t>
  </si>
  <si>
    <t>VILLALVA, ISAAC K</t>
  </si>
  <si>
    <t>ARTINO, FABIAN</t>
  </si>
  <si>
    <t>RUIZ, CARMEN G</t>
  </si>
  <si>
    <t>PADILLA, ROSEMARY</t>
  </si>
  <si>
    <t>BOJORQUEZ-MORALES, MARIA O</t>
  </si>
  <si>
    <t>PEREZ, MARIA</t>
  </si>
  <si>
    <t>OLIVER, YOLANDA M</t>
  </si>
  <si>
    <t>SILVA-LEYVA, BIANCA</t>
  </si>
  <si>
    <t>NUNEZ, MARGARET</t>
  </si>
  <si>
    <t>PETRI, RICHARD</t>
  </si>
  <si>
    <t>CALDERON, JOSE</t>
  </si>
  <si>
    <t>VICKERS, LINDA</t>
  </si>
  <si>
    <t>MURPHY, ROGELIO J</t>
  </si>
  <si>
    <t>ALANIS DE HINOJOS, MARIA T</t>
  </si>
  <si>
    <t>LUJAN, ROBERTO N</t>
  </si>
  <si>
    <t>MELENDEZ, SARAH A</t>
  </si>
  <si>
    <t>MENDOZA, MARGARITA</t>
  </si>
  <si>
    <t>ROBERTS, SANTIAGO</t>
  </si>
  <si>
    <t>ANDREWS, THOMAS F</t>
  </si>
  <si>
    <t>HERNANDEZ, JAMES</t>
  </si>
  <si>
    <t>BERNAL, LEONEL</t>
  </si>
  <si>
    <t>NEWELL, DORRIS</t>
  </si>
  <si>
    <t>ZAMORA, MILTON</t>
  </si>
  <si>
    <t>SOTO, CAROLINA</t>
  </si>
  <si>
    <t>ESCOBEDO, ROSALBA</t>
  </si>
  <si>
    <t>ANAYA, JESUS</t>
  </si>
  <si>
    <t>ROBERTS, KIRSTY</t>
  </si>
  <si>
    <t>MARTINEZ, MARY</t>
  </si>
  <si>
    <t>MANZI, CYNTHIA</t>
  </si>
  <si>
    <t>CASTILLO, ANA</t>
  </si>
  <si>
    <t>MARIN, ARTURO</t>
  </si>
  <si>
    <t>PASCHICH, CHRISTINA</t>
  </si>
  <si>
    <t>RUBIO, MARIA VIRGINIA</t>
  </si>
  <si>
    <t>BUSTAMANTE, MIGUEL</t>
  </si>
  <si>
    <t>CRAMER, CHRISTOPHER R</t>
  </si>
  <si>
    <t>LOPEZ, JUAN</t>
  </si>
  <si>
    <t>WOODALL, ROBERT P</t>
  </si>
  <si>
    <t>WACHSMANN, CHRIS E</t>
  </si>
  <si>
    <t>DURAN, LETICIA</t>
  </si>
  <si>
    <t>REYES, EMMA O</t>
  </si>
  <si>
    <t>BORCKY, ROBERT</t>
  </si>
  <si>
    <t>YECANO, JOSE</t>
  </si>
  <si>
    <t>FITZPATRICK, LISA</t>
  </si>
  <si>
    <t>HERNANDEZ, RAMONA</t>
  </si>
  <si>
    <t>GUTIERREZ, ARMIDA</t>
  </si>
  <si>
    <t>ANDRADE, GUADALUPE</t>
  </si>
  <si>
    <t>MOONEY, STARLENE A</t>
  </si>
  <si>
    <t>ARROYO, ALEXIS</t>
  </si>
  <si>
    <t>ALVA DE LOS SANTOS, FERNANDO</t>
  </si>
  <si>
    <t>MAPLES, STEPHEN</t>
  </si>
  <si>
    <t>GONZALEZ, MARTHA GUADALUPE</t>
  </si>
  <si>
    <t>VELEZ, JESSICA</t>
  </si>
  <si>
    <t>MARIN, CLAUDIA ISELA</t>
  </si>
  <si>
    <t>MARTINEZ, EDITH</t>
  </si>
  <si>
    <t>GARCIA, BLANCA E</t>
  </si>
  <si>
    <t>HENDERSON, RICKY</t>
  </si>
  <si>
    <t>SIMONS, GINGER</t>
  </si>
  <si>
    <t>LOPEZ, RONNIE</t>
  </si>
  <si>
    <t>ROMERO, HECTOR</t>
  </si>
  <si>
    <t>URENA, GLORIA L</t>
  </si>
  <si>
    <t>ESPINO, FLOR</t>
  </si>
  <si>
    <t>GALINDO VALDEZ, AIDA</t>
  </si>
  <si>
    <t>VELASQUEZ, SYLVIA</t>
  </si>
  <si>
    <t>LEON GUERRERO, MARIA G</t>
  </si>
  <si>
    <t>PARIENTE, ALICIA</t>
  </si>
  <si>
    <t>BREITAG, DOUGLAS</t>
  </si>
  <si>
    <t>SMITH, WILLIE</t>
  </si>
  <si>
    <t>LESLEY, BARBARA</t>
  </si>
  <si>
    <t>PORRAS, VERONICA</t>
  </si>
  <si>
    <t>ALEMAN, FELIX</t>
  </si>
  <si>
    <t>LOPEZ, DULCE N</t>
  </si>
  <si>
    <t>RAMIREZ, ANTONIO</t>
  </si>
  <si>
    <t>MORALES, ROSEMARY</t>
  </si>
  <si>
    <t>ALMARAZ, NICOLE</t>
  </si>
  <si>
    <t>MACIEL, JUAN</t>
  </si>
  <si>
    <t>CARREON, ROBERTO</t>
  </si>
  <si>
    <t>BROWN, RENEE</t>
  </si>
  <si>
    <t>EVANS AMACKER, ANGELICA</t>
  </si>
  <si>
    <t>GOMEZ, MARIA</t>
  </si>
  <si>
    <t>JASSO, CECILIA</t>
  </si>
  <si>
    <t>CHERRY, LESLIE</t>
  </si>
  <si>
    <t>PLACE, MICHELLE</t>
  </si>
  <si>
    <t>PEREZ, PRISCILLA</t>
  </si>
  <si>
    <t>MUNOZ DE HERNANDEZ, MARIA E</t>
  </si>
  <si>
    <t>HERNANDEZ, ALBERTO</t>
  </si>
  <si>
    <t>ARELLANO, JUAN</t>
  </si>
  <si>
    <t>PINA, ISIDRA</t>
  </si>
  <si>
    <t>ESCOBEDO, JOSE LUIS</t>
  </si>
  <si>
    <t>ACOSTA, NATALIA</t>
  </si>
  <si>
    <t>MCALISTER, THOMAS</t>
  </si>
  <si>
    <t>GOMEZ, ROSALINDA</t>
  </si>
  <si>
    <t>PARKE, ROBERT M</t>
  </si>
  <si>
    <t>BROOKS, MICHELLE</t>
  </si>
  <si>
    <t>HERNANDEZ, CHONG</t>
  </si>
  <si>
    <t>KELLEY, JAMES</t>
  </si>
  <si>
    <t>ALVARADO, ALEJANDRA</t>
  </si>
  <si>
    <t>ALDERETE, GABRIEL DE JESUS</t>
  </si>
  <si>
    <t>MARTINEZ, HECTOR</t>
  </si>
  <si>
    <t>RODRIGUEZ, GILBERTO</t>
  </si>
  <si>
    <t>SHORTER, LAURA</t>
  </si>
  <si>
    <t>RUBALCAVA, CHRISTOPHER</t>
  </si>
  <si>
    <t>TILIAIA, IUTISONE</t>
  </si>
  <si>
    <t>PENA, MARIA</t>
  </si>
  <si>
    <t>SALAS, MARTIN</t>
  </si>
  <si>
    <t>FACIO, CARLOS F</t>
  </si>
  <si>
    <t>RENTERIA, MARIA G</t>
  </si>
  <si>
    <t>GALLARDO, RODOLFO</t>
  </si>
  <si>
    <t>GARCIA, MANUELA</t>
  </si>
  <si>
    <t>WALLIS, PEGGY S</t>
  </si>
  <si>
    <t>CASTILLO, SARAH</t>
  </si>
  <si>
    <t>BARRON, LUCINDA</t>
  </si>
  <si>
    <t>WITHERINGTON, CONNIE</t>
  </si>
  <si>
    <t>GUTIERREZ, SANJUANA</t>
  </si>
  <si>
    <t>NAJERA, ROSA R</t>
  </si>
  <si>
    <t>APODACA, JOHNNY</t>
  </si>
  <si>
    <t>CAMARGO, FLORENCIA</t>
  </si>
  <si>
    <t>URQUIZA, ANTONIO</t>
  </si>
  <si>
    <t>BACA, RODOLFO</t>
  </si>
  <si>
    <t>HERNANDEZ, AIDE G</t>
  </si>
  <si>
    <t>GALLEGOS, THELMA</t>
  </si>
  <si>
    <t>CASTLE, CORY</t>
  </si>
  <si>
    <t>LOYA, IRMA</t>
  </si>
  <si>
    <t>SINGH, VICTORIA</t>
  </si>
  <si>
    <t>ESTRADA, ABRAHAM</t>
  </si>
  <si>
    <t>AVALOS, LUZ</t>
  </si>
  <si>
    <t>PONCE, LIDIA</t>
  </si>
  <si>
    <t>HARRISON, KRISTEN</t>
  </si>
  <si>
    <t>JIMENEZ, HECTOR</t>
  </si>
  <si>
    <t>VANDEBERG, MICHAEL P</t>
  </si>
  <si>
    <t>ROMERO, JOSE</t>
  </si>
  <si>
    <t>JOHNSON, ALFONSO</t>
  </si>
  <si>
    <t>TURCOTTE, ROBERT</t>
  </si>
  <si>
    <t>DAUNCEY, ALAN B</t>
  </si>
  <si>
    <t>PACHECO, CAROLINA</t>
  </si>
  <si>
    <t>DOLLAR, DONNA</t>
  </si>
  <si>
    <t>BUSTAMANTE, LOURDES I</t>
  </si>
  <si>
    <t>LOPEZ, IRMA</t>
  </si>
  <si>
    <t>HERNANDEZ, LINDA</t>
  </si>
  <si>
    <t>JOHNSON, EDITH</t>
  </si>
  <si>
    <t>MENDIA, OFELIA</t>
  </si>
  <si>
    <t>AGUILERA, NATIVIDAD</t>
  </si>
  <si>
    <t>FLORES, FRANCISCO J</t>
  </si>
  <si>
    <t>HICKMAN, SIDNEY</t>
  </si>
  <si>
    <t>GARCIA, GLORIA</t>
  </si>
  <si>
    <t>REYNOSO, MARIA</t>
  </si>
  <si>
    <t>FLORES, ROBERT</t>
  </si>
  <si>
    <t>TENORIO, GUSTAVO</t>
  </si>
  <si>
    <t>BOWLIN, JAMES</t>
  </si>
  <si>
    <t>AGUILAR, SYLVIA</t>
  </si>
  <si>
    <t>VILLANUEVA, MARTHA</t>
  </si>
  <si>
    <t>OLVERA, RAMON</t>
  </si>
  <si>
    <t>MENDEZ, DELIA</t>
  </si>
  <si>
    <t>ARREDONDO, ANGELICA O</t>
  </si>
  <si>
    <t>CANO, FERMINA</t>
  </si>
  <si>
    <t>DEUEL, AMANDA S</t>
  </si>
  <si>
    <t>JOHNSON, THOMAS</t>
  </si>
  <si>
    <t>PINEDA, SARA</t>
  </si>
  <si>
    <t>SERNA, ROBERTO</t>
  </si>
  <si>
    <t>LOPEZ, NATIVIDAD JR</t>
  </si>
  <si>
    <t>PEREZ, ROSALIE A</t>
  </si>
  <si>
    <t>SERRANO, CORA</t>
  </si>
  <si>
    <t>HERRERA, MARIA DE JESUS</t>
  </si>
  <si>
    <t>AVITIA, OSBALDO R</t>
  </si>
  <si>
    <t>HERRERA, CARMEN M</t>
  </si>
  <si>
    <t>SANCHEZ, MARIA</t>
  </si>
  <si>
    <t>MONTOYA, BELEM</t>
  </si>
  <si>
    <t>CAJAS, MATILDE</t>
  </si>
  <si>
    <t>REYES, ARMIDA N</t>
  </si>
  <si>
    <t>CEPEDA, ALICIA</t>
  </si>
  <si>
    <t>ESPINO, YOLANDA</t>
  </si>
  <si>
    <t>ELLIOTT, TANIA L</t>
  </si>
  <si>
    <t>CALVIN, ROY</t>
  </si>
  <si>
    <t>MENDOZA, OTILIA</t>
  </si>
  <si>
    <t>SANCHEZ, JOSE G</t>
  </si>
  <si>
    <t>GRAJEDA, LORENA D</t>
  </si>
  <si>
    <t>ROMAN, DAVID F</t>
  </si>
  <si>
    <t>SALAS, LETICIA</t>
  </si>
  <si>
    <t>ALCALA, JUAN</t>
  </si>
  <si>
    <t>CARRILLO MAGALLANES, ALBERTO</t>
  </si>
  <si>
    <t>PELLETIER, KELLY</t>
  </si>
  <si>
    <t>ANAYA, MARIA ELENA</t>
  </si>
  <si>
    <t>MARTINEZ, RICARDO A</t>
  </si>
  <si>
    <t>JACQUEZ, CLEMENCIA</t>
  </si>
  <si>
    <t>VALENZUELA, GLORIA</t>
  </si>
  <si>
    <t>PEREYRA, KENNETH</t>
  </si>
  <si>
    <t>CASTILLO, ROGELIO</t>
  </si>
  <si>
    <t>MARTINEZ, DEANA</t>
  </si>
  <si>
    <t>CHRISTENSON, MARGARITA</t>
  </si>
  <si>
    <t>SAENZ, CIRO J</t>
  </si>
  <si>
    <t>HETZEL, SONIA</t>
  </si>
  <si>
    <t>ANDREWS, RAMONA</t>
  </si>
  <si>
    <t>MORA, ALBERTO</t>
  </si>
  <si>
    <t>ANCHONDO, BRENDA L</t>
  </si>
  <si>
    <t>TERRAZAS, JOSE</t>
  </si>
  <si>
    <t>MORLAND, CECILIA N</t>
  </si>
  <si>
    <t>ORNELAS, SERGIO A</t>
  </si>
  <si>
    <t>CANO, OLGA</t>
  </si>
  <si>
    <t>MAJOR, MARLENA G</t>
  </si>
  <si>
    <t>SIKES, SAWYER B</t>
  </si>
  <si>
    <t>STRACKBEIN, JULIE</t>
  </si>
  <si>
    <t>SCOTT-MORENO, ROSA G</t>
  </si>
  <si>
    <t>NAVARRO, MARIA</t>
  </si>
  <si>
    <t>NAVAR, BERTHA A</t>
  </si>
  <si>
    <t>CALDWELL, SHERYL L</t>
  </si>
  <si>
    <t>VASQUEZ, ROBERT</t>
  </si>
  <si>
    <t>SAUCEDO, JANET</t>
  </si>
  <si>
    <t>GARCIA, LUCIO</t>
  </si>
  <si>
    <t>CORRAL, SONIA</t>
  </si>
  <si>
    <t>VOGEL, JOYCE ANN</t>
  </si>
  <si>
    <t>DIXON, VAVLENE L</t>
  </si>
  <si>
    <t>CANO, YVONNE</t>
  </si>
  <si>
    <t>REAVIS, SANDRA J</t>
  </si>
  <si>
    <t>ESPINOZA VITELA, LUIS</t>
  </si>
  <si>
    <t>JONES, FAYE J</t>
  </si>
  <si>
    <t>ENRIQUEZ, FABIAN</t>
  </si>
  <si>
    <t>EVANS, APRIL</t>
  </si>
  <si>
    <t>EVANS, DANIEL W</t>
  </si>
  <si>
    <t>HEPLER, CHAD</t>
  </si>
  <si>
    <t>VALDEZ, IRMA</t>
  </si>
  <si>
    <t>GONZALEZ, ARTURO</t>
  </si>
  <si>
    <t>PERALTA, CYNTHIA C</t>
  </si>
  <si>
    <t>VILLALOBOS, BELINDA</t>
  </si>
  <si>
    <t>HERNANDEZ, ELENA</t>
  </si>
  <si>
    <t>SIFUENTES, CARLOS G</t>
  </si>
  <si>
    <t>SILVA, PEDRO</t>
  </si>
  <si>
    <t>LOPEZ, RICARDO</t>
  </si>
  <si>
    <t>GANDARA, ISIDRA</t>
  </si>
  <si>
    <t>RAMIREZ, ROSENDA</t>
  </si>
  <si>
    <t>NUNEZ, NATTALY S</t>
  </si>
  <si>
    <t>PARKE, BIRGITT H</t>
  </si>
  <si>
    <t>CORRAL, DAVID</t>
  </si>
  <si>
    <t>DOMINGUEZ, MARIA A</t>
  </si>
  <si>
    <t>MOLINA, MARIA E</t>
  </si>
  <si>
    <t>HERNANDEZ DE PEREZ, IRENE</t>
  </si>
  <si>
    <t>MORALES, IRMA</t>
  </si>
  <si>
    <t>HESLOP, RACHQUEL</t>
  </si>
  <si>
    <t>BRAINARD, HAROLD</t>
  </si>
  <si>
    <t>WREN, PAMELA</t>
  </si>
  <si>
    <t>BACA, NORMA</t>
  </si>
  <si>
    <t>MANRIQUEZ, ELOISA</t>
  </si>
  <si>
    <t>MENDOZA, EDDIE A</t>
  </si>
  <si>
    <t>CARRILLO, VICTOR</t>
  </si>
  <si>
    <t>GUTIERREZ, ARTURO</t>
  </si>
  <si>
    <t>RAFFERTY, MICHAEL B</t>
  </si>
  <si>
    <t>LOPEZ, MERCEDES G</t>
  </si>
  <si>
    <t>DORANTES, LORENA</t>
  </si>
  <si>
    <t>JAQUEZ, HORTENSIA</t>
  </si>
  <si>
    <t>VILLALOBOS, ALFREDO</t>
  </si>
  <si>
    <t>RUSH, MARINA</t>
  </si>
  <si>
    <t>SERNA, JOSE R</t>
  </si>
  <si>
    <t>QUINTERO, LAZARO</t>
  </si>
  <si>
    <t>FLORES, FEDERICO</t>
  </si>
  <si>
    <t>ARCHULETA, AURORA</t>
  </si>
  <si>
    <t>MENDOZA DE PROVENCIO, JULIETA</t>
  </si>
  <si>
    <t>ALLEN, HERSHEL</t>
  </si>
  <si>
    <t>AMAYA, MARIA L</t>
  </si>
  <si>
    <t>CASTANEDA, OLGA</t>
  </si>
  <si>
    <t>WALLACE, IMELDA</t>
  </si>
  <si>
    <t>GAYTAN, MARIA</t>
  </si>
  <si>
    <t>RIVERA, LORRAINE</t>
  </si>
  <si>
    <t>GONZALEZ, DAVID</t>
  </si>
  <si>
    <t>MERCADO, PEDRO</t>
  </si>
  <si>
    <t>MARTINEZ, MARIA L</t>
  </si>
  <si>
    <t>DELGADO, SUSIE</t>
  </si>
  <si>
    <t>GARCIA, JESSIE J</t>
  </si>
  <si>
    <t>EVANS, JACINTA</t>
  </si>
  <si>
    <t>FERNANDEZ, SOCORRO</t>
  </si>
  <si>
    <t>SMITH, ZEYNA</t>
  </si>
  <si>
    <t>CLAYCOMB, AMANDA M</t>
  </si>
  <si>
    <t>PATTERSON, MICHAEL</t>
  </si>
  <si>
    <t>RAMIREZ, LISA</t>
  </si>
  <si>
    <t>MATA VARGAS, FERNANDO</t>
  </si>
  <si>
    <t>ARIAS, ROXANNE</t>
  </si>
  <si>
    <t>ROSAS, FRANK</t>
  </si>
  <si>
    <t>RIOS, FRANCISCO</t>
  </si>
  <si>
    <t>CASTILLO BUSTAMANTE, NORMA</t>
  </si>
  <si>
    <t>RODRIGUEZ, HENNAH E</t>
  </si>
  <si>
    <t>GARCIA, SALVADOR</t>
  </si>
  <si>
    <t>CLAYPOOL, JESSICA</t>
  </si>
  <si>
    <t>CANALES, ARMANDO</t>
  </si>
  <si>
    <t>DEJESUSSOTO, REINALDO</t>
  </si>
  <si>
    <t>NUNEZ, BRENDA</t>
  </si>
  <si>
    <t>HERNANDEZ, JAIME</t>
  </si>
  <si>
    <t>VALDEZ, MARIA A</t>
  </si>
  <si>
    <t>JURADO JR, ELMO</t>
  </si>
  <si>
    <t>RAMIREZ, MARIA</t>
  </si>
  <si>
    <t>RIZO, LAURA</t>
  </si>
  <si>
    <t>VASQUEZ, DANIEL</t>
  </si>
  <si>
    <t>CORREA, JUAN</t>
  </si>
  <si>
    <t>OLIVAS, MARIA</t>
  </si>
  <si>
    <t>RODARTE, ANGELA</t>
  </si>
  <si>
    <t>ALVARADO, DANIEL</t>
  </si>
  <si>
    <t>AYALA, MARTHA</t>
  </si>
  <si>
    <t>COFFEY, ARTHUR</t>
  </si>
  <si>
    <t>JUAREZ, PRISCILLA</t>
  </si>
  <si>
    <t>SOZA, WILLIAM</t>
  </si>
  <si>
    <t>KLINGENBERG, VINCE</t>
  </si>
  <si>
    <t>WALDVOGEL, ESPERANZA</t>
  </si>
  <si>
    <t>MUNOZ, ARTURO</t>
  </si>
  <si>
    <t>MARTINEZ, SANDRA M</t>
  </si>
  <si>
    <t>GRADO, EUSTOLIA</t>
  </si>
  <si>
    <t>ARZATE, ROGELIO R</t>
  </si>
  <si>
    <t>HOWELL, ALISHA</t>
  </si>
  <si>
    <t>MITCHELL, BECKY</t>
  </si>
  <si>
    <t>SWANSON, RONALD</t>
  </si>
  <si>
    <t>RUIZ, HECTOR</t>
  </si>
  <si>
    <t>SCHMIDT, AMY</t>
  </si>
  <si>
    <t>ESTRADA, PAULA R</t>
  </si>
  <si>
    <t>LUCERO, EVANGELINA</t>
  </si>
  <si>
    <t>RAMIREZ, MARTIN</t>
  </si>
  <si>
    <t>GUTIERREZ, RAUL</t>
  </si>
  <si>
    <t>VENEGAS, BERTA</t>
  </si>
  <si>
    <t>BENITEZ, PEDRO</t>
  </si>
  <si>
    <t>RODARTE, FRANCISCO</t>
  </si>
  <si>
    <t>LOPEZ, MARIA</t>
  </si>
  <si>
    <t>INGLE, AMBER M</t>
  </si>
  <si>
    <t>ORTIZ, ALBERTO</t>
  </si>
  <si>
    <t>VALADEZ, IRENE</t>
  </si>
  <si>
    <t>GUTIERREZ, WENDY</t>
  </si>
  <si>
    <t>KEITH, DIANA</t>
  </si>
  <si>
    <t>AGUILAR, HUMBERTO</t>
  </si>
  <si>
    <t>HORNER, CONSTANCE M</t>
  </si>
  <si>
    <t>PENA, ERNESTINA</t>
  </si>
  <si>
    <t>CORRELL, SHERRI L</t>
  </si>
  <si>
    <t>BAILEY, COREY</t>
  </si>
  <si>
    <t>VAN RUITEN, MARIA A</t>
  </si>
  <si>
    <t>RUIZ, CLEOTILDE</t>
  </si>
  <si>
    <t>MEDINA, YSIDRO D</t>
  </si>
  <si>
    <t>DE LA CRUZ, LUIS</t>
  </si>
  <si>
    <t>CHAVEZ, RIGOBERTO</t>
  </si>
  <si>
    <t>BACA, SILAS</t>
  </si>
  <si>
    <t>LUNA, MANUEL</t>
  </si>
  <si>
    <t>VALADEZ, JUANITA</t>
  </si>
  <si>
    <t>SHUGART, GAIL M</t>
  </si>
  <si>
    <t>GARCIA, JOHN</t>
  </si>
  <si>
    <t>GARCIA, ELIZABETH</t>
  </si>
  <si>
    <t>MUNOZ, GLORIA</t>
  </si>
  <si>
    <t>RENTERIA, RAYMUNDO</t>
  </si>
  <si>
    <t>BALL, JAMES</t>
  </si>
  <si>
    <t>CHAVEZ, GUADALUPE</t>
  </si>
  <si>
    <t>DENIS, VICTOR</t>
  </si>
  <si>
    <t>MUNIZ, CONNIE M</t>
  </si>
  <si>
    <t>AMBRIZ NUNEZ, ANGEL</t>
  </si>
  <si>
    <t>AUSTIN, WALLACE</t>
  </si>
  <si>
    <t>CONOR, VIVIAN</t>
  </si>
  <si>
    <t>MARTINEZ, ROSA M</t>
  </si>
  <si>
    <t>TAYLOR, PATRICIA</t>
  </si>
  <si>
    <t>SOLIS, HILARIO</t>
  </si>
  <si>
    <t>FACIO, TERESITA D</t>
  </si>
  <si>
    <t>JUDY, FAVIOLA</t>
  </si>
  <si>
    <t>TELLES, ERNESTO</t>
  </si>
  <si>
    <t>HERNANDEZ, LUIS</t>
  </si>
  <si>
    <t>ROSALES, JACK</t>
  </si>
  <si>
    <t>VALDEZ, LUCIA</t>
  </si>
  <si>
    <t>GOMEZ, LUIS</t>
  </si>
  <si>
    <t>SOLIS, RICARDO</t>
  </si>
  <si>
    <t>CORONADO, JOSEFINA</t>
  </si>
  <si>
    <t>VALENZUELA, FERNANDO</t>
  </si>
  <si>
    <t>SOTO, MARY</t>
  </si>
  <si>
    <t>BORJAS, TRINIDAD</t>
  </si>
  <si>
    <t>MENDEZ, JOSE</t>
  </si>
  <si>
    <t>MCDOWELL, KENNETH R</t>
  </si>
  <si>
    <t>ARELLANO, AURORA</t>
  </si>
  <si>
    <t>BECK, MICHAEL</t>
  </si>
  <si>
    <t>PEREZ, VICTOR</t>
  </si>
  <si>
    <t>SALAZAR, EVANGELINA</t>
  </si>
  <si>
    <t>ROULEAU, ANITA</t>
  </si>
  <si>
    <t>FOUNTAIN-BELLFUSS, LAUREL</t>
  </si>
  <si>
    <t>SERVIN, LISETTE</t>
  </si>
  <si>
    <t>DOMINGUEZ, ALEX</t>
  </si>
  <si>
    <t>MAYO, ELMER</t>
  </si>
  <si>
    <t>RAMIREZ, JOSE</t>
  </si>
  <si>
    <t>IGLESIAS, LUIS</t>
  </si>
  <si>
    <t>SULLIVAN, DEBORAH</t>
  </si>
  <si>
    <t>GAXIOLA, MANUEL</t>
  </si>
  <si>
    <t>TRONCOSO, BERTHA</t>
  </si>
  <si>
    <t>BUEHLER, MANUELA</t>
  </si>
  <si>
    <t>TIENDA, IRASEMA</t>
  </si>
  <si>
    <t>NORWOOD, LARRY</t>
  </si>
  <si>
    <t>SMYERS, CODY E</t>
  </si>
  <si>
    <t>GARCIA, RAQUEL</t>
  </si>
  <si>
    <t>OLSEN, SANDRA</t>
  </si>
  <si>
    <t>MELENDEZ, DOLORES</t>
  </si>
  <si>
    <t>WASHINGTON, VERNON M</t>
  </si>
  <si>
    <t>LUJAN, SASCHA</t>
  </si>
  <si>
    <t>DOMINGUEZ, JOSE G</t>
  </si>
  <si>
    <t>JORDAN, CHRISTINA</t>
  </si>
  <si>
    <t>ALVARADO, ROBERT</t>
  </si>
  <si>
    <t>PALACIOS, MICHAEL</t>
  </si>
  <si>
    <t>PHILLIPS, TONYA</t>
  </si>
  <si>
    <t>BROWN, DEBORAH K</t>
  </si>
  <si>
    <t>VAZQUEZ-ZIMMERMANN, DIANE</t>
  </si>
  <si>
    <t>AGUAYO, SAMUEL</t>
  </si>
  <si>
    <t>JAQUEZ, FELIX</t>
  </si>
  <si>
    <t>BELTRAN, ALICIA</t>
  </si>
  <si>
    <t>AKWABOAH, EVANS</t>
  </si>
  <si>
    <t>PEREZ, AMELIA</t>
  </si>
  <si>
    <t>DIAZ, ANTELMA A</t>
  </si>
  <si>
    <t>MARTINEZ PEREZ, PERLA</t>
  </si>
  <si>
    <t>PARRAL, JOSE</t>
  </si>
  <si>
    <t>RIVERA, SANDRA B</t>
  </si>
  <si>
    <t>SIERRA, ARMANDO</t>
  </si>
  <si>
    <t>CASTILLO, CONCEPCION</t>
  </si>
  <si>
    <t>VALDEZ, TONY</t>
  </si>
  <si>
    <t>LAWSON, SEAN</t>
  </si>
  <si>
    <t>MARTINEZ, ALEJANDRO</t>
  </si>
  <si>
    <t>MEDRANO, JUAN</t>
  </si>
  <si>
    <t>CARTER, SARAH A</t>
  </si>
  <si>
    <t>WILSON, DOUGLAS</t>
  </si>
  <si>
    <t>LOPEZ, ENRIQUE</t>
  </si>
  <si>
    <t>ACOSTA, CARLOS</t>
  </si>
  <si>
    <t>ACOSTA, ALEJANDRINA</t>
  </si>
  <si>
    <t>EZELL, JOHN</t>
  </si>
  <si>
    <t>ARCOS, MARTHA</t>
  </si>
  <si>
    <t>BOMBELA, KATHRYN</t>
  </si>
  <si>
    <t>MAYO, TINA M</t>
  </si>
  <si>
    <t>DAVILA, MARIA R</t>
  </si>
  <si>
    <t>BOISSELIER, VERONICA</t>
  </si>
  <si>
    <t>VELASQUEZ SOLIS, VALERIE</t>
  </si>
  <si>
    <t>FELICIANOPESANTE, KEVIN</t>
  </si>
  <si>
    <t>ORTIZ, VELVET</t>
  </si>
  <si>
    <t>SARABIA, RAMON</t>
  </si>
  <si>
    <t>TORRES-LUNA, GERALDO</t>
  </si>
  <si>
    <t>MENDOZA, CARLOS</t>
  </si>
  <si>
    <t>SOTO CONTRERAS, EVA</t>
  </si>
  <si>
    <t>GILBERT, OLIVER</t>
  </si>
  <si>
    <t>GARCIA, EUSTOLIA</t>
  </si>
  <si>
    <t>GONZALEZ, RODOLFO</t>
  </si>
  <si>
    <t>SANTACRUZ, VIRGINIA</t>
  </si>
  <si>
    <t>PUENTES, LUZ</t>
  </si>
  <si>
    <t>CHAVEZ, TIMOTHY G</t>
  </si>
  <si>
    <t>VALENCIA, MARGARITA C</t>
  </si>
  <si>
    <t>SOLIS, CHRISTOPHER</t>
  </si>
  <si>
    <t>SOLARES, RAMONA</t>
  </si>
  <si>
    <t>VARELA, GABRIELA</t>
  </si>
  <si>
    <t>HIGAREDA, ODETE</t>
  </si>
  <si>
    <t>MIRANDA, NANCY A</t>
  </si>
  <si>
    <t>DEMASSEY, DAVID</t>
  </si>
  <si>
    <t>MARQUEZ, MARTHA</t>
  </si>
  <si>
    <t>GARCIA, ARMANDO</t>
  </si>
  <si>
    <t>ROLDAN, EVA M</t>
  </si>
  <si>
    <t>MEDINA, GLORIA</t>
  </si>
  <si>
    <t>MONTES, EDWARD</t>
  </si>
  <si>
    <t>TEJADA DE RUEDA, BERTHA</t>
  </si>
  <si>
    <t>KIRKWOOD, DOUGLAS</t>
  </si>
  <si>
    <t>GARCIA, INES</t>
  </si>
  <si>
    <t>SOTO, BLANCA</t>
  </si>
  <si>
    <t>TURNER, ESTELA</t>
  </si>
  <si>
    <t>LUJAN, ABDON</t>
  </si>
  <si>
    <t>AGUILAR, PEARL B</t>
  </si>
  <si>
    <t>MARTIN, PATRICK</t>
  </si>
  <si>
    <t>PRIETO, BEDA</t>
  </si>
  <si>
    <t>HAWKINS, SYLVIA</t>
  </si>
  <si>
    <t>RHEAUME, SCOTT</t>
  </si>
  <si>
    <t>CHAVEZ, LETICIA</t>
  </si>
  <si>
    <t>HERNANDEZ, JESUS</t>
  </si>
  <si>
    <t>AVICTIA, ALFONSO</t>
  </si>
  <si>
    <t>ZELAYA DE GUARDADO, LORENA</t>
  </si>
  <si>
    <t>CONTRERAS, EDUARDO T</t>
  </si>
  <si>
    <t>VERDIER, GRACIELA</t>
  </si>
  <si>
    <t>MEDINA, GEORGINA</t>
  </si>
  <si>
    <t>MCDONALD, MARY J</t>
  </si>
  <si>
    <t>CLICK, ALICIA</t>
  </si>
  <si>
    <t>DIAZ, CHRISTOPHER A</t>
  </si>
  <si>
    <t>RASCON, EVA</t>
  </si>
  <si>
    <t>GONZALEZ, JESUS</t>
  </si>
  <si>
    <t>GARZA-PENA, SOCORRO</t>
  </si>
  <si>
    <t>ARCOS, LUIS</t>
  </si>
  <si>
    <t>TORRES, ROSA MARIA</t>
  </si>
  <si>
    <t>DURR, OTIS</t>
  </si>
  <si>
    <t>DUARTE, SANDRA</t>
  </si>
  <si>
    <t>RODRIGUEZ, LORRIE</t>
  </si>
  <si>
    <t>GARDEA, LUZ MARIA</t>
  </si>
  <si>
    <t>MENDEZ, TIRSO</t>
  </si>
  <si>
    <t>FLUGMACHER, JAMES</t>
  </si>
  <si>
    <t>TOY, DAIGORO</t>
  </si>
  <si>
    <t>ARCHULETA, OSCAR</t>
  </si>
  <si>
    <t>BARRAZA, MARIA</t>
  </si>
  <si>
    <t>BROWN, MARGIE</t>
  </si>
  <si>
    <t>SANTANA, ANA</t>
  </si>
  <si>
    <t>ARREOLA, MARTHA</t>
  </si>
  <si>
    <t>HOLGUIN, SOCORRO</t>
  </si>
  <si>
    <t>GALLEGOS, RUDY</t>
  </si>
  <si>
    <t>MARTINEZ, ADELINA</t>
  </si>
  <si>
    <t>MUNOZ, JORGE</t>
  </si>
  <si>
    <t>RODRIGUEZ, LAURA</t>
  </si>
  <si>
    <t>LOPEZ, PATRICIA</t>
  </si>
  <si>
    <t>LIU, HSIU CHING</t>
  </si>
  <si>
    <t>LOVE, NORMAN</t>
  </si>
  <si>
    <t>IBARRA, MARIA DEL CARMEN</t>
  </si>
  <si>
    <t>CRUZ, MARTHA</t>
  </si>
  <si>
    <t>RONQUILLO, GABRIEL M</t>
  </si>
  <si>
    <t>PENBERG, JANE M</t>
  </si>
  <si>
    <t>SUIDIKAS, BEATRICE</t>
  </si>
  <si>
    <t>SANCHEZ, CARMEN MARIA</t>
  </si>
  <si>
    <t>ROBERTS, RENE</t>
  </si>
  <si>
    <t>PEDROZO, YOLANDA ISABEL</t>
  </si>
  <si>
    <t>ERWIN, JEFFREY</t>
  </si>
  <si>
    <t>AVILA, ANDRES</t>
  </si>
  <si>
    <t>ACOSTA, ESPERANZA</t>
  </si>
  <si>
    <t>VALLE, IBRAHIM</t>
  </si>
  <si>
    <t>CASTRO, RODRIGO</t>
  </si>
  <si>
    <t>VASQUEZ DE PONCE, MARIVEL</t>
  </si>
  <si>
    <t>PONCE, JESUS</t>
  </si>
  <si>
    <t>CAVINESS, SANDRA</t>
  </si>
  <si>
    <t>CABAN, MILAGROS</t>
  </si>
  <si>
    <t>CAMPO, OLGA</t>
  </si>
  <si>
    <t>WILLIAMS, MARTHA P</t>
  </si>
  <si>
    <t>ARRIAGA, ISIDRO</t>
  </si>
  <si>
    <t>SALAMANCA, SELESTE</t>
  </si>
  <si>
    <t>MCNULTY, MARGARET M</t>
  </si>
  <si>
    <t>HERNANDEZ, MARIA L</t>
  </si>
  <si>
    <t>DUGAS, AMANDA</t>
  </si>
  <si>
    <t>OROPEZA, CARLOS</t>
  </si>
  <si>
    <t>HARPER, LINDA</t>
  </si>
  <si>
    <t>RAMEY, MARK</t>
  </si>
  <si>
    <t>SOSA, JOHNNY</t>
  </si>
  <si>
    <t>ACOSTA, MIKE</t>
  </si>
  <si>
    <t>REBELES, ROSE</t>
  </si>
  <si>
    <t>SLOAN, CONNIE L</t>
  </si>
  <si>
    <t>MEINECKE, GAYLE</t>
  </si>
  <si>
    <t>CAZARES, MANUELA</t>
  </si>
  <si>
    <t>EDMUNDS, PAULINA</t>
  </si>
  <si>
    <t>OROZCO, TOMAZ</t>
  </si>
  <si>
    <t>IRIGOYEN, MARIO</t>
  </si>
  <si>
    <t>BARRON, ALBERTO</t>
  </si>
  <si>
    <t>GEIMER, ALBERT</t>
  </si>
  <si>
    <t>DIAZ, JORGE</t>
  </si>
  <si>
    <t>ZAVALA, KARLI</t>
  </si>
  <si>
    <t>GUERRA, JON</t>
  </si>
  <si>
    <t>ORTLUND, RANDOLPH H</t>
  </si>
  <si>
    <t>MITCHELL, PATRICIA</t>
  </si>
  <si>
    <t>MARQUEZ, LETICIA</t>
  </si>
  <si>
    <t>COOK, JANICE E</t>
  </si>
  <si>
    <t>ROJAS, SYLVIA Z</t>
  </si>
  <si>
    <t>WOODALL, PHYLLIS</t>
  </si>
  <si>
    <t>HAMILTON, AGNIESZKA</t>
  </si>
  <si>
    <t>BERGE, VERNON</t>
  </si>
  <si>
    <t>ROBLEDO, CYNTHIA</t>
  </si>
  <si>
    <t>BELL, WILMA</t>
  </si>
  <si>
    <t>GARCIA, SILVIA T</t>
  </si>
  <si>
    <t>TAPIA, EMMA</t>
  </si>
  <si>
    <t>KROBOT, ANDREW W</t>
  </si>
  <si>
    <t>CABRERA, JOE O</t>
  </si>
  <si>
    <t>LAFARELLE, CARMEN</t>
  </si>
  <si>
    <t>MOORE, ROBERTA F</t>
  </si>
  <si>
    <t>PONCE, APOLONIA</t>
  </si>
  <si>
    <t>MUELLER, MARGARITA</t>
  </si>
  <si>
    <t>MONTOYA, SERGIO P</t>
  </si>
  <si>
    <t>HERNANDEZ PEDROZA, FEDERICO</t>
  </si>
  <si>
    <t>RIOS, GRACIANO G</t>
  </si>
  <si>
    <t>PANIAGUA, RAFAEL</t>
  </si>
  <si>
    <t>ESTRADA, LUCILA</t>
  </si>
  <si>
    <t>ALFONSO, HERNAN C</t>
  </si>
  <si>
    <t>CONTRERAS, VERONICA</t>
  </si>
  <si>
    <t>LEYVA, MARIA J</t>
  </si>
  <si>
    <t>RIVEROLL, HECTOR</t>
  </si>
  <si>
    <t>CIAK, DESIREE</t>
  </si>
  <si>
    <t>GUILLEN, ALONZO</t>
  </si>
  <si>
    <t>SIERRA, AMANDA</t>
  </si>
  <si>
    <t>GOODELL, SUSAN</t>
  </si>
  <si>
    <t>SANCHEZ, ROSA</t>
  </si>
  <si>
    <t>COUTTA, JEANNIE S</t>
  </si>
  <si>
    <t>MELLO, ANNA</t>
  </si>
  <si>
    <t>FIALA, THIAGO</t>
  </si>
  <si>
    <t>GOMEZ, BENITO D</t>
  </si>
  <si>
    <t>FERNANDEZ, TERESA</t>
  </si>
  <si>
    <t>JEDDERY, CHARLES</t>
  </si>
  <si>
    <t>RODRIGUEZ, ELIZABETH</t>
  </si>
  <si>
    <t>HEATH, WALLACE</t>
  </si>
  <si>
    <t>LOPEZ, ROBERT</t>
  </si>
  <si>
    <t>AGUIRRE, MARIA</t>
  </si>
  <si>
    <t>BENITEZ, ROBERT</t>
  </si>
  <si>
    <t>RUIZ, JESUS</t>
  </si>
  <si>
    <t>PARTRIDGE, MARY K</t>
  </si>
  <si>
    <t>MARTINEZ, ROSA</t>
  </si>
  <si>
    <t>SANCHEZ, SOCORRO</t>
  </si>
  <si>
    <t>GARNICA, PATRICIA</t>
  </si>
  <si>
    <t>GONZALEZ, SOFIA A</t>
  </si>
  <si>
    <t>ROYSDON, CHERYL</t>
  </si>
  <si>
    <t>VALDEZ, ESTHER</t>
  </si>
  <si>
    <t>CLARK, MICHAEL</t>
  </si>
  <si>
    <t>RIOS, DANIEL</t>
  </si>
  <si>
    <t>ALVARADO, ROSA M</t>
  </si>
  <si>
    <t>ALVARADO, ARMANDO</t>
  </si>
  <si>
    <t>GAYTAN, ALMA DELIA</t>
  </si>
  <si>
    <t>ARENAS, ISAAC</t>
  </si>
  <si>
    <t>HUMBLE, EDDIE</t>
  </si>
  <si>
    <t>RODRIGUEZ, AARON A</t>
  </si>
  <si>
    <t>ALVARADO, MANUEL</t>
  </si>
  <si>
    <t>FLORES, MARTHA</t>
  </si>
  <si>
    <t>FELIPE, ERIKA</t>
  </si>
  <si>
    <t>GUZMAN ROCHA, ELIZABETH</t>
  </si>
  <si>
    <t>SOLIZ, MARTHA</t>
  </si>
  <si>
    <t>JIMENEZ, JOEL</t>
  </si>
  <si>
    <t>MOLINAR, BLANCA</t>
  </si>
  <si>
    <t>ENGELBAUM, KIMBERLEY</t>
  </si>
  <si>
    <t>STONE, RONNIE</t>
  </si>
  <si>
    <t>GONZALEZ, GIGI I</t>
  </si>
  <si>
    <t>HOPPER, CAROLYN</t>
  </si>
  <si>
    <t>GONZALEZ, CHRISTINA</t>
  </si>
  <si>
    <t>GUTIERREZ, OSCAR</t>
  </si>
  <si>
    <t>SEXTON, WILLIAM</t>
  </si>
  <si>
    <t>HARTMAN, PAUL</t>
  </si>
  <si>
    <t>MORALES, REYMUNDO</t>
  </si>
  <si>
    <t>LIU, PEI-HENG</t>
  </si>
  <si>
    <t>GARCIA, JORGE</t>
  </si>
  <si>
    <t>YORK, TRAVIS</t>
  </si>
  <si>
    <t>AGUIRRE, SYLVIA</t>
  </si>
  <si>
    <t>HERNANDEZ, GREGORIA</t>
  </si>
  <si>
    <t>KELLER, ANNMARIE</t>
  </si>
  <si>
    <t>GONZALEZ, CONCEPCION</t>
  </si>
  <si>
    <t>MELENDEZ, ALICIA</t>
  </si>
  <si>
    <t>AGUILAR, JOSE L</t>
  </si>
  <si>
    <t>GONZALEZ, MARIA T</t>
  </si>
  <si>
    <t>BETHKE, ROSIE</t>
  </si>
  <si>
    <t>VELEZ, VALERIA</t>
  </si>
  <si>
    <t>GUILLEN, RAMON</t>
  </si>
  <si>
    <t>PARRISH, LARRY D</t>
  </si>
  <si>
    <t>MENDEZ, LYNETTE</t>
  </si>
  <si>
    <t>TREVINO CARRILLO, JAIME</t>
  </si>
  <si>
    <t>BECERRA, ANA MARIA</t>
  </si>
  <si>
    <t>VEAL, ALLENE</t>
  </si>
  <si>
    <t>AVITIA, AZUCENA</t>
  </si>
  <si>
    <t>RED, JOSE R</t>
  </si>
  <si>
    <t>FISHER, IRA</t>
  </si>
  <si>
    <t>SMITH, CYNTHIA</t>
  </si>
  <si>
    <t>ULLOA, SANDRA</t>
  </si>
  <si>
    <t>HANSEN, TAMMY</t>
  </si>
  <si>
    <t>KERWIN, MARIA</t>
  </si>
  <si>
    <t>VASQUEZ, RICHARD</t>
  </si>
  <si>
    <t>BROWN, ANDREW</t>
  </si>
  <si>
    <t>CARLOS, MIGUEL</t>
  </si>
  <si>
    <t>ALVARADO, MARTHA</t>
  </si>
  <si>
    <t>GONZALEZ, FRANCISCO</t>
  </si>
  <si>
    <t>RODRIGUEZ, MARTHA L</t>
  </si>
  <si>
    <t>ARROYO, DELFINO</t>
  </si>
  <si>
    <t>ROMAN, SUE</t>
  </si>
  <si>
    <t>VAZQUEZ, GLORIA</t>
  </si>
  <si>
    <t>CHAIREZ, CECILIA</t>
  </si>
  <si>
    <t>GUERRERO, THOMAS</t>
  </si>
  <si>
    <t>RIVERA, ALFONSO</t>
  </si>
  <si>
    <t>WALLS, STEVEN</t>
  </si>
  <si>
    <t>GONZALEZ, MARIA D</t>
  </si>
  <si>
    <t>LADD, JOSHUA</t>
  </si>
  <si>
    <t>ESPINO, RAUL</t>
  </si>
  <si>
    <t>PARKE, ROBERT J</t>
  </si>
  <si>
    <t>SALCIDO, LARRY</t>
  </si>
  <si>
    <t>LIEURANCE, ASHLEY</t>
  </si>
  <si>
    <t>GONZALEZ, MARIA DE LA LUZ</t>
  </si>
  <si>
    <t>DUQUE, ALEJANDRINA</t>
  </si>
  <si>
    <t>ENRIQUEZ, SANDRA</t>
  </si>
  <si>
    <t>MANQUEROS, GREGORIO</t>
  </si>
  <si>
    <t>VILLALOVOS, DORA O</t>
  </si>
  <si>
    <t>GONZALEZ GARCIA, ORLANDO</t>
  </si>
  <si>
    <t>LATIMER, WILLARD</t>
  </si>
  <si>
    <t>APODACA, JORGE</t>
  </si>
  <si>
    <t>JONES, HARRY</t>
  </si>
  <si>
    <t>ORTEGA, ESPERANZA</t>
  </si>
  <si>
    <t>AGUILAR, STEVE B</t>
  </si>
  <si>
    <t>BRISENO, ANTONIO</t>
  </si>
  <si>
    <t>MORENO, CESAR</t>
  </si>
  <si>
    <t>SERNA, RAMON</t>
  </si>
  <si>
    <t>SOROA SIGALA, ALBERTO</t>
  </si>
  <si>
    <t>CARAVEO, YOLANDA</t>
  </si>
  <si>
    <t>BOHANNON, ERIKA</t>
  </si>
  <si>
    <t>GARZA, SYLVIA M</t>
  </si>
  <si>
    <t>HINOJOS, JONATHAN</t>
  </si>
  <si>
    <t>TORRES, JOSE</t>
  </si>
  <si>
    <t>RUTLEDGE, MARIA</t>
  </si>
  <si>
    <t>KOONCE, CAROLYN</t>
  </si>
  <si>
    <t>AGUINAGA, ELISA</t>
  </si>
  <si>
    <t>SAMANIEGO, ABEL</t>
  </si>
  <si>
    <t>CISNEROS, CECILIA</t>
  </si>
  <si>
    <t>DIAZ, JOHANNA</t>
  </si>
  <si>
    <t>SOSA, JUANITA C</t>
  </si>
  <si>
    <t>MARESTEIN, OSCAR A</t>
  </si>
  <si>
    <t>CENICEROS, ELIZABETH</t>
  </si>
  <si>
    <t>ROJAS, MARIA C</t>
  </si>
  <si>
    <t>ZENKER, SUSAN</t>
  </si>
  <si>
    <t>SNIVELY, MORGAN</t>
  </si>
  <si>
    <t>SANTILLAN, VICTOR</t>
  </si>
  <si>
    <t>KUEHN, CLAYTON M</t>
  </si>
  <si>
    <t>BRUNK, ROBERT E</t>
  </si>
  <si>
    <t>CASTRELLON, ALEJANDRA</t>
  </si>
  <si>
    <t>DAVIS, MARY</t>
  </si>
  <si>
    <t>PERICLES, KETTELA</t>
  </si>
  <si>
    <t>OCHOA, FERNANDO</t>
  </si>
  <si>
    <t>SOSA, MARY</t>
  </si>
  <si>
    <t>SANCHEZ, MIGUEL</t>
  </si>
  <si>
    <t>BELTRAN, CONSUELO</t>
  </si>
  <si>
    <t>DIAZ, ROSA M</t>
  </si>
  <si>
    <t>TORRES, LAURA A</t>
  </si>
  <si>
    <t>BUNDREN, JAMES</t>
  </si>
  <si>
    <t>RODRIGUEZ, JORGE</t>
  </si>
  <si>
    <t>SHAW, FRED</t>
  </si>
  <si>
    <t>LUNA, ELSA</t>
  </si>
  <si>
    <t>MACIAS, MIGUEL</t>
  </si>
  <si>
    <t>HERNANDEZ, ALBERTA</t>
  </si>
  <si>
    <t>RAMIREZ, JOSE H</t>
  </si>
  <si>
    <t>CALDERON, ARACELI</t>
  </si>
  <si>
    <t>MARTIN, CHRISTINE</t>
  </si>
  <si>
    <t>RIVERA, JUAN</t>
  </si>
  <si>
    <t>MONCRIEF, CAROLYN W</t>
  </si>
  <si>
    <t>SANCHEZ, JOANN</t>
  </si>
  <si>
    <t>VALENCIA, CHRISTA A</t>
  </si>
  <si>
    <t>GURROLA, JAIME A</t>
  </si>
  <si>
    <t>NOGUEIRA, OMAR</t>
  </si>
  <si>
    <t>POBLANO, DOLORES</t>
  </si>
  <si>
    <t>CASTORENA, MARIA ELENA</t>
  </si>
  <si>
    <t>BALLESTEROS, ARTURO</t>
  </si>
  <si>
    <t>MCDONALD, JOHN J</t>
  </si>
  <si>
    <t>ULTRERAS, JOSEFINA S</t>
  </si>
  <si>
    <t>WILCOX, LARRY</t>
  </si>
  <si>
    <t>TORRES, CATALINA D</t>
  </si>
  <si>
    <t>TORRES, JORGE</t>
  </si>
  <si>
    <t>VALENZUELA, GERARDO</t>
  </si>
  <si>
    <t>AVILES DE VALENZUELA, MARIA</t>
  </si>
  <si>
    <t>MENDOZA, ARMIDA</t>
  </si>
  <si>
    <t>POLLARD, HENRY</t>
  </si>
  <si>
    <t>MARSHALL, TERESA</t>
  </si>
  <si>
    <t>PORRAS, MARIO</t>
  </si>
  <si>
    <t>BAQUERA, CYNTHIA</t>
  </si>
  <si>
    <t>CABRERA, LUPE G</t>
  </si>
  <si>
    <t>ONTIVEROS, JOSE C</t>
  </si>
  <si>
    <t>MORALES, JUAN</t>
  </si>
  <si>
    <t>HICKS, JOSE</t>
  </si>
  <si>
    <t>CORTEZ, JESSE</t>
  </si>
  <si>
    <t>RIVAS, FRANCISCO</t>
  </si>
  <si>
    <t>MANQUEROS, AURELIA</t>
  </si>
  <si>
    <t>TILLMAN, CANDICE</t>
  </si>
  <si>
    <t>SOSA, MARIA L</t>
  </si>
  <si>
    <t>RODRIGUEZ, SARA</t>
  </si>
  <si>
    <t>FLORES, MARICELA</t>
  </si>
  <si>
    <t>JOHNSON, MARC</t>
  </si>
  <si>
    <t>URIAS PEREZ, ANTONIO</t>
  </si>
  <si>
    <t>WILES, SHARON</t>
  </si>
  <si>
    <t>MORALES, ANITA</t>
  </si>
  <si>
    <t>GUERRERO, ROBERT</t>
  </si>
  <si>
    <t>BREYER, RALPH</t>
  </si>
  <si>
    <t>BONETTI, CHARLES</t>
  </si>
  <si>
    <t>OROPEZA, ESPERANZA</t>
  </si>
  <si>
    <t>MUNOZ, IRMA</t>
  </si>
  <si>
    <t>MUNOZ, ALEXA</t>
  </si>
  <si>
    <t>ARAUJO, MARTHA</t>
  </si>
  <si>
    <t>GUZMAN, JAIME</t>
  </si>
  <si>
    <t>MONTELONGO, GLORIA</t>
  </si>
  <si>
    <t>HERNANDEZ, YURI</t>
  </si>
  <si>
    <t>PALOMINO-MENDEZ, YOLANDA G</t>
  </si>
  <si>
    <t>MENDEZ, MARIA F</t>
  </si>
  <si>
    <t>NAVARRO, MARTHA</t>
  </si>
  <si>
    <t>OROZCO, LAURA</t>
  </si>
  <si>
    <t>FLORES, JACKIE</t>
  </si>
  <si>
    <t>LANCASTER, CARMEN</t>
  </si>
  <si>
    <t>PETERSON, SANDY</t>
  </si>
  <si>
    <t>LUJAN, PATRICIA</t>
  </si>
  <si>
    <t>ESCANDON, GLORIA</t>
  </si>
  <si>
    <t>GONZALEZ, OFELIA</t>
  </si>
  <si>
    <t>HALLBERG, EDITH E</t>
  </si>
  <si>
    <t>COPELAND, JOHN</t>
  </si>
  <si>
    <t>HERNANDEZ, GUADALUPE M</t>
  </si>
  <si>
    <t>VAZQUEZ ROSADO, EDGARDO</t>
  </si>
  <si>
    <t>FLETCHER, TOMEKIA</t>
  </si>
  <si>
    <t>RODRIGUEZ, EMILIA YOLANDA</t>
  </si>
  <si>
    <t>ARELLANO, FRANCES</t>
  </si>
  <si>
    <t>GUERRERO, BERTHA</t>
  </si>
  <si>
    <t>ALVIDREZ, MARCELA D</t>
  </si>
  <si>
    <t>LUNA, CATALINA</t>
  </si>
  <si>
    <t>DOMINGUEZ, CARMEN O</t>
  </si>
  <si>
    <t>LEANOS, JOSE</t>
  </si>
  <si>
    <t>ROMERO HERNANDEZ, MIGUEL</t>
  </si>
  <si>
    <t>VELASCO, JOSE L</t>
  </si>
  <si>
    <t>EPSTEIN, STEVEN</t>
  </si>
  <si>
    <t>DE LA ROSA, FRANCISCO J</t>
  </si>
  <si>
    <t>TOZIER, TYLER</t>
  </si>
  <si>
    <t>BURLESON, MICHAEL D</t>
  </si>
  <si>
    <t>SALAZAR, BALDOMAR</t>
  </si>
  <si>
    <t>MENDOZA, MARIA R</t>
  </si>
  <si>
    <t>PEREZ DE GOMEZ, MARGARITA</t>
  </si>
  <si>
    <t>GIROSKY GARIBY, JAIME</t>
  </si>
  <si>
    <t>FELGER, BRANDON</t>
  </si>
  <si>
    <t>DOMINGUEZ GRADO, SERGIO</t>
  </si>
  <si>
    <t>WILLIAMS, CARL</t>
  </si>
  <si>
    <t>LATORREOJEDA, ADIELYS</t>
  </si>
  <si>
    <t>CHARLES, PATRICK</t>
  </si>
  <si>
    <t>ANZARA, MARY A</t>
  </si>
  <si>
    <t>ESTRADA, TERESA</t>
  </si>
  <si>
    <t>MELLADO, ERNESTO</t>
  </si>
  <si>
    <t>NAVEJAS, ABEL</t>
  </si>
  <si>
    <t>VIOLETTE, RYAN A</t>
  </si>
  <si>
    <t>ABEYTA, DAVID</t>
  </si>
  <si>
    <t>SANDOVAL, GLORIA L</t>
  </si>
  <si>
    <t>JASPER, GINA</t>
  </si>
  <si>
    <t>PARRY, MARK</t>
  </si>
  <si>
    <t>CORONADO, GLORIA</t>
  </si>
  <si>
    <t>GONZALES, MAGDA S</t>
  </si>
  <si>
    <t>MONRREAL, CHRISTINA A</t>
  </si>
  <si>
    <t>CORTINAS, MANUEL</t>
  </si>
  <si>
    <t>MORALES, ROSALVA</t>
  </si>
  <si>
    <t>OGUEGBU, AMAECHI</t>
  </si>
  <si>
    <t>STRAIGHT, CORA</t>
  </si>
  <si>
    <t>LOPEZ, MARGARITA</t>
  </si>
  <si>
    <t>LUCERO, MANUEL A</t>
  </si>
  <si>
    <t>LOPEZ, RAUL C</t>
  </si>
  <si>
    <t>HERNANDEZ GONZALEZ, JOSE</t>
  </si>
  <si>
    <t>TOLKMITT, EUGENE</t>
  </si>
  <si>
    <t>MIRANDA, ESTELA VDA</t>
  </si>
  <si>
    <t>MUNOZ, ROGELIO</t>
  </si>
  <si>
    <t>SPILLER, LINDA G</t>
  </si>
  <si>
    <t>VARGAS, SAMUEL</t>
  </si>
  <si>
    <t>DIAZ, CYNTHIA</t>
  </si>
  <si>
    <t>GONZALES, PETRA D</t>
  </si>
  <si>
    <t>CARRASCO, HECTOR S</t>
  </si>
  <si>
    <t>AGUILAR, JESUS H</t>
  </si>
  <si>
    <t>MARTINEZ, VIRGINIA F</t>
  </si>
  <si>
    <t>ROTHMAN, ANN</t>
  </si>
  <si>
    <t>ENRIQUEZ, JORGE</t>
  </si>
  <si>
    <t>FORE, SANDRA</t>
  </si>
  <si>
    <t>DODGE, JASON M</t>
  </si>
  <si>
    <t>ALANIS, NORMAN L</t>
  </si>
  <si>
    <t>DUNSAVAGE, MICHAEL A</t>
  </si>
  <si>
    <t>FARLEY, ROBERTA</t>
  </si>
  <si>
    <t>EDWARDS, TANYA</t>
  </si>
  <si>
    <t>CHA, JEWELS</t>
  </si>
  <si>
    <t>DE SANTIAGO, LIZETTE</t>
  </si>
  <si>
    <t>PORRAS, NOE</t>
  </si>
  <si>
    <t>CASTILLO, ESPERANZA</t>
  </si>
  <si>
    <t>ACOSTA, TERESA P</t>
  </si>
  <si>
    <t>BUCKMASTER, FRANCES</t>
  </si>
  <si>
    <t>PEINADO, MARTHA</t>
  </si>
  <si>
    <t>SALINAS, RAMON</t>
  </si>
  <si>
    <t>RUBIO, HECTOR</t>
  </si>
  <si>
    <t>CAMPBELL, VIRGINIA</t>
  </si>
  <si>
    <t>CEDILLO, MARIA</t>
  </si>
  <si>
    <t>BELTRAN, MONICA</t>
  </si>
  <si>
    <t>WOO, WAH</t>
  </si>
  <si>
    <t>BRITO, NORMA</t>
  </si>
  <si>
    <t>CHA, DAVID</t>
  </si>
  <si>
    <t>PATTERSON, GEORGE</t>
  </si>
  <si>
    <t>LOPEZ DE GONZALEZ, ESTHER</t>
  </si>
  <si>
    <t>NUNEZ, GRACIELA A</t>
  </si>
  <si>
    <t>PANKO, SUSAN</t>
  </si>
  <si>
    <t>TORRES, GEORGE R</t>
  </si>
  <si>
    <t>BURFORD, HARRY</t>
  </si>
  <si>
    <t>SHORTER, JOEL</t>
  </si>
  <si>
    <t>GUILLEN, MARK</t>
  </si>
  <si>
    <t>TEST, ALFREDO</t>
  </si>
  <si>
    <t>ROMERO, YVETTE</t>
  </si>
  <si>
    <t>MIRELES, EUSTOLIO</t>
  </si>
  <si>
    <t>WASIEWSKI, ANDREA</t>
  </si>
  <si>
    <t>ESPARZA, IRENE</t>
  </si>
  <si>
    <t>REVELES, LUIS</t>
  </si>
  <si>
    <t>RIVAS, MARK</t>
  </si>
  <si>
    <t>MORENO, VIRGINIA</t>
  </si>
  <si>
    <t>ROCHA, MARIA</t>
  </si>
  <si>
    <t>HUSSIEN, GAMAL M</t>
  </si>
  <si>
    <t>KAYMAN, HASAN</t>
  </si>
  <si>
    <t>ALE, ENOCABIMELECH J</t>
  </si>
  <si>
    <t>PEDRAZA, AURORA</t>
  </si>
  <si>
    <t>RODRIGUEZ, DORA</t>
  </si>
  <si>
    <t>BACA, BLANCA</t>
  </si>
  <si>
    <t>RAYAS, VALERIA</t>
  </si>
  <si>
    <t>GARZA, HECTOR</t>
  </si>
  <si>
    <t>PAEZ, CARMEN</t>
  </si>
  <si>
    <t>CANTU, LUCIA</t>
  </si>
  <si>
    <t>BROOKER, LAURA</t>
  </si>
  <si>
    <t>GALAVIZ, BERTHA</t>
  </si>
  <si>
    <t>MORGAN, MCCARTHY</t>
  </si>
  <si>
    <t>VIGIL DE GALLEGOS, OLGA</t>
  </si>
  <si>
    <t>MARTINEZ, WILLIAM</t>
  </si>
  <si>
    <t>CHAVEZ, MARIA T</t>
  </si>
  <si>
    <t>LOTT, ALVIN B</t>
  </si>
  <si>
    <t>DELGADO, HECTOR M</t>
  </si>
  <si>
    <t>WHITEHEAD, CHRISTOPHER D</t>
  </si>
  <si>
    <t>OZIMEK, CLAUDIA</t>
  </si>
  <si>
    <t>MORALES, MARIA</t>
  </si>
  <si>
    <t>LIRA, ALBERTO</t>
  </si>
  <si>
    <t>ORTIZ, ESTEBAN</t>
  </si>
  <si>
    <t>GUTIERREZ, JOSE</t>
  </si>
  <si>
    <t>VINA, ROSA</t>
  </si>
  <si>
    <t>GARCIA, MATHEW</t>
  </si>
  <si>
    <t>MARTINEZ, CARMELO</t>
  </si>
  <si>
    <t>BORJON DE SALAIS, MARIA D</t>
  </si>
  <si>
    <t>WILSON, DOLLY</t>
  </si>
  <si>
    <t>GARCIA, JOSE J</t>
  </si>
  <si>
    <t>ESPINOZA, LETICIA</t>
  </si>
  <si>
    <t>ABURTO, JAIME</t>
  </si>
  <si>
    <t>TREVIZO, CLAUDIA</t>
  </si>
  <si>
    <t>FULLER, VERONICA S</t>
  </si>
  <si>
    <t>FLORES, ANTONIA</t>
  </si>
  <si>
    <t>RODRIGUEZ, CAROLYN</t>
  </si>
  <si>
    <t>RODRIGUEZ, MIGUEL A</t>
  </si>
  <si>
    <t>MENDIVIL, IRIS</t>
  </si>
  <si>
    <t>VILLAGOMEZ, LAURA L</t>
  </si>
  <si>
    <t>GALLEGOS, JUAN</t>
  </si>
  <si>
    <t>SANDOVAL, TANIA</t>
  </si>
  <si>
    <t>LUCERO, MARGARITA</t>
  </si>
  <si>
    <t>DELGADO, SYLVIA</t>
  </si>
  <si>
    <t>WHITEHEAD, YESMIN L</t>
  </si>
  <si>
    <t>HUERTA, SALVADOR</t>
  </si>
  <si>
    <t>SAPIEN, JAIME</t>
  </si>
  <si>
    <t>GONZALEZ-DEROMAN, MARICRUZ</t>
  </si>
  <si>
    <t>GOOD, JOHN</t>
  </si>
  <si>
    <t>RIOS, DELIA</t>
  </si>
  <si>
    <t>RIVERA-FEBRES, LUIS</t>
  </si>
  <si>
    <t>HAYES, AMY</t>
  </si>
  <si>
    <t>MERCADO, MANUEL JR</t>
  </si>
  <si>
    <t>DILLON, BERT</t>
  </si>
  <si>
    <t>GONZALEZ, BETTY</t>
  </si>
  <si>
    <t>HERNANDO, HECTOR</t>
  </si>
  <si>
    <t>PENA, LEWIS</t>
  </si>
  <si>
    <t>PUGA, DELFINA</t>
  </si>
  <si>
    <t>GAENZLE, STEVE</t>
  </si>
  <si>
    <t>ROMERO, ABRAHAM</t>
  </si>
  <si>
    <t>MENA, NOEMI</t>
  </si>
  <si>
    <t>SOTO, MARISELA</t>
  </si>
  <si>
    <t>BRYANT, DENNIS L</t>
  </si>
  <si>
    <t>FRANCO, JOANNA E</t>
  </si>
  <si>
    <t>MENDOZA, NORMA</t>
  </si>
  <si>
    <t>BENITEZ, BELIA</t>
  </si>
  <si>
    <t>FUENTES, ARMANDO</t>
  </si>
  <si>
    <t>DURAN, ROSA</t>
  </si>
  <si>
    <t>RAMOS GUZMAN, NORMA L</t>
  </si>
  <si>
    <t>PEREZ, RODOLFO</t>
  </si>
  <si>
    <t>GLENN, MIREYA</t>
  </si>
  <si>
    <t>CHENEY, ERICA</t>
  </si>
  <si>
    <t>SOLORZANO, VALERIA</t>
  </si>
  <si>
    <t>MARTINEZ, VICTOR</t>
  </si>
  <si>
    <t>ALVARADO, FERNANDO</t>
  </si>
  <si>
    <t>BARRERA, JULIAN</t>
  </si>
  <si>
    <t>BADILLO, MARIA A</t>
  </si>
  <si>
    <t>RANDLE, TERRY L</t>
  </si>
  <si>
    <t>CAZARES, PATRICIA</t>
  </si>
  <si>
    <t>MARTINEZ, ELIZABETH</t>
  </si>
  <si>
    <t>BOUSHKA, ELAINE</t>
  </si>
  <si>
    <t>ORNELAS CARBAJAL, BENJAMIN</t>
  </si>
  <si>
    <t>CHAVEZ, LINDA B</t>
  </si>
  <si>
    <t>CARRILLO, SAMUEL</t>
  </si>
  <si>
    <t>MONTES, RAUL</t>
  </si>
  <si>
    <t>RUCOBO, AMADA</t>
  </si>
  <si>
    <t>CARDEN, JOSELE</t>
  </si>
  <si>
    <t>CARRILLO, PATSY A</t>
  </si>
  <si>
    <t>CISNEROS, GUADALUPE</t>
  </si>
  <si>
    <t>CRUZ LOPEZ, TOMAS</t>
  </si>
  <si>
    <t>STEFFENS, DANNY</t>
  </si>
  <si>
    <t>HAVENS, ROY</t>
  </si>
  <si>
    <t>PEREZ, SANDRA</t>
  </si>
  <si>
    <t>GONZALEZ, RAUL</t>
  </si>
  <si>
    <t>CHAVIRA DE MEDINA, VERONICA</t>
  </si>
  <si>
    <t>TORREY, DAQUAN</t>
  </si>
  <si>
    <t>PUENTES, ELIZABETH</t>
  </si>
  <si>
    <t>SANDOVAL, MARGARITA</t>
  </si>
  <si>
    <t>HOPSON, JESSICA M</t>
  </si>
  <si>
    <t>MARTINEZ, MARIA D</t>
  </si>
  <si>
    <t>TRASPENA, BLANCA</t>
  </si>
  <si>
    <t>PINON, JO</t>
  </si>
  <si>
    <t>MAESTAS, LYDIA</t>
  </si>
  <si>
    <t>TORRES, NORA</t>
  </si>
  <si>
    <t>PADILLA, LARRY S</t>
  </si>
  <si>
    <t>CLEAVER, FRANCISCA</t>
  </si>
  <si>
    <t>DIDRICKSON, SHARON</t>
  </si>
  <si>
    <t>FAVELA, JUAN CARLOS</t>
  </si>
  <si>
    <t>ZAPATA, JOSEFINA</t>
  </si>
  <si>
    <t>REYES, AIDA</t>
  </si>
  <si>
    <t>GARCIA, RAMON</t>
  </si>
  <si>
    <t>MENDOZA, GUSTAVO</t>
  </si>
  <si>
    <t>ORTIZ, ISABEL</t>
  </si>
  <si>
    <t>ALMAGUER, NAOMI</t>
  </si>
  <si>
    <t>WALKER, BRANDON</t>
  </si>
  <si>
    <t>VERA, MICHELLE</t>
  </si>
  <si>
    <t>GUTIERREZ, ELKO R</t>
  </si>
  <si>
    <t>RHYMES, CECILIA</t>
  </si>
  <si>
    <t>BOND, CORWIN</t>
  </si>
  <si>
    <t>CASARES, MARIA</t>
  </si>
  <si>
    <t>CERON, ANDREA</t>
  </si>
  <si>
    <t>RIOS, ELOIN</t>
  </si>
  <si>
    <t>MBAKU NYAH, MARGARET</t>
  </si>
  <si>
    <t>MENDIOLA, MARIA ALICIA</t>
  </si>
  <si>
    <t>RANGEL, MARTIN</t>
  </si>
  <si>
    <t>LANDIS, MATTHEW</t>
  </si>
  <si>
    <t>REYNA, CONSUELO</t>
  </si>
  <si>
    <t>PAUL, JEFFREY</t>
  </si>
  <si>
    <t>KEMZAN, HOLLICIA</t>
  </si>
  <si>
    <t>LAGARDA-ITURRALDE, MARGARITA</t>
  </si>
  <si>
    <t>NIETO, MONICA JO</t>
  </si>
  <si>
    <t>GARCES HERNANDEZ, HUMBERTO E</t>
  </si>
  <si>
    <t>ALARCON, ROSA</t>
  </si>
  <si>
    <t>VILLA, FRANCISCA</t>
  </si>
  <si>
    <t>DITTRICH, MARIA</t>
  </si>
  <si>
    <t>GONZALEZ, CARLOS</t>
  </si>
  <si>
    <t>VALERIO, PABLO</t>
  </si>
  <si>
    <t>WASKO, WENDY</t>
  </si>
  <si>
    <t>MORALES, CARLOS</t>
  </si>
  <si>
    <t>ORTIZ, PAULA</t>
  </si>
  <si>
    <t>GONZALEZ, FELIPE</t>
  </si>
  <si>
    <t>GARCIA-VALENTINO, VANESSA C</t>
  </si>
  <si>
    <t>CLOUD, SANDRA J</t>
  </si>
  <si>
    <t>RAMIREZ, ENRIQUE</t>
  </si>
  <si>
    <t>MACIAS, MARIA A</t>
  </si>
  <si>
    <t>TRUJILLO, RICARDO</t>
  </si>
  <si>
    <t>MUNOZ, EDMUNDO E</t>
  </si>
  <si>
    <t>MEDINA, JUAN C</t>
  </si>
  <si>
    <t>LEE, FRANCISCA</t>
  </si>
  <si>
    <t>ATILANO, MARIA</t>
  </si>
  <si>
    <t>ALTHEIDE, MARIE</t>
  </si>
  <si>
    <t>ZAMORA, LUIS F</t>
  </si>
  <si>
    <t>SCHNEIDER, KEITH</t>
  </si>
  <si>
    <t>PEREZ, ANDRES</t>
  </si>
  <si>
    <t>STOKES, LAWRENCE</t>
  </si>
  <si>
    <t>VALENZUELA, LORENZO</t>
  </si>
  <si>
    <t>REY, OSCAR</t>
  </si>
  <si>
    <t>DURAN, GERARDO</t>
  </si>
  <si>
    <t>REYES, MARIA E</t>
  </si>
  <si>
    <t>RODRIGUES, ARTURO</t>
  </si>
  <si>
    <t>RAMIREZ, OLIVIA</t>
  </si>
  <si>
    <t>WALSMITH, SHEILA K</t>
  </si>
  <si>
    <t>NIETO, MICHAEL</t>
  </si>
  <si>
    <t>ORTEGA, ANTHONY</t>
  </si>
  <si>
    <t>BERARD, TIMOTHY</t>
  </si>
  <si>
    <t>MARTINEZ, MERCEDES</t>
  </si>
  <si>
    <t>ISAAC, JAMES J</t>
  </si>
  <si>
    <t>GRANADOS, RAUL</t>
  </si>
  <si>
    <t>ALARCON, VICTOR</t>
  </si>
  <si>
    <t>PAYAN, MARIA S</t>
  </si>
  <si>
    <t>ANDERSON, LAUREN</t>
  </si>
  <si>
    <t>DUFFY, RYAN</t>
  </si>
  <si>
    <t>HERNANDEZ, BENITO J</t>
  </si>
  <si>
    <t>OSHEA, RYAN P</t>
  </si>
  <si>
    <t>CAMPOS, CUITLAHUAC</t>
  </si>
  <si>
    <t>BOBADILLA, MONICA</t>
  </si>
  <si>
    <t>BELTRAN, ANTONIA</t>
  </si>
  <si>
    <t>OCHOA, JOSE</t>
  </si>
  <si>
    <t>AZEVEDO, APRIL D</t>
  </si>
  <si>
    <t>TRUJILLO, HORTENCIA</t>
  </si>
  <si>
    <t>BARTON, GEMETTE</t>
  </si>
  <si>
    <t>COSTA, ROSA</t>
  </si>
  <si>
    <t>MONTERO, MARGARITA</t>
  </si>
  <si>
    <t>GRANADOS, RAMON</t>
  </si>
  <si>
    <t>ADAME, CARLOS</t>
  </si>
  <si>
    <t>CARDENAS DE PINA, TERESA</t>
  </si>
  <si>
    <t>FLORES, MARIA ELENA</t>
  </si>
  <si>
    <t>UNGER JR, ALBERT</t>
  </si>
  <si>
    <t>FIERRO, ARTURO</t>
  </si>
  <si>
    <t>HADDAD, FRED</t>
  </si>
  <si>
    <t>DOMINGUEZ, JOSE</t>
  </si>
  <si>
    <t>LEAL, LORENZO</t>
  </si>
  <si>
    <t>HOLGUIN, BLANCA</t>
  </si>
  <si>
    <t>GALLEGOS, MAXIMIANO</t>
  </si>
  <si>
    <t>SILERIO ENRIQUEZ, MARIA C</t>
  </si>
  <si>
    <t>WEST, MARY LYNN</t>
  </si>
  <si>
    <t>FONDER, CRYSTAL G</t>
  </si>
  <si>
    <t>HEDRICK, DARIN B</t>
  </si>
  <si>
    <t>PONCE, MARIA S</t>
  </si>
  <si>
    <t>GOMEZ LEON, ARMANDO</t>
  </si>
  <si>
    <t>FLORES, SOFIA</t>
  </si>
  <si>
    <t>MORALES, MANUEL</t>
  </si>
  <si>
    <t>ALVARADO, YSELA</t>
  </si>
  <si>
    <t>MCCARTHY, DESERAE K</t>
  </si>
  <si>
    <t>CAMPOS, LESLIE</t>
  </si>
  <si>
    <t>RODRIQUEZ, LOUIE</t>
  </si>
  <si>
    <t>MARTINEZ RASCON, FRANCISCA</t>
  </si>
  <si>
    <t>WILLIAMS, DAVID</t>
  </si>
  <si>
    <t>MARTINEZ-JUAREZ, REBECCA</t>
  </si>
  <si>
    <t>RAFAEL, HENRY</t>
  </si>
  <si>
    <t>AUSTIN, ANDY L</t>
  </si>
  <si>
    <t>RIVAS, ALFREDO</t>
  </si>
  <si>
    <t>CARRASCO, ROBERTO</t>
  </si>
  <si>
    <t>ROMERO, MARCOS</t>
  </si>
  <si>
    <t>RAMIREZ, MANUEL A</t>
  </si>
  <si>
    <t>VEGA, LUIS</t>
  </si>
  <si>
    <t>RAMOS AGUERO, PERFECTO F</t>
  </si>
  <si>
    <t>ARREOLA, JOSE A</t>
  </si>
  <si>
    <t>DE LA PENA, DELIA</t>
  </si>
  <si>
    <t>GAMEZ, JORGE</t>
  </si>
  <si>
    <t>RAMON PEREZ, JOSE</t>
  </si>
  <si>
    <t>EIDSCHUN, JOHNNIE</t>
  </si>
  <si>
    <t>PRESLEY, KYONG</t>
  </si>
  <si>
    <t>CHAVEZ, ANA B</t>
  </si>
  <si>
    <t>MILLER, DELORES</t>
  </si>
  <si>
    <t>CHAVEZ, CHRISTINA</t>
  </si>
  <si>
    <t>BONILLA, LUZ I</t>
  </si>
  <si>
    <t>MCDELL, DORETHA</t>
  </si>
  <si>
    <t>TRIANA, ANA M</t>
  </si>
  <si>
    <t>MARTINEZ, MIGUEL</t>
  </si>
  <si>
    <t>QUINONES, FRANCISCO</t>
  </si>
  <si>
    <t>MARTINEZ, LILIANA</t>
  </si>
  <si>
    <t>POLENDO, RUBEN T</t>
  </si>
  <si>
    <t>ORDONEZ, ELVIRA</t>
  </si>
  <si>
    <t>ARREDONDO, MARIA</t>
  </si>
  <si>
    <t>RENTERIA, RICARDO</t>
  </si>
  <si>
    <t>GARCIA, PETER</t>
  </si>
  <si>
    <t>COSGROVE, SOLEDAD</t>
  </si>
  <si>
    <t>KRUG, BARBARA</t>
  </si>
  <si>
    <t>BENITEZ, JESUS</t>
  </si>
  <si>
    <t>RIVERA, JAIME</t>
  </si>
  <si>
    <t>MIRANDA, MARIA ELENA</t>
  </si>
  <si>
    <t>NAVA, OBDULIA</t>
  </si>
  <si>
    <t>ARRIAGA, CARLO</t>
  </si>
  <si>
    <t>GUEVARA, JANICE</t>
  </si>
  <si>
    <t>GALAN, RUBEN</t>
  </si>
  <si>
    <t>GARCIA, OSCAR</t>
  </si>
  <si>
    <t>ALEJO, ARTURO</t>
  </si>
  <si>
    <t>ROBLES, MARTHA I</t>
  </si>
  <si>
    <t>PENALOZA, GRACE E</t>
  </si>
  <si>
    <t>RIOS, BETTY J</t>
  </si>
  <si>
    <t>NORMAN, JONATHON I</t>
  </si>
  <si>
    <t>BARRON, DAVID J</t>
  </si>
  <si>
    <t>COLLINS, MICHAEL</t>
  </si>
  <si>
    <t>MARTINEZ, MARGARITA</t>
  </si>
  <si>
    <t>DE LA GARZA, VALERIA</t>
  </si>
  <si>
    <t>CEPEDA, LUCIO</t>
  </si>
  <si>
    <t>SALCIDO, JAVIER DANIEL</t>
  </si>
  <si>
    <t>FLORES, YELENA</t>
  </si>
  <si>
    <t>GARCIA, JESUS</t>
  </si>
  <si>
    <t>WEST, WAYNE</t>
  </si>
  <si>
    <t>MOODY, SANTIAGO</t>
  </si>
  <si>
    <t>MACHADO, ROBIN K</t>
  </si>
  <si>
    <t>TERRAZA DE ROJAS, BASILISA</t>
  </si>
  <si>
    <t>STIPE, BEVERLY</t>
  </si>
  <si>
    <t>PEREZ, BERTHA</t>
  </si>
  <si>
    <t>WRIGHT, WARREN</t>
  </si>
  <si>
    <t>MADERA, JOSE</t>
  </si>
  <si>
    <t>GONZALEZ, JOSE</t>
  </si>
  <si>
    <t>FLORES, FELICITAS</t>
  </si>
  <si>
    <t>LAMPRON, TROY L</t>
  </si>
  <si>
    <t>TOVAR, EMMA</t>
  </si>
  <si>
    <t>ANDRADE, ANA L</t>
  </si>
  <si>
    <t>BACA DOMINGUEZ, PEDRO</t>
  </si>
  <si>
    <t>DELGADO, MARTHA</t>
  </si>
  <si>
    <t>MENA, KARLA</t>
  </si>
  <si>
    <t>ALEXANDER, SHEILA</t>
  </si>
  <si>
    <t>FEINSTEIN, ELYSE</t>
  </si>
  <si>
    <t>MAYA, ALAN</t>
  </si>
  <si>
    <t>ALFARO, HERMELINDA</t>
  </si>
  <si>
    <t>SCROGGS, MILDRED</t>
  </si>
  <si>
    <t>WOOD, ANTONIO</t>
  </si>
  <si>
    <t>SOTO, YOLANDA</t>
  </si>
  <si>
    <t>ARZATE, RICARDO</t>
  </si>
  <si>
    <t>FLORES, SOLEDAD</t>
  </si>
  <si>
    <t>DIAZ, RUBEN</t>
  </si>
  <si>
    <t>AGUILAR, SYNDI A</t>
  </si>
  <si>
    <t>BRANNEN, JAMES</t>
  </si>
  <si>
    <t>CAMACHO, CARMEN</t>
  </si>
  <si>
    <t>NUNEZ, SERGIO</t>
  </si>
  <si>
    <t>MASSEY, GUS</t>
  </si>
  <si>
    <t>GUZMAN, CRUZ A</t>
  </si>
  <si>
    <t>ARRIAGA, CRISTINA</t>
  </si>
  <si>
    <t>MILAM, ALFRED</t>
  </si>
  <si>
    <t>PEREZ, CATHERINE Y</t>
  </si>
  <si>
    <t>ACEVEDO, SOCORRO</t>
  </si>
  <si>
    <t>ERIVES, MARIO</t>
  </si>
  <si>
    <t>DURAN CASTILLO, ARMANDO</t>
  </si>
  <si>
    <t>MONTANEZ, ANGELA</t>
  </si>
  <si>
    <t>PACHECO, ANGELA</t>
  </si>
  <si>
    <t>ZUBIA, ADRIANA</t>
  </si>
  <si>
    <t>HESS, ERIC</t>
  </si>
  <si>
    <t>GUADIAN HERNANDEZ, SOTERO</t>
  </si>
  <si>
    <t>SMITH, JOSE</t>
  </si>
  <si>
    <t>CAMPOS, SANDRA</t>
  </si>
  <si>
    <t>VALLECILLO, MARIA</t>
  </si>
  <si>
    <t>MCDONALD, THERESA</t>
  </si>
  <si>
    <t>PEREZ, ADRIANA</t>
  </si>
  <si>
    <t>LOPEZ, ESTELA</t>
  </si>
  <si>
    <t>SHELTON, JAMES</t>
  </si>
  <si>
    <t>SNOW, LINDA</t>
  </si>
  <si>
    <t>RIZO, DAVID</t>
  </si>
  <si>
    <t>RODRIGUEZ, SOCORRO</t>
  </si>
  <si>
    <t>GUERRA, TERESA M</t>
  </si>
  <si>
    <t>ROBINSON, MARK</t>
  </si>
  <si>
    <t>CEBALLOS, RAMON</t>
  </si>
  <si>
    <t>PEDROZA, ELVA</t>
  </si>
  <si>
    <t>DOMINGUEZ, MATILDE</t>
  </si>
  <si>
    <t>SOLEDAD, ALICIA</t>
  </si>
  <si>
    <t>TORRES, DAGOBERTO</t>
  </si>
  <si>
    <t>GUTIERREZ, JUAN R</t>
  </si>
  <si>
    <t>HOWARD, DEBRA</t>
  </si>
  <si>
    <t>CANALES, GRACIELA</t>
  </si>
  <si>
    <t>CHAVIRA, JOHN G</t>
  </si>
  <si>
    <t>ATILANO, REYMUNDO</t>
  </si>
  <si>
    <t>TORRES, MARIA D</t>
  </si>
  <si>
    <t>CRESPO, GABRIEL</t>
  </si>
  <si>
    <t>HARP, TERESA</t>
  </si>
  <si>
    <t>FALCON, CECILIA</t>
  </si>
  <si>
    <t>LOPEZ, ROSA</t>
  </si>
  <si>
    <t>RODRIGUEZ, MARIA</t>
  </si>
  <si>
    <t>PEARCE, TAM</t>
  </si>
  <si>
    <t>REYES, LOURDES</t>
  </si>
  <si>
    <t>MEJIA MARTINEZ, MARIO</t>
  </si>
  <si>
    <t>HARPER, FRANCES B</t>
  </si>
  <si>
    <t>WRIGHT, ANGIE</t>
  </si>
  <si>
    <t>ROBINSON, JEFFREY</t>
  </si>
  <si>
    <t>ONTIVEROS, MARTHA</t>
  </si>
  <si>
    <t>HERNANDEZ, ADELA</t>
  </si>
  <si>
    <t>GONZALEZ, ROBERTO</t>
  </si>
  <si>
    <t>TREVINO, JOSHUA</t>
  </si>
  <si>
    <t>DE LA MORA, NORMA</t>
  </si>
  <si>
    <t>NOLLES, NIKI</t>
  </si>
  <si>
    <t>SCOUTEN, MARIA ANGELES</t>
  </si>
  <si>
    <t>SOLORZANO, ARMANDO</t>
  </si>
  <si>
    <t>PRICE, PEGGY</t>
  </si>
  <si>
    <t>GUERRERO, JOSE DE JESUS</t>
  </si>
  <si>
    <t>AGUILAR, FREDDY</t>
  </si>
  <si>
    <t>GONZALEZ SAENZ, ARNULFO</t>
  </si>
  <si>
    <t>MILLS, DOUGLAS W</t>
  </si>
  <si>
    <t>VILLA, RUBY</t>
  </si>
  <si>
    <t>OLSEN, KRISTOPHER</t>
  </si>
  <si>
    <t>SANDOVAL DE HERNANDEZ, ROSA MARIA</t>
  </si>
  <si>
    <t>MEDINA, FERNANDO</t>
  </si>
  <si>
    <t>CARRILLO FLORES, ROSALINDA</t>
  </si>
  <si>
    <t>SOTO, MARTHA</t>
  </si>
  <si>
    <t>PORRAS, EDUARDO</t>
  </si>
  <si>
    <t>TYQUIENGCO, MELVIN</t>
  </si>
  <si>
    <t>HERRERA, BRENDA T</t>
  </si>
  <si>
    <t>ESPINOZA, JACQUELINE</t>
  </si>
  <si>
    <t>CAMPOS, LIZA</t>
  </si>
  <si>
    <t>ROBLES ORTEGA, LAURA ELENA</t>
  </si>
  <si>
    <t>VARGAS, JACQUELINE</t>
  </si>
  <si>
    <t>GAMBOA, HERMILO ANTONIO</t>
  </si>
  <si>
    <t>RUBIO ACOSTA, GLORIA</t>
  </si>
  <si>
    <t>MADRID, MICHAEL</t>
  </si>
  <si>
    <t>PARGA, JULIA</t>
  </si>
  <si>
    <t>MARTINEZ, RUDOLFO</t>
  </si>
  <si>
    <t>DYE, MARY</t>
  </si>
  <si>
    <t>GUERRA, ERIKA M</t>
  </si>
  <si>
    <t>RAMOS, ELVA M</t>
  </si>
  <si>
    <t>GOMEZ, ROSA M</t>
  </si>
  <si>
    <t>TREJO, EDGAR</t>
  </si>
  <si>
    <t>MILLER, CHASON</t>
  </si>
  <si>
    <t>JOSLYN, CRYSTAL</t>
  </si>
  <si>
    <t>SPECK, SHARON</t>
  </si>
  <si>
    <t>SOTO, PRISCILLA</t>
  </si>
  <si>
    <t>ACEVEDO, LETICIA</t>
  </si>
  <si>
    <t>CALDERON-GRIFFIN, ALICE</t>
  </si>
  <si>
    <t>GUERRERO, MARTHA</t>
  </si>
  <si>
    <t>ONTIVEROS, HILDA</t>
  </si>
  <si>
    <t>HERNANDEZ, MANUEL</t>
  </si>
  <si>
    <t>COPELAND, COLTON</t>
  </si>
  <si>
    <t>VERA, RAMONA</t>
  </si>
  <si>
    <t>CONTRERAS, ANA</t>
  </si>
  <si>
    <t>JOHNSON, ERNEST</t>
  </si>
  <si>
    <t>DIAZ, MARGARITA</t>
  </si>
  <si>
    <t>STAFFORD, JEFFREY L</t>
  </si>
  <si>
    <t>BAYLON, BRENDA</t>
  </si>
  <si>
    <t>ZINTER, ALAN</t>
  </si>
  <si>
    <t>OCHOA, ELVIA N</t>
  </si>
  <si>
    <t>ALVAREZ, MARIA</t>
  </si>
  <si>
    <t>GUERRERO, MARIA</t>
  </si>
  <si>
    <t>GREEN, SHARON</t>
  </si>
  <si>
    <t>RAMIREZ, LUCIA</t>
  </si>
  <si>
    <t>GRADO, JOSEFINA</t>
  </si>
  <si>
    <t>ZEMMOUCHE, JADE</t>
  </si>
  <si>
    <t>BARRAGAN, BONNIE</t>
  </si>
  <si>
    <t>ELORDUY, ROBERTA</t>
  </si>
  <si>
    <t>MONCAYO, PAULA R</t>
  </si>
  <si>
    <t>DUNCAN, RICHARD</t>
  </si>
  <si>
    <t>LUJAN, GUADALUPE</t>
  </si>
  <si>
    <t>AVILA, EMMANUEL</t>
  </si>
  <si>
    <t>LIMON, GILBERT</t>
  </si>
  <si>
    <t>PEREZ, MANUEL ARTURO</t>
  </si>
  <si>
    <t>DE PEREZ, MARISELA ARREOLA</t>
  </si>
  <si>
    <t>REGISTER, JAMES</t>
  </si>
  <si>
    <t>STOKES, DIANE</t>
  </si>
  <si>
    <t>PAGANO, JOSEPH</t>
  </si>
  <si>
    <t>VARGAS, LIDIA</t>
  </si>
  <si>
    <t>ARRIETA, GLORIA</t>
  </si>
  <si>
    <t>ESQUIVEL, TERESA</t>
  </si>
  <si>
    <t>REYNA, FRANK</t>
  </si>
  <si>
    <t>BACA, ARMANDO</t>
  </si>
  <si>
    <t>BENAVIDEZ, EVA</t>
  </si>
  <si>
    <t>CORNWELL, KARIN</t>
  </si>
  <si>
    <t>REYES, DANIELSON</t>
  </si>
  <si>
    <t>ROMERO, MANUEL</t>
  </si>
  <si>
    <t>HERNANDEZ, JOSE J</t>
  </si>
  <si>
    <t>RASCON, ALICIA</t>
  </si>
  <si>
    <t>MENDOZA, ABEL</t>
  </si>
  <si>
    <t>INFANTE, ISABEL</t>
  </si>
  <si>
    <t>RAMIREZ, VICENTE</t>
  </si>
  <si>
    <t>SANCHEZ, ANNETTE</t>
  </si>
  <si>
    <t>BANDA, ARIEL</t>
  </si>
  <si>
    <t>DELGADO, TERESSA</t>
  </si>
  <si>
    <t>SANTILLAN, MAGDA</t>
  </si>
  <si>
    <t>DYKES, KRISTIN</t>
  </si>
  <si>
    <t>RAMIREZ, JESUS</t>
  </si>
  <si>
    <t>BEARDEN, KAREN</t>
  </si>
  <si>
    <t>HERNANDEZ, JUANA</t>
  </si>
  <si>
    <t>CARRILLO, JOSE</t>
  </si>
  <si>
    <t>FLORES, LUIS</t>
  </si>
  <si>
    <t>GONZALEZ, MARIA V</t>
  </si>
  <si>
    <t>BOCANEGRA, MARIA C</t>
  </si>
  <si>
    <t>RISLEY, HARRY</t>
  </si>
  <si>
    <t>MARTINEZ LOPEZ, BARBARA</t>
  </si>
  <si>
    <t>CARNERA, HECTOR</t>
  </si>
  <si>
    <t>SALAS, MARCELA</t>
  </si>
  <si>
    <t>CHASCO, VALENTINA</t>
  </si>
  <si>
    <t>VANDERPOOL, TERESA</t>
  </si>
  <si>
    <t>LEFFMAN, DAVID</t>
  </si>
  <si>
    <t>ORIGINALES, JUAN</t>
  </si>
  <si>
    <t>COUSINS, ERNIE</t>
  </si>
  <si>
    <t>GONZALES, ROBERTO</t>
  </si>
  <si>
    <t>CROSS, STEPHANIE</t>
  </si>
  <si>
    <t>BODISON, DORA</t>
  </si>
  <si>
    <t>CAHILL, SUSAN</t>
  </si>
  <si>
    <t>RUIZ, HUMBERTO</t>
  </si>
  <si>
    <t>ALVAREZ, GERARDO</t>
  </si>
  <si>
    <t>GRANADOS, JUAN</t>
  </si>
  <si>
    <t>MARTINEZ, MARTHA</t>
  </si>
  <si>
    <t>BAKER, FREDERICK</t>
  </si>
  <si>
    <t>BROWN, FRANCOISE</t>
  </si>
  <si>
    <t>DIAZ, GUILLERMO</t>
  </si>
  <si>
    <t>HARSHBERGER, ALBINA C</t>
  </si>
  <si>
    <t>HERNANDEZ, SOCORRO</t>
  </si>
  <si>
    <t>BUSTILLOS, PATRICIA</t>
  </si>
  <si>
    <t>MARQUEZ, VIRGINIA</t>
  </si>
  <si>
    <t>RODRIGUEZ, JESUS R</t>
  </si>
  <si>
    <t>AYALA, APOLONIA</t>
  </si>
  <si>
    <t>ACOSTA, GUADALUPE S</t>
  </si>
  <si>
    <t>CARRILLO, PRISCILLA J</t>
  </si>
  <si>
    <t>ORTEGA, CARLOS A</t>
  </si>
  <si>
    <t>GARCIA, MARIA</t>
  </si>
  <si>
    <t>WALDEN, MELINDA</t>
  </si>
  <si>
    <t>VALENZUELA, STEVEN</t>
  </si>
  <si>
    <t>BENNETT, MELISSA</t>
  </si>
  <si>
    <t>WIX, JESSICA</t>
  </si>
  <si>
    <t>BUSTILLOS, ANDRES</t>
  </si>
  <si>
    <t>GREEN, MATTHEW W</t>
  </si>
  <si>
    <t>GRISSON, TARA</t>
  </si>
  <si>
    <t>LARA, ANTONIO</t>
  </si>
  <si>
    <t>LUNA, APOLINAR P</t>
  </si>
  <si>
    <t>PEREZ, LAURA</t>
  </si>
  <si>
    <t>ARRIOLA, JOSE I</t>
  </si>
  <si>
    <t>BARRERAS, LORENZO</t>
  </si>
  <si>
    <t>CORONADO, RICHARD</t>
  </si>
  <si>
    <t>BROWN, CASEY</t>
  </si>
  <si>
    <t>MELENDEZ, BRENDA</t>
  </si>
  <si>
    <t>DIAZ, DIANA</t>
  </si>
  <si>
    <t>VASQUEZ, FRANCISCA</t>
  </si>
  <si>
    <t>SEGURA, EDGAR</t>
  </si>
  <si>
    <t>CORRAL, ROSEMARY</t>
  </si>
  <si>
    <t>LOPEZ, OSCAR</t>
  </si>
  <si>
    <t>ERNEWAYN, MARIA J</t>
  </si>
  <si>
    <t>SALAZAR, MAYRA</t>
  </si>
  <si>
    <t>CHAVEZ, CESAR</t>
  </si>
  <si>
    <t>MCSWAIN, CHARLES</t>
  </si>
  <si>
    <t>CARRILLO, MARIA</t>
  </si>
  <si>
    <t>MARQUEZ, PEDRO</t>
  </si>
  <si>
    <t>COLLAZO, MARTHA L</t>
  </si>
  <si>
    <t>ROMAN, TERESA</t>
  </si>
  <si>
    <t>SALDACO, NORA</t>
  </si>
  <si>
    <t>MARQUEZ DE BERNAL, LETICIA</t>
  </si>
  <si>
    <t>DINICOLA, BRUNO M</t>
  </si>
  <si>
    <t>YANEZ, THELMA</t>
  </si>
  <si>
    <t>SOLANO, IRENE</t>
  </si>
  <si>
    <t>ARREDONDO, GLORIA</t>
  </si>
  <si>
    <t>ENRIQUEZ, DULCE</t>
  </si>
  <si>
    <t>TURNER, ROGER</t>
  </si>
  <si>
    <t>ROJAS, RAMON</t>
  </si>
  <si>
    <t>RODRIGUEZ, SYLVIA</t>
  </si>
  <si>
    <t>MADRID, LYDIA</t>
  </si>
  <si>
    <t>HAYWARD, JOLENE</t>
  </si>
  <si>
    <t>DOMINGUEZ, NARCISA M</t>
  </si>
  <si>
    <t>BREELAND, DEANDRE</t>
  </si>
  <si>
    <t>FIERRO, MANUEL</t>
  </si>
  <si>
    <t>BERNAL, MARIA</t>
  </si>
  <si>
    <t>GURANY, ROSALBA</t>
  </si>
  <si>
    <t>KITCHEN, BERTHA</t>
  </si>
  <si>
    <t>JONES, RAMONA</t>
  </si>
  <si>
    <t>TALAMANTES, CATALINA</t>
  </si>
  <si>
    <t>RODRIGUEZ, LUIS F</t>
  </si>
  <si>
    <t>RIVAS, CHELINDA</t>
  </si>
  <si>
    <t>HUERTA, OFELIA</t>
  </si>
  <si>
    <t>CHAVEZ, IRMA</t>
  </si>
  <si>
    <t>JORDAN, GILBERT</t>
  </si>
  <si>
    <t>RAMIREZ, ESTELLA</t>
  </si>
  <si>
    <t>CADWELL, DOROTHY L</t>
  </si>
  <si>
    <t>MACIAS, EDWARD</t>
  </si>
  <si>
    <t>MACK, CYNTHIA</t>
  </si>
  <si>
    <t>CHAVEZ, ARTHUR</t>
  </si>
  <si>
    <t>GEDDES, LAWRENCE C</t>
  </si>
  <si>
    <t>CHAVEZ JR, DAVID</t>
  </si>
  <si>
    <t>LAMOTTE, DESIREE</t>
  </si>
  <si>
    <t>NEVAREZ, EMILIANO</t>
  </si>
  <si>
    <t>URIBE, GABRIEL</t>
  </si>
  <si>
    <t>GEYER, DARRIN</t>
  </si>
  <si>
    <t>RODRIGUEZ, FELICIDAD</t>
  </si>
  <si>
    <t>BARRERAS, HERMAN</t>
  </si>
  <si>
    <t>HERNANDEZ, FRANK</t>
  </si>
  <si>
    <t>MONTGOMERY, STACY</t>
  </si>
  <si>
    <t>ESTRADA, ELSA</t>
  </si>
  <si>
    <t>VALLES, SUSAN</t>
  </si>
  <si>
    <t>MORENO, MERCEDES CATALINA</t>
  </si>
  <si>
    <t>ALVARADO, JAVIER I</t>
  </si>
  <si>
    <t>MARQUEZ, JOSE</t>
  </si>
  <si>
    <t>LOZANO, MARIA D</t>
  </si>
  <si>
    <t>GALLEGOS, GLENDA I</t>
  </si>
  <si>
    <t>CERVANTES DE LIRA, JULIA</t>
  </si>
  <si>
    <t>PENOYER, STEVE</t>
  </si>
  <si>
    <t>ESTRADA, GERARDO</t>
  </si>
  <si>
    <t>ARANDA, ELVA</t>
  </si>
  <si>
    <t>LEY, LETICIA</t>
  </si>
  <si>
    <t>SANDERS, DITRICK</t>
  </si>
  <si>
    <t>STUCKWISCH, HORTENSIA</t>
  </si>
  <si>
    <t>RUBIO, MARIA</t>
  </si>
  <si>
    <t>SANCHEZ, ELVIA A</t>
  </si>
  <si>
    <t>PARISH, CHARLES</t>
  </si>
  <si>
    <t>PINALES, BRITTANY</t>
  </si>
  <si>
    <t>ONTIVEROS, ARTURO</t>
  </si>
  <si>
    <t>GANDARA, PEDRO</t>
  </si>
  <si>
    <t>CASAS, ELIA</t>
  </si>
  <si>
    <t>RODRIGUEZ, RAFAEL</t>
  </si>
  <si>
    <t>RENTERIA, RAMONA</t>
  </si>
  <si>
    <t>ESPARZA, ALFREDO</t>
  </si>
  <si>
    <t>DELGADO, ALEXANDER</t>
  </si>
  <si>
    <t>ALVA, SYLVIA</t>
  </si>
  <si>
    <t>ESPARZA, JAVIER</t>
  </si>
  <si>
    <t>RODRIGUEZ, ESTELA</t>
  </si>
  <si>
    <t>RODRIGUEZ, RAYMUNDO</t>
  </si>
  <si>
    <t>AGUILAR, ENGRACIA</t>
  </si>
  <si>
    <t>DURAN, FELIPE</t>
  </si>
  <si>
    <t>POINDEXTER, LASHAWNTA R</t>
  </si>
  <si>
    <t>RAMIREZ, ERIKA</t>
  </si>
  <si>
    <t>CANDELA, JONATHAN</t>
  </si>
  <si>
    <t>SNUDAT, MARTHA</t>
  </si>
  <si>
    <t>QUINONES, IRMA</t>
  </si>
  <si>
    <t>LUNA, ARMANDO</t>
  </si>
  <si>
    <t>ZARAGOZA, IRASEMA</t>
  </si>
  <si>
    <t>TARANGO, MARIA</t>
  </si>
  <si>
    <t>ALARCON, MARCELO G</t>
  </si>
  <si>
    <t>PALOMO, JOSE L</t>
  </si>
  <si>
    <t>DOMINGUEZ, GLORIA</t>
  </si>
  <si>
    <t>CHAIDES, ROGER</t>
  </si>
  <si>
    <t>TOOZE, MARGARITA</t>
  </si>
  <si>
    <t>THOMPSON, LAWRENCE</t>
  </si>
  <si>
    <t>RIVERA, ARTURO</t>
  </si>
  <si>
    <t>AGUILERA, RAMON</t>
  </si>
  <si>
    <t>SILVAS, ANTONIO L</t>
  </si>
  <si>
    <t>SIANEZ, VIRGINIA</t>
  </si>
  <si>
    <t>SOLIS, ABELARDO A</t>
  </si>
  <si>
    <t>AVILA, ADOLFO</t>
  </si>
  <si>
    <t>TOMIELLO, ROBERT</t>
  </si>
  <si>
    <t>ROBLES, MARIA</t>
  </si>
  <si>
    <t>YEPEZ, OSVALDO</t>
  </si>
  <si>
    <t>CARRIZALES, SANDRA</t>
  </si>
  <si>
    <t>FLORES, HECTOR</t>
  </si>
  <si>
    <t>GUILLEN, ARGENDIS</t>
  </si>
  <si>
    <t>MARQUEZ, MARIA E</t>
  </si>
  <si>
    <t>GANDARA, ALICIA</t>
  </si>
  <si>
    <t>PICKNELL, CONCEPCION</t>
  </si>
  <si>
    <t>VILLESCAS, HECTOR</t>
  </si>
  <si>
    <t>FRAUSTO, SILVIA E</t>
  </si>
  <si>
    <t>OSORIO, ALEJANDRO</t>
  </si>
  <si>
    <t>LOPEZ, BENITO</t>
  </si>
  <si>
    <t>ARELLANO, ROSALIO</t>
  </si>
  <si>
    <t>CHAVEZ, ELVA</t>
  </si>
  <si>
    <t>ALMARAZ, REYNA R</t>
  </si>
  <si>
    <t>NUNEZ, MARTHA</t>
  </si>
  <si>
    <t>OROZCO, MARIA</t>
  </si>
  <si>
    <t>ITURRALDE, GABRIEL</t>
  </si>
  <si>
    <t>CAMACHO, JORGE</t>
  </si>
  <si>
    <t>GUTIERREZ, BONNIE</t>
  </si>
  <si>
    <t>GUTIERREZ, NANCY</t>
  </si>
  <si>
    <t>MENDOZA, KATY</t>
  </si>
  <si>
    <t>PORTILLO, DALIA</t>
  </si>
  <si>
    <t>JONE, ROLAN G</t>
  </si>
  <si>
    <t>BAQUERA, CARMEN</t>
  </si>
  <si>
    <t>MORENO, ELIZABETH</t>
  </si>
  <si>
    <t>FUENTES, HECTOR</t>
  </si>
  <si>
    <t>VIGIL, NANCY W</t>
  </si>
  <si>
    <t>PORTILLO, AIDA C</t>
  </si>
  <si>
    <t>SHADBURNE, REBECCA</t>
  </si>
  <si>
    <t>DELEON, SULEMA</t>
  </si>
  <si>
    <t>HINOJOSA, MANUELA</t>
  </si>
  <si>
    <t>RETANA, ALFREDO</t>
  </si>
  <si>
    <t>HOWARD, AYNSLEY</t>
  </si>
  <si>
    <t>ESTE, ALEXUS</t>
  </si>
  <si>
    <t>HERNANDEZ, ALFREDO</t>
  </si>
  <si>
    <t>GRADY, MICHELLE</t>
  </si>
  <si>
    <t>LUNA, ROBERT</t>
  </si>
  <si>
    <t>FUENTES, GUSTAVO</t>
  </si>
  <si>
    <t>PANTOJA, REFUGIO</t>
  </si>
  <si>
    <t>SOTO, MARIA</t>
  </si>
  <si>
    <t>RUIZZARCO, JOSE M</t>
  </si>
  <si>
    <t>RUBALCAVA, MARIA</t>
  </si>
  <si>
    <t>MEDINA, IRMA E</t>
  </si>
  <si>
    <t>HEALD, MARC</t>
  </si>
  <si>
    <t>MORALES, RUBY</t>
  </si>
  <si>
    <t>PILTZ, DOUGLAS WAYNE</t>
  </si>
  <si>
    <t>POTTER, WILLIAM</t>
  </si>
  <si>
    <t>FONSECA, PRINCESS</t>
  </si>
  <si>
    <t>HARNETT, WILLIE T</t>
  </si>
  <si>
    <t>FACIO, RODOLFO</t>
  </si>
  <si>
    <t>HOLGUIN, MARIA ELENA</t>
  </si>
  <si>
    <t>CANO, JESUS</t>
  </si>
  <si>
    <t>HERNANDEZ, PAULA</t>
  </si>
  <si>
    <t>MONSIVAIS, MARIA C</t>
  </si>
  <si>
    <t>ARANA, NORMA</t>
  </si>
  <si>
    <t>MONTANEZ, ANDY</t>
  </si>
  <si>
    <t>CLARKE, MONTAE</t>
  </si>
  <si>
    <t>GONZALEZ, LISA ANN</t>
  </si>
  <si>
    <t>DILL, DOUGLAS</t>
  </si>
  <si>
    <t>MORATA MURO, ARACELI</t>
  </si>
  <si>
    <t>ALARCON, NORMANDO D</t>
  </si>
  <si>
    <t>VELASQUEZ, ALEJANDRO M</t>
  </si>
  <si>
    <t>CARRILLO, BARBARA</t>
  </si>
  <si>
    <t>JONES, THEOREDOR</t>
  </si>
  <si>
    <t>MULLIN, KEVIN</t>
  </si>
  <si>
    <t>PONCE, CARMEN</t>
  </si>
  <si>
    <t>MURGUIA, MARICARMEN</t>
  </si>
  <si>
    <t>VEILLEUX, KIMBERLY</t>
  </si>
  <si>
    <t>CARRASCO, JOSE</t>
  </si>
  <si>
    <t>DELGADO, MARIA</t>
  </si>
  <si>
    <t>DE LA TORRE, IRMA</t>
  </si>
  <si>
    <t>AVALOS, LORENZA</t>
  </si>
  <si>
    <t>RODARTE, BERNARDO</t>
  </si>
  <si>
    <t>STUART, HERLINDA</t>
  </si>
  <si>
    <t>LUCKY, JUDITH</t>
  </si>
  <si>
    <t>EDWARDS, WILLIAM</t>
  </si>
  <si>
    <t>VARELA, MARIA</t>
  </si>
  <si>
    <t>LUEKE, DIANA</t>
  </si>
  <si>
    <t>FLORES, MANUEL</t>
  </si>
  <si>
    <t>SHIPLEY, DONALD E</t>
  </si>
  <si>
    <t>BRIONES, MARCOS</t>
  </si>
  <si>
    <t>GUZMAN ORTIZ, JORGE</t>
  </si>
  <si>
    <t>JASSO, PERLA</t>
  </si>
  <si>
    <t>HERNANDEZ PEREZ, JOSE</t>
  </si>
  <si>
    <t>ESPARZA, MARIO</t>
  </si>
  <si>
    <t>PACHECO, EMMA</t>
  </si>
  <si>
    <t>DIAZ, PAULINA</t>
  </si>
  <si>
    <t>GARNER, EDWARD</t>
  </si>
  <si>
    <t>MONCADA, MARIA GUADALUPE</t>
  </si>
  <si>
    <t>LOPEZ, ALICIA</t>
  </si>
  <si>
    <t>ESCOBAR, DAMIANA M</t>
  </si>
  <si>
    <t>GUEVARA, MARIA</t>
  </si>
  <si>
    <t>PAUL, JOHN</t>
  </si>
  <si>
    <t>GOMEZ, VIRGINIA</t>
  </si>
  <si>
    <t>RODRIGUEZ, HELENA</t>
  </si>
  <si>
    <t>LOPEZ, ARACELI</t>
  </si>
  <si>
    <t>PEASE, EVA</t>
  </si>
  <si>
    <t>PUENTES, ROBERTO</t>
  </si>
  <si>
    <t>RAMOS, GEORGE C</t>
  </si>
  <si>
    <t>LE, HONG</t>
  </si>
  <si>
    <t>CARRASCO, PETE</t>
  </si>
  <si>
    <t>PRECIADO, VIRGINIA</t>
  </si>
  <si>
    <t>FIGUERORA, CLAUDIA</t>
  </si>
  <si>
    <t>SALAS, JUANA</t>
  </si>
  <si>
    <t>BROUILLET, JESSICA</t>
  </si>
  <si>
    <t>CAMPOS SAENZ, ALMA</t>
  </si>
  <si>
    <t>IBARRA, GUSTAVO</t>
  </si>
  <si>
    <t>ORTEGA, ARTURO</t>
  </si>
  <si>
    <t>JORDAN, OLGA</t>
  </si>
  <si>
    <t>VELASCO, ELIZABETH</t>
  </si>
  <si>
    <t>CUELLAR, LUCIO</t>
  </si>
  <si>
    <t>SILVA, DIANE M</t>
  </si>
  <si>
    <t>VALDEZ, ESEQUIEL V</t>
  </si>
  <si>
    <t>ORTIZ, MARIA</t>
  </si>
  <si>
    <t>OLAGUIVEL, ROSA</t>
  </si>
  <si>
    <t>BLIZZARD, WILLIAM H</t>
  </si>
  <si>
    <t>OLVERA, COSME</t>
  </si>
  <si>
    <t>GUILLEN, HORTENSIA O</t>
  </si>
  <si>
    <t>STAIGER, GERHARD</t>
  </si>
  <si>
    <t>ALCANTAR, JUANA</t>
  </si>
  <si>
    <t>REY RUIZ, LUIS C</t>
  </si>
  <si>
    <t>CONTRERAS PEDREGON, TIMOTEA</t>
  </si>
  <si>
    <t>HERRERA, ANA M</t>
  </si>
  <si>
    <t>HARPER, JUSTIN E</t>
  </si>
  <si>
    <t>GONZALES, ESCAMILLA</t>
  </si>
  <si>
    <t>SANTOS, SONIA</t>
  </si>
  <si>
    <t>OCHOA, ALICIA</t>
  </si>
  <si>
    <t>CAMPOS, ISABEL</t>
  </si>
  <si>
    <t>PEREZDECARDEN, MAGDALENA</t>
  </si>
  <si>
    <t>PAUL, PATRICIA M</t>
  </si>
  <si>
    <t>NAVARRO, MARIA SOCORRO</t>
  </si>
  <si>
    <t>WILSON, BYRON</t>
  </si>
  <si>
    <t>FLYNT, DEBORAH</t>
  </si>
  <si>
    <t>BACA, CELIA</t>
  </si>
  <si>
    <t>CORRAL, GUADALUPE E</t>
  </si>
  <si>
    <t>REYES-MANRIQUEZ, JOSE</t>
  </si>
  <si>
    <t>MOLINA, LETICIA</t>
  </si>
  <si>
    <t>MAING, NAM IL</t>
  </si>
  <si>
    <t>JOHNSON EVANS, KALEISHA M</t>
  </si>
  <si>
    <t>FLORES, SANTIAGO</t>
  </si>
  <si>
    <t>BARAY, BRENDA L</t>
  </si>
  <si>
    <t>RODRIGUEZ, MARIA C</t>
  </si>
  <si>
    <t>SANCHEZ, CHRISTINA M</t>
  </si>
  <si>
    <t>SIFUENTES, SALVADOR K</t>
  </si>
  <si>
    <t>MEDINA, CELIA</t>
  </si>
  <si>
    <t>ROHRBAUGH, EVELYN</t>
  </si>
  <si>
    <t>DE LA ROSA, MARIA H</t>
  </si>
  <si>
    <t>VENAR, THADDEUS Y</t>
  </si>
  <si>
    <t>VALDEZ, VICTOR</t>
  </si>
  <si>
    <t>ARCOS, LEONARD</t>
  </si>
  <si>
    <t>DE LA ROSA, CARLOS</t>
  </si>
  <si>
    <t>CALDERON, MARTHA</t>
  </si>
  <si>
    <t>CARDONA, WILLINTON</t>
  </si>
  <si>
    <t>CURTIS, JEFFERY</t>
  </si>
  <si>
    <t>STUBBS, APRIL</t>
  </si>
  <si>
    <t>CHAPARRO, CARLOS H</t>
  </si>
  <si>
    <t>MARQUEZ, JESUS</t>
  </si>
  <si>
    <t>MARQUEZ, ROMUALDA</t>
  </si>
  <si>
    <t>PALYU, MARIA</t>
  </si>
  <si>
    <t>AGUIRRE, JUAN</t>
  </si>
  <si>
    <t>OLAGUE ROSALES, MARIA CRISTINA</t>
  </si>
  <si>
    <t>CHAVEZ, VELIA</t>
  </si>
  <si>
    <t>BROWN, DARREN</t>
  </si>
  <si>
    <t>MONTES, OFELIA E</t>
  </si>
  <si>
    <t>VAZQUEZ-LEAL, JOSE</t>
  </si>
  <si>
    <t>FORE, JOE</t>
  </si>
  <si>
    <t>CANDELARIA, MELISSA</t>
  </si>
  <si>
    <t>ROSARIO, KARLA GABRIELA</t>
  </si>
  <si>
    <t>REYES, MAKAYLA</t>
  </si>
  <si>
    <t>ZARAZUA, MARIA</t>
  </si>
  <si>
    <t>MCDONALD, KEELY E</t>
  </si>
  <si>
    <t>RIVERA, AMELIA B</t>
  </si>
  <si>
    <t>KENDALL, KARL O</t>
  </si>
  <si>
    <t>STARK, CARMEN</t>
  </si>
  <si>
    <t>AWUOR, STEPHEN O</t>
  </si>
  <si>
    <t>GURROLA, BERTHA</t>
  </si>
  <si>
    <t>GONZALEZ, MARIA GUADALUPE</t>
  </si>
  <si>
    <t>WOLFE, PEGGY M</t>
  </si>
  <si>
    <t>HARO, MARIA E</t>
  </si>
  <si>
    <t>RODRIGUEZ, RENE</t>
  </si>
  <si>
    <t>TREVIZO, ROBERTO</t>
  </si>
  <si>
    <t>GOMEZ, FELIPE</t>
  </si>
  <si>
    <t>REEL, LYNSEY</t>
  </si>
  <si>
    <t>HART, GAYLE</t>
  </si>
  <si>
    <t>GALLEGOS, PRISCILLA</t>
  </si>
  <si>
    <t>RASCON, CARLOS</t>
  </si>
  <si>
    <t>GAVILANE, ELIZABETH</t>
  </si>
  <si>
    <t>MAYNES, LUIS C</t>
  </si>
  <si>
    <t>FERNANDEZ, OLGA</t>
  </si>
  <si>
    <t>ACOSTA, JUAN A</t>
  </si>
  <si>
    <t>SEALEY, OTILIA</t>
  </si>
  <si>
    <t>GALINDO GUANGORENA, DOLORES</t>
  </si>
  <si>
    <t>MARTINEZ, MAYRA</t>
  </si>
  <si>
    <t>COSTAS ORTIZ, MIGUEL</t>
  </si>
  <si>
    <t>ARDEN, ALEXANDER</t>
  </si>
  <si>
    <t>WALTON, KIMBERLI</t>
  </si>
  <si>
    <t>HODGES, BRIAN</t>
  </si>
  <si>
    <t>RODRIGUEZ, JOSHUA</t>
  </si>
  <si>
    <t>TURNER, YOLANDA</t>
  </si>
  <si>
    <t>ERNEWAYN, ESTHER</t>
  </si>
  <si>
    <t>ESPINOZA, YOLANDA</t>
  </si>
  <si>
    <t>SILVIA, MARIA</t>
  </si>
  <si>
    <t>REY, SOFIA</t>
  </si>
  <si>
    <t>RAMOS VELAZQUEZ, MARTIN</t>
  </si>
  <si>
    <t>HOOKS, TAWANDA</t>
  </si>
  <si>
    <t>MEJIA, SIRENA E</t>
  </si>
  <si>
    <t>PETERSON, WILLIAM</t>
  </si>
  <si>
    <t>PERALTA, JAYSON KEVIN</t>
  </si>
  <si>
    <t>SPURGEON, AMOS J</t>
  </si>
  <si>
    <t>VILLAGRAN, HUGO</t>
  </si>
  <si>
    <t>ROMAN, RAUL</t>
  </si>
  <si>
    <t>MEZA, MARIA</t>
  </si>
  <si>
    <t>TORRES, LOURDES</t>
  </si>
  <si>
    <t>AGUIRRE, IVONNE</t>
  </si>
  <si>
    <t>SWIDERSKI, BRENNON</t>
  </si>
  <si>
    <t>MURILLO, MARIA F</t>
  </si>
  <si>
    <t>BAKER, GREGORY LEE</t>
  </si>
  <si>
    <t>GLASCO, STEVEN E</t>
  </si>
  <si>
    <t>REY, LISA</t>
  </si>
  <si>
    <t>DEMOSS, ROSA MARIA</t>
  </si>
  <si>
    <t>RUBIO, LILIA E</t>
  </si>
  <si>
    <t>SANDOVAL, MARIA D</t>
  </si>
  <si>
    <t>SMITH, WALTER E</t>
  </si>
  <si>
    <t>SANCHEZ, MARGARITA</t>
  </si>
  <si>
    <t>HOLLENBACH, LAURIE</t>
  </si>
  <si>
    <t>GONZALEZ, VELIA</t>
  </si>
  <si>
    <t>SAAVEDRA, GABRIELA</t>
  </si>
  <si>
    <t>TRUJILLO, MARIA</t>
  </si>
  <si>
    <t>DOLZINBYRD, CHARLES</t>
  </si>
  <si>
    <t>SHUTT, STEVEN</t>
  </si>
  <si>
    <t>PUENTES, RICHARD</t>
  </si>
  <si>
    <t>ROBINSON, VALERIE</t>
  </si>
  <si>
    <t>UDOH, OBON I</t>
  </si>
  <si>
    <t>CASILLAS, MARIA GUADALUPE</t>
  </si>
  <si>
    <t>STEPHENS, ADAM</t>
  </si>
  <si>
    <t>HERRERA, MARLON</t>
  </si>
  <si>
    <t>BERNAL, ANA MARIA</t>
  </si>
  <si>
    <t>HOUCK, STEPHANIE M</t>
  </si>
  <si>
    <t>FRIAS, RAMONA M</t>
  </si>
  <si>
    <t>MARTINEZ, BEATRIZ</t>
  </si>
  <si>
    <t>BARRON, ANTONIO</t>
  </si>
  <si>
    <t>MONTESDEOCA, REYNA</t>
  </si>
  <si>
    <t>MARRUFO, JESSE A</t>
  </si>
  <si>
    <t>MADRID, ADELINA</t>
  </si>
  <si>
    <t>VELOZ, ALICIA</t>
  </si>
  <si>
    <t>ALVARADO, GLORIA</t>
  </si>
  <si>
    <t>CASTANEDA, CARLOS H</t>
  </si>
  <si>
    <t>SCHEPPS, LESLIE</t>
  </si>
  <si>
    <t>GANDARA, ARTURO A</t>
  </si>
  <si>
    <t>DAVIS, KYLE C</t>
  </si>
  <si>
    <t>MADDOX, BERNADETTE L</t>
  </si>
  <si>
    <t>RITT, SYLVIA</t>
  </si>
  <si>
    <t>PARGA, MARIA</t>
  </si>
  <si>
    <t>DIAZ, JAVIER</t>
  </si>
  <si>
    <t>CASILLAS, JOSHUA</t>
  </si>
  <si>
    <t>LOERA, ELEAZAR</t>
  </si>
  <si>
    <t>SABINAS SANCHEZ, IRENE</t>
  </si>
  <si>
    <t>LOPEZ, SYLVIA</t>
  </si>
  <si>
    <t>GUTIERREZ, ESPERANZA</t>
  </si>
  <si>
    <t>RODRIGUEZ, SONIA</t>
  </si>
  <si>
    <t>GONZALEZ, CLEMENTE</t>
  </si>
  <si>
    <t>VELASQUEZ, JUAN</t>
  </si>
  <si>
    <t>DESIMONE, SHEILA</t>
  </si>
  <si>
    <t>WELLS, LEONARD E</t>
  </si>
  <si>
    <t>MIRELES, ANA SYLVIA</t>
  </si>
  <si>
    <t>GOMEZ, ELSA</t>
  </si>
  <si>
    <t>SELMON, LAUREN</t>
  </si>
  <si>
    <t>BARRERA, ALFREDO</t>
  </si>
  <si>
    <t>CAMPUZANO, FRANCESCA</t>
  </si>
  <si>
    <t>VELASQUEZ, EDUARDO</t>
  </si>
  <si>
    <t>SHADRICK, MANUEL</t>
  </si>
  <si>
    <t>NAVARRETE, JAVIER</t>
  </si>
  <si>
    <t>ROUYER, JANE</t>
  </si>
  <si>
    <t>GRAHAM, HALBERT</t>
  </si>
  <si>
    <t>GAMEZ, GUADALUPE C</t>
  </si>
  <si>
    <t>NUNEZ, ENEDINA</t>
  </si>
  <si>
    <t>QUINTANAR, RANULFO M</t>
  </si>
  <si>
    <t>MONTOYA, CASANDRA</t>
  </si>
  <si>
    <t>RODRIGUEZ, MANUEL</t>
  </si>
  <si>
    <t>UTLEY, TRAVIS</t>
  </si>
  <si>
    <t>DERRICK, ELIZABETH ANNE</t>
  </si>
  <si>
    <t>TRAUTMAN, LANA</t>
  </si>
  <si>
    <t>MACIAS, JESSICA</t>
  </si>
  <si>
    <t>BURROWS, VICTORIA</t>
  </si>
  <si>
    <t>RIVERA, ANTONIO</t>
  </si>
  <si>
    <t>PINKINS, PATRICIA</t>
  </si>
  <si>
    <t>ZWITTAG, JENNETTE H</t>
  </si>
  <si>
    <t>MORALES, MARIA DEL CARMEN</t>
  </si>
  <si>
    <t>GONZALEZ, RAYMUNDO</t>
  </si>
  <si>
    <t>VASQUEZ, ESTHER C</t>
  </si>
  <si>
    <t>SERRANO, ROSALIO</t>
  </si>
  <si>
    <t>REYES, SUSANA</t>
  </si>
  <si>
    <t>CAMACHO, MARY</t>
  </si>
  <si>
    <t>TORREZ, MARK</t>
  </si>
  <si>
    <t>MARTINEZ, PATRICIA</t>
  </si>
  <si>
    <t>BELTRAN, JORGE A</t>
  </si>
  <si>
    <t>TURNER, SHERRI</t>
  </si>
  <si>
    <t>QUEZADA, MARIA</t>
  </si>
  <si>
    <t>NACHISON, JOSEPHINE</t>
  </si>
  <si>
    <t>SANCHEZ, LETICIA G</t>
  </si>
  <si>
    <t>AGUIRRE GARCIA, JORGE</t>
  </si>
  <si>
    <t>SEGOVIA-WAGNER, LEAH</t>
  </si>
  <si>
    <t>ZUBIA, JASON</t>
  </si>
  <si>
    <t>DAVILA, FILIBERTO</t>
  </si>
  <si>
    <t>FERRELL, YVONNE</t>
  </si>
  <si>
    <t>MONTELONGO, ALMA A</t>
  </si>
  <si>
    <t>SALDIVAR, JOSE S</t>
  </si>
  <si>
    <t>BAUERKEMPER, SHARON</t>
  </si>
  <si>
    <t>RODRIGUEZ, MARTHA A</t>
  </si>
  <si>
    <t>CARLIN, COULTER</t>
  </si>
  <si>
    <t>STEVENSON, TODD</t>
  </si>
  <si>
    <t>BAKER, CHRISTIANNA L</t>
  </si>
  <si>
    <t>YBARRA, CANDIDA R</t>
  </si>
  <si>
    <t>AGUAYO, MARIA</t>
  </si>
  <si>
    <t>FIGUEROA, JAVIER</t>
  </si>
  <si>
    <t>VASQUEZ, FRANCISCO</t>
  </si>
  <si>
    <t>RODGERS, THANH</t>
  </si>
  <si>
    <t>GOMEZ, FRANCISCO</t>
  </si>
  <si>
    <t>CAMPOS, RAFAEL</t>
  </si>
  <si>
    <t>JOHNSON- VIERRA, PATRICIA</t>
  </si>
  <si>
    <t>GARCIA, EVA</t>
  </si>
  <si>
    <t>HERNANDEZ, EMMA D</t>
  </si>
  <si>
    <t>VOEPEL, LEO F</t>
  </si>
  <si>
    <t>GUTIERREZ, CONCEPCION</t>
  </si>
  <si>
    <t>LOFLIN, ROSA</t>
  </si>
  <si>
    <t>DE LA TORRE, DANNY</t>
  </si>
  <si>
    <t>FITZGERALD, ROSA</t>
  </si>
  <si>
    <t>WATERS, JOHN</t>
  </si>
  <si>
    <t>DELGADO, RICARDO</t>
  </si>
  <si>
    <t>HERNANDEZ, EVANGELINA</t>
  </si>
  <si>
    <t>BRYANT JOHNSON, JOHNNIE</t>
  </si>
  <si>
    <t>CANTU, ROCIO</t>
  </si>
  <si>
    <t>LANGDON, DAVID</t>
  </si>
  <si>
    <t>GUTIERREZ, IRMA</t>
  </si>
  <si>
    <t>MORALES, FRANK T</t>
  </si>
  <si>
    <t>PENA, LUIS</t>
  </si>
  <si>
    <t>WINSLETT, CHRISTIAN</t>
  </si>
  <si>
    <t>TETERS, AUNDREA</t>
  </si>
  <si>
    <t>VALENZUELA, LAURA J</t>
  </si>
  <si>
    <t>LOPEZ-RIOS, ELIZABETH</t>
  </si>
  <si>
    <t>PONCE, RANDY</t>
  </si>
  <si>
    <t>BARAY, CRUZ</t>
  </si>
  <si>
    <t>GARCIA, FERNANDO</t>
  </si>
  <si>
    <t>AGUILERA, CHRISTIAN</t>
  </si>
  <si>
    <t>MORA, IVAN</t>
  </si>
  <si>
    <t>MENA, ESTHER</t>
  </si>
  <si>
    <t>SANCHEZ, RUDY</t>
  </si>
  <si>
    <t>ALCALA, IRMA</t>
  </si>
  <si>
    <t>VARGAS, ADRIAN</t>
  </si>
  <si>
    <t>AGUIRRE, NANCY I</t>
  </si>
  <si>
    <t>VARELA, CRUZ</t>
  </si>
  <si>
    <t>RANGEL, ANA G</t>
  </si>
  <si>
    <t>SOTO, ALFREDO</t>
  </si>
  <si>
    <t>GARAY, ALICIA</t>
  </si>
  <si>
    <t>RAYOS, SYLVIA</t>
  </si>
  <si>
    <t>MIRELES, ALBERTO</t>
  </si>
  <si>
    <t>KAULBACH, KENNETH</t>
  </si>
  <si>
    <t>THOMAS, WILLIAM R</t>
  </si>
  <si>
    <t>OROZCO, MARIA G</t>
  </si>
  <si>
    <t>MURRAY, TROY T</t>
  </si>
  <si>
    <t>HIGGINS, CINDY K</t>
  </si>
  <si>
    <t>GALANTE, MONICA</t>
  </si>
  <si>
    <t>KIMBALL, JACQUELINE</t>
  </si>
  <si>
    <t>TARANGO, YOLANDA</t>
  </si>
  <si>
    <t>ALVARADO, JUAN A</t>
  </si>
  <si>
    <t>RIVERA, DAVID F</t>
  </si>
  <si>
    <t>WENGEL, DARLENE</t>
  </si>
  <si>
    <t>CASTRUITA, SILVINA</t>
  </si>
  <si>
    <t>NATIVIDAD, VICTOR</t>
  </si>
  <si>
    <t>CAMPBELL, PATRICIA D</t>
  </si>
  <si>
    <t>STARK, SOCORRO</t>
  </si>
  <si>
    <t>MCCLENNAN, KATHLEEN</t>
  </si>
  <si>
    <t>ZAMORA, JESUS</t>
  </si>
  <si>
    <t>GRIDLEY, JULIE R</t>
  </si>
  <si>
    <t>FERNANDEZ, RITA</t>
  </si>
  <si>
    <t>PAREDES, RUBEN</t>
  </si>
  <si>
    <t>MARTINEZ, ANGELICA</t>
  </si>
  <si>
    <t>MCCOWAN, BETTY JO</t>
  </si>
  <si>
    <t>LOPEZ, ESPERANZA</t>
  </si>
  <si>
    <t>CANDELARIA, SANDRA L</t>
  </si>
  <si>
    <t>VELARDE, JOSE L</t>
  </si>
  <si>
    <t>RAMOS, DAVID</t>
  </si>
  <si>
    <t>MILLER, ASHLEY N</t>
  </si>
  <si>
    <t>MOYE, BERNARD R</t>
  </si>
  <si>
    <t>SANCHEZ, OLGA G</t>
  </si>
  <si>
    <t>KNIGHTS, ANTHONY N</t>
  </si>
  <si>
    <t>STALLWORTH, CHRISTOPHER</t>
  </si>
  <si>
    <t>BALLESTEROS, FRANCISCO</t>
  </si>
  <si>
    <t>ESCAPITE, CHRISTIAN B</t>
  </si>
  <si>
    <t>LANDEROS, OLDIFONSO</t>
  </si>
  <si>
    <t>NELSON, MARGARET L</t>
  </si>
  <si>
    <t>LUGO, FRANCISCA</t>
  </si>
  <si>
    <t>CORTEZ, LUIS</t>
  </si>
  <si>
    <t>RICHARDSON, SIOMARA G</t>
  </si>
  <si>
    <t>CASILLAS HERNANDEZ, JAFRETTE</t>
  </si>
  <si>
    <t>CLARKE, DONATO</t>
  </si>
  <si>
    <t>WARNER, TAMIKQUA E</t>
  </si>
  <si>
    <t>AVILA, MARGARITA</t>
  </si>
  <si>
    <t>MENDIOLA, ROSA A</t>
  </si>
  <si>
    <t>ESPINOZA, JUAN ONISEMO</t>
  </si>
  <si>
    <t>ZLOMKE, RONALD</t>
  </si>
  <si>
    <t>NUNEZ DE GARCIA, MARIA</t>
  </si>
  <si>
    <t>LOPEZ, MONICA</t>
  </si>
  <si>
    <t>BRANNON, MARICRUZ</t>
  </si>
  <si>
    <t>HERNANDEZ, FRANSISCA</t>
  </si>
  <si>
    <t>GAMBOA, LISA D</t>
  </si>
  <si>
    <t>KAISER, BERTHA A</t>
  </si>
  <si>
    <t>IGLECIAS, SERGIO</t>
  </si>
  <si>
    <t>CORREA, EVA V</t>
  </si>
  <si>
    <t>DELGADO, LUIS</t>
  </si>
  <si>
    <t>SERVIN, DANNY</t>
  </si>
  <si>
    <t>LUJAN, JESUS</t>
  </si>
  <si>
    <t>KELLY, JOSEPHINE V</t>
  </si>
  <si>
    <t>MCLAUGHLIN, RICHARD</t>
  </si>
  <si>
    <t>CASTRO, CRYSTAL A</t>
  </si>
  <si>
    <t>LUNA-RAMOS, RUBEN</t>
  </si>
  <si>
    <t>DAVILA, JENNIE</t>
  </si>
  <si>
    <t>JACOBO, ELVIA R</t>
  </si>
  <si>
    <t>DAVIDSON, ADRIANA</t>
  </si>
  <si>
    <t>HEREDIA, HORTENCIA</t>
  </si>
  <si>
    <t>PALACIOS, MARTHA A</t>
  </si>
  <si>
    <t>SAENZ, ELSA F</t>
  </si>
  <si>
    <t>SANDOVAL, ADELAIDA</t>
  </si>
  <si>
    <t>BARRETT, STARLA M</t>
  </si>
  <si>
    <t>MANGLONA, JUNELLA</t>
  </si>
  <si>
    <t>SANCHEZ, LOURDES</t>
  </si>
  <si>
    <t>REY, MARIA</t>
  </si>
  <si>
    <t>MENA, OCTAVIO</t>
  </si>
  <si>
    <t>LOPEZ, CONSUELO</t>
  </si>
  <si>
    <t>MUNOZ, TRISHA</t>
  </si>
  <si>
    <t>ARTALEJO, MARINA</t>
  </si>
  <si>
    <t>SANCHEZ MARTINEZ, MARIA</t>
  </si>
  <si>
    <t>BANUELOS, CHRIS A</t>
  </si>
  <si>
    <t>BARON, KRISTINE M</t>
  </si>
  <si>
    <t>JONES, MARY D</t>
  </si>
  <si>
    <t>FONSECA, ORLANDO ROBERT</t>
  </si>
  <si>
    <t>GUTIERREZ, AGUSTIN</t>
  </si>
  <si>
    <t>DE LA ROSA, MARIA D</t>
  </si>
  <si>
    <t>SAENZ, MARIA E</t>
  </si>
  <si>
    <t>ZUNIGA, DEBBIE</t>
  </si>
  <si>
    <t>CARRILLO, ANTONIA</t>
  </si>
  <si>
    <t>TOVAR, ALFREDO V</t>
  </si>
  <si>
    <t>TALAVERA, RICARDO A</t>
  </si>
  <si>
    <t>PEREZ, GUADALUPE</t>
  </si>
  <si>
    <t>GARCIA, VICTORIANO</t>
  </si>
  <si>
    <t>KRIMMER, RANDY J</t>
  </si>
  <si>
    <t>FLORES, RICHARD</t>
  </si>
  <si>
    <t>LUCERO, LINDA M</t>
  </si>
  <si>
    <t>CASTRO, LITZZI A</t>
  </si>
  <si>
    <t>GUILLEN, ALFRED</t>
  </si>
  <si>
    <t>MALDONADO, NORMA A</t>
  </si>
  <si>
    <t>PENA, JONATHAN</t>
  </si>
  <si>
    <t>SANCHEZ, JESSICA C</t>
  </si>
  <si>
    <t>GARCIA, YANET E</t>
  </si>
  <si>
    <t>DE SERRATO, LUZ MARIA</t>
  </si>
  <si>
    <t>RANGEL, ALICIA</t>
  </si>
  <si>
    <t>BORJON, SANJUANA</t>
  </si>
  <si>
    <t>ESCALANTE, POQUI A</t>
  </si>
  <si>
    <t>CRUZ, NORMA</t>
  </si>
  <si>
    <t>DOMINGUEZ ALONZO, LUIS R</t>
  </si>
  <si>
    <t>PENA, ROSA</t>
  </si>
  <si>
    <t>LOPEZ, MARIA ELENA</t>
  </si>
  <si>
    <t>VELAZQUEZ, ELSA O</t>
  </si>
  <si>
    <t>PONCE, SERGIO</t>
  </si>
  <si>
    <t>BUTTNER, CARISA</t>
  </si>
  <si>
    <t>HERRERA, BERTHA A</t>
  </si>
  <si>
    <t>MAGANA, JUANA D</t>
  </si>
  <si>
    <t>DE LA PENA, RYAN</t>
  </si>
  <si>
    <t>SIFUENTES, GRACIELA T</t>
  </si>
  <si>
    <t>BAUTISTA, EVANGELINA</t>
  </si>
  <si>
    <t>GARCIA, HECTOR</t>
  </si>
  <si>
    <t>WILLIAMSON, MICHAEL</t>
  </si>
  <si>
    <t>RENTERIA, VANESSA</t>
  </si>
  <si>
    <t>RENTERIA, ANA MARIA</t>
  </si>
  <si>
    <t>RODARTE, MARIA</t>
  </si>
  <si>
    <t>GARRICK, ROBERT B</t>
  </si>
  <si>
    <t>BRIDGES, ALVIN</t>
  </si>
  <si>
    <t>HINOJOSA, MARTHA P</t>
  </si>
  <si>
    <t>GARCIA, MARIA D</t>
  </si>
  <si>
    <t>MALDONADO, RUBEN</t>
  </si>
  <si>
    <t>GANDARA, EILEEN</t>
  </si>
  <si>
    <t>ROSAS, MARIA A</t>
  </si>
  <si>
    <t>AHUMADA, ALBERT</t>
  </si>
  <si>
    <t>TRUJILLO, YURY</t>
  </si>
  <si>
    <t>HIDALGO, MARIO</t>
  </si>
  <si>
    <t>LEYVA, BERTHA</t>
  </si>
  <si>
    <t>MARTINEZ, NORMA</t>
  </si>
  <si>
    <t>RIOS, GLORIA A</t>
  </si>
  <si>
    <t>TINOCO, VERONICA</t>
  </si>
  <si>
    <t>SASSO, ROBERT A</t>
  </si>
  <si>
    <t>RAMIREZ, GILBERTO</t>
  </si>
  <si>
    <t>THOMPSON, MAHRIA M</t>
  </si>
  <si>
    <t>CAMPOS, DANIEL M</t>
  </si>
  <si>
    <t>MOSHER, CLAUDIA</t>
  </si>
  <si>
    <t>ROBISON, MICHAEL R</t>
  </si>
  <si>
    <t>STARKS, SHER'RYAN</t>
  </si>
  <si>
    <t>DOMINGUEZ, DANIEL</t>
  </si>
  <si>
    <t>RIVERA CRUZ, MARTHA</t>
  </si>
  <si>
    <t>NAVARRO, JANIE</t>
  </si>
  <si>
    <t>VIGIL, JESUS</t>
  </si>
  <si>
    <t>MORALES, JORGE</t>
  </si>
  <si>
    <t>VELARDE, NICOLE C</t>
  </si>
  <si>
    <t>SOTO, DENISE</t>
  </si>
  <si>
    <t>CAMPOS, NAPOLEON</t>
  </si>
  <si>
    <t>AGUILAR, REYNALDO</t>
  </si>
  <si>
    <t>MACIAS, REFUGIO</t>
  </si>
  <si>
    <t>OLIVARES, GILBERTO</t>
  </si>
  <si>
    <t>MOORE, LEEDONAL</t>
  </si>
  <si>
    <t>VERDUGO RENTERIA, LORENZO</t>
  </si>
  <si>
    <t>LUNA, JOSE</t>
  </si>
  <si>
    <t>HERNANDEZ, MARCO A</t>
  </si>
  <si>
    <t>VASQUEZ, ABELARDO</t>
  </si>
  <si>
    <t>HERNANDEZ, REBECA</t>
  </si>
  <si>
    <t>CHRISTENSEN, TEMECKA K</t>
  </si>
  <si>
    <t>HERNANDEZ, ROSE</t>
  </si>
  <si>
    <t>GONZALEZ, ALBERT</t>
  </si>
  <si>
    <t>RICHARDSON, YUN J</t>
  </si>
  <si>
    <t>OBERMEYER, LISA</t>
  </si>
  <si>
    <t>PRIETO, LYDIA</t>
  </si>
  <si>
    <t>GONZALEZ, ROXANNA</t>
  </si>
  <si>
    <t>RODRIGUEZ, MONICA</t>
  </si>
  <si>
    <t>CAMARENA, MARISELA</t>
  </si>
  <si>
    <t>RODRIGUEZ, BLANCA</t>
  </si>
  <si>
    <t>QUINTANA, JULIAN</t>
  </si>
  <si>
    <t>LOY, OSCAR</t>
  </si>
  <si>
    <t>HERNANDEZ, LAURA</t>
  </si>
  <si>
    <t>HERNANDEZ-FISHER, JOANNE</t>
  </si>
  <si>
    <t>FLORES, JOSE L</t>
  </si>
  <si>
    <t>HIPOLITO, RODOLFO</t>
  </si>
  <si>
    <t>KELLY, THOMAS B</t>
  </si>
  <si>
    <t>CHAVEZ DE URENDA, OFELIA</t>
  </si>
  <si>
    <t>ANCHONDO, JESUS S</t>
  </si>
  <si>
    <t>BARROSO, RENAN</t>
  </si>
  <si>
    <t>TOQUINTO, MARIA</t>
  </si>
  <si>
    <t>TOQUINTO, GUILLERMO</t>
  </si>
  <si>
    <t>OSBERG, MATT</t>
  </si>
  <si>
    <t>DURAN, SYLVIA</t>
  </si>
  <si>
    <t>SAVAGE, JOSEPH</t>
  </si>
  <si>
    <t>MIRANDA, PALOMA</t>
  </si>
  <si>
    <t>SANCHEZ, MANUEL</t>
  </si>
  <si>
    <t>MARQUEZ, ROSA</t>
  </si>
  <si>
    <t>LOPEZ, LILY ROSE</t>
  </si>
  <si>
    <t>FONSECA, JOSEFINA</t>
  </si>
  <si>
    <t>ALANIS, AURORA A</t>
  </si>
  <si>
    <t>BERNAL, FRANCES</t>
  </si>
  <si>
    <t>BANUELOS, MARIA</t>
  </si>
  <si>
    <t>LAUER, MICHAEL R</t>
  </si>
  <si>
    <t>MORGAN, CATALINA</t>
  </si>
  <si>
    <t>SANCHEZ RODRIGUEZ, LUPITA</t>
  </si>
  <si>
    <t>MACIEL, LETICIA</t>
  </si>
  <si>
    <t>GONZALEZ, GRACIELA DE</t>
  </si>
  <si>
    <t>PILTZECKER, SEAN</t>
  </si>
  <si>
    <t>KEATING, LINDA</t>
  </si>
  <si>
    <t>BOOTH, MYRANDA M</t>
  </si>
  <si>
    <t>LERMA, JESUS</t>
  </si>
  <si>
    <t>BORJON, JOSE</t>
  </si>
  <si>
    <t>GONZALEZ, IRENE</t>
  </si>
  <si>
    <t>BARRAZA, ALICIA A</t>
  </si>
  <si>
    <t>SCHLESINGER, WILLIAM D</t>
  </si>
  <si>
    <t>LOPEZ, VICTORIA</t>
  </si>
  <si>
    <t>MUNOZ, MARIA G</t>
  </si>
  <si>
    <t>DARLING, STEPHEN W</t>
  </si>
  <si>
    <t>ESCOBEDO DE ROEL, ELIZABETH</t>
  </si>
  <si>
    <t>BAILEY, EBONY</t>
  </si>
  <si>
    <t>SHAFFER, NOLA ANN</t>
  </si>
  <si>
    <t>GANDARA, RICARDO</t>
  </si>
  <si>
    <t>SCHOOP, MARIE</t>
  </si>
  <si>
    <t>MARTINEZ, OLGA M</t>
  </si>
  <si>
    <t>MARTIN, GLENN</t>
  </si>
  <si>
    <t>PALADICHUK, TAYLOR</t>
  </si>
  <si>
    <t>GRANT, MICHAEL</t>
  </si>
  <si>
    <t>RAMIREZ, SERGIO E</t>
  </si>
  <si>
    <t>SOTO, JOSE L</t>
  </si>
  <si>
    <t>DEL TORO RUBIO, SUSANA</t>
  </si>
  <si>
    <t>HELMAN, STEPHAN</t>
  </si>
  <si>
    <t>MESA, LUZ</t>
  </si>
  <si>
    <t>KOONANKEIL, EMANUEL</t>
  </si>
  <si>
    <t>MONTES, HECTOR</t>
  </si>
  <si>
    <t>CORRAL, OFELIA</t>
  </si>
  <si>
    <t>CANO, FELIX</t>
  </si>
  <si>
    <t>RIVAS, ALANNA</t>
  </si>
  <si>
    <t>LECHUGA, BELINDA</t>
  </si>
  <si>
    <t>RODRIGUEZ, YVONNE</t>
  </si>
  <si>
    <t>RODRIGUEZ, JAIME</t>
  </si>
  <si>
    <t>REYNOSO, CHRISTOPHER G</t>
  </si>
  <si>
    <t>ESTELA GUTIERREZ, VERONICA</t>
  </si>
  <si>
    <t>ALVARADO, MYRNA</t>
  </si>
  <si>
    <t>VILLAREAL, LUISA</t>
  </si>
  <si>
    <t>ORTIZ, ALFREDO L</t>
  </si>
  <si>
    <t>BRIGGINS, KENDALL</t>
  </si>
  <si>
    <t>MENA, VERONICA</t>
  </si>
  <si>
    <t>CARRASCO, JORGE</t>
  </si>
  <si>
    <t>SULLIVAN, REBECCA A</t>
  </si>
  <si>
    <t>SAGE, GREGORY J</t>
  </si>
  <si>
    <t>LUJAN, ELIZABETH</t>
  </si>
  <si>
    <t>MACIAS, CONSUELO</t>
  </si>
  <si>
    <t>CONTRERAS, JESUS</t>
  </si>
  <si>
    <t>UNTALAN, MIKE</t>
  </si>
  <si>
    <t>PONCEBENJAMIN, JEANETTE</t>
  </si>
  <si>
    <t>GATLIN, FRITZ</t>
  </si>
  <si>
    <t>NUNEZ, SOCORRO</t>
  </si>
  <si>
    <t>SHAW, ALMA</t>
  </si>
  <si>
    <t>NAVARRO, IRENE</t>
  </si>
  <si>
    <t>LOCKETT, LEONTAE</t>
  </si>
  <si>
    <t>FAULK, LORI D</t>
  </si>
  <si>
    <t>CAIRE, EMILIO</t>
  </si>
  <si>
    <t>SARIEDDINE, NEHMAT</t>
  </si>
  <si>
    <t>ORTIZ, BENIGNA</t>
  </si>
  <si>
    <t>LOZOYA, ISELA</t>
  </si>
  <si>
    <t>CASAREZ, MARIA A</t>
  </si>
  <si>
    <t>CERECERES, OLGA</t>
  </si>
  <si>
    <t>SIMMONS, ZACKARY C</t>
  </si>
  <si>
    <t>LEFEBVERE, LESLIE</t>
  </si>
  <si>
    <t>ANDREWS, BENNY G</t>
  </si>
  <si>
    <t>TAPIA, HERMELINDA M</t>
  </si>
  <si>
    <t>POARCH, ELIZABETH L</t>
  </si>
  <si>
    <t>AMARO, LINO B</t>
  </si>
  <si>
    <t>GOMEZ, MARIA R</t>
  </si>
  <si>
    <t>GANDARA, JOSE</t>
  </si>
  <si>
    <t>CHAVARRIA, CRUZ</t>
  </si>
  <si>
    <t>PEREZ-CARDONA, CHRISTOPHER</t>
  </si>
  <si>
    <t>NAGIES, THOMAS A</t>
  </si>
  <si>
    <t>NYGAARD, JILL</t>
  </si>
  <si>
    <t>WALKER, DONNA K</t>
  </si>
  <si>
    <t>MUNOS, MANUAL</t>
  </si>
  <si>
    <t>BOWMAN, CHARLES B</t>
  </si>
  <si>
    <t>SHEGOW, FADUMA</t>
  </si>
  <si>
    <t>PADILLA, RENEE I</t>
  </si>
  <si>
    <t>VILLALOBOS, SOFIA</t>
  </si>
  <si>
    <t>SHAWLINSKI, RACHEL</t>
  </si>
  <si>
    <t>OLIVAS, ALFREDO</t>
  </si>
  <si>
    <t>PENDELTON, STEPHEN M</t>
  </si>
  <si>
    <t>JUAREZ, ALMA</t>
  </si>
  <si>
    <t>NAJERA, ANDREA</t>
  </si>
  <si>
    <t>URQUIZO, JESUS M</t>
  </si>
  <si>
    <t>SILOS, PATRICIA</t>
  </si>
  <si>
    <t>MACPHERSON, KATHLEEN M</t>
  </si>
  <si>
    <t>MONTES, RAMON</t>
  </si>
  <si>
    <t>HERNANDEZ, CONCEPCION</t>
  </si>
  <si>
    <t>MONTOYA, DAVID</t>
  </si>
  <si>
    <t>BALANDRAN, ADRIANA</t>
  </si>
  <si>
    <t>PELL, JUAN</t>
  </si>
  <si>
    <t>LEON, ANA M</t>
  </si>
  <si>
    <t>MACIAS, ALFREDO</t>
  </si>
  <si>
    <t>RASCON, MARCELA</t>
  </si>
  <si>
    <t>CUSKEY, LARRY</t>
  </si>
  <si>
    <t>URANGA-MAHAR, ANTHONY</t>
  </si>
  <si>
    <t>BROWN, STEVEN</t>
  </si>
  <si>
    <t>URANGA, PAOLA</t>
  </si>
  <si>
    <t>PEREZ SAPIEN, MANUEL L</t>
  </si>
  <si>
    <t>DOMINGUEZ, MARIA</t>
  </si>
  <si>
    <t>DEGARCIA, MARIA D</t>
  </si>
  <si>
    <t>SAVAGE, WILMA</t>
  </si>
  <si>
    <t>MOOR, TINA M</t>
  </si>
  <si>
    <t>BACA, VICTOR</t>
  </si>
  <si>
    <t>RAMIREZ, ROSA I</t>
  </si>
  <si>
    <t>ONTIVEROS, CARMEN D</t>
  </si>
  <si>
    <t>CAMACHO, WANDA</t>
  </si>
  <si>
    <t>PAGE, TYLER</t>
  </si>
  <si>
    <t>CONTRERAS, KAREN</t>
  </si>
  <si>
    <t>LOPEZ HERNANDEZ, JOSE G</t>
  </si>
  <si>
    <t>MORENO, DANIEL</t>
  </si>
  <si>
    <t>SOLIS, ROSA I</t>
  </si>
  <si>
    <t>SANCHEZ, REBECCA</t>
  </si>
  <si>
    <t>GUTIERREZ, MARK A</t>
  </si>
  <si>
    <t>KANEY, JAQUELINE</t>
  </si>
  <si>
    <t>EROVENCIO, GEORGE</t>
  </si>
  <si>
    <t>HALFHILL, MATTHEW</t>
  </si>
  <si>
    <t>EVANS, DAVID E</t>
  </si>
  <si>
    <t>VAZQUEZ, RICARDO</t>
  </si>
  <si>
    <t>RODRIGUEZ, WILFREDO</t>
  </si>
  <si>
    <t>VACIO, IDA</t>
  </si>
  <si>
    <t>REINHART, ERNEST J</t>
  </si>
  <si>
    <t>MUCINO, ELISA</t>
  </si>
  <si>
    <t>MENDOZA, BERTHA</t>
  </si>
  <si>
    <t>MADRIGAL, ABELINA</t>
  </si>
  <si>
    <t>WALSH, MARTHA</t>
  </si>
  <si>
    <t>OLIVAS, MARGARITA C</t>
  </si>
  <si>
    <t>NUNEZ NORIEGA, ROBERTO</t>
  </si>
  <si>
    <t>BINGHAM, LINDA K</t>
  </si>
  <si>
    <t>ORTEGA, JESUS</t>
  </si>
  <si>
    <t>MARTINEZ, HORACIO</t>
  </si>
  <si>
    <t>CRAWFORD, DONALD B</t>
  </si>
  <si>
    <t>CHAVEZ, ANGIE</t>
  </si>
  <si>
    <t>HERRERA, LETICIA</t>
  </si>
  <si>
    <t>CASTRUITA, FRED</t>
  </si>
  <si>
    <t>ROJAS, NORMA</t>
  </si>
  <si>
    <t>INGRAM, FRANCISCA</t>
  </si>
  <si>
    <t>RENZ, GARY J</t>
  </si>
  <si>
    <t>BURTON, CAROL</t>
  </si>
  <si>
    <t>HUIZAR, DIANA</t>
  </si>
  <si>
    <t>QUINN, MICHAEL R</t>
  </si>
  <si>
    <t>ALCANTAR, MARIA S</t>
  </si>
  <si>
    <t>RIVERA, JANETH G</t>
  </si>
  <si>
    <t>NIETO, LORENZO</t>
  </si>
  <si>
    <t>GARDEA, IGNACIO</t>
  </si>
  <si>
    <t>ROY, CATHERINE</t>
  </si>
  <si>
    <t>GUERRA, MARIA</t>
  </si>
  <si>
    <t>SANCHEZ, CYNTHIA</t>
  </si>
  <si>
    <t>OVALLE, MARIA</t>
  </si>
  <si>
    <t>AVILA, FRANCISCA</t>
  </si>
  <si>
    <t>JACQUES, MARTIN</t>
  </si>
  <si>
    <t>MORALES, SHIRLEY</t>
  </si>
  <si>
    <t>ENRIQUEZ, ENRIQUE</t>
  </si>
  <si>
    <t>LEYVA, BEATRIZ</t>
  </si>
  <si>
    <t>COLONAPONTE, LEONARDO</t>
  </si>
  <si>
    <t>HOSEIN, AYESHA</t>
  </si>
  <si>
    <t>REMER-PORTER, HANNAH</t>
  </si>
  <si>
    <t>ILDEFONSO, MELCHOR</t>
  </si>
  <si>
    <t>SOLEDAD PEREZ, JUAN M</t>
  </si>
  <si>
    <t>NAVARRO, VERONICA</t>
  </si>
  <si>
    <t>LARA, SERGIO</t>
  </si>
  <si>
    <t>ORTEGA, MARTHA M</t>
  </si>
  <si>
    <t>SMITH, TAMMY</t>
  </si>
  <si>
    <t>SALAZAR, CARLOS</t>
  </si>
  <si>
    <t>ALLEN, BRETT W</t>
  </si>
  <si>
    <t>RODRIGUEZ, ALFREDO</t>
  </si>
  <si>
    <t>GOOD, DAVID</t>
  </si>
  <si>
    <t>LOYA, DEHIDA</t>
  </si>
  <si>
    <t>JOHNS, DOROTHY L</t>
  </si>
  <si>
    <t>OROZCO, MIGUEL</t>
  </si>
  <si>
    <t>ACEVES, ELIZABETH</t>
  </si>
  <si>
    <t>GIL, ALFONSO</t>
  </si>
  <si>
    <t>HEIDENESCHER, HEIDI A</t>
  </si>
  <si>
    <t>SLOWIK, KEVIN</t>
  </si>
  <si>
    <t>ARRIOLA, PEDRO F</t>
  </si>
  <si>
    <t>LOYA, DENISE</t>
  </si>
  <si>
    <t>PEREZ, OLGA</t>
  </si>
  <si>
    <t>RUHMANN, ELIZABETH</t>
  </si>
  <si>
    <t>MONTOYA DE GALVAN, MARISELA</t>
  </si>
  <si>
    <t>LOEZA, ROBERTO</t>
  </si>
  <si>
    <t>DOMINGUEZ, CONCEPCION</t>
  </si>
  <si>
    <t>SIMMONS, MARGARET L</t>
  </si>
  <si>
    <t>MORALES, MANUEL H</t>
  </si>
  <si>
    <t>LOPEZ, HERMINA C</t>
  </si>
  <si>
    <t>MARRUFO, CARLOS</t>
  </si>
  <si>
    <t>BORDEN-ZACOUR, KRISTI</t>
  </si>
  <si>
    <t>KELLEY, MEREDITH D</t>
  </si>
  <si>
    <t>RODRIGUEZ, MARTHA Y</t>
  </si>
  <si>
    <t>ARANAS, GUILLERMINA</t>
  </si>
  <si>
    <t>ARRONIZ, ELSA</t>
  </si>
  <si>
    <t>ICARD, VICKY</t>
  </si>
  <si>
    <t>RODRIQUEZ, ABEL</t>
  </si>
  <si>
    <t>NAVARRETE, GRECELDA</t>
  </si>
  <si>
    <t>AGUILERA, DAVID</t>
  </si>
  <si>
    <t>ARRIAGA, ESPERANZA</t>
  </si>
  <si>
    <t>RAMIREZ, MARIA L</t>
  </si>
  <si>
    <t>RINCON, SANDRA</t>
  </si>
  <si>
    <t>TORRES, ANGEL</t>
  </si>
  <si>
    <t>GONZALEZ, VICTOR G</t>
  </si>
  <si>
    <t>BACA, CRUSITO</t>
  </si>
  <si>
    <t>ARELLANO, VIRGINIA</t>
  </si>
  <si>
    <t>DAVILA, ALMA</t>
  </si>
  <si>
    <t>GUARDADO, ISMAEL M</t>
  </si>
  <si>
    <t>ACOSTA, MICHAEL</t>
  </si>
  <si>
    <t>NORTHROP, PAUL</t>
  </si>
  <si>
    <t>HERNANDEZ, TEOFILO L</t>
  </si>
  <si>
    <t>BETTS, JOHN</t>
  </si>
  <si>
    <t>CADENA, SERGIO</t>
  </si>
  <si>
    <t>ONTIVEROS, SOLEDAD B</t>
  </si>
  <si>
    <t>SCHUESSLER, MARINA</t>
  </si>
  <si>
    <t>ANGLE, AMBER</t>
  </si>
  <si>
    <t>CARSON, CHERYL M</t>
  </si>
  <si>
    <t>VARGAS, KEITH</t>
  </si>
  <si>
    <t>MEDRANO, RAUL E</t>
  </si>
  <si>
    <t>CAJAS, JUAN CARLOS</t>
  </si>
  <si>
    <t>MARSHALL, CRISTINA</t>
  </si>
  <si>
    <t>JAQUEZ, ALICE V</t>
  </si>
  <si>
    <t>BONET, SONIA</t>
  </si>
  <si>
    <t>ORNELAS, ANGELINA</t>
  </si>
  <si>
    <t>TORRES, MARGARITA M</t>
  </si>
  <si>
    <t>ATKINS, DENISE</t>
  </si>
  <si>
    <t>STEARNES, LISA</t>
  </si>
  <si>
    <t>MAKER, ARKETHER L</t>
  </si>
  <si>
    <t>SALAYANDIA, JUAN C</t>
  </si>
  <si>
    <t>CASTRO DE GOMEZ, JUANA</t>
  </si>
  <si>
    <t>KEIMIG, PAULA D</t>
  </si>
  <si>
    <t>VELEZ, NORBERTO</t>
  </si>
  <si>
    <t>MCCOLLUM, RUSSELL L</t>
  </si>
  <si>
    <t>ONTIVEROS, ANA MARIA</t>
  </si>
  <si>
    <t>MARQUEZ, MARIA L</t>
  </si>
  <si>
    <t>DAVILA, DAVID</t>
  </si>
  <si>
    <t>MANZANO, JAVIER</t>
  </si>
  <si>
    <t>PACHECO DE SANTANA, MARIA</t>
  </si>
  <si>
    <t>RAMOS, SILVIA M</t>
  </si>
  <si>
    <t>RUIZ MOLINA, LAURO L</t>
  </si>
  <si>
    <t>MIER, ENRIQUE</t>
  </si>
  <si>
    <t>KIRKENDALL, RACHEL</t>
  </si>
  <si>
    <t>YARBROUGH, YVETTE E</t>
  </si>
  <si>
    <t>ZAVALA, JUAN C</t>
  </si>
  <si>
    <t>ULLOA, ARMANDO</t>
  </si>
  <si>
    <t>MORENO, CRUZ H</t>
  </si>
  <si>
    <t>CASTANEDA GARCIA, JULIO</t>
  </si>
  <si>
    <t>REYES, JOSE S</t>
  </si>
  <si>
    <t>CALVIRD, PATRICIA N</t>
  </si>
  <si>
    <t>PACHECO, CARMEN</t>
  </si>
  <si>
    <t>MISCHEN, WILLIAM</t>
  </si>
  <si>
    <t>GARCIA, ELIDA C</t>
  </si>
  <si>
    <t>QUINTERO, BEATRIZ</t>
  </si>
  <si>
    <t>CABRERA, JOSE G</t>
  </si>
  <si>
    <t>SARINANA, MARIA D</t>
  </si>
  <si>
    <t>FONG WONG, JOSE</t>
  </si>
  <si>
    <t>GAMBOA, HECTOR</t>
  </si>
  <si>
    <t>TORRES, MARK A</t>
  </si>
  <si>
    <t>KENNEDY, GARY S</t>
  </si>
  <si>
    <t>CHACON, RUTH</t>
  </si>
  <si>
    <t>KILBORN, STEPHEN A</t>
  </si>
  <si>
    <t>POYNOR, BOBBY G</t>
  </si>
  <si>
    <t>MONTES, EDMUNDO</t>
  </si>
  <si>
    <t>TELLEZ, JAIME E</t>
  </si>
  <si>
    <t>CAMACHO, TERESA M</t>
  </si>
  <si>
    <t>KATZ, SHEILA K</t>
  </si>
  <si>
    <t>MARTINEZ, ANDRES</t>
  </si>
  <si>
    <t>LOFTON, GERARD</t>
  </si>
  <si>
    <t>SHIELDS, CLIFFORD R</t>
  </si>
  <si>
    <t>BAEZA, LUIS</t>
  </si>
  <si>
    <t>MONTERO, MARCO</t>
  </si>
  <si>
    <t>ENRIQUEZ, CARLOS J</t>
  </si>
  <si>
    <t>ROMMELMANN, REINER</t>
  </si>
  <si>
    <t>GONZALEZ, SHELLY A</t>
  </si>
  <si>
    <t>THOMPSON, VERONICA</t>
  </si>
  <si>
    <t>GARZA, SUZZANE M</t>
  </si>
  <si>
    <t>MADRID, RICARDO</t>
  </si>
  <si>
    <t>ROSENTHAL, TEDD A</t>
  </si>
  <si>
    <t>HILL, MICHAEL</t>
  </si>
  <si>
    <t>LOPEZ, MIGUEL</t>
  </si>
  <si>
    <t>ARCE, JUAN D</t>
  </si>
  <si>
    <t>PADILLA, LISA A</t>
  </si>
  <si>
    <t>LOPEZ, JACQUELINE</t>
  </si>
  <si>
    <t>URISTA DE MADRID, SOLEDAD</t>
  </si>
  <si>
    <t>NUNEZ, MARY E</t>
  </si>
  <si>
    <t>SANCHEZ, GUSTAVO</t>
  </si>
  <si>
    <t>MCDANIEL, BETTY F</t>
  </si>
  <si>
    <t>COLLINS, BELINDA S</t>
  </si>
  <si>
    <t>WALLACE, CARLA J</t>
  </si>
  <si>
    <t>HOOVER, BARBARA C</t>
  </si>
  <si>
    <t>MILCHEN, DAVID</t>
  </si>
  <si>
    <t>MARTINEZ, DULCE R</t>
  </si>
  <si>
    <t>MENDOZA, SHAUNA H</t>
  </si>
  <si>
    <t>PACHECO, ANTONIO</t>
  </si>
  <si>
    <t>CARRILLO, MARIO A</t>
  </si>
  <si>
    <t>BROADDUS, JO LYNN</t>
  </si>
  <si>
    <t>MONTES, ROWENA R</t>
  </si>
  <si>
    <t>PATEL, HANSABEN B</t>
  </si>
  <si>
    <t>ALVARADO, ARTURO</t>
  </si>
  <si>
    <t>CORRAL, RAFAEL FRANCISCO</t>
  </si>
  <si>
    <t>KIBBLE, MARIA D</t>
  </si>
  <si>
    <t>RAMOS, NORMA</t>
  </si>
  <si>
    <t>RAEL, IRENE</t>
  </si>
  <si>
    <t>CAMPOS, JOSE ABRAHAM</t>
  </si>
  <si>
    <t>CASTILLO, SYLVIA L</t>
  </si>
  <si>
    <t>ESTRADA, ERIC A</t>
  </si>
  <si>
    <t>CHAVEZ, JESUS S</t>
  </si>
  <si>
    <t>HALFHILL, SUSANA</t>
  </si>
  <si>
    <t>FINE, CHARLES</t>
  </si>
  <si>
    <t>TORRES, JOEL</t>
  </si>
  <si>
    <t>TORRES, NICOLE</t>
  </si>
  <si>
    <t>TREVINO, ROBERT</t>
  </si>
  <si>
    <t>DOZIER, PAUL</t>
  </si>
  <si>
    <t>ROMIG, CHRISTY</t>
  </si>
  <si>
    <t>CASTANEDA DE OCHOA, NOHEMI</t>
  </si>
  <si>
    <t>NEVAREZ, ANA</t>
  </si>
  <si>
    <t>ROSALES, MARIA DE JESUS</t>
  </si>
  <si>
    <t>EPP, JOANNE L</t>
  </si>
  <si>
    <t>NUNEZ, BRYAN A</t>
  </si>
  <si>
    <t>ENRIQUEZ, JUAN RAMON</t>
  </si>
  <si>
    <t>HERNANDEZ, AMELIA</t>
  </si>
  <si>
    <t>PENDELTON, JOHN</t>
  </si>
  <si>
    <t>PARIENTE, EVELYN</t>
  </si>
  <si>
    <t>RAMIREZ, NOEL</t>
  </si>
  <si>
    <t>PEREZ OCHOA, ANTONIO</t>
  </si>
  <si>
    <t>PEREZ, ESMERALDA</t>
  </si>
  <si>
    <t>STERVIL, CLAUDIA</t>
  </si>
  <si>
    <t>DURAN DE AGUILAR, MARIA P</t>
  </si>
  <si>
    <t>DUNN, JOHN</t>
  </si>
  <si>
    <t>CAMPOS, ANA L</t>
  </si>
  <si>
    <t>PEREZ, ALICIA</t>
  </si>
  <si>
    <t>ROBLES, RITA</t>
  </si>
  <si>
    <t>DEEMS, RHIANNON</t>
  </si>
  <si>
    <t>GALLEGOS, NOEMI F</t>
  </si>
  <si>
    <t>MEFFORD, ROBERT M</t>
  </si>
  <si>
    <t>HERRERA, RAMON</t>
  </si>
  <si>
    <t>CARROLL, FERNANDO A</t>
  </si>
  <si>
    <t>LAIBINIS, DANIEL</t>
  </si>
  <si>
    <t>RAMIREZ, FELIPE D</t>
  </si>
  <si>
    <t>CONWAY, MARIA R</t>
  </si>
  <si>
    <t>GARCIA, FRANCISCA R</t>
  </si>
  <si>
    <t>HERNANDEZ, ARLENE</t>
  </si>
  <si>
    <t>AGUILAR, LORENZO</t>
  </si>
  <si>
    <t>RAMIREZ, GUADALUPE</t>
  </si>
  <si>
    <t>ARELLANO, CARLOS</t>
  </si>
  <si>
    <t>CONTRERAS, RUBY ESMERALDA</t>
  </si>
  <si>
    <t>SIMONDS, ROY L</t>
  </si>
  <si>
    <t>OSTROFF, STEVEN G</t>
  </si>
  <si>
    <t>LUJAN, GUSTAVO</t>
  </si>
  <si>
    <t>RANGEL, NICHOLAS CHRISTOPHER</t>
  </si>
  <si>
    <t>DE LA ROSA, IDA</t>
  </si>
  <si>
    <t>BEAN, MICAELA C</t>
  </si>
  <si>
    <t>MARTINEZ, DIONEL S</t>
  </si>
  <si>
    <t>QUINN, REBECCA E</t>
  </si>
  <si>
    <t>FLORES, MARIA P</t>
  </si>
  <si>
    <t>OSBORNE, JEROME P</t>
  </si>
  <si>
    <t>VAZQUEZ, GUADALUPE I</t>
  </si>
  <si>
    <t>OSTOLAZA, JAMES</t>
  </si>
  <si>
    <t>GUEVARA, MARIA ESTELA</t>
  </si>
  <si>
    <t>RAMIREZ, BRENDA D</t>
  </si>
  <si>
    <t>CASTILLO, MARIA G</t>
  </si>
  <si>
    <t>PEREZ, JORGE</t>
  </si>
  <si>
    <t>ROJAS, RENE</t>
  </si>
  <si>
    <t>JONES, MARY L</t>
  </si>
  <si>
    <t>ARIZPE, DANNY</t>
  </si>
  <si>
    <t>RIVERA, DENISE</t>
  </si>
  <si>
    <t>ANCHONDO, EDWARD A</t>
  </si>
  <si>
    <t>CALDERA, MARTHA</t>
  </si>
  <si>
    <t>VINCENT, JOHN D</t>
  </si>
  <si>
    <t>RODRIGUEZ, MARCELA</t>
  </si>
  <si>
    <t>LANDY, ANITA</t>
  </si>
  <si>
    <t>GARY, TINISHA B</t>
  </si>
  <si>
    <t>STEVENS, ERNESTINA A</t>
  </si>
  <si>
    <t>CELIS, ELISA G</t>
  </si>
  <si>
    <t>WALKER, GARLAND L</t>
  </si>
  <si>
    <t>PICCONE, MARIA D</t>
  </si>
  <si>
    <t>MARINELARENA, MATILDE OLIVIA</t>
  </si>
  <si>
    <t>RODRIGUEZ, MARY C</t>
  </si>
  <si>
    <t>MUHAMMAD, BILAL</t>
  </si>
  <si>
    <t>HERNANDEZ, GUADALUPE</t>
  </si>
  <si>
    <t>HERNANDEZ, RAMON</t>
  </si>
  <si>
    <t>PAIZ, HERMINIA</t>
  </si>
  <si>
    <t>CORRAL, FERNIE</t>
  </si>
  <si>
    <t>ZUNIGA, ROSAURA G</t>
  </si>
  <si>
    <t>LONGNECKER, PAMELA</t>
  </si>
  <si>
    <t>MARTINEZ, ELISA A</t>
  </si>
  <si>
    <t>FULTON, DARLENE</t>
  </si>
  <si>
    <t>GUERRA, LETICIA</t>
  </si>
  <si>
    <t>VARGAS, JUAN D</t>
  </si>
  <si>
    <t>FOSTER, CARLOS</t>
  </si>
  <si>
    <t>ROSALES MENDEZ, ZOILA S</t>
  </si>
  <si>
    <t>SANTILLANES, JOSEATANAC</t>
  </si>
  <si>
    <t>LARA, GUADALUPE</t>
  </si>
  <si>
    <t>PAZ, TERESA D</t>
  </si>
  <si>
    <t>MORALES, TONY</t>
  </si>
  <si>
    <t>ESPARZA, LISA M</t>
  </si>
  <si>
    <t>GREGORY, JAMIE N</t>
  </si>
  <si>
    <t>SAMANIEGO, VICTOR H</t>
  </si>
  <si>
    <t>VALLESPRIETO, MAYRA K</t>
  </si>
  <si>
    <t>URQUIDI, SUSANA</t>
  </si>
  <si>
    <t>SAVAGE, OMAR</t>
  </si>
  <si>
    <t>RASCON, OSVALDO</t>
  </si>
  <si>
    <t>TILLEY, ANGELA P</t>
  </si>
  <si>
    <t>ACOSTA, MARIO</t>
  </si>
  <si>
    <t>FORDE, LAWRENCE</t>
  </si>
  <si>
    <t>NEGRETE, MARTHA</t>
  </si>
  <si>
    <t>PEREZ, CORAL</t>
  </si>
  <si>
    <t>MENDEZ, ARTURO</t>
  </si>
  <si>
    <t>MIRANDA, RAQUEL</t>
  </si>
  <si>
    <t>MEDINA LANDEROS, LUIS</t>
  </si>
  <si>
    <t>REED, PATRICIA E</t>
  </si>
  <si>
    <t>GADSON, NED</t>
  </si>
  <si>
    <t>GOMEZ DE MARTINEZ, MARIA</t>
  </si>
  <si>
    <t>MADRID, AMPARO</t>
  </si>
  <si>
    <t>PARKS, SUSAN L</t>
  </si>
  <si>
    <t>ORONA, MARTHA</t>
  </si>
  <si>
    <t>NEVAREZ, MANUELA</t>
  </si>
  <si>
    <t>MENDOZA, PASCUAL</t>
  </si>
  <si>
    <t>CALLENDER, CLINTON C</t>
  </si>
  <si>
    <t>APODACA, WILHELMINA L</t>
  </si>
  <si>
    <t>GAINES, TRANAY E</t>
  </si>
  <si>
    <t>CRUZ, ROBERT L</t>
  </si>
  <si>
    <t>GUERRERO VALLES, MARIA L</t>
  </si>
  <si>
    <t>DUARTE RIVERA, ROCIO D</t>
  </si>
  <si>
    <t>FELICES, EUSTOLIA</t>
  </si>
  <si>
    <t>TORRES, ROSA</t>
  </si>
  <si>
    <t>LOPEZ, ENRIQUE R</t>
  </si>
  <si>
    <t>SANCHEZ, DINA</t>
  </si>
  <si>
    <t>SANCHEZ PARRILLA, JORGE L</t>
  </si>
  <si>
    <t>SANCHEZ, VICTORIA</t>
  </si>
  <si>
    <t>RAMIREZ, JENNIFER</t>
  </si>
  <si>
    <t>GRANADOS, IRENE</t>
  </si>
  <si>
    <t>DURAN III, GABRIEL</t>
  </si>
  <si>
    <t>PERRY, YOLANDA R</t>
  </si>
  <si>
    <t>ESQUIVEL, ARMANDO</t>
  </si>
  <si>
    <t>CONTRERAS, CECILIA</t>
  </si>
  <si>
    <t>LOYA, ALEJANDRA</t>
  </si>
  <si>
    <t>SERVIN, JESUS</t>
  </si>
  <si>
    <t>NAVARRO, DOLORES M</t>
  </si>
  <si>
    <t>HERNANDEZ, ASHLEY M</t>
  </si>
  <si>
    <t>RIOS, FERNANDO</t>
  </si>
  <si>
    <t>MCGEE, MICHAEL G</t>
  </si>
  <si>
    <t>CAMACHO, EDITH</t>
  </si>
  <si>
    <t>DOMINGUEZ, DELFINA C</t>
  </si>
  <si>
    <t>RAMIREZ, LILIANA</t>
  </si>
  <si>
    <t>GIVEN, BEVERLY H</t>
  </si>
  <si>
    <t>JURADO, JOSE M</t>
  </si>
  <si>
    <t>RUSSELL, SHARON L</t>
  </si>
  <si>
    <t>ESPARZA, JOSE</t>
  </si>
  <si>
    <t>MENDOZA, MELISSA S</t>
  </si>
  <si>
    <t>ADAME, JESSE</t>
  </si>
  <si>
    <t>PEREZ DE FUENTES, LUZ E</t>
  </si>
  <si>
    <t>CHAVEZ, ENRIQUE M</t>
  </si>
  <si>
    <t>BLANCO, GLORIA P</t>
  </si>
  <si>
    <t>GARCIA, DANNY</t>
  </si>
  <si>
    <t>FLORES, FRANK G</t>
  </si>
  <si>
    <t>VILLA, EDUARDO A</t>
  </si>
  <si>
    <t>BARRON, SANDRA</t>
  </si>
  <si>
    <t>CORTEZ, ISRAEL</t>
  </si>
  <si>
    <t>CASAS, MICHELLE</t>
  </si>
  <si>
    <t>LIRA, JOSE</t>
  </si>
  <si>
    <t>VALLES, GLORIA</t>
  </si>
  <si>
    <t>SOLIS, OSCAR</t>
  </si>
  <si>
    <t>HERNANDEZ DE CARMONA, MARIA G</t>
  </si>
  <si>
    <t>VERA, ANDREA</t>
  </si>
  <si>
    <t>CASTILLO, GABRIEL J</t>
  </si>
  <si>
    <t>RODRIGUEZ GANDARA, JOSE</t>
  </si>
  <si>
    <t>GUILLEN, ADA</t>
  </si>
  <si>
    <t>HERNANDEZ, NANCY</t>
  </si>
  <si>
    <t>CARRILLO, BLANCA E</t>
  </si>
  <si>
    <t>DELGADO, DEBORAH</t>
  </si>
  <si>
    <t>HILL, ANDRE D</t>
  </si>
  <si>
    <t>CANO, MARGARITA</t>
  </si>
  <si>
    <t>MONCADA, MARCIA</t>
  </si>
  <si>
    <t>GONZALES, OLAYA</t>
  </si>
  <si>
    <t>LOYA, ERIKA J</t>
  </si>
  <si>
    <t>MUNOZ, MARTIN</t>
  </si>
  <si>
    <t>GURROLA, JAIME</t>
  </si>
  <si>
    <t>GRIJALVA, LESLIE E</t>
  </si>
  <si>
    <t>BELMONTES, MARIA I</t>
  </si>
  <si>
    <t>ALMEIDA, CONCEPCION Y</t>
  </si>
  <si>
    <t>ROSARIOEREYES, PAMELA</t>
  </si>
  <si>
    <t>VILLANUEVA, KATHERINE M</t>
  </si>
  <si>
    <t>QUINTANILLA, JUAN</t>
  </si>
  <si>
    <t>MACIAS DE ZAMARRIPA, ANTONIA</t>
  </si>
  <si>
    <t>BRYAND OLGUIN, ELVIRA B</t>
  </si>
  <si>
    <t>MARTINEZ, CHRISTOPHER</t>
  </si>
  <si>
    <t>BRADSHER, JAMES R</t>
  </si>
  <si>
    <t>GALLARDO, JOSE</t>
  </si>
  <si>
    <t>HERNANDEZ, LUZ N</t>
  </si>
  <si>
    <t>JONES, DORA A</t>
  </si>
  <si>
    <t>PEREZ, GENOVEVA A</t>
  </si>
  <si>
    <t>WHEELER, MARIA</t>
  </si>
  <si>
    <t>MARQUEZ, ELIA R</t>
  </si>
  <si>
    <t>TORRES, JUAN</t>
  </si>
  <si>
    <t>BROWN, BRIAN D</t>
  </si>
  <si>
    <t>GUILLEN, SONIA P</t>
  </si>
  <si>
    <t>BASOCO, MARTHA B</t>
  </si>
  <si>
    <t>MARTINEZ, JUANA</t>
  </si>
  <si>
    <t>RODRIGUEZ, FRANCISCO</t>
  </si>
  <si>
    <t>SOLIS, ANTONIA</t>
  </si>
  <si>
    <t>SERRANO, LEONARDO</t>
  </si>
  <si>
    <t>RODRIGUEZ, ABBIE S</t>
  </si>
  <si>
    <t>DELGADO, IRMA</t>
  </si>
  <si>
    <t>LOFGREN, RICHARD N</t>
  </si>
  <si>
    <t>GOMEZ, MARDONIA</t>
  </si>
  <si>
    <t>DE PICHARDO, MARGARITA</t>
  </si>
  <si>
    <t>ROBERSON, ELBIA</t>
  </si>
  <si>
    <t>ALARCON, REBECA</t>
  </si>
  <si>
    <t>RUEDA, LEONARDO</t>
  </si>
  <si>
    <t>VAZQUEZ, JEANETTE</t>
  </si>
  <si>
    <t>ACOSTA, ROBERT</t>
  </si>
  <si>
    <t>ANDRADE, DAMIAN</t>
  </si>
  <si>
    <t>SMITH, JESSICA D</t>
  </si>
  <si>
    <t>OGLE, HAYRIYE</t>
  </si>
  <si>
    <t>CISZEK, CHLOE A</t>
  </si>
  <si>
    <t>ESCOBAR, FRANK A</t>
  </si>
  <si>
    <t>TRAINNOR, SHANNON</t>
  </si>
  <si>
    <t>BROCK, JEFFERY</t>
  </si>
  <si>
    <t>BARRAZA, VICTORIA</t>
  </si>
  <si>
    <t>SALAS, ELENA N</t>
  </si>
  <si>
    <t>KNUDSON, KENNETH W</t>
  </si>
  <si>
    <t>OCHOA, ENRIQUE</t>
  </si>
  <si>
    <t>ENGELDINGER, BARBARA J</t>
  </si>
  <si>
    <t>DIAZ, PATRICIA V</t>
  </si>
  <si>
    <t>VIDALEZ, FRANK</t>
  </si>
  <si>
    <t>CHACON DE PINON, MARIA D</t>
  </si>
  <si>
    <t>CORDOVA, NINFA</t>
  </si>
  <si>
    <t>HARPER, CHARLES S</t>
  </si>
  <si>
    <t>ARRIOLA, DAVID</t>
  </si>
  <si>
    <t>MARTINEZ, OSCAR A</t>
  </si>
  <si>
    <t>TAPIA, CARLOS R</t>
  </si>
  <si>
    <t>SONNIER, STACY C</t>
  </si>
  <si>
    <t>SANCHEZ, DELIA G</t>
  </si>
  <si>
    <t>MONROE, RITCHIE</t>
  </si>
  <si>
    <t>QUEZADA, ALMA</t>
  </si>
  <si>
    <t>DEL HIERRO, MARTHA E</t>
  </si>
  <si>
    <t>CASTILLO, ROSE M</t>
  </si>
  <si>
    <t>ZUBIA, CRUZ</t>
  </si>
  <si>
    <t>HERNANDEZ, ROSA M</t>
  </si>
  <si>
    <t>SCANK, LARRY L</t>
  </si>
  <si>
    <t>CORTEZ, CRESENCIO A</t>
  </si>
  <si>
    <t>ESTRADA, KARI E</t>
  </si>
  <si>
    <t>VALLES, SERGIO</t>
  </si>
  <si>
    <t>FLORES, JOSE R</t>
  </si>
  <si>
    <t>RADKE, KARL</t>
  </si>
  <si>
    <t>HARPER, CYNTHIA S</t>
  </si>
  <si>
    <t>MORENO, JUANA</t>
  </si>
  <si>
    <t>MONTALVO, ROSA M</t>
  </si>
  <si>
    <t>DURAN, RAMON</t>
  </si>
  <si>
    <t>OLIVAS, IVONNE J</t>
  </si>
  <si>
    <t>UKE, CHIBUIKE J</t>
  </si>
  <si>
    <t>CEBALLOS, MARIA</t>
  </si>
  <si>
    <t>PUCKETT, MARTHA P</t>
  </si>
  <si>
    <t>ROSAS, JONATHAN M</t>
  </si>
  <si>
    <t>RAMIREZ, FRANCISCO</t>
  </si>
  <si>
    <t>SAUCEDO, ABEL</t>
  </si>
  <si>
    <t>BORNEFELD, CHRISTINA M</t>
  </si>
  <si>
    <t>CHESAK, FRANCIS J</t>
  </si>
  <si>
    <t>OLIVARES, JORGE I</t>
  </si>
  <si>
    <t>DURAN, CHRISTINE N</t>
  </si>
  <si>
    <t>SANTILLAN, ROSA</t>
  </si>
  <si>
    <t>BUENDIA, LUIS R</t>
  </si>
  <si>
    <t>MANZANO, NICHOLAS A</t>
  </si>
  <si>
    <t>YANCEY, SETH A</t>
  </si>
  <si>
    <t>FARLEY, BYRON C</t>
  </si>
  <si>
    <t>ROBEY, EMMA</t>
  </si>
  <si>
    <t>TAVARES, BRANDON</t>
  </si>
  <si>
    <t>ALEGRE, MARTHA</t>
  </si>
  <si>
    <t>ARMENDARIZ, MARIA</t>
  </si>
  <si>
    <t>CONTRERAS, LORENZO</t>
  </si>
  <si>
    <t>SIFUENTES, HECTOR</t>
  </si>
  <si>
    <t>WEATHERLEY, FORREST C</t>
  </si>
  <si>
    <t>RODRIGUEZ, PRISCILLA</t>
  </si>
  <si>
    <t>BENDUSH, JEFFREY F</t>
  </si>
  <si>
    <t>HUIZAR, CARMEN S</t>
  </si>
  <si>
    <t>ROMEU, GREGORY A</t>
  </si>
  <si>
    <t>WITTER, GRACIELA</t>
  </si>
  <si>
    <t>DAMIANI, GIOVANNI</t>
  </si>
  <si>
    <t>AVALOS, VERONICA C</t>
  </si>
  <si>
    <t>FERNANDEZ, ANGELINA</t>
  </si>
  <si>
    <t>TENORIO, ALMA P</t>
  </si>
  <si>
    <t>CARROL, ARELIE</t>
  </si>
  <si>
    <t>MARTINEZ, JOSE</t>
  </si>
  <si>
    <t>GARCIA, LEONARDA</t>
  </si>
  <si>
    <t>SAENZ, ESTELA</t>
  </si>
  <si>
    <t>LEGRETE PEREZ, VICTORIA</t>
  </si>
  <si>
    <t>DAVIS, WILLIAM O</t>
  </si>
  <si>
    <t>SPILLER, HAL D</t>
  </si>
  <si>
    <t>ISLAS, ALVARO</t>
  </si>
  <si>
    <t>GONZALES, TERESA</t>
  </si>
  <si>
    <t>RODRIGUEZ, EMILIO</t>
  </si>
  <si>
    <t>ATKINS, CORBY</t>
  </si>
  <si>
    <t>SOLANO, MARIXA A</t>
  </si>
  <si>
    <t>NEVAREZ, IDALIA Y</t>
  </si>
  <si>
    <t>FERNANDEZ ORTEGA, HECTOR V</t>
  </si>
  <si>
    <t>SANCHEZ, ARMANDO</t>
  </si>
  <si>
    <t>SANCHEZ, GUADALUPE H</t>
  </si>
  <si>
    <t>TAYLOR, DANIEL</t>
  </si>
  <si>
    <t>ZARAGOZA, CHRISTOPHER</t>
  </si>
  <si>
    <t>PADAONG, ODILON A</t>
  </si>
  <si>
    <t>MORALES, PATRICIA M</t>
  </si>
  <si>
    <t>HERRERA, MARIA D</t>
  </si>
  <si>
    <t>THOMAS, BETTY J</t>
  </si>
  <si>
    <t>FUYIVARA, LETICIA</t>
  </si>
  <si>
    <t>RIOJAS, LUCY D</t>
  </si>
  <si>
    <t>RODRIGUEZ, RALPH</t>
  </si>
  <si>
    <t>DURAN, ROSINA E</t>
  </si>
  <si>
    <t>DIAZ, YARA C</t>
  </si>
  <si>
    <t>OROZCO RODRIGUEZ, JULIO C</t>
  </si>
  <si>
    <t>TELLEZ, JASON A</t>
  </si>
  <si>
    <t>AMOR, REYNALDO</t>
  </si>
  <si>
    <t>SANTIAGO, HENRY</t>
  </si>
  <si>
    <t>MUNOZ, LUIS M</t>
  </si>
  <si>
    <t>SIDA, JUNE A</t>
  </si>
  <si>
    <t>ENRIQUEZ, HERMELINDA</t>
  </si>
  <si>
    <t>DURON, ANNABEL</t>
  </si>
  <si>
    <t>VAQUERA, ROSA D</t>
  </si>
  <si>
    <t>SAAVEDRA, JACOB D</t>
  </si>
  <si>
    <t>NATIVIDAD, TOBY</t>
  </si>
  <si>
    <t>CANO CHIBLI, JENNY</t>
  </si>
  <si>
    <t>GALLENTINE, JUTTA J</t>
  </si>
  <si>
    <t>GALLARDO, LORRIE ANN</t>
  </si>
  <si>
    <t>MONAREZ, MARIA T</t>
  </si>
  <si>
    <t>MOORE, DEBORAH</t>
  </si>
  <si>
    <t>RIVERA BRIONES, BELINDA</t>
  </si>
  <si>
    <t>ROMERO, MARIA L</t>
  </si>
  <si>
    <t>ARAIZA, LINO</t>
  </si>
  <si>
    <t>DUBOWITZ, EDWARD B</t>
  </si>
  <si>
    <t>JENKINS, RICHARD A</t>
  </si>
  <si>
    <t>CARRILLO, NORMA</t>
  </si>
  <si>
    <t>DOWNEY, BRENDAN R</t>
  </si>
  <si>
    <t>KOLLMANSBERGER, KELSEA J</t>
  </si>
  <si>
    <t>THOMAS, BLANCA E</t>
  </si>
  <si>
    <t>SILVA- FRANCO, ALVARO</t>
  </si>
  <si>
    <t>VILLEGAS- PALOFOX, ISAIAS</t>
  </si>
  <si>
    <t>DOMINGUEZ, MARIA S</t>
  </si>
  <si>
    <t>WAGONER, BLANE</t>
  </si>
  <si>
    <t>RIVERA, FRANCISCO</t>
  </si>
  <si>
    <t>RODRIGUEZ, HECTOR J</t>
  </si>
  <si>
    <t>OCHOA DE PEREZ, IRMA</t>
  </si>
  <si>
    <t>MEDINA, FERNANDO P</t>
  </si>
  <si>
    <t>TORRES, JOANN A</t>
  </si>
  <si>
    <t>CRUZ, MARIA P</t>
  </si>
  <si>
    <t>PRIETO, MARIE B</t>
  </si>
  <si>
    <t>ORCI DE MURGA, JOSEFINA</t>
  </si>
  <si>
    <t>MEJIA, NANCY</t>
  </si>
  <si>
    <t>RUIZ, IDA</t>
  </si>
  <si>
    <t>SIMONDS, GUADALUPE</t>
  </si>
  <si>
    <t>RAMIREZ, GLORIA A</t>
  </si>
  <si>
    <t>ENCISO, HORTENSIA E</t>
  </si>
  <si>
    <t>CARRILLO, GENOVEVA</t>
  </si>
  <si>
    <t>MORA DE GUERRERO, LETICIA</t>
  </si>
  <si>
    <t>MUNIZ, MARIBEL</t>
  </si>
  <si>
    <t>HODGE, ESTHER</t>
  </si>
  <si>
    <t>KESSLER, MAGDALENA D</t>
  </si>
  <si>
    <t>WILDERMUTH, CORBIN R</t>
  </si>
  <si>
    <t>RODRIGUEZ, JESUS A</t>
  </si>
  <si>
    <t>CASTILLO, LETICIA</t>
  </si>
  <si>
    <t>REYES, ELIZABETH</t>
  </si>
  <si>
    <t>GALLEGOS, JOSEFINA</t>
  </si>
  <si>
    <t>TENORIO, MARTHA</t>
  </si>
  <si>
    <t>ORTIZ, VICTOR</t>
  </si>
  <si>
    <t>SOUTHERN, DEANNA</t>
  </si>
  <si>
    <t>QUIROZ, LUZ M</t>
  </si>
  <si>
    <t>MOLINAR, JOSE L</t>
  </si>
  <si>
    <t>AVILA, ANDRES P</t>
  </si>
  <si>
    <t>SPRUELL, LANELLE</t>
  </si>
  <si>
    <t>WINDSOR, JEANNE</t>
  </si>
  <si>
    <t>WILSON, TERESA</t>
  </si>
  <si>
    <t>MUNOZ, ERIKA</t>
  </si>
  <si>
    <t>VALLEJO, ARIEL R</t>
  </si>
  <si>
    <t>MORA, ERIKA J</t>
  </si>
  <si>
    <t>ESCOBEDO, SAMUEL R</t>
  </si>
  <si>
    <t>POWELL, EDWARD</t>
  </si>
  <si>
    <t>ESCOBEDO, ISELA F</t>
  </si>
  <si>
    <t>SERNA, ALAN M</t>
  </si>
  <si>
    <t>PINON, PRISCILLA R</t>
  </si>
  <si>
    <t>MORENO, ERNESTO</t>
  </si>
  <si>
    <t>BROOKS, RICHARD C</t>
  </si>
  <si>
    <t>ONATE, MARIA C</t>
  </si>
  <si>
    <t>MENDOZA, JOSE</t>
  </si>
  <si>
    <t>GREEN, JONATHAN J</t>
  </si>
  <si>
    <t>MCRAE, JOANN C</t>
  </si>
  <si>
    <t>ROMO, JOE D</t>
  </si>
  <si>
    <t>CASALETTO, KENNETH A</t>
  </si>
  <si>
    <t>VARELA, JAMES</t>
  </si>
  <si>
    <t>ANCHONDO, OSCAR R</t>
  </si>
  <si>
    <t>MARTINEZ, SERGIO</t>
  </si>
  <si>
    <t>ONEILL, ZACHARY T</t>
  </si>
  <si>
    <t>DEAR, MARCUS</t>
  </si>
  <si>
    <t>TURNER, HELEN L</t>
  </si>
  <si>
    <t>SCHOEMANN, ALFREDO</t>
  </si>
  <si>
    <t>BOURBON, DARLEEN</t>
  </si>
  <si>
    <t>HAHN, FREDERICK</t>
  </si>
  <si>
    <t>LARA, JOSE G</t>
  </si>
  <si>
    <t>WHITE, JENNICE L</t>
  </si>
  <si>
    <t>VEGA, RAMIRO</t>
  </si>
  <si>
    <t>RUANO, LILIANA E</t>
  </si>
  <si>
    <t>FRAIZIER, LUZ</t>
  </si>
  <si>
    <t>POINDEXTER, JANAY R</t>
  </si>
  <si>
    <t>CANO RUIZ, DAISY</t>
  </si>
  <si>
    <t>CABAZA, JOSHUA T</t>
  </si>
  <si>
    <t>RIVERA FERNANDEZ, LUIS A</t>
  </si>
  <si>
    <t>DELGADO, DIEGO</t>
  </si>
  <si>
    <t>DELGADO, ARMANDO</t>
  </si>
  <si>
    <t>DELGADO, MYRNA</t>
  </si>
  <si>
    <t>VILCHIS, MARIA E</t>
  </si>
  <si>
    <t>RIOS, OVED</t>
  </si>
  <si>
    <t>MEDINA PEREZ, MARGARITA</t>
  </si>
  <si>
    <t>RAMIREZ, FLORENTINO</t>
  </si>
  <si>
    <t>HERRERA, JENNIFER</t>
  </si>
  <si>
    <t>SANCHEZ, NATALIA G</t>
  </si>
  <si>
    <t>ORNELAS, RAMON B</t>
  </si>
  <si>
    <t>CASTRO, SYLVIA</t>
  </si>
  <si>
    <t>FALK, HUNTER G</t>
  </si>
  <si>
    <t>QUINTANA, CYNTHIA</t>
  </si>
  <si>
    <t>DURAN, MANUELA</t>
  </si>
  <si>
    <t>LIRA, RODOLFO</t>
  </si>
  <si>
    <t>FENTON, ALLISON M</t>
  </si>
  <si>
    <t>DIAZ, JUAN A</t>
  </si>
  <si>
    <t>ZACARIAS, IGNACIO</t>
  </si>
  <si>
    <t>MATA, RENE</t>
  </si>
  <si>
    <t>AMAYA, LUIS C</t>
  </si>
  <si>
    <t>ROCHA, DANIEL</t>
  </si>
  <si>
    <t>RAMIREZ, JOSE A</t>
  </si>
  <si>
    <t>ARMENDARIZ, MARTHA A</t>
  </si>
  <si>
    <t>OCHOA, PEDRO</t>
  </si>
  <si>
    <t>MCMAHEN, ANGIE</t>
  </si>
  <si>
    <t>ROJAS, FELICIANA</t>
  </si>
  <si>
    <t>DOZAL, ANTONIA C</t>
  </si>
  <si>
    <t>RODARTE, RODOLFO</t>
  </si>
  <si>
    <t>TERAN, ROBERT E</t>
  </si>
  <si>
    <t>VARELA, CARMEN</t>
  </si>
  <si>
    <t>SMITH, TERRY A</t>
  </si>
  <si>
    <t>ESPINOZA, MARIA L</t>
  </si>
  <si>
    <t>SOTELO, JESSICA</t>
  </si>
  <si>
    <t>DIETER, RICHARD C</t>
  </si>
  <si>
    <t>DILLEY, ERIC L</t>
  </si>
  <si>
    <t>CASTILLO, SOLEDAD</t>
  </si>
  <si>
    <t>LOPEZ, ERIC A</t>
  </si>
  <si>
    <t>MIRELES, SOLEDAD L</t>
  </si>
  <si>
    <t>SANCHEZ, RICHARD</t>
  </si>
  <si>
    <t>MCCAA, MICHAEL T</t>
  </si>
  <si>
    <t>CASILLAS, BENIGNO</t>
  </si>
  <si>
    <t>CAMARGO MEDINA, JOSE E</t>
  </si>
  <si>
    <t>HERNANDEZ, MARIA S</t>
  </si>
  <si>
    <t>HALL, LIAM A</t>
  </si>
  <si>
    <t>ALDERETE, STEPHANIE H</t>
  </si>
  <si>
    <t>HERNANDEZ, ELIZABETH</t>
  </si>
  <si>
    <t>CUELLAR, SUSAN E</t>
  </si>
  <si>
    <t>RUBIO, BERNABE</t>
  </si>
  <si>
    <t>ESPARZA, MARIE P</t>
  </si>
  <si>
    <t>MCGUINNESS, BRIAN</t>
  </si>
  <si>
    <t>CARDENAS, ASCENSION</t>
  </si>
  <si>
    <t>RODRIGUEZ, FRANCISCA</t>
  </si>
  <si>
    <t>DURYEE, ANTONIA M</t>
  </si>
  <si>
    <t>FAJARDO, DEBORAH A</t>
  </si>
  <si>
    <t>MORENO, JESUS</t>
  </si>
  <si>
    <t>PINEDA, MIGUEL A</t>
  </si>
  <si>
    <t>CANELO, CAITLIN M</t>
  </si>
  <si>
    <t>COLEMAN, LESSIE B</t>
  </si>
  <si>
    <t>COLARICH LENGHI, AMBRA</t>
  </si>
  <si>
    <t>DE LA CRUZ, FRANCIS G</t>
  </si>
  <si>
    <t>GUTIERREZ, VICTOR</t>
  </si>
  <si>
    <t>GOMEZ, BRIANA M</t>
  </si>
  <si>
    <t>ZENTZ, FREDERICK A</t>
  </si>
  <si>
    <t>AGUILAR, ANGEL M</t>
  </si>
  <si>
    <t>ORTIZ, ANA C</t>
  </si>
  <si>
    <t>LEGARRETTA, MARIA M</t>
  </si>
  <si>
    <t>GUTIERREZ, YVETTE</t>
  </si>
  <si>
    <t>CASTILLO, GUADALUPE</t>
  </si>
  <si>
    <t>CADENA, JESUS E</t>
  </si>
  <si>
    <t>NUNEZ, MARICELA</t>
  </si>
  <si>
    <t>KOONS, JUSTIN A</t>
  </si>
  <si>
    <t>REYES, CANDIDA L</t>
  </si>
  <si>
    <t>ESPINO, JAIME</t>
  </si>
  <si>
    <t>MEDINA, ALFONSO</t>
  </si>
  <si>
    <t>REZA SALAS, MARIA</t>
  </si>
  <si>
    <t>BROBERG, CHRISTINE</t>
  </si>
  <si>
    <t>STEWART, BRETT H</t>
  </si>
  <si>
    <t>CALDERA, ALEJANDRA</t>
  </si>
  <si>
    <t>ALVARADO, DORA I</t>
  </si>
  <si>
    <t>MILNER, AMANDA E</t>
  </si>
  <si>
    <t>MOLESWORTH, MORGAN L</t>
  </si>
  <si>
    <t>POTHUMANCHI, VIVEK</t>
  </si>
  <si>
    <t>HERRERA, FRANCISCO</t>
  </si>
  <si>
    <t>SILVA MARTINEZ, PEDRO</t>
  </si>
  <si>
    <t>CARDONA, JUAN</t>
  </si>
  <si>
    <t>MIJARES, MARIA</t>
  </si>
  <si>
    <t>SIMMONS, KASSONDRA R</t>
  </si>
  <si>
    <t>PEREZ, MARIA E</t>
  </si>
  <si>
    <t>MEZA, MANUEL</t>
  </si>
  <si>
    <t>CHAVEZ, GENARO</t>
  </si>
  <si>
    <t>SAENZ, ROSA M</t>
  </si>
  <si>
    <t>JACQUEZ, BENJAMIN M</t>
  </si>
  <si>
    <t>ADAME, SANDRA</t>
  </si>
  <si>
    <t>CENICEROS, REBECCA C</t>
  </si>
  <si>
    <t>GUERRERO, DIANA</t>
  </si>
  <si>
    <t>CHALMERS, KRISTY B</t>
  </si>
  <si>
    <t>SMITH, QUINN J</t>
  </si>
  <si>
    <t>FLORES, ANA</t>
  </si>
  <si>
    <t>AMADOR, JOSE R</t>
  </si>
  <si>
    <t>BLUM, ANGELEA D</t>
  </si>
  <si>
    <t>MOORE, DELMAR</t>
  </si>
  <si>
    <t>RIOS, LILIA R</t>
  </si>
  <si>
    <t>VILLEGAS, IMELDA</t>
  </si>
  <si>
    <t>BOOHER, BONNIE L</t>
  </si>
  <si>
    <t>OLIVER, TIFFANY G</t>
  </si>
  <si>
    <t>MONDRAGON, EFREN</t>
  </si>
  <si>
    <t>ROMERO, PATRICIA</t>
  </si>
  <si>
    <t>ANAYA, INOCENTE</t>
  </si>
  <si>
    <t>RAMOS, SUSANA</t>
  </si>
  <si>
    <t>ODRIOZOLA, ANGEL K</t>
  </si>
  <si>
    <t>CONTRERAS, MELANIE</t>
  </si>
  <si>
    <t>CAMARILLO, MARIA E</t>
  </si>
  <si>
    <t>CAMPOS, CARLOS</t>
  </si>
  <si>
    <t>MENDOZA, BELIA</t>
  </si>
  <si>
    <t>MATTHEWS, JOHNNY J</t>
  </si>
  <si>
    <t>ORONA, SERGIO</t>
  </si>
  <si>
    <t>BELL, MARGARITA</t>
  </si>
  <si>
    <t>HOWELL, LISA L</t>
  </si>
  <si>
    <t>RODRIGUEZ, LARRY M</t>
  </si>
  <si>
    <t>PONCE, MARIA ELENA</t>
  </si>
  <si>
    <t>BRANDON, MICHAEL</t>
  </si>
  <si>
    <t>ORTEGON, JACKIE T</t>
  </si>
  <si>
    <t>TEST, JANET V</t>
  </si>
  <si>
    <t>SCOTT, CLIFFORD</t>
  </si>
  <si>
    <t>IGUALA, ADAN</t>
  </si>
  <si>
    <t>CENA, SOLEDAD</t>
  </si>
  <si>
    <t>MAGDALENO RODRIGUEZ, ALFONSO</t>
  </si>
  <si>
    <t>HERRERA, CONCEPCION</t>
  </si>
  <si>
    <t>DAOUDI, MAY H</t>
  </si>
  <si>
    <t>ORTEGA, JOSE L</t>
  </si>
  <si>
    <t>PETERS, DAVID L</t>
  </si>
  <si>
    <t>BROOKS, KELLY</t>
  </si>
  <si>
    <t>ESCOBEDO, MANUEL E</t>
  </si>
  <si>
    <t>JOHNSON, JOE I</t>
  </si>
  <si>
    <t>URQUIZA, JESUS M</t>
  </si>
  <si>
    <t>MONTELONGO, CECILIA</t>
  </si>
  <si>
    <t>RODRIGUEZ, LAURA M</t>
  </si>
  <si>
    <t>MCRAE, JONATHAN S</t>
  </si>
  <si>
    <t>MENDOZA, VICTORIA B</t>
  </si>
  <si>
    <t>GURROLA, SELENA</t>
  </si>
  <si>
    <t>RAMIREZ, VENESSA</t>
  </si>
  <si>
    <t>CHRISTOPHERSON, MARY M</t>
  </si>
  <si>
    <t>CHAVEZ, ALMA R</t>
  </si>
  <si>
    <t>NUNEZ, ARTURO</t>
  </si>
  <si>
    <t>MOLINAR, JESUS</t>
  </si>
  <si>
    <t>MORALES, ELEUTERIA A</t>
  </si>
  <si>
    <t>MARQUEZ, VERONICA M</t>
  </si>
  <si>
    <t>CALDERON, EVA M</t>
  </si>
  <si>
    <t>SAENZ, CARMEN</t>
  </si>
  <si>
    <t>AGUILAR, VELIA L</t>
  </si>
  <si>
    <t>FERNANDEZ, RICARDO E. R</t>
  </si>
  <si>
    <t>CENICEROS, RAUL E</t>
  </si>
  <si>
    <t>MARTINEZ, PEDRO U</t>
  </si>
  <si>
    <t>FORRESTAL, DENNIS Q</t>
  </si>
  <si>
    <t>ERIVES, OSCAR</t>
  </si>
  <si>
    <t>MOORE, GARY E</t>
  </si>
  <si>
    <t>SAENZ, CHRIS</t>
  </si>
  <si>
    <t>MCDONALD, JOSE</t>
  </si>
  <si>
    <t>VIGIL, GRACIE</t>
  </si>
  <si>
    <t>JOHNSON, STEVEN T</t>
  </si>
  <si>
    <t>LEYVA, NAOMI</t>
  </si>
  <si>
    <t>MUNIZ, DONALD</t>
  </si>
  <si>
    <t>PASANEN, ELSA M</t>
  </si>
  <si>
    <t>GONZALEZ, LETICIA L</t>
  </si>
  <si>
    <t>LUJAN, ELPIDIA</t>
  </si>
  <si>
    <t>MURGA, JESUS A</t>
  </si>
  <si>
    <t>ALVARADO, JACQUELINE</t>
  </si>
  <si>
    <t>OCHOA, SAVANNAH</t>
  </si>
  <si>
    <t>CHAVEZ, MARGARITA</t>
  </si>
  <si>
    <t>CLAIBORNE, SANDRA</t>
  </si>
  <si>
    <t>WARREN, MELISSA D</t>
  </si>
  <si>
    <t>CABRAL, ALMA</t>
  </si>
  <si>
    <t>GARCIA, CATALINA</t>
  </si>
  <si>
    <t>LOPEZ, ALICIA P</t>
  </si>
  <si>
    <t>RUIZ PEREZ, MARIA I</t>
  </si>
  <si>
    <t>HERNANDEZ, MARTHA C</t>
  </si>
  <si>
    <t>CASSELLS, MARIA Q</t>
  </si>
  <si>
    <t>DUNCAN, ROBERT K</t>
  </si>
  <si>
    <t>GONZALEZ, ASHLEY</t>
  </si>
  <si>
    <t>PETERSEN, SUSANA</t>
  </si>
  <si>
    <t>GONZALEZ, ADRIAN J</t>
  </si>
  <si>
    <t>SANCHEZ, MARIA C</t>
  </si>
  <si>
    <t>ONATE, GENOVEVA S</t>
  </si>
  <si>
    <t>ARMENDARIZ, BLANCA A</t>
  </si>
  <si>
    <t>SULIVERES, ANGEL L</t>
  </si>
  <si>
    <t>MCLELLAN, ENEDINA</t>
  </si>
  <si>
    <t>HISA, MICHELE</t>
  </si>
  <si>
    <t>CORRAL, RUBEN</t>
  </si>
  <si>
    <t>NORMAN, JESSICA</t>
  </si>
  <si>
    <t>OLMOS, HUGO</t>
  </si>
  <si>
    <t>LOPEZ DE CAMARILLO, GUADALUPE</t>
  </si>
  <si>
    <t>MAGDALENO ALVAREZ, FRANCISCO</t>
  </si>
  <si>
    <t>SANTIESTEBAN, CLAUDIA</t>
  </si>
  <si>
    <t>BARRERA, ROEL</t>
  </si>
  <si>
    <t>PATTERSON, EVA</t>
  </si>
  <si>
    <t>FLORES, CHRISTOPHER R</t>
  </si>
  <si>
    <t>GALLARDO, MARIA DE JESUS</t>
  </si>
  <si>
    <t>GARCIA, SERENITY S</t>
  </si>
  <si>
    <t>BENAVIDES, MANUEL A</t>
  </si>
  <si>
    <t>BURCIAGA, FRANCISCA E</t>
  </si>
  <si>
    <t>LOPEZ, MARIA S</t>
  </si>
  <si>
    <t>CERVERA, DAVID R</t>
  </si>
  <si>
    <t>PORTILLO, REFUGIO M</t>
  </si>
  <si>
    <t>BARRAZA, DAVID</t>
  </si>
  <si>
    <t>PEREZ, ENRIQUE M</t>
  </si>
  <si>
    <t>MOLITOR, RANCE</t>
  </si>
  <si>
    <t>RODRIGUEZ, MARIA T</t>
  </si>
  <si>
    <t>RUIZ, IVAN</t>
  </si>
  <si>
    <t>ALVARADO, KRYSTAL H</t>
  </si>
  <si>
    <t>GUADIAN, VERONICA</t>
  </si>
  <si>
    <t>VALTIERRA, JOEL J</t>
  </si>
  <si>
    <t>LOZADA, EVANGELINA</t>
  </si>
  <si>
    <t>PALOMO, VENESSA L</t>
  </si>
  <si>
    <t>CARRILLO, MARIA B</t>
  </si>
  <si>
    <t>ARAIZA, GUADALUPE</t>
  </si>
  <si>
    <t>JUAREZ, ARMANDO M</t>
  </si>
  <si>
    <t>TORRES, VICTOR M</t>
  </si>
  <si>
    <t>MENDIOLA, JOSE G</t>
  </si>
  <si>
    <t>MENDIOLA, GENOVEVA</t>
  </si>
  <si>
    <t>DUENAS, LILIA</t>
  </si>
  <si>
    <t>BERMUDEZ, LORETO</t>
  </si>
  <si>
    <t>HENNES, RONALD K</t>
  </si>
  <si>
    <t>CASTREJON, HERLINDA R</t>
  </si>
  <si>
    <t>CARDIEL, CECILIA Z</t>
  </si>
  <si>
    <t>CADENA, SAUL R</t>
  </si>
  <si>
    <t>WHITAKER, GUADALUPE</t>
  </si>
  <si>
    <t>GRISANTI, ROGELIO</t>
  </si>
  <si>
    <t>OSTOS, JOSUE</t>
  </si>
  <si>
    <t>DOTTER, JENNIFER R</t>
  </si>
  <si>
    <t>RUIZ, JOSE A</t>
  </si>
  <si>
    <t>RODRIGUEZ, OLIVIA</t>
  </si>
  <si>
    <t>MUNIZ, ISRAEL</t>
  </si>
  <si>
    <t>BAUER, DEBORAH L</t>
  </si>
  <si>
    <t>GARNER-BECKNELL, HEATHER A</t>
  </si>
  <si>
    <t>STRINGFIELD, DAVID A</t>
  </si>
  <si>
    <t>OCHOA, ANTONIA</t>
  </si>
  <si>
    <t>GARDEA, ROSA M</t>
  </si>
  <si>
    <t>GARCIA, BRENDA S</t>
  </si>
  <si>
    <t>RIVERA, ROBERT</t>
  </si>
  <si>
    <t>GUZMAN, ABRAHAM D</t>
  </si>
  <si>
    <t>SANCHEZ, MELISSA B</t>
  </si>
  <si>
    <t>RIVERA, ADELA</t>
  </si>
  <si>
    <t>OCHOA-MIRANDA, BENITA</t>
  </si>
  <si>
    <t>RAMIREZ, LINDA P</t>
  </si>
  <si>
    <t>DAVIS, MARIEL Q</t>
  </si>
  <si>
    <t>ROSS, EVELYN L</t>
  </si>
  <si>
    <t>ROSALES, MARISELA</t>
  </si>
  <si>
    <t>MCALEER, KAREN</t>
  </si>
  <si>
    <t>DEL VALLE, ISELA</t>
  </si>
  <si>
    <t>ALBISUREZ, EDGAR G</t>
  </si>
  <si>
    <t>SARRELS, THADD</t>
  </si>
  <si>
    <t>RAMIREZ, LINDA S</t>
  </si>
  <si>
    <t>HERNANDEZ, PAMELA</t>
  </si>
  <si>
    <t>PORTILLO, CARLOS</t>
  </si>
  <si>
    <t>VENTURA, JAVIER</t>
  </si>
  <si>
    <t>BRYNER, CASSANDRA</t>
  </si>
  <si>
    <t>PRYEAR, DANIEL</t>
  </si>
  <si>
    <t>VILLALBA, VANESSA</t>
  </si>
  <si>
    <t>ORTIZ, JOSE</t>
  </si>
  <si>
    <t>FAVELA, ALEJANDRO</t>
  </si>
  <si>
    <t>MARQUEZ, ESMERALDA</t>
  </si>
  <si>
    <t>PEREZ, MIGUEL ANGEL</t>
  </si>
  <si>
    <t>BERMUDEZ, ISAAC</t>
  </si>
  <si>
    <t>ALVAREZ, MICHEL</t>
  </si>
  <si>
    <t>ROCHA, JOSE</t>
  </si>
  <si>
    <t>MORENO, RUBEN A</t>
  </si>
  <si>
    <t>PINAL, DEBRA A</t>
  </si>
  <si>
    <t>ROJAS, STEPHANIE</t>
  </si>
  <si>
    <t>HOGANSON, JERRY</t>
  </si>
  <si>
    <t>ZUNIGA DE ESTRADA, LORENA</t>
  </si>
  <si>
    <t>VASQUEZ, JACOB J</t>
  </si>
  <si>
    <t>RUTLEDGE, KAY C</t>
  </si>
  <si>
    <t>DOMINGUEZ, OSCAR A</t>
  </si>
  <si>
    <t>HERNANDEZ, MARIA</t>
  </si>
  <si>
    <t>CARRASCO, CAROLINA D</t>
  </si>
  <si>
    <t>HOWARD, THELMA E</t>
  </si>
  <si>
    <t>STOUT, JUDITH K</t>
  </si>
  <si>
    <t>SANCHEZ, JIMMY</t>
  </si>
  <si>
    <t>ELICERIO ROBLES, EMILIANO</t>
  </si>
  <si>
    <t>GUTIERREZ, ALYSSA</t>
  </si>
  <si>
    <t>MENDOZA, MANUEL</t>
  </si>
  <si>
    <t>CARRILLO, LILIANA</t>
  </si>
  <si>
    <t>BECERRA, JAVIER</t>
  </si>
  <si>
    <t>CONTRERAS, LEANNA</t>
  </si>
  <si>
    <t>CHESAK, MICHAEL F</t>
  </si>
  <si>
    <t>RUIZ, ELIZABETH</t>
  </si>
  <si>
    <t>LEYVA, YARAGISEL</t>
  </si>
  <si>
    <t>BARAJAS, MELISSA M</t>
  </si>
  <si>
    <t>SALINAS, BELIA</t>
  </si>
  <si>
    <t>MARTIN DEL CAMPO, LILIANA</t>
  </si>
  <si>
    <t>NOAH, CAROLYN S</t>
  </si>
  <si>
    <t>GORDON, TRACY</t>
  </si>
  <si>
    <t>CASTORENA, MARTHA</t>
  </si>
  <si>
    <t>HERNANDEZ MARQUEZ, VICTOR H</t>
  </si>
  <si>
    <t>DARANCOU, YVONNE</t>
  </si>
  <si>
    <t>KOPECKY, TED F</t>
  </si>
  <si>
    <t>DE LEON, MARIA C</t>
  </si>
  <si>
    <t>ZAMORA, FRANCES</t>
  </si>
  <si>
    <t>DAVILA, ELSA</t>
  </si>
  <si>
    <t>DAVILA, CHRISTIAN</t>
  </si>
  <si>
    <t>MORALES, DELIA</t>
  </si>
  <si>
    <t>WILSON, DONNA K</t>
  </si>
  <si>
    <t>LEYVA, ANDREW R</t>
  </si>
  <si>
    <t>GUTIERREZ, MARISSA J</t>
  </si>
  <si>
    <t>LORA, JENNIE</t>
  </si>
  <si>
    <t>RUBIO, ESTANISLADO</t>
  </si>
  <si>
    <t>VASQUEZ, HECTOR</t>
  </si>
  <si>
    <t>MARQUEZ, MARIA G</t>
  </si>
  <si>
    <t>DOMINGUEZ, JULIE N</t>
  </si>
  <si>
    <t>BUCK, JIMMY D</t>
  </si>
  <si>
    <t>LOPEZ, GUADALUPE</t>
  </si>
  <si>
    <t>CHOZA, REBECA H</t>
  </si>
  <si>
    <t>LOPEZ, JUANA L</t>
  </si>
  <si>
    <t>BEASLE, NICHOLAS R</t>
  </si>
  <si>
    <t>CRUZ, BLANCA</t>
  </si>
  <si>
    <t>UBANYIONWU, GODWIN I</t>
  </si>
  <si>
    <t>GUEVARA, RAUL E</t>
  </si>
  <si>
    <t>ROBLES, RENE</t>
  </si>
  <si>
    <t>CAMPOS, MIRIAM</t>
  </si>
  <si>
    <t>ORTIZ, CYNTHIA R</t>
  </si>
  <si>
    <t>MORENO, EDUARDO R</t>
  </si>
  <si>
    <t>ROSALES DE RAMIREZ, MARIA</t>
  </si>
  <si>
    <t>BROWN, SHAWN R</t>
  </si>
  <si>
    <t>HANNAH, OFELIA O</t>
  </si>
  <si>
    <t>MEDINA, JUDITH</t>
  </si>
  <si>
    <t>HOPPER, JOSHUA D</t>
  </si>
  <si>
    <t>DELGADO, FRANCISCO</t>
  </si>
  <si>
    <t>CASTILLO, RAFAEL</t>
  </si>
  <si>
    <t>CHAVEZ, NORMA</t>
  </si>
  <si>
    <t>CAMARGO, LUZ E</t>
  </si>
  <si>
    <t>NUNEZ, ANGELITA</t>
  </si>
  <si>
    <t>AMAYA, GONZALO</t>
  </si>
  <si>
    <t>ADAMS, IAN L</t>
  </si>
  <si>
    <t>ALCANTAR, MICHAEL</t>
  </si>
  <si>
    <t>BLACK, BARBARA J</t>
  </si>
  <si>
    <t>DEEN, MOHAMED</t>
  </si>
  <si>
    <t>GUTIERREZ, GABRIELA</t>
  </si>
  <si>
    <t>SALGADO, FELIPE G</t>
  </si>
  <si>
    <t>URIAS, MAURILIO</t>
  </si>
  <si>
    <t>VILLALOBOS, MARY M</t>
  </si>
  <si>
    <t>CAMPBELL, ALESHA</t>
  </si>
  <si>
    <t>FALCON, YOLANDA</t>
  </si>
  <si>
    <t>MCWILLIAMS, DETONI A</t>
  </si>
  <si>
    <t>CLARK, PATRICK T</t>
  </si>
  <si>
    <t>AGUIRRE, LUIS</t>
  </si>
  <si>
    <t>ORTIZ, GERMAN</t>
  </si>
  <si>
    <t>WILSON, JEAN A</t>
  </si>
  <si>
    <t>SAUCEDO, ADRIANA</t>
  </si>
  <si>
    <t>MARSH, LINDA</t>
  </si>
  <si>
    <t>DELGADILLO, CATHY</t>
  </si>
  <si>
    <t>TOLDT, ARNOLD G</t>
  </si>
  <si>
    <t>MARTELL, SAUL L</t>
  </si>
  <si>
    <t>SALGADO, ALBERT</t>
  </si>
  <si>
    <t>ROLAND, HEATHER M</t>
  </si>
  <si>
    <t>FRAHN, CRAIG A</t>
  </si>
  <si>
    <t>JARAMILLO, GUADALUPE M</t>
  </si>
  <si>
    <t>MONTES, DAVID</t>
  </si>
  <si>
    <t>PEPI, OLGA</t>
  </si>
  <si>
    <t>MORALES, FRANCISCO</t>
  </si>
  <si>
    <t>RUIZ, MARIA</t>
  </si>
  <si>
    <t>DIAZ, PEDRO</t>
  </si>
  <si>
    <t>BUCHER, JACQUELINE</t>
  </si>
  <si>
    <t>TELLEZ, SAMUEL</t>
  </si>
  <si>
    <t>ROSAS, JESUS R</t>
  </si>
  <si>
    <t>SEPULVEDA, ROGELIO</t>
  </si>
  <si>
    <t>PAZ, ELVA</t>
  </si>
  <si>
    <t>CONANT, ANDREA L</t>
  </si>
  <si>
    <t>MUNOZ, PRISCILLA</t>
  </si>
  <si>
    <t>MAXWELL, IGANTIUS</t>
  </si>
  <si>
    <t>SANTANA VILLAR, GUADALUPE</t>
  </si>
  <si>
    <t>RINGGOLD, REGINALD</t>
  </si>
  <si>
    <t>BONNER, KRESHA L</t>
  </si>
  <si>
    <t>ADAME, RICARDO</t>
  </si>
  <si>
    <t>ADAME, RAUL</t>
  </si>
  <si>
    <t>POLK, COLLIE J</t>
  </si>
  <si>
    <t>JUAREZ, LUCY</t>
  </si>
  <si>
    <t>VELEZ, JULIO E</t>
  </si>
  <si>
    <t>GRIFFIN, KYMY</t>
  </si>
  <si>
    <t>MCCOY, WILLIAM J</t>
  </si>
  <si>
    <t>FREDERICK, JONATHAN</t>
  </si>
  <si>
    <t>ESPINOZA, MARIA</t>
  </si>
  <si>
    <t>BARBOZA, EMILIO</t>
  </si>
  <si>
    <t>JACKSON, JOHN T</t>
  </si>
  <si>
    <t>GALINDO, HERMILA</t>
  </si>
  <si>
    <t>BERRIOS, ENRIQUE C</t>
  </si>
  <si>
    <t>RODRIGUEZ, DANIEL</t>
  </si>
  <si>
    <t>JIMENEZ, ORLANDO</t>
  </si>
  <si>
    <t>MCKINNEY, MARIA M</t>
  </si>
  <si>
    <t>MORALES, SYLVIA I</t>
  </si>
  <si>
    <t>MARTINEZ, ALFONSO</t>
  </si>
  <si>
    <t>CHAVEZ, LUZ E</t>
  </si>
  <si>
    <t>HOLGUIN, CRISTAL A</t>
  </si>
  <si>
    <t>TANNER, BARBARA A</t>
  </si>
  <si>
    <t>ENRIQUEZ GALLARDO, OCTAVIO</t>
  </si>
  <si>
    <t>COREANO CRESPO, JORGE L</t>
  </si>
  <si>
    <t>RODRIGUEZ, ANA M</t>
  </si>
  <si>
    <t>CHAVEZ, JAIME</t>
  </si>
  <si>
    <t>LOPEZ, LORETO</t>
  </si>
  <si>
    <t>SALCIDO, GLORIA</t>
  </si>
  <si>
    <t>LOPEZ, ANTONIO</t>
  </si>
  <si>
    <t>BACHERT, JACOB R</t>
  </si>
  <si>
    <t>STEPHENS, NATHANIEL J</t>
  </si>
  <si>
    <t>MOLINA, MARGARITA</t>
  </si>
  <si>
    <t>THORNTON, MERTEEN S</t>
  </si>
  <si>
    <t>THOMAS, JOHN</t>
  </si>
  <si>
    <t>REYNOLDS, NELLIE</t>
  </si>
  <si>
    <t>PAISLEY, VICTORIA L</t>
  </si>
  <si>
    <t>SANCHEZ, RUBEN J</t>
  </si>
  <si>
    <t>CASTRO, DELIA</t>
  </si>
  <si>
    <t>ORTIZ, ENRIQUE M</t>
  </si>
  <si>
    <t>PEREZ, CHRISTINA</t>
  </si>
  <si>
    <t>HARTSON, ELIZABETH</t>
  </si>
  <si>
    <t>GARZA PENA, JOHN E</t>
  </si>
  <si>
    <t>MORGA, ELVA L</t>
  </si>
  <si>
    <t>LIEFELD, ROBERT</t>
  </si>
  <si>
    <t>ISLAO, SONIA</t>
  </si>
  <si>
    <t>ANGUIANO, SERGIO</t>
  </si>
  <si>
    <t>MUCINO, VIRGINA</t>
  </si>
  <si>
    <t>CANO, SOCORRO R</t>
  </si>
  <si>
    <t>WHITE, STEPHANIE</t>
  </si>
  <si>
    <t>BLAMO, MCDONALD</t>
  </si>
  <si>
    <t>ADAMS, VICKI</t>
  </si>
  <si>
    <t>RIVERA, ELIZABETH</t>
  </si>
  <si>
    <t>DAVILA, TERRY</t>
  </si>
  <si>
    <t>OLIVA, RAYMUNDO</t>
  </si>
  <si>
    <t>OBERGH, CARMEN Y</t>
  </si>
  <si>
    <t>PEREZ, JORGE A</t>
  </si>
  <si>
    <t>LUJAN, JOSE M</t>
  </si>
  <si>
    <t>TOLMAN, JENNIE L</t>
  </si>
  <si>
    <t>LANDA, MAGDALENA</t>
  </si>
  <si>
    <t>LUCERO, MARIA A</t>
  </si>
  <si>
    <t>GOLD, TREVOR</t>
  </si>
  <si>
    <t>RAMIREZ, JOSEFINA</t>
  </si>
  <si>
    <t>MARTINEZ, ARTURO</t>
  </si>
  <si>
    <t>QUINN, GREGORY D</t>
  </si>
  <si>
    <t>GARCIA, IRMA</t>
  </si>
  <si>
    <t>SUITONU, PETER S</t>
  </si>
  <si>
    <t>BORUNDA, FAITH</t>
  </si>
  <si>
    <t>BLACKBURN, CAMIL</t>
  </si>
  <si>
    <t>BARRAZA, SUSANA</t>
  </si>
  <si>
    <t>SANCHEZ, JULIE</t>
  </si>
  <si>
    <t>TORRES, OSCAR</t>
  </si>
  <si>
    <t>FERNANDEZ, JOE PATRICK S</t>
  </si>
  <si>
    <t>JURADO, JAQUELINE J</t>
  </si>
  <si>
    <t>ROJAS, LUCY J</t>
  </si>
  <si>
    <t>HERNANDEZ, JANET V</t>
  </si>
  <si>
    <t>NGUYEN, BINH N</t>
  </si>
  <si>
    <t>SALAS, EDWARDO</t>
  </si>
  <si>
    <t>RODRIGUEZ, MICAELA R</t>
  </si>
  <si>
    <t>VALENZUELA, JOHN</t>
  </si>
  <si>
    <t>ABRAZADO, DUSTIN P</t>
  </si>
  <si>
    <t>HUTTERER, RICARDO</t>
  </si>
  <si>
    <t>CRISPIN-SALAZAR, NOEMI</t>
  </si>
  <si>
    <t>CAMARGO, JOSE A</t>
  </si>
  <si>
    <t>ZAMORA, YOLANDA R</t>
  </si>
  <si>
    <t>GANDARA, OSCAR</t>
  </si>
  <si>
    <t>CUSHION, JASON</t>
  </si>
  <si>
    <t>RUDD, DALE A</t>
  </si>
  <si>
    <t>VAZQUEZ, HECTOR</t>
  </si>
  <si>
    <t>RAMOS, VANESSA B</t>
  </si>
  <si>
    <t>JOHNSON, WINFRED L</t>
  </si>
  <si>
    <t>CAMPOS, RAUL</t>
  </si>
  <si>
    <t>FAVELA, AURORA</t>
  </si>
  <si>
    <t>GILMORE, DANIEL A</t>
  </si>
  <si>
    <t>GOMEZ, BRENDA E</t>
  </si>
  <si>
    <t>GOULD, PAMELA L</t>
  </si>
  <si>
    <t>GUERRERO, ENRIQUE</t>
  </si>
  <si>
    <t>GONZALES TELLES, RAQUEL</t>
  </si>
  <si>
    <t>SMITH, LAUREN M</t>
  </si>
  <si>
    <t>RIVERA, LORENZA</t>
  </si>
  <si>
    <t>ALMEIDA, ELVIA L</t>
  </si>
  <si>
    <t>MASON, JERON T</t>
  </si>
  <si>
    <t>PARKS, ALLOWYN Y</t>
  </si>
  <si>
    <t>CREWS, WILLIAM R</t>
  </si>
  <si>
    <t>SEPULVEDA, FREDDY</t>
  </si>
  <si>
    <t>TORRES, EDUARDO I</t>
  </si>
  <si>
    <t>WATTS, GEORGE A</t>
  </si>
  <si>
    <t>NORTON, TAMMY W</t>
  </si>
  <si>
    <t>ROJO, MARIA</t>
  </si>
  <si>
    <t>HUGES, TARA</t>
  </si>
  <si>
    <t>RODRIGUEZ, MARIA D</t>
  </si>
  <si>
    <t>GOLSON, AARON S</t>
  </si>
  <si>
    <t>SANCHEZ, VANESSA</t>
  </si>
  <si>
    <t>GOMEZ HERNANDEZ, JOSEFINA</t>
  </si>
  <si>
    <t>SOSA, RAUL</t>
  </si>
  <si>
    <t>ESPINOZA, MARIA M</t>
  </si>
  <si>
    <t>GOMEZ, OSCAR O</t>
  </si>
  <si>
    <t>VOID, RAVEN E</t>
  </si>
  <si>
    <t>SHIELDS, AMANDA R</t>
  </si>
  <si>
    <t>LOPEZ, MARIA DE JESUS</t>
  </si>
  <si>
    <t>JAYME, RAFAELA</t>
  </si>
  <si>
    <t>CARRILLO, CARLOS</t>
  </si>
  <si>
    <t>RAMIREZ, JULIAN</t>
  </si>
  <si>
    <t>NAVARRETE, ALDO</t>
  </si>
  <si>
    <t>PHAM, NGOC L</t>
  </si>
  <si>
    <t>ARELLANO, AMALIA</t>
  </si>
  <si>
    <t>ROBERTS, WILLIAM J</t>
  </si>
  <si>
    <t>VEGA, LUIS A</t>
  </si>
  <si>
    <t>ANAYA, MAXIMO</t>
  </si>
  <si>
    <t>ROSE, AKINO</t>
  </si>
  <si>
    <t>VILLANUEVA, NELSON N</t>
  </si>
  <si>
    <t>RODRIGUEZ, EMILIANO</t>
  </si>
  <si>
    <t>CASTANEDA, YOLANDA</t>
  </si>
  <si>
    <t>CLOUD, RALPH T</t>
  </si>
  <si>
    <t>OLIVAS, GREGORIO</t>
  </si>
  <si>
    <t>GONZALEZ, YOLANDA</t>
  </si>
  <si>
    <t>SKWERES, THOMAS J</t>
  </si>
  <si>
    <t>MCLAUGHLIN, JOHN A</t>
  </si>
  <si>
    <t>PENALOCA, CAROLINA</t>
  </si>
  <si>
    <t>FLORES, MARTINA</t>
  </si>
  <si>
    <t>RIVAS, CAROLINA</t>
  </si>
  <si>
    <t>MEDRANO, FRANCISCA P</t>
  </si>
  <si>
    <t>CERNA, CARMEN</t>
  </si>
  <si>
    <t>CHACON, SOLEDAD A</t>
  </si>
  <si>
    <t>PEREZ, CARMEN B</t>
  </si>
  <si>
    <t>CARBAJAL DE ARROYO, ROSALINDA</t>
  </si>
  <si>
    <t>MARTINEZ, ROSA E</t>
  </si>
  <si>
    <t>RODRIGUEZ, PAUL</t>
  </si>
  <si>
    <t>ERALES, MARGARITA</t>
  </si>
  <si>
    <t>ROJAS, MARIA</t>
  </si>
  <si>
    <t>DILL, MARIA D</t>
  </si>
  <si>
    <t>HERRON, HOPE R</t>
  </si>
  <si>
    <t>SOTO DE HERNANDEZ, MARIA I</t>
  </si>
  <si>
    <t>RODRIGUEZ, ROBERTO C</t>
  </si>
  <si>
    <t>GONZALEZ, RUTH</t>
  </si>
  <si>
    <t>VASQUEZ, JOSEFINA</t>
  </si>
  <si>
    <t>ANDRADE, JOSE L</t>
  </si>
  <si>
    <t>ORTIZ, MARK</t>
  </si>
  <si>
    <t>TORRES, BEATRICE G</t>
  </si>
  <si>
    <t>BROWN, ALTHEA I</t>
  </si>
  <si>
    <t>SCHICK, DEBORAH M</t>
  </si>
  <si>
    <t>PIPPEN, JEANNIE J</t>
  </si>
  <si>
    <t>WHITEHEAD, MONICA K</t>
  </si>
  <si>
    <t>IBARRA, AMADO</t>
  </si>
  <si>
    <t>SOLEDAD, HARTELOH</t>
  </si>
  <si>
    <t>ESCUDERO, GUADALUPE</t>
  </si>
  <si>
    <t>URRUTIA, ALEJANDRO</t>
  </si>
  <si>
    <t>FLORES, LYDIA</t>
  </si>
  <si>
    <t>CALDERA, GEMA</t>
  </si>
  <si>
    <t>DAVIS, ARTHUR</t>
  </si>
  <si>
    <t>HAMPTON, RONALD</t>
  </si>
  <si>
    <t>MARQUEZ, RAMONA</t>
  </si>
  <si>
    <t>HERNANDEZ, ROBIN A</t>
  </si>
  <si>
    <t>MEDINA, MANUELA U</t>
  </si>
  <si>
    <t>BETHEA, KAMALA K</t>
  </si>
  <si>
    <t>VILLAZANA, RAMON J</t>
  </si>
  <si>
    <t>ANCHONDO MENDOZA, RAMON</t>
  </si>
  <si>
    <t>QUEZADA, BRENDA I</t>
  </si>
  <si>
    <t>MARQUEZ, ESTEBAN</t>
  </si>
  <si>
    <t>CORTEZ, GABRIEL A</t>
  </si>
  <si>
    <t>ALVARADO, MARTIN S</t>
  </si>
  <si>
    <t>FLORES DE MURILLO, JOSEFINA</t>
  </si>
  <si>
    <t>MC PHEE, ROBERT C</t>
  </si>
  <si>
    <t>ACEVES-LOPEZ, GENESIS</t>
  </si>
  <si>
    <t>BEADLE, STEVE E</t>
  </si>
  <si>
    <t>FERNANDEZ, PABLO G</t>
  </si>
  <si>
    <t>ATONDO, JESUS A</t>
  </si>
  <si>
    <t>DELGADO, TINA I</t>
  </si>
  <si>
    <t>CARDOSO, BIBIANA</t>
  </si>
  <si>
    <t>MESSING, JEFFERY J</t>
  </si>
  <si>
    <t>GUERRERO, JESUS M</t>
  </si>
  <si>
    <t>MEZA, GUILLERMIN</t>
  </si>
  <si>
    <t>AGUILAR, JOSEFINA</t>
  </si>
  <si>
    <t>JUAREZ, ROSALIE</t>
  </si>
  <si>
    <t>ELIZONDO, YVONNE</t>
  </si>
  <si>
    <t>HOWELL, CATHERINE A</t>
  </si>
  <si>
    <t>BUCK, LETICIA</t>
  </si>
  <si>
    <t>MIRANDA, PETRA</t>
  </si>
  <si>
    <t>RODRIGUEZ SALGADO, GUADALUPE</t>
  </si>
  <si>
    <t>PEOPLES, MAURICE</t>
  </si>
  <si>
    <t>GARZA, VICTOR M</t>
  </si>
  <si>
    <t>PASILLAS, ABEL</t>
  </si>
  <si>
    <t>MARTINEZ, LILY J</t>
  </si>
  <si>
    <t>TIMMONS, FRANCES</t>
  </si>
  <si>
    <t>AMAYA, OPHELIA</t>
  </si>
  <si>
    <t>RAMIREZ, RENE</t>
  </si>
  <si>
    <t>MAES, JUAN L</t>
  </si>
  <si>
    <t>ALARCON, DANIEL</t>
  </si>
  <si>
    <t>GOMEZ, ROGELIO</t>
  </si>
  <si>
    <t>MARTINEZ, BENIGNA</t>
  </si>
  <si>
    <t>DURAN, MARIA D</t>
  </si>
  <si>
    <t>PEREZ, CRUZ A</t>
  </si>
  <si>
    <t>MILLS, DANIEL L</t>
  </si>
  <si>
    <t>ORTIZ, FABIAN</t>
  </si>
  <si>
    <t>MARTINEZ, SILVIA</t>
  </si>
  <si>
    <t>ZUNGA DE LOPEZ, ROSA G</t>
  </si>
  <si>
    <t>IBARRA, LAURA</t>
  </si>
  <si>
    <t>AVILA, JOSE A</t>
  </si>
  <si>
    <t>RODRIGUEZ, MARIBEL A</t>
  </si>
  <si>
    <t>ANDUJO, HECTOR J</t>
  </si>
  <si>
    <t>WILCOX, CHARLES F</t>
  </si>
  <si>
    <t>WOODHOUSE, MARK A</t>
  </si>
  <si>
    <t>SANCHEZ, PEDRO</t>
  </si>
  <si>
    <t>RAMIREZ, ALFREDO</t>
  </si>
  <si>
    <t>GRANADOS, HERMEREGILDO</t>
  </si>
  <si>
    <t>RINEHART, ANGELA</t>
  </si>
  <si>
    <t>HERNANDEZ, LUIS C</t>
  </si>
  <si>
    <t>SHOPPACH, ROBERT E</t>
  </si>
  <si>
    <t>CABRIALES, JESUS</t>
  </si>
  <si>
    <t>MARCHESE, PATRICIA D</t>
  </si>
  <si>
    <t>VARELA, JOSE I</t>
  </si>
  <si>
    <t>PODNER, ELIZABETH C</t>
  </si>
  <si>
    <t>RAMSEY, MARY</t>
  </si>
  <si>
    <t>BORREGO, ANTHONY</t>
  </si>
  <si>
    <t>CHAVEZ HERNANDEZ, MARGARITA</t>
  </si>
  <si>
    <t>ATILANO, ELDA</t>
  </si>
  <si>
    <t>CAMPO, HECTOR R</t>
  </si>
  <si>
    <t>NUNEZ, MARIA E</t>
  </si>
  <si>
    <t>MAYNEZ, SOCORRO</t>
  </si>
  <si>
    <t>FLORES, LUIS N</t>
  </si>
  <si>
    <t>VIERA, MARIA</t>
  </si>
  <si>
    <t>HERL, BRANDON K</t>
  </si>
  <si>
    <t>CASTANEDA, SAUL R</t>
  </si>
  <si>
    <t>DONOSO, MANUEL A</t>
  </si>
  <si>
    <t>AGUIRRE, ALFREDO</t>
  </si>
  <si>
    <t>LEMON, DAVID A</t>
  </si>
  <si>
    <t>HERNANDEZ SANDOVAL, JOSE M</t>
  </si>
  <si>
    <t>CENICEROS, GUADALUPE</t>
  </si>
  <si>
    <t>PAYAN, ERNESTINA</t>
  </si>
  <si>
    <t>GARCIA, PATRICIA</t>
  </si>
  <si>
    <t>GAMEZ DE HERNANDEZ, ELVA A</t>
  </si>
  <si>
    <t>MEYER, ELIZABETH L</t>
  </si>
  <si>
    <t>NAVARRO, VALERIE</t>
  </si>
  <si>
    <t>MARTINEZ, DINA V</t>
  </si>
  <si>
    <t>VASQUEZ, MARIO</t>
  </si>
  <si>
    <t>BAQUERA, RONALD A</t>
  </si>
  <si>
    <t>WHITE, LAURA C</t>
  </si>
  <si>
    <t>RODRIGUEZ, ISABEL S</t>
  </si>
  <si>
    <t>VILLALOBOS, MARIO</t>
  </si>
  <si>
    <t>JIMENEZ, FELITA</t>
  </si>
  <si>
    <t>PALACIOS, CARMEN R</t>
  </si>
  <si>
    <t>SAUCEDO, MARIA</t>
  </si>
  <si>
    <t>RODRIGUEZ, BENJAMIN</t>
  </si>
  <si>
    <t>ESPINOZA, ROSA M</t>
  </si>
  <si>
    <t>FRASER, JAMES E</t>
  </si>
  <si>
    <t>TEST, ALYSSA B</t>
  </si>
  <si>
    <t>HERNANDEZ, AIDA M</t>
  </si>
  <si>
    <t>AGUILERA, DELIA</t>
  </si>
  <si>
    <t>NAJERA, GERARDO</t>
  </si>
  <si>
    <t>BRANCH, MICHAEL N</t>
  </si>
  <si>
    <t>VIDAL, LAUREN B</t>
  </si>
  <si>
    <t>GORDILLO, LUZ M</t>
  </si>
  <si>
    <t>SNELL, ANA MARIE</t>
  </si>
  <si>
    <t>HIDALGO, LIDIA</t>
  </si>
  <si>
    <t>HERMOSILLO, GLORIA E</t>
  </si>
  <si>
    <t>BENNETT, MARIAN L</t>
  </si>
  <si>
    <t>BUTLER, DANIEL MICHAEL</t>
  </si>
  <si>
    <t>SAAVEDRA, ALFONSO</t>
  </si>
  <si>
    <t>AGUIRRE, CARMEN Y</t>
  </si>
  <si>
    <t>HERNANDEZ, MARIA D</t>
  </si>
  <si>
    <t>VALERO, CARMEN E</t>
  </si>
  <si>
    <t>BRISENO, HILDA A</t>
  </si>
  <si>
    <t>CORTEZ, ALBERTO</t>
  </si>
  <si>
    <t>HOLGUIN, FRANCISCO J</t>
  </si>
  <si>
    <t>MARRUFO, JOSE G</t>
  </si>
  <si>
    <t>WALKER, MILTON M</t>
  </si>
  <si>
    <t>ACOSTA, CELIA E</t>
  </si>
  <si>
    <t>DAWKINS, CLATTIES</t>
  </si>
  <si>
    <t>ROBLES, MAURICIA</t>
  </si>
  <si>
    <t>HOUSER, RACHEL L</t>
  </si>
  <si>
    <t>REYES, GERARDO</t>
  </si>
  <si>
    <t>NAJERA, SOPHIA M</t>
  </si>
  <si>
    <t>GUTIERREZ, MARIA M</t>
  </si>
  <si>
    <t>RODRIGUEZ-ACOSTA, CECILIA</t>
  </si>
  <si>
    <t>PEREZ, JOSE L</t>
  </si>
  <si>
    <t>RIVERA, MANUEL</t>
  </si>
  <si>
    <t>MELENDEZ, ARMANDO</t>
  </si>
  <si>
    <t>HERRERA, MARIA O</t>
  </si>
  <si>
    <t>STEWART, LAMAR E</t>
  </si>
  <si>
    <t>ULATE-DURAN, PEDRO</t>
  </si>
  <si>
    <t>WINTERBERG, VICTORIA</t>
  </si>
  <si>
    <t>ADAMS, MARIE A</t>
  </si>
  <si>
    <t>DELGADO, MARTHA L</t>
  </si>
  <si>
    <t>WOFFORD, NATALIA</t>
  </si>
  <si>
    <t>CABRAL, GERARDO</t>
  </si>
  <si>
    <t>DEAL, ANGEL</t>
  </si>
  <si>
    <t>URANGA, TIFFANY</t>
  </si>
  <si>
    <t>GUZMAN, SONIA</t>
  </si>
  <si>
    <t>PALACIO, REYMUNDO</t>
  </si>
  <si>
    <t>VILLALOBOS, ELIZABETH E</t>
  </si>
  <si>
    <t>GOMEZ DE ROMO, MAYRA</t>
  </si>
  <si>
    <t>MARTINEZ, VERONICA</t>
  </si>
  <si>
    <t>SERRANO, ROBERTO</t>
  </si>
  <si>
    <t>HERRERA, JLUIS</t>
  </si>
  <si>
    <t>RODARTE, SOCORRO L</t>
  </si>
  <si>
    <t>ARIAS, MARIA</t>
  </si>
  <si>
    <t>DE VELAZCO MEDRANO, MARIA R</t>
  </si>
  <si>
    <t>JIMENEZ, JOHN</t>
  </si>
  <si>
    <t>HESTER, NADENE T</t>
  </si>
  <si>
    <t>JUAREZ CARILLO, MARIA E</t>
  </si>
  <si>
    <t>DE LOS ANGELES PALMA, MARIA</t>
  </si>
  <si>
    <t>LARA, CYNTHIA</t>
  </si>
  <si>
    <t>GORGES, MATTHEW G</t>
  </si>
  <si>
    <t>LOPEZ, RUBEN A</t>
  </si>
  <si>
    <t>ACEVES, BLANCA E</t>
  </si>
  <si>
    <t>CISNEROS, RODRIGO</t>
  </si>
  <si>
    <t>ARELLANO, ELISA</t>
  </si>
  <si>
    <t>GRADO, SAMANTHA</t>
  </si>
  <si>
    <t>GRADO, REBEKAH R</t>
  </si>
  <si>
    <t>GRADO, JACOB T</t>
  </si>
  <si>
    <t>ESQUIVEL, MARGARITO</t>
  </si>
  <si>
    <t>SADLER, JACK B</t>
  </si>
  <si>
    <t>FULK, ROBERT M</t>
  </si>
  <si>
    <t>FACIO, JULIO H</t>
  </si>
  <si>
    <t>ADAMS, GRACIELA</t>
  </si>
  <si>
    <t>MICHEL, CELIA</t>
  </si>
  <si>
    <t>DELGADO, PAULA M</t>
  </si>
  <si>
    <t>PAYAN, GABINA S</t>
  </si>
  <si>
    <t>TOVAR, JOSE</t>
  </si>
  <si>
    <t>INGRAM, JAMES R</t>
  </si>
  <si>
    <t>PRIETO, CARMEN P</t>
  </si>
  <si>
    <t>BAXTER, JUDITH R</t>
  </si>
  <si>
    <t>VILLEGAS, MARY A</t>
  </si>
  <si>
    <t>GAVALDON, PETRA</t>
  </si>
  <si>
    <t>YEARWOOD, PATTI A</t>
  </si>
  <si>
    <t>RAMIREZ, MICHAEL A</t>
  </si>
  <si>
    <t>LUCERO, ASCENCION</t>
  </si>
  <si>
    <t>GONZALEZ, MARIO</t>
  </si>
  <si>
    <t>ANDERSON, MARRERO</t>
  </si>
  <si>
    <t>SMOOT, RANDALL L</t>
  </si>
  <si>
    <t>ARMENDARIZ, ROSA L</t>
  </si>
  <si>
    <t>BELTRAN, DENISE</t>
  </si>
  <si>
    <t>DUARTE SANCHEZ, GLORIA</t>
  </si>
  <si>
    <t>MARTINEZ, JARA</t>
  </si>
  <si>
    <t>MORALES, ALEJANDRO</t>
  </si>
  <si>
    <t>SOLANO, ROBERTO</t>
  </si>
  <si>
    <t>MILAM, JAIME</t>
  </si>
  <si>
    <t>VALVERDE, RUBEN J</t>
  </si>
  <si>
    <t>RIOS FERNANDEZ, VAL</t>
  </si>
  <si>
    <t>BURCIAGA, SIMON J</t>
  </si>
  <si>
    <t>ALDERETE, SOCORRO</t>
  </si>
  <si>
    <t>BREWSTER, KEVIN J</t>
  </si>
  <si>
    <t>AGUILAR, RUBEN</t>
  </si>
  <si>
    <t>SALINAS, CLAUDIA</t>
  </si>
  <si>
    <t>GUERRERO, GUADALUPE A</t>
  </si>
  <si>
    <t>SALGADO, EULALIO J</t>
  </si>
  <si>
    <t>JENKINS, ROSALIE R</t>
  </si>
  <si>
    <t>SALAZAR, LILIANA</t>
  </si>
  <si>
    <t>FELIX, JUANA E</t>
  </si>
  <si>
    <t>AGUILAR, RENE</t>
  </si>
  <si>
    <t>ROQUE, MARTIN</t>
  </si>
  <si>
    <t>FRANCO, MARIA E</t>
  </si>
  <si>
    <t>DIAZ, AMELIA</t>
  </si>
  <si>
    <t>CASAS, JOSE C</t>
  </si>
  <si>
    <t>SALAZAR, VIRGINIA C</t>
  </si>
  <si>
    <t>BAEZ, TERESA</t>
  </si>
  <si>
    <t>AMATO, JOHN G</t>
  </si>
  <si>
    <t>ROSALES, BELINDA</t>
  </si>
  <si>
    <t>PUENTE, CESAR A</t>
  </si>
  <si>
    <t>HOLGUIN, ROSA</t>
  </si>
  <si>
    <t>ARELLANO, NORMA N</t>
  </si>
  <si>
    <t>ALWAN, RICHARD</t>
  </si>
  <si>
    <t>CONTRERAS, JORGE</t>
  </si>
  <si>
    <t>GARCIA, ASUNCION</t>
  </si>
  <si>
    <t>MOSES, KENNETH P</t>
  </si>
  <si>
    <t>SALCIDO, MICHAEL A</t>
  </si>
  <si>
    <t>SAR, ANNETTE H</t>
  </si>
  <si>
    <t>HINESLY, THOMAS V</t>
  </si>
  <si>
    <t>RAMIREZ, OMAR</t>
  </si>
  <si>
    <t>REVIS, JIMMY L</t>
  </si>
  <si>
    <t>MCDANIEL, ERIN S</t>
  </si>
  <si>
    <t>HERNANDEZ, FRANCISCO J</t>
  </si>
  <si>
    <t>FLORES, ROSALBA J</t>
  </si>
  <si>
    <t>GONZALEZ, RAMIRO</t>
  </si>
  <si>
    <t>REYES, VALERIE A</t>
  </si>
  <si>
    <t>FLORES, ADELA C</t>
  </si>
  <si>
    <t>CARREON PALFREEMAN, MARIA R</t>
  </si>
  <si>
    <t>GARCIA, LYDIA C</t>
  </si>
  <si>
    <t>HERNANDEZ, YOLANDA G</t>
  </si>
  <si>
    <t>MORALES, CINTHIA E</t>
  </si>
  <si>
    <t>WEITNAUER, VIRGINIA A</t>
  </si>
  <si>
    <t>CERDA, ADRIAN</t>
  </si>
  <si>
    <t>REGALADO, ROSENDA V</t>
  </si>
  <si>
    <t>PEDROZA, MIGUEL A</t>
  </si>
  <si>
    <t>BEATTY, KARI L</t>
  </si>
  <si>
    <t>MORENO, JOSEPH M</t>
  </si>
  <si>
    <t>FRYE, DEBORAH C</t>
  </si>
  <si>
    <t>FAVILA, ADA L</t>
  </si>
  <si>
    <t>MACIAS, ESTHER A</t>
  </si>
  <si>
    <t>CISNEROS, ROSA</t>
  </si>
  <si>
    <t>CASTANEDA, RICARDO</t>
  </si>
  <si>
    <t>RODRIGUEZ, STEPHANIE G</t>
  </si>
  <si>
    <t>CASTRO, JUAN C</t>
  </si>
  <si>
    <t>CHAVEZ, MARIA D</t>
  </si>
  <si>
    <t>GOMEZ, LEANDRA</t>
  </si>
  <si>
    <t>RUIZ, ADRIANA</t>
  </si>
  <si>
    <t>BIRDSONG, EVETT</t>
  </si>
  <si>
    <t>GONZALEZ, LORENE A</t>
  </si>
  <si>
    <t>QUEEN, JACQUELINE J</t>
  </si>
  <si>
    <t>TREJO, MIGUEL</t>
  </si>
  <si>
    <t>HENRY, MICHAEL A</t>
  </si>
  <si>
    <t>ORTEGA, BARBARA O</t>
  </si>
  <si>
    <t>PUZIO, ANN M</t>
  </si>
  <si>
    <t>ORTEGA, DOLORES</t>
  </si>
  <si>
    <t>ADAME, ERNESTINA R</t>
  </si>
  <si>
    <t>DOMINGUEZ, ALICIA B</t>
  </si>
  <si>
    <t>CHENEY, TERRY J</t>
  </si>
  <si>
    <t>GODINEZ, MARIA C</t>
  </si>
  <si>
    <t>ESTRADA, REBECCA D</t>
  </si>
  <si>
    <t>BRIONES, MARIA L</t>
  </si>
  <si>
    <t>LUNA, AUDREY A</t>
  </si>
  <si>
    <t>VALERIO, HEATHER R</t>
  </si>
  <si>
    <t>APODACA, ELSA</t>
  </si>
  <si>
    <t>GONZALEZ, MARTHA</t>
  </si>
  <si>
    <t>CRENSHAW, WINDY</t>
  </si>
  <si>
    <t>ASTON, ANITA A</t>
  </si>
  <si>
    <t>BAQUERA, PATRICIA</t>
  </si>
  <si>
    <t>ALVAREZ, ARTURO</t>
  </si>
  <si>
    <t>DOWNEY, COLLEEN M</t>
  </si>
  <si>
    <t>GONZALEZ, JAMES</t>
  </si>
  <si>
    <t>DE AVILA, MARIA</t>
  </si>
  <si>
    <t>SALAZAR, ENRIQUE MARQUEZ</t>
  </si>
  <si>
    <t>LEDESMA, DOLORES</t>
  </si>
  <si>
    <t>GONZALEZ, JOSEPHINE L</t>
  </si>
  <si>
    <t>CHAVEZ, MARCY A</t>
  </si>
  <si>
    <t>MARES, LITA G</t>
  </si>
  <si>
    <t>MONTERO, MARIA C</t>
  </si>
  <si>
    <t>MARES, MARIA S</t>
  </si>
  <si>
    <t>ARELLANO, RUBEN</t>
  </si>
  <si>
    <t>RUIZ, GRACIELA</t>
  </si>
  <si>
    <t>BECERRA, MARTHA M</t>
  </si>
  <si>
    <t>SAXMAN, PETER</t>
  </si>
  <si>
    <t>MORALES, SYLVIA S</t>
  </si>
  <si>
    <t>TORRES, TRACY L</t>
  </si>
  <si>
    <t>BUSTAMANTE, RICARDO R</t>
  </si>
  <si>
    <t>CHAVEZ, SYLVIA M</t>
  </si>
  <si>
    <t>MANRIQUEZ, GUILLERMO A</t>
  </si>
  <si>
    <t>CHAVEZ, OSWALDO</t>
  </si>
  <si>
    <t>FLORES, NORMA E</t>
  </si>
  <si>
    <t>QUARSTAD, GUADALUPE M</t>
  </si>
  <si>
    <t>HUERTA, BERTHA D</t>
  </si>
  <si>
    <t>RODRIGUEZ, CARLOS</t>
  </si>
  <si>
    <t>RODRIGUEZ, LANELLE L</t>
  </si>
  <si>
    <t>ROSE, JOYCE M</t>
  </si>
  <si>
    <t>ESQUIVEL, RENE</t>
  </si>
  <si>
    <t>PONCE, JUAN</t>
  </si>
  <si>
    <t>FLORES, HECTOR T</t>
  </si>
  <si>
    <t>MELENDEZ, MARTHA</t>
  </si>
  <si>
    <t>AU, JOANN M</t>
  </si>
  <si>
    <t>MARTINEZ, BLANCA C</t>
  </si>
  <si>
    <t>GETTY, RONALD J</t>
  </si>
  <si>
    <t>RUEDA, ROSARIO</t>
  </si>
  <si>
    <t>HERNANDEZ, FREDDY</t>
  </si>
  <si>
    <t>MADRID, DELMA A</t>
  </si>
  <si>
    <t>CASTANEDA, ELVIRA G</t>
  </si>
  <si>
    <t>ZUBIA, HECTOR</t>
  </si>
  <si>
    <t>JIMENEZ HERRERA, ERNESTO</t>
  </si>
  <si>
    <t>OLVERA, REBECCA M</t>
  </si>
  <si>
    <t>AVALOS, ALBERTO A</t>
  </si>
  <si>
    <t>FERNANDEZ, RUTH S</t>
  </si>
  <si>
    <t>QUINTANA, SOCORRO</t>
  </si>
  <si>
    <t>ANDERSON, CATHY E</t>
  </si>
  <si>
    <t>MARTINEZ, ALICE</t>
  </si>
  <si>
    <t>VELA, MAGDALENA M</t>
  </si>
  <si>
    <t>MORALES, JOSE A</t>
  </si>
  <si>
    <t>RAMIREZ, ELIZABETH</t>
  </si>
  <si>
    <t>CURTIS, ADELINA</t>
  </si>
  <si>
    <t>FLORES, ANTONIO</t>
  </si>
  <si>
    <t>MAYNES, RUBEN</t>
  </si>
  <si>
    <t>GUILLEN, LYDIA E</t>
  </si>
  <si>
    <t>UTAJADA, SOCORRO</t>
  </si>
  <si>
    <t>OWEN, JOSEPH C</t>
  </si>
  <si>
    <t>ORTEGA, LILLIAN E</t>
  </si>
  <si>
    <t>MIJAREZ, SOFIA H</t>
  </si>
  <si>
    <t>OROZCO, MARIA E</t>
  </si>
  <si>
    <t>BARRAGAN, IVETTE</t>
  </si>
  <si>
    <t>CHAVEZ, RUBEN</t>
  </si>
  <si>
    <t>PATTON, TERESA M</t>
  </si>
  <si>
    <t>HOLGUIN, ELISA</t>
  </si>
  <si>
    <t>AGUILAR, LUCINA</t>
  </si>
  <si>
    <t>SOHAN, CALEB C</t>
  </si>
  <si>
    <t>CARUCCI, RICHARD D</t>
  </si>
  <si>
    <t>BURROLA, LYDIA H</t>
  </si>
  <si>
    <t>PRIEGO, LEOPOLDO</t>
  </si>
  <si>
    <t>ARGUMANIZ, JOE</t>
  </si>
  <si>
    <t>RODRIGUEZ, MARIA F</t>
  </si>
  <si>
    <t>DIAZ, IRMA E</t>
  </si>
  <si>
    <t>HERNANDEZ, EDUARDO</t>
  </si>
  <si>
    <t>TELLES, DANIEL M</t>
  </si>
  <si>
    <t>EUBANK, CASANDRA</t>
  </si>
  <si>
    <t>OLGUIN, ANTONIO</t>
  </si>
  <si>
    <t>KUZMA, MARIAN E</t>
  </si>
  <si>
    <t>VACA, MARISELA</t>
  </si>
  <si>
    <t>JEDDERY, VICTORIA L</t>
  </si>
  <si>
    <t>SIFUENTES, ELBA E</t>
  </si>
  <si>
    <t>RAMIREZ, ROSA</t>
  </si>
  <si>
    <t>CLAYTON, DIANA K</t>
  </si>
  <si>
    <t>CARBAJAL, AIDA</t>
  </si>
  <si>
    <t>LEE, JAMES H</t>
  </si>
  <si>
    <t>VARGAS, MELISSA</t>
  </si>
  <si>
    <t>CONIGLIO, PATRICIA S</t>
  </si>
  <si>
    <t>RAMIREZ, CONSUELO M</t>
  </si>
  <si>
    <t>ARMENDARIZ, MARIA S</t>
  </si>
  <si>
    <t>BANUELOS, ALBERTO</t>
  </si>
  <si>
    <t>SIFUENTES, SYLVIA</t>
  </si>
  <si>
    <t>FRANCO, RICARDO</t>
  </si>
  <si>
    <t>FLORES, GUADALUPE</t>
  </si>
  <si>
    <t>ALVARADO, VIRGINIA</t>
  </si>
  <si>
    <t>LEE, KERRY A</t>
  </si>
  <si>
    <t>BANDA, MARTHA A</t>
  </si>
  <si>
    <t>CAZARES, CHRISTINE</t>
  </si>
  <si>
    <t>LOPEZ, VALERIE</t>
  </si>
  <si>
    <t>NEVAREZ, KAREN L</t>
  </si>
  <si>
    <t>BRASWELL, WENDY</t>
  </si>
  <si>
    <t>BRASWELL, PETER</t>
  </si>
  <si>
    <t>HERMOSILLO, ALICE D</t>
  </si>
  <si>
    <t>DUNN, NORMA</t>
  </si>
  <si>
    <t>GONZALES, EDDIE</t>
  </si>
  <si>
    <t>RENTERIA, MARIA A</t>
  </si>
  <si>
    <t>GUZMAN, CINTHIA</t>
  </si>
  <si>
    <t>COLEMAN, POLLY</t>
  </si>
  <si>
    <t>ALMADA, IRMA</t>
  </si>
  <si>
    <t>RIVERA, DORA L</t>
  </si>
  <si>
    <t>ROHDE, ULRIKE E</t>
  </si>
  <si>
    <t>BRIONES, RAQUEL</t>
  </si>
  <si>
    <t>ECHEVERRIA, ENOCH</t>
  </si>
  <si>
    <t>CONTRERAS, NICASIO A</t>
  </si>
  <si>
    <t>DOMINGUEZ, ARLENE</t>
  </si>
  <si>
    <t>CASILLAS, MIGUEL</t>
  </si>
  <si>
    <t>GALLARDO, ENRIQUE</t>
  </si>
  <si>
    <t>GALLARDO, YOLANDA</t>
  </si>
  <si>
    <t>BACHUS, GUADALUPE</t>
  </si>
  <si>
    <t>RUEDAS, ELKE J</t>
  </si>
  <si>
    <t>FRAGOSO, PEDRO</t>
  </si>
  <si>
    <t>MEDINA, MANUELA I</t>
  </si>
  <si>
    <t>ALVIDREZ, CAROLINA</t>
  </si>
  <si>
    <t>HARRISON, NICOLE R</t>
  </si>
  <si>
    <t>DELEON, TIFFANY C</t>
  </si>
  <si>
    <t>PEREZ VALDEZ, OSCAR</t>
  </si>
  <si>
    <t>MONTELONGO CUEVAS, SALVADOR</t>
  </si>
  <si>
    <t>CAMACHO, ANGEL</t>
  </si>
  <si>
    <t>KULAS, KELLY C</t>
  </si>
  <si>
    <t>SALCIDO, JOSE</t>
  </si>
  <si>
    <t>CAZARES, SERGIO</t>
  </si>
  <si>
    <t>SHAY, SANDRA</t>
  </si>
  <si>
    <t>OLVERA, RODOLFO</t>
  </si>
  <si>
    <t>ESPARZA, JESUS G</t>
  </si>
  <si>
    <t>STUBBS, GAYLA</t>
  </si>
  <si>
    <t>HADDAD, ANITA M</t>
  </si>
  <si>
    <t>SIMONS, EVA I</t>
  </si>
  <si>
    <t>GONZALEZ, ARLEEN A</t>
  </si>
  <si>
    <t>SMITH, JULIE A</t>
  </si>
  <si>
    <t>SILVA, REBECCA</t>
  </si>
  <si>
    <t>LUCERO, MONICA J</t>
  </si>
  <si>
    <t>MARTINEZ, ARTHUR L</t>
  </si>
  <si>
    <t>CONTRERAS, RUBEN R</t>
  </si>
  <si>
    <t>POLANCO, VANESSA</t>
  </si>
  <si>
    <t>WITHOLDER, WILLIAM F</t>
  </si>
  <si>
    <t>CRUZ, ADRIANA</t>
  </si>
  <si>
    <t>ROBLES, GUADALUPE A</t>
  </si>
  <si>
    <t>GONZALEZ, RAMON</t>
  </si>
  <si>
    <t>DE LA ROSA, LYDIA</t>
  </si>
  <si>
    <t>VAN HEE, THERESA</t>
  </si>
  <si>
    <t>RAMIREZ, SAMUEL</t>
  </si>
  <si>
    <t>LOZANO, MARIA M</t>
  </si>
  <si>
    <t>TARANGO, YVONNE</t>
  </si>
  <si>
    <t>RAMIREZ, RICARDO</t>
  </si>
  <si>
    <t>ACEVEDO, CARLOS M</t>
  </si>
  <si>
    <t>GONZALEZ, GRACIELA C</t>
  </si>
  <si>
    <t>NUNEZ, PASCUAL</t>
  </si>
  <si>
    <t>CALHOUN, GWYNDOLYN L</t>
  </si>
  <si>
    <t>RUIZ, SALVADOR</t>
  </si>
  <si>
    <t>SPRINGER, CATHY</t>
  </si>
  <si>
    <t>HERNANDEZ, SYLVIA</t>
  </si>
  <si>
    <t>VELASQUEZ, MARIA G</t>
  </si>
  <si>
    <t>LOPEZ, DOMINGA R</t>
  </si>
  <si>
    <t>MAYNES, JESUS M</t>
  </si>
  <si>
    <t>CARDOZA, ROBERTO</t>
  </si>
  <si>
    <t>PALACIOS, ARMANDO R</t>
  </si>
  <si>
    <t>LICON, JESUS</t>
  </si>
  <si>
    <t>PETERSON, CARLO A</t>
  </si>
  <si>
    <t>STILWELL, HAROLD W</t>
  </si>
  <si>
    <t>ORTEGA, JOSE</t>
  </si>
  <si>
    <t>PERALTA, JUAN A</t>
  </si>
  <si>
    <t>HIDALGO, LORENZA</t>
  </si>
  <si>
    <t>MOLINAR, JORGE F</t>
  </si>
  <si>
    <t>KIM, SON K</t>
  </si>
  <si>
    <t>HERNANDEZ, MARGARITO</t>
  </si>
  <si>
    <t>VALENZUELA, YVETTE</t>
  </si>
  <si>
    <t>BARBOSA, MINERVA D</t>
  </si>
  <si>
    <t>GAMEZ, ALMA M</t>
  </si>
  <si>
    <t>PEREZ, ERNESTINA</t>
  </si>
  <si>
    <t>VIDANA, MARIA A</t>
  </si>
  <si>
    <t>NAVARRO, MARIAELENA</t>
  </si>
  <si>
    <t>QUINONES, MARTHA E</t>
  </si>
  <si>
    <t>MURO, JOSE L</t>
  </si>
  <si>
    <t>ERIVES, ANTONIO</t>
  </si>
  <si>
    <t>ANGEL, JOSE R</t>
  </si>
  <si>
    <t>GOROEOFF, MICHELLE R</t>
  </si>
  <si>
    <t>TORRES, SYLVIA</t>
  </si>
  <si>
    <t>CARO, VICTOR</t>
  </si>
  <si>
    <t>DE LA TORRE, GUADALUPE</t>
  </si>
  <si>
    <t>SPENCER, RICHARD W</t>
  </si>
  <si>
    <t>BARRERAS, MARIA L</t>
  </si>
  <si>
    <t>RODRIGUEZ, JUAN</t>
  </si>
  <si>
    <t>BAXTER, KATHY L</t>
  </si>
  <si>
    <t>BACA, SELMA M</t>
  </si>
  <si>
    <t>MARTINEZ, RUBY S</t>
  </si>
  <si>
    <t>ESCAMILLA, ALFONSO</t>
  </si>
  <si>
    <t>ROMO, ANA</t>
  </si>
  <si>
    <t>OPORTO, SILVIA</t>
  </si>
  <si>
    <t>HERNANDEZ, RAFAEL J</t>
  </si>
  <si>
    <t>DEAVILA, ARTURO</t>
  </si>
  <si>
    <t>CHRISTMAS, KATHERINE</t>
  </si>
  <si>
    <t>PENA, GUADALUPE</t>
  </si>
  <si>
    <t>RUIZ, PORFIRIA</t>
  </si>
  <si>
    <t>LOPEZ, ROSE M</t>
  </si>
  <si>
    <t>BLACK, RAYMOND J</t>
  </si>
  <si>
    <t>DORADO, SHIRLEY C</t>
  </si>
  <si>
    <t>LUTH, KARL D</t>
  </si>
  <si>
    <t>FUENTES, ISRAEL</t>
  </si>
  <si>
    <t>IRIGOYEN, CHERYL A</t>
  </si>
  <si>
    <t>BOWLES, RICHARD</t>
  </si>
  <si>
    <t>CABILDO, JORGE</t>
  </si>
  <si>
    <t>OLGUIN, ISIDRO</t>
  </si>
  <si>
    <t>VICARI, LESLIE C</t>
  </si>
  <si>
    <t>MENA MANRIQUEZ, JORGE</t>
  </si>
  <si>
    <t>GUEVARA, CINDY A</t>
  </si>
  <si>
    <t>MATA, ROLAND</t>
  </si>
  <si>
    <t>ACEVEDO, SALVADOR</t>
  </si>
  <si>
    <t>FRAIRE, VIRGINIA</t>
  </si>
  <si>
    <t>SAGE, JAMES CARTER</t>
  </si>
  <si>
    <t>JOHNSON, JOSEPH S</t>
  </si>
  <si>
    <t>VILLALOBOS, MARIA DC</t>
  </si>
  <si>
    <t>QUINTELA, JENNIFER</t>
  </si>
  <si>
    <t>VILLA, BEATRIZ</t>
  </si>
  <si>
    <t>PETERS, MARIA I</t>
  </si>
  <si>
    <t>LINDSEY, DARRYL A</t>
  </si>
  <si>
    <t>MCLEOD, TRAVIS D</t>
  </si>
  <si>
    <t>SERRAO, MARTHA V</t>
  </si>
  <si>
    <t>ALMANZAR, RITA I</t>
  </si>
  <si>
    <t>GAMBOA, ERNESTO C</t>
  </si>
  <si>
    <t>RAMIREZ, MELINDA N</t>
  </si>
  <si>
    <t>URIAS, MARGARITA I</t>
  </si>
  <si>
    <t>QUINONEZ, SENAIDA</t>
  </si>
  <si>
    <t>RAYAS, ALFREDO</t>
  </si>
  <si>
    <t>GARCIA DE RODRIGUEZ, LETICIA</t>
  </si>
  <si>
    <t>STABLER, JESSICA L</t>
  </si>
  <si>
    <t>RUIZ, JUANA</t>
  </si>
  <si>
    <t>MERRICK, PAUL A</t>
  </si>
  <si>
    <t>VALE, DANA E</t>
  </si>
  <si>
    <t>GARDEA, ANTONIO R</t>
  </si>
  <si>
    <t>WOODRUFF-HERMAN, MARIA</t>
  </si>
  <si>
    <t>FIGUEROA, OLGA G</t>
  </si>
  <si>
    <t>COMPEAN, PEDRO</t>
  </si>
  <si>
    <t>GUZMAN, XOCHITL N</t>
  </si>
  <si>
    <t>GARCIA, SANDRA C</t>
  </si>
  <si>
    <t>RAMIREZ, JULIA</t>
  </si>
  <si>
    <t>MOTTER, CHERYL S</t>
  </si>
  <si>
    <t>MIRANDA DE FRANCO, ZENAIDA</t>
  </si>
  <si>
    <t>HOSEA, ROBERT E</t>
  </si>
  <si>
    <t>CARMONA, RENE</t>
  </si>
  <si>
    <t>CUELLAR, JOSE D</t>
  </si>
  <si>
    <t>HERNANDEZ, LUIS A</t>
  </si>
  <si>
    <t>MARTINEZ, VERONICA V</t>
  </si>
  <si>
    <t>WALLACE, THOMAS M</t>
  </si>
  <si>
    <t>BARRON, JESSICA</t>
  </si>
  <si>
    <t>LARSON, JANELLE</t>
  </si>
  <si>
    <t>BORREGO, NORA P</t>
  </si>
  <si>
    <t>SOTO, ASENCION P</t>
  </si>
  <si>
    <t>HARRIS, CHARLIE</t>
  </si>
  <si>
    <t>IBRAHIM, GEORGE</t>
  </si>
  <si>
    <t>NAVEJAS, MARIA D</t>
  </si>
  <si>
    <t>HERNANDEZ, JOSE</t>
  </si>
  <si>
    <t>MEDRANO, MANUEL J</t>
  </si>
  <si>
    <t>GALINDO, JOSE J</t>
  </si>
  <si>
    <t>MARTINEZ, FRANCISCO J</t>
  </si>
  <si>
    <t>TORRES, JOSE M</t>
  </si>
  <si>
    <t>ROJAS, OLGA A</t>
  </si>
  <si>
    <t>LOPEZ, CONSUELO Y</t>
  </si>
  <si>
    <t>YEMSHAW, DIANA R</t>
  </si>
  <si>
    <t>LOZOYA DE MUNOZ, EVA</t>
  </si>
  <si>
    <t>SALAZAR, MIGUEL</t>
  </si>
  <si>
    <t>HERNANDEZ, JESUS G</t>
  </si>
  <si>
    <t>SOLIS, BEATRIZ</t>
  </si>
  <si>
    <t>FORREST, STEVEN N</t>
  </si>
  <si>
    <t>RAMIREZ, KATHRYN</t>
  </si>
  <si>
    <t>PEREZ DE MANRIQUEZ, ANA L</t>
  </si>
  <si>
    <t>MERCADO, JAVIER A</t>
  </si>
  <si>
    <t>TORRES, RAMON</t>
  </si>
  <si>
    <t>MONTOYA, DANIEL</t>
  </si>
  <si>
    <t>CORRAL, EDUARDO</t>
  </si>
  <si>
    <t>RAMOS, BLANCA E</t>
  </si>
  <si>
    <t>DELGADO, HECTOR</t>
  </si>
  <si>
    <t>PENA, ANA</t>
  </si>
  <si>
    <t>MACKEY, BRIAN</t>
  </si>
  <si>
    <t>ALMANZA, HILDA</t>
  </si>
  <si>
    <t>LEDBETTER, CAROL M</t>
  </si>
  <si>
    <t>RAMOS, SANDRA</t>
  </si>
  <si>
    <t>SHORTS, CAROL</t>
  </si>
  <si>
    <t>HOOKER, THOMAS W</t>
  </si>
  <si>
    <t>TUCKER, GREGORY</t>
  </si>
  <si>
    <t>LEFEBVERE, JOSHUA R</t>
  </si>
  <si>
    <t>RAMIREZ, SOLEDAD T</t>
  </si>
  <si>
    <t>HERRERA, HENRY M</t>
  </si>
  <si>
    <t>TAYLOR, SAMUEL M</t>
  </si>
  <si>
    <t>ORANDA PEREZ, MOCTEZUMA</t>
  </si>
  <si>
    <t>ELMORE, ANTHONY</t>
  </si>
  <si>
    <t>ELMORE, JANEL</t>
  </si>
  <si>
    <t>DUARTE, SUZANNE C</t>
  </si>
  <si>
    <t>GOMEZ, MARCELO</t>
  </si>
  <si>
    <t>DE LA RIVA, LINDA N</t>
  </si>
  <si>
    <t>OSORIA, RODRIGO</t>
  </si>
  <si>
    <t>SHORES, RACHEL T</t>
  </si>
  <si>
    <t>GONZALEZ, CHARLES C</t>
  </si>
  <si>
    <t>PROSE, CAROLYN M</t>
  </si>
  <si>
    <t>MEDRANO, JACQUELINE</t>
  </si>
  <si>
    <t>MORALES, LORRAINE</t>
  </si>
  <si>
    <t>DE LA ROSA, DAVID A</t>
  </si>
  <si>
    <t>MELENDEZ, MARIA E</t>
  </si>
  <si>
    <t>CASTELLANES, RICARDO</t>
  </si>
  <si>
    <t>MUNIZ, DORA A</t>
  </si>
  <si>
    <t>CASTILLO, BELINDA</t>
  </si>
  <si>
    <t>GODFREY, WILLIAM W</t>
  </si>
  <si>
    <t>PARKER, SARAH</t>
  </si>
  <si>
    <t>TORRES, LORENA</t>
  </si>
  <si>
    <t>DE LA ROSA, ROSA I</t>
  </si>
  <si>
    <t>REVELES, MARY H</t>
  </si>
  <si>
    <t>ZAPIEN, ARCELIA A</t>
  </si>
  <si>
    <t>HENSLEY, LAURA L</t>
  </si>
  <si>
    <t>ENDOZO, REDENTOR</t>
  </si>
  <si>
    <t>CAMPA DE GAMBOA, VIRGINIA</t>
  </si>
  <si>
    <t>VAZQUEZ, SILVERIO</t>
  </si>
  <si>
    <t>BUNN, GLENNA J</t>
  </si>
  <si>
    <t>RUIZ, MARIA A</t>
  </si>
  <si>
    <t>CRAIG, JOANN L</t>
  </si>
  <si>
    <t>NAVA, ERIC N</t>
  </si>
  <si>
    <t>HEBESTREIT, CARL J</t>
  </si>
  <si>
    <t>HERNANDEZ, EULALIO</t>
  </si>
  <si>
    <t>SOTO, SARA D</t>
  </si>
  <si>
    <t>HATTON, PHILLIP</t>
  </si>
  <si>
    <t>ARELLANO, MARGARITA</t>
  </si>
  <si>
    <t>NICHELSON, PAULA W</t>
  </si>
  <si>
    <t>HARRIS, MAURICE M</t>
  </si>
  <si>
    <t>DUTCHOVER, BRIAN K</t>
  </si>
  <si>
    <t>QUEZADA, LORENZA</t>
  </si>
  <si>
    <t>FRIAS, JOHN T</t>
  </si>
  <si>
    <t>CONTRERAS, ESTELLA</t>
  </si>
  <si>
    <t>QUINTANA-GARDEA, CESAREO</t>
  </si>
  <si>
    <t>ROBLES, PATRICIA M</t>
  </si>
  <si>
    <t>CLARK, ALLISON J</t>
  </si>
  <si>
    <t>JENSEN, PAUL</t>
  </si>
  <si>
    <t>HELMS, CLINT R</t>
  </si>
  <si>
    <t>HERRERA, JUAN J</t>
  </si>
  <si>
    <t>MARTIN, BRENDA</t>
  </si>
  <si>
    <t>MEHRKENS, TYLER L</t>
  </si>
  <si>
    <t>GALLARDO, JOVANNA C</t>
  </si>
  <si>
    <t>CEJUDO, PAULA</t>
  </si>
  <si>
    <t>DIAZ, ROBERT S</t>
  </si>
  <si>
    <t>CHRISTO, HARRY</t>
  </si>
  <si>
    <t>PEREZ, CHRISTINE N</t>
  </si>
  <si>
    <t>MEADOWS, LORRAINE</t>
  </si>
  <si>
    <t>CAMACK, LEEMATTHEW C</t>
  </si>
  <si>
    <t>PACHECO, MARIA G</t>
  </si>
  <si>
    <t>ARCOS, IMELDA</t>
  </si>
  <si>
    <t>MOUCHETTE, SARAH R</t>
  </si>
  <si>
    <t>BERNAL-GURROLA, JOSEFINA</t>
  </si>
  <si>
    <t>DE LA CANO, JOSE</t>
  </si>
  <si>
    <t>YOUNG, DEANNA A</t>
  </si>
  <si>
    <t>MURDOCK, MARTHA</t>
  </si>
  <si>
    <t>CUELLAR, JOSE J</t>
  </si>
  <si>
    <t>JORDAN, MELANIE A</t>
  </si>
  <si>
    <t>BALDERRAMA, LOURDES</t>
  </si>
  <si>
    <t>VALDEZ, ENRIQUE</t>
  </si>
  <si>
    <t>SAPIEN, KATHERINE B</t>
  </si>
  <si>
    <t>KNIGHT SAPIEN, MONICA</t>
  </si>
  <si>
    <t>ONEIL, MICHAEL</t>
  </si>
  <si>
    <t>SOTO MUNOZ, PEDRO</t>
  </si>
  <si>
    <t>EDWARDS, IRENE</t>
  </si>
  <si>
    <t>ARCINIEGA, FRANCISCA</t>
  </si>
  <si>
    <t>TOVAR, MARTHA E</t>
  </si>
  <si>
    <t>MARTIN DEL CAMPO DE GUERRERO, MARIA T</t>
  </si>
  <si>
    <t>RAMIREZ, MARTHA</t>
  </si>
  <si>
    <t>JIMENEZ, ROBERT</t>
  </si>
  <si>
    <t>FRANCO, CRYSTAL</t>
  </si>
  <si>
    <t>TORRES, SERGIO</t>
  </si>
  <si>
    <t>CERVERA-OLIVAS, MARIE Y</t>
  </si>
  <si>
    <t>DAVILA, MARLA H</t>
  </si>
  <si>
    <t>HYDER, ZULEMA</t>
  </si>
  <si>
    <t>CASTANON, MINERVA</t>
  </si>
  <si>
    <t>MERAZ, ROSE</t>
  </si>
  <si>
    <t>COOK, STEVE R</t>
  </si>
  <si>
    <t>SMITH RICHARDSON, TALONNIE S</t>
  </si>
  <si>
    <t>RIVERA, ESTELA R</t>
  </si>
  <si>
    <t>MANEY, YOLANDA I</t>
  </si>
  <si>
    <t>MARTINEZ, MELISSA A</t>
  </si>
  <si>
    <t>SIQUEROS, EVANGELINA</t>
  </si>
  <si>
    <t>WHITLOCK, KHALEFAH V</t>
  </si>
  <si>
    <t>SIGALES ORNELAS, VERONICA</t>
  </si>
  <si>
    <t>SANCHEZ, REBECCA S</t>
  </si>
  <si>
    <t>TENNANT, JORDAN A</t>
  </si>
  <si>
    <t>WOHLENHAUS, SARA B</t>
  </si>
  <si>
    <t>AGUIRRE, ESTEBAN</t>
  </si>
  <si>
    <t>CARTER, BRITTANY</t>
  </si>
  <si>
    <t>MOTA, MONICA</t>
  </si>
  <si>
    <t>MORA, FELICITAS</t>
  </si>
  <si>
    <t>MENDOZA, DAISY</t>
  </si>
  <si>
    <t>BAQUERA, MANUEL</t>
  </si>
  <si>
    <t>CHAVEZ, JOSE</t>
  </si>
  <si>
    <t>BARRERAS, BLANCA E</t>
  </si>
  <si>
    <t>REED, MELISSA B</t>
  </si>
  <si>
    <t>MENDOZA, YVONNE T</t>
  </si>
  <si>
    <t>HOLDER, SEBASTIAN P</t>
  </si>
  <si>
    <t>LUCERO, STACEY M</t>
  </si>
  <si>
    <t>WOLF, TAMI</t>
  </si>
  <si>
    <t>FRANCO, LUCIANA G</t>
  </si>
  <si>
    <t>LANDRY, THOMAS</t>
  </si>
  <si>
    <t>CARREON, ARTURO</t>
  </si>
  <si>
    <t>JONES, SHERIENE N</t>
  </si>
  <si>
    <t>CHAROWSKY, CASSANDRA L</t>
  </si>
  <si>
    <t>SALAS, TERESA M</t>
  </si>
  <si>
    <t>AGUILAR, DON D</t>
  </si>
  <si>
    <t>NELSON, CYNTHIA D</t>
  </si>
  <si>
    <t>URBINA, MARIANO</t>
  </si>
  <si>
    <t>CHAMBERS, CAROL J</t>
  </si>
  <si>
    <t>EICHHORN, CATHERINE E</t>
  </si>
  <si>
    <t>BROWN, BRENDA</t>
  </si>
  <si>
    <t>LEDEZMA, JUANITA</t>
  </si>
  <si>
    <t>AGUIRRE, RICHARD</t>
  </si>
  <si>
    <t>JACQUEZ, DOMINGO</t>
  </si>
  <si>
    <t>TORLA, FLORENCE</t>
  </si>
  <si>
    <t>HERNANDEZ, ARTURO</t>
  </si>
  <si>
    <t>OLAGUEZ, BALDOMERO</t>
  </si>
  <si>
    <t>ORTEGA, JOE</t>
  </si>
  <si>
    <t>HERNANDEZ RIVERA, LETICIA M</t>
  </si>
  <si>
    <t>BARRON, MANUEL A</t>
  </si>
  <si>
    <t>PIZANA, NORMA I</t>
  </si>
  <si>
    <t>MEDINA, MARIA T</t>
  </si>
  <si>
    <t>MEZA PENA, GONZALO</t>
  </si>
  <si>
    <t>SANCHEZ, ROBERTO</t>
  </si>
  <si>
    <t>MCNEAL, GLORIA J</t>
  </si>
  <si>
    <t>SANTILLAN, ALEJANDRO</t>
  </si>
  <si>
    <t>OROZCO, CHARLOTTE</t>
  </si>
  <si>
    <t>REEVES, PIEDAD</t>
  </si>
  <si>
    <t>LUNA, RONALD</t>
  </si>
  <si>
    <t>HERNANDEZ, SUSAN</t>
  </si>
  <si>
    <t>PEDREGON, JAIME</t>
  </si>
  <si>
    <t>OROZCO, ALFONSO</t>
  </si>
  <si>
    <t>LUJAN, ELVIRA</t>
  </si>
  <si>
    <t>FLORES, SAMUEL</t>
  </si>
  <si>
    <t>CAMACHO, RUBEN</t>
  </si>
  <si>
    <t>RODRIGUEZ GUTIERREZ, ELENA</t>
  </si>
  <si>
    <t>CARPENTER, FREDRICK A</t>
  </si>
  <si>
    <t>GUEREQUE, EDUARDO</t>
  </si>
  <si>
    <t>SALCIDO, MARIA S</t>
  </si>
  <si>
    <t>TROTTIER, NANCY D</t>
  </si>
  <si>
    <t>STAFFORD, REGINALD A</t>
  </si>
  <si>
    <t>GUERECA, ELSA G</t>
  </si>
  <si>
    <t>SOLIS BARRIOS, EDGAR A</t>
  </si>
  <si>
    <t>FRANCO, HERIBERTO</t>
  </si>
  <si>
    <t>FERNANDEZ, DAVID</t>
  </si>
  <si>
    <t>FRANCO, KENIA L</t>
  </si>
  <si>
    <t>RUIZ, EDUARDO</t>
  </si>
  <si>
    <t>KITCHENS, JAMES</t>
  </si>
  <si>
    <t>MARQUEZ, DAVID</t>
  </si>
  <si>
    <t>ESTRADA, RICHARD</t>
  </si>
  <si>
    <t>FIERRO, EULALIA M</t>
  </si>
  <si>
    <t>LEWIS, JESSICA D</t>
  </si>
  <si>
    <t>VILLARREAL, PATRICIA</t>
  </si>
  <si>
    <t>SNYDER, DANIEL E</t>
  </si>
  <si>
    <t>CAMACHO, JOSE M</t>
  </si>
  <si>
    <t>RIVERA VAZQUEZ, ALBA I</t>
  </si>
  <si>
    <t>OCHOA, GLORIA E</t>
  </si>
  <si>
    <t>HERNANDEZ, TERESA</t>
  </si>
  <si>
    <t>ANDERSON, MARTHA</t>
  </si>
  <si>
    <t>JIMENEZ, SUSANA</t>
  </si>
  <si>
    <t>CASTRO, IANNETTE</t>
  </si>
  <si>
    <t>GOMEZ, ADELA</t>
  </si>
  <si>
    <t>MAYORGA, MARGARITA S</t>
  </si>
  <si>
    <t>LARA, DOLORES</t>
  </si>
  <si>
    <t>GARCIA, MARTHA</t>
  </si>
  <si>
    <t>MARTINEZ, MARIA J</t>
  </si>
  <si>
    <t>PELAYO, VIVIANA</t>
  </si>
  <si>
    <t>ALONSO, ANDRES</t>
  </si>
  <si>
    <t>SALTER, JON-MICHAEL K</t>
  </si>
  <si>
    <t>MARKOWSKI, ROBERT J</t>
  </si>
  <si>
    <t>DELGADO, CELESTINA</t>
  </si>
  <si>
    <t>MINJAREZ, FEDERICO</t>
  </si>
  <si>
    <t>TRUJILLO, ANGELINA</t>
  </si>
  <si>
    <t>TERRY, ETHAN J</t>
  </si>
  <si>
    <t>CORONADO, FERNANDO A</t>
  </si>
  <si>
    <t>GUTIERREZ, LETICIA</t>
  </si>
  <si>
    <t>GEIS, JUNE H</t>
  </si>
  <si>
    <t>MEYER, LYNETTE</t>
  </si>
  <si>
    <t>BELL, VICTORIA E</t>
  </si>
  <si>
    <t>DOMINGUEZ, MIRIAM E</t>
  </si>
  <si>
    <t>CAMARILLO, VIRGINIA M</t>
  </si>
  <si>
    <t>CONTRERAS, ELIZABETH</t>
  </si>
  <si>
    <t>HERNANDEZ, ALEXIS A</t>
  </si>
  <si>
    <t>SOTO, EVANGELINA J</t>
  </si>
  <si>
    <t>COVARUBIAS, ALBINO</t>
  </si>
  <si>
    <t>AVEYTIA, FERNANDO H</t>
  </si>
  <si>
    <t>VELEZ, JUAN J</t>
  </si>
  <si>
    <t>HERNANDEZ, RAUL M</t>
  </si>
  <si>
    <t>GARCIA DE GOMEZ, ARGELIA</t>
  </si>
  <si>
    <t>JACQUES, RAUL</t>
  </si>
  <si>
    <t>MENA, CARLA L</t>
  </si>
  <si>
    <t>TORRES RAMIREZ, CECILIA</t>
  </si>
  <si>
    <t>GONZALES, LIONARDO</t>
  </si>
  <si>
    <t>PULIDO, NORMA</t>
  </si>
  <si>
    <t>VENEGAS, MARY</t>
  </si>
  <si>
    <t>BARCENA, LYDIA L</t>
  </si>
  <si>
    <t>CUEVAS, AGUSTIN</t>
  </si>
  <si>
    <t>FALVEY, NAOMI</t>
  </si>
  <si>
    <t>QUINONEZ, LEANDRO P</t>
  </si>
  <si>
    <t>MIRANDA, JORGE A</t>
  </si>
  <si>
    <t>RIVERA, JULIE A</t>
  </si>
  <si>
    <t>MAYNES, YOLANDA M</t>
  </si>
  <si>
    <t>GARCIA, CONCETTA</t>
  </si>
  <si>
    <t>MONTALVO, CARMEN</t>
  </si>
  <si>
    <t>ARMENDARIZ, FELIPE F</t>
  </si>
  <si>
    <t>KELLEY, JUDY G</t>
  </si>
  <si>
    <t>CAMACHO LOTTI, FRANCISCO J</t>
  </si>
  <si>
    <t>REGALADO, JOSE</t>
  </si>
  <si>
    <t>VILLEGAS, GRISELDA</t>
  </si>
  <si>
    <t>PEREZ, JULIO M</t>
  </si>
  <si>
    <t>MCKENNEY, MAUREEN</t>
  </si>
  <si>
    <t>HOGAN, JOHN</t>
  </si>
  <si>
    <t>HERNANDEZ, LOURDES</t>
  </si>
  <si>
    <t>MENDOZA, LILIA</t>
  </si>
  <si>
    <t>GALINDO, CESAR</t>
  </si>
  <si>
    <t>SERRANO, OSCAR</t>
  </si>
  <si>
    <t>ROSALES, OSCAR</t>
  </si>
  <si>
    <t>SOTO, JAVIER</t>
  </si>
  <si>
    <t>HASKETT, JESSICA</t>
  </si>
  <si>
    <t>ARAGON, CECILIA</t>
  </si>
  <si>
    <t>VALADEZ, WENDY A</t>
  </si>
  <si>
    <t>GALLEGOS, ELOISA</t>
  </si>
  <si>
    <t>VAZQUEZ, ELVIRA A</t>
  </si>
  <si>
    <t>RUVALCABA, CARMEN Y</t>
  </si>
  <si>
    <t>PIERCE, ANDREW S</t>
  </si>
  <si>
    <t>FRIAS, JUAN</t>
  </si>
  <si>
    <t>CAMP, DAWN E</t>
  </si>
  <si>
    <t>ZARATE, MARIA M</t>
  </si>
  <si>
    <t>GASTON, JAMES H</t>
  </si>
  <si>
    <t>GARCIA, SANTIAGO</t>
  </si>
  <si>
    <t>ROJO, NORMA</t>
  </si>
  <si>
    <t>ZAMILPA CONTRERAS, ESTELA</t>
  </si>
  <si>
    <t>MUNOZ, NANCY</t>
  </si>
  <si>
    <t>LOZADA, JADE- MICHAEL</t>
  </si>
  <si>
    <t>STERN-GILBERT, BILLIE K</t>
  </si>
  <si>
    <t>RENTERIA, SUSANA</t>
  </si>
  <si>
    <t>QUINTANILLA, MANUEL J</t>
  </si>
  <si>
    <t>HUNT, SHARON A</t>
  </si>
  <si>
    <t>BARBOZA, GLORIA</t>
  </si>
  <si>
    <t>CAZARES, CONCEPCION</t>
  </si>
  <si>
    <t>LOPEZ, RAMONA P</t>
  </si>
  <si>
    <t>MONTALVO, MARIA D</t>
  </si>
  <si>
    <t>MARTINEZ, PAZ</t>
  </si>
  <si>
    <t>CORONA, JOSE M</t>
  </si>
  <si>
    <t>VALADEZ, CHRISTINA S</t>
  </si>
  <si>
    <t>ESCANDON, DARCI E</t>
  </si>
  <si>
    <t>MARES, ROGELIO</t>
  </si>
  <si>
    <t>CARRERA, JOSE</t>
  </si>
  <si>
    <t>MARTINEZ, MARIA E</t>
  </si>
  <si>
    <t>RIVERA OROZCO, MICHELLE L</t>
  </si>
  <si>
    <t>MARQUEZ, JOSE M</t>
  </si>
  <si>
    <t>DIAGOSTINO, NICOLAS D</t>
  </si>
  <si>
    <t>SALAZAR, RAUL</t>
  </si>
  <si>
    <t>MAIS, DENISE M</t>
  </si>
  <si>
    <t>MESTAS, JESUS</t>
  </si>
  <si>
    <t>HERNANDEZ, LUZ MARCELA</t>
  </si>
  <si>
    <t>SANCHEZ, LUIS A</t>
  </si>
  <si>
    <t>MAGALLANES, GLORIA E</t>
  </si>
  <si>
    <t>LOYA, RAMONA E</t>
  </si>
  <si>
    <t>VIZCAINO, DOLORES R</t>
  </si>
  <si>
    <t>MEDRANO DE RAYGOZA, PATRICIA</t>
  </si>
  <si>
    <t>GRAJEDA, HERMNEJILDA P</t>
  </si>
  <si>
    <t>MORALES, LORENZO A</t>
  </si>
  <si>
    <t>PADILLA, MARTHA</t>
  </si>
  <si>
    <t>ZAYAS, BENJAMIN</t>
  </si>
  <si>
    <t>MCCRANIE, ZACHORY R</t>
  </si>
  <si>
    <t>WARNOCK, TANYA R</t>
  </si>
  <si>
    <t>LEYVA, SARAH</t>
  </si>
  <si>
    <t>BERMEA, IDA H</t>
  </si>
  <si>
    <t>ADAME, MANUEL</t>
  </si>
  <si>
    <t>BUSTILLOS, MANUEL A</t>
  </si>
  <si>
    <t>MONTIJO, OFELIA M</t>
  </si>
  <si>
    <t>JOHNSEN, KATHLEEN A</t>
  </si>
  <si>
    <t>HOLGUIN, ALBINA H</t>
  </si>
  <si>
    <t>MELENDEZ, LUZ E</t>
  </si>
  <si>
    <t>SOLIS, CHARLES F</t>
  </si>
  <si>
    <t>SINGLETON, MARY H</t>
  </si>
  <si>
    <t>REYES, CARMEN I</t>
  </si>
  <si>
    <t>SIERRA, REFUGIO</t>
  </si>
  <si>
    <t>MARQUEZ, MARIA</t>
  </si>
  <si>
    <t>AVILA, MELISSA V</t>
  </si>
  <si>
    <t>GONZALEZ, MARIA Y</t>
  </si>
  <si>
    <t>DESANTOS- JORDAN, MARIA M</t>
  </si>
  <si>
    <t>CISNEROS, LUIS J</t>
  </si>
  <si>
    <t>TORRES, SANDRA</t>
  </si>
  <si>
    <t>PEREZ, DORA</t>
  </si>
  <si>
    <t>BAKER, CHRYSTAL A</t>
  </si>
  <si>
    <t>ALVARADO, GILBERTO</t>
  </si>
  <si>
    <t>DOMINGUEZ, CRISTINA A</t>
  </si>
  <si>
    <t>CARRILLO, ARMANDO</t>
  </si>
  <si>
    <t>ESPINOZA, IRMA B</t>
  </si>
  <si>
    <t>RENTERIA, ALMA</t>
  </si>
  <si>
    <t>LOYA, VICTOR M</t>
  </si>
  <si>
    <t>DORANTES, JESUS</t>
  </si>
  <si>
    <t>GARCIA, ABEL</t>
  </si>
  <si>
    <t>MORAN, LUIS B</t>
  </si>
  <si>
    <t>GRAY, DOUGLAS W</t>
  </si>
  <si>
    <t>ISIC, SILVESTER S</t>
  </si>
  <si>
    <t>LAND, MARIA D</t>
  </si>
  <si>
    <t>HENRY, FELICIA M</t>
  </si>
  <si>
    <t>OLSON, LINDA M</t>
  </si>
  <si>
    <t>GOMEZ, ORALIA</t>
  </si>
  <si>
    <t>ROZIER, LAMEKA C</t>
  </si>
  <si>
    <t>AGUIRRE, DIANA</t>
  </si>
  <si>
    <t>JORDAN, ROBERTO</t>
  </si>
  <si>
    <t>VALENTINO, KAREN J</t>
  </si>
  <si>
    <t>FORSTERLING, WILLIAM</t>
  </si>
  <si>
    <t>GONZALEZ, MICHAEL</t>
  </si>
  <si>
    <t>GEORGE, SHERYL M</t>
  </si>
  <si>
    <t>MARTIN, CHARLES B</t>
  </si>
  <si>
    <t>ROGERS, VALERIE</t>
  </si>
  <si>
    <t>GANDARA, ANTONIA S</t>
  </si>
  <si>
    <t>PONCE, JOSE E</t>
  </si>
  <si>
    <t>MARTINEZ, GUILLERMIN</t>
  </si>
  <si>
    <t>PONCE, ROSEMARY M</t>
  </si>
  <si>
    <t>MATTHEWS, JOHN C</t>
  </si>
  <si>
    <t>GARCIA, FILIBERTO</t>
  </si>
  <si>
    <t>BARAJAS, EDMUNDO</t>
  </si>
  <si>
    <t>VILLALOBOS, TOMAS V</t>
  </si>
  <si>
    <t>SAENZ, BEATRIZ</t>
  </si>
  <si>
    <t>REYES, ROSA</t>
  </si>
  <si>
    <t>DE LA RIVA, MARTHA</t>
  </si>
  <si>
    <t>LIVINGSTON, LESLIE S</t>
  </si>
  <si>
    <t>HARBER, LYNN T</t>
  </si>
  <si>
    <t>HAMMONDS, JANNICE M</t>
  </si>
  <si>
    <t>HAYDEN, EMERAL E</t>
  </si>
  <si>
    <t>BRONSON, DAVARAS</t>
  </si>
  <si>
    <t>DAVIS, SANTA M</t>
  </si>
  <si>
    <t>PRECIADO, DAVID L</t>
  </si>
  <si>
    <t>IZUNDU, CHIEMEKA S</t>
  </si>
  <si>
    <t>AVILA, GREGORIA MONTOYA</t>
  </si>
  <si>
    <t>PURLAN, DEBORAH</t>
  </si>
  <si>
    <t>MAEDA, FRANK J</t>
  </si>
  <si>
    <t>MARTINEZMALDONADO, EDWIN J</t>
  </si>
  <si>
    <t>MARTINEZ, LUIS C</t>
  </si>
  <si>
    <t>LARA, YOLANDA</t>
  </si>
  <si>
    <t>POSADA, GUILLERMO</t>
  </si>
  <si>
    <t>CONNELLY, REBECCA L</t>
  </si>
  <si>
    <t>NICHELSON, AMY B</t>
  </si>
  <si>
    <t>MORALES, GILBERTO</t>
  </si>
  <si>
    <t>FLORES, JUAN G</t>
  </si>
  <si>
    <t>CASTRO, MIGUEL M</t>
  </si>
  <si>
    <t>MANNING, DALE M</t>
  </si>
  <si>
    <t>ALMARAZ, DENISSE</t>
  </si>
  <si>
    <t>RUELAS, BEATRIZ</t>
  </si>
  <si>
    <t>STEPHENS, SHONTE</t>
  </si>
  <si>
    <t>OLSON, PATRICIA M</t>
  </si>
  <si>
    <t>SALAZAR, TRINIDAD</t>
  </si>
  <si>
    <t>HUGHES, JOHN D</t>
  </si>
  <si>
    <t>COLEMAN, DEBRA L</t>
  </si>
  <si>
    <t>LOPEZ, NICOLASA</t>
  </si>
  <si>
    <t>BAXTER, CHARLES W</t>
  </si>
  <si>
    <t>YSALDE, ROBBIE G</t>
  </si>
  <si>
    <t>REYNA, GUADALUPE</t>
  </si>
  <si>
    <t>WEIDNER, JUANITA Y</t>
  </si>
  <si>
    <t>BERRY, CHRISTINA L</t>
  </si>
  <si>
    <t>GORDINIER, ELLA E</t>
  </si>
  <si>
    <t>HAIR, JOSHUA J</t>
  </si>
  <si>
    <t>CASTRUITA, ROSA</t>
  </si>
  <si>
    <t>SMITH, DEBORAH E</t>
  </si>
  <si>
    <t>VILLALOBOS, LETICIA</t>
  </si>
  <si>
    <t>VASQUEZ, OSVALDO</t>
  </si>
  <si>
    <t>ORTEGA, DAVID R</t>
  </si>
  <si>
    <t>QUINTANA, JOHN W</t>
  </si>
  <si>
    <t>VILLEGAS, TOMAS A</t>
  </si>
  <si>
    <t>MARTINEZ, SAUL</t>
  </si>
  <si>
    <t>HART, MICHAEL M</t>
  </si>
  <si>
    <t>PUNZO, CELIA</t>
  </si>
  <si>
    <t>HERNANDEZ, ANA A</t>
  </si>
  <si>
    <t>PULIDO, MARGARITA</t>
  </si>
  <si>
    <t>SABO, ALICIA</t>
  </si>
  <si>
    <t>HOPPER, WAYNE</t>
  </si>
  <si>
    <t>KELLEY, FANNIE M</t>
  </si>
  <si>
    <t>MOHRHERR, GERTRUD</t>
  </si>
  <si>
    <t>SANCHEZ, CONCEPCION</t>
  </si>
  <si>
    <t>CERVANTES, CIRILOL</t>
  </si>
  <si>
    <t>HURTADO, MARIA J</t>
  </si>
  <si>
    <t>SUBOTER-JOHNSON, DAWN A</t>
  </si>
  <si>
    <t>ROGERS, LIZETTE</t>
  </si>
  <si>
    <t>CAMARENA, EVANGELINA</t>
  </si>
  <si>
    <t>PAYARES, BRENDA</t>
  </si>
  <si>
    <t>ESTRADA, RAUL</t>
  </si>
  <si>
    <t>GUFFEY, KRISTI</t>
  </si>
  <si>
    <t>SMITH, LINDA L</t>
  </si>
  <si>
    <t>NAJERA, MARCOS L</t>
  </si>
  <si>
    <t>CROCKETT, MARK D</t>
  </si>
  <si>
    <t>ROJO, RAMON</t>
  </si>
  <si>
    <t>SARABIA, ASHLEY</t>
  </si>
  <si>
    <t>HUGHES, WILLIAM W</t>
  </si>
  <si>
    <t>CHRISTIANSON, HEATHER N</t>
  </si>
  <si>
    <t>TORREZ, FRANK M</t>
  </si>
  <si>
    <t>ACUNA, VICTOR R</t>
  </si>
  <si>
    <t>MULLEN, PAM V</t>
  </si>
  <si>
    <t>ARIAS, IRENE</t>
  </si>
  <si>
    <t>BOEHM, THOMAS P</t>
  </si>
  <si>
    <t>MURGA, TOMAS J</t>
  </si>
  <si>
    <t>MELENDEZ, PAUL A</t>
  </si>
  <si>
    <t>GARCIA, ADRIANA</t>
  </si>
  <si>
    <t>GARCIA, MARIA F</t>
  </si>
  <si>
    <t>HERNANDEZ, CECILIA</t>
  </si>
  <si>
    <t>IBARRA, BRANDON E</t>
  </si>
  <si>
    <t>GALLARDO, RAMONA</t>
  </si>
  <si>
    <t>RANGEL, JUAN</t>
  </si>
  <si>
    <t>VILLALPANDO, BERTHA A</t>
  </si>
  <si>
    <t>ANAYA, GUADALUPE L</t>
  </si>
  <si>
    <t>TRUJILLO, EFRAIN E</t>
  </si>
  <si>
    <t>HERNANDEZ, PAULINO</t>
  </si>
  <si>
    <t>WILLIAMS, KEITH</t>
  </si>
  <si>
    <t>ISELIN, KELSIE J</t>
  </si>
  <si>
    <t>STRIPLIN, JUANITA L</t>
  </si>
  <si>
    <t>VELARDE, DANIEL</t>
  </si>
  <si>
    <t>RODRIGUEZ, ARTURO</t>
  </si>
  <si>
    <t>SANDOVAL, SYLVIA M</t>
  </si>
  <si>
    <t>CASTRO, MARIA P</t>
  </si>
  <si>
    <t>ORRANTIA, GERARDO R</t>
  </si>
  <si>
    <t>SMITH, LATASHIA K</t>
  </si>
  <si>
    <t>FIELDEN, HORACE W</t>
  </si>
  <si>
    <t>BERNAL, ROSA M</t>
  </si>
  <si>
    <t>SOTO, CECILIA T</t>
  </si>
  <si>
    <t>GUTIERREZ, LIDIA</t>
  </si>
  <si>
    <t>RODRIGUEZ, DEBORAH C</t>
  </si>
  <si>
    <t>ESCALERA, HEIDI</t>
  </si>
  <si>
    <t>BRAVO, ANA L</t>
  </si>
  <si>
    <t>VAZQUEZ, MARIA L</t>
  </si>
  <si>
    <t>GARCIA, ALEJANDRA</t>
  </si>
  <si>
    <t>CARLTON, DEANNA C</t>
  </si>
  <si>
    <t>ARMENTA, GILBERTO</t>
  </si>
  <si>
    <t>SOLIS, MARIA D</t>
  </si>
  <si>
    <t>QUEZADA-DIAMONDSTEIN, MARIA D</t>
  </si>
  <si>
    <t>MADRID, ANGELES</t>
  </si>
  <si>
    <t>CHAVEZ, MARIA I</t>
  </si>
  <si>
    <t>MELENDEZ, YVETTE</t>
  </si>
  <si>
    <t>DAVOUST, ELIZABETH A</t>
  </si>
  <si>
    <t>MAHONEY, MARY</t>
  </si>
  <si>
    <t>GOELDNER, VIRGINIA</t>
  </si>
  <si>
    <t>GUERRERO, CLAUDIA Y</t>
  </si>
  <si>
    <t>GONZALEZ, CARMEN M</t>
  </si>
  <si>
    <t>SILVA, SUSANA</t>
  </si>
  <si>
    <t>SILVA, VERONICA</t>
  </si>
  <si>
    <t>AVALOS, MARIA G</t>
  </si>
  <si>
    <t>ACOSTA, FERMIN</t>
  </si>
  <si>
    <t>SALCEDO, ANA R</t>
  </si>
  <si>
    <t>PEREZ, CARLOS A</t>
  </si>
  <si>
    <t>CORDERO, RODOLFO M</t>
  </si>
  <si>
    <t>SUMPTER, MAURICE T</t>
  </si>
  <si>
    <t>HERNANDEZ, RAFAEL</t>
  </si>
  <si>
    <t>VASQUEZ PARGA, MAGDALENA</t>
  </si>
  <si>
    <t>SALDIVAR, CRISTINA</t>
  </si>
  <si>
    <t>JUAREZ, MELISSA M</t>
  </si>
  <si>
    <t>BROWNLEE, WILBUR H</t>
  </si>
  <si>
    <t>HAGLAND, MARIA L</t>
  </si>
  <si>
    <t>HERNANDEZ, ALFRED V</t>
  </si>
  <si>
    <t>FRAUSTO, FRANCIS</t>
  </si>
  <si>
    <t>CASTORENA, JOSE R</t>
  </si>
  <si>
    <t>GARDEA, CECILIA</t>
  </si>
  <si>
    <t>GUERRA, WENDY</t>
  </si>
  <si>
    <t>GOVEA, ALEXANDRIA G</t>
  </si>
  <si>
    <t>SILVAS- PAZ, YVETTE</t>
  </si>
  <si>
    <t>MARRUFO, ESTELA</t>
  </si>
  <si>
    <t>CANGAS, BERENICE F</t>
  </si>
  <si>
    <t>FRAIRE ALVAREZ, JUANITA</t>
  </si>
  <si>
    <t>ALMENDARIZ, LORENA M</t>
  </si>
  <si>
    <t>ZARATE, RUDY C</t>
  </si>
  <si>
    <t>OAXACA, YVETTE</t>
  </si>
  <si>
    <t>RAMIREZ, LUIS C</t>
  </si>
  <si>
    <t>MORALES JUAREZ, MARTHA E</t>
  </si>
  <si>
    <t>LERMA, MARIA S</t>
  </si>
  <si>
    <t>GONZALEZ, TRINIDAD</t>
  </si>
  <si>
    <t>FLORES, ARMANDO</t>
  </si>
  <si>
    <t>GUTIERREZ, MARTHA</t>
  </si>
  <si>
    <t>BIDDLE, NANCY J</t>
  </si>
  <si>
    <t>LOPEZ ARMENDARIZ, VIRGINIA</t>
  </si>
  <si>
    <t>RAZO, RICHARD</t>
  </si>
  <si>
    <t>DUENAS, ROBERTO</t>
  </si>
  <si>
    <t>VILLA, MARIA D</t>
  </si>
  <si>
    <t>ALDAMA, MARIA D</t>
  </si>
  <si>
    <t>MIER, HECTOR A</t>
  </si>
  <si>
    <t>NUNN, CHERYL L</t>
  </si>
  <si>
    <t>MARTINEZ DE ORTIZ, MARICELA</t>
  </si>
  <si>
    <t>MOORE, REBECCA A</t>
  </si>
  <si>
    <t>ARELLANO, PATRICIA A</t>
  </si>
  <si>
    <t>FICETO, DONNA M</t>
  </si>
  <si>
    <t>RODRIGUEZ, ANTONIO</t>
  </si>
  <si>
    <t>SPANGLER, BARBARA J</t>
  </si>
  <si>
    <t>SOTO, MARIA E</t>
  </si>
  <si>
    <t>CASTILLO MARQUEZ, JOSE G</t>
  </si>
  <si>
    <t>TARANGO, RALPH JR</t>
  </si>
  <si>
    <t>AGUIRRE, MARIA A</t>
  </si>
  <si>
    <t>GARCIA REYES, MOISES</t>
  </si>
  <si>
    <t>RAMIREZ, JESUS M</t>
  </si>
  <si>
    <t>DURAN, HERMINIA C</t>
  </si>
  <si>
    <t>LUJAN, ARMANDO V</t>
  </si>
  <si>
    <t>SCHWER, ROSEMARY</t>
  </si>
  <si>
    <t>FLORES, MARIA G</t>
  </si>
  <si>
    <t>RIVAS, SALVADOR</t>
  </si>
  <si>
    <t>LEE, TAMIKKA S</t>
  </si>
  <si>
    <t>MARIN, ESPERANZA</t>
  </si>
  <si>
    <t>PORTILLO, ROBERTO</t>
  </si>
  <si>
    <t>DAVILA, MARIA E</t>
  </si>
  <si>
    <t>ROUSH, JASON A</t>
  </si>
  <si>
    <t>PRIETO, ISMAEL</t>
  </si>
  <si>
    <t>SAENZ, SELENA</t>
  </si>
  <si>
    <t>PATINO, SILVIA</t>
  </si>
  <si>
    <t>DE LA CRUZ, LIDIA F</t>
  </si>
  <si>
    <t>NEVAREZ, GUADALUPE A</t>
  </si>
  <si>
    <t>MONTERO, JUAN A</t>
  </si>
  <si>
    <t>PRENDERGAST, ELIZABETH</t>
  </si>
  <si>
    <t>MOTZ, PEGGY L</t>
  </si>
  <si>
    <t>WARREN, PATIRICIA</t>
  </si>
  <si>
    <t>TORRES, JUAN A</t>
  </si>
  <si>
    <t>CASTANEDA, JOSEFA</t>
  </si>
  <si>
    <t>YANEZ, JOSE Q</t>
  </si>
  <si>
    <t>GUTIERREZ, MARIA D</t>
  </si>
  <si>
    <t>MCGILL, MARIA E</t>
  </si>
  <si>
    <t>GUTIERREZ, ROBERTO D</t>
  </si>
  <si>
    <t>GUTIERREZ-BARRON, PABLO S</t>
  </si>
  <si>
    <t>MIRELES, JUAN A</t>
  </si>
  <si>
    <t>ORRANTIA, ARMANDO</t>
  </si>
  <si>
    <t>SANDOVAL, DOLORES F</t>
  </si>
  <si>
    <t>MARCIALESPINOSA, JUNIOR</t>
  </si>
  <si>
    <t>DATTAGE, ARIELL</t>
  </si>
  <si>
    <t>ARNOLD, JOHN P</t>
  </si>
  <si>
    <t>GARCIA, LARRY</t>
  </si>
  <si>
    <t>TOBIAS, ARLENE</t>
  </si>
  <si>
    <t>FRANCO, JUAN D</t>
  </si>
  <si>
    <t>CASTILLO, JOSE L</t>
  </si>
  <si>
    <t>DIAZ, MIGUEL</t>
  </si>
  <si>
    <t>ARVIZU, RODRIGO</t>
  </si>
  <si>
    <t>FANG ORDUNA, GENARO</t>
  </si>
  <si>
    <t>MCGLAUN, DON W</t>
  </si>
  <si>
    <t>DIAZ, EDWIN</t>
  </si>
  <si>
    <t>FOWLIE, THOMAS G</t>
  </si>
  <si>
    <t>GUEVARA, DONNA A</t>
  </si>
  <si>
    <t>ACOSTA, NORMA L</t>
  </si>
  <si>
    <t>MUNOZ, GUADALUPE</t>
  </si>
  <si>
    <t>MELENDEZ, ROSEMARY</t>
  </si>
  <si>
    <t>CRUZ, MIGUEL A</t>
  </si>
  <si>
    <t>SIPPIO-JAMES, TOREY</t>
  </si>
  <si>
    <t>DIAZ, GENOVEVA</t>
  </si>
  <si>
    <t>LOYA, DANIEL</t>
  </si>
  <si>
    <t>GURROLAREVELES, MARCO A</t>
  </si>
  <si>
    <t>QUESADA, JORGE</t>
  </si>
  <si>
    <t>FINNEN, JAMES E</t>
  </si>
  <si>
    <t>COLWELL, STEPHEN B</t>
  </si>
  <si>
    <t>PEREZ, ALMA C</t>
  </si>
  <si>
    <t>GONZALEZ, ELIA E</t>
  </si>
  <si>
    <t>LEE, MARIA M</t>
  </si>
  <si>
    <t>ARIAS, FRANCISCO</t>
  </si>
  <si>
    <t>BALDERRAMA, ROSA</t>
  </si>
  <si>
    <t>BANKS, MICHAEL A</t>
  </si>
  <si>
    <t>GONZALEZ, LUIS G</t>
  </si>
  <si>
    <t>GARCIA, LORENA M</t>
  </si>
  <si>
    <t>MADRID, MODESTO</t>
  </si>
  <si>
    <t>ALBA, LORENZO</t>
  </si>
  <si>
    <t>LAPOSA, JOHNATHAN M</t>
  </si>
  <si>
    <t>MAREZ, EMILIA</t>
  </si>
  <si>
    <t>LOPEZ, LORENA M</t>
  </si>
  <si>
    <t>DE LEON, MARIA E</t>
  </si>
  <si>
    <t>FLORES, ROBERTO</t>
  </si>
  <si>
    <t>KNIGHT, KAY-LA</t>
  </si>
  <si>
    <t>ADAME, TERESA M</t>
  </si>
  <si>
    <t>MARIN, CARLOS E</t>
  </si>
  <si>
    <t>FRANCO, SUKY</t>
  </si>
  <si>
    <t>PONCE SOLORZANO, ARMANDO</t>
  </si>
  <si>
    <t>ESPARZA, LETICIA</t>
  </si>
  <si>
    <t>ESPARZA, XAVIER A</t>
  </si>
  <si>
    <t>NAVARRO MOLINA, SAMUEL</t>
  </si>
  <si>
    <t>HARDY, KIMBERLY</t>
  </si>
  <si>
    <t>CAIN, MYRON E</t>
  </si>
  <si>
    <t>CUTRER, DIANNA S</t>
  </si>
  <si>
    <t>SMITH, CHARLES</t>
  </si>
  <si>
    <t>RODRIGUEZ, VALERIE A</t>
  </si>
  <si>
    <t>GAMILLO, NORMA</t>
  </si>
  <si>
    <t>SILVA, PRUDENCIA</t>
  </si>
  <si>
    <t>PETTEYS, SUZAN</t>
  </si>
  <si>
    <t>SARABIA, AMANDA J</t>
  </si>
  <si>
    <t>HINOJOS, LIDIA</t>
  </si>
  <si>
    <t>PINEDA, MARIA C</t>
  </si>
  <si>
    <t>GARCIA, GUADALUPE D</t>
  </si>
  <si>
    <t>RAMOS, PATRICIA</t>
  </si>
  <si>
    <t>PADILLA, MARISSA E</t>
  </si>
  <si>
    <t>CAMPOS, MARIA L</t>
  </si>
  <si>
    <t>ARIAS, GUILLERMO</t>
  </si>
  <si>
    <t>GOMEZ, VANESSA</t>
  </si>
  <si>
    <t>RUSH, ADAM C</t>
  </si>
  <si>
    <t>OLIVAS LERMA, JULIO C</t>
  </si>
  <si>
    <t>DUKES, ARLENE M</t>
  </si>
  <si>
    <t>VEGA, KEVIN J</t>
  </si>
  <si>
    <t>DOMINGUEZ, LYDIA</t>
  </si>
  <si>
    <t>BALLI, JOSEPH E</t>
  </si>
  <si>
    <t>MONTES, RAYMUNDO</t>
  </si>
  <si>
    <t>RAMIREZ, ALICIA O</t>
  </si>
  <si>
    <t>TITUS, DOLLY</t>
  </si>
  <si>
    <t>LUNA, ANGELICA</t>
  </si>
  <si>
    <t>QUINONES, OTILIA</t>
  </si>
  <si>
    <t>QUINTANA, MARIA L</t>
  </si>
  <si>
    <t>LEOS, ANNETTE</t>
  </si>
  <si>
    <t>LOPEZ GARCIA, EUGENIA</t>
  </si>
  <si>
    <t>GAMON, ROSEMARY</t>
  </si>
  <si>
    <t>QUEVEDO, MARIA</t>
  </si>
  <si>
    <t>DANCIGER, ANNA</t>
  </si>
  <si>
    <t>CURTIS, YVONNE</t>
  </si>
  <si>
    <t>RAGA, GUADALUPE</t>
  </si>
  <si>
    <t>CASTILLO, CARLOS</t>
  </si>
  <si>
    <t>ESPARZA, ROSA M</t>
  </si>
  <si>
    <t>JUEN, WILLIAM R</t>
  </si>
  <si>
    <t>CERDA, DEBRA A</t>
  </si>
  <si>
    <t>ORTIZ, DEBRA</t>
  </si>
  <si>
    <t>SALAS, JOSEPH A</t>
  </si>
  <si>
    <t>FRANCO, BRIAN M</t>
  </si>
  <si>
    <t>QUINONEZ, JAIME</t>
  </si>
  <si>
    <t>LOZANO, HERMENEGILDO J</t>
  </si>
  <si>
    <t>ROSALES, INOCENCIO</t>
  </si>
  <si>
    <t>PIZANA, URSULA O</t>
  </si>
  <si>
    <t>CALAVENNA, MARTIN G</t>
  </si>
  <si>
    <t>HARRISON, JOAN R</t>
  </si>
  <si>
    <t>COBB, SHARON I</t>
  </si>
  <si>
    <t>LEVARIO, SAUL</t>
  </si>
  <si>
    <t>JORDAN, DAVID</t>
  </si>
  <si>
    <t>NUNEZ, GUADALUPE</t>
  </si>
  <si>
    <t>MEZA, MARIA DEL CARMEN</t>
  </si>
  <si>
    <t>RUIZ, MARIA G</t>
  </si>
  <si>
    <t>THOMPSON, SHAINE N</t>
  </si>
  <si>
    <t>BELTRAN, JORGE</t>
  </si>
  <si>
    <t>CABALES, LAMBERT B</t>
  </si>
  <si>
    <t>ESPARZA, YOLANDA</t>
  </si>
  <si>
    <t>SOLTERO, MIGUEL M</t>
  </si>
  <si>
    <t>MARTINEZ, SEVERO</t>
  </si>
  <si>
    <t>HERNANDEZ, RICARDO</t>
  </si>
  <si>
    <t>ARREDONDO VEGA, J REYES</t>
  </si>
  <si>
    <t>GALLEGOS, ANGEL M</t>
  </si>
  <si>
    <t>NAVARRETE, RICARDO</t>
  </si>
  <si>
    <t>BENTON, ERMILA</t>
  </si>
  <si>
    <t>ROBLEDO, IDA M</t>
  </si>
  <si>
    <t>FULLER, CHARLES M</t>
  </si>
  <si>
    <t>SALVIDREZ, ELISA</t>
  </si>
  <si>
    <t>CISNEY, LAURA J</t>
  </si>
  <si>
    <t>BAUTISTA, ARTURO</t>
  </si>
  <si>
    <t>ESPINOZA, MARIA I</t>
  </si>
  <si>
    <t>EMERY, JOHN</t>
  </si>
  <si>
    <t>RAMOS, ELLA A</t>
  </si>
  <si>
    <t>POLANCO, LIZBETTE</t>
  </si>
  <si>
    <t>RUIZ, JANIE D</t>
  </si>
  <si>
    <t>MORALES, OMAR</t>
  </si>
  <si>
    <t>GARCIA CORONA, LAURA</t>
  </si>
  <si>
    <t>NUNEZ, ALBERTO</t>
  </si>
  <si>
    <t>SOLIS, HELGA A</t>
  </si>
  <si>
    <t>PADILLA, LILIA P</t>
  </si>
  <si>
    <t>BROOKS, ZAIMIS R</t>
  </si>
  <si>
    <t>MARQUEZ, ELVIRA</t>
  </si>
  <si>
    <t>GUTIERREZ, LILIA A</t>
  </si>
  <si>
    <t>MELENDEZ, ADRIANA J</t>
  </si>
  <si>
    <t>FRANCO, ROXANNE R</t>
  </si>
  <si>
    <t>ULLOA, MIGUEL A</t>
  </si>
  <si>
    <t>GARDNER, GARY C</t>
  </si>
  <si>
    <t>MOLINAR, YVETTE T</t>
  </si>
  <si>
    <t>GARCIA, MARGARITA</t>
  </si>
  <si>
    <t>VASQUEZ, ALYCIA Y</t>
  </si>
  <si>
    <t>GARCIA, CARMEN A</t>
  </si>
  <si>
    <t>ORTIZ, MARIA D</t>
  </si>
  <si>
    <t>ESPARZA, JOSE JR</t>
  </si>
  <si>
    <t>ELIAS, YVONNE</t>
  </si>
  <si>
    <t>RUBIO, LORENZA C</t>
  </si>
  <si>
    <t>LOPEZ, BEATRIZ</t>
  </si>
  <si>
    <t>REYES, CELIA R</t>
  </si>
  <si>
    <t>ROMAN, IVAN A</t>
  </si>
  <si>
    <t>SIMPSON, DENISE</t>
  </si>
  <si>
    <t>CENDEJAS, SUSANA E</t>
  </si>
  <si>
    <t>DURAN, SANTIAGO</t>
  </si>
  <si>
    <t>PANTOJA, CYNTHIA A</t>
  </si>
  <si>
    <t>RAMIREZ, LUZ V</t>
  </si>
  <si>
    <t>TALBOT, ROSA</t>
  </si>
  <si>
    <t>CABALLERO, MARY J</t>
  </si>
  <si>
    <t>ZAVALA, ERICA R</t>
  </si>
  <si>
    <t>ADZIMAHE, EVELYN M</t>
  </si>
  <si>
    <t>CARRILLO, ANTHONY V</t>
  </si>
  <si>
    <t>ROBLES LEYVA, RAMON</t>
  </si>
  <si>
    <t>AGUIRRE, JESUS</t>
  </si>
  <si>
    <t>CHAPMAN, RANDY R</t>
  </si>
  <si>
    <t>HOLGUIN, ROSA E</t>
  </si>
  <si>
    <t>JUAREZ, FLORENCIA</t>
  </si>
  <si>
    <t>GARCIA, DOLORES E</t>
  </si>
  <si>
    <t>PENA, RODOLFO</t>
  </si>
  <si>
    <t>BLANQUEZ, JACQUELINE</t>
  </si>
  <si>
    <t>VILLA, MELISSA C</t>
  </si>
  <si>
    <t>VEGA, CARMEN</t>
  </si>
  <si>
    <t>BECERRA, MARIA F</t>
  </si>
  <si>
    <t>CARAGON, MARIA C</t>
  </si>
  <si>
    <t>LANE, CHANTILLY N</t>
  </si>
  <si>
    <t>FLORES, JOSHUA K</t>
  </si>
  <si>
    <t>ORTIZ, MARIA Y</t>
  </si>
  <si>
    <t>GARCIA, GLORIA G</t>
  </si>
  <si>
    <t>SERRANO, MARY M</t>
  </si>
  <si>
    <t>MOLINA, CARMEN</t>
  </si>
  <si>
    <t>LUNA SANCHEZ, JOSEFINA</t>
  </si>
  <si>
    <t>DE LA ROSA, CRUZ T</t>
  </si>
  <si>
    <t>LUNA, SOURAYA</t>
  </si>
  <si>
    <t>QUINONES CARRILLO, MARIA S</t>
  </si>
  <si>
    <t>VANDENBURG, ALICE V</t>
  </si>
  <si>
    <t>BUTLER, ADAM W</t>
  </si>
  <si>
    <t>LONG, DARELL</t>
  </si>
  <si>
    <t>SANTOYO, CONSTANTINA</t>
  </si>
  <si>
    <t>LOPEZ, PAULA</t>
  </si>
  <si>
    <t>TORRES, SANTA</t>
  </si>
  <si>
    <t>MEDINA, JOSE</t>
  </si>
  <si>
    <t>SOBARZO DE BARRERA, IVONNE</t>
  </si>
  <si>
    <t>DEL CORRO, MARIA</t>
  </si>
  <si>
    <t>GAYTAN, VERONICA</t>
  </si>
  <si>
    <t>CADENA, HERMENEGILDA B</t>
  </si>
  <si>
    <t>VILLANUEVA, CARMEN</t>
  </si>
  <si>
    <t>GALLARDO, RAYMOND D</t>
  </si>
  <si>
    <t>GONZALEZ, AMALIA</t>
  </si>
  <si>
    <t>SERRANO, IMELDA V</t>
  </si>
  <si>
    <t>RODRIGUEZ, PAULA</t>
  </si>
  <si>
    <t>LASALDE, SANDRA</t>
  </si>
  <si>
    <t>PEREZ, CARMEN</t>
  </si>
  <si>
    <t>AGUILAR, IMELDA A</t>
  </si>
  <si>
    <t>WALKER, CLARA</t>
  </si>
  <si>
    <t>PADILLA, JOSE</t>
  </si>
  <si>
    <t>PLUMMER, JANET M</t>
  </si>
  <si>
    <t>SALCIDO, ESTELA</t>
  </si>
  <si>
    <t>RAMIREZ, HUMBERTO</t>
  </si>
  <si>
    <t>SALANDY, ARLENE B</t>
  </si>
  <si>
    <t>CHAVEZ, MARIA E</t>
  </si>
  <si>
    <t>MIRAMONTES, JOSE M</t>
  </si>
  <si>
    <t>GONZALEZ, ESPERANZA</t>
  </si>
  <si>
    <t>RODRIGUEZ GONZALEZ, YVETTE</t>
  </si>
  <si>
    <t>ENRIQUEZ, ROSA M</t>
  </si>
  <si>
    <t>DRAYTON, FLORA R</t>
  </si>
  <si>
    <t>COZAD-FULLER, KAREN S</t>
  </si>
  <si>
    <t>AVALOS, SYLVIA</t>
  </si>
  <si>
    <t>GRAY, ALICE</t>
  </si>
  <si>
    <t>GONZALEZ, IRMA</t>
  </si>
  <si>
    <t>FAJARDO, JORGE</t>
  </si>
  <si>
    <t>SHAND, MARVELENE M</t>
  </si>
  <si>
    <t>CHAPPELL, JONATHAN A</t>
  </si>
  <si>
    <t>GARCIA, NANCY M</t>
  </si>
  <si>
    <t>GAVALDON, BERTHA</t>
  </si>
  <si>
    <t>PATRICK, JONAS W</t>
  </si>
  <si>
    <t>OLVERA, CONCEPCION</t>
  </si>
  <si>
    <t>REYES, KATHY</t>
  </si>
  <si>
    <t>LOPEZ, FERNANDO</t>
  </si>
  <si>
    <t>TORRES, HERIBERTO</t>
  </si>
  <si>
    <t>CARRILLO, OFELIA</t>
  </si>
  <si>
    <t>VILLANUEVA, FELIPE</t>
  </si>
  <si>
    <t>CADENA, YESENIA</t>
  </si>
  <si>
    <t>ESCALANTE, MARIO LUIS JR</t>
  </si>
  <si>
    <t>ALARCON, SONIA</t>
  </si>
  <si>
    <t>GIRARD, WILLIAM PAUL</t>
  </si>
  <si>
    <t>HERNANDEZ, ARNULFO</t>
  </si>
  <si>
    <t>MARQUEZ, SAUL E</t>
  </si>
  <si>
    <t>ALBERTO, MARLENE</t>
  </si>
  <si>
    <t>PINON DE BELTRAN, GLORIA R</t>
  </si>
  <si>
    <t>GARCIA, GRACIELA</t>
  </si>
  <si>
    <t>APODACA, MARIA E</t>
  </si>
  <si>
    <t>VALDEZ, MONICA</t>
  </si>
  <si>
    <t>QUINONES, DANIEL S</t>
  </si>
  <si>
    <t>MOORE, TERESA</t>
  </si>
  <si>
    <t>WILLIAMS, CURT L</t>
  </si>
  <si>
    <t>RAMIREZ, MARIA D</t>
  </si>
  <si>
    <t>CORRAL DEL PALMA, BERTHA</t>
  </si>
  <si>
    <t>OLIVAS, GERARDO</t>
  </si>
  <si>
    <t>VACIO, GUADALUPE</t>
  </si>
  <si>
    <t>ROMERO, LETICIA</t>
  </si>
  <si>
    <t>RENTERIA, SARA L</t>
  </si>
  <si>
    <t>RODRIGUEZ, JOSE</t>
  </si>
  <si>
    <t>RODRIGUEZ, REBECCA</t>
  </si>
  <si>
    <t>GODINEZ, CARLA</t>
  </si>
  <si>
    <t>NIETO, LUZ M</t>
  </si>
  <si>
    <t>SPENCER, CHARLES</t>
  </si>
  <si>
    <t>CANO, SOTERA B</t>
  </si>
  <si>
    <t>ROGERS, STEVEN R</t>
  </si>
  <si>
    <t>LOZANO, MARIA S</t>
  </si>
  <si>
    <t>VIZCAINO, JULIA</t>
  </si>
  <si>
    <t>RAMIREZ, MARIANO</t>
  </si>
  <si>
    <t>SOSA, DORIS</t>
  </si>
  <si>
    <t>CHAVEZ, CONCEPCION P</t>
  </si>
  <si>
    <t>JIMENEZ, ADELINA J</t>
  </si>
  <si>
    <t>LOPEZ, BOBBY</t>
  </si>
  <si>
    <t>GAENZLE, GORDON</t>
  </si>
  <si>
    <t>CASTANEDA, LILIA</t>
  </si>
  <si>
    <t>MARRUFO, MARK</t>
  </si>
  <si>
    <t>GARDNER, TERSEA M</t>
  </si>
  <si>
    <t>FAVELA, JORGE</t>
  </si>
  <si>
    <t>PEREZ, BEATRICE</t>
  </si>
  <si>
    <t>JONES, EDRENA S</t>
  </si>
  <si>
    <t>PRIEMER, CARLOS G</t>
  </si>
  <si>
    <t>RAMIREZ, CECILIA</t>
  </si>
  <si>
    <t>NERIA, ELIZABETH</t>
  </si>
  <si>
    <t>ESCAJEDA, JAVIER</t>
  </si>
  <si>
    <t>PAZ, JUAN</t>
  </si>
  <si>
    <t>ABDULJABER, NAZMEYAH M</t>
  </si>
  <si>
    <t>MENDOZA AUSTIN, ELIA E</t>
  </si>
  <si>
    <t>BURROW, JUSTIN</t>
  </si>
  <si>
    <t>WALL, ANTHONY R</t>
  </si>
  <si>
    <t>WALTERS, SOCORRO P</t>
  </si>
  <si>
    <t>ALVAREZ DE LOPEZ, MAGDALENA</t>
  </si>
  <si>
    <t>MUNOZ PONCE, JOSE D</t>
  </si>
  <si>
    <t>ODIOTT, ANGEL L</t>
  </si>
  <si>
    <t>ARMENDARIZ FLORES, PRIMITIVO</t>
  </si>
  <si>
    <t>GUERRERO, JOSE LUIS</t>
  </si>
  <si>
    <t>SOLIS, JOSE LUIS</t>
  </si>
  <si>
    <t>PERRALDI, JOSE</t>
  </si>
  <si>
    <t>BESS-OBERTO, JORGE D</t>
  </si>
  <si>
    <t>BESS-OBERTO, BLANCA E</t>
  </si>
  <si>
    <t>SALAS, FERNIE</t>
  </si>
  <si>
    <t>BRAVO, MYRIAM</t>
  </si>
  <si>
    <t>SAUNDERS, DARREN E</t>
  </si>
  <si>
    <t>STANBROUGH, LEIGHTON T</t>
  </si>
  <si>
    <t>WEST, TIMOTHY M</t>
  </si>
  <si>
    <t>MCDANIEL, DANA R</t>
  </si>
  <si>
    <t>ALVARADO, SILVIA</t>
  </si>
  <si>
    <t>ELLIOTT, MARY A</t>
  </si>
  <si>
    <t>GUERECA, ANA B</t>
  </si>
  <si>
    <t>BERNAL, GILBERTO</t>
  </si>
  <si>
    <t>BUCKHALTER, JEANETTE</t>
  </si>
  <si>
    <t>VILLANUEVA, JOHANA</t>
  </si>
  <si>
    <t>BENNETT, JULES G</t>
  </si>
  <si>
    <t>GONZALEZ, DORIS</t>
  </si>
  <si>
    <t>URQUIDI, PATRICIA C</t>
  </si>
  <si>
    <t>QUINTERO, URBANO</t>
  </si>
  <si>
    <t>AMRANI, ROBERT J</t>
  </si>
  <si>
    <t>LIRA, MARTHA</t>
  </si>
  <si>
    <t>NAVARRETTE, SAMUEL D</t>
  </si>
  <si>
    <t>MELENDEZ, CATALINA</t>
  </si>
  <si>
    <t>CERECERES, YOLANDA</t>
  </si>
  <si>
    <t>FLORES, MARCELA</t>
  </si>
  <si>
    <t>MEDRANO, CORINA</t>
  </si>
  <si>
    <t>INGRAM, RUTH D</t>
  </si>
  <si>
    <t>CONTRERAS, GREGORIO G</t>
  </si>
  <si>
    <t>ALEXANDER, LEILAMAY B</t>
  </si>
  <si>
    <t>SAMANIEGO, MARY E</t>
  </si>
  <si>
    <t>RENZ, ROBERT G</t>
  </si>
  <si>
    <t>FRANCO, AURORA</t>
  </si>
  <si>
    <t>BENNETT, JULANA</t>
  </si>
  <si>
    <t>KROEGER, ROBERT L</t>
  </si>
  <si>
    <t>GOMEZ-LOZANO, JOSE</t>
  </si>
  <si>
    <t>CARMONA, HILDA</t>
  </si>
  <si>
    <t>ESQUIVEL, CECILIO</t>
  </si>
  <si>
    <t>DIAZ, FRANCISCO</t>
  </si>
  <si>
    <t>FIORE, ALBERTO</t>
  </si>
  <si>
    <t>CARRERA, MONICA</t>
  </si>
  <si>
    <t>RUBIO, JEANETTE M</t>
  </si>
  <si>
    <t>SNELL, CAROLOTTE W</t>
  </si>
  <si>
    <t>SITFUENTES, IRMA</t>
  </si>
  <si>
    <t>DAVIS, MOSES</t>
  </si>
  <si>
    <t>MANON, SERGIO A</t>
  </si>
  <si>
    <t>FUNG, MARIA S</t>
  </si>
  <si>
    <t>FERNANDEZ, JOSEPH</t>
  </si>
  <si>
    <t>GILLESPIE STEELE, YEVETTE</t>
  </si>
  <si>
    <t>MARTINEZ, EVA</t>
  </si>
  <si>
    <t>ANCHONDO, JUAN M</t>
  </si>
  <si>
    <t>GOMEZ, FABIAN</t>
  </si>
  <si>
    <t>SAENZ, ROSA</t>
  </si>
  <si>
    <t>CHAVEZ, MANUELA</t>
  </si>
  <si>
    <t>HOLGUIN, SANDRA P</t>
  </si>
  <si>
    <t>HOLGUIN, YOLANDA R</t>
  </si>
  <si>
    <t>SANDERS, CHRISTINE</t>
  </si>
  <si>
    <t>SARRATORI, GWENDOLINE M</t>
  </si>
  <si>
    <t>HERRERA, MARY G</t>
  </si>
  <si>
    <t>MARRUFO, TERESA</t>
  </si>
  <si>
    <t>TORRES, RAUL G</t>
  </si>
  <si>
    <t>GALINDO, ANITA</t>
  </si>
  <si>
    <t>BERNAL, RAMONA C</t>
  </si>
  <si>
    <t>HERNANDEZ, MARIO</t>
  </si>
  <si>
    <t>GUERRERO DE AGUIRE, MARIA</t>
  </si>
  <si>
    <t>FRANCO, PATRICIA S</t>
  </si>
  <si>
    <t>ESCOBAR, NORMA</t>
  </si>
  <si>
    <t>HAND, MICHAEL K</t>
  </si>
  <si>
    <t>GARCIA-ASTORGA, NORMA C</t>
  </si>
  <si>
    <t>RICO, JOSE O</t>
  </si>
  <si>
    <t>SANCHEZ, BARBARA R</t>
  </si>
  <si>
    <t>COUDER, JAMES S</t>
  </si>
  <si>
    <t>ACOSTA, FELIPE</t>
  </si>
  <si>
    <t>TELLES, EMILIO J</t>
  </si>
  <si>
    <t>BAZIL, OSVALDO D</t>
  </si>
  <si>
    <t>MARTINEZ, BETSABE</t>
  </si>
  <si>
    <t>CAZARES, BENIGNO</t>
  </si>
  <si>
    <t>URIAS, MONICA G</t>
  </si>
  <si>
    <t>GONZALEZ, RICARDO</t>
  </si>
  <si>
    <t>ZARATE, ANTHONY J</t>
  </si>
  <si>
    <t>HERNANDEZ, IRMA P</t>
  </si>
  <si>
    <t>ESPINOZA BETANCOURT, MARIA G</t>
  </si>
  <si>
    <t>MEDINA, SUSANA</t>
  </si>
  <si>
    <t>MENDEZ, JUAN</t>
  </si>
  <si>
    <t>NUNEZ, PETRA H</t>
  </si>
  <si>
    <t>GARDEA, CAMILA M</t>
  </si>
  <si>
    <t>RUNYAN, PATRICIA A</t>
  </si>
  <si>
    <t>RODRIGUEZ CAMPOS, YOLANDA</t>
  </si>
  <si>
    <t>BYERS, LAUREN</t>
  </si>
  <si>
    <t>BARRAGAN, JESUS M</t>
  </si>
  <si>
    <t>ISLA, ADRIANA</t>
  </si>
  <si>
    <t>OYLER, ELLA C</t>
  </si>
  <si>
    <t>DOMINGUEZ OROZCO, FELIPE D</t>
  </si>
  <si>
    <t>HERNANDEZ, FERDERICO</t>
  </si>
  <si>
    <t>HERRIMAN, GENE E</t>
  </si>
  <si>
    <t>CERA, MARISELA</t>
  </si>
  <si>
    <t>HOLGUIN, RODOLFO</t>
  </si>
  <si>
    <t>GARZA, MARIA D</t>
  </si>
  <si>
    <t>ANCHONDO, SARAH G</t>
  </si>
  <si>
    <t>SOTO MARTINEZ, GILBERTO</t>
  </si>
  <si>
    <t>QUINTANA, OSCAR</t>
  </si>
  <si>
    <t>MORENO, CARMEN</t>
  </si>
  <si>
    <t>LOPEZ, LUIS E</t>
  </si>
  <si>
    <t>BORJAS, JORGE</t>
  </si>
  <si>
    <t>LOYA, MARIO S</t>
  </si>
  <si>
    <t>RODARTE, VANESSA</t>
  </si>
  <si>
    <t>GODINA, YOLANDA</t>
  </si>
  <si>
    <t>PORRAS, JENNIFER</t>
  </si>
  <si>
    <t>SANTOS, ONEY S</t>
  </si>
  <si>
    <t>ARIAS, ANA</t>
  </si>
  <si>
    <t>COOK, SOCORRO L</t>
  </si>
  <si>
    <t>HORN, LARRY</t>
  </si>
  <si>
    <t>POPCHOKE, CHRISTOPHER L</t>
  </si>
  <si>
    <t>LAMBERTY FAJ, ROSA M</t>
  </si>
  <si>
    <t>TERRIAN, VIRGINIA M</t>
  </si>
  <si>
    <t>OCHOA, JOSE M</t>
  </si>
  <si>
    <t>QUINTANA, LAILA</t>
  </si>
  <si>
    <t>LANDERS, PRISCILLA</t>
  </si>
  <si>
    <t>VASQUEZ, GILBERT D</t>
  </si>
  <si>
    <t>KELLY, JENNIFER</t>
  </si>
  <si>
    <t>CAMARENA, SARA H</t>
  </si>
  <si>
    <t>RODRIGUEZ, MARTHA J</t>
  </si>
  <si>
    <t>KLOKEID, ANDREW T</t>
  </si>
  <si>
    <t>RICO, FRANK T</t>
  </si>
  <si>
    <t>CASTILLO, JAVIER A</t>
  </si>
  <si>
    <t>DOMINGUEZ, LEOPOLDO</t>
  </si>
  <si>
    <t>JACOBSON, DOUGLAS C</t>
  </si>
  <si>
    <t>LOZANO, TOMAS</t>
  </si>
  <si>
    <t>WOODRUFF, GLORIANNE</t>
  </si>
  <si>
    <t>TERRAZAS, MARCO B</t>
  </si>
  <si>
    <t>NYBERG, GARY E</t>
  </si>
  <si>
    <t>GOMEZ DE BALDERAS, PAULA</t>
  </si>
  <si>
    <t>HEATON, ANN M</t>
  </si>
  <si>
    <t>ALCARAZ, DONNA</t>
  </si>
  <si>
    <t>JIMENEZ, MARTA G</t>
  </si>
  <si>
    <t>HILL, THEODORE</t>
  </si>
  <si>
    <t>APODACA, CLARA</t>
  </si>
  <si>
    <t>GRANILLO, LUDOVICO</t>
  </si>
  <si>
    <t>CASTRO, MARIA V</t>
  </si>
  <si>
    <t>PEREZ, ELVIA L</t>
  </si>
  <si>
    <t>REYES, REFUGIO R</t>
  </si>
  <si>
    <t>FOUST, DELAINA J</t>
  </si>
  <si>
    <t>BAILEY, PATRICK H</t>
  </si>
  <si>
    <t>DIAZ, JOSE M</t>
  </si>
  <si>
    <t>RIOS, BLANCA C</t>
  </si>
  <si>
    <t>GONZALEZ, SERGIO</t>
  </si>
  <si>
    <t>ROBLEDO, CARLOS L</t>
  </si>
  <si>
    <t>CANCHOLA, SOCORRO</t>
  </si>
  <si>
    <t>WILLIAMS, JOHN L</t>
  </si>
  <si>
    <t>SCHUMACHER, JEANINE G</t>
  </si>
  <si>
    <t>YANEZ, ALEJANDRO</t>
  </si>
  <si>
    <t>HIPOLITO, JAVIER G</t>
  </si>
  <si>
    <t>QUINONES, JUAN M</t>
  </si>
  <si>
    <t>DANIELS, SHARRONA L</t>
  </si>
  <si>
    <t>DEIMERLY, LISA B</t>
  </si>
  <si>
    <t>PEREZ, JUVENTINO</t>
  </si>
  <si>
    <t>ROBLES, ERIKA</t>
  </si>
  <si>
    <t>OROZCO, RENE</t>
  </si>
  <si>
    <t>GILLIS, RICHARD F</t>
  </si>
  <si>
    <t>ORTEGA, CECILIA G</t>
  </si>
  <si>
    <t>RODRIGUEZ, CHRISTIAN</t>
  </si>
  <si>
    <t>KROLL, JOHN M</t>
  </si>
  <si>
    <t>MUNRO, MARI M</t>
  </si>
  <si>
    <t>PONZIO, RAUL</t>
  </si>
  <si>
    <t>GUERRERO, GUILLERMO A</t>
  </si>
  <si>
    <t>DOMINGUEZ, MARIA I</t>
  </si>
  <si>
    <t>CONTRERAS, SYLVIA</t>
  </si>
  <si>
    <t>KENNEDY, TAMMY</t>
  </si>
  <si>
    <t>JACOBES, ELIZABETH H</t>
  </si>
  <si>
    <t>BENITEZ, CONSUELO M</t>
  </si>
  <si>
    <t>CAMPOS, ROSA M</t>
  </si>
  <si>
    <t>TORRES, FRANCISCO A</t>
  </si>
  <si>
    <t>FLORES BAZIL, DIDA E</t>
  </si>
  <si>
    <t>ALVAREZ, SERGIO I</t>
  </si>
  <si>
    <t>MADRID, MARIA DEL CARMEN</t>
  </si>
  <si>
    <t>AVILA-BALBUENA, IRMA M</t>
  </si>
  <si>
    <t>HERNANDEZ, SANDRA</t>
  </si>
  <si>
    <t>MICHELLETTI, MARIA DEL REFUGIO R</t>
  </si>
  <si>
    <t>PONCE-DE MUNOZ, LETICIA</t>
  </si>
  <si>
    <t>ATTRIDGE, ROBERT D</t>
  </si>
  <si>
    <t>GAINES, JAMON</t>
  </si>
  <si>
    <t>DOMINGUEZ, ENRIQUETA D</t>
  </si>
  <si>
    <t>AVILA, FELIX</t>
  </si>
  <si>
    <t>ESPERZA, CRYSTAL</t>
  </si>
  <si>
    <t>CONEN, MARY E</t>
  </si>
  <si>
    <t>EDDY, ANITA M</t>
  </si>
  <si>
    <t>DIAZ, RAUL</t>
  </si>
  <si>
    <t>MORALES, MONICA M</t>
  </si>
  <si>
    <t>MOLINAR, ARMANDO</t>
  </si>
  <si>
    <t>OROZCO, MELVA I</t>
  </si>
  <si>
    <t>FAJARDO, RUDOLPH C</t>
  </si>
  <si>
    <t>ADEBUSOYE, BABAWANDE</t>
  </si>
  <si>
    <t>BARLOW, MARILYN</t>
  </si>
  <si>
    <t>COERT-METCALF, REINA L</t>
  </si>
  <si>
    <t>RAMOS, HILDA</t>
  </si>
  <si>
    <t>BLANCO, BEATRICE</t>
  </si>
  <si>
    <t>JONES, MARIA G</t>
  </si>
  <si>
    <t>DE LA ROSA, CECILIA</t>
  </si>
  <si>
    <t>ROMAN, NOEMI</t>
  </si>
  <si>
    <t>GUTIERREZ, AGRIPIN</t>
  </si>
  <si>
    <t>SWEED, JIMMY L</t>
  </si>
  <si>
    <t>GAMBOA, SONIA</t>
  </si>
  <si>
    <t>LEYVA, JESUS</t>
  </si>
  <si>
    <t>CARDONA, ROSALIO</t>
  </si>
  <si>
    <t>MINARD, TERRA</t>
  </si>
  <si>
    <t>GONZALES, EDUVIGES</t>
  </si>
  <si>
    <t>LOPEZ ARREOLA, CECILIA</t>
  </si>
  <si>
    <t>CASTILLO, SILVIA E</t>
  </si>
  <si>
    <t>RODRIGUEZ, FERNANDO</t>
  </si>
  <si>
    <t>EPHIVESTE, ROSA LINDA</t>
  </si>
  <si>
    <t>ACEVEDO, CARMEN</t>
  </si>
  <si>
    <t>MORALES, ROSAURA</t>
  </si>
  <si>
    <t>ALVARADO, STEPHANIE</t>
  </si>
  <si>
    <t>ACOSTA, ARIANA M</t>
  </si>
  <si>
    <t>FRAUSTO, CARMEN L</t>
  </si>
  <si>
    <t>VASQUEZ, MARIA</t>
  </si>
  <si>
    <t>BASS, CHARLES</t>
  </si>
  <si>
    <t>CARRILLO, MELISSA A</t>
  </si>
  <si>
    <t>CASARES, GLORIA</t>
  </si>
  <si>
    <t>RIOS, DENISE</t>
  </si>
  <si>
    <t>BLAIR, MARIA E</t>
  </si>
  <si>
    <t>PEREZ MONTES, HOMERO</t>
  </si>
  <si>
    <t>HERREJON, IVAN</t>
  </si>
  <si>
    <t>CORDOVA, KATHY S</t>
  </si>
  <si>
    <t>MENDEZ, SUJEY V</t>
  </si>
  <si>
    <t>JUAREZ, MARIA E</t>
  </si>
  <si>
    <t>GALAVIZ, MARTIN M</t>
  </si>
  <si>
    <t>HIDALGO, GILBERTO</t>
  </si>
  <si>
    <t>MARQUEZ, GUADALUPE</t>
  </si>
  <si>
    <t>GRIFFIN, ABIGAIL A</t>
  </si>
  <si>
    <t>SANDERSON, CAITLIN I</t>
  </si>
  <si>
    <t>DELGADO, LORETO J</t>
  </si>
  <si>
    <t>RISONSILLS, JUNE A</t>
  </si>
  <si>
    <t>CABALDON, BLANCA</t>
  </si>
  <si>
    <t>CHAVES, GEORGE J</t>
  </si>
  <si>
    <t>LUJAN, MARIA E</t>
  </si>
  <si>
    <t>STARKEY, JACK Y</t>
  </si>
  <si>
    <t>FACIO, JOSE L</t>
  </si>
  <si>
    <t>MELENDEZ, REBEKAH J</t>
  </si>
  <si>
    <t>COVARRUBIAS, LUIS A</t>
  </si>
  <si>
    <t>REYES, GUADALUPE</t>
  </si>
  <si>
    <t>TORRES, ROBERTO</t>
  </si>
  <si>
    <t>BORJES, MARIA D</t>
  </si>
  <si>
    <t>MARRERO, HECTOR J</t>
  </si>
  <si>
    <t>ARNAL, REBECCA C</t>
  </si>
  <si>
    <t>ALVAREZ, ANNETTE</t>
  </si>
  <si>
    <t>AVALOS, ABELARDO JR</t>
  </si>
  <si>
    <t>GUERRERO, GRISELDA</t>
  </si>
  <si>
    <t>DUENEZ, FERNANDO</t>
  </si>
  <si>
    <t>MARTINEZ, RUBEN</t>
  </si>
  <si>
    <t>BENAVIDEZ, ANGEL D</t>
  </si>
  <si>
    <t>MONTELONGO, ERICA</t>
  </si>
  <si>
    <t>MEDRANO, MARIA E</t>
  </si>
  <si>
    <t>SALDANA, ESPERANZA D</t>
  </si>
  <si>
    <t>VILLANUEVA, JESUS</t>
  </si>
  <si>
    <t>MONTOYA, MARTIN L</t>
  </si>
  <si>
    <t>NATIVIDAD, OLGA R</t>
  </si>
  <si>
    <t>SWEARS, KENNETH W</t>
  </si>
  <si>
    <t>SORRO, RICHARD J</t>
  </si>
  <si>
    <t>REYES, PATRICIA</t>
  </si>
  <si>
    <t>CASADO VEGA, ANA</t>
  </si>
  <si>
    <t>ABREGO, JOSE L</t>
  </si>
  <si>
    <t>CHAVEZ, YOLANDA H</t>
  </si>
  <si>
    <t>DELGADO, MARIA I</t>
  </si>
  <si>
    <t>TRIANA CEDILLO, ANA K</t>
  </si>
  <si>
    <t>ROJEDO, JUANA</t>
  </si>
  <si>
    <t>VARGAS, ANTHONY</t>
  </si>
  <si>
    <t>HERNANDEZ, LILIA</t>
  </si>
  <si>
    <t>CHAVEZ, JOSE L</t>
  </si>
  <si>
    <t>FIERRO, CELIA</t>
  </si>
  <si>
    <t>RAMIREZ, NORMA A</t>
  </si>
  <si>
    <t>MALDONADO, YOLANDA</t>
  </si>
  <si>
    <t>ACOSTA, MARY R</t>
  </si>
  <si>
    <t>DEBORA, JOSE A</t>
  </si>
  <si>
    <t>TORRES, JANNETTE</t>
  </si>
  <si>
    <t>ROMERO, SHANE</t>
  </si>
  <si>
    <t>LANDEROS, LETICIA</t>
  </si>
  <si>
    <t>MARTIS, TERESA</t>
  </si>
  <si>
    <t>MUNOZ DE OLIVAS, ANTONIA</t>
  </si>
  <si>
    <t>HERNANDEZ, ROSA E.</t>
  </si>
  <si>
    <t>ORTIZ RAMIREZ, JOSE R</t>
  </si>
  <si>
    <t>CASTANEDA, ROBERTO</t>
  </si>
  <si>
    <t>RETANA, LILIA</t>
  </si>
  <si>
    <t>REYES FACIO, JORGE</t>
  </si>
  <si>
    <t>CABATIC, ERIKA</t>
  </si>
  <si>
    <t>ANDERSON, SHEREE A</t>
  </si>
  <si>
    <t>RIVERA, ALFREDO</t>
  </si>
  <si>
    <t>ABREO, DANIEL S</t>
  </si>
  <si>
    <t>AVILA, OMAR</t>
  </si>
  <si>
    <t>WHITE, GILBERT V</t>
  </si>
  <si>
    <t>CARDOZA VARGAS, MARIA</t>
  </si>
  <si>
    <t>CUEVAS, JOSE L</t>
  </si>
  <si>
    <t>WALTERS, JESSICA P</t>
  </si>
  <si>
    <t>TARANGO, DANIEL J</t>
  </si>
  <si>
    <t>SALAZAR, RAMON C</t>
  </si>
  <si>
    <t>FLORES, JORGE H</t>
  </si>
  <si>
    <t>RODELA, MARIA DE LA LUZ</t>
  </si>
  <si>
    <t>MATHEWS, NICOLE</t>
  </si>
  <si>
    <t>ACOSTA, KATHRYN R</t>
  </si>
  <si>
    <t>GONZALEZ, GREGORIA D</t>
  </si>
  <si>
    <t>LUCERO, EDUARDO A</t>
  </si>
  <si>
    <t>TORRES, ALBERTO</t>
  </si>
  <si>
    <t>TORRES, LEONARDO</t>
  </si>
  <si>
    <t>HERNANDEZ, CORINA</t>
  </si>
  <si>
    <t>ROBLES, MARIA C</t>
  </si>
  <si>
    <t>CARROLL, EDMOND</t>
  </si>
  <si>
    <t>GALLEGOS, GUERRERO</t>
  </si>
  <si>
    <t>VILLALVA, JALEN B</t>
  </si>
  <si>
    <t>ACEVEDO, ROGELIO</t>
  </si>
  <si>
    <t>MORENO, GABRIEL A</t>
  </si>
  <si>
    <t>ZUBIA, LORENA P</t>
  </si>
  <si>
    <t>FIGUEROA, ELVA</t>
  </si>
  <si>
    <t>MC KENNA, RANDALL E</t>
  </si>
  <si>
    <t>LOPEZ, BLANCA</t>
  </si>
  <si>
    <t>ORTIZ, PERLA</t>
  </si>
  <si>
    <t>SOLIS, FELIPA</t>
  </si>
  <si>
    <t>CORRAL, ALICIA</t>
  </si>
  <si>
    <t>JONES, FRANK</t>
  </si>
  <si>
    <t>WILKINSON, PHILOMENA</t>
  </si>
  <si>
    <t>CALERO, ALMA</t>
  </si>
  <si>
    <t>TERRAZAS, SERGIO M</t>
  </si>
  <si>
    <t>BIRKELBACH, JOHN</t>
  </si>
  <si>
    <t>LARES, DELIA E</t>
  </si>
  <si>
    <t>FRAIRE, MARK</t>
  </si>
  <si>
    <t>MONTES, MARTHA E</t>
  </si>
  <si>
    <t>MIJARES, KATHERINE A</t>
  </si>
  <si>
    <t>ROMERO, ELVIA</t>
  </si>
  <si>
    <t>CAMACHO, MARIA A</t>
  </si>
  <si>
    <t>SARELLANO, GISELA</t>
  </si>
  <si>
    <t>MARTINEZ, ERIN E</t>
  </si>
  <si>
    <t>OROZCO, MARIO</t>
  </si>
  <si>
    <t>RONQUILLO, HECTOR</t>
  </si>
  <si>
    <t>REYES, MONSERRAT</t>
  </si>
  <si>
    <t>GALVAN, MARGARITA</t>
  </si>
  <si>
    <t>GIBBS, MARY E</t>
  </si>
  <si>
    <t>BRUNS, ALVIN G</t>
  </si>
  <si>
    <t>QUINTERO, FRANCISCO G</t>
  </si>
  <si>
    <t>RAMIREZ, DAVID</t>
  </si>
  <si>
    <t>RUIZ, BERTHA</t>
  </si>
  <si>
    <t>REYES, MARIA D</t>
  </si>
  <si>
    <t>MATA, ALBERTO</t>
  </si>
  <si>
    <t>ESPRAZA, ENRIQUE</t>
  </si>
  <si>
    <t>PAULSEN, GUADALUPE</t>
  </si>
  <si>
    <t>RIOS-MENDEZ, HECTOR</t>
  </si>
  <si>
    <t>GONZALEZ, CHRISTIAN J</t>
  </si>
  <si>
    <t>MENDEZ, TOMAS</t>
  </si>
  <si>
    <t>ZAMORA, MARGIE A</t>
  </si>
  <si>
    <t>ACOSTA, JOSE</t>
  </si>
  <si>
    <t>GUZMAN, ISIDRA G</t>
  </si>
  <si>
    <t>MARTINEZ, ROBERTO</t>
  </si>
  <si>
    <t>AMEZQUITA, NOHEMY</t>
  </si>
  <si>
    <t>RUBIN, SUE W</t>
  </si>
  <si>
    <t>PORRAS, MIREILLE M</t>
  </si>
  <si>
    <t>SANTIAGO BARRAZA, JULIAN</t>
  </si>
  <si>
    <t>OLVERA, LINDA</t>
  </si>
  <si>
    <t>DOYAL, CHARLES</t>
  </si>
  <si>
    <t>SANCHEZ, MARTHA A</t>
  </si>
  <si>
    <t>DELGADO, NORMA</t>
  </si>
  <si>
    <t>BRACEY, LORENZA O</t>
  </si>
  <si>
    <t>MARTINEZ, ABELARDO</t>
  </si>
  <si>
    <t>PACHECO, EMILIO</t>
  </si>
  <si>
    <t>MINJAREZ, FERNANDO</t>
  </si>
  <si>
    <t>CHAVEZ, ALFREDO</t>
  </si>
  <si>
    <t>DIAZ, BERNARD</t>
  </si>
  <si>
    <t>CHAVEZ, JULIAN</t>
  </si>
  <si>
    <t>ANAYA, ROSANNA</t>
  </si>
  <si>
    <t>NEAL, FELICIA R</t>
  </si>
  <si>
    <t>CARAVEO, MARTHA E</t>
  </si>
  <si>
    <t>PEREZ, IRMA</t>
  </si>
  <si>
    <t>YATES, ANN</t>
  </si>
  <si>
    <t>HERNANDEZ, BLANCA A</t>
  </si>
  <si>
    <t>CHARRON, ARLENE M</t>
  </si>
  <si>
    <t>PATTERSON, EVA A</t>
  </si>
  <si>
    <t>SMITH, JESSICA L</t>
  </si>
  <si>
    <t>RODRIGUEZ, RAUL</t>
  </si>
  <si>
    <t>HERNANDEZ, IGNACIO S</t>
  </si>
  <si>
    <t>GARCIA, PAULENE R</t>
  </si>
  <si>
    <t>CEJAS RIVERA, PEDRO</t>
  </si>
  <si>
    <t>CARRELL, FLOYD S</t>
  </si>
  <si>
    <t>RAMOS, RUBEN</t>
  </si>
  <si>
    <t>MARTINEZ, BERTHA A</t>
  </si>
  <si>
    <t>CARRASCO, GLORIA</t>
  </si>
  <si>
    <t>MAGDALENO NA, MARTHA</t>
  </si>
  <si>
    <t>HALOW, LAURA P</t>
  </si>
  <si>
    <t>SORIA, FERNANDO</t>
  </si>
  <si>
    <t>HERNANDEZ, BERTHA A</t>
  </si>
  <si>
    <t>FRANKY, CARMEN G</t>
  </si>
  <si>
    <t>VEGA, ANGELA S</t>
  </si>
  <si>
    <t>NAJERA, MINERVA</t>
  </si>
  <si>
    <t>MORALES, TERESA P</t>
  </si>
  <si>
    <t>FLORES, GABRIELA</t>
  </si>
  <si>
    <t>MOLINA, JUANITA M</t>
  </si>
  <si>
    <t>LUCIO, CARLOS</t>
  </si>
  <si>
    <t>MATA, JUAN A</t>
  </si>
  <si>
    <t>TORRES, FRANCISCO</t>
  </si>
  <si>
    <t>ORTIZ, BERTHA</t>
  </si>
  <si>
    <t>BARRON, LILIA</t>
  </si>
  <si>
    <t>ARMIJO, MARIA M</t>
  </si>
  <si>
    <t>PACHECO, JOSE A</t>
  </si>
  <si>
    <t>FRANCO, MARGARITA E</t>
  </si>
  <si>
    <t>SILVA, MARIO</t>
  </si>
  <si>
    <t>RUIZ, CARLOS</t>
  </si>
  <si>
    <t>ANDERSON, DIANA</t>
  </si>
  <si>
    <t>RAMIREZ, CANDELARIO</t>
  </si>
  <si>
    <t>LIZARRAGA, MARIA G</t>
  </si>
  <si>
    <t>ANTHONY, ROBIN T</t>
  </si>
  <si>
    <t>GARCIA, VICTOR</t>
  </si>
  <si>
    <t>ONTIVEROS, YVONNE</t>
  </si>
  <si>
    <t>SANCHEZ, VICTOR</t>
  </si>
  <si>
    <t>MORADO, RAYMUNDO</t>
  </si>
  <si>
    <t>GARDEA, GABRIELA</t>
  </si>
  <si>
    <t>CASTANEDA VILLEGAS, OSCAR</t>
  </si>
  <si>
    <t>UGARTE, FERNANDO</t>
  </si>
  <si>
    <t>ARZATE, MANUEL</t>
  </si>
  <si>
    <t>JACQUEZ, MARIA E</t>
  </si>
  <si>
    <t>PRATS, BLANCA N</t>
  </si>
  <si>
    <t>MARTINEZ, MARIO</t>
  </si>
  <si>
    <t>MARTINEZ, MARIA A</t>
  </si>
  <si>
    <t>MARQUEZ, LUIS R</t>
  </si>
  <si>
    <t>GADSDEN, LASHAWNA D</t>
  </si>
  <si>
    <t>SOUFLEE, MARIA D</t>
  </si>
  <si>
    <t>CARBAJAL, JESSICA V</t>
  </si>
  <si>
    <t>LERMA, MARIA</t>
  </si>
  <si>
    <t>GAUNA, ARMANDO</t>
  </si>
  <si>
    <t>SPENCER, JAMIE D</t>
  </si>
  <si>
    <t>ELIAS, JORGE L</t>
  </si>
  <si>
    <t>MONTES, NORMA L</t>
  </si>
  <si>
    <t>MANRIQUE, MICHELLE</t>
  </si>
  <si>
    <t>FRAUSTO, FERNANDO</t>
  </si>
  <si>
    <t>FELIX, MARIA A</t>
  </si>
  <si>
    <t>AUSTIN, MELISSA B</t>
  </si>
  <si>
    <t>DURAN, RICARDO</t>
  </si>
  <si>
    <t>CHESTERS, SARAH M</t>
  </si>
  <si>
    <t>DARBONNIER, PIERRE</t>
  </si>
  <si>
    <t>HERNANDEZ, YOLANDA</t>
  </si>
  <si>
    <t>HERAS, CLAUDIA VALENZUELA</t>
  </si>
  <si>
    <t>MONTES, EDNA</t>
  </si>
  <si>
    <t>SERTUCHE, FRANK</t>
  </si>
  <si>
    <t>PEREZ, MARCO</t>
  </si>
  <si>
    <t>MARTINEZ, EVANGELINA</t>
  </si>
  <si>
    <t>CIGARROA GUERRERO, YOLANDA</t>
  </si>
  <si>
    <t>LAREDO, ANA</t>
  </si>
  <si>
    <t>MCDONALD, PETER M</t>
  </si>
  <si>
    <t>OROZCO, JOSE A</t>
  </si>
  <si>
    <t>GILCHRIST, LINWOOD P</t>
  </si>
  <si>
    <t>CEVEDO, JAIME</t>
  </si>
  <si>
    <t>SALDANA, GUADALUPE</t>
  </si>
  <si>
    <t>LOPEZ, MELANIE</t>
  </si>
  <si>
    <t>HERNANDEZ, AGUSTIN</t>
  </si>
  <si>
    <t>LEYVA, FRANCISCO</t>
  </si>
  <si>
    <t>MAIO, RUDOLPH J</t>
  </si>
  <si>
    <t>TORRES DE MELENDEZ, CARMEN</t>
  </si>
  <si>
    <t>ARNAL, TORIBIA</t>
  </si>
  <si>
    <t>CEGLIO, MARY S</t>
  </si>
  <si>
    <t>COBOS, BERNABE</t>
  </si>
  <si>
    <t>MENDOZA, JACKIE</t>
  </si>
  <si>
    <t>GONZALEZ, JUAN M</t>
  </si>
  <si>
    <t>SOSA, LILIA V</t>
  </si>
  <si>
    <t>ARELLANO, ANTHONY J</t>
  </si>
  <si>
    <t>REYES, ALICIA L</t>
  </si>
  <si>
    <t>GAETZKE, BRAD S</t>
  </si>
  <si>
    <t>MUNOZ, ARTURO B</t>
  </si>
  <si>
    <t>CONTRERAS, MARIA D</t>
  </si>
  <si>
    <t>CARNES, DELILA</t>
  </si>
  <si>
    <t>GONZALEZ, ERIKA</t>
  </si>
  <si>
    <t>ARMENDARIZ, DIANA Y</t>
  </si>
  <si>
    <t>MINJARES, MARGARITA A</t>
  </si>
  <si>
    <t>O'ROUKE, THERESA</t>
  </si>
  <si>
    <t>ALMARAZ, BENITO</t>
  </si>
  <si>
    <t>BARCENA, BERTHA</t>
  </si>
  <si>
    <t>ALARCON, MARGARITA S</t>
  </si>
  <si>
    <t>CHACON, VERONICA</t>
  </si>
  <si>
    <t>QUIJAS, MARISSA Y</t>
  </si>
  <si>
    <t>OLIVAS, GILBERT</t>
  </si>
  <si>
    <t>FRANCO, VALERIA</t>
  </si>
  <si>
    <t>GONZALEZ DE MARTINEZ, MARIA R</t>
  </si>
  <si>
    <t>MORENO, SALVADOR</t>
  </si>
  <si>
    <t>RODRIGUEZ, HERMINA G</t>
  </si>
  <si>
    <t>PERALES, CARLOS F</t>
  </si>
  <si>
    <t>TOUSIGNANT, JAMES E</t>
  </si>
  <si>
    <t>RODRIGUEZ, GABRIEL</t>
  </si>
  <si>
    <t>CANDELARIA, ANTONIO</t>
  </si>
  <si>
    <t>BELMAN-GONZALEZ, NORBERTO</t>
  </si>
  <si>
    <t>AGUIRRE, RAUL</t>
  </si>
  <si>
    <t>MENESES, MIGUEL</t>
  </si>
  <si>
    <t>CARRILLO, ENRIQUE</t>
  </si>
  <si>
    <t>GOMEZ, ARON</t>
  </si>
  <si>
    <t>ALVARADO, LORENA</t>
  </si>
  <si>
    <t>FELIX, DORA R</t>
  </si>
  <si>
    <t>CANO, BRANDON</t>
  </si>
  <si>
    <t>MUNOZ, EDELMIRA L</t>
  </si>
  <si>
    <t>CERVANTES, ANTONIO</t>
  </si>
  <si>
    <t>TRAVER, MARIA T</t>
  </si>
  <si>
    <t>PADILLA, JANICE A</t>
  </si>
  <si>
    <t>TORRES SANDOVAL, ALFREDO</t>
  </si>
  <si>
    <t>DE LA CRUZ, MARIA</t>
  </si>
  <si>
    <t>BRITO, MARIA E</t>
  </si>
  <si>
    <t>BORGES, JOSEPH P</t>
  </si>
  <si>
    <t>MORENO, DAISY</t>
  </si>
  <si>
    <t>OSORIA MUNIZ, ERIC E</t>
  </si>
  <si>
    <t>DE LA ROSA, ANITA G</t>
  </si>
  <si>
    <t>IZUNDU, VIVIAN T</t>
  </si>
  <si>
    <t>ALFARO, REBECCA</t>
  </si>
  <si>
    <t>SILKER, BLUE E</t>
  </si>
  <si>
    <t>FLORES, MARIA</t>
  </si>
  <si>
    <t>PAYAN, LORENZO</t>
  </si>
  <si>
    <t>GUTIERREZ ALVARADO, ROSA M</t>
  </si>
  <si>
    <t>ACOSTA, OFELIA</t>
  </si>
  <si>
    <t>RAMIREZ, LIZETH</t>
  </si>
  <si>
    <t>CARRARA, PATRICIA</t>
  </si>
  <si>
    <t>LEGARRETA, CECILIA</t>
  </si>
  <si>
    <t>RILEY, FRANCISCA F</t>
  </si>
  <si>
    <t>HERNANDEZ, JUAN D</t>
  </si>
  <si>
    <t>CARRASCO, MICHELLE Y</t>
  </si>
  <si>
    <t>GARCIA, RAMON M</t>
  </si>
  <si>
    <t>ANTONIOU, PAUL E</t>
  </si>
  <si>
    <t>MURILLO, BENJAMIN</t>
  </si>
  <si>
    <t>MARQUEZ, JOSE D</t>
  </si>
  <si>
    <t>RAMIREZ, BEATRIZ G</t>
  </si>
  <si>
    <t>VELAZQUEZ, RUDY</t>
  </si>
  <si>
    <t>FLORES, JUAN E</t>
  </si>
  <si>
    <t>TORRES, ANGELICA V</t>
  </si>
  <si>
    <t>MARTINEZ, MA N</t>
  </si>
  <si>
    <t>BECERRA, CARLOS</t>
  </si>
  <si>
    <t>ARMENDARIZ, VERONICA</t>
  </si>
  <si>
    <t>CASTANEDA, ARCELIA</t>
  </si>
  <si>
    <t>MORALES, OFELIA</t>
  </si>
  <si>
    <t>PALAFOX, ANDREW J</t>
  </si>
  <si>
    <t>ENRIQUEZ, HECTOR M</t>
  </si>
  <si>
    <t>CARDOZA-JACQUEZ, MARIA L</t>
  </si>
  <si>
    <t>ARRIOLA, MARIA</t>
  </si>
  <si>
    <t>JOHNSON, CECILIA C</t>
  </si>
  <si>
    <t>GOMEZ HERRERA, ALEJANDRO</t>
  </si>
  <si>
    <t>LLEWELLYN, DIANA</t>
  </si>
  <si>
    <t>GALLEGOS, MARIA E</t>
  </si>
  <si>
    <t>GUERRERO, MARIA J</t>
  </si>
  <si>
    <t>KUHFAL, RONALD J</t>
  </si>
  <si>
    <t>DAVIS, WILLIAM</t>
  </si>
  <si>
    <t>WASHINGTON, HENRY L</t>
  </si>
  <si>
    <t>GONZALEZ, EDUARDO L</t>
  </si>
  <si>
    <t>MORENO, BRENDA L</t>
  </si>
  <si>
    <t>CLARK, RAY A</t>
  </si>
  <si>
    <t>LOPEZ, MATIANAE</t>
  </si>
  <si>
    <t>DELORA, BERTHA</t>
  </si>
  <si>
    <t>ZUANY, CARLOS E</t>
  </si>
  <si>
    <t>ACOSTA, OLGA</t>
  </si>
  <si>
    <t>MUNOZ, ELENA M</t>
  </si>
  <si>
    <t>GOMEZ, TOMMY R</t>
  </si>
  <si>
    <t>TORRES, ERIKA</t>
  </si>
  <si>
    <t>TOVAR, LETICIA</t>
  </si>
  <si>
    <t>TRUETT, FLORA</t>
  </si>
  <si>
    <t>TRUETT, EUGENE T</t>
  </si>
  <si>
    <t>VASQUEZ, SAUL</t>
  </si>
  <si>
    <t>SAENZ, MATTHEW O</t>
  </si>
  <si>
    <t>ORTIZ, MANUEL M</t>
  </si>
  <si>
    <t>AVALOS, MICHAELA</t>
  </si>
  <si>
    <t>BARCELEAU, MARIA C</t>
  </si>
  <si>
    <t>SUBIA, JOSEFINA J</t>
  </si>
  <si>
    <t>LOPEZ, CLEMENTE M</t>
  </si>
  <si>
    <t>SILVA, MARIA</t>
  </si>
  <si>
    <t>NAJAR, GUTEMBERG</t>
  </si>
  <si>
    <t>A DE VELASQUEZ, MANUELA</t>
  </si>
  <si>
    <t>MADRID, NANCY</t>
  </si>
  <si>
    <t>GONZALEZ, LORINA</t>
  </si>
  <si>
    <t>RAMIREZ, ISIDRO</t>
  </si>
  <si>
    <t>GARCIA, ROMUALDO</t>
  </si>
  <si>
    <t>SALINAS, GLORIA</t>
  </si>
  <si>
    <t>BITTICKS, CAROLYN</t>
  </si>
  <si>
    <t>FONTANA, ASHELEY</t>
  </si>
  <si>
    <t>VIEL, HOLGER P</t>
  </si>
  <si>
    <t>SPRAGUE, GUADALUPE</t>
  </si>
  <si>
    <t>RAMOS, MARIA G</t>
  </si>
  <si>
    <t>MURPHY, DANILO</t>
  </si>
  <si>
    <t>BARDSLEY, JOHN C</t>
  </si>
  <si>
    <t>SANTIAGO, MARIA</t>
  </si>
  <si>
    <t>CAMACHO, JUAN M</t>
  </si>
  <si>
    <t>NELSON, AUDREY A</t>
  </si>
  <si>
    <t>HOOVER, BENNY</t>
  </si>
  <si>
    <t>GOMEZ, CRUZ</t>
  </si>
  <si>
    <t>ROMERO, GLORIA</t>
  </si>
  <si>
    <t>REYES, LUZ</t>
  </si>
  <si>
    <t>MIRANDA, ROSA</t>
  </si>
  <si>
    <t>LF 9562</t>
  </si>
  <si>
    <t>CANALDA, SERGIO L</t>
  </si>
  <si>
    <t>PRN10340</t>
  </si>
  <si>
    <t>PRN10460</t>
  </si>
  <si>
    <t>PRN10714</t>
  </si>
  <si>
    <t>PRN10807</t>
  </si>
  <si>
    <t>PRN10973</t>
  </si>
  <si>
    <t>PRN10978</t>
  </si>
  <si>
    <t>PRN11055</t>
  </si>
  <si>
    <t>VERLANDER, SHARON J</t>
  </si>
  <si>
    <t>PRN11071</t>
  </si>
  <si>
    <t>PRN11073</t>
  </si>
  <si>
    <t>PRN11085</t>
  </si>
  <si>
    <t>PRN11159</t>
  </si>
  <si>
    <t>HURST, BIANCA</t>
  </si>
  <si>
    <t>PRN11341</t>
  </si>
  <si>
    <t>PRN11573</t>
  </si>
  <si>
    <t>PRN12121</t>
  </si>
  <si>
    <t>RAMIREZ, VERONICA</t>
  </si>
  <si>
    <t>PRN12161</t>
  </si>
  <si>
    <t>PRN12175</t>
  </si>
  <si>
    <t>PRN12465</t>
  </si>
  <si>
    <t>PRN12590</t>
  </si>
  <si>
    <t>PRN12773</t>
  </si>
  <si>
    <t>PRN12826</t>
  </si>
  <si>
    <t>PAZ, LILIA</t>
  </si>
  <si>
    <t>PRN12928</t>
  </si>
  <si>
    <t>BUENO, LETICIA</t>
  </si>
  <si>
    <t>PRN12984</t>
  </si>
  <si>
    <t>PRN13083</t>
  </si>
  <si>
    <t>PRN13211</t>
  </si>
  <si>
    <t>PRN13306</t>
  </si>
  <si>
    <t>PRN13369</t>
  </si>
  <si>
    <t>PRN13463</t>
  </si>
  <si>
    <t>PRN13467</t>
  </si>
  <si>
    <t>PRN13604</t>
  </si>
  <si>
    <t>BURACZYK, STEVEN</t>
  </si>
  <si>
    <t>PRN13646</t>
  </si>
  <si>
    <t>PRN13718</t>
  </si>
  <si>
    <t>PRN13731</t>
  </si>
  <si>
    <t>PRN13732</t>
  </si>
  <si>
    <t>PRN13749</t>
  </si>
  <si>
    <t>PRN13765</t>
  </si>
  <si>
    <t>PRN13907</t>
  </si>
  <si>
    <t>PRN13926</t>
  </si>
  <si>
    <t>GUEVARA, JULIAN</t>
  </si>
  <si>
    <t>PRN13988</t>
  </si>
  <si>
    <t>GARCIA, PARIE</t>
  </si>
  <si>
    <t>PRN13996</t>
  </si>
  <si>
    <t>PRN14053</t>
  </si>
  <si>
    <t>PRN14122</t>
  </si>
  <si>
    <t>WASHINGTON, ANTHONY O</t>
  </si>
  <si>
    <t>PRN14172</t>
  </si>
  <si>
    <t>PRN14236</t>
  </si>
  <si>
    <t>PRN14239</t>
  </si>
  <si>
    <t>PRN14338</t>
  </si>
  <si>
    <t>PRN14496</t>
  </si>
  <si>
    <t>PRN14513</t>
  </si>
  <si>
    <t>PRN14521</t>
  </si>
  <si>
    <t>PRN14524</t>
  </si>
  <si>
    <t>PRN14601</t>
  </si>
  <si>
    <t>PRN14631</t>
  </si>
  <si>
    <t>PRN14707</t>
  </si>
  <si>
    <t>PRN14862</t>
  </si>
  <si>
    <t>PRN15052</t>
  </si>
  <si>
    <t>PRN15128</t>
  </si>
  <si>
    <t>PRN15157</t>
  </si>
  <si>
    <t>PRN15246</t>
  </si>
  <si>
    <t>PRN15262</t>
  </si>
  <si>
    <t>PRN15356</t>
  </si>
  <si>
    <t>PRN15379</t>
  </si>
  <si>
    <t>PRN15471</t>
  </si>
  <si>
    <t>PRN15588</t>
  </si>
  <si>
    <t>PRN15676</t>
  </si>
  <si>
    <t>PRN15678</t>
  </si>
  <si>
    <t>PRN15746</t>
  </si>
  <si>
    <t>PRN15756</t>
  </si>
  <si>
    <t>PRN15774</t>
  </si>
  <si>
    <t>PRN15797</t>
  </si>
  <si>
    <t>PRN15843</t>
  </si>
  <si>
    <t>PRN15890</t>
  </si>
  <si>
    <t>PRN15924</t>
  </si>
  <si>
    <t>PRN15940</t>
  </si>
  <si>
    <t>JENSEN, PAUL B</t>
  </si>
  <si>
    <t>PRN15977</t>
  </si>
  <si>
    <t>PRN16014</t>
  </si>
  <si>
    <t>PRN16362</t>
  </si>
  <si>
    <t>PRN16540</t>
  </si>
  <si>
    <t>OTERO, JOHN R</t>
  </si>
  <si>
    <t>PRN16614</t>
  </si>
  <si>
    <t>PRN16709</t>
  </si>
  <si>
    <t>PRN16933</t>
  </si>
  <si>
    <t>GONZALES, DORIS A</t>
  </si>
  <si>
    <t>PRN17440</t>
  </si>
  <si>
    <t>ARANDA CAMPOS, MELANI S</t>
  </si>
  <si>
    <t>PRN9160</t>
  </si>
  <si>
    <t>PRN9506</t>
  </si>
  <si>
    <t>PRN9623</t>
  </si>
  <si>
    <t>PRN9790</t>
  </si>
  <si>
    <t>WC9299</t>
  </si>
  <si>
    <t>LANKFORD, MICHAEL S</t>
  </si>
  <si>
    <t>CARRILLO, MELISSA J</t>
  </si>
  <si>
    <t>GARCIA, MARIA L</t>
  </si>
  <si>
    <t>QUINTERO, TERESA</t>
  </si>
  <si>
    <t>VELASQUEZ, RICARDO</t>
  </si>
  <si>
    <t>HEMLIN, PAMELA J</t>
  </si>
  <si>
    <t>MENDOZA, ENRIQUE</t>
  </si>
  <si>
    <t>DE MARTE, CECILIA</t>
  </si>
  <si>
    <t>RITA, WOOLLEY</t>
  </si>
  <si>
    <t>RAMIREZ, ANTONIO A</t>
  </si>
  <si>
    <t>BURTON, MARY</t>
  </si>
  <si>
    <t>PUENTES, ESTELLA</t>
  </si>
  <si>
    <t>MONTESIONOS, LORENA</t>
  </si>
  <si>
    <t>SNELL CAROLOTTE</t>
  </si>
  <si>
    <t>RAMIREZ, PATRICIA T</t>
  </si>
  <si>
    <t>PORRAS, FRANCISCO R</t>
  </si>
  <si>
    <t>SIERRA, YOLANDA</t>
  </si>
  <si>
    <t>RODRIGUEZ, LYDIA G</t>
  </si>
  <si>
    <t>CARRASCO, MANUEL J</t>
  </si>
  <si>
    <t>BENOIT, DEIRDRE</t>
  </si>
  <si>
    <t>CANO, CORINA L</t>
  </si>
  <si>
    <t>AMARO, JENNIFER</t>
  </si>
  <si>
    <t>ESPINOZA, CRYSTAL</t>
  </si>
  <si>
    <t>CHAVEZ DE MARQUEZ, OFELIA</t>
  </si>
  <si>
    <t>BIDDLE RICHARD, JACKELINE</t>
  </si>
  <si>
    <t>ARVIZO, TERESA</t>
  </si>
  <si>
    <t>TUECKMANTEL, RUDY</t>
  </si>
  <si>
    <t>MATA, MIRELLA</t>
  </si>
  <si>
    <t>SOTO, LUZ A</t>
  </si>
  <si>
    <t>ARNAL, ERNIE</t>
  </si>
  <si>
    <t>SIGALA, GABRIEL A</t>
  </si>
  <si>
    <t>POTTER, LEONOR M</t>
  </si>
  <si>
    <t>NUNEZ, MARISELA</t>
  </si>
  <si>
    <t>CASTILLO, CLAUDIA</t>
  </si>
  <si>
    <t>ORTIZ, CASSIE</t>
  </si>
  <si>
    <t>BRYAN, JOYCE E</t>
  </si>
  <si>
    <t>THOMAS, MARIE C</t>
  </si>
  <si>
    <t>LEYVA, IRMA</t>
  </si>
  <si>
    <t>CALDERON, JUAN</t>
  </si>
  <si>
    <t>ACOSTA, CHRISTINA</t>
  </si>
  <si>
    <t>MOLINA, JESUS A</t>
  </si>
  <si>
    <t>OBLINGER, TERESA</t>
  </si>
  <si>
    <t>RIOS, GLORIA F</t>
  </si>
  <si>
    <t>MASSINGILL, SANDRA</t>
  </si>
  <si>
    <t>RIOS, BERTHA</t>
  </si>
  <si>
    <t>CARRIZALES DE BURLINGAME, MARIA S</t>
  </si>
  <si>
    <t>JIMENEZ, VIRGINIA E</t>
  </si>
  <si>
    <t>FAVELA, DANIEL H</t>
  </si>
  <si>
    <t>ALVIDREZ, MARIA</t>
  </si>
  <si>
    <t>ESCOBEDO, FERNANDO</t>
  </si>
  <si>
    <t>CAPOTE, SABRINA</t>
  </si>
  <si>
    <t>VEGA, DELIA</t>
  </si>
  <si>
    <t>SANDOVAL, TERESA</t>
  </si>
  <si>
    <t>HARTNETT, EDDIE</t>
  </si>
  <si>
    <t>ZAPATA, AMANDA J</t>
  </si>
  <si>
    <t>JORDAN, FRANCISCO</t>
  </si>
  <si>
    <t>MANCINAS DE GALARZA, NAYELI</t>
  </si>
  <si>
    <t>ESTRADA, OMAR</t>
  </si>
  <si>
    <t>MUCHA, STEVEN J</t>
  </si>
  <si>
    <t>GARCIA, JOEL B</t>
  </si>
  <si>
    <t>VALENCIA, DELIA I</t>
  </si>
  <si>
    <t>URBAN, FRANCES</t>
  </si>
  <si>
    <t>LANDEROS, ERNESTO</t>
  </si>
  <si>
    <t>MOLINA, GABRIELA S</t>
  </si>
  <si>
    <t>ARANDA, ANTONIO JR</t>
  </si>
  <si>
    <t>FERNANDEZ, JORGE H</t>
  </si>
  <si>
    <t>VILLARREAL, ELSA</t>
  </si>
  <si>
    <t>GONZALEZ, JANIE M</t>
  </si>
  <si>
    <t>DODSON, NEAL O</t>
  </si>
  <si>
    <t>MADRID, ELAINE G</t>
  </si>
  <si>
    <t>MCQUADE, DIANA</t>
  </si>
  <si>
    <t>NAJERA DE MIRANDA, GLORIA</t>
  </si>
  <si>
    <t>TORRES, BEATRIZ</t>
  </si>
  <si>
    <t>JIMENEZ, LETICIA</t>
  </si>
  <si>
    <t>SHIVELY, PHILIP D</t>
  </si>
  <si>
    <t>HERNANDEZ, MARIA E</t>
  </si>
  <si>
    <t>GARCIA, MARIA DEL SOCORRO</t>
  </si>
  <si>
    <t>CISNEROS, MARIADELCARMEN</t>
  </si>
  <si>
    <t>WILBOURN, CHARLES P</t>
  </si>
  <si>
    <t>MCDANIEL, CURTIS E</t>
  </si>
  <si>
    <t>QUINONES, LUZ E</t>
  </si>
  <si>
    <t>REICHMAN, BRUCE A</t>
  </si>
  <si>
    <t>PINA, CELSA E</t>
  </si>
  <si>
    <t>REALY VASQUEZ, RICARDO</t>
  </si>
  <si>
    <t>ORTIZ, EVA A</t>
  </si>
  <si>
    <t>ESPARZA, ROSA</t>
  </si>
  <si>
    <t>OSCAR, JOSEFINA D</t>
  </si>
  <si>
    <t>FLORES, ENRIQUE R</t>
  </si>
  <si>
    <t>LEAL, ERIC</t>
  </si>
  <si>
    <t>SHIVELY, DEBORAH</t>
  </si>
  <si>
    <t>AMEZQUITA, JOSE ISMAEL R</t>
  </si>
  <si>
    <t>GONZALEZ, ADELA M</t>
  </si>
  <si>
    <t>ALFEREZ, RUBEN</t>
  </si>
  <si>
    <t>SILVAS, TOMAS M</t>
  </si>
  <si>
    <t>LUNA, CRYSTAL D</t>
  </si>
  <si>
    <t>BARCENAS SEGURA, SONIA I</t>
  </si>
  <si>
    <t>RUBINO, ANNA</t>
  </si>
  <si>
    <t>BYERS, CHRISTINA O</t>
  </si>
  <si>
    <t>RODRIGUEZ, CONSUELO</t>
  </si>
  <si>
    <t>TARIN, LUIS A</t>
  </si>
  <si>
    <t>MITCHELL, LAUREN J</t>
  </si>
  <si>
    <t>NAVARRO, RAMON</t>
  </si>
  <si>
    <t>ARTEAGA, MARIA G</t>
  </si>
  <si>
    <t>CHRISTIANSON, SANDRA V</t>
  </si>
  <si>
    <t>DOMINGUEZ, RITA</t>
  </si>
  <si>
    <t>SALAIZ, SOFIA C</t>
  </si>
  <si>
    <t>BAUTISTA, BRITANY</t>
  </si>
  <si>
    <t>FRANCO, YVONNE E</t>
  </si>
  <si>
    <t>MEJIA, AGUSTINA F</t>
  </si>
  <si>
    <t>ROSALES, ISABEL</t>
  </si>
  <si>
    <t>CASTILLO, ALBERT</t>
  </si>
  <si>
    <t>ALVARADO, GUADALUPE</t>
  </si>
  <si>
    <t>CARRERA, ADELAIDA</t>
  </si>
  <si>
    <t>JUAREZ, MARIA</t>
  </si>
  <si>
    <t>CISNEROS, JAVIER</t>
  </si>
  <si>
    <t>DOMINGUEZ, LUZ R</t>
  </si>
  <si>
    <t>RODRIGUEZ, AURORA</t>
  </si>
  <si>
    <t>SERRATO, RAYMOND</t>
  </si>
  <si>
    <t>HERNANDEZ, RICARDO J</t>
  </si>
  <si>
    <t>DOMINGUEZ, RITA Z</t>
  </si>
  <si>
    <t>ORQUIZ, LILIANA</t>
  </si>
  <si>
    <t>RODRIGUEZ FOXWORTHY, SYLVIA R</t>
  </si>
  <si>
    <t>CAMACHO, LOTTI F</t>
  </si>
  <si>
    <t>DE MARTE, CECILIA A</t>
  </si>
  <si>
    <t>MONTESINOS, LORENA</t>
  </si>
  <si>
    <t>KNIGHT, KAY-LA AYANA N</t>
  </si>
  <si>
    <t>RIVERA, JAIME J</t>
  </si>
  <si>
    <t>MELENDEZ DE DIAZ, MARIA DE JESUS</t>
  </si>
  <si>
    <t>BLANQUEZ, JACQUELINE D</t>
  </si>
  <si>
    <t>SILVA, MARIA A</t>
  </si>
  <si>
    <t>MATA, ELIZABETH</t>
  </si>
  <si>
    <t>COSSEO, IRMA</t>
  </si>
  <si>
    <t>SWITZER, JOHN</t>
  </si>
  <si>
    <t>ELLIS, PATRICIA</t>
  </si>
  <si>
    <t>SALINAS, GLORIA S</t>
  </si>
  <si>
    <t>BITTICKS, CAROLYN S</t>
  </si>
  <si>
    <t>ALVAREZ, MARISSA</t>
  </si>
  <si>
    <t>FAULKNER, HALEY</t>
  </si>
  <si>
    <t>ROBLES, BERTHA D</t>
  </si>
  <si>
    <t>RUPAS, ZACHARY</t>
  </si>
  <si>
    <t>SMITH, MONICA PATRICIA</t>
  </si>
  <si>
    <t>ALONSO, ADELA</t>
  </si>
  <si>
    <t>TORRES, LUIS</t>
  </si>
  <si>
    <t>CEJA RIVERA, PEDRO</t>
  </si>
  <si>
    <t>CORRAL, EDUARDO A</t>
  </si>
  <si>
    <t>RICO, JOSE</t>
  </si>
  <si>
    <t>ESTRADA, ALEJANDRO</t>
  </si>
  <si>
    <t>AVILA, CECILIA E</t>
  </si>
  <si>
    <t>RODRIGUEZ, SALVADOR</t>
  </si>
  <si>
    <t>STOUFFER, PEYTON</t>
  </si>
  <si>
    <t>PEREZ, ABEL</t>
  </si>
  <si>
    <t>PACHECHO, LUZ MARIA</t>
  </si>
  <si>
    <t>GODINEZ, JESUS</t>
  </si>
  <si>
    <t>MARTINEZ SOTO, BLANCA I</t>
  </si>
  <si>
    <t>KHINE, MAY</t>
  </si>
  <si>
    <t>MUNOZ, JUAN M</t>
  </si>
  <si>
    <t>MORGAN, MARTINA A</t>
  </si>
  <si>
    <t>RAMOS, KARINA</t>
  </si>
  <si>
    <t>FRANCO, VALERIA G</t>
  </si>
  <si>
    <t>LUJAN, ISMAEL</t>
  </si>
  <si>
    <t>SIQUEIROS, EVANGELINA</t>
  </si>
  <si>
    <t>WOOLLEY, RITA V</t>
  </si>
  <si>
    <t>BORGES, MARIA D</t>
  </si>
  <si>
    <t>CARRILLO, ARMANDO M</t>
  </si>
  <si>
    <t>ZUMIDO, LILIA H</t>
  </si>
  <si>
    <t>KRAWCION, PATRICIA</t>
  </si>
  <si>
    <t>AMAYA, JUAN</t>
  </si>
  <si>
    <t>MENDOZA, ROSA E</t>
  </si>
  <si>
    <t>ESQUIVEL, IRENE M</t>
  </si>
  <si>
    <t>LANDRY, NETTIE L</t>
  </si>
  <si>
    <t>AGUAYO, JOSE M</t>
  </si>
  <si>
    <t>GANDARA HERNANDEZ, RICARDO</t>
  </si>
  <si>
    <t>HERRERA, MARIA</t>
  </si>
  <si>
    <t>VALLES DE MUNOZ, MANUELA</t>
  </si>
  <si>
    <t>MACIAS, GUADALUPE</t>
  </si>
  <si>
    <t>PULIDO, MIGUEL</t>
  </si>
  <si>
    <t>COBOS RODRIGUEZ, MARTHA</t>
  </si>
  <si>
    <t>ACEVEDO, BERTHA</t>
  </si>
  <si>
    <t>ENCARNACION, STELIANA</t>
  </si>
  <si>
    <t>CASTRO, ALEJANDRA</t>
  </si>
  <si>
    <t>DE LEON DE TOVAR, MARIA E</t>
  </si>
  <si>
    <t>OROURKE, THERESA A</t>
  </si>
  <si>
    <t>ALFARO, REBECCA M</t>
  </si>
  <si>
    <t>TORRES, HERIBERTO JR</t>
  </si>
  <si>
    <t>CISNEROS, MARIA DEL CARMEN</t>
  </si>
  <si>
    <t>BLACHARD, LAILA</t>
  </si>
  <si>
    <t>GARDNER, LUZ M</t>
  </si>
  <si>
    <t>ACOSTA, GUILLERMO D</t>
  </si>
  <si>
    <t>PRN14600</t>
  </si>
  <si>
    <t>ACEVEDO, JUANA</t>
  </si>
  <si>
    <t>CARDOZA VARGAS, MARIA G</t>
  </si>
  <si>
    <t>MORENO, SALVADOR JR</t>
  </si>
  <si>
    <t>MATTHEWS, REGINALD</t>
  </si>
  <si>
    <t>SIAS, RODOLOFO R</t>
  </si>
  <si>
    <t>RISER, MARIA E</t>
  </si>
  <si>
    <t>MUNOZ MOLINAR, RAMIRO</t>
  </si>
  <si>
    <t>HERNANDEZ, KRISTOPHER</t>
  </si>
  <si>
    <t>BONNER, DONALD J</t>
  </si>
  <si>
    <t>TORRES, JESUS J</t>
  </si>
  <si>
    <t>RODRIGUEZ, MARGARET</t>
  </si>
  <si>
    <t>DEANDA, LINDA</t>
  </si>
  <si>
    <t>ANCHONDO, BLANCA L</t>
  </si>
  <si>
    <t>HUIZAR, ROSA E</t>
  </si>
  <si>
    <t>HERRERA, BLAS</t>
  </si>
  <si>
    <t>CHERENA, LUIS</t>
  </si>
  <si>
    <t>BAUGH, WILLIAM</t>
  </si>
  <si>
    <t>CHAVEZ, ALFRED</t>
  </si>
  <si>
    <t>ACEVEDO, JAIME</t>
  </si>
  <si>
    <t>VELASQUEZ, MANUELA A</t>
  </si>
  <si>
    <t>MARTINEZ, BETSABE M</t>
  </si>
  <si>
    <t>VIERA, EDWARD L</t>
  </si>
  <si>
    <t>GONZALES, ANDY</t>
  </si>
  <si>
    <t>RIVERA, ISRAEL</t>
  </si>
  <si>
    <t>ALTORAN MONTIJO, DOMINGO</t>
  </si>
  <si>
    <t>MUELA, GUSTAVO</t>
  </si>
  <si>
    <t>ORTIZ, ADRIAN</t>
  </si>
  <si>
    <t>WARREN, PATRICIA</t>
  </si>
  <si>
    <t>HUNTER, WARREN A</t>
  </si>
  <si>
    <t>PEREZ, JUVENTINO M</t>
  </si>
  <si>
    <t>LOPEZ, MATIANA E</t>
  </si>
  <si>
    <t>RIOS, DENISE A</t>
  </si>
  <si>
    <t>NIETO, LUCY M</t>
  </si>
  <si>
    <t>REYES, LUZ M</t>
  </si>
  <si>
    <t>CEJA, SALVADOR</t>
  </si>
  <si>
    <t>DOMINGUEZ, MARILYN</t>
  </si>
  <si>
    <t>ORTEGA, DOLORES O</t>
  </si>
  <si>
    <t>RIVERA HERNANDEZ, LETICIA M</t>
  </si>
  <si>
    <t>ALTORAN MONTIJO, DOMINGO G</t>
  </si>
  <si>
    <t>TEST, ESMERALDA K</t>
  </si>
  <si>
    <t>HERAS, CLAUDIA V</t>
  </si>
  <si>
    <t>MACDONALD, PETER M</t>
  </si>
  <si>
    <t>KENNEDY, TAMMY L</t>
  </si>
  <si>
    <t>LLEWELLYN, DIANA L</t>
  </si>
  <si>
    <t>MURPHY, DANILO A</t>
  </si>
  <si>
    <t>SOLIS, FELIPA E</t>
  </si>
  <si>
    <t>PRN 16803</t>
  </si>
  <si>
    <t>CARRILLO, CHRISTINA M</t>
  </si>
  <si>
    <t>LINDSEY, ROBERT</t>
  </si>
  <si>
    <t>VASQUEZ, GUADALUPE</t>
  </si>
  <si>
    <t>GURROLA, PORFIRIO</t>
  </si>
  <si>
    <t>BLANTON, PATRICIA A</t>
  </si>
  <si>
    <t>ALMODOVAR VARGAS, GONZALO</t>
  </si>
  <si>
    <t>GOMEZ, ESTHELA</t>
  </si>
  <si>
    <t>PADILLA, RAUL</t>
  </si>
  <si>
    <t>MCINTOSH, CHRISTINE L</t>
  </si>
  <si>
    <t>BRISENO, SYLVIA D</t>
  </si>
  <si>
    <t>AJTUN, YESENIA M</t>
  </si>
  <si>
    <t>TREVINO, ROBERTO</t>
  </si>
  <si>
    <t>RIOS, GRACIELA A</t>
  </si>
  <si>
    <t>DELLOSSIE, GRACIELA</t>
  </si>
  <si>
    <t>CASTANON, GUADALUPE</t>
  </si>
  <si>
    <t>JIMENEZ, ROBERTO</t>
  </si>
  <si>
    <t>ACOSTA, OFELIA V</t>
  </si>
  <si>
    <t>CARMONA, LORENA</t>
  </si>
  <si>
    <t>DIAZ-SANCHEZ, IRMA E</t>
  </si>
  <si>
    <t>VON MITTENWALD, LEANNE W</t>
  </si>
  <si>
    <t>ALEMAN, GRACIELA</t>
  </si>
  <si>
    <t>MUNN, GARRY L</t>
  </si>
  <si>
    <t>ARTECHE, YOLANDA</t>
  </si>
  <si>
    <t>SALCIDO, ROBERT</t>
  </si>
  <si>
    <t>DOMINGUEZ, ADRIAN R</t>
  </si>
  <si>
    <t>RIOS, ESPERANZA</t>
  </si>
  <si>
    <t>ESTRADA, MARCO A</t>
  </si>
  <si>
    <t>HEIRAS, LUIS R</t>
  </si>
  <si>
    <t>MULHOLLAND, DEBORAH S</t>
  </si>
  <si>
    <t>CASTRO, DANIEL</t>
  </si>
  <si>
    <t>HERRERA, LUIS M</t>
  </si>
  <si>
    <t>ACUNA, YEZIKA M</t>
  </si>
  <si>
    <t>LEOS, GLORIA</t>
  </si>
  <si>
    <t>ACENCIO, DENISE M</t>
  </si>
  <si>
    <t>ROSE, LEROY</t>
  </si>
  <si>
    <t>AKPOROTU, SIMON</t>
  </si>
  <si>
    <t>LEGARRETA, CECILIA A</t>
  </si>
  <si>
    <t>GONZALEZ, ABRAHAM</t>
  </si>
  <si>
    <t>WC 9299</t>
  </si>
  <si>
    <t>REYES, MONSERRAT M</t>
  </si>
  <si>
    <t>MATHEWS, NICOLE J</t>
  </si>
  <si>
    <t>BENOIT, DEIRDRE E</t>
  </si>
  <si>
    <t>POTTER, LEONOR</t>
  </si>
  <si>
    <t>RIOS, BERTHA R</t>
  </si>
  <si>
    <t>VEGA, DELIA H</t>
  </si>
  <si>
    <t>HARTNETT, JAMES E</t>
  </si>
  <si>
    <t>RIVAS, LUCY</t>
  </si>
  <si>
    <t>PAZ, JORGE R.</t>
  </si>
  <si>
    <t>CASTILLO, CLAUDIA E</t>
  </si>
  <si>
    <t>PULIDO-REYES, MIGUEL</t>
  </si>
  <si>
    <t>RODRIGUEZ, MARTHA C</t>
  </si>
  <si>
    <t>BAUGH, ELIZABETH</t>
  </si>
  <si>
    <t>BARNNET, ANGELA M</t>
  </si>
  <si>
    <t>ROBLES ELIAS, ANTONIO</t>
  </si>
  <si>
    <t>PUENTES, OSIRIS</t>
  </si>
  <si>
    <t>GARCIA, RICHARD</t>
  </si>
  <si>
    <t>MEDRANO, MARIA</t>
  </si>
  <si>
    <t>COE, JOHN RICHARD</t>
  </si>
  <si>
    <t>FOLMER, MELANIE A</t>
  </si>
  <si>
    <t>SOTO, SOCORRO</t>
  </si>
  <si>
    <t>VELASCO, ROSARIO</t>
  </si>
  <si>
    <t>CHEW, LUIS ENRIQUE</t>
  </si>
  <si>
    <t>ABASTA, HERIBERTO O</t>
  </si>
  <si>
    <t>SANTIESTEBAN, CARMEN</t>
  </si>
  <si>
    <t>ROBLEDO, CARLOS</t>
  </si>
  <si>
    <t>WILLIAMS, MARTHA M</t>
  </si>
  <si>
    <t>PANFILO, JAYME</t>
  </si>
  <si>
    <t>GARCIA, ROSA M</t>
  </si>
  <si>
    <t>GREEN, VALERIE A</t>
  </si>
  <si>
    <t>VELASCO, MARIA E</t>
  </si>
  <si>
    <t>MARTINEZ, PHILIP</t>
  </si>
  <si>
    <t>JAMES, CAROLYN D</t>
  </si>
  <si>
    <t>CHAVIRA, VIRGINIA B</t>
  </si>
  <si>
    <t>HENDERSON, WILYUM</t>
  </si>
  <si>
    <t>RODRIGUEZ, FERNANDA I</t>
  </si>
  <si>
    <t>FLORES, EMMA U</t>
  </si>
  <si>
    <t>CABRERA VASQUEZ, FLAVIO</t>
  </si>
  <si>
    <t>CASTANEDA, HECTOR</t>
  </si>
  <si>
    <t>DELGADO, FELICIANA</t>
  </si>
  <si>
    <t>CARRASCO, EDWARD</t>
  </si>
  <si>
    <t>SANCHEZ, RADAMES</t>
  </si>
  <si>
    <t>LIZARRAGA, MARIA</t>
  </si>
  <si>
    <t>GIRARD, WILLIAM P</t>
  </si>
  <si>
    <t>MARQUEZ, GUADALUPE G</t>
  </si>
  <si>
    <t>RODRIGUEZ, ANGIE A</t>
  </si>
  <si>
    <t>KIDD PARTRIDGE, MARY K</t>
  </si>
  <si>
    <t>PRN 17156</t>
  </si>
  <si>
    <t>MARQUEZ, RICARDO</t>
  </si>
  <si>
    <t>TORRES, JOSE O</t>
  </si>
  <si>
    <t>GONZALES, TOMAS</t>
  </si>
  <si>
    <t>RUIZ, BERTHA R</t>
  </si>
  <si>
    <t>GARCIA, ERIC R</t>
  </si>
  <si>
    <t>NIETO, FRANK R</t>
  </si>
  <si>
    <t>SAENZ, SHEILA P</t>
  </si>
  <si>
    <t>SALINAS NANCE, GISSEL</t>
  </si>
  <si>
    <t>PEREZ, JOEL</t>
  </si>
  <si>
    <t>VILLALOBOS, HECTOR</t>
  </si>
  <si>
    <t>MELENDEZ, TERESA</t>
  </si>
  <si>
    <t>NUNEZ, JUANA M</t>
  </si>
  <si>
    <t>MIRSHAMSI, JEFFRY H</t>
  </si>
  <si>
    <t>TUCKER, LAWRENCE</t>
  </si>
  <si>
    <t>CLEMENTS, DARYL W</t>
  </si>
  <si>
    <t>PRN 17962</t>
  </si>
  <si>
    <t>ACOSTA, MARLENE</t>
  </si>
  <si>
    <t>MRN #</t>
  </si>
  <si>
    <t>DATE</t>
  </si>
  <si>
    <t>TIME COLLECTED</t>
  </si>
  <si>
    <t>GENDER</t>
  </si>
  <si>
    <t>INITIALS</t>
  </si>
  <si>
    <t>PROVIDER</t>
  </si>
  <si>
    <t>INSURANCE</t>
  </si>
  <si>
    <t>NEW PATIENT</t>
  </si>
  <si>
    <t>FOLLOW UP PATIENT</t>
  </si>
  <si>
    <t>PRELIM ONLY</t>
  </si>
  <si>
    <t>NOTES</t>
  </si>
  <si>
    <t>ECW VISIT TYPE</t>
  </si>
  <si>
    <t>M</t>
  </si>
  <si>
    <t>DM</t>
  </si>
  <si>
    <t>MARTINEZ</t>
  </si>
  <si>
    <t>MEDICARE TEXAS</t>
  </si>
  <si>
    <t>X</t>
  </si>
  <si>
    <t>UA</t>
  </si>
  <si>
    <t>F</t>
  </si>
  <si>
    <t>CH</t>
  </si>
  <si>
    <t>THOMAS</t>
  </si>
  <si>
    <t>UA-NWPT</t>
  </si>
  <si>
    <t>UA-Prelim</t>
  </si>
  <si>
    <t>WELLMED - HUMANA</t>
  </si>
  <si>
    <t>OUT-UAQ</t>
  </si>
  <si>
    <t>LM</t>
  </si>
  <si>
    <t>TORRES</t>
  </si>
  <si>
    <t>WPS VA - COMMUNITY CARE</t>
  </si>
  <si>
    <t>MOLINA MARKETPLACE TEXAS</t>
  </si>
  <si>
    <t>OUT-UAQPre</t>
  </si>
  <si>
    <t>WELLMED - UHC DUAL COMPLETE HMO SNP</t>
  </si>
  <si>
    <t>OUTUA-QNEW</t>
  </si>
  <si>
    <t>AMERIGROUP</t>
  </si>
  <si>
    <t>WELLMED - AARP MEDICARE COMPLETE</t>
  </si>
  <si>
    <t>AETNA</t>
  </si>
  <si>
    <t>MEDICAID TEXAS</t>
  </si>
  <si>
    <t>MOLINA MEDICAID TEXAS</t>
  </si>
  <si>
    <t>WELLMED - UHC DUAL COMPLETE SNP</t>
  </si>
  <si>
    <t>SHIVELY, PHILIP</t>
  </si>
  <si>
    <t>LOPEZ</t>
  </si>
  <si>
    <t>AMERIVANTAGE</t>
  </si>
  <si>
    <t>CIGNA OPEN ACCESS PLAN (OAP)</t>
  </si>
  <si>
    <t>OUTUA-FURW</t>
  </si>
  <si>
    <t>ARANDA, ANTONIO</t>
  </si>
  <si>
    <t>FRIDAY HEALTH PLAN</t>
  </si>
  <si>
    <t>FA</t>
  </si>
  <si>
    <t>TRICARE PRIME</t>
  </si>
  <si>
    <t>UMR United Healthcare</t>
  </si>
  <si>
    <t>BCBS CENTENNIAL</t>
  </si>
  <si>
    <t>AMERIVANTAGE DUAL</t>
  </si>
  <si>
    <t>BCBS FEDERAL</t>
  </si>
  <si>
    <t>GOMEZ, TOMMY</t>
  </si>
  <si>
    <t>HUMANA GOLD PLUS HMO</t>
  </si>
  <si>
    <t>Swab</t>
  </si>
  <si>
    <t>OUTSA-SaQu</t>
  </si>
  <si>
    <t>AMBETTER - SUPERIOR</t>
  </si>
  <si>
    <t>UNITED HEALTH CARE</t>
  </si>
  <si>
    <t>WELLCARE OF TEXAS</t>
  </si>
  <si>
    <t>WELLMED - CIGNA HEALTHSPRING</t>
  </si>
  <si>
    <t>EL PASO HEALTH PLAN</t>
  </si>
  <si>
    <t>UHC MEDICARE COMPLETE</t>
  </si>
  <si>
    <t>OUTUA-PrRW</t>
  </si>
  <si>
    <t>OUTUA-NWRW</t>
  </si>
  <si>
    <t>CIGNA</t>
  </si>
  <si>
    <t>OUTSA-RW</t>
  </si>
  <si>
    <t>WELLMED - AMERIVANTAGE</t>
  </si>
  <si>
    <t>BCBSTX HMO</t>
  </si>
  <si>
    <t>HUMANA MEDICARE PPO</t>
  </si>
  <si>
    <t>SELF-PAY</t>
  </si>
  <si>
    <t>BCBSTX PPO</t>
  </si>
  <si>
    <t>WELLMED - UHC CHRONIC COMPLETE HMO C-SNP</t>
  </si>
  <si>
    <t>AETNA MEDICARE ADVANTAGE</t>
  </si>
  <si>
    <t>PRESBYTERIAN HEALTH PLAN</t>
  </si>
  <si>
    <t>BCBS HEALTH SELECT</t>
  </si>
  <si>
    <t>WC - DEPARTMENT OF LABOR</t>
  </si>
  <si>
    <t>CISNEROS, MARIA D</t>
  </si>
  <si>
    <t>PREFERRED ADMINISTRATORS</t>
  </si>
  <si>
    <t>MOLINA DUAL COMPLETE TEXAS</t>
  </si>
  <si>
    <t>ANCHONDO, SARA G</t>
  </si>
  <si>
    <t>UNITED HEALTH CARE CHOICEPLUS</t>
  </si>
  <si>
    <t>WALK IN</t>
  </si>
  <si>
    <t>ColUATele</t>
  </si>
  <si>
    <t>HUMANA CHOICE CARE</t>
  </si>
  <si>
    <t>MADRID, ELAINE</t>
  </si>
  <si>
    <t>WELLCARE OF TEXAS HMO</t>
  </si>
  <si>
    <t>SWAB</t>
  </si>
  <si>
    <t>UNITED HEALTHCARE - HEALTH SELECT</t>
  </si>
  <si>
    <t>BCBS PPO NEW MEXICO</t>
  </si>
  <si>
    <t>REICHMAN, BRUCE</t>
  </si>
  <si>
    <t>WESTERN SKY COMMUNITY CARE</t>
  </si>
  <si>
    <t>SUPERIOR HEALTH PLAN</t>
  </si>
  <si>
    <t>WC - CLAIMS ADMINISTRATIVE</t>
  </si>
  <si>
    <t>MOLINA MEDICARE TEXAS</t>
  </si>
  <si>
    <t>swab</t>
  </si>
  <si>
    <t>Corral, Eduardo</t>
  </si>
  <si>
    <t>DA</t>
  </si>
  <si>
    <t>WC - SEDGWICK</t>
  </si>
  <si>
    <t>WC - GALLAGHER BASSETT SERVICES</t>
  </si>
  <si>
    <t>TRICARE SELECT</t>
  </si>
  <si>
    <t>RAILROAD MEDICARE</t>
  </si>
  <si>
    <t>REALYVASQUEZ, RICARDO</t>
  </si>
  <si>
    <t>HUMANA OPEN ACCESS PLAN</t>
  </si>
  <si>
    <t>HASKETT SALAZAR, JESSICA</t>
  </si>
  <si>
    <t>MOLINA DUAL COMPLETE NEW MEXICO</t>
  </si>
  <si>
    <t>BYERS, CHRISTINA</t>
  </si>
  <si>
    <t>TARIN, LUIS</t>
  </si>
  <si>
    <t>DE LA ROSA, DAVID</t>
  </si>
  <si>
    <t>WC - L ROBERTS INC. AIG AMERICAN HOME</t>
  </si>
  <si>
    <t>quest</t>
  </si>
  <si>
    <t>ALLWELL - SUPERIOR</t>
  </si>
  <si>
    <t>WC - SORM</t>
  </si>
  <si>
    <t>UMR - UNITED HEALTHCARE</t>
  </si>
  <si>
    <t>WPS VA</t>
  </si>
  <si>
    <t>x</t>
  </si>
  <si>
    <t>HEALTHSMART - 90 DEGREE BENEFITS</t>
  </si>
  <si>
    <t>UNITED HEALTH CARE CHOICE PLUS</t>
  </si>
  <si>
    <t>CHAMPVA</t>
  </si>
  <si>
    <t>CLEMENTS, DARYL</t>
  </si>
  <si>
    <t>ACC#</t>
  </si>
  <si>
    <t>NEW</t>
  </si>
  <si>
    <t>F/U</t>
  </si>
  <si>
    <t>PRELIM</t>
  </si>
  <si>
    <t>VILCHIS MARIA</t>
  </si>
  <si>
    <t>MARTINEZ DINA</t>
  </si>
  <si>
    <t>UGARTE FERNANDO</t>
  </si>
  <si>
    <t>BITTICKS CAROLYN</t>
  </si>
  <si>
    <t>REVELES MARY</t>
  </si>
  <si>
    <t>DURAN SANTIAGO</t>
  </si>
  <si>
    <t>Rodriguez Emilio</t>
  </si>
  <si>
    <t>Wilhelm Robert</t>
  </si>
  <si>
    <t>SPRAGUE GUADALUPE</t>
  </si>
  <si>
    <t>Smith William</t>
  </si>
  <si>
    <t>Montero Margarita</t>
  </si>
  <si>
    <t>DUTCHOVER BRIAN K</t>
  </si>
  <si>
    <t>SAENZ MATTHEW</t>
  </si>
  <si>
    <t>Grisson Tara</t>
  </si>
  <si>
    <t>ACOSTA OLGA</t>
  </si>
  <si>
    <t>Zarate Rudy</t>
  </si>
  <si>
    <t>Esparza Lisa</t>
  </si>
  <si>
    <t>Cruz Blanca</t>
  </si>
  <si>
    <t>Langdon David</t>
  </si>
  <si>
    <t>MINARD TERRA</t>
  </si>
  <si>
    <t>Miller Chason</t>
  </si>
  <si>
    <t>CASTANEDA ARCELIA</t>
  </si>
  <si>
    <t>Stout Judith</t>
  </si>
  <si>
    <t>Straight Cora</t>
  </si>
  <si>
    <t>SAUCEDO MARIA</t>
  </si>
  <si>
    <t>Valencia Margarita</t>
  </si>
  <si>
    <t>Halfhill Matthew</t>
  </si>
  <si>
    <t>Trevizo Claudia</t>
  </si>
  <si>
    <t>MONCRIEF CAROLYN</t>
  </si>
  <si>
    <t>BECERRA CARLOS</t>
  </si>
  <si>
    <t>COLWELL STEPHEN</t>
  </si>
  <si>
    <t>Carrasco Gregorio</t>
  </si>
  <si>
    <t>Robinson Michael</t>
  </si>
  <si>
    <t>Trevino Robert</t>
  </si>
  <si>
    <t>Marcial Espinosa Junior</t>
  </si>
  <si>
    <t>Alvarez Maria</t>
  </si>
  <si>
    <t>Valverde Ruben J</t>
  </si>
  <si>
    <t>Saenz Rudy</t>
  </si>
  <si>
    <t>Grady Michelle</t>
  </si>
  <si>
    <t>Renteria Ricardo</t>
  </si>
  <si>
    <t>Bonner Hubert</t>
  </si>
  <si>
    <t>Montes Rowena</t>
  </si>
  <si>
    <t>DUENAS ROBERTO</t>
  </si>
  <si>
    <t>ARIAS GUILLERMO</t>
  </si>
  <si>
    <t>Slowik Kevin</t>
  </si>
  <si>
    <t>CAZARES BENIGNO</t>
  </si>
  <si>
    <t>Guzman Sonia</t>
  </si>
  <si>
    <t>CHAVEZ MARIA</t>
  </si>
  <si>
    <t>BAXTER JUDITH</t>
  </si>
  <si>
    <t>Cantu Lucia</t>
  </si>
  <si>
    <t>Rivera Denise</t>
  </si>
  <si>
    <t>BARDSLEY JOHN</t>
  </si>
  <si>
    <t>Moss Jennie</t>
  </si>
  <si>
    <t>FLORES MARIA</t>
  </si>
  <si>
    <t>Rangel Guadalupe</t>
  </si>
  <si>
    <t>RAMIREZ ANTONIO</t>
  </si>
  <si>
    <t>Paz Jorge</t>
  </si>
  <si>
    <t>STEINMEIER BELINDA</t>
  </si>
  <si>
    <t>Saenz Ciro</t>
  </si>
  <si>
    <t>Juarez Melissa</t>
  </si>
  <si>
    <t>Miranda Nancy</t>
  </si>
  <si>
    <t>Shelton James</t>
  </si>
  <si>
    <t>Radke Karl</t>
  </si>
  <si>
    <t>MURPHY DANILO</t>
  </si>
  <si>
    <t>Ortega Hortencia</t>
  </si>
  <si>
    <t>SABO ALICIA</t>
  </si>
  <si>
    <t>Gomez Leon Irene</t>
  </si>
  <si>
    <t>ARROYO ALEXIS</t>
  </si>
  <si>
    <t>Fitzpatrick Lisa</t>
  </si>
  <si>
    <t>NUNEZ MARICELA</t>
  </si>
  <si>
    <t>Guzman Cinthia</t>
  </si>
  <si>
    <t>MACKEY BRIAN</t>
  </si>
  <si>
    <t>HOOVER BENNY</t>
  </si>
  <si>
    <t>Goodrich Phyllis</t>
  </si>
  <si>
    <t>Hedrick Darin</t>
  </si>
  <si>
    <t>AVALOS ALBERT</t>
  </si>
  <si>
    <t>VICARI LESLIE</t>
  </si>
  <si>
    <t>Bitticks Carolyn</t>
  </si>
  <si>
    <t>Instruments</t>
  </si>
  <si>
    <t>Pending</t>
  </si>
  <si>
    <t>ACCESSION</t>
  </si>
  <si>
    <t>Romero, Jose</t>
  </si>
  <si>
    <t>Orrantia , Gerardo</t>
  </si>
  <si>
    <t>Grado, Eustolia</t>
  </si>
  <si>
    <t>Smith, Cynthia</t>
  </si>
  <si>
    <t>Wilson, Donna</t>
  </si>
  <si>
    <t>Onate,  Genoveva</t>
  </si>
  <si>
    <t>Adame, Raul</t>
  </si>
  <si>
    <t>Adams, Ian</t>
  </si>
  <si>
    <t>Peterson, Susana</t>
  </si>
  <si>
    <t>WALKER, GARLAND</t>
  </si>
  <si>
    <t>Arroniz, Elsa</t>
  </si>
  <si>
    <t>Cisneros, Guadalupe</t>
  </si>
  <si>
    <t>Diaz, Yara</t>
  </si>
  <si>
    <t>HERNANDEZ RIVERA, LETICIA</t>
  </si>
  <si>
    <t>Rangel, Juan</t>
  </si>
  <si>
    <t>Salgado, Felipe</t>
  </si>
  <si>
    <t>ACOSTA, KATHERYN</t>
  </si>
  <si>
    <t>MANNING, DALE</t>
  </si>
  <si>
    <t>Brown, Reginald</t>
  </si>
  <si>
    <t>PADILLA, LARRY</t>
  </si>
  <si>
    <t>Cisneros, Cecilia</t>
  </si>
  <si>
    <t>HAMMONDS, JANNICE</t>
  </si>
  <si>
    <t>Barrera, Lorenzo</t>
  </si>
  <si>
    <t>Gonzalez, Evangelina</t>
  </si>
  <si>
    <t>Franco, Patricia</t>
  </si>
  <si>
    <t>Solorzano, Armando</t>
  </si>
  <si>
    <t>Wix, Jessica</t>
  </si>
  <si>
    <t>Hernandez, Arleen</t>
  </si>
  <si>
    <t>Torres, Catalina</t>
  </si>
  <si>
    <t>Martinez, Jara</t>
  </si>
  <si>
    <t>Farr, Avery</t>
  </si>
  <si>
    <t>Flores, Maricela</t>
  </si>
  <si>
    <t>CHESTERS, SARAH</t>
  </si>
  <si>
    <t>Warren, Patricia</t>
  </si>
  <si>
    <t>Jordan, Gilbert</t>
  </si>
  <si>
    <t>SANDERSON, CAITLIN</t>
  </si>
  <si>
    <t>Alvidrez, Marcela</t>
  </si>
  <si>
    <t>Lopez, Miguel</t>
  </si>
  <si>
    <t>Buttner, Carisa</t>
  </si>
  <si>
    <t>Caldera, Gema</t>
  </si>
  <si>
    <t>Gomez, Luis</t>
  </si>
  <si>
    <t>Lopez , Ruben</t>
  </si>
  <si>
    <t>HERNANDEZ, RAUL</t>
  </si>
  <si>
    <t>Castillo Marquez , Jose</t>
  </si>
  <si>
    <t>OROZCO, JOSE</t>
  </si>
  <si>
    <t>Delgado, Paula</t>
  </si>
  <si>
    <t>Chavez, Guadalupe</t>
  </si>
  <si>
    <t>Holguin, Norma</t>
  </si>
  <si>
    <t>MAIO, RUDOLPH</t>
  </si>
  <si>
    <t>Lopez, Jose</t>
  </si>
  <si>
    <t>Nieto, Michael</t>
  </si>
  <si>
    <t>Corella, Sylvia</t>
  </si>
  <si>
    <t>Molina, Maria</t>
  </si>
  <si>
    <t>Lieurance, Ashley</t>
  </si>
  <si>
    <t>Titus, Dolly</t>
  </si>
  <si>
    <t>OSCAR, JOSEFINA</t>
  </si>
  <si>
    <t>Aguilar, Freddy</t>
  </si>
  <si>
    <t>HERAS, CLAUDIA</t>
  </si>
  <si>
    <t>Paz, Jorge</t>
  </si>
  <si>
    <t>Tovar, Sylvia</t>
  </si>
  <si>
    <t>Garcia, John</t>
  </si>
  <si>
    <t>Cortez, Cresencio</t>
  </si>
  <si>
    <t>RODRIGUEZ,  CARLOS</t>
  </si>
  <si>
    <t>WALTERS, JESSICA</t>
  </si>
  <si>
    <t>HERRIMAN, GENE</t>
  </si>
  <si>
    <t>Escobelo, Rosalba</t>
  </si>
  <si>
    <t>Vigil, Wendelin</t>
  </si>
  <si>
    <t>HOOKER, THOMAS</t>
  </si>
  <si>
    <t>REGALADO,  JOSE</t>
  </si>
  <si>
    <t>REED, PATRICIA</t>
  </si>
  <si>
    <t>MATA, JUAN</t>
  </si>
  <si>
    <t>Whitehead, Yesmin</t>
  </si>
  <si>
    <t>CAMPOS, MARIA</t>
  </si>
  <si>
    <t>Moore, Delmar</t>
  </si>
  <si>
    <t>Gonzalez, Leticia</t>
  </si>
  <si>
    <t>Huizar, Diana</t>
  </si>
  <si>
    <t>ESPARZA, JESUS</t>
  </si>
  <si>
    <t>Ubanyionwu, Godwin</t>
  </si>
  <si>
    <t>Arello, Frances</t>
  </si>
  <si>
    <t>Garcia,  Alejandra</t>
  </si>
  <si>
    <t>QUIJAS, MARISSA</t>
  </si>
  <si>
    <t>Arizpe, Danny</t>
  </si>
  <si>
    <t>CORDOVA, KATHY</t>
  </si>
  <si>
    <t>GONZALEZ DE MARTINEZ, MARIA</t>
  </si>
  <si>
    <t>Lopez, Robert</t>
  </si>
  <si>
    <t>ISELIN,  KELSIE</t>
  </si>
  <si>
    <t>LANKFORD, MICHAEL</t>
  </si>
  <si>
    <t>Rodriguez, Sonia</t>
  </si>
  <si>
    <t>SMITH,  CHARLES</t>
  </si>
  <si>
    <t>Trevino, Robert</t>
  </si>
  <si>
    <t>Shorter, Laura</t>
  </si>
  <si>
    <t>Diaz, Amelia</t>
  </si>
  <si>
    <t>Gutierrez, Leticia</t>
  </si>
  <si>
    <t>Herrera, Leticia</t>
  </si>
  <si>
    <t>Shorter, Joel</t>
  </si>
  <si>
    <t>Gonzalez, Magda</t>
  </si>
  <si>
    <t>BENAVIDEZ, ANGEL</t>
  </si>
  <si>
    <t>Mooney, Starlene</t>
  </si>
  <si>
    <t>Andrews, Thomas</t>
  </si>
  <si>
    <t>Villegas, Patricia</t>
  </si>
  <si>
    <t>CALAVENNA, MARTIN</t>
  </si>
  <si>
    <t>GRIFFIN, ABIGAIL</t>
  </si>
  <si>
    <t>Grady, Michelle</t>
  </si>
  <si>
    <t>Acosta, Gerardo</t>
  </si>
  <si>
    <t>Sanchez, Christina</t>
  </si>
  <si>
    <t>Leon Guerrero, Maria</t>
  </si>
  <si>
    <t>Maciel, Daniel</t>
  </si>
  <si>
    <t>Saenz, Rudy</t>
  </si>
  <si>
    <t>Borrego, Anthony</t>
  </si>
  <si>
    <t>HENRY, MICHAEL</t>
  </si>
  <si>
    <t>Montes, Rowena</t>
  </si>
  <si>
    <t>Montero, Margarita</t>
  </si>
  <si>
    <t>Cruz, Blanca</t>
  </si>
  <si>
    <t>Almaguer, Naomi</t>
  </si>
  <si>
    <t>CLARK, ALLISON</t>
  </si>
  <si>
    <t>Miller, Chason</t>
  </si>
  <si>
    <t>Hernandez, Emma</t>
  </si>
  <si>
    <t>Braswell, Peter</t>
  </si>
  <si>
    <t>Straight, Cora</t>
  </si>
  <si>
    <t>Berard, Timothy</t>
  </si>
  <si>
    <t>Martinez, Deana</t>
  </si>
  <si>
    <t>STOUT, STEPHEN</t>
  </si>
  <si>
    <t>Wallis, Peggy</t>
  </si>
  <si>
    <t>Aguilar, Lucina</t>
  </si>
  <si>
    <t>COERT-METCALF, REINA</t>
  </si>
  <si>
    <t>SPENCER, JAMIE</t>
  </si>
  <si>
    <t>Jacobson, Douglas</t>
  </si>
  <si>
    <t>Thornton,  Merteen</t>
  </si>
  <si>
    <t>Johnsen , Kathleen</t>
  </si>
  <si>
    <t>RONALD, GETTY</t>
  </si>
  <si>
    <t>AVALOS, ALBERT</t>
  </si>
  <si>
    <t>Cano, Yvonne</t>
  </si>
  <si>
    <t>Monrreal, Christina</t>
  </si>
  <si>
    <t>Saenz, Ciro</t>
  </si>
  <si>
    <t>Renteria, Ricardo</t>
  </si>
  <si>
    <t>Hubacker, Luana</t>
  </si>
  <si>
    <t>Sifuentes, Graciela</t>
  </si>
  <si>
    <t>MARTINEZ, LILY</t>
  </si>
  <si>
    <t>DIAZ BARBOSA,  MINERVA</t>
  </si>
  <si>
    <t>Podner, Elizabeth</t>
  </si>
  <si>
    <t>Rodriguez, Jorge</t>
  </si>
  <si>
    <t>Stokes, Lawrence</t>
  </si>
  <si>
    <t>MACIAS JUANITA</t>
  </si>
  <si>
    <t>GAETZKE, BRAD</t>
  </si>
  <si>
    <t>VICARI, LESLIE</t>
  </si>
  <si>
    <t>Bravo, Ana</t>
  </si>
  <si>
    <t>Tyquiengco, Melvin</t>
  </si>
  <si>
    <t>Manzano, Javier</t>
  </si>
  <si>
    <t>Moss, Jennie</t>
  </si>
  <si>
    <t>Love , Norman</t>
  </si>
  <si>
    <t>Tenorio, Gustavo</t>
  </si>
  <si>
    <t>Williams, David</t>
  </si>
  <si>
    <t>Montes, Edmundo</t>
  </si>
  <si>
    <t>Almeida, Concepcion</t>
  </si>
  <si>
    <t>Fitzpatrick , Lisa</t>
  </si>
  <si>
    <t>Herrera, Ivan</t>
  </si>
  <si>
    <t>Munoz, Luis</t>
  </si>
  <si>
    <t>Jeddery, Victoria</t>
  </si>
  <si>
    <t>Gary, Tinisha</t>
  </si>
  <si>
    <t>Braswell, Wendy</t>
  </si>
  <si>
    <t>Ortega, Esperanza</t>
  </si>
  <si>
    <t>Villalobos, Belinda</t>
  </si>
  <si>
    <t>KELLEY, JUDY</t>
  </si>
  <si>
    <t>MERRICK, PAUL</t>
  </si>
  <si>
    <t>Vasquez, Stoval</t>
  </si>
  <si>
    <t>Morales, Manuel</t>
  </si>
  <si>
    <t>Gadson, Ned</t>
  </si>
  <si>
    <t>ZUANY, CARLOS</t>
  </si>
  <si>
    <t>TOVAR LETICIA</t>
  </si>
  <si>
    <t>COBOS BERNABE</t>
  </si>
  <si>
    <t>CHAVEZ ALFRED</t>
  </si>
  <si>
    <t>MUNOZ ARTURO</t>
  </si>
  <si>
    <t>Montes, Edward</t>
  </si>
  <si>
    <t>Vasquez, Hector</t>
  </si>
  <si>
    <t>Cano, Jessica</t>
  </si>
  <si>
    <t>Delgado, Ricardo</t>
  </si>
  <si>
    <t>McKinney, Maria</t>
  </si>
  <si>
    <t>Grass, Thomas</t>
  </si>
  <si>
    <t>Gridley,  Julie</t>
  </si>
  <si>
    <t>MUNIZ, DORA</t>
  </si>
  <si>
    <t>Flores, Enrique</t>
  </si>
  <si>
    <t>Robinson, Mark</t>
  </si>
  <si>
    <t>RENTERIA,  SUSANA</t>
  </si>
  <si>
    <t>Pendelton, John</t>
  </si>
  <si>
    <t>COOK, STEVE</t>
  </si>
  <si>
    <t>Loera, Eleazar</t>
  </si>
  <si>
    <t>Villagomez, Laura</t>
  </si>
  <si>
    <t>SALTER, JON-MICHAEL</t>
  </si>
  <si>
    <t>Diaz, Javier</t>
  </si>
  <si>
    <t>Gomez, Briana</t>
  </si>
  <si>
    <t>Repeat</t>
  </si>
  <si>
    <t>DATE 1</t>
  </si>
  <si>
    <t>DATE 2</t>
  </si>
  <si>
    <t>DATE 3</t>
  </si>
  <si>
    <t>DATE 4</t>
  </si>
  <si>
    <t>REPEATS (MRN)</t>
  </si>
  <si>
    <t>SOAPP</t>
  </si>
  <si>
    <t>MEDICATIONS</t>
  </si>
  <si>
    <t>CHECKED</t>
  </si>
  <si>
    <t>CODEINE</t>
  </si>
  <si>
    <t>HYDROCODONE</t>
  </si>
  <si>
    <t>OXYCODONE</t>
  </si>
  <si>
    <t>BUPRENORPHINE</t>
  </si>
  <si>
    <t>HYDROMORPHONE</t>
  </si>
  <si>
    <t>MORPHINE</t>
  </si>
  <si>
    <t>METHADONE</t>
  </si>
  <si>
    <t>FENTANYL</t>
  </si>
  <si>
    <t>TRAMADOL</t>
  </si>
  <si>
    <t>CARISOPRODOL</t>
  </si>
  <si>
    <t>TAPENTADOL</t>
  </si>
  <si>
    <t>OPI</t>
  </si>
  <si>
    <t>DATE SOAPP/COMM</t>
  </si>
  <si>
    <t>LAST CHECKED SOAPP</t>
  </si>
  <si>
    <t>POSITIVES</t>
  </si>
  <si>
    <t>https://codingisforloss.com/learn-vlookup-formula-google-sheets/</t>
  </si>
  <si>
    <t>Gabapentin, Cyclobenzaprine</t>
  </si>
  <si>
    <t xml:space="preserve"> - </t>
  </si>
  <si>
    <t>today</t>
  </si>
  <si>
    <t>Hydrocodone</t>
  </si>
  <si>
    <t>Alprazolam, Gabapentin, Hydrocodone</t>
  </si>
  <si>
    <t>Codeine</t>
  </si>
  <si>
    <t>Gabapentin, Oxycodone</t>
  </si>
  <si>
    <t>Alprazolam, Gabapentin, Hydrocodone, Zolpidem</t>
  </si>
  <si>
    <t>Adderall, Diazepam, Fioricet #3, Oxycodone</t>
  </si>
  <si>
    <t>Hydrocodone, Duloxetine, Pregabalin</t>
  </si>
  <si>
    <t>Buprenorphine, Oxycodone, Pregabalin</t>
  </si>
  <si>
    <t>Alprazolam, Buprenorphine, Codeine</t>
  </si>
  <si>
    <t>Hydromorphone, Fentanyl, Gabapentin</t>
  </si>
  <si>
    <t>Fentanyl, Hydrocodone</t>
  </si>
  <si>
    <t>Gabapentin, Buprenorphine</t>
  </si>
  <si>
    <t>Alprazolam, Hydrocodone</t>
  </si>
  <si>
    <t>Oxycodone</t>
  </si>
  <si>
    <t>Pregabalin</t>
  </si>
  <si>
    <t>Pregabalin, Hydrocodone</t>
  </si>
  <si>
    <t>Gabapentin, Hydromorphone, Zolpidem, Buprenorphine, Diazepam</t>
  </si>
  <si>
    <t>Amitriptyline, Pregabalin, Codeine</t>
  </si>
  <si>
    <t>Gabapentin, Codeine</t>
  </si>
  <si>
    <t>Gabapentin, Hydrocodone, Duloxetine</t>
  </si>
  <si>
    <t>Gabapentin</t>
  </si>
  <si>
    <t>Alprazolam, Tramadol, Cyclobenzaprine</t>
  </si>
  <si>
    <t>Pregabalin, Oxycodone</t>
  </si>
  <si>
    <t>Pregabalin, Tramadol</t>
  </si>
  <si>
    <t>Hydrocodone, Nortriptyline</t>
  </si>
  <si>
    <t>Hydrocodone, Pregabalin</t>
  </si>
  <si>
    <t>Alprazolam, Amitriptyline, Oxycodone</t>
  </si>
  <si>
    <t>Hydrocodone, Buprenorphine</t>
  </si>
  <si>
    <t>Gabapentin, Hydrocodone</t>
  </si>
  <si>
    <t>Amitriptyline, Gabapentin, Hydrocodone</t>
  </si>
  <si>
    <t>Hydrocodone, Diazepam</t>
  </si>
  <si>
    <t>Tapentadol, Pregabalin, Duloxetine</t>
  </si>
  <si>
    <t xml:space="preserve">Oxycodone, Pregabalin, Zolpidem </t>
  </si>
  <si>
    <t>Alprazolam, Gabapentin, Tramadol</t>
  </si>
  <si>
    <t>Gabapentin, Hydrocodone, Morphine, Alprazolam</t>
  </si>
  <si>
    <t>Clonazepam, Tramadol</t>
  </si>
  <si>
    <t>Tramadol, Codeine, Duloxetine, Gabapentin</t>
  </si>
  <si>
    <t>Gabapentin, Tramadol</t>
  </si>
  <si>
    <t>Amitriptyline, Gabapentin, Zolpidem, Oxycodone</t>
  </si>
  <si>
    <t xml:space="preserve">Amitriptyline, Duloxetine, Gabapentin, Oxycodone, Zolpidem </t>
  </si>
  <si>
    <t>Adderall, Clonazepam, Hydrocodone</t>
  </si>
  <si>
    <t>Percocet, Pregabalin</t>
  </si>
  <si>
    <t>Codeine, Cyclobenzaprine</t>
  </si>
  <si>
    <t xml:space="preserve">Pregabalin, Hydrocodone, Duloxetine </t>
  </si>
  <si>
    <t>Cyclobenzaprine, Hydrocodone</t>
  </si>
  <si>
    <t>Amitriptyline, Pregabalin</t>
  </si>
  <si>
    <t>Buprenorphine, Oxycodone</t>
  </si>
  <si>
    <t>Clonazepam, Dextroamphetamine, Hydromorphone</t>
  </si>
  <si>
    <t xml:space="preserve">Alprazolam, Cyclobenzaprine, Gabapentin, Hydrocodone, Zolpidem </t>
  </si>
  <si>
    <t>Tramadol</t>
  </si>
  <si>
    <t>Hydrocodone, Morphine</t>
  </si>
  <si>
    <t>Clonazepam, Tramadol, Alprazolam</t>
  </si>
  <si>
    <t>Diazepam, Gabapentin, Hydrocodone, Methadone, Zolpidem, Buprenorphine, Chlordiazepoxide Amitriptyline</t>
  </si>
  <si>
    <t>Alprazolam, Tramadol, Zolpidem, Cyclobenzaprine, Gabapentin</t>
  </si>
  <si>
    <t xml:space="preserve">Alprazolam, Gabapentin, Tramadol, Zolpidem </t>
  </si>
  <si>
    <t>Alprazolam, Amitriptyline, Hydrocodone, Pregabalin</t>
  </si>
  <si>
    <t xml:space="preserve">Amitriptyline, Codeine, Zolpidem </t>
  </si>
  <si>
    <t>Hydrocodone, Duloxetine</t>
  </si>
  <si>
    <t>Pregabalin, Cyclobenzaprine, Oxycodone</t>
  </si>
  <si>
    <t>Amitriptyline, Hydrocodone</t>
  </si>
  <si>
    <t>Alprazolam, Gabapentin, Zolpidem, Buprenorphine, Cyclobenzaprine, Oxycodone, Duloxetine</t>
  </si>
  <si>
    <t>Gabapentin, Cyclobenzaprine, Oxycodone, Diazepam</t>
  </si>
  <si>
    <t>Amitriptyline, Gabapentin, Cyclobenzaprine</t>
  </si>
  <si>
    <t>Codeine, Duloxetine</t>
  </si>
  <si>
    <t>Gabapentin, Diazepam, Temazepam</t>
  </si>
  <si>
    <t>Narcan, Pregabalin, Oxycodone</t>
  </si>
  <si>
    <t xml:space="preserve">Phentermine </t>
  </si>
  <si>
    <t>Alprazolam, Duloxetine, Zolpidem, Oxycodone</t>
  </si>
  <si>
    <t>Clonazepam, Oxycodone</t>
  </si>
  <si>
    <t>Buprenorphine, Hydrocodone</t>
  </si>
  <si>
    <t>Gabapentin, Diazepam</t>
  </si>
  <si>
    <t>Zolpidem, Amitriptyline, Hydrocodone, Pregabalin</t>
  </si>
  <si>
    <t>Pregabalin, Cyclobenzaprine</t>
  </si>
  <si>
    <t xml:space="preserve">Amitriptyline, Gabapentin, Hydrocodone, Zolpidem </t>
  </si>
  <si>
    <t xml:space="preserve">Alprazolam, Hydrocodone, Duloxetine </t>
  </si>
  <si>
    <t>Lorazepam, Pregabalin, Oxycodone</t>
  </si>
  <si>
    <t xml:space="preserve">Zolpidem </t>
  </si>
  <si>
    <t>Pregabalin, Tramadol, Cyclobenzaprine</t>
  </si>
  <si>
    <t>Clonazepam</t>
  </si>
  <si>
    <t>Gabapentin, Tramadol, Cyclobenzaprine, Suvorexant</t>
  </si>
  <si>
    <t>Alprazolam, Gabapentin, Hydrocodone, Pregabalin</t>
  </si>
  <si>
    <t>Gabapentin, Hydrocodone, Cyclobenzaprine</t>
  </si>
  <si>
    <t>Nortriptyline</t>
  </si>
  <si>
    <t>Alprazolam, Gabapentin, Oxycodone</t>
  </si>
  <si>
    <t>Clonazepam, Hydromorphone, Methadone, Pregabalin</t>
  </si>
  <si>
    <t>Amitriptyline, Duloxetine, Gabapentin, Hydrocodone</t>
  </si>
  <si>
    <t xml:space="preserve">Gabapentin, Hydrocodone, Duloxetine, Zolpidem </t>
  </si>
  <si>
    <t xml:space="preserve">Hydromorphone, Pregabalin, Duloxetine </t>
  </si>
  <si>
    <t>Hydrocodone, Pregabalin, Duloxetine</t>
  </si>
  <si>
    <t>Alprazolam, Tramadol</t>
  </si>
  <si>
    <t>Hydromorphone, Pregabalin</t>
  </si>
  <si>
    <t>Clonazepam, Phentermine, Oxycodone, Alprazolam</t>
  </si>
  <si>
    <t>Codeine, Gabapentin, Hydrocodone</t>
  </si>
  <si>
    <t>Gabapentin, Zolpidem, Cyclobenzaprine, Oxycodone</t>
  </si>
  <si>
    <t>Zolpidem, Dextroamphetamine, Oxycodone</t>
  </si>
  <si>
    <t>Oxycodone, Duloxetine, Pregabalin</t>
  </si>
  <si>
    <t>Pregabalin, Duloxetine, Oxycodone</t>
  </si>
  <si>
    <t>Tramadol, Adderall</t>
  </si>
  <si>
    <t>Gabapentin, Hydrocodone, Zolpidem, Diazepam, Duloxetine</t>
  </si>
  <si>
    <t>Oxycodone, Cyclobenzaprine</t>
  </si>
  <si>
    <t>Hydrocodone, Cyclobenzaprine</t>
  </si>
  <si>
    <t>Clonazepam, Hydrocodone, Pregabalin, Tapentadol</t>
  </si>
  <si>
    <t xml:space="preserve">Gabapentin, Zolpidem, Phentermine, Oxycodone, Duloxetine </t>
  </si>
  <si>
    <t>Hydrocodone, Oxycodone</t>
  </si>
  <si>
    <t>Clonazepam, Oxycodone, Pregabalin, Duloxetine</t>
  </si>
  <si>
    <t>Amitriptyline, Gabapentin, Temazepam</t>
  </si>
  <si>
    <t>Gabapentin, Hydrocodone, Lorazepam</t>
  </si>
  <si>
    <t>Gabapentin, Duloxetine</t>
  </si>
  <si>
    <t>Hydrocodone, Zolpidem</t>
  </si>
  <si>
    <t>Alprazolam, Zolpidem</t>
  </si>
  <si>
    <t>Codeine, Clonazepam, Hydrocodone</t>
  </si>
  <si>
    <t>Pregabalin, Phentermine, Zolpidem, Duloxetine</t>
  </si>
  <si>
    <t>Hydrocodone, Nortriptyline, Pregabalin</t>
  </si>
  <si>
    <t xml:space="preserve">Tramadol, Duloxetine </t>
  </si>
  <si>
    <t xml:space="preserve">Buprenorphine, Hydrocodone, Diazepam, Zolpidem </t>
  </si>
  <si>
    <t>Amitriptyline, Clonazepam, Gabapentin, Morphine</t>
  </si>
  <si>
    <t xml:space="preserve">Alprazolam, Buprenorphine, Carisoprodol, Gabapentin, Morphine </t>
  </si>
  <si>
    <t>Alprazolam, Duloxetine, Hydrocodone</t>
  </si>
  <si>
    <t>Codeine, Gabapentin, Tramadol</t>
  </si>
  <si>
    <t>Alprazolam, Gabapentin, Tramadol, Duloxetine</t>
  </si>
  <si>
    <t>Gabapentin, Lorazepam, Tramadol</t>
  </si>
  <si>
    <t>Hydrocodone, Pregabalin, Tramadol, Zolpidem</t>
  </si>
  <si>
    <t>Codeine, Alprazolam, Gabapentin, Zolpidem, Hydrocodone</t>
  </si>
  <si>
    <t>Codeine, Pregabalin</t>
  </si>
  <si>
    <t>Clonazepam, Gabapentin, Codeine</t>
  </si>
  <si>
    <t>Pregabalin, Codeine</t>
  </si>
  <si>
    <t>Gabapentin, Hydrocodone, Lorazepam, Nortriptyline</t>
  </si>
  <si>
    <t xml:space="preserve">Hydrocodone, Pregabalin, Zolpidem </t>
  </si>
  <si>
    <t>Zolpidem</t>
  </si>
  <si>
    <t>Alprazolam, Oxycodone</t>
  </si>
  <si>
    <t>Alprazolam, Hydrocodone, Cyclobenzaprine, Codeine</t>
  </si>
  <si>
    <t>Codeine, Gabapentin</t>
  </si>
  <si>
    <t>Gabapentin, Tramadol, Cyclobenzaprine</t>
  </si>
  <si>
    <t>Buprenorphine, Percocet</t>
  </si>
  <si>
    <t>Gabapentin, Morphine Sulfate</t>
  </si>
  <si>
    <t xml:space="preserve">Hydrocodone, Zolpidem </t>
  </si>
  <si>
    <t>Codeine, Alprazolam, Pregabalin</t>
  </si>
  <si>
    <t>Alprazolam, Hydrocodone, Belsomra</t>
  </si>
  <si>
    <t>Gabapentin, Tapentadol</t>
  </si>
  <si>
    <t>Diazepam</t>
  </si>
  <si>
    <t>Gabapentin, Buprenorphine, Cyclobenzaprine</t>
  </si>
  <si>
    <t>Cyclobenzaprine, Gabapentin, Hydrocodone</t>
  </si>
  <si>
    <t xml:space="preserve">Gabapentin, Oxycodone, Zolpidem </t>
  </si>
  <si>
    <t>Clonazepam, Pregabalin, Oxycodone, Morphine</t>
  </si>
  <si>
    <t>Amphetamine, Codeine, Duloxetine</t>
  </si>
  <si>
    <t>Fentanyl, Pregabalin, Oxycodone</t>
  </si>
  <si>
    <t>Adderall, Buprenorphine, Oxycodone</t>
  </si>
  <si>
    <t>Buprenorphine, Clonazepam, Hydrocodone, Gabapentin, Hydromorphone</t>
  </si>
  <si>
    <t>Amitriptyline, Gabapentin, Clonazepam, Oxycodone</t>
  </si>
  <si>
    <t>Gabapentin, Pregabalin, Oxycodone</t>
  </si>
  <si>
    <t>Duloxetine</t>
  </si>
  <si>
    <t>Clonazepam, Gabapentin, Hydrocodone</t>
  </si>
  <si>
    <t>Clonazepam, Cyclobenzaprine, Gabapentin, Hydrocodone</t>
  </si>
  <si>
    <t>Amitriptyline, Hydrocodone, Pregabalin, Phentermine, Duloxetine, Zolpidem</t>
  </si>
  <si>
    <t>Buprenorphine, Hydrocodone, Pregabalin</t>
  </si>
  <si>
    <t>Clonazepam, Gabapentin, Tramadol</t>
  </si>
  <si>
    <t>Amitriptyline, Tramadol, Cyclobenzaprine</t>
  </si>
  <si>
    <t>Amitriptyline, Gabapentin, Hydrocodone, Cyclobenzaprine</t>
  </si>
  <si>
    <t>Buprenorphine, Hydrocodone, Lorazepam</t>
  </si>
  <si>
    <t>Clonazepam, Duloxetine</t>
  </si>
  <si>
    <t>Alprazolam, Gabapentin, Codeine</t>
  </si>
  <si>
    <t>Amitriptyline, Hydrocodone, Morphine, Pregabalin</t>
  </si>
  <si>
    <t>Gabapentin, Pregabalin</t>
  </si>
  <si>
    <t>Gabapentin, Alprazolam</t>
  </si>
  <si>
    <t>Gabapentin, Hydrocodone, Oxycodone</t>
  </si>
  <si>
    <t>Adderall, Hydrocodone, Lorazepam, Pregabalin</t>
  </si>
  <si>
    <t>Pregabalin, Tramadol, Oxycodone</t>
  </si>
  <si>
    <t>Alprazolam, Cyclobenzaprine, Gabapentin, Oxycodone</t>
  </si>
  <si>
    <t>Amitriptyline, Pregabalin, Tramadol</t>
  </si>
  <si>
    <t>Gabapentin, Hydrocodone, Alprazolam</t>
  </si>
  <si>
    <t>Lorazepam, Tramadol</t>
  </si>
  <si>
    <t>Gabapentin, Amitriptyline, Oxycodone</t>
  </si>
  <si>
    <t>Clonazepam, Hydrocodone</t>
  </si>
  <si>
    <t>COC</t>
  </si>
  <si>
    <t>Amitriptyline, Gabapentin, Percocet</t>
  </si>
  <si>
    <t>Gabapentin, Cyclobenzaprine, Butalbital</t>
  </si>
  <si>
    <t>Alprazolam</t>
  </si>
  <si>
    <t>Hydrocodone, Pregabalin, Cyclobenzaprine</t>
  </si>
  <si>
    <t>Gabapentin, Hydrocodone, Diazepam</t>
  </si>
  <si>
    <t>Gabapentin, Morphine, Oxycodone</t>
  </si>
  <si>
    <t>Hydrocodone, Lorazepam, Cyclobenzaprine</t>
  </si>
  <si>
    <t xml:space="preserve">Tapentadol, Zolpidem </t>
  </si>
  <si>
    <t>Gabapentin, Hydrocodone, Cyclobenzaprine, Fiorinal</t>
  </si>
  <si>
    <t>Cyclobenzaprine</t>
  </si>
  <si>
    <t>Gabapentin, Lorazepam, Nortriptyline, Oxycodone</t>
  </si>
  <si>
    <t>Tramadol, Cyclobenzaprine</t>
  </si>
  <si>
    <t>Nortriptyline, Cyclobenzaprine, Oxycodone, Duloxetine</t>
  </si>
  <si>
    <t>Gabapentin, Hydromorphone</t>
  </si>
  <si>
    <t>Oxycodone, Pregabalin</t>
  </si>
  <si>
    <t>Clonazepam, Hydrocodone, Duloxetine</t>
  </si>
  <si>
    <t>Clonazepam, Pregabalin, Tramadol</t>
  </si>
  <si>
    <t>Codeine, Cyclobenzaprine, Gabapentin</t>
  </si>
  <si>
    <t>Amitriptyline, Gabapentin, Morphine, Codeine</t>
  </si>
  <si>
    <t>Zolpidem, Clonazepam, Oxycodone</t>
  </si>
  <si>
    <t>Clonazepam, Gabapentin, Duloxetine</t>
  </si>
  <si>
    <t>Dextroamphetamine, Gabapentin, Cyclobenzaprine, Oxycodone</t>
  </si>
  <si>
    <t>Phentermine, Oxycodone</t>
  </si>
  <si>
    <t>Codeine, Hydrocodone</t>
  </si>
  <si>
    <t xml:space="preserve">Gabapentin, Tapentadol </t>
  </si>
  <si>
    <t>Hydrocodone, Oxycodone, Tramadol</t>
  </si>
  <si>
    <t>Duloxetine, Hydrocodone</t>
  </si>
  <si>
    <t>Amitriptyline</t>
  </si>
  <si>
    <t>Hydrocodone,</t>
  </si>
  <si>
    <t>Gabapentin, Hydrocodone, Amitriptyline, Temazepam</t>
  </si>
  <si>
    <t>Amitriptyline, Oxycodone, Duloxetine</t>
  </si>
  <si>
    <t>Zolpidem, Gabapentin, Hydrocodone</t>
  </si>
  <si>
    <t xml:space="preserve">Clonazepam, Hydrocodone, Pregabalin, Duloxetine, Zolpidem </t>
  </si>
  <si>
    <t>Tramadol, Duloxetine</t>
  </si>
  <si>
    <t>Alprazolam, Zolpidem, Hydrocodone, Duloxetine</t>
  </si>
  <si>
    <t>Alprazolam, Amitriptyline, Buprenorphine, Diazepam, Gabapentin, Oxycodone</t>
  </si>
  <si>
    <t>Gabapentin, Oxycodone, Duloxetine</t>
  </si>
  <si>
    <t>Buprenorphine, Pregabalin</t>
  </si>
  <si>
    <t xml:space="preserve">Tramadol, Zolpidem </t>
  </si>
  <si>
    <t>Methadone, Morphine, Pregabalin</t>
  </si>
  <si>
    <t>Gabapentin, Hydrocodone, Zolpidem</t>
  </si>
  <si>
    <t xml:space="preserve">Hydrocodone, Pregabalin, Buprenorphine, Zolpidem </t>
  </si>
  <si>
    <t>Hydrocodone, Lorazepam</t>
  </si>
  <si>
    <t xml:space="preserve">Gabapentin, Hydrocodone, Phentermine </t>
  </si>
  <si>
    <t>Hydrocodone, Fioricet #3</t>
  </si>
  <si>
    <t>Clonazepam, Hydrocodone, Gabapentin</t>
  </si>
  <si>
    <t>Gabapentin, Tramadol, Duloxetine</t>
  </si>
  <si>
    <t>Hydromorphone, Morphine, Cyclobenzaprine</t>
  </si>
  <si>
    <t>Alprazolam, Gabapentin, Oxycodone, Lorazepam, Eszcoplicone</t>
  </si>
  <si>
    <t xml:space="preserve">Gabapentin, Tramadol, Zolpidem </t>
  </si>
  <si>
    <t>Hydrocodone, Gabapentin</t>
  </si>
  <si>
    <t>Hydrocodone, Tramadol</t>
  </si>
  <si>
    <t>Gabapentin, Tramadol, Buprenorphine</t>
  </si>
  <si>
    <t>Cyclobenzaprine, Gabapentin, Hydrocodone, Oxycodone, Duloxetine</t>
  </si>
  <si>
    <t>Alprazolam, Pregabalin, Codeine</t>
  </si>
  <si>
    <t>Tramadol, Oxycodone</t>
  </si>
  <si>
    <t>Clorazepate Dipotassium, Lorazepam, Duloxetine, Lorazepam, Gabapentin, Tramadol</t>
  </si>
  <si>
    <t>Clonazepam, Gabapentin, Hydrocodone, Zolpidem, Duloxetine</t>
  </si>
  <si>
    <t>Butalbital, Clonazepam, Gabapentin</t>
  </si>
  <si>
    <t>Buprenorphine, Gabapentin</t>
  </si>
  <si>
    <t>Zolpidem, Oxycodone</t>
  </si>
  <si>
    <t>Adderall, Diazepam, Narcan, Pregabalin, Oxycodone</t>
  </si>
  <si>
    <t>Hydrocodone, Pregabalin, Tramadol</t>
  </si>
  <si>
    <t>Tramadol, Buprenorphine, Cyclobenzaprine</t>
  </si>
  <si>
    <t>Zolpidem, Duloxetine</t>
  </si>
  <si>
    <t>Pregabalin, Oxycodone, Duloxetine</t>
  </si>
  <si>
    <t>Alprazolam, Gabapentin, Pregabalin</t>
  </si>
  <si>
    <t>Buprenorphine, Gabapentin, Hydrocodone</t>
  </si>
  <si>
    <t>Gabapentin, Zolpidem, Oxycodone</t>
  </si>
  <si>
    <t>Alprazolam, Hydrocodone, Pregabalin, Duloxetine</t>
  </si>
  <si>
    <t xml:space="preserve">Pregabalin, Zolpidem </t>
  </si>
  <si>
    <t>Pregabalin, Tramadol, Amitriptyline</t>
  </si>
  <si>
    <t>Pregabalin, Tramadol, Duloxetine</t>
  </si>
  <si>
    <t>Amitriptyline, Hydrocodone, Pregabalin</t>
  </si>
  <si>
    <t xml:space="preserve">Hydrocodone, Pregabalin, Morphine </t>
  </si>
  <si>
    <t>Amitriptyline, Gabapentin, Tramadol</t>
  </si>
  <si>
    <t>Clonazepam, Gabapentin, Temazepam</t>
  </si>
  <si>
    <t xml:space="preserve">Buprenorphine, Pregabalin, Zolpidem </t>
  </si>
  <si>
    <t>Duloxetine, Gabapentin, Tramadol</t>
  </si>
  <si>
    <t xml:space="preserve">Cyclobenzaprine, Gabapentin, Tramadol, Zolpidem </t>
  </si>
  <si>
    <t>Alprazolam, Codeine</t>
  </si>
  <si>
    <t>Adderall, Clonazepam, Buprenorphine, Hydrocodone</t>
  </si>
  <si>
    <t>Oxycodone, Duloxetine</t>
  </si>
  <si>
    <t>Hydrocodone, Gabapentin, Morphine</t>
  </si>
  <si>
    <t>Hydrocodone, Tapentadol</t>
  </si>
  <si>
    <t xml:space="preserve">Duloxetine </t>
  </si>
  <si>
    <t xml:space="preserve">Zaleplon, Zolpidem </t>
  </si>
  <si>
    <t>Alprazolam, Codeine, Gabapentin, Buprenorphine</t>
  </si>
  <si>
    <t>Gabapentin, Cyclobenzaprine, Codeine</t>
  </si>
  <si>
    <t>Alprazolam, Hydromorphone</t>
  </si>
  <si>
    <t xml:space="preserve">Codeine, Buprenorphine, Lorazepam </t>
  </si>
  <si>
    <t>Zolpidem, Alprazolam, Diazepam, Butalbital, Codeine, Cyclobenzaprine, Vyvanse</t>
  </si>
  <si>
    <t>Alprazolam, Gabapentin, Hydrocodone, Cyclobenzaprine, Duloxetine</t>
  </si>
  <si>
    <t>Tramadol, Hydromorphone</t>
  </si>
  <si>
    <t xml:space="preserve">Alprazolam, Buprenorphine, Clonazepam, Gabapentin, Hydrocodone, Zolpidem </t>
  </si>
  <si>
    <t>Zolpidem, Buprenorphine, Gabapentin, Hydrocodone</t>
  </si>
  <si>
    <t xml:space="preserve">Codeine, Hydrocodone, Phentermine </t>
  </si>
  <si>
    <t>Oxycodone, Pregabalin, Tramadol</t>
  </si>
  <si>
    <t>Amitriptyline, Gabapentin, Hydrocodone, Buprenorphine</t>
  </si>
  <si>
    <t>Alprazolam, Gabapentin, Buprenorphine, Codeine</t>
  </si>
  <si>
    <t>Amitriptyline, Gabapentin, Hydrocodone, Alprazolam</t>
  </si>
  <si>
    <t>Cyclobenzaprine, Oxycodone</t>
  </si>
  <si>
    <t xml:space="preserve">Clonazepam, Duloxetine, Hydrocodone, Zolpidem </t>
  </si>
  <si>
    <t>Morphine, Pregabalin, Diazepam, Oxycodone</t>
  </si>
  <si>
    <t>Gabapentin, Hydrocodone, Zolpidem, Duloxetine</t>
  </si>
  <si>
    <t>Pregabalin, Hydrocodone, Duloxetine</t>
  </si>
  <si>
    <t>Amitriptyline, Tramadol</t>
  </si>
  <si>
    <t>Zolpidem, Oxycodone, Zolpidem, Fioricet #3</t>
  </si>
  <si>
    <t>Alprazolam, Zolpidem, Nortriptyline, Oxycodone</t>
  </si>
  <si>
    <t>Zolpidem, Buprenorphine, Codeine</t>
  </si>
  <si>
    <t xml:space="preserve">Methadone, Pregabalin, Zolpidem </t>
  </si>
  <si>
    <t>Gabapentin, Nortriptyline</t>
  </si>
  <si>
    <t>Amitriptyline, Diazepam, Tramadol, Zolpidem</t>
  </si>
  <si>
    <t>Clonazepam, Gabapentin</t>
  </si>
  <si>
    <t xml:space="preserve">Cyclobenzaprine, Tramadol, Zolpidem </t>
  </si>
  <si>
    <t>Clonazepam, Hydrocodone, Pregabalin</t>
  </si>
  <si>
    <t>Codeine, Lorazepam</t>
  </si>
  <si>
    <t xml:space="preserve">Morphine, Zolpidem </t>
  </si>
  <si>
    <t>Pregabalin, Hydrocodone, Cyclobenzaprine, Duloxetine</t>
  </si>
  <si>
    <t>Alprazolam, Codeine, Duloxetine</t>
  </si>
  <si>
    <t xml:space="preserve">Pregabalin, Oxycodone, Buprenorphine, Nortriptyline </t>
  </si>
  <si>
    <t>Hydrocodone, Vyvanse</t>
  </si>
  <si>
    <t>Amitriptyline, Carisoprodol, Hydrocodone, Tramadol</t>
  </si>
  <si>
    <t>Gabapentin, Tramadol, Alprazolam</t>
  </si>
  <si>
    <t>Alprazolam, Gabapentin</t>
  </si>
  <si>
    <t>Carisoprodol, Gabapentin, Codeine</t>
  </si>
  <si>
    <t>Gabapentin, Pregabalin, Tramadol</t>
  </si>
  <si>
    <t>Hydrocodone, Buprenorphine, Butalbital-ASA-Caffeine</t>
  </si>
  <si>
    <t>Amitriptyline, Clonazepam, Gabapentin</t>
  </si>
  <si>
    <t>Gabapentin, Pregabalin, Hydrocodone</t>
  </si>
  <si>
    <t>Buprenorphine, Duloxetine, Oxycodone, Pregabalin</t>
  </si>
  <si>
    <t>Alprazolam, Amitriptyline, Gabapentin, Codeine</t>
  </si>
  <si>
    <t>Hydrocodone, Alprazolam</t>
  </si>
  <si>
    <t xml:space="preserve">Nortriptyline </t>
  </si>
  <si>
    <t>Phentermine, Tramadol</t>
  </si>
  <si>
    <t>Buprenorphine, Clonazepam, Pregabalin, Hydrocodone, Oxycodone, Cyclobenzaprine</t>
  </si>
  <si>
    <t>Carisoprodol</t>
  </si>
  <si>
    <t>Tramadol, Gabapentin</t>
  </si>
  <si>
    <t>Clonazepam, Gabapentin, Nortriptyline, Tramadol, Alprazolam</t>
  </si>
  <si>
    <t>Amitriptyline, Gabapentin</t>
  </si>
  <si>
    <t>Codeine, Gabapentin, Clonazepam</t>
  </si>
  <si>
    <t>Pregabalin, Oxycodone, Cyclobenzaprine</t>
  </si>
  <si>
    <t>Codeine, Gabapentin, Cyclobenzaprine</t>
  </si>
  <si>
    <t xml:space="preserve">Gabapentin, Zolpidem </t>
  </si>
  <si>
    <t>Amitriptyline, Duloxetine, Oxycodone</t>
  </si>
  <si>
    <t>Alprazolam, Gabapentin, Zolpidem, Oxycodone, Buprenorphine</t>
  </si>
  <si>
    <t>Adderall, Duloxetine</t>
  </si>
  <si>
    <t>Codeine, Oxycodone, Pregabalin</t>
  </si>
  <si>
    <t xml:space="preserve">Pregabalin, Tramadol , Duloxetine </t>
  </si>
  <si>
    <t>Clonazepam, Codeine</t>
  </si>
  <si>
    <t>Hydrocodone, Temazepam</t>
  </si>
  <si>
    <t>Duloxetine, Hydrocodone, Pregabalin, Methadone</t>
  </si>
  <si>
    <t>Bultalbital, Tramadol, Zolpidem</t>
  </si>
  <si>
    <t xml:space="preserve">Amitriptyline, Clonazepam, Hydrocodone, Pregabalin, Phentermine </t>
  </si>
  <si>
    <t>Gabapentin, Oxycodone-Acetaminophen, Diazepam</t>
  </si>
  <si>
    <t>Methylphenidate, Tramadol</t>
  </si>
  <si>
    <t>Cyclobenzaprine, Duloxetine, Hydrocodone, Pregabalin</t>
  </si>
  <si>
    <t>Pregabalin, Buprenorphine</t>
  </si>
  <si>
    <t xml:space="preserve">Clonazepam, Oxycodone, Pregabalin, Zolpidem </t>
  </si>
  <si>
    <t>Gabapentin, Ultracet</t>
  </si>
  <si>
    <t xml:space="preserve">Cyclobenzaprine, Zolpidem </t>
  </si>
  <si>
    <t>Amitriptyline, Cyclobenzaprine, Tramadol</t>
  </si>
  <si>
    <t>Cyclobenzaprine, Duloxetine, Gabapentin, Zolpidem</t>
  </si>
  <si>
    <t>Oxycodone, Gabapentin</t>
  </si>
  <si>
    <t xml:space="preserve">Duloxetine, Hydrocodone, Pregabalin, Zolpidem </t>
  </si>
  <si>
    <t>Zolpidem, Cyclobenzaprine</t>
  </si>
  <si>
    <t>Hydrocodone, Pregabalin, Zolpidem, Buprenorphine, Duloxetine</t>
  </si>
  <si>
    <t>Lorazepam, Chlordiazepoxide</t>
  </si>
  <si>
    <t>Diazepam, Tramadol, Gabapentin</t>
  </si>
  <si>
    <t>Amitriptyline, Pregabalin, Hydrocodone</t>
  </si>
  <si>
    <t>Adderall, Pregabalin, Hydrocodone, Oxycodone</t>
  </si>
  <si>
    <t>(+) methamphetamines</t>
  </si>
  <si>
    <t>Codeine, Gabapentin, Alprazolam</t>
  </si>
  <si>
    <t>Alprazolam, Buprenorphine, Tramadol</t>
  </si>
  <si>
    <t>Fentanyl, Gabapentin, Hydromorphone</t>
  </si>
  <si>
    <t>Codeine, Alprazolam, Diazepam, Gabapentin</t>
  </si>
  <si>
    <t xml:space="preserve">Fentanyl, Gabapentin, Hydrocodone, Cyclobenzaprine, Duloxetine </t>
  </si>
  <si>
    <t>Alprazolam, Amitriptyline, Pregabalin, Tramadol</t>
  </si>
  <si>
    <t>Amitriptyline, Gabapentin, Hydrocodone, Morphine</t>
  </si>
  <si>
    <t>Alprazolam, Gabapentin, Clonazepam, Tramadol</t>
  </si>
  <si>
    <t>Methadone</t>
  </si>
  <si>
    <t>Duloxetine, Hydrocodone, Diazepam</t>
  </si>
  <si>
    <t xml:space="preserve">Zolpidem, Duloxetine </t>
  </si>
  <si>
    <t>Clonazepam, Gabapentin, Hydrocodone, Lorazepam</t>
  </si>
  <si>
    <t>Gabapentin, Alprazolam, Oxycodone</t>
  </si>
  <si>
    <t>Amitriptyline, Duloxetine</t>
  </si>
  <si>
    <t>Clonazepam, Pregabalin, Hydrocodone</t>
  </si>
  <si>
    <t>Tramadol, Alprazolam</t>
  </si>
  <si>
    <t>Gabapentin, Alprazolam, Codeine</t>
  </si>
  <si>
    <t>Zolpidem, Hydrocodone, Duloxetine</t>
  </si>
  <si>
    <t>Amitriptyline, Gabapentin, Buprenorphine, Oxycodone</t>
  </si>
  <si>
    <t xml:space="preserve">Hydrocodone, Clonazepam, Zolpidem </t>
  </si>
  <si>
    <t>Gabapentin, Hydrocodone, Duloxetine, Cyclobenzaprine</t>
  </si>
  <si>
    <t>Alprazolam, Tramadol, Zolpidem, Duloxetine</t>
  </si>
  <si>
    <t>Amitriptyline , Dexmethylphenidate</t>
  </si>
  <si>
    <t>Gabapentin, Hydrocodone, Buprenorphine</t>
  </si>
  <si>
    <t>Methylphenidate</t>
  </si>
  <si>
    <t xml:space="preserve">Pregabalin, Oxycodone, Cyclobenzaprine, Duloxetine </t>
  </si>
  <si>
    <t>Alprazolam, Zolpidem, Cyclobenzaprine</t>
  </si>
  <si>
    <t>Alprazolam, Tramadol, Pregabalin, Duloxetine</t>
  </si>
  <si>
    <t>Adderall</t>
  </si>
  <si>
    <t>Gabapentin, Temazepam</t>
  </si>
  <si>
    <t>Gabapentin, Amitriptyline, Methadone</t>
  </si>
  <si>
    <t>Amitriptyline, Oxycodone</t>
  </si>
  <si>
    <t xml:space="preserve">Buprenorphine, Gabapentin, Oxycodone, Tramadol, Zolpidem </t>
  </si>
  <si>
    <t>Codeine, Tramadol</t>
  </si>
  <si>
    <t>Adderall, Cyclobenzaprine, Duloxetine, Tramadol</t>
  </si>
  <si>
    <t>Hydrocodone, Duloxetine, Gabapentin, Buprenorphine</t>
  </si>
  <si>
    <t>Clonazepam, Gabapentin, Hydrocodone, Cyclobenzaprine</t>
  </si>
  <si>
    <t>Codeine, Duloxetine, Gabapentin</t>
  </si>
  <si>
    <t>(+) Amphetamine, Methadone</t>
  </si>
  <si>
    <t>Amitriptyline, Clonazepam, Pregabalin, Tramadol</t>
  </si>
  <si>
    <t xml:space="preserve">Gabapentin, Duloxetine </t>
  </si>
  <si>
    <t>Gabapentin, Narcan, Oxycodone, Duloxetine</t>
  </si>
  <si>
    <t>Buprenorphine</t>
  </si>
  <si>
    <t>Morphine, Pregabalin</t>
  </si>
  <si>
    <t xml:space="preserve">Gabapentin, Hydrocodone, Zolpidem </t>
  </si>
  <si>
    <t>Alprazolam, Tramadol, Duloxetine</t>
  </si>
  <si>
    <t xml:space="preserve">Amitriptyline, Gabapentin, Hydrocodone, Tramadol, Zolpidem </t>
  </si>
  <si>
    <t>Duloxetine, Gabapentin</t>
  </si>
  <si>
    <t>Cylcobenzaprine, Tramadol</t>
  </si>
  <si>
    <t>Carisoprodol, Lorazepam</t>
  </si>
  <si>
    <t>Hydromorphone, Buprenorphine</t>
  </si>
  <si>
    <t>Fiorinal, Gabapentin, Tramadol</t>
  </si>
  <si>
    <t>Pregabalin, Morphine, Duloxetine</t>
  </si>
  <si>
    <t>Duloxetine, Tramadol</t>
  </si>
  <si>
    <t>Gabapentin, Hydrocodone, Tramadol</t>
  </si>
  <si>
    <t>Hydrocodone, Cyclobenzaprine, Duloxetine</t>
  </si>
  <si>
    <t>Buprenorphine, Clonazepam, Oxycodone</t>
  </si>
  <si>
    <t>Duloxetine, Gabapentin, Codeine</t>
  </si>
  <si>
    <t>Ativan, Oxycodone</t>
  </si>
  <si>
    <t>Hydrocodone, Pregabalin, Zolpidem</t>
  </si>
  <si>
    <t xml:space="preserve">Morphine </t>
  </si>
  <si>
    <t>Duloxetine, Methylphenidate</t>
  </si>
  <si>
    <t>Belbuca, Pregabalin</t>
  </si>
  <si>
    <t xml:space="preserve">Pregabalin, Duloxetine, Codeine, Zolpidem </t>
  </si>
  <si>
    <t>Gabapentin, Duloxetine, Hydrocodone</t>
  </si>
  <si>
    <t>Lorazepam</t>
  </si>
  <si>
    <t>Zolpidem, Hydrocodone, Pregabalin, Duloxetine</t>
  </si>
  <si>
    <t>Gabapentin, Oxycodone, Buprenorphine</t>
  </si>
  <si>
    <t>Alprazolam, Cyclobenzaprine</t>
  </si>
  <si>
    <t xml:space="preserve">Gabapentin, Oxycodone </t>
  </si>
  <si>
    <t>Gabapentin, Hydrocodone, Buprenirphine</t>
  </si>
  <si>
    <t>HIGH</t>
  </si>
  <si>
    <t>Gabapentin, Oxycodone, Tramadol</t>
  </si>
  <si>
    <t>Pregabalin, Codeine, Cyclobenzaprine, Zolpidem Tartrate, Duloxetine</t>
  </si>
  <si>
    <t xml:space="preserve">Alprazolam, Tapentadol, Zolpidem </t>
  </si>
  <si>
    <t>Phentermine</t>
  </si>
  <si>
    <t xml:space="preserve">Codeine, Pregabalin, Zolpidem </t>
  </si>
  <si>
    <t>Buprenorphine, Tramadol</t>
  </si>
  <si>
    <t>Gabapentin, Lorazepam</t>
  </si>
  <si>
    <t>Buprenorphine, Codeine, Gabapentin</t>
  </si>
  <si>
    <t>Hydrocodone, Pregabalin, Buprenorphine, Duloxetine</t>
  </si>
  <si>
    <t>Alprazolam, Oxycodone, Buprenorphine, Pregabalin</t>
  </si>
  <si>
    <t>Tramadol, Codeine</t>
  </si>
  <si>
    <t>Alprazolam, Carisoprodol, Codeine</t>
  </si>
  <si>
    <t>Adderall, Gabapentin, Codeine</t>
  </si>
  <si>
    <t>Gabapentin, Buprenorphine, Codeine</t>
  </si>
  <si>
    <t>Clonazepam, Hydrocodone, Buprenorphine</t>
  </si>
  <si>
    <t>Amitriptyline, Diazepam</t>
  </si>
  <si>
    <t>Amitriptyline, Temazepam, Hydrocodone, Gabapentin</t>
  </si>
  <si>
    <t>Phentermine, Pregabalin</t>
  </si>
  <si>
    <t>Methylphenidate, Oxycodone, Cyclobenzaprine</t>
  </si>
  <si>
    <t>Gabapentin, Cyclobenzaprine, Oxycodone</t>
  </si>
  <si>
    <t>Gabapentin, Temazepam, Tramadol</t>
  </si>
  <si>
    <t>Adderall, Gabapentin, Duloxetine, Cyclobenzaprine</t>
  </si>
  <si>
    <t>Dextroamphetamine, Oxycodone</t>
  </si>
  <si>
    <t>Pregabalin, Cyclobenzaprine, Codeine</t>
  </si>
  <si>
    <t>Clonazepam, Pregabalin</t>
  </si>
  <si>
    <t>Alprazolam, Gabapentin, Oxycodone, Cyclobenzaprine, Duloxetine</t>
  </si>
  <si>
    <t>Pregabalin, Duloxetine, Hydrocodone</t>
  </si>
  <si>
    <t>Adderall, Alprazolam, Hydrocodone</t>
  </si>
  <si>
    <t>Gabapentin, Nortriptyline, Oxycodone</t>
  </si>
  <si>
    <t>Codeine, Amitriptyline, Nortriptyline, Hydrocodone, Pregabalin, Tramadol</t>
  </si>
  <si>
    <t>Clonazepam, Pregabalin, Duloxetine</t>
  </si>
  <si>
    <t>Cyclobenzaprine, Pregabalin</t>
  </si>
  <si>
    <t>Oxycodone, Tramadol</t>
  </si>
  <si>
    <t>Gabapentin, Buprenorphine, Hydrocodone, Cyclobenzaprine</t>
  </si>
  <si>
    <t>Codeine, Clonazepam, Gabapentin, Tramadol</t>
  </si>
  <si>
    <t>Clonazepam, Gabapentin, Cyclobenzaprine, Oxycodone, Duloxetine</t>
  </si>
  <si>
    <t>Hydrocodone, Temazepam, Alprazolam, Zolpidem</t>
  </si>
  <si>
    <t>Tramadol, Diazepam</t>
  </si>
  <si>
    <t>Tramadol, Phentermine, Cyclobenzaprine</t>
  </si>
  <si>
    <t xml:space="preserve">Cyclobenzaprine </t>
  </si>
  <si>
    <t>Amitriptyline, Gabapentin, Pregabalin</t>
  </si>
  <si>
    <t>Codeine, Cyclobenzaprine,  Alprazolam</t>
  </si>
  <si>
    <t>Tramadol, Diazepam, Cyclobenzaprine</t>
  </si>
  <si>
    <t>Alprazolam, Amitriptyline, Amphetamine, Dextroamphetamine, Duloxetine</t>
  </si>
  <si>
    <t>Buprenorphine, Hydrocodone, Duloxetine</t>
  </si>
  <si>
    <t>Diphenoxylate-Atropine, Gabapentin, Hydrocodone, Lorazepam</t>
  </si>
  <si>
    <t>Alprazolam, Gabapentin, Zolpidem</t>
  </si>
  <si>
    <t>Codeine, Cyclobenzaprine, Duloxetine, Gabapentin</t>
  </si>
  <si>
    <t>Clonazepam, Dextroamphetamine, Duloxetine</t>
  </si>
  <si>
    <t>Pregabalin, Duloxetine</t>
  </si>
  <si>
    <t>Pregabalin, Tapentadol</t>
  </si>
  <si>
    <t>Alprazolam, Buprenorphine, Clonazepam, Oxycodone</t>
  </si>
  <si>
    <t>Gabapentin, Tramadol, Alprazolam , Codeine, Diazepam</t>
  </si>
  <si>
    <t>Tramadol, Gabapentin, Duloxetine</t>
  </si>
  <si>
    <t>Tramadol, Zolpidem</t>
  </si>
  <si>
    <t>Tramadol, Pregabalin</t>
  </si>
  <si>
    <t>Armodafinil</t>
  </si>
  <si>
    <t>Pregabalin, Zolpidem, Codeine, Duloxetine</t>
  </si>
  <si>
    <t>Clonazepam, Gabapentin, Tramadol, Nortriptyline</t>
  </si>
  <si>
    <t>Cyclobenzaprine, Pregabalin, Tramadol</t>
  </si>
  <si>
    <t>Morphine</t>
  </si>
  <si>
    <t>Gabapentin, Hydrocodone, Pregabalin</t>
  </si>
  <si>
    <t>Amphetamine, Dextroamphetamine</t>
  </si>
  <si>
    <t>Gabapentin, Tramadol, Cyclobenzaprine, Duloxetine</t>
  </si>
  <si>
    <t>Tramadol, Hydrocodone</t>
  </si>
  <si>
    <t>Alprazolam, Tapentadol, Pregabalin, Zolpidem</t>
  </si>
  <si>
    <t>Diazepam, Hydrocodone</t>
  </si>
  <si>
    <t>Duloxetine, Hydrocodone, Pregabalin</t>
  </si>
  <si>
    <t>Amitriptyline, Butalbital, Gabapentin, Hydrocodone</t>
  </si>
  <si>
    <t>Morphine, Diazepam, Cyclobenzaprine</t>
  </si>
  <si>
    <t>Pregabalin, Zolpidem, Cyclobenzaprine</t>
  </si>
  <si>
    <t>Carisoprodol, Gabapentin, Oxycodone</t>
  </si>
  <si>
    <t>Alprazolam, Gabapentin, Duloxetine</t>
  </si>
  <si>
    <t>Codeine, Alprazolam, Tramadol, Gabapentin</t>
  </si>
  <si>
    <t>Codeine, Amitriptyline, Gabapentin</t>
  </si>
  <si>
    <t>Gabapentin, Duloxetine, Tramadol</t>
  </si>
  <si>
    <t>Gabapentin, Tramadol, Diazepam</t>
  </si>
  <si>
    <t>Pregabalin, Phentermine</t>
  </si>
  <si>
    <t>Alprazolam, Hydrocodone, Vyvanse</t>
  </si>
  <si>
    <t>Gabapentin, Clonazepam, Tramadol</t>
  </si>
  <si>
    <t>Nortriptyline, Oxycodone</t>
  </si>
  <si>
    <t>Alprazolam, Zolpidem, Cyclobenzaprine, Oxycodone, Pregabalin</t>
  </si>
  <si>
    <t>Gabapentin, Hydrocodone, Morphine</t>
  </si>
  <si>
    <t>Codeine, Pregabalin, Zolpidem</t>
  </si>
  <si>
    <t>Gabapentin, Buprenorphine, Duloxetine</t>
  </si>
  <si>
    <t>Gabapentin, Pregabalin, Amitriptyline, Cyclobenzaprine, Alprazolam</t>
  </si>
  <si>
    <t>Tramadol, Gabapentin, Cyclobenzaprine</t>
  </si>
  <si>
    <t>Buprenorphine, Oxycodone, Gabapentin</t>
  </si>
  <si>
    <t>Zolpidem, Cyclobenzaprine, Nortriptyline</t>
  </si>
  <si>
    <t xml:space="preserve">Cyclobenzaprine, Hydrocodone, Zolpidem </t>
  </si>
  <si>
    <t>Codeine, Nortriptyline, Tapentadol, Oxycodone, Pregabalin, Amitriptyline, Duloxetine</t>
  </si>
  <si>
    <t xml:space="preserve">Gabapentin, Nortriptyline , Zolpidem </t>
  </si>
  <si>
    <t>Duloxetine, Gabapentin, Hydrocodone</t>
  </si>
  <si>
    <t>Codeine, Clonazepam, Gabapentin</t>
  </si>
  <si>
    <t>Alprazolam, Pregabalin, Codeine, Duloxetine</t>
  </si>
  <si>
    <t>Hydrocodone, Clonazepam, Pregabalin</t>
  </si>
  <si>
    <t>Tapentadol , Pregabalin, Cyclobenzaprine, Oxycodone</t>
  </si>
  <si>
    <t xml:space="preserve">Alprazolam, Duloxetine, Hydrocodone, Zolpidem </t>
  </si>
  <si>
    <t>Alprazolam, Amitriptyline, Gabapentin</t>
  </si>
  <si>
    <t xml:space="preserve">Methadone, Duloxetine </t>
  </si>
  <si>
    <t>Codeine, Diazepam</t>
  </si>
  <si>
    <t>Duloxetine, Pregabalin</t>
  </si>
  <si>
    <t>Temazepam</t>
  </si>
  <si>
    <t xml:space="preserve">Codeine, Alprazolam, Duloxetine </t>
  </si>
  <si>
    <t>Alprazolam, Hydrocodone, Pregabalin</t>
  </si>
  <si>
    <t>Oxycodone, Gabapentin, Lorazepam, Tramadol</t>
  </si>
  <si>
    <t xml:space="preserve">Diazepam, Zolpidem </t>
  </si>
  <si>
    <t>Oxycodone, Buprenorphine, Gabapentin</t>
  </si>
  <si>
    <t>Gabapentin, Tramadol, Zolpidem</t>
  </si>
  <si>
    <t>Duloxetine, Hydrocodone, Lorazepam, Pregabalin</t>
  </si>
  <si>
    <t xml:space="preserve">Fentanyl, Zolpidem </t>
  </si>
  <si>
    <t xml:space="preserve">Alprazolam, Gabapentin, Hydrocodone, Cyclobenzaprine, Zolpidem </t>
  </si>
  <si>
    <t>Hydrocodone, Gabapentin, Duloxetine</t>
  </si>
  <si>
    <t>Duloxetine, Fentanyl</t>
  </si>
  <si>
    <t>Alprazolam, Hydrocodone, Cyclobenzaprine</t>
  </si>
  <si>
    <t>Amitrityline, Cyclobenzaprine</t>
  </si>
  <si>
    <t>Clonazepam, Tapentadol</t>
  </si>
  <si>
    <t>Adderall, Cyclobenzaprine, Gabapentin, Oxycodone</t>
  </si>
  <si>
    <t>Buprenorphine, Duloxetine, Hydrocodone, Pregabalin</t>
  </si>
  <si>
    <t xml:space="preserve">Amitriptyline, Buprenorphine, Carisoprodol, Gabapentin, Oxycodone, Zolpidem </t>
  </si>
  <si>
    <t>Codeine, Clonazepam</t>
  </si>
  <si>
    <t xml:space="preserve">Duloxetine, Hydrocodone, Tramadol, Zolpidem </t>
  </si>
  <si>
    <t>Fentanyl, Gabapentin, Oxycodone</t>
  </si>
  <si>
    <t>Fentanyl, Gabapentin, Hydrocodone</t>
  </si>
  <si>
    <t>Alprazolam, Duloxetine, Gabapentin, Hydrocodone</t>
  </si>
  <si>
    <t>Pregabalin, Diazepam</t>
  </si>
  <si>
    <t xml:space="preserve">Hydrocodone, Oxycodone, Zolpidem </t>
  </si>
  <si>
    <t>Cycloebenzaprine, Duloxetine, Gabapentin, Hydrocodone</t>
  </si>
  <si>
    <t xml:space="preserve">Alprazolam, Buprenorphine, Duloxetine, Gabapentin, Hydrocodone, Zolpidem </t>
  </si>
  <si>
    <t>Alprazolanm, Hydromorphone, Vyvanse</t>
  </si>
  <si>
    <t>Clonazepam, Cyclobenzaprine, Gabapentin, Tramadol</t>
  </si>
  <si>
    <t>Buprenorphine, Gabapentin, Oxycodone</t>
  </si>
  <si>
    <t>Gabapentin, Oxycodone, Oxycodone</t>
  </si>
  <si>
    <t>Alprazolam, Fentanyl, Gabapentin, Oxycodone, Tramadol</t>
  </si>
  <si>
    <t>Clonazepam, Hydromorphone, Pregabalin, Duloxetine, Morphine</t>
  </si>
  <si>
    <t>Alprazolam, Duloxetine, Hydrocodone, Tramadol</t>
  </si>
  <si>
    <t xml:space="preserve">Gabapentin, Hydrocodone, Duloxetine, Morphine </t>
  </si>
  <si>
    <t xml:space="preserve">Duloxetine, Hydrocodone, Morphine  </t>
  </si>
  <si>
    <t xml:space="preserve">Duloxetine, Oxycodone, Zolpidem </t>
  </si>
  <si>
    <t>Gabapentin, Hydrocodone, Amitriptyline</t>
  </si>
  <si>
    <t>Clonazepam, Hydrocodone, Buprenorphine, Gabapentin</t>
  </si>
  <si>
    <t xml:space="preserve">Gabapentin, Hydrocodone, Hydromorphone </t>
  </si>
  <si>
    <t>Cyclobenzaprine, Hydrocodone, Tramadol</t>
  </si>
  <si>
    <t>Buprenorphine, Clonazepam, Hydrocodone, Gabapentin</t>
  </si>
  <si>
    <t xml:space="preserve">Alprazolam,  Gabapentin, Hydrocodone, Morphine </t>
  </si>
  <si>
    <t>Cyclobenzaprine,Tramadol</t>
  </si>
  <si>
    <t>Cyclobenzaprine, Duloxetine, Gabapentin, Pregabalin, Tramadol</t>
  </si>
  <si>
    <t>Clonazepam, Duloxetine, Hydrocodone, Tramadol</t>
  </si>
  <si>
    <t>Hydrocodone, Lorazepam, Pregabalin</t>
  </si>
  <si>
    <t xml:space="preserve">Buprenorphine, Pregabalin, Oxycodone, Zolpidem </t>
  </si>
  <si>
    <t>Buprenorphine, Gabapentin, Hydrocodone, Lorazepam</t>
  </si>
  <si>
    <t xml:space="preserve">Hydrocodone, Tramadol, Zolpidem </t>
  </si>
  <si>
    <t>Gabapentin, Hydrocodone, Tramadol, Buprenorphine</t>
  </si>
  <si>
    <t>Alprazolam, Duloxetine, Methadone</t>
  </si>
  <si>
    <t>Clonazepam, Gabapentin, Hydrocodone, Morphine</t>
  </si>
  <si>
    <t>Amitriptyline, Buprenorphine, Cyclobenzaprine, Hydrocodone, Pregabalin</t>
  </si>
  <si>
    <t>Clonazepam, Cyclobenzaprine, Hydrocodone</t>
  </si>
  <si>
    <t xml:space="preserve">Amitriptyline, Gabapentin, Tramadol, Zolpidem </t>
  </si>
  <si>
    <t xml:space="preserve">Buprenorphine, Clonazepam, Duloxetine, Pregabalin, Tramadol, Zolpidem </t>
  </si>
  <si>
    <t>Lisdexamfetamine Dimesylate, Oxycodone, Pregabalin</t>
  </si>
  <si>
    <t>Codeine, Duloxetine, Lorazepam</t>
  </si>
  <si>
    <t>Buprenorphine, Cyclobenzaprine, Duloxetine, Pregabalin</t>
  </si>
  <si>
    <t>Buprenorphine, Duloxetine, Pregabalin</t>
  </si>
  <si>
    <t>Hydrocodone, Gabapentin, Duloxetine, Phentermine</t>
  </si>
  <si>
    <t>Temazepam, Tramadol, Alprazolam</t>
  </si>
  <si>
    <t>Alprazolam, Buprenorphine, Hydrocodone</t>
  </si>
  <si>
    <t>Gabapentin, Hydrocodone, Methadone</t>
  </si>
  <si>
    <t>Gabapentin, Morphine</t>
  </si>
  <si>
    <t>Gabapentin, Dronabinol</t>
  </si>
  <si>
    <t>Buprenorphine, Lorazepam</t>
  </si>
  <si>
    <t>Alprazolam, Tramadol, Gabapentin</t>
  </si>
  <si>
    <t>Tramadol, Duloxetine, Pregabalin</t>
  </si>
  <si>
    <t>Adderall, Oxycodone</t>
  </si>
  <si>
    <t xml:space="preserve">Codeine, Gabapentin, Cyclobenzaprine, </t>
  </si>
  <si>
    <t>Oxycodone, Armodafinil, Temazepam, Buprenorphine</t>
  </si>
  <si>
    <t>Cyclobenzaprine, Tramadol</t>
  </si>
  <si>
    <t>Alprazolam, Pregabalin</t>
  </si>
  <si>
    <t>Hydrocodone, Hydromorphone, Duloxetine</t>
  </si>
  <si>
    <t>Gabapentin, Hydrocodone, Duloxetine, Tramadol</t>
  </si>
  <si>
    <t>Cyclobenzaprine, Gabapentin</t>
  </si>
  <si>
    <t>Amitriptyline, Fentanyl, Hydromorphone</t>
  </si>
  <si>
    <t xml:space="preserve">Hydrocodone, Gabapentin, Zolpidem </t>
  </si>
  <si>
    <t>Hydrocodone, Morphine, Oxycodone</t>
  </si>
  <si>
    <t xml:space="preserve">Diazepam, Duloxetine, Gabapentin, Morphine </t>
  </si>
  <si>
    <t xml:space="preserve">Hydrocodone, Buprenorphine, Cyclobenzaprine, </t>
  </si>
  <si>
    <t>Amitriptyline, Gabapentin, Oxycodone, Zolpidem</t>
  </si>
  <si>
    <t>Gabapententin</t>
  </si>
  <si>
    <t xml:space="preserve">Amitriptilyne, Duloxetine, Tramadol, Zolpidem </t>
  </si>
  <si>
    <t xml:space="preserve">Codeine, Tramadol, Zolpidem </t>
  </si>
  <si>
    <t>Duloxetine, Gabapentin, Tramadol, Vimpat</t>
  </si>
  <si>
    <t>Codeine, Duloxetine, Lorazepam, Pregabalin</t>
  </si>
  <si>
    <t>Buprenorphine, Buprenorphine, Methylphenidate</t>
  </si>
  <si>
    <t>Hyrocodone, Pregabalin</t>
  </si>
  <si>
    <t>Butorphanol , Gabapentin, Hydrocodone</t>
  </si>
  <si>
    <t>Codeine, Amphetamine, Clonazepam, Duloxetine, Pregabalin</t>
  </si>
  <si>
    <t>Duloxetine, Pregabalin, Clonazepam</t>
  </si>
  <si>
    <t>Alprazolam, Hydrocodone, Pregabalin, Zolpidem Tartrate</t>
  </si>
  <si>
    <t>Alprazolam, Buprenorphine</t>
  </si>
  <si>
    <t>Codeine, Zolpidem Tartrate</t>
  </si>
  <si>
    <t>Hydromorphone, Morphine, Hydrocodone</t>
  </si>
  <si>
    <t>Zolpidem, Hydrocodone, Pregabalin, Oxycodone</t>
  </si>
  <si>
    <t>Cyclobenzaprine, Tramadol, Fentanyl</t>
  </si>
  <si>
    <t>Codeine, Zolpidem</t>
  </si>
  <si>
    <t>Clonazepam, Duloxetine, Gabapentin, Hydrocodone</t>
  </si>
  <si>
    <t>Codeine, Duloxetine, Pregabalin</t>
  </si>
  <si>
    <t>Codeine, Gabapentin, Pregabalin</t>
  </si>
  <si>
    <t>Briviact</t>
  </si>
  <si>
    <t>Fentanyl, Oxycodone</t>
  </si>
  <si>
    <t>Briviact, Clonazepam, Pregabalin</t>
  </si>
  <si>
    <t>Codeine, Nortriptyline</t>
  </si>
  <si>
    <t>Zolpidem, Alprazolam, Codeine</t>
  </si>
  <si>
    <t>Codeine, Tramadol, Pregabalin</t>
  </si>
  <si>
    <t>Codeine, Duloxetine, Diazepam</t>
  </si>
  <si>
    <t>Codeine, Lorazepam, Tramadol</t>
  </si>
  <si>
    <t>Alprazolam, Hydrocodone, Zolpidem Tartrate</t>
  </si>
  <si>
    <t>Codeine, Gabapentin, Cyclobenzaprine, Tramadol</t>
  </si>
  <si>
    <t>Amitriptyline, Nortriptyline, Gabapentin</t>
  </si>
  <si>
    <t>Amitriptyline, Gabapentin, Clonazepam</t>
  </si>
  <si>
    <t>Duloxetine, Gabapentin, Pregabalin, Oxycodone</t>
  </si>
  <si>
    <t>Zolpidem, Gabapentin</t>
  </si>
  <si>
    <t>Codeine, Temzepam, Tramadol</t>
  </si>
  <si>
    <t>Clonazepam, Temazepam</t>
  </si>
  <si>
    <t>Alprazolam, Cyclobenzaprine, Gabapentin</t>
  </si>
  <si>
    <t>Hydrocodone, Duloxetine, Gabapentin</t>
  </si>
  <si>
    <t>Alprazolam, Dronabinol, Tramadol</t>
  </si>
  <si>
    <t>Alprazolam, Tapentadol</t>
  </si>
  <si>
    <t>Hydrocodone, Pregabalin, Gabapentin</t>
  </si>
  <si>
    <t>Duloxetine, Gabapentin, Zolpidem</t>
  </si>
  <si>
    <t>Oxycodone, Gabapentin, Duloxetine</t>
  </si>
  <si>
    <t>Carisoprodol, Gabapentin, Pregabalin, Tramadol</t>
  </si>
  <si>
    <t>Alprazolam, Clonazepam</t>
  </si>
  <si>
    <t>Cyclobenzaprine, Hydrocodone, Pregabalin</t>
  </si>
  <si>
    <t>Dextroamphetamine, Methadone</t>
  </si>
  <si>
    <t>Zolpidem, Tramadol</t>
  </si>
  <si>
    <t>Codeine, Zolpidem, Duloxetine, Gabapentin</t>
  </si>
  <si>
    <t>Alprazolam, Duloxetine, Fentanyl, Hydrocodone</t>
  </si>
  <si>
    <t>Gabapentin, Zolpidem</t>
  </si>
  <si>
    <t>Morphine, Oxycodone</t>
  </si>
  <si>
    <t>Pregabalin, Zolpidem</t>
  </si>
  <si>
    <t>Cyclobenzaprine, Diazepam, Hydrocodone</t>
  </si>
  <si>
    <t>Duloxetine, Zolpidem</t>
  </si>
  <si>
    <t>Codeine, Clonazepam, Pregabalin</t>
  </si>
  <si>
    <t>Cyclobenzaprine, Diazepam, Dronabinol, Pregabalin</t>
  </si>
  <si>
    <t>Codeine, Gabapentin, Temazepam</t>
  </si>
  <si>
    <t>Cyclobenzaprine, Gabapentin, Tramadol</t>
  </si>
  <si>
    <t>Morphine, Hydrocodone</t>
  </si>
  <si>
    <t>Codeine, Clonazepam, Tramadol, Duloxetine</t>
  </si>
  <si>
    <t>Alprazolam, Nortriptyline</t>
  </si>
  <si>
    <t>Clonazepam, Pregabalin, Oxycodone, Duloxetine</t>
  </si>
  <si>
    <t>Amphetamine-Dextroamphetamine</t>
  </si>
  <si>
    <t>Clonazepam Tramadol, Vyvanse (lisdexamphetamine)</t>
  </si>
  <si>
    <t>Duloxetine, Lorazepam</t>
  </si>
  <si>
    <t>Alprazolam, Cyclobenzaprine, Gabapentin, Tramadol</t>
  </si>
  <si>
    <t>Zolpidem, Duloxetine, Hydrocodone</t>
  </si>
  <si>
    <t>PRN 14862</t>
  </si>
  <si>
    <t>PRN 15746</t>
  </si>
  <si>
    <t>PRN 15850</t>
  </si>
  <si>
    <t xml:space="preserve">Duloxetine, Methadone </t>
  </si>
  <si>
    <t>Adderall, Codeine</t>
  </si>
  <si>
    <t>Duloxetine, Hydrocodone, Tramadol</t>
  </si>
  <si>
    <t>Run Time Indiko: 37 mins per rack (9 Samples) | Run Time LCMS: 7:50 min per sample (up to 100 Samples)</t>
  </si>
  <si>
    <t>FOLLOW UP MENU</t>
  </si>
  <si>
    <t>Indiko Complete</t>
  </si>
  <si>
    <t>LC/MS Complete</t>
  </si>
  <si>
    <t>FULL UA</t>
  </si>
  <si>
    <t>LC/MS MISSING</t>
  </si>
  <si>
    <t xml:space="preserve">NAME(LAST,FIRST) </t>
  </si>
  <si>
    <t>VIAL</t>
  </si>
  <si>
    <t>ACCESSION#</t>
  </si>
  <si>
    <t>DOS</t>
  </si>
  <si>
    <t>TIME</t>
  </si>
  <si>
    <t>SEX</t>
  </si>
  <si>
    <t>PRE</t>
  </si>
  <si>
    <t>PANELS</t>
  </si>
  <si>
    <t>RX</t>
  </si>
  <si>
    <t>STATUS</t>
  </si>
  <si>
    <t>Percocet</t>
  </si>
  <si>
    <t>Vimpat</t>
  </si>
  <si>
    <t>GABA</t>
  </si>
  <si>
    <t>SSRI</t>
  </si>
  <si>
    <t>-</t>
  </si>
  <si>
    <t>UMR UNITED HEALTHCARE</t>
  </si>
  <si>
    <t>GABA + SSRI</t>
  </si>
  <si>
    <t>TCA</t>
  </si>
  <si>
    <t>Hydromorphone</t>
  </si>
  <si>
    <t>GABA + TCA</t>
  </si>
  <si>
    <t>PREGAB</t>
  </si>
  <si>
    <t>PREGAB + TCA</t>
  </si>
  <si>
    <t>PREGAB + SSRI</t>
  </si>
  <si>
    <t>Amphetamine</t>
  </si>
  <si>
    <t>Total:</t>
  </si>
  <si>
    <t>Molina:</t>
  </si>
  <si>
    <t>VISIT TYPE</t>
  </si>
  <si>
    <t>VISIT TYPE (Billing)</t>
  </si>
  <si>
    <t>CORRECTED</t>
  </si>
  <si>
    <t>f/u</t>
  </si>
  <si>
    <t>new</t>
  </si>
  <si>
    <t>ACC</t>
  </si>
  <si>
    <t>PANEL</t>
  </si>
  <si>
    <t>RR REASON</t>
  </si>
  <si>
    <t>COMPLETED</t>
  </si>
  <si>
    <t>ID</t>
  </si>
  <si>
    <t>REPEAT</t>
  </si>
  <si>
    <t>NEW QC</t>
  </si>
  <si>
    <t>A1</t>
  </si>
  <si>
    <t xml:space="preserve"> </t>
  </si>
  <si>
    <t>SWAPPED</t>
  </si>
  <si>
    <t>X1</t>
  </si>
  <si>
    <t>X2</t>
  </si>
  <si>
    <t>A2</t>
  </si>
  <si>
    <t>A3</t>
  </si>
  <si>
    <t>A5</t>
  </si>
  <si>
    <t>A6</t>
  </si>
  <si>
    <t>A4</t>
  </si>
  <si>
    <t>A7</t>
  </si>
  <si>
    <t>A10</t>
  </si>
  <si>
    <t>A8</t>
  </si>
  <si>
    <t>CONTAMINATED</t>
  </si>
  <si>
    <t>A11</t>
  </si>
  <si>
    <t>A12</t>
  </si>
  <si>
    <t>A13</t>
  </si>
  <si>
    <t>DISP</t>
  </si>
  <si>
    <t>A15</t>
  </si>
  <si>
    <t>A16</t>
  </si>
  <si>
    <t>A17</t>
  </si>
  <si>
    <t>A9</t>
  </si>
  <si>
    <t>A18</t>
  </si>
  <si>
    <t>A19</t>
  </si>
  <si>
    <t>A20</t>
  </si>
  <si>
    <t>A21</t>
  </si>
  <si>
    <t>A22</t>
  </si>
  <si>
    <t>A23</t>
  </si>
  <si>
    <t>A24</t>
  </si>
  <si>
    <t>A25</t>
  </si>
  <si>
    <t>CANC</t>
  </si>
  <si>
    <t>CONF</t>
  </si>
  <si>
    <t>ACCOUNT #</t>
  </si>
  <si>
    <t>DATE COLLECTED</t>
  </si>
  <si>
    <t>MENDEZ, JUAN**</t>
  </si>
  <si>
    <t>*</t>
  </si>
  <si>
    <t>Butalbital</t>
  </si>
  <si>
    <t>CORRECTION</t>
  </si>
  <si>
    <t>VIAL POS</t>
  </si>
  <si>
    <t>MISSING</t>
  </si>
  <si>
    <t>MISLABELED</t>
  </si>
  <si>
    <t>ALL</t>
  </si>
  <si>
    <t>F//U</t>
  </si>
  <si>
    <t>PROJECT TIMELINE</t>
  </si>
  <si>
    <t>PROJECT TITLE</t>
  </si>
  <si>
    <t>NOVEMBER UA</t>
  </si>
  <si>
    <t>COMPANY NAME</t>
  </si>
  <si>
    <t>WTXPI</t>
  </si>
  <si>
    <t>PROJECT MANAGER</t>
  </si>
  <si>
    <t>FABIAN ALVAREZ-PRIMO, PHD</t>
  </si>
  <si>
    <t>PHASE</t>
  </si>
  <si>
    <t>DETAILS</t>
  </si>
  <si>
    <t>WEEK 1</t>
  </si>
  <si>
    <t>WEEK 2</t>
  </si>
  <si>
    <t>WEEK 3</t>
  </si>
  <si>
    <t>WEEK 4</t>
  </si>
  <si>
    <t>WEEK 5</t>
  </si>
  <si>
    <t>W</t>
  </si>
  <si>
    <t>R</t>
  </si>
  <si>
    <t>T</t>
  </si>
  <si>
    <t>PROJECT WEEK:</t>
  </si>
  <si>
    <t>INDIKO</t>
  </si>
  <si>
    <t>CREATED STICKERS</t>
  </si>
  <si>
    <t>RAN DATES</t>
  </si>
  <si>
    <t>LC/MS</t>
  </si>
  <si>
    <t>VERIFIED MEDS</t>
  </si>
  <si>
    <t>1108 -1112</t>
  </si>
  <si>
    <t xml:space="preserve">1115 - </t>
  </si>
  <si>
    <t>CREATED ORDERS</t>
  </si>
  <si>
    <t>CREATED SAMPLES</t>
  </si>
  <si>
    <t>PREPARED SAMPLES</t>
  </si>
  <si>
    <t>RAN SAMPLES</t>
  </si>
  <si>
    <t>DNA SENT OUT</t>
  </si>
  <si>
    <t>CODED</t>
  </si>
  <si>
    <t>SCANNED</t>
  </si>
  <si>
    <t>SENT OUT</t>
  </si>
  <si>
    <t>UAS SENT OUT</t>
  </si>
  <si>
    <t>UHC 10/27</t>
  </si>
  <si>
    <t>PRIMARY INSURANCE NAME</t>
  </si>
  <si>
    <t>GEHA</t>
  </si>
  <si>
    <t>THIRD PARTY PAYER TWO - EH</t>
  </si>
  <si>
    <t>UHC DUAL COMPLETE</t>
  </si>
  <si>
    <t>WC - TEXAS PROPERTY AND CASUALTY INSURANCE GUARANTY ASSOCIATION</t>
  </si>
  <si>
    <t>QNS</t>
  </si>
  <si>
    <t>TIQ</t>
  </si>
  <si>
    <t>TNP</t>
  </si>
  <si>
    <t>CANCELLED</t>
  </si>
  <si>
    <t>WPS VA - PC3</t>
  </si>
  <si>
    <t>UHC CHOICE PLUS</t>
  </si>
  <si>
    <t>AARP MEDICARE COMPLETE</t>
  </si>
  <si>
    <t>GABA + PREGAB</t>
  </si>
  <si>
    <t>SSRI + TCA</t>
  </si>
  <si>
    <t>GABA + PREGAB + SSRI</t>
  </si>
  <si>
    <t>GABA + PREGAB + TCA</t>
  </si>
  <si>
    <t>GABA + PREGAB + SSRI + TCA</t>
  </si>
  <si>
    <t>PREGAB + SSRI + TCA</t>
  </si>
  <si>
    <t>GABA + SSRI + TCA</t>
  </si>
  <si>
    <t>TEMPS</t>
  </si>
  <si>
    <t>Refrigerator  ( °C )</t>
  </si>
  <si>
    <t>Room  ( °C )</t>
  </si>
  <si>
    <t>Freezer  ( °C )</t>
  </si>
  <si>
    <t>LIS ACC</t>
  </si>
  <si>
    <t>RAN ON</t>
  </si>
  <si>
    <t>RACK POSITION</t>
  </si>
  <si>
    <t>V TYPE VLOOKUP</t>
  </si>
  <si>
    <t>TYPE</t>
  </si>
  <si>
    <t>ACC FOR DATE</t>
  </si>
  <si>
    <t>PENDING</t>
  </si>
  <si>
    <t>Drug Screen</t>
  </si>
  <si>
    <t>NOT ON TRACKER</t>
  </si>
  <si>
    <t>cancelled</t>
  </si>
  <si>
    <t>billed</t>
  </si>
  <si>
    <t>5 - 6</t>
  </si>
  <si>
    <t>NEW PT</t>
  </si>
  <si>
    <t>ran/no results</t>
  </si>
  <si>
    <t>PLUMMER, JANET</t>
  </si>
  <si>
    <t>5 - 8</t>
  </si>
  <si>
    <t>SYDNEY</t>
  </si>
  <si>
    <t>SCREEN</t>
  </si>
  <si>
    <t>2 - 3</t>
  </si>
  <si>
    <t>LC/MS INQ</t>
  </si>
  <si>
    <t>LCMS ORDER</t>
  </si>
  <si>
    <t>CARBOXY-THC</t>
  </si>
  <si>
    <t>/</t>
  </si>
  <si>
    <t>LCMS ORDER VP #17</t>
  </si>
  <si>
    <t>TWICE</t>
  </si>
  <si>
    <t>7AMINO</t>
  </si>
  <si>
    <t>Accession</t>
  </si>
  <si>
    <t>Notes</t>
  </si>
  <si>
    <t>THC</t>
  </si>
  <si>
    <t>AMP</t>
  </si>
  <si>
    <t>METH</t>
  </si>
  <si>
    <t>ALVAREZ MARTHA</t>
  </si>
  <si>
    <t>PCP</t>
  </si>
  <si>
    <t>AMPHETAMINES</t>
  </si>
  <si>
    <t>PCP + THC</t>
  </si>
  <si>
    <t>HOWARD, THELMA</t>
  </si>
  <si>
    <t>COC + THC</t>
  </si>
  <si>
    <t>RONALD, GETTY J</t>
  </si>
  <si>
    <t>COC + METHADONE</t>
  </si>
  <si>
    <t>THC + COC</t>
  </si>
  <si>
    <t>ONIEL, MICHAEL</t>
  </si>
  <si>
    <t>BELL VICTORIA</t>
  </si>
  <si>
    <t>BIDDLE, NANCY</t>
  </si>
  <si>
    <t>MOORE, REBECCA</t>
  </si>
  <si>
    <t>SPANGLER, BARBARA</t>
  </si>
  <si>
    <t>PCP + COC</t>
  </si>
  <si>
    <t>GUTIERREZ ROBERTO</t>
  </si>
  <si>
    <t>FRANCO, BRIAN</t>
  </si>
  <si>
    <t>MELENDEZ, ADRIANA</t>
  </si>
  <si>
    <t>FRANCO, PATRICIA</t>
  </si>
  <si>
    <t>FOUST, DELAINA</t>
  </si>
  <si>
    <t>FABIAN</t>
  </si>
  <si>
    <t>DEYANIRA</t>
  </si>
  <si>
    <t>IN HOUSE PROCESSING</t>
  </si>
  <si>
    <t>OUTBOUND PROCESSING</t>
  </si>
  <si>
    <t>COLLECTOR</t>
  </si>
  <si>
    <t>PROVIDERS</t>
  </si>
  <si>
    <t>NP</t>
  </si>
  <si>
    <t>DEYANIRA*</t>
  </si>
  <si>
    <t>MD</t>
  </si>
  <si>
    <t>LUIS*</t>
  </si>
  <si>
    <t>INQUIRIES</t>
  </si>
  <si>
    <t>DYMO STICKERS</t>
  </si>
  <si>
    <t>INVENTORY - IH</t>
  </si>
  <si>
    <t>REVIEW DOCUMENTATION / UPLOAD REQ</t>
  </si>
  <si>
    <t>RESTROOMS</t>
  </si>
  <si>
    <t>SCHEDULE</t>
  </si>
  <si>
    <t>TOX/DNA REQ PROCESSING</t>
  </si>
  <si>
    <t>SAMPLE DISPOSAL</t>
  </si>
  <si>
    <t>UPLOAD REPORTS</t>
  </si>
  <si>
    <t>DANIEL</t>
  </si>
  <si>
    <t>CHRIS</t>
  </si>
  <si>
    <t>COLLECTION</t>
  </si>
  <si>
    <t>PRINT DOCUMENTATION</t>
  </si>
  <si>
    <t>INVENTORY - RW</t>
  </si>
  <si>
    <t>SAMPLE IDENTIFICATION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</si>
</sst>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mm&quot;/&quot;dd&quot;/&quot;yy"/>
    <numFmt numFmtId="165" formatCode="mm&quot;/&quot;dd&quot;/&quot;yyyy"/>
    <numFmt numFmtId="166" formatCode="hh&quot;:&quot;mm&quot; &quot;am/pm"/>
    <numFmt numFmtId="167" formatCode="mm/dd/yyyy h:mm am/pm"/>
    <numFmt numFmtId="168" formatCode="mm/dd/yyyy"/>
    <numFmt numFmtId="169" formatCode="m/d/yyyy"/>
    <numFmt numFmtId="170" formatCode="m/d"/>
    <numFmt numFmtId="171" formatCode="yymmdd"/>
    <numFmt numFmtId="172" formatCode="h&quot;:&quot;mm"/>
    <numFmt numFmtId="173" formatCode="mm/dd/yy"/>
    <numFmt numFmtId="174" formatCode="m/d/yy"/>
    <numFmt numFmtId="175" formatCode="&quot;$&quot;#,##0.00"/>
    <numFmt numFmtId="176" formatCode="h&quot;:&quot;mm&quot; &quot;am/pm"/>
  </numFmts>
  <fonts count="32">
    <font>
      <sz val="10.0"/>
      <color rgb="FF000000"/>
      <name val="Arial"/>
    </font>
    <font>
      <sz val="9.0"/>
      <color theme="1"/>
      <name val="Arial"/>
    </font>
    <font>
      <color theme="1"/>
      <name val="Arial"/>
    </font>
    <font>
      <sz val="9.0"/>
      <color rgb="FF000000"/>
      <name val="Arial"/>
    </font>
    <font>
      <b/>
      <sz val="9.0"/>
      <color rgb="FFFFFFFF"/>
      <name val="Arial"/>
    </font>
    <font>
      <b/>
      <sz val="9.0"/>
      <color theme="1"/>
      <name val="Arial"/>
    </font>
    <font>
      <u/>
      <sz val="9.0"/>
      <color rgb="FF1155CC"/>
      <name val="Arial"/>
    </font>
    <font>
      <sz val="9.0"/>
      <color rgb="FFFF0000"/>
      <name val="Arial"/>
    </font>
    <font/>
    <font>
      <b/>
      <sz val="9.0"/>
      <color rgb="FF000000"/>
      <name val="Arial"/>
    </font>
    <font>
      <b/>
      <sz val="8.0"/>
      <color rgb="FF0B5394"/>
      <name val="Arial"/>
    </font>
    <font>
      <sz val="8.0"/>
      <color theme="1"/>
      <name val="Arial"/>
    </font>
    <font>
      <sz val="8.0"/>
      <color rgb="FF000000"/>
      <name val="Arial"/>
    </font>
    <font>
      <sz val="8.0"/>
      <color rgb="FF0B5394"/>
      <name val="Arial"/>
    </font>
    <font>
      <b/>
      <sz val="8.0"/>
      <color rgb="FF434343"/>
      <name val="Arial"/>
    </font>
    <font>
      <sz val="8.0"/>
      <color rgb="FF434343"/>
      <name val="Arial"/>
    </font>
    <font>
      <b/>
      <sz val="8.0"/>
      <color rgb="FF666666"/>
      <name val="Arial"/>
    </font>
    <font>
      <sz val="8.0"/>
      <color rgb="FF999999"/>
      <name val="Arial"/>
    </font>
    <font>
      <b/>
      <sz val="8.0"/>
      <color rgb="FFFFFFFF"/>
      <name val="Arial"/>
    </font>
    <font>
      <b/>
      <sz val="8.0"/>
      <color rgb="FF000000"/>
      <name val="Arial"/>
    </font>
    <font>
      <b/>
      <sz val="8.0"/>
      <color theme="1"/>
      <name val="Arial"/>
    </font>
    <font>
      <sz val="8.0"/>
      <color rgb="FF666666"/>
      <name val="Arial"/>
    </font>
    <font>
      <sz val="8.0"/>
      <color rgb="FFFFFFFF"/>
      <name val="Arial"/>
    </font>
    <font>
      <sz val="8.0"/>
      <color rgb="FF1F4E78"/>
      <name val="Arial"/>
    </font>
    <font>
      <b/>
      <sz val="8.0"/>
      <color rgb="FF45818E"/>
      <name val="Arial"/>
    </font>
    <font>
      <sz val="8.0"/>
      <color rgb="FFB85B22"/>
      <name val="Arial"/>
    </font>
    <font>
      <b/>
      <sz val="8.0"/>
      <color rgb="FFB85B22"/>
      <name val="Arial"/>
    </font>
    <font>
      <b/>
      <sz val="8.0"/>
      <color rgb="FF38761D"/>
      <name val="Arial"/>
    </font>
    <font>
      <b/>
      <sz val="10.0"/>
      <color theme="1"/>
      <name val="Arial"/>
    </font>
    <font>
      <sz val="10.0"/>
      <color theme="1"/>
      <name val="Arial"/>
    </font>
    <font>
      <b/>
      <color theme="1"/>
      <name val="Arial"/>
    </font>
    <font>
      <b/>
      <color rgb="FFFFFFFF"/>
      <name val="Arial"/>
    </font>
  </fonts>
  <fills count="3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  <fill>
      <patternFill patternType="solid">
        <fgColor rgb="FFF3F3F3"/>
        <bgColor rgb="FFF3F3F3"/>
      </patternFill>
    </fill>
    <fill>
      <patternFill patternType="solid">
        <fgColor rgb="FF8E7CC3"/>
        <bgColor rgb="FF8E7CC3"/>
      </patternFill>
    </fill>
    <fill>
      <patternFill patternType="solid">
        <fgColor rgb="FFFF54FF"/>
        <bgColor rgb="FFFF54FF"/>
      </patternFill>
    </fill>
    <fill>
      <patternFill patternType="solid">
        <fgColor rgb="FFFFFF00"/>
        <bgColor rgb="FFFFFF00"/>
      </patternFill>
    </fill>
    <fill>
      <patternFill patternType="solid">
        <fgColor rgb="FF4285F4"/>
        <bgColor rgb="FF4285F4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B7E1CD"/>
        <bgColor rgb="FFB7E1CD"/>
      </patternFill>
    </fill>
    <fill>
      <patternFill patternType="solid">
        <fgColor rgb="FFB4A7D6"/>
        <bgColor rgb="FFB4A7D6"/>
      </patternFill>
    </fill>
    <fill>
      <patternFill patternType="solid">
        <fgColor rgb="FFFF0000"/>
        <bgColor rgb="FFFF0000"/>
      </patternFill>
    </fill>
    <fill>
      <patternFill patternType="solid">
        <fgColor rgb="FF46BDC6"/>
        <bgColor rgb="FF46BDC6"/>
      </patternFill>
    </fill>
    <fill>
      <patternFill patternType="solid">
        <fgColor rgb="FFEAFFE3"/>
        <bgColor rgb="FFEAFFE3"/>
      </patternFill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rgb="FFF8F8F8"/>
        <bgColor rgb="FFF8F8F8"/>
      </patternFill>
    </fill>
    <fill>
      <patternFill patternType="solid">
        <fgColor rgb="FF45818E"/>
        <bgColor rgb="FF45818E"/>
      </patternFill>
    </fill>
    <fill>
      <patternFill patternType="solid">
        <fgColor rgb="FFB85B22"/>
        <bgColor rgb="FFB85B22"/>
      </patternFill>
    </fill>
    <fill>
      <patternFill patternType="solid">
        <fgColor rgb="FF38761D"/>
        <bgColor rgb="FF38761D"/>
      </patternFill>
    </fill>
  </fills>
  <borders count="5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ck">
        <color rgb="FF0B5394"/>
      </bottom>
    </border>
    <border>
      <bottom style="thin">
        <color rgb="FFD9D9D9"/>
      </bottom>
    </border>
    <border>
      <left style="medium">
        <color rgb="FF666666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medium">
        <color rgb="FF666666"/>
      </right>
      <top style="medium">
        <color rgb="FF666666"/>
      </top>
      <bottom style="medium">
        <color rgb="FF666666"/>
      </bottom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</border>
    <border>
      <bottom style="medium">
        <color rgb="FF0B5394"/>
      </bottom>
    </border>
    <border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bottom style="medium">
        <color rgb="FF45818E"/>
      </bottom>
    </border>
    <border>
      <bottom style="medium">
        <color rgb="FFC76121"/>
      </bottom>
    </border>
    <border>
      <bottom style="medium">
        <color rgb="FF38761D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4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1" fillId="0" fontId="1" numFmtId="164" xfId="0" applyAlignment="1" applyBorder="1" applyFont="1" applyNumberFormat="1">
      <alignment vertical="bottom"/>
    </xf>
    <xf borderId="1" fillId="0" fontId="1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vertical="bottom"/>
    </xf>
    <xf borderId="2" fillId="2" fontId="3" numFmtId="0" xfId="0" applyAlignment="1" applyBorder="1" applyFill="1" applyFont="1">
      <alignment horizontal="left"/>
    </xf>
    <xf borderId="0" fillId="3" fontId="4" numFmtId="0" xfId="0" applyAlignment="1" applyFill="1" applyFont="1">
      <alignment horizontal="left" readingOrder="0"/>
    </xf>
    <xf borderId="1" fillId="3" fontId="4" numFmtId="0" xfId="0" applyAlignment="1" applyBorder="1" applyFont="1">
      <alignment horizontal="left" readingOrder="0"/>
    </xf>
    <xf borderId="1" fillId="3" fontId="4" numFmtId="0" xfId="0" applyAlignment="1" applyBorder="1" applyFont="1">
      <alignment horizontal="left" readingOrder="0" shrinkToFit="0" wrapText="1"/>
    </xf>
    <xf borderId="3" fillId="0" fontId="1" numFmtId="0" xfId="0" applyAlignment="1" applyBorder="1" applyFont="1">
      <alignment horizontal="left" readingOrder="0" vertical="bottom"/>
    </xf>
    <xf borderId="1" fillId="4" fontId="1" numFmtId="0" xfId="0" applyAlignment="1" applyBorder="1" applyFill="1" applyFont="1">
      <alignment horizontal="left" readingOrder="0" vertical="bottom"/>
    </xf>
    <xf borderId="1" fillId="5" fontId="1" numFmtId="165" xfId="0" applyAlignment="1" applyBorder="1" applyFill="1" applyFont="1" applyNumberFormat="1">
      <alignment horizontal="left" readingOrder="0" vertical="bottom"/>
    </xf>
    <xf borderId="1" fillId="6" fontId="1" numFmtId="165" xfId="0" applyAlignment="1" applyBorder="1" applyFill="1" applyFont="1" applyNumberFormat="1">
      <alignment horizontal="left" readingOrder="0" vertical="bottom"/>
    </xf>
    <xf borderId="1" fillId="7" fontId="1" numFmtId="166" xfId="0" applyAlignment="1" applyBorder="1" applyFill="1" applyFont="1" applyNumberFormat="1">
      <alignment horizontal="left" readingOrder="0" vertical="bottom"/>
    </xf>
    <xf borderId="1" fillId="8" fontId="1" numFmtId="0" xfId="0" applyAlignment="1" applyBorder="1" applyFill="1" applyFont="1">
      <alignment horizontal="left" readingOrder="0" vertical="bottom"/>
    </xf>
    <xf borderId="1" fillId="9" fontId="1" numFmtId="0" xfId="0" applyAlignment="1" applyBorder="1" applyFill="1" applyFont="1">
      <alignment horizontal="left" readingOrder="0" vertical="bottom"/>
    </xf>
    <xf borderId="1" fillId="10" fontId="1" numFmtId="0" xfId="0" applyAlignment="1" applyBorder="1" applyFill="1" applyFont="1">
      <alignment horizontal="left" readingOrder="0" vertical="bottom"/>
    </xf>
    <xf borderId="1" fillId="11" fontId="1" numFmtId="0" xfId="0" applyAlignment="1" applyBorder="1" applyFill="1" applyFont="1">
      <alignment horizontal="left" readingOrder="0" vertical="bottom"/>
    </xf>
    <xf borderId="1" fillId="2" fontId="2" numFmtId="0" xfId="0" applyAlignment="1" applyBorder="1" applyFont="1">
      <alignment horizontal="left" readingOrder="0" vertical="bottom"/>
    </xf>
    <xf borderId="1" fillId="2" fontId="2" numFmtId="0" xfId="0" applyAlignment="1" applyBorder="1" applyFont="1">
      <alignment horizontal="left" readingOrder="0" vertical="bottom"/>
    </xf>
    <xf borderId="1" fillId="12" fontId="2" numFmtId="0" xfId="0" applyAlignment="1" applyBorder="1" applyFill="1" applyFont="1">
      <alignment horizontal="left" readingOrder="0" vertical="bottom"/>
    </xf>
    <xf borderId="1" fillId="0" fontId="1" numFmtId="0" xfId="0" applyAlignment="1" applyBorder="1" applyFont="1">
      <alignment horizontal="left" readingOrder="0"/>
    </xf>
    <xf borderId="1" fillId="12" fontId="2" numFmtId="0" xfId="0" applyAlignment="1" applyBorder="1" applyFont="1">
      <alignment horizontal="left" vertical="bottom"/>
    </xf>
    <xf borderId="1" fillId="12" fontId="2" numFmtId="0" xfId="0" applyAlignment="1" applyBorder="1" applyFont="1">
      <alignment horizontal="left"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vertical="bottom"/>
    </xf>
    <xf borderId="1" fillId="2" fontId="2" numFmtId="0" xfId="0" applyAlignment="1" applyBorder="1" applyFont="1">
      <alignment horizontal="left" vertical="bottom"/>
    </xf>
    <xf borderId="1" fillId="2" fontId="2" numFmtId="0" xfId="0" applyAlignment="1" applyBorder="1" applyFont="1">
      <alignment horizontal="left" vertical="bottom"/>
    </xf>
    <xf borderId="0" fillId="0" fontId="1" numFmtId="0" xfId="0" applyAlignment="1" applyFont="1">
      <alignment horizontal="left"/>
    </xf>
    <xf borderId="1" fillId="2" fontId="1" numFmtId="0" xfId="0" applyAlignment="1" applyBorder="1" applyFont="1">
      <alignment horizontal="left" readingOrder="0" vertical="bottom"/>
    </xf>
    <xf borderId="1" fillId="13" fontId="1" numFmtId="0" xfId="0" applyAlignment="1" applyBorder="1" applyFill="1" applyFont="1">
      <alignment horizontal="left" readingOrder="0" vertical="bottom"/>
    </xf>
    <xf borderId="1" fillId="2" fontId="1" numFmtId="0" xfId="0" applyAlignment="1" applyBorder="1" applyFont="1">
      <alignment horizontal="left" readingOrder="0" vertical="bottom"/>
    </xf>
    <xf borderId="1" fillId="12" fontId="1" numFmtId="0" xfId="0" applyAlignment="1" applyBorder="1" applyFont="1">
      <alignment horizontal="left" readingOrder="0" vertical="bottom"/>
    </xf>
    <xf borderId="1" fillId="12" fontId="1" numFmtId="0" xfId="0" applyAlignment="1" applyBorder="1" applyFont="1">
      <alignment horizontal="left" vertical="bottom"/>
    </xf>
    <xf borderId="1" fillId="6" fontId="1" numFmtId="0" xfId="0" applyAlignment="1" applyBorder="1" applyFont="1">
      <alignment horizontal="left" readingOrder="0"/>
    </xf>
    <xf borderId="1" fillId="2" fontId="1" numFmtId="0" xfId="0" applyAlignment="1" applyBorder="1" applyFont="1">
      <alignment horizontal="left" vertical="bottom"/>
    </xf>
    <xf borderId="1" fillId="13" fontId="1" numFmtId="0" xfId="0" applyAlignment="1" applyBorder="1" applyFont="1">
      <alignment horizontal="left" vertical="bottom"/>
    </xf>
    <xf borderId="1" fillId="14" fontId="1" numFmtId="0" xfId="0" applyAlignment="1" applyBorder="1" applyFill="1" applyFont="1">
      <alignment horizontal="left" readingOrder="0"/>
    </xf>
    <xf borderId="1" fillId="2" fontId="1" numFmtId="0" xfId="0" applyAlignment="1" applyBorder="1" applyFont="1">
      <alignment horizontal="left" vertical="bottom"/>
    </xf>
    <xf borderId="0" fillId="0" fontId="2" numFmtId="0" xfId="0" applyAlignment="1" applyFont="1">
      <alignment readingOrder="0"/>
    </xf>
    <xf borderId="0" fillId="0" fontId="2" numFmtId="167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15" fontId="1" numFmtId="0" xfId="0" applyAlignment="1" applyFill="1" applyFont="1">
      <alignment readingOrder="0" vertical="bottom"/>
    </xf>
    <xf borderId="0" fillId="15" fontId="1" numFmtId="0" xfId="0" applyAlignment="1" applyFont="1">
      <alignment horizontal="right" readingOrder="0" vertical="bottom"/>
    </xf>
    <xf borderId="1" fillId="15" fontId="1" numFmtId="0" xfId="0" applyAlignment="1" applyBorder="1" applyFont="1">
      <alignment horizontal="right" readingOrder="0" vertical="bottom"/>
    </xf>
    <xf borderId="1" fillId="15" fontId="1" numFmtId="0" xfId="0" applyAlignment="1" applyBorder="1" applyFont="1">
      <alignment readingOrder="0" vertical="bottom"/>
    </xf>
    <xf borderId="1" fillId="16" fontId="1" numFmtId="0" xfId="0" applyAlignment="1" applyBorder="1" applyFill="1" applyFont="1">
      <alignment readingOrder="0" vertical="bottom"/>
    </xf>
    <xf borderId="1" fillId="16" fontId="1" numFmtId="0" xfId="0" applyAlignment="1" applyBorder="1" applyFont="1">
      <alignment horizontal="right" readingOrder="0" vertical="bottom"/>
    </xf>
    <xf borderId="1" fillId="2" fontId="1" numFmtId="0" xfId="0" applyAlignment="1" applyBorder="1" applyFont="1">
      <alignment readingOrder="0" vertical="bottom"/>
    </xf>
    <xf borderId="1" fillId="4" fontId="1" numFmtId="0" xfId="0" applyAlignment="1" applyBorder="1" applyFont="1">
      <alignment horizontal="right" readingOrder="0" vertical="bottom"/>
    </xf>
    <xf borderId="1" fillId="17" fontId="1" numFmtId="0" xfId="0" applyAlignment="1" applyBorder="1" applyFill="1" applyFont="1">
      <alignment readingOrder="0" vertical="bottom"/>
    </xf>
    <xf borderId="1" fillId="17" fontId="1" numFmtId="0" xfId="0" applyAlignment="1" applyBorder="1" applyFont="1">
      <alignment horizontal="right" readingOrder="0" vertical="bottom"/>
    </xf>
    <xf borderId="1" fillId="18" fontId="1" numFmtId="0" xfId="0" applyAlignment="1" applyBorder="1" applyFill="1" applyFont="1">
      <alignment readingOrder="0" vertical="bottom"/>
    </xf>
    <xf borderId="1" fillId="18" fontId="1" numFmtId="0" xfId="0" applyAlignment="1" applyBorder="1" applyFont="1">
      <alignment horizontal="right" readingOrder="0" vertical="bottom"/>
    </xf>
    <xf borderId="0" fillId="3" fontId="4" numFmtId="0" xfId="0" applyAlignment="1" applyFont="1">
      <alignment horizontal="center" readingOrder="0" shrinkToFit="0" vertical="center" wrapText="0"/>
    </xf>
    <xf borderId="1" fillId="3" fontId="4" numFmtId="0" xfId="0" applyAlignment="1" applyBorder="1" applyFont="1">
      <alignment horizontal="center" readingOrder="0" shrinkToFit="0" vertical="center" wrapText="0"/>
    </xf>
    <xf borderId="1" fillId="3" fontId="4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4" fontId="1" numFmtId="0" xfId="0" applyAlignment="1" applyBorder="1" applyFont="1">
      <alignment horizontal="left" shrinkToFit="0" vertical="center" wrapText="0"/>
    </xf>
    <xf borderId="1" fillId="4" fontId="1" numFmtId="0" xfId="0" applyAlignment="1" applyBorder="1" applyFont="1">
      <alignment horizontal="left" readingOrder="0" shrinkToFit="0" vertical="center" wrapText="0"/>
    </xf>
    <xf borderId="1" fillId="5" fontId="1" numFmtId="165" xfId="0" applyAlignment="1" applyBorder="1" applyFont="1" applyNumberFormat="1">
      <alignment horizontal="left" readingOrder="0" shrinkToFit="0" vertical="center" wrapText="0"/>
    </xf>
    <xf borderId="1" fillId="6" fontId="1" numFmtId="165" xfId="0" applyAlignment="1" applyBorder="1" applyFont="1" applyNumberFormat="1">
      <alignment horizontal="left" readingOrder="0" shrinkToFit="0" vertical="center" wrapText="0"/>
    </xf>
    <xf borderId="1" fillId="7" fontId="1" numFmtId="166" xfId="0" applyAlignment="1" applyBorder="1" applyFont="1" applyNumberFormat="1">
      <alignment horizontal="left" readingOrder="0" shrinkToFit="0" vertical="center" wrapText="0"/>
    </xf>
    <xf borderId="1" fillId="8" fontId="1" numFmtId="0" xfId="0" applyAlignment="1" applyBorder="1" applyFont="1">
      <alignment horizontal="left" readingOrder="0" shrinkToFit="0" vertical="center" wrapText="0"/>
    </xf>
    <xf borderId="1" fillId="9" fontId="1" numFmtId="0" xfId="0" applyAlignment="1" applyBorder="1" applyFont="1">
      <alignment horizontal="left" readingOrder="0" shrinkToFit="0" vertical="center" wrapText="0"/>
    </xf>
    <xf borderId="1" fillId="10" fontId="1" numFmtId="0" xfId="0" applyAlignment="1" applyBorder="1" applyFont="1">
      <alignment horizontal="left" readingOrder="0" shrinkToFit="0" vertical="center" wrapText="0"/>
    </xf>
    <xf borderId="1" fillId="11" fontId="1" numFmtId="0" xfId="0" applyAlignment="1" applyBorder="1" applyFont="1">
      <alignment horizontal="left" readingOrder="0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13" fontId="1" numFmtId="0" xfId="0" applyAlignment="1" applyBorder="1" applyFont="1">
      <alignment horizontal="left" readingOrder="0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12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left" readingOrder="0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left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5" fontId="1" numFmtId="165" xfId="0" applyAlignment="1" applyBorder="1" applyFont="1" applyNumberFormat="1">
      <alignment horizontal="left" shrinkToFit="0" vertical="center" wrapText="0"/>
    </xf>
    <xf borderId="1" fillId="6" fontId="1" numFmtId="165" xfId="0" applyAlignment="1" applyBorder="1" applyFont="1" applyNumberFormat="1">
      <alignment horizontal="left" shrinkToFit="0" vertical="center" wrapText="0"/>
    </xf>
    <xf borderId="1" fillId="7" fontId="1" numFmtId="166" xfId="0" applyAlignment="1" applyBorder="1" applyFont="1" applyNumberFormat="1">
      <alignment horizontal="left" shrinkToFit="0" vertical="center" wrapText="0"/>
    </xf>
    <xf borderId="1" fillId="8" fontId="1" numFmtId="0" xfId="0" applyAlignment="1" applyBorder="1" applyFont="1">
      <alignment horizontal="left" shrinkToFit="0" vertical="center" wrapText="0"/>
    </xf>
    <xf borderId="1" fillId="9" fontId="1" numFmtId="0" xfId="0" applyAlignment="1" applyBorder="1" applyFont="1">
      <alignment horizontal="left" shrinkToFit="0" vertical="center" wrapText="0"/>
    </xf>
    <xf borderId="1" fillId="10" fontId="1" numFmtId="0" xfId="0" applyAlignment="1" applyBorder="1" applyFont="1">
      <alignment horizontal="left" shrinkToFit="0" vertical="center" wrapText="0"/>
    </xf>
    <xf borderId="1" fillId="11" fontId="1" numFmtId="0" xfId="0" applyAlignment="1" applyBorder="1" applyFont="1">
      <alignment horizontal="left" shrinkToFit="0" vertical="center" wrapText="0"/>
    </xf>
    <xf borderId="1" fillId="17" fontId="1" numFmtId="0" xfId="0" applyAlignment="1" applyBorder="1" applyFont="1">
      <alignment horizontal="left" shrinkToFit="0" vertical="center" wrapText="0"/>
    </xf>
    <xf borderId="1" fillId="2" fontId="2" numFmtId="0" xfId="0" applyAlignment="1" applyBorder="1" applyFont="1">
      <alignment horizontal="left" shrinkToFit="0" vertical="center" wrapText="0"/>
    </xf>
    <xf borderId="1" fillId="19" fontId="1" numFmtId="0" xfId="0" applyAlignment="1" applyBorder="1" applyFill="1" applyFont="1">
      <alignment horizontal="left" shrinkToFit="0" vertical="center" wrapText="0"/>
    </xf>
    <xf borderId="1" fillId="20" fontId="1" numFmtId="0" xfId="0" applyAlignment="1" applyBorder="1" applyFill="1" applyFont="1">
      <alignment horizontal="left" shrinkToFit="0" vertical="center" wrapText="0"/>
    </xf>
    <xf borderId="0" fillId="0" fontId="2" numFmtId="0" xfId="0" applyAlignment="1" applyFont="1">
      <alignment horizontal="left" shrinkToFit="0" vertical="center" wrapText="0"/>
    </xf>
    <xf borderId="0" fillId="0" fontId="2" numFmtId="0" xfId="0" applyFont="1"/>
    <xf borderId="0" fillId="0" fontId="2" numFmtId="164" xfId="0" applyAlignment="1" applyFont="1" applyNumberFormat="1">
      <alignment readingOrder="0"/>
    </xf>
    <xf borderId="0" fillId="0" fontId="2" numFmtId="164" xfId="0" applyFont="1" applyNumberFormat="1"/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68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3" fontId="4" numFmtId="0" xfId="0" applyAlignment="1" applyFont="1">
      <alignment horizontal="left" readingOrder="0" vertical="bottom"/>
    </xf>
    <xf borderId="1" fillId="3" fontId="4" numFmtId="0" xfId="0" applyAlignment="1" applyBorder="1" applyFont="1">
      <alignment horizontal="left" vertical="bottom"/>
    </xf>
    <xf borderId="1" fillId="3" fontId="4" numFmtId="0" xfId="0" applyAlignment="1" applyBorder="1" applyFont="1">
      <alignment horizontal="left" readingOrder="0" vertical="bottom"/>
    </xf>
    <xf borderId="1" fillId="3" fontId="4" numFmtId="49" xfId="0" applyAlignment="1" applyBorder="1" applyFont="1" applyNumberFormat="1">
      <alignment horizontal="left" readingOrder="0" vertical="bottom"/>
    </xf>
    <xf borderId="4" fillId="3" fontId="4" numFmtId="49" xfId="0" applyAlignment="1" applyBorder="1" applyFont="1" applyNumberFormat="1">
      <alignment horizontal="left" readingOrder="0" vertical="bottom"/>
    </xf>
    <xf borderId="5" fillId="3" fontId="4" numFmtId="49" xfId="0" applyAlignment="1" applyBorder="1" applyFont="1" applyNumberFormat="1">
      <alignment horizontal="left" readingOrder="0" vertical="bottom"/>
    </xf>
    <xf borderId="3" fillId="3" fontId="4" numFmtId="0" xfId="0" applyAlignment="1" applyBorder="1" applyFont="1">
      <alignment horizontal="left" readingOrder="0" vertical="bottom"/>
    </xf>
    <xf borderId="0" fillId="2" fontId="1" numFmtId="4" xfId="0" applyAlignment="1" applyFont="1" applyNumberFormat="1">
      <alignment horizontal="left" vertical="bottom"/>
    </xf>
    <xf borderId="0" fillId="2" fontId="1" numFmtId="0" xfId="0" applyAlignment="1" applyFont="1">
      <alignment horizontal="left" vertical="bottom"/>
    </xf>
    <xf borderId="1" fillId="0" fontId="1" numFmtId="0" xfId="0" applyAlignment="1" applyBorder="1" applyFont="1">
      <alignment horizontal="left" vertical="bottom"/>
    </xf>
    <xf borderId="1" fillId="0" fontId="1" numFmtId="165" xfId="0" applyAlignment="1" applyBorder="1" applyFont="1" applyNumberFormat="1">
      <alignment horizontal="left" vertical="bottom"/>
    </xf>
    <xf borderId="1" fillId="2" fontId="1" numFmtId="164" xfId="0" applyAlignment="1" applyBorder="1" applyFont="1" applyNumberFormat="1">
      <alignment horizontal="left" vertical="bottom"/>
    </xf>
    <xf borderId="4" fillId="0" fontId="1" numFmtId="0" xfId="0" applyAlignment="1" applyBorder="1" applyFont="1">
      <alignment horizontal="left" vertical="bottom"/>
    </xf>
    <xf borderId="2" fillId="0" fontId="1" numFmtId="0" xfId="0" applyAlignment="1" applyBorder="1" applyFont="1">
      <alignment horizontal="left" vertical="bottom"/>
    </xf>
    <xf borderId="3" fillId="0" fontId="1" numFmtId="0" xfId="0" applyAlignment="1" applyBorder="1" applyFont="1">
      <alignment horizontal="left" vertical="bottom"/>
    </xf>
    <xf borderId="4" fillId="0" fontId="1" numFmtId="165" xfId="0" applyAlignment="1" applyBorder="1" applyFont="1" applyNumberFormat="1">
      <alignment horizontal="left" vertical="bottom"/>
    </xf>
    <xf borderId="6" fillId="0" fontId="1" numFmtId="0" xfId="0" applyAlignment="1" applyBorder="1" applyFont="1">
      <alignment horizontal="left" vertical="bottom"/>
    </xf>
    <xf borderId="0" fillId="0" fontId="5" numFmtId="0" xfId="0" applyFont="1"/>
    <xf borderId="1" fillId="0" fontId="5" numFmtId="0" xfId="0" applyBorder="1" applyFont="1"/>
    <xf borderId="1" fillId="0" fontId="5" numFmtId="164" xfId="0" applyBorder="1" applyFont="1" applyNumberFormat="1"/>
    <xf borderId="1" fillId="18" fontId="5" numFmtId="0" xfId="0" applyBorder="1" applyFont="1"/>
    <xf borderId="1" fillId="0" fontId="5" numFmtId="164" xfId="0" applyAlignment="1" applyBorder="1" applyFont="1" applyNumberFormat="1">
      <alignment horizontal="right"/>
    </xf>
    <xf borderId="1" fillId="0" fontId="1" numFmtId="0" xfId="0" applyBorder="1" applyFont="1"/>
    <xf borderId="0" fillId="0" fontId="1" numFmtId="0" xfId="0" applyAlignment="1" applyFont="1">
      <alignment vertical="bottom"/>
    </xf>
    <xf borderId="1" fillId="0" fontId="1" numFmtId="0" xfId="0" applyBorder="1" applyFont="1"/>
    <xf borderId="1" fillId="0" fontId="6" numFmtId="0" xfId="0" applyBorder="1" applyFont="1"/>
    <xf borderId="0" fillId="0" fontId="1" numFmtId="0" xfId="0" applyFont="1"/>
    <xf borderId="1" fillId="0" fontId="1" numFmtId="0" xfId="0" applyAlignment="1" applyBorder="1" applyFont="1">
      <alignment horizontal="right" vertical="bottom"/>
    </xf>
    <xf borderId="1" fillId="0" fontId="1" numFmtId="0" xfId="0" applyAlignment="1" applyBorder="1" applyFont="1">
      <alignment horizontal="center" vertical="bottom"/>
    </xf>
    <xf borderId="1" fillId="0" fontId="1" numFmtId="14" xfId="0" applyAlignment="1" applyBorder="1" applyFont="1" applyNumberFormat="1">
      <alignment horizontal="right" vertical="bottom"/>
    </xf>
    <xf borderId="1" fillId="18" fontId="1" numFmtId="0" xfId="0" applyAlignment="1" applyBorder="1" applyFont="1">
      <alignment horizontal="right" vertical="bottom"/>
    </xf>
    <xf borderId="1" fillId="18" fontId="1" numFmtId="0" xfId="0" applyAlignment="1" applyBorder="1" applyFont="1">
      <alignment vertical="bottom"/>
    </xf>
    <xf borderId="1" fillId="18" fontId="1" numFmtId="0" xfId="0" applyBorder="1" applyFont="1"/>
    <xf borderId="1" fillId="18" fontId="1" numFmtId="164" xfId="0" applyAlignment="1" applyBorder="1" applyFont="1" applyNumberFormat="1">
      <alignment horizontal="right" vertical="bottom"/>
    </xf>
    <xf borderId="1" fillId="18" fontId="1" numFmtId="0" xfId="0" applyAlignment="1" applyBorder="1" applyFont="1">
      <alignment vertical="bottom"/>
    </xf>
    <xf borderId="1" fillId="21" fontId="1" numFmtId="0" xfId="0" applyAlignment="1" applyBorder="1" applyFill="1" applyFont="1">
      <alignment vertical="bottom"/>
    </xf>
    <xf borderId="1" fillId="0" fontId="1" numFmtId="164" xfId="0" applyAlignment="1" applyBorder="1" applyFont="1" applyNumberFormat="1">
      <alignment horizontal="right" vertical="bottom"/>
    </xf>
    <xf borderId="1" fillId="18" fontId="1" numFmtId="0" xfId="0" applyAlignment="1" applyBorder="1" applyFont="1">
      <alignment horizontal="right" vertical="top"/>
    </xf>
    <xf borderId="1" fillId="18" fontId="1" numFmtId="0" xfId="0" applyAlignment="1" applyBorder="1" applyFont="1">
      <alignment vertical="top"/>
    </xf>
    <xf borderId="1" fillId="18" fontId="1" numFmtId="0" xfId="0" applyBorder="1" applyFont="1"/>
    <xf borderId="1" fillId="18" fontId="1" numFmtId="164" xfId="0" applyAlignment="1" applyBorder="1" applyFont="1" applyNumberFormat="1">
      <alignment horizontal="right" readingOrder="0" vertical="bottom"/>
    </xf>
    <xf borderId="1" fillId="18" fontId="1" numFmtId="164" xfId="0" applyAlignment="1" applyBorder="1" applyFont="1" applyNumberFormat="1">
      <alignment vertical="bottom"/>
    </xf>
    <xf borderId="1" fillId="0" fontId="1" numFmtId="0" xfId="0" applyAlignment="1" applyBorder="1" applyFont="1">
      <alignment horizontal="right" vertical="top"/>
    </xf>
    <xf borderId="1" fillId="0" fontId="1" numFmtId="0" xfId="0" applyAlignment="1" applyBorder="1" applyFont="1">
      <alignment vertical="top"/>
    </xf>
    <xf borderId="1" fillId="18" fontId="1" numFmtId="0" xfId="0" applyAlignment="1" applyBorder="1" applyFont="1">
      <alignment horizontal="center" vertical="bottom"/>
    </xf>
    <xf borderId="1" fillId="0" fontId="1" numFmtId="164" xfId="0" applyAlignment="1" applyBorder="1" applyFont="1" applyNumberFormat="1">
      <alignment horizontal="right" shrinkToFit="0" vertical="bottom" wrapText="1"/>
    </xf>
    <xf borderId="1" fillId="18" fontId="1" numFmtId="164" xfId="0" applyAlignment="1" applyBorder="1" applyFont="1" applyNumberFormat="1">
      <alignment readingOrder="0" vertical="bottom"/>
    </xf>
    <xf borderId="1" fillId="0" fontId="1" numFmtId="16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horizontal="right" vertical="top"/>
    </xf>
    <xf borderId="1" fillId="18" fontId="1" numFmtId="0" xfId="0" applyAlignment="1" applyBorder="1" applyFont="1">
      <alignment readingOrder="0" vertical="top"/>
    </xf>
    <xf borderId="0" fillId="0" fontId="1" numFmtId="14" xfId="0" applyAlignment="1" applyFont="1" applyNumberFormat="1">
      <alignment vertical="bottom"/>
    </xf>
    <xf borderId="1" fillId="18" fontId="1" numFmtId="0" xfId="0" applyAlignment="1" applyBorder="1" applyFont="1">
      <alignment horizontal="right" vertical="bottom"/>
    </xf>
    <xf borderId="1" fillId="18" fontId="1" numFmtId="0" xfId="0" applyAlignment="1" applyBorder="1" applyFont="1">
      <alignment horizontal="right" vertical="top"/>
    </xf>
    <xf borderId="1" fillId="18" fontId="1" numFmtId="0" xfId="0" applyAlignment="1" applyBorder="1" applyFont="1">
      <alignment vertical="top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horizontal="right" vertical="bottom"/>
    </xf>
    <xf borderId="1" fillId="0" fontId="1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top"/>
    </xf>
    <xf borderId="1" fillId="0" fontId="1" numFmtId="0" xfId="0" applyAlignment="1" applyBorder="1" applyFont="1">
      <alignment readingOrder="0" vertical="top"/>
    </xf>
    <xf borderId="1" fillId="18" fontId="7" numFmtId="0" xfId="0" applyAlignment="1" applyBorder="1" applyFont="1">
      <alignment horizontal="right" vertical="bottom"/>
    </xf>
    <xf borderId="1" fillId="0" fontId="5" numFmtId="0" xfId="0" applyAlignment="1" applyBorder="1" applyFont="1">
      <alignment vertical="bottom"/>
    </xf>
    <xf borderId="1" fillId="0" fontId="1" numFmtId="164" xfId="0" applyBorder="1" applyFont="1" applyNumberFormat="1"/>
    <xf borderId="1" fillId="18" fontId="1" numFmtId="164" xfId="0" applyBorder="1" applyFont="1" applyNumberFormat="1"/>
    <xf borderId="4" fillId="22" fontId="5" numFmtId="171" xfId="0" applyAlignment="1" applyBorder="1" applyFill="1" applyFont="1" applyNumberFormat="1">
      <alignment horizontal="center" readingOrder="0"/>
    </xf>
    <xf borderId="7" fillId="0" fontId="8" numFmtId="0" xfId="0" applyBorder="1" applyFont="1"/>
    <xf borderId="3" fillId="0" fontId="8" numFmtId="0" xfId="0" applyBorder="1" applyFont="1"/>
    <xf borderId="0" fillId="0" fontId="1" numFmtId="49" xfId="0" applyAlignment="1" applyFont="1" applyNumberFormat="1">
      <alignment horizontal="left"/>
    </xf>
    <xf borderId="0" fillId="0" fontId="1" numFmtId="164" xfId="0" applyAlignment="1" applyFont="1" applyNumberFormat="1">
      <alignment horizontal="left"/>
    </xf>
    <xf borderId="8" fillId="0" fontId="1" numFmtId="0" xfId="0" applyAlignment="1" applyBorder="1" applyFont="1">
      <alignment horizontal="center" vertical="bottom"/>
    </xf>
    <xf borderId="9" fillId="0" fontId="8" numFmtId="0" xfId="0" applyBorder="1" applyFont="1"/>
    <xf borderId="4" fillId="0" fontId="5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/>
    </xf>
    <xf borderId="8" fillId="0" fontId="1" numFmtId="0" xfId="0" applyAlignment="1" applyBorder="1" applyFont="1">
      <alignment horizontal="left" vertical="bottom"/>
    </xf>
    <xf borderId="8" fillId="0" fontId="5" numFmtId="0" xfId="0" applyAlignment="1" applyBorder="1" applyFont="1">
      <alignment horizontal="left" readingOrder="0" vertical="bottom"/>
    </xf>
    <xf borderId="0" fillId="0" fontId="1" numFmtId="0" xfId="0" applyAlignment="1" applyFont="1">
      <alignment horizontal="left" vertical="bottom"/>
    </xf>
    <xf borderId="0" fillId="0" fontId="1" numFmtId="165" xfId="0" applyAlignment="1" applyFont="1" applyNumberFormat="1">
      <alignment horizontal="left" vertical="bottom"/>
    </xf>
    <xf borderId="9" fillId="0" fontId="1" numFmtId="0" xfId="0" applyAlignment="1" applyBorder="1" applyFont="1">
      <alignment horizontal="left" vertical="bottom"/>
    </xf>
    <xf borderId="0" fillId="0" fontId="1" numFmtId="49" xfId="0" applyAlignment="1" applyFont="1" applyNumberFormat="1">
      <alignment horizontal="left" readingOrder="0"/>
    </xf>
    <xf borderId="8" fillId="16" fontId="1" numFmtId="0" xfId="0" applyAlignment="1" applyBorder="1" applyFont="1">
      <alignment horizontal="left" vertical="bottom"/>
    </xf>
    <xf borderId="1" fillId="23" fontId="1" numFmtId="0" xfId="0" applyAlignment="1" applyBorder="1" applyFill="1" applyFont="1">
      <alignment horizontal="left" vertical="bottom"/>
    </xf>
    <xf borderId="1" fillId="20" fontId="1" numFmtId="0" xfId="0" applyAlignment="1" applyBorder="1" applyFont="1">
      <alignment horizontal="left" vertical="bottom"/>
    </xf>
    <xf borderId="1" fillId="0" fontId="1" numFmtId="0" xfId="0" applyAlignment="1" applyBorder="1" applyFont="1">
      <alignment horizontal="left" shrinkToFit="0" vertical="bottom" wrapText="0"/>
    </xf>
    <xf borderId="1" fillId="14" fontId="1" numFmtId="0" xfId="0" applyAlignment="1" applyBorder="1" applyFont="1">
      <alignment horizontal="left" vertical="bottom"/>
    </xf>
    <xf borderId="1" fillId="17" fontId="1" numFmtId="0" xfId="0" applyAlignment="1" applyBorder="1" applyFont="1">
      <alignment horizontal="left" vertical="bottom"/>
    </xf>
    <xf borderId="0" fillId="2" fontId="1" numFmtId="49" xfId="0" applyAlignment="1" applyFont="1" applyNumberFormat="1">
      <alignment horizontal="left" vertical="bottom"/>
    </xf>
    <xf borderId="0" fillId="0" fontId="1" numFmtId="164" xfId="0" applyAlignment="1" applyFont="1" applyNumberFormat="1">
      <alignment horizontal="left" vertical="bottom"/>
    </xf>
    <xf borderId="0" fillId="0" fontId="1" numFmtId="0" xfId="0" applyAlignment="1" applyFont="1">
      <alignment horizontal="left" readingOrder="0"/>
    </xf>
    <xf borderId="8" fillId="3" fontId="1" numFmtId="0" xfId="0" applyAlignment="1" applyBorder="1" applyFont="1">
      <alignment horizontal="left" vertical="bottom"/>
    </xf>
    <xf borderId="4" fillId="22" fontId="5" numFmtId="0" xfId="0" applyAlignment="1" applyBorder="1" applyFont="1">
      <alignment horizontal="center" readingOrder="0" vertical="bottom"/>
    </xf>
    <xf borderId="1" fillId="2" fontId="9" numFmtId="0" xfId="0" applyAlignment="1" applyBorder="1" applyFont="1">
      <alignment horizontal="center" readingOrder="0" shrinkToFit="0" vertical="center" wrapText="1"/>
    </xf>
    <xf borderId="10" fillId="2" fontId="9" numFmtId="0" xfId="0" applyAlignment="1" applyBorder="1" applyFont="1">
      <alignment horizontal="center" readingOrder="0" shrinkToFit="0" vertical="center" wrapText="1"/>
    </xf>
    <xf borderId="10" fillId="2" fontId="9" numFmtId="0" xfId="0" applyAlignment="1" applyBorder="1" applyFont="1">
      <alignment horizontal="left" readingOrder="0" shrinkToFit="0" vertical="center" wrapText="1"/>
    </xf>
    <xf borderId="1" fillId="23" fontId="1" numFmtId="0" xfId="0" applyAlignment="1" applyBorder="1" applyFont="1">
      <alignment horizontal="left" readingOrder="0" vertical="bottom"/>
    </xf>
    <xf borderId="1" fillId="7" fontId="1" numFmtId="20" xfId="0" applyAlignment="1" applyBorder="1" applyFont="1" applyNumberFormat="1">
      <alignment horizontal="left" readingOrder="0" vertical="bottom"/>
    </xf>
    <xf borderId="4" fillId="11" fontId="1" numFmtId="0" xfId="0" applyAlignment="1" applyBorder="1" applyFont="1">
      <alignment horizontal="left" readingOrder="0" vertical="bottom"/>
    </xf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/>
    </xf>
    <xf borderId="1" fillId="0" fontId="1" numFmtId="49" xfId="0" applyAlignment="1" applyBorder="1" applyFont="1" applyNumberFormat="1">
      <alignment horizontal="left"/>
    </xf>
    <xf borderId="1" fillId="0" fontId="1" numFmtId="49" xfId="0" applyBorder="1" applyFont="1" applyNumberFormat="1"/>
    <xf borderId="1" fillId="0" fontId="1" numFmtId="164" xfId="0" applyAlignment="1" applyBorder="1" applyFont="1" applyNumberFormat="1">
      <alignment horizontal="left"/>
    </xf>
    <xf borderId="0" fillId="0" fontId="1" numFmtId="0" xfId="0" applyFont="1"/>
    <xf borderId="0" fillId="0" fontId="1" numFmtId="49" xfId="0" applyFont="1" applyNumberFormat="1"/>
    <xf borderId="1" fillId="0" fontId="1" numFmtId="0" xfId="0" applyAlignment="1" applyBorder="1" applyFont="1">
      <alignment horizontal="left"/>
    </xf>
    <xf borderId="10" fillId="0" fontId="1" numFmtId="0" xfId="0" applyAlignment="1" applyBorder="1" applyFont="1">
      <alignment horizontal="left" readingOrder="0"/>
    </xf>
    <xf borderId="10" fillId="0" fontId="1" numFmtId="0" xfId="0" applyAlignment="1" applyBorder="1" applyFont="1">
      <alignment horizontal="left" readingOrder="0"/>
    </xf>
    <xf borderId="10" fillId="0" fontId="1" numFmtId="0" xfId="0" applyAlignment="1" applyBorder="1" applyFont="1">
      <alignment horizontal="left"/>
    </xf>
    <xf borderId="10" fillId="0" fontId="1" numFmtId="0" xfId="0" applyAlignment="1" applyBorder="1" applyFont="1">
      <alignment horizontal="left"/>
    </xf>
    <xf borderId="0" fillId="0" fontId="1" numFmtId="165" xfId="0" applyFont="1" applyNumberFormat="1"/>
    <xf borderId="0" fillId="0" fontId="1" numFmtId="172" xfId="0" applyFont="1" applyNumberFormat="1"/>
    <xf borderId="0" fillId="0" fontId="1" numFmtId="0" xfId="0" applyAlignment="1" applyFont="1">
      <alignment horizontal="center"/>
    </xf>
    <xf borderId="1" fillId="0" fontId="5" numFmtId="0" xfId="0" applyAlignment="1" applyBorder="1" applyFont="1">
      <alignment horizontal="right" vertical="bottom"/>
    </xf>
    <xf borderId="1" fillId="0" fontId="5" numFmtId="0" xfId="0" applyAlignment="1" applyBorder="1" applyFont="1">
      <alignment horizontal="center" vertical="bottom"/>
    </xf>
    <xf borderId="4" fillId="3" fontId="5" numFmtId="165" xfId="0" applyAlignment="1" applyBorder="1" applyFont="1" applyNumberFormat="1">
      <alignment horizontal="right" vertical="bottom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1" fillId="0" fontId="2" numFmtId="0" xfId="0" applyBorder="1" applyFont="1"/>
    <xf borderId="1" fillId="0" fontId="5" numFmtId="0" xfId="0" applyAlignment="1" applyBorder="1" applyFont="1">
      <alignment horizontal="left" readingOrder="0" vertical="bottom"/>
    </xf>
    <xf borderId="0" fillId="0" fontId="5" numFmtId="0" xfId="0" applyAlignment="1" applyFont="1">
      <alignment horizontal="left" readingOrder="0" vertical="bottom"/>
    </xf>
    <xf borderId="1" fillId="0" fontId="1" numFmtId="164" xfId="0" applyAlignment="1" applyBorder="1" applyFont="1" applyNumberFormat="1">
      <alignment horizontal="left" vertical="bottom"/>
    </xf>
    <xf borderId="7" fillId="2" fontId="3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 readingOrder="0" vertical="bottom"/>
    </xf>
    <xf borderId="1" fillId="0" fontId="1" numFmtId="0" xfId="0" applyAlignment="1" applyBorder="1" applyFont="1">
      <alignment horizontal="left" vertical="bottom"/>
    </xf>
    <xf borderId="1" fillId="21" fontId="1" numFmtId="0" xfId="0" applyAlignment="1" applyBorder="1" applyFont="1">
      <alignment horizontal="left"/>
    </xf>
    <xf borderId="1" fillId="21" fontId="1" numFmtId="0" xfId="0" applyAlignment="1" applyBorder="1" applyFont="1">
      <alignment horizontal="left" readingOrder="0"/>
    </xf>
    <xf borderId="1" fillId="21" fontId="1" numFmtId="164" xfId="0" applyAlignment="1" applyBorder="1" applyFont="1" applyNumberFormat="1">
      <alignment horizontal="left" vertical="bottom"/>
    </xf>
    <xf borderId="1" fillId="21" fontId="1" numFmtId="0" xfId="0" applyAlignment="1" applyBorder="1" applyFont="1">
      <alignment horizontal="left" readingOrder="0" vertical="bottom"/>
    </xf>
    <xf borderId="1" fillId="21" fontId="1" numFmtId="0" xfId="0" applyAlignment="1" applyBorder="1" applyFont="1">
      <alignment readingOrder="0"/>
    </xf>
    <xf borderId="7" fillId="21" fontId="3" numFmtId="0" xfId="0" applyAlignment="1" applyBorder="1" applyFont="1">
      <alignment horizontal="left" readingOrder="0"/>
    </xf>
    <xf borderId="2" fillId="21" fontId="3" numFmtId="0" xfId="0" applyAlignment="1" applyBorder="1" applyFont="1">
      <alignment horizontal="left"/>
    </xf>
    <xf borderId="1" fillId="0" fontId="1" numFmtId="164" xfId="0" applyAlignment="1" applyBorder="1" applyFont="1" applyNumberFormat="1">
      <alignment horizontal="left" readingOrder="0" vertical="bottom"/>
    </xf>
    <xf borderId="7" fillId="2" fontId="3" numFmtId="0" xfId="0" applyAlignment="1" applyBorder="1" applyFont="1">
      <alignment horizontal="left"/>
    </xf>
    <xf borderId="1" fillId="23" fontId="1" numFmtId="0" xfId="0" applyAlignment="1" applyBorder="1" applyFont="1">
      <alignment horizontal="left" vertical="bottom"/>
    </xf>
    <xf borderId="1" fillId="4" fontId="1" numFmtId="0" xfId="0" applyAlignment="1" applyBorder="1" applyFont="1">
      <alignment horizontal="left" readingOrder="0" vertical="bottom"/>
    </xf>
    <xf borderId="1" fillId="8" fontId="1" numFmtId="20" xfId="0" applyAlignment="1" applyBorder="1" applyFont="1" applyNumberFormat="1">
      <alignment horizontal="left" readingOrder="0" vertical="bottom"/>
    </xf>
    <xf borderId="1" fillId="4" fontId="1" numFmtId="0" xfId="0" applyAlignment="1" applyBorder="1" applyFont="1">
      <alignment horizontal="left" vertical="bottom"/>
    </xf>
    <xf borderId="1" fillId="4" fontId="1" numFmtId="0" xfId="0" applyAlignment="1" applyBorder="1" applyFont="1">
      <alignment horizontal="left" vertical="bottom"/>
    </xf>
    <xf borderId="0" fillId="0" fontId="5" numFmtId="165" xfId="0" applyAlignment="1" applyFont="1" applyNumberFormat="1">
      <alignment horizontal="right" vertical="bottom"/>
    </xf>
    <xf borderId="10" fillId="0" fontId="1" numFmtId="49" xfId="0" applyBorder="1" applyFont="1" applyNumberFormat="1"/>
    <xf borderId="0" fillId="0" fontId="1" numFmtId="49" xfId="0" applyAlignment="1" applyFont="1" applyNumberFormat="1">
      <alignment vertical="bottom"/>
    </xf>
    <xf borderId="0" fillId="0" fontId="1" numFmtId="164" xfId="0" applyFont="1" applyNumberFormat="1"/>
    <xf borderId="1" fillId="6" fontId="1" numFmtId="164" xfId="0" applyAlignment="1" applyBorder="1" applyFont="1" applyNumberFormat="1">
      <alignment horizontal="left" readingOrder="0" vertical="bottom"/>
    </xf>
    <xf borderId="0" fillId="0" fontId="1" numFmtId="49" xfId="0" applyAlignment="1" applyFont="1" applyNumberFormat="1">
      <alignment readingOrder="0"/>
    </xf>
    <xf borderId="1" fillId="19" fontId="1" numFmtId="0" xfId="0" applyAlignment="1" applyBorder="1" applyFont="1">
      <alignment horizontal="left" readingOrder="0" vertical="bottom"/>
    </xf>
    <xf borderId="0" fillId="0" fontId="1" numFmtId="164" xfId="0" applyAlignment="1" applyFont="1" applyNumberFormat="1">
      <alignment horizontal="left" readingOrder="0"/>
    </xf>
    <xf borderId="0" fillId="0" fontId="1" numFmtId="0" xfId="0" applyAlignment="1" applyFont="1">
      <alignment horizontal="left" readingOrder="0"/>
    </xf>
    <xf borderId="1" fillId="14" fontId="1" numFmtId="0" xfId="0" applyAlignment="1" applyBorder="1" applyFont="1">
      <alignment vertical="bottom"/>
    </xf>
    <xf borderId="3" fillId="4" fontId="1" numFmtId="0" xfId="0" applyAlignment="1" applyBorder="1" applyFont="1">
      <alignment vertical="bottom"/>
    </xf>
    <xf borderId="3" fillId="5" fontId="1" numFmtId="165" xfId="0" applyAlignment="1" applyBorder="1" applyFont="1" applyNumberFormat="1">
      <alignment vertical="bottom"/>
    </xf>
    <xf borderId="3" fillId="6" fontId="1" numFmtId="165" xfId="0" applyAlignment="1" applyBorder="1" applyFont="1" applyNumberFormat="1">
      <alignment vertical="bottom"/>
    </xf>
    <xf borderId="3" fillId="7" fontId="1" numFmtId="166" xfId="0" applyAlignment="1" applyBorder="1" applyFont="1" applyNumberFormat="1">
      <alignment vertical="bottom"/>
    </xf>
    <xf borderId="3" fillId="8" fontId="1" numFmtId="0" xfId="0" applyAlignment="1" applyBorder="1" applyFont="1">
      <alignment vertical="bottom"/>
    </xf>
    <xf borderId="3" fillId="9" fontId="1" numFmtId="0" xfId="0" applyAlignment="1" applyBorder="1" applyFont="1">
      <alignment vertical="bottom"/>
    </xf>
    <xf borderId="3" fillId="10" fontId="1" numFmtId="0" xfId="0" applyAlignment="1" applyBorder="1" applyFont="1">
      <alignment vertical="bottom"/>
    </xf>
    <xf borderId="3" fillId="11" fontId="7" numFmtId="0" xfId="0" applyAlignment="1" applyBorder="1" applyFont="1">
      <alignment vertical="bottom"/>
    </xf>
    <xf borderId="3" fillId="2" fontId="2" numFmtId="0" xfId="0" applyAlignment="1" applyBorder="1" applyFont="1">
      <alignment vertical="bottom"/>
    </xf>
    <xf borderId="3" fillId="20" fontId="1" numFmtId="0" xfId="0" applyAlignment="1" applyBorder="1" applyFont="1">
      <alignment vertical="bottom"/>
    </xf>
    <xf borderId="3" fillId="22" fontId="1" numFmtId="0" xfId="0" applyAlignment="1" applyBorder="1" applyFont="1">
      <alignment vertical="bottom"/>
    </xf>
    <xf borderId="3" fillId="0" fontId="1" numFmtId="0" xfId="0" applyAlignment="1" applyBorder="1" applyFont="1">
      <alignment vertical="bottom"/>
    </xf>
    <xf borderId="11" fillId="14" fontId="1" numFmtId="0" xfId="0" applyAlignment="1" applyBorder="1" applyFont="1">
      <alignment vertical="bottom"/>
    </xf>
    <xf borderId="12" fillId="4" fontId="1" numFmtId="0" xfId="0" applyAlignment="1" applyBorder="1" applyFont="1">
      <alignment vertical="bottom"/>
    </xf>
    <xf borderId="12" fillId="5" fontId="1" numFmtId="165" xfId="0" applyAlignment="1" applyBorder="1" applyFont="1" applyNumberFormat="1">
      <alignment vertical="bottom"/>
    </xf>
    <xf borderId="12" fillId="6" fontId="1" numFmtId="165" xfId="0" applyAlignment="1" applyBorder="1" applyFont="1" applyNumberFormat="1">
      <alignment vertical="bottom"/>
    </xf>
    <xf borderId="12" fillId="7" fontId="1" numFmtId="166" xfId="0" applyAlignment="1" applyBorder="1" applyFont="1" applyNumberFormat="1">
      <alignment vertical="bottom"/>
    </xf>
    <xf borderId="12" fillId="8" fontId="1" numFmtId="0" xfId="0" applyAlignment="1" applyBorder="1" applyFont="1">
      <alignment vertical="bottom"/>
    </xf>
    <xf borderId="12" fillId="9" fontId="1" numFmtId="0" xfId="0" applyAlignment="1" applyBorder="1" applyFont="1">
      <alignment vertical="bottom"/>
    </xf>
    <xf borderId="12" fillId="10" fontId="1" numFmtId="0" xfId="0" applyAlignment="1" applyBorder="1" applyFont="1">
      <alignment vertical="bottom"/>
    </xf>
    <xf borderId="12" fillId="11" fontId="1" numFmtId="0" xfId="0" applyAlignment="1" applyBorder="1" applyFont="1">
      <alignment vertical="bottom"/>
    </xf>
    <xf borderId="12" fillId="17" fontId="1" numFmtId="0" xfId="0" applyAlignment="1" applyBorder="1" applyFont="1">
      <alignment vertical="bottom"/>
    </xf>
    <xf borderId="12" fillId="2" fontId="2" numFmtId="0" xfId="0" applyAlignment="1" applyBorder="1" applyFont="1">
      <alignment vertical="bottom"/>
    </xf>
    <xf borderId="12" fillId="0" fontId="1" numFmtId="0" xfId="0" applyAlignment="1" applyBorder="1" applyFont="1">
      <alignment vertical="bottom"/>
    </xf>
    <xf borderId="12" fillId="20" fontId="1" numFmtId="0" xfId="0" applyAlignment="1" applyBorder="1" applyFont="1">
      <alignment vertical="bottom"/>
    </xf>
    <xf borderId="0" fillId="0" fontId="2" numFmtId="173" xfId="0" applyAlignment="1" applyFont="1" applyNumberFormat="1">
      <alignment readingOrder="0"/>
    </xf>
    <xf borderId="0" fillId="2" fontId="10" numFmtId="0" xfId="0" applyAlignment="1" applyFont="1">
      <alignment readingOrder="0" shrinkToFit="0" vertical="center" wrapText="0"/>
    </xf>
    <xf borderId="0" fillId="0" fontId="11" numFmtId="0" xfId="0" applyAlignment="1" applyFont="1">
      <alignment vertical="center"/>
    </xf>
    <xf borderId="0" fillId="2" fontId="10" numFmtId="0" xfId="0" applyAlignment="1" applyFont="1">
      <alignment horizontal="center" readingOrder="0" shrinkToFit="0" vertical="center" wrapText="0"/>
    </xf>
    <xf borderId="0" fillId="2" fontId="12" numFmtId="0" xfId="0" applyAlignment="1" applyFont="1">
      <alignment horizontal="center" shrinkToFit="0" vertical="center" wrapText="0"/>
    </xf>
    <xf borderId="0" fillId="2" fontId="12" numFmtId="0" xfId="0" applyAlignment="1" applyFont="1">
      <alignment readingOrder="0" shrinkToFit="0" vertical="center" wrapText="0"/>
    </xf>
    <xf borderId="0" fillId="2" fontId="12" numFmtId="0" xfId="0" applyAlignment="1" applyFont="1">
      <alignment shrinkToFit="0" vertical="center" wrapText="0"/>
    </xf>
    <xf borderId="13" fillId="2" fontId="10" numFmtId="0" xfId="0" applyAlignment="1" applyBorder="1" applyFont="1">
      <alignment readingOrder="0" shrinkToFit="0" vertical="center" wrapText="0"/>
    </xf>
    <xf borderId="13" fillId="0" fontId="8" numFmtId="0" xfId="0" applyBorder="1" applyFont="1"/>
    <xf borderId="13" fillId="2" fontId="13" numFmtId="0" xfId="0" applyAlignment="1" applyBorder="1" applyFont="1">
      <alignment readingOrder="0" shrinkToFit="0" vertical="center" wrapText="1"/>
    </xf>
    <xf borderId="0" fillId="2" fontId="13" numFmtId="0" xfId="0" applyAlignment="1" applyFont="1">
      <alignment readingOrder="0" shrinkToFit="0" vertical="center" wrapText="1"/>
    </xf>
    <xf borderId="0" fillId="0" fontId="14" numFmtId="0" xfId="0" applyAlignment="1" applyFont="1">
      <alignment horizontal="left" readingOrder="0" shrinkToFit="0" vertical="center" wrapText="0"/>
    </xf>
    <xf borderId="0" fillId="2" fontId="15" numFmtId="0" xfId="0" applyAlignment="1" applyFont="1">
      <alignment readingOrder="0" shrinkToFit="0" vertical="center" wrapText="0"/>
    </xf>
    <xf borderId="14" fillId="0" fontId="16" numFmtId="0" xfId="0" applyAlignment="1" applyBorder="1" applyFont="1">
      <alignment horizontal="left" readingOrder="0" shrinkToFit="0" vertical="center" wrapText="0"/>
    </xf>
    <xf borderId="14" fillId="2" fontId="17" numFmtId="0" xfId="0" applyAlignment="1" applyBorder="1" applyFont="1">
      <alignment readingOrder="0" shrinkToFit="0" vertical="center" wrapText="0"/>
    </xf>
    <xf borderId="0" fillId="2" fontId="17" numFmtId="0" xfId="0" applyAlignment="1" applyFont="1">
      <alignment readingOrder="0" shrinkToFit="0" vertical="center" wrapText="0"/>
    </xf>
    <xf borderId="14" fillId="0" fontId="17" numFmtId="0" xfId="0" applyAlignment="1" applyBorder="1" applyFont="1">
      <alignment horizontal="left" readingOrder="0" vertical="center"/>
    </xf>
    <xf borderId="14" fillId="0" fontId="8" numFmtId="0" xfId="0" applyBorder="1" applyFont="1"/>
    <xf borderId="0" fillId="0" fontId="17" numFmtId="0" xfId="0" applyAlignment="1" applyFont="1">
      <alignment horizontal="left" readingOrder="0" vertical="center"/>
    </xf>
    <xf borderId="14" fillId="0" fontId="17" numFmtId="0" xfId="0" applyAlignment="1" applyBorder="1" applyFont="1">
      <alignment readingOrder="0" shrinkToFit="0" vertical="center" wrapText="0"/>
    </xf>
    <xf borderId="0" fillId="0" fontId="17" numFmtId="0" xfId="0" applyAlignment="1" applyFont="1">
      <alignment readingOrder="0" shrinkToFit="0" vertical="center" wrapText="0"/>
    </xf>
    <xf borderId="14" fillId="0" fontId="17" numFmtId="174" xfId="0" applyAlignment="1" applyBorder="1" applyFont="1" applyNumberFormat="1">
      <alignment horizontal="left" readingOrder="0" vertical="center"/>
    </xf>
    <xf borderId="0" fillId="0" fontId="17" numFmtId="174" xfId="0" applyAlignment="1" applyFont="1" applyNumberFormat="1">
      <alignment horizontal="left" readingOrder="0" vertical="center"/>
    </xf>
    <xf borderId="15" fillId="24" fontId="18" numFmtId="0" xfId="0" applyAlignment="1" applyBorder="1" applyFill="1" applyFont="1">
      <alignment horizontal="center" readingOrder="0" shrinkToFit="0" vertical="center" wrapText="1"/>
    </xf>
    <xf borderId="16" fillId="0" fontId="8" numFmtId="0" xfId="0" applyBorder="1" applyFont="1"/>
    <xf borderId="17" fillId="0" fontId="8" numFmtId="0" xfId="0" applyBorder="1" applyFont="1"/>
    <xf borderId="15" fillId="24" fontId="18" numFmtId="0" xfId="0" applyAlignment="1" applyBorder="1" applyFont="1">
      <alignment horizontal="left" readingOrder="0" shrinkToFit="0" vertical="center" wrapText="1"/>
    </xf>
    <xf borderId="15" fillId="24" fontId="18" numFmtId="0" xfId="0" applyAlignment="1" applyBorder="1" applyFont="1">
      <alignment horizontal="center" readingOrder="0" shrinkToFit="0" vertical="center" wrapText="0"/>
    </xf>
    <xf borderId="15" fillId="25" fontId="19" numFmtId="0" xfId="0" applyAlignment="1" applyBorder="1" applyFill="1" applyFont="1">
      <alignment horizontal="center" readingOrder="0" shrinkToFit="0" vertical="center" wrapText="1"/>
    </xf>
    <xf borderId="16" fillId="25" fontId="19" numFmtId="0" xfId="0" applyAlignment="1" applyBorder="1" applyFont="1">
      <alignment horizontal="center" readingOrder="0" shrinkToFit="0" vertical="center" wrapText="1"/>
    </xf>
    <xf borderId="17" fillId="25" fontId="19" numFmtId="0" xfId="0" applyAlignment="1" applyBorder="1" applyFont="1">
      <alignment horizontal="center" readingOrder="0" shrinkToFit="0" vertical="center" wrapText="1"/>
    </xf>
    <xf borderId="18" fillId="26" fontId="14" numFmtId="0" xfId="0" applyAlignment="1" applyBorder="1" applyFill="1" applyFont="1">
      <alignment horizontal="center" readingOrder="0" shrinkToFit="0" vertical="center" wrapText="0"/>
    </xf>
    <xf borderId="0" fillId="0" fontId="20" numFmtId="0" xfId="0" applyAlignment="1" applyFont="1">
      <alignment vertical="center"/>
    </xf>
    <xf borderId="15" fillId="25" fontId="16" numFmtId="0" xfId="0" applyAlignment="1" applyBorder="1" applyFont="1">
      <alignment horizontal="left" readingOrder="0" shrinkToFit="0" vertical="center" wrapText="1"/>
    </xf>
    <xf borderId="16" fillId="25" fontId="16" numFmtId="0" xfId="0" applyAlignment="1" applyBorder="1" applyFont="1">
      <alignment horizontal="left" readingOrder="0" shrinkToFit="0" vertical="center" wrapText="1"/>
    </xf>
    <xf borderId="17" fillId="25" fontId="16" numFmtId="0" xfId="0" applyAlignment="1" applyBorder="1" applyFont="1">
      <alignment horizontal="left" readingOrder="0" shrinkToFit="0" vertical="center" wrapText="1"/>
    </xf>
    <xf borderId="18" fillId="26" fontId="21" numFmtId="0" xfId="0" applyAlignment="1" applyBorder="1" applyFont="1">
      <alignment horizontal="center" readingOrder="0" shrinkToFit="0" vertical="center" wrapText="0"/>
    </xf>
    <xf borderId="18" fillId="25" fontId="15" numFmtId="0" xfId="0" applyAlignment="1" applyBorder="1" applyFont="1">
      <alignment horizontal="center" readingOrder="0" shrinkToFit="0" vertical="center" wrapText="0"/>
    </xf>
    <xf borderId="18" fillId="25" fontId="21" numFmtId="0" xfId="0" applyAlignment="1" applyBorder="1" applyFont="1">
      <alignment horizontal="center" readingOrder="0" shrinkToFit="0" vertical="center" wrapText="0"/>
    </xf>
    <xf borderId="0" fillId="0" fontId="21" numFmtId="0" xfId="0" applyAlignment="1" applyFont="1">
      <alignment vertical="center"/>
    </xf>
    <xf borderId="0" fillId="27" fontId="22" numFmtId="0" xfId="0" applyAlignment="1" applyFill="1" applyFont="1">
      <alignment horizontal="center" readingOrder="0" shrinkToFit="0" vertical="center" wrapText="0"/>
    </xf>
    <xf borderId="0" fillId="28" fontId="10" numFmtId="0" xfId="0" applyAlignment="1" applyFill="1" applyFont="1">
      <alignment horizontal="left" readingOrder="0" shrinkToFit="0" vertical="center" wrapText="1"/>
    </xf>
    <xf borderId="19" fillId="28" fontId="10" numFmtId="0" xfId="0" applyAlignment="1" applyBorder="1" applyFont="1">
      <alignment horizontal="left" readingOrder="0" shrinkToFit="0" vertical="center" wrapText="1"/>
    </xf>
    <xf borderId="19" fillId="0" fontId="8" numFmtId="0" xfId="0" applyBorder="1" applyFont="1"/>
    <xf borderId="20" fillId="2" fontId="23" numFmtId="0" xfId="0" applyAlignment="1" applyBorder="1" applyFont="1">
      <alignment horizontal="left" readingOrder="0" shrinkToFit="0" vertical="center" wrapText="0"/>
    </xf>
    <xf borderId="21" fillId="2" fontId="23" numFmtId="0" xfId="0" applyAlignment="1" applyBorder="1" applyFont="1">
      <alignment horizontal="left" shrinkToFit="0" vertical="center" wrapText="0"/>
    </xf>
    <xf borderId="21" fillId="2" fontId="23" numFmtId="0" xfId="0" applyAlignment="1" applyBorder="1" applyFont="1">
      <alignment horizontal="left" readingOrder="0" shrinkToFit="0" vertical="center" wrapText="0"/>
    </xf>
    <xf borderId="0" fillId="0" fontId="23" numFmtId="0" xfId="0" applyAlignment="1" applyFont="1">
      <alignment vertical="center"/>
    </xf>
    <xf borderId="22" fillId="2" fontId="23" numFmtId="0" xfId="0" applyAlignment="1" applyBorder="1" applyFont="1">
      <alignment horizontal="left" shrinkToFit="0" vertical="center" wrapText="0"/>
    </xf>
    <xf borderId="23" fillId="2" fontId="23" numFmtId="0" xfId="0" applyAlignment="1" applyBorder="1" applyFont="1">
      <alignment horizontal="left" shrinkToFit="0" vertical="center" wrapText="0"/>
    </xf>
    <xf borderId="23" fillId="2" fontId="23" numFmtId="0" xfId="0" applyAlignment="1" applyBorder="1" applyFont="1">
      <alignment horizontal="left" readingOrder="0" shrinkToFit="0" vertical="center" wrapText="0"/>
    </xf>
    <xf borderId="0" fillId="29" fontId="22" numFmtId="0" xfId="0" applyAlignment="1" applyFill="1" applyFont="1">
      <alignment horizontal="center" readingOrder="0" shrinkToFit="0" vertical="center" wrapText="0"/>
    </xf>
    <xf borderId="0" fillId="28" fontId="24" numFmtId="0" xfId="0" applyAlignment="1" applyFont="1">
      <alignment horizontal="left" readingOrder="0" shrinkToFit="0" vertical="center" wrapText="1"/>
    </xf>
    <xf borderId="24" fillId="28" fontId="24" numFmtId="0" xfId="0" applyAlignment="1" applyBorder="1" applyFont="1">
      <alignment horizontal="left" readingOrder="0" shrinkToFit="0" vertical="center" wrapText="1"/>
    </xf>
    <xf borderId="24" fillId="0" fontId="8" numFmtId="0" xfId="0" applyBorder="1" applyFont="1"/>
    <xf borderId="0" fillId="0" fontId="11" numFmtId="0" xfId="0" applyFont="1"/>
    <xf borderId="23" fillId="2" fontId="25" numFmtId="0" xfId="0" applyAlignment="1" applyBorder="1" applyFont="1">
      <alignment horizontal="left" shrinkToFit="0" vertical="center" wrapText="0"/>
    </xf>
    <xf borderId="23" fillId="2" fontId="25" numFmtId="0" xfId="0" applyAlignment="1" applyBorder="1" applyFont="1">
      <alignment horizontal="left" readingOrder="0" shrinkToFit="0" vertical="center" wrapText="0"/>
    </xf>
    <xf borderId="22" fillId="2" fontId="25" numFmtId="0" xfId="0" applyAlignment="1" applyBorder="1" applyFont="1">
      <alignment horizontal="left" shrinkToFit="0" vertical="center" wrapText="0"/>
    </xf>
    <xf borderId="0" fillId="30" fontId="22" numFmtId="0" xfId="0" applyAlignment="1" applyFill="1" applyFont="1">
      <alignment horizontal="center" readingOrder="0" shrinkToFit="0" vertical="center" wrapText="0"/>
    </xf>
    <xf borderId="0" fillId="28" fontId="26" numFmtId="0" xfId="0" applyAlignment="1" applyFont="1">
      <alignment horizontal="left" readingOrder="0" shrinkToFit="0" vertical="center" wrapText="1"/>
    </xf>
    <xf borderId="25" fillId="28" fontId="26" numFmtId="0" xfId="0" applyAlignment="1" applyBorder="1" applyFont="1">
      <alignment horizontal="left" readingOrder="0" shrinkToFit="0" vertical="center" wrapText="1"/>
    </xf>
    <xf borderId="25" fillId="0" fontId="8" numFmtId="0" xfId="0" applyBorder="1" applyFont="1"/>
    <xf borderId="23" fillId="2" fontId="12" numFmtId="0" xfId="0" applyAlignment="1" applyBorder="1" applyFont="1">
      <alignment horizontal="left" shrinkToFit="0" vertical="center" wrapText="0"/>
    </xf>
    <xf borderId="0" fillId="31" fontId="22" numFmtId="0" xfId="0" applyAlignment="1" applyFill="1" applyFont="1">
      <alignment horizontal="center" readingOrder="0" shrinkToFit="0" vertical="center" wrapText="0"/>
    </xf>
    <xf borderId="0" fillId="28" fontId="27" numFmtId="0" xfId="0" applyAlignment="1" applyFont="1">
      <alignment horizontal="left" readingOrder="0" shrinkToFit="0" vertical="center" wrapText="1"/>
    </xf>
    <xf borderId="26" fillId="28" fontId="27" numFmtId="0" xfId="0" applyAlignment="1" applyBorder="1" applyFont="1">
      <alignment horizontal="left" readingOrder="0" shrinkToFit="0" vertical="center" wrapText="1"/>
    </xf>
    <xf borderId="26" fillId="0" fontId="8" numFmtId="0" xfId="0" applyBorder="1" applyFont="1"/>
    <xf borderId="0" fillId="0" fontId="11" numFmtId="0" xfId="0" applyAlignment="1" applyFont="1">
      <alignment horizontal="left" readingOrder="0" shrinkToFit="0" vertical="center" wrapText="1"/>
    </xf>
    <xf borderId="0" fillId="0" fontId="11" numFmtId="0" xfId="0" applyAlignment="1" applyFont="1">
      <alignment readingOrder="0" shrinkToFit="0" vertical="center" wrapText="1"/>
    </xf>
    <xf borderId="0" fillId="0" fontId="11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0" fillId="0" fontId="20" numFmtId="9" xfId="0" applyAlignment="1" applyFont="1" applyNumberFormat="1">
      <alignment horizontal="center" shrinkToFit="0" vertical="center" wrapText="0"/>
    </xf>
    <xf borderId="0" fillId="0" fontId="20" numFmtId="175" xfId="0" applyAlignment="1" applyFont="1" applyNumberFormat="1">
      <alignment horizontal="center" shrinkToFit="0" vertical="center" wrapText="0"/>
    </xf>
    <xf borderId="0" fillId="0" fontId="20" numFmtId="0" xfId="0" applyAlignment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0" fontId="11" numFmtId="0" xfId="0" applyAlignment="1" applyFont="1">
      <alignment readingOrder="0" vertical="center"/>
    </xf>
    <xf borderId="1" fillId="3" fontId="1" numFmtId="0" xfId="0" applyAlignment="1" applyBorder="1" applyFont="1">
      <alignment vertical="bottom"/>
    </xf>
    <xf borderId="1" fillId="0" fontId="28" numFmtId="0" xfId="0" applyAlignment="1" applyBorder="1" applyFont="1">
      <alignment horizontal="left" readingOrder="0"/>
    </xf>
    <xf borderId="1" fillId="0" fontId="28" numFmtId="176" xfId="0" applyAlignment="1" applyBorder="1" applyFont="1" applyNumberFormat="1">
      <alignment horizontal="left" readingOrder="0"/>
    </xf>
    <xf borderId="1" fillId="0" fontId="28" numFmtId="164" xfId="0" applyAlignment="1" applyBorder="1" applyFont="1" applyNumberFormat="1">
      <alignment horizontal="left" readingOrder="0"/>
    </xf>
    <xf borderId="11" fillId="3" fontId="1" numFmtId="0" xfId="0" applyAlignment="1" applyBorder="1" applyFont="1">
      <alignment vertical="bottom"/>
    </xf>
    <xf borderId="1" fillId="0" fontId="29" numFmtId="0" xfId="0" applyAlignment="1" applyBorder="1" applyFont="1">
      <alignment horizontal="left" readingOrder="0"/>
    </xf>
    <xf borderId="1" fillId="0" fontId="29" numFmtId="176" xfId="0" applyAlignment="1" applyBorder="1" applyFont="1" applyNumberFormat="1">
      <alignment horizontal="left" readingOrder="0"/>
    </xf>
    <xf borderId="1" fillId="0" fontId="29" numFmtId="164" xfId="0" applyAlignment="1" applyBorder="1" applyFont="1" applyNumberFormat="1">
      <alignment horizontal="left" readingOrder="0"/>
    </xf>
    <xf borderId="1" fillId="0" fontId="29" numFmtId="0" xfId="0" applyAlignment="1" applyBorder="1" applyFont="1">
      <alignment horizontal="left"/>
    </xf>
    <xf borderId="11" fillId="19" fontId="1" numFmtId="0" xfId="0" applyAlignment="1" applyBorder="1" applyFont="1">
      <alignment vertical="bottom"/>
    </xf>
    <xf borderId="11" fillId="19" fontId="5" numFmtId="0" xfId="0" applyAlignment="1" applyBorder="1" applyFont="1">
      <alignment vertical="bottom"/>
    </xf>
    <xf borderId="11" fillId="17" fontId="1" numFmtId="0" xfId="0" applyAlignment="1" applyBorder="1" applyFont="1">
      <alignment vertical="bottom"/>
    </xf>
    <xf borderId="1" fillId="0" fontId="29" numFmtId="4" xfId="0" applyAlignment="1" applyBorder="1" applyFont="1" applyNumberFormat="1">
      <alignment horizontal="left"/>
    </xf>
    <xf borderId="1" fillId="0" fontId="29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176" xfId="0" applyAlignment="1" applyBorder="1" applyFont="1" applyNumberFormat="1">
      <alignment horizontal="left" readingOrder="0"/>
    </xf>
    <xf borderId="1" fillId="0" fontId="2" numFmtId="164" xfId="0" applyAlignment="1" applyBorder="1" applyFont="1" applyNumberFormat="1">
      <alignment horizontal="left" readingOrder="0"/>
    </xf>
    <xf borderId="1" fillId="0" fontId="2" numFmtId="0" xfId="0" applyAlignment="1" applyBorder="1" applyFont="1">
      <alignment horizontal="left"/>
    </xf>
    <xf borderId="1" fillId="19" fontId="2" numFmtId="0" xfId="0" applyAlignment="1" applyBorder="1" applyFont="1">
      <alignment vertical="bottom"/>
    </xf>
    <xf borderId="1" fillId="19" fontId="2" numFmtId="176" xfId="0" applyAlignment="1" applyBorder="1" applyFont="1" applyNumberFormat="1">
      <alignment vertical="bottom"/>
    </xf>
    <xf borderId="1" fillId="19" fontId="2" numFmtId="164" xfId="0" applyAlignment="1" applyBorder="1" applyFont="1" applyNumberFormat="1">
      <alignment vertical="bottom"/>
    </xf>
    <xf borderId="1" fillId="0" fontId="2" numFmtId="0" xfId="0" applyAlignment="1" applyBorder="1" applyFont="1">
      <alignment vertical="bottom"/>
    </xf>
    <xf borderId="1" fillId="0" fontId="2" numFmtId="176" xfId="0" applyAlignment="1" applyBorder="1" applyFont="1" applyNumberFormat="1">
      <alignment vertical="bottom"/>
    </xf>
    <xf borderId="1" fillId="0" fontId="2" numFmtId="164" xfId="0" applyAlignment="1" applyBorder="1" applyFont="1" applyNumberFormat="1">
      <alignment vertical="bottom"/>
    </xf>
    <xf borderId="1" fillId="17" fontId="2" numFmtId="0" xfId="0" applyAlignment="1" applyBorder="1" applyFont="1">
      <alignment vertical="bottom"/>
    </xf>
    <xf borderId="1" fillId="17" fontId="2" numFmtId="176" xfId="0" applyAlignment="1" applyBorder="1" applyFont="1" applyNumberFormat="1">
      <alignment vertical="bottom"/>
    </xf>
    <xf borderId="1" fillId="17" fontId="2" numFmtId="164" xfId="0" applyAlignment="1" applyBorder="1" applyFont="1" applyNumberFormat="1">
      <alignment vertical="bottom"/>
    </xf>
    <xf borderId="1" fillId="0" fontId="2" numFmtId="175" xfId="0" applyAlignment="1" applyBorder="1" applyFont="1" applyNumberFormat="1">
      <alignment horizontal="left" readingOrder="0"/>
    </xf>
    <xf borderId="0" fillId="0" fontId="2" numFmtId="0" xfId="0" applyAlignment="1" applyFont="1">
      <alignment horizontal="left" readingOrder="0"/>
    </xf>
    <xf borderId="0" fillId="0" fontId="2" numFmtId="176" xfId="0" applyAlignment="1" applyFont="1" applyNumberFormat="1">
      <alignment horizontal="left" readingOrder="0"/>
    </xf>
    <xf borderId="0" fillId="0" fontId="2" numFmtId="164" xfId="0" applyAlignment="1" applyFont="1" applyNumberFormat="1">
      <alignment horizontal="left" readingOrder="0"/>
    </xf>
    <xf borderId="0" fillId="0" fontId="2" numFmtId="0" xfId="0" applyAlignment="1" applyFont="1">
      <alignment horizontal="left"/>
    </xf>
    <xf borderId="27" fillId="0" fontId="30" numFmtId="0" xfId="0" applyAlignment="1" applyBorder="1" applyFont="1">
      <alignment readingOrder="0" vertical="bottom"/>
    </xf>
    <xf borderId="27" fillId="0" fontId="30" numFmtId="0" xfId="0" applyAlignment="1" applyBorder="1" applyFont="1">
      <alignment readingOrder="0"/>
    </xf>
    <xf borderId="28" fillId="0" fontId="2" numFmtId="0" xfId="0" applyAlignment="1" applyBorder="1" applyFont="1">
      <alignment readingOrder="0" vertical="bottom"/>
    </xf>
    <xf borderId="28" fillId="0" fontId="2" numFmtId="20" xfId="0" applyAlignment="1" applyBorder="1" applyFont="1" applyNumberFormat="1">
      <alignment readingOrder="0"/>
    </xf>
    <xf borderId="28" fillId="0" fontId="2" numFmtId="173" xfId="0" applyAlignment="1" applyBorder="1" applyFont="1" applyNumberFormat="1">
      <alignment readingOrder="0"/>
    </xf>
    <xf borderId="29" fillId="0" fontId="2" numFmtId="0" xfId="0" applyBorder="1" applyFont="1"/>
    <xf borderId="28" fillId="0" fontId="2" numFmtId="0" xfId="0" applyAlignment="1" applyBorder="1" applyFont="1">
      <alignment readingOrder="0"/>
    </xf>
    <xf borderId="30" fillId="0" fontId="2" numFmtId="20" xfId="0" applyAlignment="1" applyBorder="1" applyFont="1" applyNumberFormat="1">
      <alignment readingOrder="0"/>
    </xf>
    <xf borderId="27" fillId="0" fontId="2" numFmtId="0" xfId="0" applyAlignment="1" applyBorder="1" applyFont="1">
      <alignment readingOrder="0"/>
    </xf>
    <xf borderId="30" fillId="0" fontId="2" numFmtId="0" xfId="0" applyAlignment="1" applyBorder="1" applyFont="1">
      <alignment readingOrder="0"/>
    </xf>
    <xf borderId="28" fillId="0" fontId="2" numFmtId="0" xfId="0" applyBorder="1" applyFont="1"/>
    <xf borderId="30" fillId="0" fontId="2" numFmtId="0" xfId="0" applyBorder="1" applyFont="1"/>
    <xf borderId="31" fillId="0" fontId="2" numFmtId="0" xfId="0" applyBorder="1" applyFont="1"/>
    <xf borderId="30" fillId="0" fontId="2" numFmtId="173" xfId="0" applyAlignment="1" applyBorder="1" applyFont="1" applyNumberFormat="1">
      <alignment readingOrder="0"/>
    </xf>
    <xf borderId="32" fillId="3" fontId="31" numFmtId="0" xfId="0" applyAlignment="1" applyBorder="1" applyFont="1">
      <alignment horizontal="center" readingOrder="0" shrinkToFit="0" vertical="center" wrapText="1"/>
    </xf>
    <xf borderId="33" fillId="3" fontId="31" numFmtId="0" xfId="0" applyAlignment="1" applyBorder="1" applyFont="1">
      <alignment horizontal="center" readingOrder="0" shrinkToFit="0" vertical="center" wrapText="1"/>
    </xf>
    <xf borderId="34" fillId="0" fontId="8" numFmtId="0" xfId="0" applyBorder="1" applyFont="1"/>
    <xf borderId="35" fillId="0" fontId="8" numFmtId="0" xfId="0" applyBorder="1" applyFont="1"/>
    <xf borderId="36" fillId="0" fontId="8" numFmtId="0" xfId="0" applyBorder="1" applyFont="1"/>
    <xf borderId="37" fillId="3" fontId="31" numFmtId="0" xfId="0" applyAlignment="1" applyBorder="1" applyFont="1">
      <alignment horizontal="center" readingOrder="0" shrinkToFit="0" vertical="center" wrapText="1"/>
    </xf>
    <xf borderId="11" fillId="0" fontId="2" numFmtId="0" xfId="0" applyBorder="1" applyFont="1"/>
    <xf borderId="1" fillId="0" fontId="5" numFmtId="0" xfId="0" applyAlignment="1" applyBorder="1" applyFont="1">
      <alignment horizontal="left" readingOrder="0"/>
    </xf>
    <xf borderId="1" fillId="0" fontId="5" numFmtId="164" xfId="0" applyAlignment="1" applyBorder="1" applyFont="1" applyNumberFormat="1">
      <alignment horizontal="left" readingOrder="0"/>
    </xf>
    <xf borderId="1" fillId="0" fontId="5" numFmtId="169" xfId="0" applyAlignment="1" applyBorder="1" applyFont="1" applyNumberFormat="1">
      <alignment horizontal="left"/>
    </xf>
    <xf borderId="1" fillId="0" fontId="5" numFmtId="21" xfId="0" applyAlignment="1" applyBorder="1" applyFont="1" applyNumberFormat="1">
      <alignment horizontal="left"/>
    </xf>
    <xf borderId="1" fillId="0" fontId="5" numFmtId="0" xfId="0" applyAlignment="1" applyBorder="1" applyFont="1">
      <alignment horizontal="left"/>
    </xf>
    <xf borderId="0" fillId="0" fontId="5" numFmtId="0" xfId="0" applyAlignment="1" applyFont="1">
      <alignment horizontal="left"/>
    </xf>
    <xf borderId="1" fillId="0" fontId="1" numFmtId="164" xfId="0" applyAlignment="1" applyBorder="1" applyFont="1" applyNumberFormat="1">
      <alignment horizontal="left" readingOrder="0"/>
    </xf>
    <xf borderId="1" fillId="0" fontId="1" numFmtId="169" xfId="0" applyAlignment="1" applyBorder="1" applyFont="1" applyNumberFormat="1">
      <alignment horizontal="left"/>
    </xf>
    <xf borderId="1" fillId="0" fontId="1" numFmtId="21" xfId="0" applyAlignment="1" applyBorder="1" applyFont="1" applyNumberFormat="1">
      <alignment horizontal="left"/>
    </xf>
    <xf borderId="1" fillId="2" fontId="1" numFmtId="0" xfId="0" applyAlignment="1" applyBorder="1" applyFont="1">
      <alignment horizontal="left" readingOrder="0"/>
    </xf>
    <xf borderId="0" fillId="0" fontId="1" numFmtId="0" xfId="0" applyAlignment="1" applyFont="1">
      <alignment horizontal="left"/>
    </xf>
    <xf borderId="1" fillId="0" fontId="1" numFmtId="165" xfId="0" applyAlignment="1" applyBorder="1" applyFont="1" applyNumberFormat="1">
      <alignment horizontal="left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29" fillId="0" fontId="2" numFmtId="0" xfId="0" applyAlignment="1" applyBorder="1" applyFont="1">
      <alignment horizontal="center"/>
    </xf>
    <xf borderId="38" fillId="0" fontId="2" numFmtId="0" xfId="0" applyAlignment="1" applyBorder="1" applyFont="1">
      <alignment horizontal="center"/>
    </xf>
    <xf borderId="39" fillId="0" fontId="2" numFmtId="0" xfId="0" applyAlignment="1" applyBorder="1" applyFont="1">
      <alignment horizontal="center" readingOrder="0"/>
    </xf>
    <xf borderId="40" fillId="0" fontId="2" numFmtId="0" xfId="0" applyAlignment="1" applyBorder="1" applyFont="1">
      <alignment horizontal="center" readingOrder="0"/>
    </xf>
    <xf borderId="41" fillId="0" fontId="2" numFmtId="0" xfId="0" applyAlignment="1" applyBorder="1" applyFont="1">
      <alignment horizontal="center" readingOrder="0"/>
    </xf>
    <xf borderId="42" fillId="0" fontId="2" numFmtId="0" xfId="0" applyAlignment="1" applyBorder="1" applyFont="1">
      <alignment horizontal="center"/>
    </xf>
    <xf borderId="3" fillId="0" fontId="2" numFmtId="0" xfId="0" applyAlignment="1" applyBorder="1" applyFont="1">
      <alignment horizontal="center" readingOrder="0"/>
    </xf>
    <xf borderId="1" fillId="0" fontId="30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43" fillId="0" fontId="2" numFmtId="0" xfId="0" applyAlignment="1" applyBorder="1" applyFont="1">
      <alignment horizontal="center"/>
    </xf>
    <xf borderId="44" fillId="0" fontId="2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/>
    </xf>
    <xf borderId="44" fillId="0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/>
    </xf>
    <xf borderId="45" fillId="0" fontId="2" numFmtId="0" xfId="0" applyAlignment="1" applyBorder="1" applyFont="1">
      <alignment horizontal="center"/>
    </xf>
    <xf borderId="46" fillId="0" fontId="2" numFmtId="0" xfId="0" applyAlignment="1" applyBorder="1" applyFont="1">
      <alignment horizontal="center"/>
    </xf>
    <xf borderId="47" fillId="0" fontId="2" numFmtId="0" xfId="0" applyAlignment="1" applyBorder="1" applyFont="1">
      <alignment horizontal="center"/>
    </xf>
    <xf borderId="48" fillId="0" fontId="2" numFmtId="0" xfId="0" applyAlignment="1" applyBorder="1" applyFont="1">
      <alignment horizontal="center"/>
    </xf>
    <xf borderId="49" fillId="0" fontId="2" numFmtId="0" xfId="0" applyAlignment="1" applyBorder="1" applyFont="1">
      <alignment horizontal="center"/>
    </xf>
    <xf borderId="50" fillId="0" fontId="2" numFmtId="0" xfId="0" applyAlignment="1" applyBorder="1" applyFont="1">
      <alignment horizontal="center"/>
    </xf>
    <xf borderId="12" fillId="0" fontId="2" numFmtId="0" xfId="0" applyAlignment="1" applyBorder="1" applyFont="1">
      <alignment horizontal="center" readingOrder="0"/>
    </xf>
    <xf borderId="11" fillId="0" fontId="30" numFmtId="0" xfId="0" applyAlignment="1" applyBorder="1" applyFont="1">
      <alignment horizontal="center" readingOrder="0"/>
    </xf>
    <xf borderId="51" fillId="0" fontId="2" numFmtId="0" xfId="0" applyAlignment="1" applyBorder="1" applyFont="1">
      <alignment horizontal="center" readingOrder="0"/>
    </xf>
    <xf borderId="52" fillId="0" fontId="2" numFmtId="0" xfId="0" applyAlignment="1" applyBorder="1" applyFont="1">
      <alignment horizontal="center" readingOrder="0"/>
    </xf>
  </cellXfs>
  <cellStyles count="1">
    <cellStyle xfId="0" name="Normal" builtinId="0"/>
  </cellStyles>
  <dxfs count="24">
    <dxf>
      <font/>
      <fill>
        <patternFill patternType="solid">
          <fgColor rgb="FFFF54FF"/>
          <bgColor rgb="FFFF54FF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B4A7D6"/>
          <bgColor rgb="FFB4A7D6"/>
        </patternFill>
      </fill>
      <border/>
    </dxf>
    <dxf>
      <font/>
      <fill>
        <patternFill patternType="solid">
          <fgColor rgb="FF46BDC6"/>
          <bgColor rgb="FF46BDC6"/>
        </patternFill>
      </fill>
      <border/>
    </dxf>
    <dxf>
      <font>
        <color rgb="FFFFFFFF"/>
      </font>
      <fill>
        <patternFill patternType="none"/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>
        <color rgb="FFFF0000"/>
      </font>
      <fill>
        <patternFill patternType="none"/>
      </fill>
      <border/>
    </dxf>
    <dxf>
      <font/>
      <fill>
        <patternFill patternType="solid">
          <fgColor rgb="FFFFD966"/>
          <bgColor rgb="FFFFD966"/>
        </patternFill>
      </fill>
      <border/>
    </dxf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980000"/>
          <bgColor rgb="FF980000"/>
        </patternFill>
      </fill>
      <border/>
    </dxf>
    <dxf>
      <font/>
      <fill>
        <patternFill patternType="solid">
          <fgColor rgb="FF1155CC"/>
          <bgColor rgb="FF1155CC"/>
        </patternFill>
      </fill>
      <border/>
    </dxf>
    <dxf>
      <font/>
      <fill>
        <patternFill patternType="solid">
          <fgColor rgb="FF274E13"/>
          <bgColor rgb="FF274E13"/>
        </patternFill>
      </fill>
      <border/>
    </dxf>
    <dxf>
      <font>
        <color rgb="FFFFFFFF"/>
      </font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codingisforlosers.com/learn-vlookup-formula-google-sheets/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4.29"/>
    <col customWidth="1" min="2" max="2" width="32.71"/>
    <col customWidth="1" min="3" max="3" width="11.71"/>
  </cols>
  <sheetData>
    <row r="1">
      <c r="A1" s="1" t="s">
        <v>0</v>
      </c>
      <c r="B1" s="2" t="s">
        <v>1</v>
      </c>
      <c r="C1" s="3" t="s">
        <v>2</v>
      </c>
    </row>
    <row r="2">
      <c r="A2" s="2">
        <v>9136.0</v>
      </c>
      <c r="B2" s="2" t="s">
        <v>3</v>
      </c>
      <c r="C2" s="3">
        <v>20601.0</v>
      </c>
    </row>
    <row r="3">
      <c r="A3" s="2">
        <v>9139.0</v>
      </c>
      <c r="B3" s="2" t="s">
        <v>4</v>
      </c>
      <c r="C3" s="3">
        <v>20702.0</v>
      </c>
    </row>
    <row r="4">
      <c r="A4" s="2">
        <v>9141.0</v>
      </c>
      <c r="B4" s="2" t="s">
        <v>5</v>
      </c>
      <c r="C4" s="3">
        <v>30758.0</v>
      </c>
    </row>
    <row r="5">
      <c r="A5" s="2">
        <v>9143.0</v>
      </c>
      <c r="B5" s="2" t="s">
        <v>6</v>
      </c>
      <c r="C5" s="3">
        <v>12955.0</v>
      </c>
    </row>
    <row r="6">
      <c r="A6" s="2">
        <v>9144.0</v>
      </c>
      <c r="B6" s="2" t="s">
        <v>7</v>
      </c>
      <c r="C6" s="3">
        <v>19782.0</v>
      </c>
    </row>
    <row r="7">
      <c r="A7" s="2">
        <v>9151.0</v>
      </c>
      <c r="B7" s="2" t="s">
        <v>8</v>
      </c>
      <c r="C7" s="3">
        <v>23307.0</v>
      </c>
    </row>
    <row r="8">
      <c r="A8" s="2">
        <v>9153.0</v>
      </c>
      <c r="B8" s="2" t="s">
        <v>9</v>
      </c>
      <c r="C8" s="3">
        <v>24623.0</v>
      </c>
    </row>
    <row r="9">
      <c r="A9" s="2">
        <v>9157.0</v>
      </c>
      <c r="B9" s="2" t="s">
        <v>10</v>
      </c>
      <c r="C9" s="3">
        <v>21649.0</v>
      </c>
    </row>
    <row r="10">
      <c r="A10" s="2">
        <v>9158.0</v>
      </c>
      <c r="B10" s="2" t="s">
        <v>11</v>
      </c>
      <c r="C10" s="3">
        <v>29032.0</v>
      </c>
    </row>
    <row r="11">
      <c r="A11" s="2">
        <v>9160.0</v>
      </c>
      <c r="B11" s="2" t="s">
        <v>12</v>
      </c>
      <c r="C11" s="3">
        <v>19653.0</v>
      </c>
    </row>
    <row r="12">
      <c r="A12" s="2">
        <v>9161.0</v>
      </c>
      <c r="B12" s="2" t="s">
        <v>13</v>
      </c>
      <c r="C12" s="3">
        <v>20868.0</v>
      </c>
    </row>
    <row r="13">
      <c r="A13" s="2">
        <v>9163.0</v>
      </c>
      <c r="B13" s="2" t="s">
        <v>14</v>
      </c>
      <c r="C13" s="3">
        <v>17275.0</v>
      </c>
    </row>
    <row r="14">
      <c r="A14" s="2">
        <v>9164.0</v>
      </c>
      <c r="B14" s="2" t="s">
        <v>15</v>
      </c>
      <c r="C14" s="3">
        <v>12175.0</v>
      </c>
    </row>
    <row r="15">
      <c r="A15" s="2">
        <v>9165.0</v>
      </c>
      <c r="B15" s="2" t="s">
        <v>16</v>
      </c>
      <c r="C15" s="3">
        <v>29909.0</v>
      </c>
    </row>
    <row r="16">
      <c r="A16" s="2">
        <v>9167.0</v>
      </c>
      <c r="B16" s="2" t="s">
        <v>17</v>
      </c>
      <c r="C16" s="3">
        <v>10664.0</v>
      </c>
    </row>
    <row r="17">
      <c r="A17" s="2">
        <v>9169.0</v>
      </c>
      <c r="B17" s="2" t="s">
        <v>18</v>
      </c>
      <c r="C17" s="3">
        <v>16745.0</v>
      </c>
    </row>
    <row r="18">
      <c r="A18" s="2">
        <v>9170.0</v>
      </c>
      <c r="B18" s="2" t="s">
        <v>19</v>
      </c>
      <c r="C18" s="3">
        <v>18503.0</v>
      </c>
    </row>
    <row r="19">
      <c r="A19" s="2">
        <v>9171.0</v>
      </c>
      <c r="B19" s="2" t="s">
        <v>20</v>
      </c>
      <c r="C19" s="3">
        <v>20896.0</v>
      </c>
    </row>
    <row r="20">
      <c r="A20" s="2">
        <v>9172.0</v>
      </c>
      <c r="B20" s="2" t="s">
        <v>21</v>
      </c>
      <c r="C20" s="3">
        <v>21800.0</v>
      </c>
    </row>
    <row r="21">
      <c r="A21" s="2">
        <v>9174.0</v>
      </c>
      <c r="B21" s="2" t="s">
        <v>22</v>
      </c>
      <c r="C21" s="3">
        <v>19192.0</v>
      </c>
    </row>
    <row r="22">
      <c r="A22" s="2">
        <v>9175.0</v>
      </c>
      <c r="B22" s="2" t="s">
        <v>23</v>
      </c>
      <c r="C22" s="3">
        <v>22322.0</v>
      </c>
    </row>
    <row r="23">
      <c r="A23" s="2">
        <v>9176.0</v>
      </c>
      <c r="B23" s="2" t="s">
        <v>24</v>
      </c>
      <c r="C23" s="3">
        <v>17667.0</v>
      </c>
    </row>
    <row r="24">
      <c r="A24" s="2">
        <v>9178.0</v>
      </c>
      <c r="B24" s="2" t="s">
        <v>25</v>
      </c>
      <c r="C24" s="3">
        <v>15039.0</v>
      </c>
    </row>
    <row r="25">
      <c r="A25" s="2">
        <v>9179.0</v>
      </c>
      <c r="B25" s="2" t="s">
        <v>26</v>
      </c>
      <c r="C25" s="3">
        <v>13358.0</v>
      </c>
    </row>
    <row r="26">
      <c r="A26" s="2">
        <v>9181.0</v>
      </c>
      <c r="B26" s="2" t="s">
        <v>27</v>
      </c>
      <c r="C26" s="3">
        <v>23232.0</v>
      </c>
    </row>
    <row r="27">
      <c r="A27" s="2">
        <v>9182.0</v>
      </c>
      <c r="B27" s="2" t="s">
        <v>28</v>
      </c>
      <c r="C27" s="3">
        <v>25713.0</v>
      </c>
    </row>
    <row r="28">
      <c r="A28" s="2">
        <v>9184.0</v>
      </c>
      <c r="B28" s="2" t="s">
        <v>29</v>
      </c>
      <c r="C28" s="3">
        <v>13792.0</v>
      </c>
    </row>
    <row r="29">
      <c r="A29" s="2">
        <v>9185.0</v>
      </c>
      <c r="B29" s="2" t="s">
        <v>30</v>
      </c>
      <c r="C29" s="3">
        <v>28921.0</v>
      </c>
    </row>
    <row r="30">
      <c r="A30" s="2">
        <v>9187.0</v>
      </c>
      <c r="B30" s="2" t="s">
        <v>31</v>
      </c>
      <c r="C30" s="3">
        <v>21033.0</v>
      </c>
    </row>
    <row r="31">
      <c r="A31" s="2">
        <v>9191.0</v>
      </c>
      <c r="B31" s="2" t="s">
        <v>32</v>
      </c>
      <c r="C31" s="3">
        <v>20615.0</v>
      </c>
    </row>
    <row r="32">
      <c r="A32" s="2">
        <v>9193.0</v>
      </c>
      <c r="B32" s="2" t="s">
        <v>33</v>
      </c>
      <c r="C32" s="3">
        <v>18632.0</v>
      </c>
    </row>
    <row r="33">
      <c r="A33" s="2">
        <v>9194.0</v>
      </c>
      <c r="B33" s="2" t="s">
        <v>34</v>
      </c>
      <c r="C33" s="3">
        <v>21494.0</v>
      </c>
    </row>
    <row r="34">
      <c r="A34" s="2">
        <v>9196.0</v>
      </c>
      <c r="B34" s="2" t="s">
        <v>35</v>
      </c>
      <c r="C34" s="3">
        <v>13411.0</v>
      </c>
    </row>
    <row r="35">
      <c r="A35" s="2">
        <v>9197.0</v>
      </c>
      <c r="B35" s="2" t="s">
        <v>36</v>
      </c>
      <c r="C35" s="3">
        <v>17375.0</v>
      </c>
    </row>
    <row r="36">
      <c r="A36" s="2">
        <v>9198.0</v>
      </c>
      <c r="B36" s="2" t="s">
        <v>37</v>
      </c>
      <c r="C36" s="3">
        <v>19646.0</v>
      </c>
    </row>
    <row r="37">
      <c r="A37" s="2">
        <v>9199.0</v>
      </c>
      <c r="B37" s="2" t="s">
        <v>38</v>
      </c>
      <c r="C37" s="3">
        <v>17981.0</v>
      </c>
    </row>
    <row r="38">
      <c r="A38" s="2">
        <v>9203.0</v>
      </c>
      <c r="B38" s="2" t="s">
        <v>39</v>
      </c>
      <c r="C38" s="3">
        <v>28029.0</v>
      </c>
    </row>
    <row r="39">
      <c r="A39" s="2">
        <v>9204.0</v>
      </c>
      <c r="B39" s="2" t="s">
        <v>40</v>
      </c>
      <c r="C39" s="3">
        <v>22400.0</v>
      </c>
    </row>
    <row r="40">
      <c r="A40" s="2">
        <v>9206.0</v>
      </c>
      <c r="B40" s="2" t="s">
        <v>41</v>
      </c>
      <c r="C40" s="3">
        <v>22779.0</v>
      </c>
    </row>
    <row r="41">
      <c r="A41" s="2">
        <v>9208.0</v>
      </c>
      <c r="B41" s="2" t="s">
        <v>42</v>
      </c>
      <c r="C41" s="3">
        <v>21408.0</v>
      </c>
    </row>
    <row r="42">
      <c r="A42" s="2">
        <v>9209.0</v>
      </c>
      <c r="B42" s="2" t="s">
        <v>43</v>
      </c>
      <c r="C42" s="3">
        <v>20421.0</v>
      </c>
    </row>
    <row r="43">
      <c r="A43" s="2">
        <v>9210.0</v>
      </c>
      <c r="B43" s="2" t="s">
        <v>44</v>
      </c>
      <c r="C43" s="3">
        <v>9983.0</v>
      </c>
    </row>
    <row r="44">
      <c r="A44" s="2">
        <v>9211.0</v>
      </c>
      <c r="B44" s="2" t="s">
        <v>45</v>
      </c>
      <c r="C44" s="3">
        <v>13066.0</v>
      </c>
    </row>
    <row r="45">
      <c r="A45" s="2">
        <v>9212.0</v>
      </c>
      <c r="B45" s="2" t="s">
        <v>46</v>
      </c>
      <c r="C45" s="3">
        <v>18834.0</v>
      </c>
    </row>
    <row r="46">
      <c r="A46" s="2">
        <v>9213.0</v>
      </c>
      <c r="B46" s="2" t="s">
        <v>47</v>
      </c>
      <c r="C46" s="3">
        <v>21844.0</v>
      </c>
    </row>
    <row r="47">
      <c r="A47" s="2">
        <v>9214.0</v>
      </c>
      <c r="B47" s="2" t="s">
        <v>48</v>
      </c>
      <c r="C47" s="3">
        <v>20158.0</v>
      </c>
    </row>
    <row r="48">
      <c r="A48" s="2">
        <v>9216.0</v>
      </c>
      <c r="B48" s="2" t="s">
        <v>49</v>
      </c>
      <c r="C48" s="3">
        <v>15976.0</v>
      </c>
    </row>
    <row r="49">
      <c r="A49" s="2">
        <v>9217.0</v>
      </c>
      <c r="B49" s="2" t="s">
        <v>50</v>
      </c>
      <c r="C49" s="3">
        <v>12461.0</v>
      </c>
    </row>
    <row r="50">
      <c r="A50" s="2">
        <v>9218.0</v>
      </c>
      <c r="B50" s="2" t="s">
        <v>51</v>
      </c>
      <c r="C50" s="3">
        <v>25746.0</v>
      </c>
    </row>
    <row r="51">
      <c r="A51" s="2">
        <v>9219.0</v>
      </c>
      <c r="B51" s="2" t="s">
        <v>52</v>
      </c>
      <c r="C51" s="3">
        <v>21522.0</v>
      </c>
    </row>
    <row r="52">
      <c r="A52" s="2">
        <v>9220.0</v>
      </c>
      <c r="B52" s="2" t="s">
        <v>53</v>
      </c>
      <c r="C52" s="3">
        <v>17546.0</v>
      </c>
    </row>
    <row r="53">
      <c r="A53" s="2">
        <v>9222.0</v>
      </c>
      <c r="B53" s="2" t="s">
        <v>54</v>
      </c>
      <c r="C53" s="3">
        <v>19683.0</v>
      </c>
    </row>
    <row r="54">
      <c r="A54" s="2">
        <v>9225.0</v>
      </c>
      <c r="B54" s="2" t="s">
        <v>55</v>
      </c>
      <c r="C54" s="3">
        <v>26685.0</v>
      </c>
    </row>
    <row r="55">
      <c r="A55" s="2">
        <v>9226.0</v>
      </c>
      <c r="B55" s="2" t="s">
        <v>56</v>
      </c>
      <c r="C55" s="3">
        <v>27651.0</v>
      </c>
    </row>
    <row r="56">
      <c r="A56" s="2">
        <v>9227.0</v>
      </c>
      <c r="B56" s="2" t="s">
        <v>57</v>
      </c>
      <c r="C56" s="3">
        <v>21258.0</v>
      </c>
    </row>
    <row r="57">
      <c r="A57" s="2">
        <v>9228.0</v>
      </c>
      <c r="B57" s="2" t="s">
        <v>58</v>
      </c>
      <c r="C57" s="3">
        <v>22348.0</v>
      </c>
    </row>
    <row r="58">
      <c r="A58" s="2">
        <v>9229.0</v>
      </c>
      <c r="B58" s="2" t="s">
        <v>59</v>
      </c>
      <c r="C58" s="3">
        <v>17887.0</v>
      </c>
    </row>
    <row r="59">
      <c r="A59" s="2">
        <v>9231.0</v>
      </c>
      <c r="B59" s="2" t="s">
        <v>60</v>
      </c>
      <c r="C59" s="3">
        <v>27888.0</v>
      </c>
    </row>
    <row r="60">
      <c r="A60" s="2">
        <v>9232.0</v>
      </c>
      <c r="B60" s="2" t="s">
        <v>61</v>
      </c>
      <c r="C60" s="3">
        <v>25104.0</v>
      </c>
    </row>
    <row r="61">
      <c r="A61" s="2">
        <v>9234.0</v>
      </c>
      <c r="B61" s="2" t="s">
        <v>62</v>
      </c>
      <c r="C61" s="3">
        <v>13340.0</v>
      </c>
    </row>
    <row r="62">
      <c r="A62" s="2">
        <v>9235.0</v>
      </c>
      <c r="B62" s="2" t="s">
        <v>63</v>
      </c>
      <c r="C62" s="3">
        <v>17976.0</v>
      </c>
    </row>
    <row r="63">
      <c r="A63" s="2">
        <v>9237.0</v>
      </c>
      <c r="B63" s="2" t="s">
        <v>64</v>
      </c>
      <c r="C63" s="3">
        <v>16916.0</v>
      </c>
    </row>
    <row r="64">
      <c r="A64" s="2">
        <v>9239.0</v>
      </c>
      <c r="B64" s="2" t="s">
        <v>65</v>
      </c>
      <c r="C64" s="3">
        <v>17941.0</v>
      </c>
    </row>
    <row r="65">
      <c r="A65" s="2">
        <v>9241.0</v>
      </c>
      <c r="B65" s="2" t="s">
        <v>66</v>
      </c>
      <c r="C65" s="3">
        <v>23211.0</v>
      </c>
    </row>
    <row r="66">
      <c r="A66" s="2">
        <v>9242.0</v>
      </c>
      <c r="B66" s="2" t="s">
        <v>67</v>
      </c>
      <c r="C66" s="3">
        <v>20485.0</v>
      </c>
    </row>
    <row r="67">
      <c r="A67" s="2">
        <v>9244.0</v>
      </c>
      <c r="B67" s="2" t="s">
        <v>68</v>
      </c>
      <c r="C67" s="3">
        <v>30083.0</v>
      </c>
    </row>
    <row r="68">
      <c r="A68" s="2">
        <v>9245.0</v>
      </c>
      <c r="B68" s="2" t="s">
        <v>69</v>
      </c>
      <c r="C68" s="3">
        <v>16580.0</v>
      </c>
    </row>
    <row r="69">
      <c r="A69" s="2">
        <v>9246.0</v>
      </c>
      <c r="B69" s="2" t="s">
        <v>70</v>
      </c>
      <c r="C69" s="3">
        <v>26567.0</v>
      </c>
    </row>
    <row r="70">
      <c r="A70" s="2">
        <v>9247.0</v>
      </c>
      <c r="B70" s="2" t="s">
        <v>71</v>
      </c>
      <c r="C70" s="3">
        <v>18444.0</v>
      </c>
    </row>
    <row r="71">
      <c r="A71" s="2">
        <v>9248.0</v>
      </c>
      <c r="B71" s="2" t="s">
        <v>72</v>
      </c>
      <c r="C71" s="3">
        <v>21239.0</v>
      </c>
    </row>
    <row r="72">
      <c r="A72" s="2">
        <v>9249.0</v>
      </c>
      <c r="B72" s="2" t="s">
        <v>73</v>
      </c>
      <c r="C72" s="3">
        <v>17102.0</v>
      </c>
    </row>
    <row r="73">
      <c r="A73" s="2">
        <v>9251.0</v>
      </c>
      <c r="B73" s="2" t="s">
        <v>74</v>
      </c>
      <c r="C73" s="3">
        <v>19415.0</v>
      </c>
    </row>
    <row r="74">
      <c r="A74" s="2">
        <v>9253.0</v>
      </c>
      <c r="B74" s="2" t="s">
        <v>75</v>
      </c>
      <c r="C74" s="3">
        <v>22636.0</v>
      </c>
    </row>
    <row r="75">
      <c r="A75" s="2">
        <v>9254.0</v>
      </c>
      <c r="B75" s="2" t="s">
        <v>76</v>
      </c>
      <c r="C75" s="3">
        <v>22042.0</v>
      </c>
    </row>
    <row r="76">
      <c r="A76" s="2">
        <v>9255.0</v>
      </c>
      <c r="B76" s="2" t="s">
        <v>77</v>
      </c>
      <c r="C76" s="3">
        <v>19519.0</v>
      </c>
    </row>
    <row r="77">
      <c r="A77" s="2">
        <v>9256.0</v>
      </c>
      <c r="B77" s="2" t="s">
        <v>78</v>
      </c>
      <c r="C77" s="3">
        <v>22557.0</v>
      </c>
    </row>
    <row r="78">
      <c r="A78" s="2">
        <v>9257.0</v>
      </c>
      <c r="B78" s="2" t="s">
        <v>79</v>
      </c>
      <c r="C78" s="3">
        <v>30336.0</v>
      </c>
    </row>
    <row r="79">
      <c r="A79" s="2">
        <v>9258.0</v>
      </c>
      <c r="B79" s="2" t="s">
        <v>80</v>
      </c>
      <c r="C79" s="3">
        <v>23677.0</v>
      </c>
    </row>
    <row r="80">
      <c r="A80" s="2">
        <v>9259.0</v>
      </c>
      <c r="B80" s="2" t="s">
        <v>81</v>
      </c>
      <c r="C80" s="3">
        <v>23278.0</v>
      </c>
    </row>
    <row r="81">
      <c r="A81" s="2">
        <v>9260.0</v>
      </c>
      <c r="B81" s="2" t="s">
        <v>82</v>
      </c>
      <c r="C81" s="3">
        <v>18558.0</v>
      </c>
    </row>
    <row r="82">
      <c r="A82" s="2">
        <v>9261.0</v>
      </c>
      <c r="B82" s="2" t="s">
        <v>83</v>
      </c>
      <c r="C82" s="3">
        <v>23148.0</v>
      </c>
    </row>
    <row r="83">
      <c r="A83" s="2">
        <v>9263.0</v>
      </c>
      <c r="B83" s="2" t="s">
        <v>84</v>
      </c>
      <c r="C83" s="3">
        <v>14169.0</v>
      </c>
    </row>
    <row r="84">
      <c r="A84" s="2">
        <v>9264.0</v>
      </c>
      <c r="B84" s="2" t="s">
        <v>85</v>
      </c>
      <c r="C84" s="3">
        <v>16291.0</v>
      </c>
    </row>
    <row r="85">
      <c r="A85" s="2">
        <v>9265.0</v>
      </c>
      <c r="B85" s="2" t="s">
        <v>86</v>
      </c>
      <c r="C85" s="3">
        <v>22971.0</v>
      </c>
    </row>
    <row r="86">
      <c r="A86" s="2">
        <v>9266.0</v>
      </c>
      <c r="B86" s="2" t="s">
        <v>87</v>
      </c>
      <c r="C86" s="3">
        <v>23100.0</v>
      </c>
    </row>
    <row r="87">
      <c r="A87" s="2">
        <v>9269.0</v>
      </c>
      <c r="B87" s="2" t="s">
        <v>88</v>
      </c>
      <c r="C87" s="3">
        <v>22102.0</v>
      </c>
    </row>
    <row r="88">
      <c r="A88" s="2">
        <v>9270.0</v>
      </c>
      <c r="B88" s="2" t="s">
        <v>89</v>
      </c>
      <c r="C88" s="3">
        <v>17815.0</v>
      </c>
    </row>
    <row r="89">
      <c r="A89" s="2">
        <v>9271.0</v>
      </c>
      <c r="B89" s="2" t="s">
        <v>90</v>
      </c>
      <c r="C89" s="3">
        <v>24708.0</v>
      </c>
    </row>
    <row r="90">
      <c r="A90" s="2">
        <v>9272.0</v>
      </c>
      <c r="B90" s="2" t="s">
        <v>91</v>
      </c>
      <c r="C90" s="3">
        <v>28059.0</v>
      </c>
    </row>
    <row r="91">
      <c r="A91" s="2">
        <v>9273.0</v>
      </c>
      <c r="B91" s="2" t="s">
        <v>92</v>
      </c>
      <c r="C91" s="3">
        <v>32428.0</v>
      </c>
    </row>
    <row r="92">
      <c r="A92" s="2">
        <v>9277.0</v>
      </c>
      <c r="B92" s="2" t="s">
        <v>93</v>
      </c>
      <c r="C92" s="3">
        <v>24442.0</v>
      </c>
    </row>
    <row r="93">
      <c r="A93" s="2">
        <v>9278.0</v>
      </c>
      <c r="B93" s="2" t="s">
        <v>94</v>
      </c>
      <c r="C93" s="3">
        <v>24413.0</v>
      </c>
    </row>
    <row r="94">
      <c r="A94" s="2">
        <v>9279.0</v>
      </c>
      <c r="B94" s="2" t="s">
        <v>95</v>
      </c>
      <c r="C94" s="3">
        <v>25997.0</v>
      </c>
    </row>
    <row r="95">
      <c r="A95" s="2">
        <v>9283.0</v>
      </c>
      <c r="B95" s="2" t="s">
        <v>96</v>
      </c>
      <c r="C95" s="3">
        <v>20483.0</v>
      </c>
    </row>
    <row r="96">
      <c r="A96" s="2">
        <v>9284.0</v>
      </c>
      <c r="B96" s="2" t="s">
        <v>97</v>
      </c>
      <c r="C96" s="3">
        <v>12876.0</v>
      </c>
    </row>
    <row r="97">
      <c r="A97" s="2">
        <v>9286.0</v>
      </c>
      <c r="B97" s="2" t="s">
        <v>98</v>
      </c>
      <c r="C97" s="3">
        <v>14829.0</v>
      </c>
    </row>
    <row r="98">
      <c r="A98" s="2">
        <v>9292.0</v>
      </c>
      <c r="B98" s="2" t="s">
        <v>99</v>
      </c>
      <c r="C98" s="3">
        <v>27706.0</v>
      </c>
    </row>
    <row r="99">
      <c r="A99" s="2">
        <v>9300.0</v>
      </c>
      <c r="B99" s="2" t="s">
        <v>100</v>
      </c>
      <c r="C99" s="3">
        <v>32377.0</v>
      </c>
    </row>
    <row r="100">
      <c r="A100" s="2">
        <v>9302.0</v>
      </c>
      <c r="B100" s="2" t="s">
        <v>101</v>
      </c>
      <c r="C100" s="3">
        <v>19533.0</v>
      </c>
    </row>
    <row r="101">
      <c r="A101" s="2">
        <v>9303.0</v>
      </c>
      <c r="B101" s="2" t="s">
        <v>102</v>
      </c>
      <c r="C101" s="3">
        <v>21908.0</v>
      </c>
    </row>
    <row r="102">
      <c r="A102" s="2">
        <v>9308.0</v>
      </c>
      <c r="B102" s="2" t="s">
        <v>103</v>
      </c>
      <c r="C102" s="3">
        <v>23129.0</v>
      </c>
    </row>
    <row r="103">
      <c r="A103" s="2">
        <v>9309.0</v>
      </c>
      <c r="B103" s="2" t="s">
        <v>104</v>
      </c>
      <c r="C103" s="3">
        <v>16967.0</v>
      </c>
    </row>
    <row r="104">
      <c r="A104" s="2">
        <v>9337.0</v>
      </c>
      <c r="B104" s="2" t="s">
        <v>105</v>
      </c>
      <c r="C104" s="3">
        <v>17297.0</v>
      </c>
    </row>
    <row r="105">
      <c r="A105" s="2">
        <v>9339.0</v>
      </c>
      <c r="B105" s="2" t="s">
        <v>106</v>
      </c>
      <c r="C105" s="3">
        <v>19089.0</v>
      </c>
    </row>
    <row r="106">
      <c r="A106" s="2">
        <v>9353.0</v>
      </c>
      <c r="B106" s="2" t="s">
        <v>107</v>
      </c>
      <c r="C106" s="3">
        <v>11841.0</v>
      </c>
    </row>
    <row r="107">
      <c r="A107" s="2">
        <v>9357.0</v>
      </c>
      <c r="B107" s="2" t="s">
        <v>108</v>
      </c>
      <c r="C107" s="3">
        <v>25107.0</v>
      </c>
    </row>
    <row r="108">
      <c r="A108" s="2">
        <v>9359.0</v>
      </c>
      <c r="B108" s="2" t="s">
        <v>109</v>
      </c>
      <c r="C108" s="3">
        <v>20605.0</v>
      </c>
    </row>
    <row r="109">
      <c r="A109" s="2">
        <v>9361.0</v>
      </c>
      <c r="B109" s="2" t="s">
        <v>110</v>
      </c>
      <c r="C109" s="3">
        <v>28389.0</v>
      </c>
    </row>
    <row r="110">
      <c r="A110" s="2">
        <v>9362.0</v>
      </c>
      <c r="B110" s="2" t="s">
        <v>111</v>
      </c>
      <c r="C110" s="3">
        <v>12905.0</v>
      </c>
    </row>
    <row r="111">
      <c r="A111" s="2">
        <v>9373.0</v>
      </c>
      <c r="B111" s="2" t="s">
        <v>112</v>
      </c>
      <c r="C111" s="3">
        <v>27133.0</v>
      </c>
    </row>
    <row r="112">
      <c r="A112" s="2">
        <v>9374.0</v>
      </c>
      <c r="B112" s="2" t="s">
        <v>113</v>
      </c>
      <c r="C112" s="3">
        <v>27807.0</v>
      </c>
    </row>
    <row r="113">
      <c r="A113" s="2">
        <v>9376.0</v>
      </c>
      <c r="B113" s="2" t="s">
        <v>114</v>
      </c>
      <c r="C113" s="3">
        <v>18198.0</v>
      </c>
    </row>
    <row r="114">
      <c r="A114" s="2">
        <v>9377.0</v>
      </c>
      <c r="B114" s="2" t="s">
        <v>115</v>
      </c>
      <c r="C114" s="3">
        <v>26302.0</v>
      </c>
    </row>
    <row r="115">
      <c r="A115" s="2">
        <v>9378.0</v>
      </c>
      <c r="B115" s="2" t="s">
        <v>116</v>
      </c>
      <c r="C115" s="3">
        <v>15869.0</v>
      </c>
    </row>
    <row r="116">
      <c r="A116" s="2">
        <v>9390.0</v>
      </c>
      <c r="B116" s="2" t="s">
        <v>117</v>
      </c>
      <c r="C116" s="3">
        <v>14051.0</v>
      </c>
    </row>
    <row r="117">
      <c r="A117" s="2">
        <v>9391.0</v>
      </c>
      <c r="B117" s="2" t="s">
        <v>118</v>
      </c>
      <c r="C117" s="3">
        <v>34234.0</v>
      </c>
    </row>
    <row r="118">
      <c r="A118" s="2">
        <v>9397.0</v>
      </c>
      <c r="B118" s="2" t="s">
        <v>119</v>
      </c>
      <c r="C118" s="3">
        <v>19432.0</v>
      </c>
    </row>
    <row r="119">
      <c r="A119" s="2">
        <v>9405.0</v>
      </c>
      <c r="B119" s="2" t="s">
        <v>120</v>
      </c>
      <c r="C119" s="3">
        <v>23240.0</v>
      </c>
    </row>
    <row r="120">
      <c r="A120" s="2">
        <v>9407.0</v>
      </c>
      <c r="B120" s="2" t="s">
        <v>121</v>
      </c>
      <c r="C120" s="3">
        <v>20817.0</v>
      </c>
    </row>
    <row r="121">
      <c r="A121" s="2">
        <v>9410.0</v>
      </c>
      <c r="B121" s="2" t="s">
        <v>122</v>
      </c>
      <c r="C121" s="3">
        <v>17493.0</v>
      </c>
    </row>
    <row r="122">
      <c r="A122" s="2">
        <v>9411.0</v>
      </c>
      <c r="B122" s="2" t="s">
        <v>123</v>
      </c>
      <c r="C122" s="3">
        <v>21700.0</v>
      </c>
    </row>
    <row r="123">
      <c r="A123" s="2">
        <v>9416.0</v>
      </c>
      <c r="B123" s="2" t="s">
        <v>124</v>
      </c>
      <c r="C123" s="3">
        <v>30339.0</v>
      </c>
    </row>
    <row r="124">
      <c r="A124" s="2">
        <v>9418.0</v>
      </c>
      <c r="B124" s="2" t="s">
        <v>125</v>
      </c>
      <c r="C124" s="3">
        <v>26479.0</v>
      </c>
    </row>
    <row r="125">
      <c r="A125" s="2">
        <v>9419.0</v>
      </c>
      <c r="B125" s="2" t="s">
        <v>126</v>
      </c>
      <c r="C125" s="3">
        <v>20558.0</v>
      </c>
    </row>
    <row r="126">
      <c r="A126" s="2">
        <v>9420.0</v>
      </c>
      <c r="B126" s="2" t="s">
        <v>127</v>
      </c>
      <c r="C126" s="3">
        <v>19224.0</v>
      </c>
    </row>
    <row r="127">
      <c r="A127" s="2">
        <v>9421.0</v>
      </c>
      <c r="B127" s="2" t="s">
        <v>128</v>
      </c>
      <c r="C127" s="3">
        <v>13135.0</v>
      </c>
    </row>
    <row r="128">
      <c r="A128" s="2">
        <v>9422.0</v>
      </c>
      <c r="B128" s="2" t="s">
        <v>129</v>
      </c>
      <c r="C128" s="3">
        <v>14154.0</v>
      </c>
    </row>
    <row r="129">
      <c r="A129" s="2">
        <v>9426.0</v>
      </c>
      <c r="B129" s="2" t="s">
        <v>130</v>
      </c>
      <c r="C129" s="3">
        <v>19051.0</v>
      </c>
    </row>
    <row r="130">
      <c r="A130" s="2">
        <v>9428.0</v>
      </c>
      <c r="B130" s="2" t="s">
        <v>131</v>
      </c>
      <c r="C130" s="3">
        <v>19929.0</v>
      </c>
    </row>
    <row r="131">
      <c r="A131" s="2">
        <v>9431.0</v>
      </c>
      <c r="B131" s="2" t="s">
        <v>132</v>
      </c>
      <c r="C131" s="3">
        <v>17511.0</v>
      </c>
    </row>
    <row r="132">
      <c r="A132" s="2">
        <v>9433.0</v>
      </c>
      <c r="B132" s="2" t="s">
        <v>133</v>
      </c>
      <c r="C132" s="3">
        <v>20435.0</v>
      </c>
    </row>
    <row r="133">
      <c r="A133" s="2">
        <v>9436.0</v>
      </c>
      <c r="B133" s="2" t="s">
        <v>134</v>
      </c>
      <c r="C133" s="3">
        <v>16542.0</v>
      </c>
    </row>
    <row r="134">
      <c r="A134" s="2">
        <v>9437.0</v>
      </c>
      <c r="B134" s="2" t="s">
        <v>135</v>
      </c>
      <c r="C134" s="3">
        <v>26224.0</v>
      </c>
    </row>
    <row r="135">
      <c r="A135" s="2">
        <v>9448.0</v>
      </c>
      <c r="B135" s="2" t="s">
        <v>136</v>
      </c>
      <c r="C135" s="3">
        <v>18154.0</v>
      </c>
    </row>
    <row r="136">
      <c r="A136" s="2">
        <v>9457.0</v>
      </c>
      <c r="B136" s="2" t="s">
        <v>137</v>
      </c>
      <c r="C136" s="3">
        <v>18817.0</v>
      </c>
    </row>
    <row r="137">
      <c r="A137" s="2">
        <v>9462.0</v>
      </c>
      <c r="B137" s="2" t="s">
        <v>138</v>
      </c>
      <c r="C137" s="3">
        <v>28905.0</v>
      </c>
    </row>
    <row r="138">
      <c r="A138" s="2">
        <v>9463.0</v>
      </c>
      <c r="B138" s="2" t="s">
        <v>139</v>
      </c>
      <c r="C138" s="3">
        <v>25642.0</v>
      </c>
    </row>
    <row r="139">
      <c r="A139" s="2">
        <v>9466.0</v>
      </c>
      <c r="B139" s="2" t="s">
        <v>140</v>
      </c>
      <c r="C139" s="3">
        <v>14634.0</v>
      </c>
    </row>
    <row r="140">
      <c r="A140" s="2">
        <v>9470.0</v>
      </c>
      <c r="B140" s="2" t="s">
        <v>141</v>
      </c>
      <c r="C140" s="3">
        <v>14237.0</v>
      </c>
    </row>
    <row r="141">
      <c r="A141" s="2">
        <v>9471.0</v>
      </c>
      <c r="B141" s="2" t="s">
        <v>142</v>
      </c>
      <c r="C141" s="3">
        <v>23973.0</v>
      </c>
    </row>
    <row r="142">
      <c r="A142" s="2">
        <v>9473.0</v>
      </c>
      <c r="B142" s="2" t="s">
        <v>143</v>
      </c>
      <c r="C142" s="3">
        <v>17984.0</v>
      </c>
    </row>
    <row r="143">
      <c r="A143" s="2">
        <v>9474.0</v>
      </c>
      <c r="B143" s="2" t="s">
        <v>144</v>
      </c>
      <c r="C143" s="3">
        <v>15778.0</v>
      </c>
    </row>
    <row r="144">
      <c r="A144" s="2">
        <v>9479.0</v>
      </c>
      <c r="B144" s="2" t="s">
        <v>145</v>
      </c>
      <c r="C144" s="3">
        <v>19225.0</v>
      </c>
    </row>
    <row r="145">
      <c r="A145" s="2">
        <v>9482.0</v>
      </c>
      <c r="B145" s="2" t="s">
        <v>146</v>
      </c>
      <c r="C145" s="3">
        <v>17175.0</v>
      </c>
    </row>
    <row r="146">
      <c r="A146" s="2">
        <v>9483.0</v>
      </c>
      <c r="B146" s="2" t="s">
        <v>147</v>
      </c>
      <c r="C146" s="3">
        <v>24454.0</v>
      </c>
    </row>
    <row r="147">
      <c r="A147" s="2">
        <v>9485.0</v>
      </c>
      <c r="B147" s="2" t="s">
        <v>148</v>
      </c>
      <c r="C147" s="3">
        <v>18889.0</v>
      </c>
    </row>
    <row r="148">
      <c r="A148" s="2">
        <v>9486.0</v>
      </c>
      <c r="B148" s="2" t="s">
        <v>149</v>
      </c>
      <c r="C148" s="3">
        <v>24344.0</v>
      </c>
    </row>
    <row r="149">
      <c r="A149" s="2">
        <v>9488.0</v>
      </c>
      <c r="B149" s="2" t="s">
        <v>150</v>
      </c>
      <c r="C149" s="3">
        <v>21316.0</v>
      </c>
    </row>
    <row r="150">
      <c r="A150" s="2">
        <v>9492.0</v>
      </c>
      <c r="B150" s="2" t="s">
        <v>151</v>
      </c>
      <c r="C150" s="3">
        <v>16812.0</v>
      </c>
    </row>
    <row r="151">
      <c r="A151" s="2">
        <v>9493.0</v>
      </c>
      <c r="B151" s="2" t="s">
        <v>152</v>
      </c>
      <c r="C151" s="3">
        <v>20636.0</v>
      </c>
    </row>
    <row r="152">
      <c r="A152" s="2">
        <v>9495.0</v>
      </c>
      <c r="B152" s="2" t="s">
        <v>153</v>
      </c>
      <c r="C152" s="3">
        <v>27984.0</v>
      </c>
    </row>
    <row r="153">
      <c r="A153" s="2">
        <v>9497.0</v>
      </c>
      <c r="B153" s="2" t="s">
        <v>154</v>
      </c>
      <c r="C153" s="3">
        <v>19414.0</v>
      </c>
    </row>
    <row r="154">
      <c r="A154" s="2">
        <v>9500.0</v>
      </c>
      <c r="B154" s="2" t="s">
        <v>155</v>
      </c>
      <c r="C154" s="3">
        <v>34136.0</v>
      </c>
    </row>
    <row r="155">
      <c r="A155" s="2">
        <v>9504.0</v>
      </c>
      <c r="B155" s="2" t="s">
        <v>156</v>
      </c>
      <c r="C155" s="3">
        <v>30448.0</v>
      </c>
    </row>
    <row r="156">
      <c r="A156" s="2">
        <v>9506.0</v>
      </c>
      <c r="B156" s="2" t="s">
        <v>157</v>
      </c>
      <c r="C156" s="3">
        <v>31808.0</v>
      </c>
    </row>
    <row r="157">
      <c r="A157" s="2">
        <v>9507.0</v>
      </c>
      <c r="B157" s="2" t="s">
        <v>158</v>
      </c>
      <c r="C157" s="3">
        <v>20398.0</v>
      </c>
    </row>
    <row r="158">
      <c r="A158" s="2">
        <v>9508.0</v>
      </c>
      <c r="B158" s="2" t="s">
        <v>159</v>
      </c>
      <c r="C158" s="3">
        <v>28138.0</v>
      </c>
    </row>
    <row r="159">
      <c r="A159" s="2">
        <v>9515.0</v>
      </c>
      <c r="B159" s="2" t="s">
        <v>160</v>
      </c>
      <c r="C159" s="3">
        <v>24752.0</v>
      </c>
    </row>
    <row r="160">
      <c r="A160" s="2">
        <v>9516.0</v>
      </c>
      <c r="B160" s="2" t="s">
        <v>161</v>
      </c>
      <c r="C160" s="3">
        <v>14662.0</v>
      </c>
    </row>
    <row r="161">
      <c r="A161" s="2">
        <v>9525.0</v>
      </c>
      <c r="B161" s="2" t="s">
        <v>162</v>
      </c>
      <c r="C161" s="3">
        <v>25322.0</v>
      </c>
    </row>
    <row r="162">
      <c r="A162" s="2">
        <v>9527.0</v>
      </c>
      <c r="B162" s="2" t="s">
        <v>163</v>
      </c>
      <c r="C162" s="3">
        <v>18490.0</v>
      </c>
    </row>
    <row r="163">
      <c r="A163" s="2">
        <v>9529.0</v>
      </c>
      <c r="B163" s="2" t="s">
        <v>164</v>
      </c>
      <c r="C163" s="3">
        <v>28740.0</v>
      </c>
    </row>
    <row r="164">
      <c r="A164" s="2">
        <v>9530.0</v>
      </c>
      <c r="B164" s="2" t="s">
        <v>165</v>
      </c>
      <c r="C164" s="3">
        <v>19208.0</v>
      </c>
    </row>
    <row r="165">
      <c r="A165" s="2">
        <v>9531.0</v>
      </c>
      <c r="B165" s="2" t="s">
        <v>166</v>
      </c>
      <c r="C165" s="3">
        <v>17451.0</v>
      </c>
    </row>
    <row r="166">
      <c r="A166" s="2">
        <v>9534.0</v>
      </c>
      <c r="B166" s="2" t="s">
        <v>167</v>
      </c>
      <c r="C166" s="3">
        <v>29839.0</v>
      </c>
    </row>
    <row r="167">
      <c r="A167" s="2">
        <v>9536.0</v>
      </c>
      <c r="B167" s="2" t="s">
        <v>168</v>
      </c>
      <c r="C167" s="3">
        <v>21649.0</v>
      </c>
    </row>
    <row r="168">
      <c r="A168" s="2">
        <v>9538.0</v>
      </c>
      <c r="B168" s="2" t="s">
        <v>169</v>
      </c>
      <c r="C168" s="3">
        <v>19933.0</v>
      </c>
    </row>
    <row r="169">
      <c r="A169" s="2">
        <v>9539.0</v>
      </c>
      <c r="B169" s="2" t="s">
        <v>170</v>
      </c>
      <c r="C169" s="3">
        <v>16721.0</v>
      </c>
    </row>
    <row r="170">
      <c r="A170" s="2">
        <v>9540.0</v>
      </c>
      <c r="B170" s="2" t="s">
        <v>171</v>
      </c>
      <c r="C170" s="3">
        <v>31846.0</v>
      </c>
    </row>
    <row r="171">
      <c r="A171" s="2">
        <v>9544.0</v>
      </c>
      <c r="B171" s="2" t="s">
        <v>172</v>
      </c>
      <c r="C171" s="3">
        <v>18713.0</v>
      </c>
    </row>
    <row r="172">
      <c r="A172" s="2">
        <v>9546.0</v>
      </c>
      <c r="B172" s="2" t="s">
        <v>173</v>
      </c>
      <c r="C172" s="3">
        <v>22915.0</v>
      </c>
    </row>
    <row r="173">
      <c r="A173" s="2">
        <v>9548.0</v>
      </c>
      <c r="B173" s="2" t="s">
        <v>174</v>
      </c>
      <c r="C173" s="3">
        <v>20139.0</v>
      </c>
    </row>
    <row r="174">
      <c r="A174" s="2">
        <v>9551.0</v>
      </c>
      <c r="B174" s="2" t="s">
        <v>175</v>
      </c>
      <c r="C174" s="3">
        <v>29122.0</v>
      </c>
    </row>
    <row r="175">
      <c r="A175" s="2">
        <v>9552.0</v>
      </c>
      <c r="B175" s="2" t="s">
        <v>176</v>
      </c>
      <c r="C175" s="3">
        <v>25547.0</v>
      </c>
    </row>
    <row r="176">
      <c r="A176" s="2">
        <v>9553.0</v>
      </c>
      <c r="B176" s="2" t="s">
        <v>177</v>
      </c>
      <c r="C176" s="3">
        <v>27612.0</v>
      </c>
    </row>
    <row r="177">
      <c r="A177" s="2">
        <v>9555.0</v>
      </c>
      <c r="B177" s="2" t="s">
        <v>178</v>
      </c>
      <c r="C177" s="3">
        <v>17568.0</v>
      </c>
    </row>
    <row r="178">
      <c r="A178" s="2">
        <v>9558.0</v>
      </c>
      <c r="B178" s="2" t="s">
        <v>179</v>
      </c>
      <c r="C178" s="3">
        <v>15593.0</v>
      </c>
    </row>
    <row r="179">
      <c r="A179" s="2">
        <v>9559.0</v>
      </c>
      <c r="B179" s="2" t="s">
        <v>180</v>
      </c>
      <c r="C179" s="3">
        <v>23028.0</v>
      </c>
    </row>
    <row r="180">
      <c r="A180" s="2">
        <v>9566.0</v>
      </c>
      <c r="B180" s="2" t="s">
        <v>181</v>
      </c>
      <c r="C180" s="3">
        <v>15750.0</v>
      </c>
    </row>
    <row r="181">
      <c r="A181" s="2">
        <v>9568.0</v>
      </c>
      <c r="B181" s="2" t="s">
        <v>182</v>
      </c>
      <c r="C181" s="3">
        <v>18943.0</v>
      </c>
    </row>
    <row r="182">
      <c r="A182" s="2">
        <v>9569.0</v>
      </c>
      <c r="B182" s="2" t="s">
        <v>183</v>
      </c>
      <c r="C182" s="3">
        <v>16181.0</v>
      </c>
    </row>
    <row r="183">
      <c r="A183" s="2">
        <v>9574.0</v>
      </c>
      <c r="B183" s="2" t="s">
        <v>184</v>
      </c>
      <c r="C183" s="3">
        <v>22789.0</v>
      </c>
    </row>
    <row r="184">
      <c r="A184" s="2">
        <v>9576.0</v>
      </c>
      <c r="B184" s="2" t="s">
        <v>185</v>
      </c>
      <c r="C184" s="3">
        <v>18646.0</v>
      </c>
    </row>
    <row r="185">
      <c r="A185" s="2">
        <v>9581.0</v>
      </c>
      <c r="B185" s="2" t="s">
        <v>186</v>
      </c>
      <c r="C185" s="3">
        <v>17827.0</v>
      </c>
    </row>
    <row r="186">
      <c r="A186" s="2">
        <v>9582.0</v>
      </c>
      <c r="B186" s="2" t="s">
        <v>187</v>
      </c>
      <c r="C186" s="3">
        <v>21147.0</v>
      </c>
    </row>
    <row r="187">
      <c r="A187" s="2">
        <v>9583.0</v>
      </c>
      <c r="B187" s="2" t="s">
        <v>188</v>
      </c>
      <c r="C187" s="3">
        <v>18782.0</v>
      </c>
    </row>
    <row r="188">
      <c r="A188" s="2">
        <v>9586.0</v>
      </c>
      <c r="B188" s="2" t="s">
        <v>189</v>
      </c>
      <c r="C188" s="3">
        <v>30147.0</v>
      </c>
    </row>
    <row r="189">
      <c r="A189" s="2">
        <v>9587.0</v>
      </c>
      <c r="B189" s="2" t="s">
        <v>190</v>
      </c>
      <c r="C189" s="3">
        <v>26896.0</v>
      </c>
    </row>
    <row r="190">
      <c r="A190" s="2">
        <v>9588.0</v>
      </c>
      <c r="B190" s="2" t="s">
        <v>191</v>
      </c>
      <c r="C190" s="3">
        <v>25522.0</v>
      </c>
    </row>
    <row r="191">
      <c r="A191" s="2">
        <v>9593.0</v>
      </c>
      <c r="B191" s="2" t="s">
        <v>192</v>
      </c>
      <c r="C191" s="3">
        <v>23217.0</v>
      </c>
    </row>
    <row r="192">
      <c r="A192" s="2">
        <v>9597.0</v>
      </c>
      <c r="B192" s="2" t="s">
        <v>193</v>
      </c>
      <c r="C192" s="3">
        <v>27446.0</v>
      </c>
    </row>
    <row r="193">
      <c r="A193" s="2">
        <v>9598.0</v>
      </c>
      <c r="B193" s="2" t="s">
        <v>194</v>
      </c>
      <c r="C193" s="3">
        <v>28579.0</v>
      </c>
    </row>
    <row r="194">
      <c r="A194" s="2">
        <v>9600.0</v>
      </c>
      <c r="B194" s="2" t="s">
        <v>195</v>
      </c>
      <c r="C194" s="3">
        <v>17409.0</v>
      </c>
    </row>
    <row r="195">
      <c r="A195" s="2">
        <v>9601.0</v>
      </c>
      <c r="B195" s="2" t="s">
        <v>196</v>
      </c>
      <c r="C195" s="3">
        <v>26335.0</v>
      </c>
    </row>
    <row r="196">
      <c r="A196" s="2">
        <v>9608.0</v>
      </c>
      <c r="B196" s="2" t="s">
        <v>197</v>
      </c>
      <c r="C196" s="3">
        <v>21736.0</v>
      </c>
    </row>
    <row r="197">
      <c r="A197" s="2">
        <v>9611.0</v>
      </c>
      <c r="B197" s="2" t="s">
        <v>198</v>
      </c>
      <c r="C197" s="3">
        <v>19130.0</v>
      </c>
    </row>
    <row r="198">
      <c r="A198" s="2">
        <v>9613.0</v>
      </c>
      <c r="B198" s="2" t="s">
        <v>199</v>
      </c>
      <c r="C198" s="3">
        <v>30187.0</v>
      </c>
    </row>
    <row r="199">
      <c r="A199" s="2">
        <v>9615.0</v>
      </c>
      <c r="B199" s="2" t="s">
        <v>200</v>
      </c>
      <c r="C199" s="3">
        <v>16478.0</v>
      </c>
    </row>
    <row r="200">
      <c r="A200" s="2">
        <v>9616.0</v>
      </c>
      <c r="B200" s="2" t="s">
        <v>201</v>
      </c>
      <c r="C200" s="3">
        <v>19613.0</v>
      </c>
    </row>
    <row r="201">
      <c r="A201" s="2">
        <v>9623.0</v>
      </c>
      <c r="B201" s="2" t="s">
        <v>202</v>
      </c>
      <c r="C201" s="3">
        <v>24448.0</v>
      </c>
    </row>
    <row r="202">
      <c r="A202" s="2">
        <v>9624.0</v>
      </c>
      <c r="B202" s="2" t="s">
        <v>203</v>
      </c>
      <c r="C202" s="3">
        <v>15243.0</v>
      </c>
    </row>
    <row r="203">
      <c r="A203" s="2">
        <v>9625.0</v>
      </c>
      <c r="B203" s="2" t="s">
        <v>204</v>
      </c>
      <c r="C203" s="3">
        <v>33683.0</v>
      </c>
    </row>
    <row r="204">
      <c r="A204" s="2">
        <v>9628.0</v>
      </c>
      <c r="B204" s="2" t="s">
        <v>205</v>
      </c>
      <c r="C204" s="3">
        <v>19679.0</v>
      </c>
    </row>
    <row r="205">
      <c r="A205" s="2">
        <v>9630.0</v>
      </c>
      <c r="B205" s="2" t="s">
        <v>206</v>
      </c>
      <c r="C205" s="3">
        <v>26628.0</v>
      </c>
    </row>
    <row r="206">
      <c r="A206" s="2">
        <v>9642.0</v>
      </c>
      <c r="B206" s="2" t="s">
        <v>207</v>
      </c>
      <c r="C206" s="3">
        <v>17215.0</v>
      </c>
    </row>
    <row r="207">
      <c r="A207" s="2">
        <v>9645.0</v>
      </c>
      <c r="B207" s="2" t="s">
        <v>208</v>
      </c>
      <c r="C207" s="3">
        <v>17705.0</v>
      </c>
    </row>
    <row r="208">
      <c r="A208" s="2">
        <v>9647.0</v>
      </c>
      <c r="B208" s="2" t="s">
        <v>209</v>
      </c>
      <c r="C208" s="3">
        <v>13767.0</v>
      </c>
    </row>
    <row r="209">
      <c r="A209" s="2">
        <v>9650.0</v>
      </c>
      <c r="B209" s="2" t="s">
        <v>210</v>
      </c>
      <c r="C209" s="3">
        <v>19714.0</v>
      </c>
    </row>
    <row r="210">
      <c r="A210" s="2">
        <v>9651.0</v>
      </c>
      <c r="B210" s="2" t="s">
        <v>211</v>
      </c>
      <c r="C210" s="3">
        <v>22812.0</v>
      </c>
    </row>
    <row r="211">
      <c r="A211" s="2">
        <v>9652.0</v>
      </c>
      <c r="B211" s="2" t="s">
        <v>212</v>
      </c>
      <c r="C211" s="3">
        <v>18328.0</v>
      </c>
    </row>
    <row r="212">
      <c r="A212" s="2">
        <v>9655.0</v>
      </c>
      <c r="B212" s="2" t="s">
        <v>213</v>
      </c>
      <c r="C212" s="3">
        <v>20908.0</v>
      </c>
    </row>
    <row r="213">
      <c r="A213" s="2">
        <v>9656.0</v>
      </c>
      <c r="B213" s="2" t="s">
        <v>214</v>
      </c>
      <c r="C213" s="3">
        <v>18564.0</v>
      </c>
    </row>
    <row r="214">
      <c r="A214" s="2">
        <v>9659.0</v>
      </c>
      <c r="B214" s="2" t="s">
        <v>215</v>
      </c>
      <c r="C214" s="3">
        <v>28253.0</v>
      </c>
    </row>
    <row r="215">
      <c r="A215" s="2">
        <v>9668.0</v>
      </c>
      <c r="B215" s="2" t="s">
        <v>216</v>
      </c>
      <c r="C215" s="3">
        <v>16446.0</v>
      </c>
    </row>
    <row r="216">
      <c r="A216" s="2">
        <v>9670.0</v>
      </c>
      <c r="B216" s="2" t="s">
        <v>217</v>
      </c>
      <c r="C216" s="3">
        <v>29843.0</v>
      </c>
    </row>
    <row r="217">
      <c r="A217" s="2">
        <v>9672.0</v>
      </c>
      <c r="B217" s="2" t="s">
        <v>218</v>
      </c>
      <c r="C217" s="3">
        <v>27199.0</v>
      </c>
    </row>
    <row r="218">
      <c r="A218" s="2">
        <v>9676.0</v>
      </c>
      <c r="B218" s="2" t="s">
        <v>219</v>
      </c>
      <c r="C218" s="3">
        <v>20831.0</v>
      </c>
    </row>
    <row r="219">
      <c r="A219" s="2">
        <v>9678.0</v>
      </c>
      <c r="B219" s="2" t="s">
        <v>220</v>
      </c>
      <c r="C219" s="3">
        <v>17245.0</v>
      </c>
    </row>
    <row r="220">
      <c r="A220" s="2">
        <v>9679.0</v>
      </c>
      <c r="B220" s="2" t="s">
        <v>221</v>
      </c>
      <c r="C220" s="3">
        <v>17822.0</v>
      </c>
    </row>
    <row r="221">
      <c r="A221" s="2">
        <v>9682.0</v>
      </c>
      <c r="B221" s="2" t="s">
        <v>222</v>
      </c>
      <c r="C221" s="3">
        <v>17001.0</v>
      </c>
    </row>
    <row r="222">
      <c r="A222" s="2">
        <v>9683.0</v>
      </c>
      <c r="B222" s="2" t="s">
        <v>223</v>
      </c>
      <c r="C222" s="3">
        <v>29811.0</v>
      </c>
    </row>
    <row r="223">
      <c r="A223" s="2">
        <v>9684.0</v>
      </c>
      <c r="B223" s="2" t="s">
        <v>224</v>
      </c>
      <c r="C223" s="3">
        <v>22452.0</v>
      </c>
    </row>
    <row r="224">
      <c r="A224" s="2">
        <v>9687.0</v>
      </c>
      <c r="B224" s="2" t="s">
        <v>225</v>
      </c>
      <c r="C224" s="3">
        <v>25917.0</v>
      </c>
    </row>
    <row r="225">
      <c r="A225" s="2">
        <v>9688.0</v>
      </c>
      <c r="B225" s="2" t="s">
        <v>226</v>
      </c>
      <c r="C225" s="3">
        <v>18440.0</v>
      </c>
    </row>
    <row r="226">
      <c r="A226" s="2">
        <v>9690.0</v>
      </c>
      <c r="B226" s="2" t="s">
        <v>227</v>
      </c>
      <c r="C226" s="3">
        <v>19700.0</v>
      </c>
    </row>
    <row r="227">
      <c r="A227" s="2">
        <v>9696.0</v>
      </c>
      <c r="B227" s="2" t="s">
        <v>228</v>
      </c>
      <c r="C227" s="3">
        <v>21244.0</v>
      </c>
    </row>
    <row r="228">
      <c r="A228" s="2">
        <v>9698.0</v>
      </c>
      <c r="B228" s="2" t="s">
        <v>229</v>
      </c>
      <c r="C228" s="3">
        <v>20760.0</v>
      </c>
    </row>
    <row r="229">
      <c r="A229" s="2">
        <v>9706.0</v>
      </c>
      <c r="B229" s="2" t="s">
        <v>230</v>
      </c>
      <c r="C229" s="3">
        <v>24707.0</v>
      </c>
    </row>
    <row r="230">
      <c r="A230" s="2">
        <v>9707.0</v>
      </c>
      <c r="B230" s="2" t="s">
        <v>231</v>
      </c>
      <c r="C230" s="3">
        <v>29373.0</v>
      </c>
    </row>
    <row r="231">
      <c r="A231" s="2">
        <v>9710.0</v>
      </c>
      <c r="B231" s="2" t="s">
        <v>232</v>
      </c>
      <c r="C231" s="3">
        <v>18189.0</v>
      </c>
    </row>
    <row r="232">
      <c r="A232" s="2">
        <v>9716.0</v>
      </c>
      <c r="B232" s="2" t="s">
        <v>233</v>
      </c>
      <c r="C232" s="3">
        <v>20692.0</v>
      </c>
    </row>
    <row r="233">
      <c r="A233" s="2">
        <v>9717.0</v>
      </c>
      <c r="B233" s="2" t="s">
        <v>234</v>
      </c>
      <c r="C233" s="3">
        <v>21889.0</v>
      </c>
    </row>
    <row r="234">
      <c r="A234" s="2">
        <v>9718.0</v>
      </c>
      <c r="B234" s="2" t="s">
        <v>235</v>
      </c>
      <c r="C234" s="3">
        <v>19657.0</v>
      </c>
    </row>
    <row r="235">
      <c r="A235" s="2">
        <v>9722.0</v>
      </c>
      <c r="B235" s="2" t="s">
        <v>236</v>
      </c>
      <c r="C235" s="3">
        <v>14366.0</v>
      </c>
    </row>
    <row r="236">
      <c r="A236" s="2">
        <v>9724.0</v>
      </c>
      <c r="B236" s="2" t="s">
        <v>237</v>
      </c>
      <c r="C236" s="3">
        <v>31788.0</v>
      </c>
    </row>
    <row r="237">
      <c r="A237" s="2">
        <v>9725.0</v>
      </c>
      <c r="B237" s="2" t="s">
        <v>238</v>
      </c>
      <c r="C237" s="3">
        <v>25836.0</v>
      </c>
    </row>
    <row r="238">
      <c r="A238" s="2">
        <v>9726.0</v>
      </c>
      <c r="B238" s="2" t="s">
        <v>239</v>
      </c>
      <c r="C238" s="3">
        <v>23374.0</v>
      </c>
    </row>
    <row r="239">
      <c r="A239" s="2">
        <v>9732.0</v>
      </c>
      <c r="B239" s="2" t="s">
        <v>240</v>
      </c>
      <c r="C239" s="3">
        <v>21690.0</v>
      </c>
    </row>
    <row r="240">
      <c r="A240" s="2">
        <v>9739.0</v>
      </c>
      <c r="B240" s="2" t="s">
        <v>241</v>
      </c>
      <c r="C240" s="3">
        <v>29196.0</v>
      </c>
    </row>
    <row r="241">
      <c r="A241" s="2">
        <v>9746.0</v>
      </c>
      <c r="B241" s="2" t="s">
        <v>242</v>
      </c>
      <c r="C241" s="3">
        <v>17527.0</v>
      </c>
    </row>
    <row r="242">
      <c r="A242" s="2">
        <v>9749.0</v>
      </c>
      <c r="B242" s="2" t="s">
        <v>243</v>
      </c>
      <c r="C242" s="3">
        <v>20957.0</v>
      </c>
    </row>
    <row r="243">
      <c r="A243" s="2">
        <v>9752.0</v>
      </c>
      <c r="B243" s="2" t="s">
        <v>244</v>
      </c>
      <c r="C243" s="3">
        <v>17975.0</v>
      </c>
    </row>
    <row r="244">
      <c r="A244" s="2">
        <v>9754.0</v>
      </c>
      <c r="B244" s="2" t="s">
        <v>245</v>
      </c>
      <c r="C244" s="3">
        <v>29747.0</v>
      </c>
    </row>
    <row r="245">
      <c r="A245" s="2">
        <v>9757.0</v>
      </c>
      <c r="B245" s="2" t="s">
        <v>246</v>
      </c>
      <c r="C245" s="3">
        <v>18098.0</v>
      </c>
    </row>
    <row r="246">
      <c r="A246" s="2">
        <v>9759.0</v>
      </c>
      <c r="B246" s="2" t="s">
        <v>247</v>
      </c>
      <c r="C246" s="3">
        <v>18196.0</v>
      </c>
    </row>
    <row r="247">
      <c r="A247" s="2">
        <v>9760.0</v>
      </c>
      <c r="B247" s="2" t="s">
        <v>248</v>
      </c>
      <c r="C247" s="3">
        <v>20490.0</v>
      </c>
    </row>
    <row r="248">
      <c r="A248" s="2">
        <v>9772.0</v>
      </c>
      <c r="B248" s="2" t="s">
        <v>249</v>
      </c>
      <c r="C248" s="3">
        <v>21743.0</v>
      </c>
    </row>
    <row r="249">
      <c r="A249" s="2">
        <v>9775.0</v>
      </c>
      <c r="B249" s="2" t="s">
        <v>250</v>
      </c>
      <c r="C249" s="3">
        <v>16906.0</v>
      </c>
    </row>
    <row r="250">
      <c r="A250" s="2">
        <v>9776.0</v>
      </c>
      <c r="B250" s="2" t="s">
        <v>251</v>
      </c>
      <c r="C250" s="3">
        <v>20259.0</v>
      </c>
    </row>
    <row r="251">
      <c r="A251" s="2">
        <v>9779.0</v>
      </c>
      <c r="B251" s="2" t="s">
        <v>252</v>
      </c>
      <c r="C251" s="3">
        <v>22449.0</v>
      </c>
    </row>
    <row r="252">
      <c r="A252" s="2">
        <v>9783.0</v>
      </c>
      <c r="B252" s="2" t="s">
        <v>253</v>
      </c>
      <c r="C252" s="3">
        <v>21087.0</v>
      </c>
    </row>
    <row r="253">
      <c r="A253" s="2">
        <v>9790.0</v>
      </c>
      <c r="B253" s="2" t="s">
        <v>254</v>
      </c>
      <c r="C253" s="3">
        <v>17915.0</v>
      </c>
    </row>
    <row r="254">
      <c r="A254" s="2">
        <v>9792.0</v>
      </c>
      <c r="B254" s="2" t="s">
        <v>255</v>
      </c>
      <c r="C254" s="3">
        <v>20458.0</v>
      </c>
    </row>
    <row r="255">
      <c r="A255" s="2">
        <v>9793.0</v>
      </c>
      <c r="B255" s="2" t="s">
        <v>256</v>
      </c>
      <c r="C255" s="3">
        <v>9749.0</v>
      </c>
    </row>
    <row r="256">
      <c r="A256" s="2">
        <v>9794.0</v>
      </c>
      <c r="B256" s="2" t="s">
        <v>257</v>
      </c>
      <c r="C256" s="3">
        <v>24881.0</v>
      </c>
    </row>
    <row r="257">
      <c r="A257" s="2">
        <v>9795.0</v>
      </c>
      <c r="B257" s="2" t="s">
        <v>258</v>
      </c>
      <c r="C257" s="3">
        <v>15509.0</v>
      </c>
    </row>
    <row r="258">
      <c r="A258" s="2">
        <v>9796.0</v>
      </c>
      <c r="B258" s="2" t="s">
        <v>259</v>
      </c>
      <c r="C258" s="3">
        <v>24665.0</v>
      </c>
    </row>
    <row r="259">
      <c r="A259" s="2">
        <v>9797.0</v>
      </c>
      <c r="B259" s="2" t="s">
        <v>260</v>
      </c>
      <c r="C259" s="3">
        <v>19913.0</v>
      </c>
    </row>
    <row r="260">
      <c r="A260" s="2">
        <v>9800.0</v>
      </c>
      <c r="B260" s="2" t="s">
        <v>261</v>
      </c>
      <c r="C260" s="3">
        <v>24218.0</v>
      </c>
    </row>
    <row r="261">
      <c r="A261" s="2">
        <v>9801.0</v>
      </c>
      <c r="B261" s="2" t="s">
        <v>262</v>
      </c>
      <c r="C261" s="3">
        <v>17058.0</v>
      </c>
    </row>
    <row r="262">
      <c r="A262" s="2">
        <v>9802.0</v>
      </c>
      <c r="B262" s="2" t="s">
        <v>263</v>
      </c>
      <c r="C262" s="3">
        <v>25328.0</v>
      </c>
    </row>
    <row r="263">
      <c r="A263" s="2">
        <v>9805.0</v>
      </c>
      <c r="B263" s="2" t="s">
        <v>264</v>
      </c>
      <c r="C263" s="3">
        <v>20993.0</v>
      </c>
    </row>
    <row r="264">
      <c r="A264" s="2">
        <v>9807.0</v>
      </c>
      <c r="B264" s="2" t="s">
        <v>265</v>
      </c>
      <c r="C264" s="3">
        <v>21412.0</v>
      </c>
    </row>
    <row r="265">
      <c r="A265" s="2">
        <v>9808.0</v>
      </c>
      <c r="B265" s="2" t="s">
        <v>266</v>
      </c>
      <c r="C265" s="3">
        <v>19466.0</v>
      </c>
    </row>
    <row r="266">
      <c r="A266" s="2">
        <v>9810.0</v>
      </c>
      <c r="B266" s="2" t="s">
        <v>267</v>
      </c>
      <c r="C266" s="3">
        <v>20018.0</v>
      </c>
    </row>
    <row r="267">
      <c r="A267" s="2">
        <v>9812.0</v>
      </c>
      <c r="B267" s="2" t="s">
        <v>268</v>
      </c>
      <c r="C267" s="3">
        <v>24557.0</v>
      </c>
    </row>
    <row r="268">
      <c r="A268" s="2">
        <v>9813.0</v>
      </c>
      <c r="B268" s="2" t="s">
        <v>269</v>
      </c>
      <c r="C268" s="3">
        <v>19008.0</v>
      </c>
    </row>
    <row r="269">
      <c r="A269" s="2">
        <v>9816.0</v>
      </c>
      <c r="B269" s="2" t="s">
        <v>270</v>
      </c>
      <c r="C269" s="3">
        <v>24040.0</v>
      </c>
    </row>
    <row r="270">
      <c r="A270" s="2">
        <v>9819.0</v>
      </c>
      <c r="B270" s="2" t="s">
        <v>271</v>
      </c>
      <c r="C270" s="3">
        <v>32338.0</v>
      </c>
    </row>
    <row r="271">
      <c r="A271" s="2">
        <v>9820.0</v>
      </c>
      <c r="B271" s="2" t="s">
        <v>272</v>
      </c>
      <c r="C271" s="3">
        <v>31343.0</v>
      </c>
    </row>
    <row r="272">
      <c r="A272" s="2">
        <v>9821.0</v>
      </c>
      <c r="B272" s="2" t="s">
        <v>273</v>
      </c>
      <c r="C272" s="3">
        <v>17116.0</v>
      </c>
    </row>
    <row r="273">
      <c r="A273" s="2">
        <v>9829.0</v>
      </c>
      <c r="B273" s="2" t="s">
        <v>274</v>
      </c>
      <c r="C273" s="3">
        <v>21367.0</v>
      </c>
    </row>
    <row r="274">
      <c r="A274" s="2">
        <v>9830.0</v>
      </c>
      <c r="B274" s="2" t="s">
        <v>275</v>
      </c>
      <c r="C274" s="3">
        <v>24008.0</v>
      </c>
    </row>
    <row r="275">
      <c r="A275" s="2">
        <v>9834.0</v>
      </c>
      <c r="B275" s="2" t="s">
        <v>276</v>
      </c>
      <c r="C275" s="3">
        <v>23212.0</v>
      </c>
    </row>
    <row r="276">
      <c r="A276" s="2">
        <v>9838.0</v>
      </c>
      <c r="B276" s="2" t="s">
        <v>277</v>
      </c>
      <c r="C276" s="3">
        <v>27927.0</v>
      </c>
    </row>
    <row r="277">
      <c r="A277" s="2">
        <v>9839.0</v>
      </c>
      <c r="B277" s="2" t="s">
        <v>278</v>
      </c>
      <c r="C277" s="3">
        <v>25968.0</v>
      </c>
    </row>
    <row r="278">
      <c r="A278" s="2">
        <v>9840.0</v>
      </c>
      <c r="B278" s="2" t="s">
        <v>279</v>
      </c>
      <c r="C278" s="3">
        <v>21928.0</v>
      </c>
    </row>
    <row r="279">
      <c r="A279" s="2">
        <v>9845.0</v>
      </c>
      <c r="B279" s="2" t="s">
        <v>280</v>
      </c>
      <c r="C279" s="3">
        <v>16458.0</v>
      </c>
    </row>
    <row r="280">
      <c r="A280" s="2">
        <v>9846.0</v>
      </c>
      <c r="B280" s="2" t="s">
        <v>281</v>
      </c>
      <c r="C280" s="3">
        <v>25384.0</v>
      </c>
    </row>
    <row r="281">
      <c r="A281" s="2">
        <v>9847.0</v>
      </c>
      <c r="B281" s="2" t="s">
        <v>282</v>
      </c>
      <c r="C281" s="3">
        <v>15510.0</v>
      </c>
    </row>
    <row r="282">
      <c r="A282" s="2">
        <v>9849.0</v>
      </c>
      <c r="B282" s="2" t="s">
        <v>283</v>
      </c>
      <c r="C282" s="3">
        <v>34711.0</v>
      </c>
    </row>
    <row r="283">
      <c r="A283" s="2">
        <v>9850.0</v>
      </c>
      <c r="B283" s="2" t="s">
        <v>284</v>
      </c>
      <c r="C283" s="3">
        <v>11145.0</v>
      </c>
    </row>
    <row r="284">
      <c r="A284" s="2">
        <v>9853.0</v>
      </c>
      <c r="B284" s="2" t="s">
        <v>285</v>
      </c>
      <c r="C284" s="3">
        <v>23125.0</v>
      </c>
    </row>
    <row r="285">
      <c r="A285" s="2">
        <v>9854.0</v>
      </c>
      <c r="B285" s="2" t="s">
        <v>286</v>
      </c>
      <c r="C285" s="3">
        <v>21614.0</v>
      </c>
    </row>
    <row r="286">
      <c r="A286" s="2">
        <v>9856.0</v>
      </c>
      <c r="B286" s="2" t="s">
        <v>287</v>
      </c>
      <c r="C286" s="3">
        <v>13655.0</v>
      </c>
    </row>
    <row r="287">
      <c r="A287" s="2">
        <v>9857.0</v>
      </c>
      <c r="B287" s="2" t="s">
        <v>288</v>
      </c>
      <c r="C287" s="3">
        <v>20960.0</v>
      </c>
    </row>
    <row r="288">
      <c r="A288" s="2">
        <v>9858.0</v>
      </c>
      <c r="B288" s="2" t="s">
        <v>289</v>
      </c>
      <c r="C288" s="3">
        <v>13270.0</v>
      </c>
    </row>
    <row r="289">
      <c r="A289" s="2">
        <v>9861.0</v>
      </c>
      <c r="B289" s="2" t="s">
        <v>290</v>
      </c>
      <c r="C289" s="3">
        <v>22756.0</v>
      </c>
    </row>
    <row r="290">
      <c r="A290" s="2">
        <v>9862.0</v>
      </c>
      <c r="B290" s="2" t="s">
        <v>291</v>
      </c>
      <c r="C290" s="3">
        <v>18805.0</v>
      </c>
    </row>
    <row r="291">
      <c r="A291" s="2">
        <v>9863.0</v>
      </c>
      <c r="B291" s="2" t="s">
        <v>292</v>
      </c>
      <c r="C291" s="3">
        <v>17578.0</v>
      </c>
    </row>
    <row r="292">
      <c r="A292" s="2">
        <v>9868.0</v>
      </c>
      <c r="B292" s="2" t="s">
        <v>293</v>
      </c>
      <c r="C292" s="3">
        <v>23500.0</v>
      </c>
    </row>
    <row r="293">
      <c r="A293" s="2">
        <v>9874.0</v>
      </c>
      <c r="B293" s="2" t="s">
        <v>294</v>
      </c>
      <c r="C293" s="3">
        <v>15369.0</v>
      </c>
    </row>
    <row r="294">
      <c r="A294" s="2">
        <v>9876.0</v>
      </c>
      <c r="B294" s="2" t="s">
        <v>295</v>
      </c>
      <c r="C294" s="3">
        <v>17633.0</v>
      </c>
    </row>
    <row r="295">
      <c r="A295" s="2">
        <v>9878.0</v>
      </c>
      <c r="B295" s="2" t="s">
        <v>296</v>
      </c>
      <c r="C295" s="3">
        <v>26966.0</v>
      </c>
    </row>
    <row r="296">
      <c r="A296" s="2">
        <v>9879.0</v>
      </c>
      <c r="B296" s="2" t="s">
        <v>297</v>
      </c>
      <c r="C296" s="3">
        <v>15426.0</v>
      </c>
    </row>
    <row r="297">
      <c r="A297" s="2">
        <v>9884.0</v>
      </c>
      <c r="B297" s="2" t="s">
        <v>298</v>
      </c>
      <c r="C297" s="3">
        <v>27245.0</v>
      </c>
    </row>
    <row r="298">
      <c r="A298" s="2">
        <v>9886.0</v>
      </c>
      <c r="B298" s="2" t="s">
        <v>299</v>
      </c>
      <c r="C298" s="3">
        <v>17931.0</v>
      </c>
    </row>
    <row r="299">
      <c r="A299" s="2">
        <v>9892.0</v>
      </c>
      <c r="B299" s="2" t="s">
        <v>300</v>
      </c>
      <c r="C299" s="3">
        <v>24543.0</v>
      </c>
    </row>
    <row r="300">
      <c r="A300" s="2">
        <v>9896.0</v>
      </c>
      <c r="B300" s="2" t="s">
        <v>301</v>
      </c>
      <c r="C300" s="3">
        <v>26782.0</v>
      </c>
    </row>
    <row r="301">
      <c r="A301" s="2">
        <v>9897.0</v>
      </c>
      <c r="B301" s="2" t="s">
        <v>302</v>
      </c>
      <c r="C301" s="3">
        <v>20744.0</v>
      </c>
    </row>
    <row r="302">
      <c r="A302" s="2">
        <v>9903.0</v>
      </c>
      <c r="B302" s="2" t="s">
        <v>303</v>
      </c>
      <c r="C302" s="3">
        <v>30671.0</v>
      </c>
    </row>
    <row r="303">
      <c r="A303" s="2">
        <v>9909.0</v>
      </c>
      <c r="B303" s="2" t="s">
        <v>304</v>
      </c>
      <c r="C303" s="3">
        <v>22143.0</v>
      </c>
    </row>
    <row r="304">
      <c r="A304" s="2">
        <v>9915.0</v>
      </c>
      <c r="B304" s="2" t="s">
        <v>305</v>
      </c>
      <c r="C304" s="3">
        <v>21615.0</v>
      </c>
    </row>
    <row r="305">
      <c r="A305" s="2">
        <v>9918.0</v>
      </c>
      <c r="B305" s="2" t="s">
        <v>306</v>
      </c>
      <c r="C305" s="3">
        <v>19828.0</v>
      </c>
    </row>
    <row r="306">
      <c r="A306" s="2">
        <v>9919.0</v>
      </c>
      <c r="B306" s="2" t="s">
        <v>307</v>
      </c>
      <c r="C306" s="3">
        <v>23783.0</v>
      </c>
    </row>
    <row r="307">
      <c r="A307" s="2">
        <v>9921.0</v>
      </c>
      <c r="B307" s="2" t="s">
        <v>308</v>
      </c>
      <c r="C307" s="3">
        <v>28905.0</v>
      </c>
    </row>
    <row r="308">
      <c r="A308" s="2">
        <v>9929.0</v>
      </c>
      <c r="B308" s="2" t="s">
        <v>309</v>
      </c>
      <c r="C308" s="3">
        <v>28475.0</v>
      </c>
    </row>
    <row r="309">
      <c r="A309" s="2">
        <v>9930.0</v>
      </c>
      <c r="B309" s="2" t="s">
        <v>310</v>
      </c>
      <c r="C309" s="3">
        <v>20329.0</v>
      </c>
    </row>
    <row r="310">
      <c r="A310" s="2">
        <v>9938.0</v>
      </c>
      <c r="B310" s="2" t="s">
        <v>311</v>
      </c>
      <c r="C310" s="3">
        <v>25985.0</v>
      </c>
    </row>
    <row r="311">
      <c r="A311" s="2">
        <v>9945.0</v>
      </c>
      <c r="B311" s="2" t="s">
        <v>312</v>
      </c>
      <c r="C311" s="3">
        <v>21443.0</v>
      </c>
    </row>
    <row r="312">
      <c r="A312" s="2">
        <v>9950.0</v>
      </c>
      <c r="B312" s="2" t="s">
        <v>313</v>
      </c>
      <c r="C312" s="3">
        <v>31754.0</v>
      </c>
    </row>
    <row r="313">
      <c r="A313" s="2">
        <v>9957.0</v>
      </c>
      <c r="B313" s="2" t="s">
        <v>314</v>
      </c>
      <c r="C313" s="3">
        <v>18709.0</v>
      </c>
    </row>
    <row r="314">
      <c r="A314" s="2">
        <v>9958.0</v>
      </c>
      <c r="B314" s="2" t="s">
        <v>315</v>
      </c>
      <c r="C314" s="3">
        <v>28272.0</v>
      </c>
    </row>
    <row r="315">
      <c r="A315" s="2">
        <v>9961.0</v>
      </c>
      <c r="B315" s="2" t="s">
        <v>316</v>
      </c>
      <c r="C315" s="3">
        <v>17793.0</v>
      </c>
    </row>
    <row r="316">
      <c r="A316" s="2">
        <v>9965.0</v>
      </c>
      <c r="B316" s="2" t="s">
        <v>317</v>
      </c>
      <c r="C316" s="3">
        <v>23819.0</v>
      </c>
    </row>
    <row r="317">
      <c r="A317" s="2">
        <v>9966.0</v>
      </c>
      <c r="B317" s="2" t="s">
        <v>318</v>
      </c>
      <c r="C317" s="3">
        <v>20414.0</v>
      </c>
    </row>
    <row r="318">
      <c r="A318" s="2">
        <v>9967.0</v>
      </c>
      <c r="B318" s="2" t="s">
        <v>319</v>
      </c>
      <c r="C318" s="3">
        <v>27629.0</v>
      </c>
    </row>
    <row r="319">
      <c r="A319" s="2">
        <v>9968.0</v>
      </c>
      <c r="B319" s="2" t="s">
        <v>320</v>
      </c>
      <c r="C319" s="3">
        <v>29042.0</v>
      </c>
    </row>
    <row r="320">
      <c r="A320" s="2">
        <v>9971.0</v>
      </c>
      <c r="B320" s="2" t="s">
        <v>321</v>
      </c>
      <c r="C320" s="3">
        <v>21774.0</v>
      </c>
    </row>
    <row r="321">
      <c r="A321" s="2">
        <v>9973.0</v>
      </c>
      <c r="B321" s="2" t="s">
        <v>322</v>
      </c>
      <c r="C321" s="3">
        <v>20345.0</v>
      </c>
    </row>
    <row r="322">
      <c r="A322" s="2">
        <v>9975.0</v>
      </c>
      <c r="B322" s="2" t="s">
        <v>323</v>
      </c>
      <c r="C322" s="3">
        <v>25010.0</v>
      </c>
    </row>
    <row r="323">
      <c r="A323" s="2">
        <v>9976.0</v>
      </c>
      <c r="B323" s="2" t="s">
        <v>324</v>
      </c>
      <c r="C323" s="3">
        <v>19321.0</v>
      </c>
    </row>
    <row r="324">
      <c r="A324" s="2">
        <v>9979.0</v>
      </c>
      <c r="B324" s="2" t="s">
        <v>325</v>
      </c>
      <c r="C324" s="3">
        <v>16425.0</v>
      </c>
    </row>
    <row r="325">
      <c r="A325" s="2">
        <v>9984.0</v>
      </c>
      <c r="B325" s="2" t="s">
        <v>326</v>
      </c>
      <c r="C325" s="3">
        <v>20969.0</v>
      </c>
    </row>
    <row r="326">
      <c r="A326" s="2">
        <v>9986.0</v>
      </c>
      <c r="B326" s="2" t="s">
        <v>327</v>
      </c>
      <c r="C326" s="3">
        <v>28617.0</v>
      </c>
    </row>
    <row r="327">
      <c r="A327" s="2">
        <v>9987.0</v>
      </c>
      <c r="B327" s="2" t="s">
        <v>328</v>
      </c>
      <c r="C327" s="3">
        <v>25661.0</v>
      </c>
    </row>
    <row r="328">
      <c r="A328" s="2">
        <v>9991.0</v>
      </c>
      <c r="B328" s="2" t="s">
        <v>329</v>
      </c>
      <c r="C328" s="3">
        <v>22415.0</v>
      </c>
    </row>
    <row r="329">
      <c r="A329" s="2">
        <v>9995.0</v>
      </c>
      <c r="B329" s="2" t="s">
        <v>330</v>
      </c>
      <c r="C329" s="3">
        <v>25122.0</v>
      </c>
    </row>
    <row r="330">
      <c r="A330" s="4">
        <v>10001.0</v>
      </c>
      <c r="B330" s="2" t="s">
        <v>331</v>
      </c>
      <c r="C330" s="3">
        <v>16357.0</v>
      </c>
    </row>
    <row r="331">
      <c r="A331" s="2">
        <v>10003.0</v>
      </c>
      <c r="B331" s="2" t="s">
        <v>332</v>
      </c>
      <c r="C331" s="3">
        <v>17511.0</v>
      </c>
    </row>
    <row r="332">
      <c r="A332" s="2">
        <v>10010.0</v>
      </c>
      <c r="B332" s="2" t="s">
        <v>333</v>
      </c>
      <c r="C332" s="3">
        <v>17232.0</v>
      </c>
    </row>
    <row r="333">
      <c r="A333" s="2">
        <v>10011.0</v>
      </c>
      <c r="B333" s="2" t="s">
        <v>334</v>
      </c>
      <c r="C333" s="3">
        <v>30920.0</v>
      </c>
    </row>
    <row r="334">
      <c r="A334" s="2">
        <v>10012.0</v>
      </c>
      <c r="B334" s="2" t="s">
        <v>335</v>
      </c>
      <c r="C334" s="3">
        <v>22936.0</v>
      </c>
    </row>
    <row r="335">
      <c r="A335" s="2">
        <v>10014.0</v>
      </c>
      <c r="B335" s="2" t="s">
        <v>336</v>
      </c>
      <c r="C335" s="3">
        <v>34238.0</v>
      </c>
    </row>
    <row r="336">
      <c r="A336" s="2">
        <v>10015.0</v>
      </c>
      <c r="B336" s="2" t="s">
        <v>337</v>
      </c>
      <c r="C336" s="3">
        <v>20741.0</v>
      </c>
    </row>
    <row r="337">
      <c r="A337" s="2">
        <v>10016.0</v>
      </c>
      <c r="B337" s="2" t="s">
        <v>338</v>
      </c>
      <c r="C337" s="3">
        <v>28044.0</v>
      </c>
    </row>
    <row r="338">
      <c r="A338" s="2">
        <v>10021.0</v>
      </c>
      <c r="B338" s="2" t="s">
        <v>339</v>
      </c>
      <c r="C338" s="3">
        <v>18787.0</v>
      </c>
    </row>
    <row r="339">
      <c r="A339" s="2">
        <v>10022.0</v>
      </c>
      <c r="B339" s="2" t="s">
        <v>340</v>
      </c>
      <c r="C339" s="3">
        <v>18051.0</v>
      </c>
    </row>
    <row r="340">
      <c r="A340" s="2">
        <v>10023.0</v>
      </c>
      <c r="B340" s="2" t="s">
        <v>341</v>
      </c>
      <c r="C340" s="3">
        <v>17761.0</v>
      </c>
    </row>
    <row r="341">
      <c r="A341" s="2">
        <v>10024.0</v>
      </c>
      <c r="B341" s="2" t="s">
        <v>342</v>
      </c>
      <c r="C341" s="3">
        <v>29045.0</v>
      </c>
    </row>
    <row r="342">
      <c r="A342" s="2">
        <v>10025.0</v>
      </c>
      <c r="B342" s="2" t="s">
        <v>343</v>
      </c>
      <c r="C342" s="3">
        <v>21272.0</v>
      </c>
    </row>
    <row r="343">
      <c r="A343" s="2">
        <v>10027.0</v>
      </c>
      <c r="B343" s="2" t="s">
        <v>344</v>
      </c>
      <c r="C343" s="3">
        <v>15074.0</v>
      </c>
    </row>
    <row r="344">
      <c r="A344" s="2">
        <v>10028.0</v>
      </c>
      <c r="B344" s="2" t="s">
        <v>345</v>
      </c>
      <c r="C344" s="3">
        <v>28198.0</v>
      </c>
    </row>
    <row r="345">
      <c r="A345" s="2">
        <v>10030.0</v>
      </c>
      <c r="B345" s="2" t="s">
        <v>346</v>
      </c>
      <c r="C345" s="3">
        <v>28740.0</v>
      </c>
    </row>
    <row r="346">
      <c r="A346" s="2">
        <v>10031.0</v>
      </c>
      <c r="B346" s="2" t="s">
        <v>347</v>
      </c>
      <c r="C346" s="3">
        <v>17004.0</v>
      </c>
    </row>
    <row r="347">
      <c r="A347" s="2">
        <v>10033.0</v>
      </c>
      <c r="B347" s="2" t="s">
        <v>348</v>
      </c>
      <c r="C347" s="3">
        <v>20237.0</v>
      </c>
    </row>
    <row r="348">
      <c r="A348" s="2">
        <v>10034.0</v>
      </c>
      <c r="B348" s="2" t="s">
        <v>349</v>
      </c>
      <c r="C348" s="3">
        <v>15966.0</v>
      </c>
    </row>
    <row r="349">
      <c r="A349" s="2">
        <v>10036.0</v>
      </c>
      <c r="B349" s="2" t="s">
        <v>350</v>
      </c>
      <c r="C349" s="3">
        <v>25546.0</v>
      </c>
    </row>
    <row r="350">
      <c r="A350" s="2">
        <v>10037.0</v>
      </c>
      <c r="B350" s="2" t="s">
        <v>351</v>
      </c>
      <c r="C350" s="3">
        <v>15616.0</v>
      </c>
    </row>
    <row r="351">
      <c r="A351" s="2">
        <v>10039.0</v>
      </c>
      <c r="B351" s="2" t="s">
        <v>352</v>
      </c>
      <c r="C351" s="3">
        <v>25054.0</v>
      </c>
    </row>
    <row r="352">
      <c r="A352" s="2">
        <v>10040.0</v>
      </c>
      <c r="B352" s="2" t="s">
        <v>353</v>
      </c>
      <c r="C352" s="3">
        <v>20306.0</v>
      </c>
    </row>
    <row r="353">
      <c r="A353" s="2">
        <v>10044.0</v>
      </c>
      <c r="B353" s="2" t="s">
        <v>354</v>
      </c>
      <c r="C353" s="3">
        <v>30038.0</v>
      </c>
    </row>
    <row r="354">
      <c r="A354" s="2">
        <v>10047.0</v>
      </c>
      <c r="B354" s="2" t="s">
        <v>355</v>
      </c>
      <c r="C354" s="3">
        <v>24501.0</v>
      </c>
    </row>
    <row r="355">
      <c r="A355" s="2">
        <v>10049.0</v>
      </c>
      <c r="B355" s="2" t="s">
        <v>356</v>
      </c>
      <c r="C355" s="3">
        <v>20472.0</v>
      </c>
    </row>
    <row r="356">
      <c r="A356" s="2">
        <v>10050.0</v>
      </c>
      <c r="B356" s="2" t="s">
        <v>357</v>
      </c>
      <c r="C356" s="3">
        <v>17254.0</v>
      </c>
    </row>
    <row r="357">
      <c r="A357" s="2">
        <v>10055.0</v>
      </c>
      <c r="B357" s="2" t="s">
        <v>358</v>
      </c>
      <c r="C357" s="3">
        <v>22515.0</v>
      </c>
    </row>
    <row r="358">
      <c r="A358" s="2">
        <v>10056.0</v>
      </c>
      <c r="B358" s="2" t="s">
        <v>359</v>
      </c>
      <c r="C358" s="3">
        <v>27676.0</v>
      </c>
    </row>
    <row r="359">
      <c r="A359" s="2">
        <v>10058.0</v>
      </c>
      <c r="B359" s="2" t="s">
        <v>360</v>
      </c>
      <c r="C359" s="3">
        <v>23141.0</v>
      </c>
    </row>
    <row r="360">
      <c r="A360" s="2">
        <v>10059.0</v>
      </c>
      <c r="B360" s="2" t="s">
        <v>361</v>
      </c>
      <c r="C360" s="3">
        <v>32778.0</v>
      </c>
    </row>
    <row r="361">
      <c r="A361" s="2">
        <v>10061.0</v>
      </c>
      <c r="B361" s="2" t="s">
        <v>362</v>
      </c>
      <c r="C361" s="3">
        <v>21559.0</v>
      </c>
    </row>
    <row r="362">
      <c r="A362" s="2">
        <v>10063.0</v>
      </c>
      <c r="B362" s="2" t="s">
        <v>363</v>
      </c>
      <c r="C362" s="3">
        <v>24993.0</v>
      </c>
    </row>
    <row r="363">
      <c r="A363" s="2">
        <v>10068.0</v>
      </c>
      <c r="B363" s="2" t="s">
        <v>364</v>
      </c>
      <c r="C363" s="3">
        <v>15785.0</v>
      </c>
    </row>
    <row r="364">
      <c r="A364" s="2">
        <v>10074.0</v>
      </c>
      <c r="B364" s="2" t="s">
        <v>365</v>
      </c>
      <c r="C364" s="3">
        <v>32549.0</v>
      </c>
    </row>
    <row r="365">
      <c r="A365" s="2">
        <v>10075.0</v>
      </c>
      <c r="B365" s="2" t="s">
        <v>366</v>
      </c>
      <c r="C365" s="3">
        <v>12294.0</v>
      </c>
    </row>
    <row r="366">
      <c r="A366" s="2">
        <v>10076.0</v>
      </c>
      <c r="B366" s="2" t="s">
        <v>367</v>
      </c>
      <c r="C366" s="3">
        <v>27726.0</v>
      </c>
    </row>
    <row r="367">
      <c r="A367" s="2">
        <v>10078.0</v>
      </c>
      <c r="B367" s="2" t="s">
        <v>368</v>
      </c>
      <c r="C367" s="3">
        <v>11441.0</v>
      </c>
    </row>
    <row r="368">
      <c r="A368" s="2">
        <v>10080.0</v>
      </c>
      <c r="B368" s="2" t="s">
        <v>369</v>
      </c>
      <c r="C368" s="3">
        <v>21618.0</v>
      </c>
    </row>
    <row r="369">
      <c r="A369" s="2">
        <v>10082.0</v>
      </c>
      <c r="B369" s="2" t="s">
        <v>370</v>
      </c>
      <c r="C369" s="3">
        <v>29027.0</v>
      </c>
    </row>
    <row r="370">
      <c r="A370" s="2">
        <v>10084.0</v>
      </c>
      <c r="B370" s="2" t="s">
        <v>371</v>
      </c>
      <c r="C370" s="3">
        <v>27338.0</v>
      </c>
    </row>
    <row r="371">
      <c r="A371" s="2">
        <v>10088.0</v>
      </c>
      <c r="B371" s="2" t="s">
        <v>372</v>
      </c>
      <c r="C371" s="3">
        <v>22805.0</v>
      </c>
    </row>
    <row r="372">
      <c r="A372" s="2">
        <v>10090.0</v>
      </c>
      <c r="B372" s="2" t="s">
        <v>373</v>
      </c>
      <c r="C372" s="3">
        <v>19362.0</v>
      </c>
    </row>
    <row r="373">
      <c r="A373" s="2">
        <v>10092.0</v>
      </c>
      <c r="B373" s="2" t="s">
        <v>374</v>
      </c>
      <c r="C373" s="3">
        <v>22090.0</v>
      </c>
    </row>
    <row r="374">
      <c r="A374" s="2">
        <v>10094.0</v>
      </c>
      <c r="B374" s="2" t="s">
        <v>375</v>
      </c>
      <c r="C374" s="3">
        <v>24190.0</v>
      </c>
    </row>
    <row r="375">
      <c r="A375" s="2">
        <v>10095.0</v>
      </c>
      <c r="B375" s="2" t="s">
        <v>376</v>
      </c>
      <c r="C375" s="3">
        <v>17275.0</v>
      </c>
    </row>
    <row r="376">
      <c r="A376" s="2">
        <v>10097.0</v>
      </c>
      <c r="B376" s="2" t="s">
        <v>377</v>
      </c>
      <c r="C376" s="3">
        <v>19102.0</v>
      </c>
    </row>
    <row r="377">
      <c r="A377" s="2">
        <v>10100.0</v>
      </c>
      <c r="B377" s="2" t="s">
        <v>378</v>
      </c>
      <c r="C377" s="3">
        <v>21315.0</v>
      </c>
    </row>
    <row r="378">
      <c r="A378" s="2">
        <v>10101.0</v>
      </c>
      <c r="B378" s="2" t="s">
        <v>379</v>
      </c>
      <c r="C378" s="3">
        <v>21656.0</v>
      </c>
    </row>
    <row r="379">
      <c r="A379" s="2">
        <v>10109.0</v>
      </c>
      <c r="B379" s="2" t="s">
        <v>380</v>
      </c>
      <c r="C379" s="3">
        <v>22900.0</v>
      </c>
    </row>
    <row r="380">
      <c r="A380" s="2">
        <v>10111.0</v>
      </c>
      <c r="B380" s="2" t="s">
        <v>381</v>
      </c>
      <c r="C380" s="3">
        <v>20554.0</v>
      </c>
    </row>
    <row r="381">
      <c r="A381" s="2">
        <v>10113.0</v>
      </c>
      <c r="B381" s="2" t="s">
        <v>382</v>
      </c>
      <c r="C381" s="3">
        <v>19691.0</v>
      </c>
    </row>
    <row r="382">
      <c r="A382" s="2">
        <v>10114.0</v>
      </c>
      <c r="B382" s="2" t="s">
        <v>383</v>
      </c>
      <c r="C382" s="3">
        <v>21405.0</v>
      </c>
    </row>
    <row r="383">
      <c r="A383" s="2">
        <v>10115.0</v>
      </c>
      <c r="B383" s="2" t="s">
        <v>384</v>
      </c>
      <c r="C383" s="3">
        <v>28803.0</v>
      </c>
    </row>
    <row r="384">
      <c r="A384" s="2">
        <v>10118.0</v>
      </c>
      <c r="B384" s="2" t="s">
        <v>385</v>
      </c>
      <c r="C384" s="3">
        <v>15112.0</v>
      </c>
    </row>
    <row r="385">
      <c r="A385" s="2">
        <v>10121.0</v>
      </c>
      <c r="B385" s="2" t="s">
        <v>386</v>
      </c>
      <c r="C385" s="3">
        <v>32416.0</v>
      </c>
    </row>
    <row r="386">
      <c r="A386" s="2">
        <v>10136.0</v>
      </c>
      <c r="B386" s="2" t="s">
        <v>387</v>
      </c>
      <c r="C386" s="3">
        <v>22803.0</v>
      </c>
    </row>
    <row r="387">
      <c r="A387" s="2">
        <v>10137.0</v>
      </c>
      <c r="B387" s="2" t="s">
        <v>388</v>
      </c>
      <c r="C387" s="3">
        <v>21021.0</v>
      </c>
    </row>
    <row r="388">
      <c r="A388" s="2">
        <v>10140.0</v>
      </c>
      <c r="B388" s="2" t="s">
        <v>389</v>
      </c>
      <c r="C388" s="3">
        <v>24305.0</v>
      </c>
    </row>
    <row r="389">
      <c r="A389" s="2">
        <v>10141.0</v>
      </c>
      <c r="B389" s="2" t="s">
        <v>390</v>
      </c>
      <c r="C389" s="3">
        <v>23797.0</v>
      </c>
    </row>
    <row r="390">
      <c r="A390" s="2">
        <v>10143.0</v>
      </c>
      <c r="B390" s="2" t="s">
        <v>391</v>
      </c>
      <c r="C390" s="3">
        <v>14042.0</v>
      </c>
    </row>
    <row r="391">
      <c r="A391" s="2">
        <v>10144.0</v>
      </c>
      <c r="B391" s="2" t="s">
        <v>392</v>
      </c>
      <c r="C391" s="3">
        <v>30076.0</v>
      </c>
    </row>
    <row r="392">
      <c r="A392" s="2">
        <v>10145.0</v>
      </c>
      <c r="B392" s="2" t="s">
        <v>393</v>
      </c>
      <c r="C392" s="3">
        <v>30566.0</v>
      </c>
    </row>
    <row r="393">
      <c r="A393" s="2">
        <v>10147.0</v>
      </c>
      <c r="B393" s="2" t="s">
        <v>394</v>
      </c>
      <c r="C393" s="3">
        <v>23415.0</v>
      </c>
    </row>
    <row r="394">
      <c r="A394" s="2">
        <v>10148.0</v>
      </c>
      <c r="B394" s="2" t="s">
        <v>395</v>
      </c>
      <c r="C394" s="3">
        <v>33977.0</v>
      </c>
    </row>
    <row r="395">
      <c r="A395" s="2">
        <v>10150.0</v>
      </c>
      <c r="B395" s="2" t="s">
        <v>396</v>
      </c>
      <c r="C395" s="3">
        <v>15025.0</v>
      </c>
    </row>
    <row r="396">
      <c r="A396" s="2">
        <v>10154.0</v>
      </c>
      <c r="B396" s="2" t="s">
        <v>397</v>
      </c>
      <c r="C396" s="3">
        <v>18673.0</v>
      </c>
    </row>
    <row r="397">
      <c r="A397" s="2">
        <v>10155.0</v>
      </c>
      <c r="B397" s="2" t="s">
        <v>398</v>
      </c>
      <c r="C397" s="3">
        <v>16882.0</v>
      </c>
    </row>
    <row r="398">
      <c r="A398" s="2">
        <v>10157.0</v>
      </c>
      <c r="B398" s="2" t="s">
        <v>399</v>
      </c>
      <c r="C398" s="3">
        <v>23341.0</v>
      </c>
    </row>
    <row r="399">
      <c r="A399" s="2">
        <v>10158.0</v>
      </c>
      <c r="B399" s="2" t="s">
        <v>400</v>
      </c>
      <c r="C399" s="3">
        <v>20362.0</v>
      </c>
    </row>
    <row r="400">
      <c r="A400" s="2">
        <v>10159.0</v>
      </c>
      <c r="B400" s="2" t="s">
        <v>401</v>
      </c>
      <c r="C400" s="3">
        <v>22564.0</v>
      </c>
    </row>
    <row r="401">
      <c r="A401" s="2">
        <v>10160.0</v>
      </c>
      <c r="B401" s="2" t="s">
        <v>402</v>
      </c>
      <c r="C401" s="3">
        <v>21263.0</v>
      </c>
    </row>
    <row r="402">
      <c r="A402" s="2">
        <v>10162.0</v>
      </c>
      <c r="B402" s="2" t="s">
        <v>403</v>
      </c>
      <c r="C402" s="3">
        <v>21165.0</v>
      </c>
    </row>
    <row r="403">
      <c r="A403" s="2">
        <v>10164.0</v>
      </c>
      <c r="B403" s="2" t="s">
        <v>404</v>
      </c>
      <c r="C403" s="3">
        <v>21050.0</v>
      </c>
    </row>
    <row r="404">
      <c r="A404" s="2">
        <v>10167.0</v>
      </c>
      <c r="B404" s="2" t="s">
        <v>405</v>
      </c>
      <c r="C404" s="3">
        <v>22736.0</v>
      </c>
    </row>
    <row r="405">
      <c r="A405" s="2">
        <v>10170.0</v>
      </c>
      <c r="B405" s="2" t="s">
        <v>406</v>
      </c>
      <c r="C405" s="3">
        <v>23032.0</v>
      </c>
    </row>
    <row r="406">
      <c r="A406" s="2">
        <v>10171.0</v>
      </c>
      <c r="B406" s="2" t="s">
        <v>407</v>
      </c>
      <c r="C406" s="3">
        <v>32722.0</v>
      </c>
    </row>
    <row r="407">
      <c r="A407" s="2">
        <v>10172.0</v>
      </c>
      <c r="B407" s="2" t="s">
        <v>408</v>
      </c>
      <c r="C407" s="3">
        <v>17536.0</v>
      </c>
    </row>
    <row r="408">
      <c r="A408" s="2">
        <v>10174.0</v>
      </c>
      <c r="B408" s="2" t="s">
        <v>409</v>
      </c>
      <c r="C408" s="3">
        <v>13226.0</v>
      </c>
    </row>
    <row r="409">
      <c r="A409" s="2">
        <v>10176.0</v>
      </c>
      <c r="B409" s="2" t="s">
        <v>410</v>
      </c>
      <c r="C409" s="3">
        <v>29241.0</v>
      </c>
    </row>
    <row r="410">
      <c r="A410" s="2">
        <v>10179.0</v>
      </c>
      <c r="B410" s="2" t="s">
        <v>411</v>
      </c>
      <c r="C410" s="3">
        <v>36829.0</v>
      </c>
    </row>
    <row r="411">
      <c r="A411" s="2">
        <v>10181.0</v>
      </c>
      <c r="B411" s="2" t="s">
        <v>412</v>
      </c>
      <c r="C411" s="3">
        <v>13596.0</v>
      </c>
    </row>
    <row r="412">
      <c r="A412" s="2">
        <v>10184.0</v>
      </c>
      <c r="B412" s="2" t="s">
        <v>413</v>
      </c>
      <c r="C412" s="3">
        <v>25092.0</v>
      </c>
    </row>
    <row r="413">
      <c r="A413" s="2">
        <v>10185.0</v>
      </c>
      <c r="B413" s="2" t="s">
        <v>414</v>
      </c>
      <c r="C413" s="3">
        <v>24575.0</v>
      </c>
    </row>
    <row r="414">
      <c r="A414" s="2">
        <v>10188.0</v>
      </c>
      <c r="B414" s="2" t="s">
        <v>415</v>
      </c>
      <c r="C414" s="3">
        <v>25964.0</v>
      </c>
    </row>
    <row r="415">
      <c r="A415" s="2">
        <v>10194.0</v>
      </c>
      <c r="B415" s="2" t="s">
        <v>416</v>
      </c>
      <c r="C415" s="3">
        <v>28664.0</v>
      </c>
    </row>
    <row r="416">
      <c r="A416" s="2">
        <v>10196.0</v>
      </c>
      <c r="B416" s="2" t="s">
        <v>417</v>
      </c>
      <c r="C416" s="3">
        <v>23525.0</v>
      </c>
    </row>
    <row r="417">
      <c r="A417" s="2">
        <v>10202.0</v>
      </c>
      <c r="B417" s="2" t="s">
        <v>418</v>
      </c>
      <c r="C417" s="3">
        <v>19571.0</v>
      </c>
    </row>
    <row r="418">
      <c r="A418" s="2">
        <v>10203.0</v>
      </c>
      <c r="B418" s="2" t="s">
        <v>419</v>
      </c>
      <c r="C418" s="3">
        <v>18014.0</v>
      </c>
    </row>
    <row r="419">
      <c r="A419" s="2">
        <v>10204.0</v>
      </c>
      <c r="B419" s="2" t="s">
        <v>420</v>
      </c>
      <c r="C419" s="3">
        <v>30612.0</v>
      </c>
    </row>
    <row r="420">
      <c r="A420" s="2">
        <v>10205.0</v>
      </c>
      <c r="B420" s="2" t="s">
        <v>421</v>
      </c>
      <c r="C420" s="3">
        <v>32658.0</v>
      </c>
    </row>
    <row r="421">
      <c r="A421" s="2">
        <v>10219.0</v>
      </c>
      <c r="B421" s="2" t="s">
        <v>422</v>
      </c>
      <c r="C421" s="3">
        <v>19568.0</v>
      </c>
    </row>
    <row r="422">
      <c r="A422" s="2">
        <v>10225.0</v>
      </c>
      <c r="B422" s="2" t="s">
        <v>423</v>
      </c>
      <c r="C422" s="3">
        <v>26924.0</v>
      </c>
    </row>
    <row r="423">
      <c r="A423" s="2">
        <v>10226.0</v>
      </c>
      <c r="B423" s="2" t="s">
        <v>424</v>
      </c>
      <c r="C423" s="3">
        <v>24555.0</v>
      </c>
    </row>
    <row r="424">
      <c r="A424" s="2">
        <v>10229.0</v>
      </c>
      <c r="B424" s="2" t="s">
        <v>425</v>
      </c>
      <c r="C424" s="3">
        <v>10797.0</v>
      </c>
    </row>
    <row r="425">
      <c r="A425" s="2">
        <v>10230.0</v>
      </c>
      <c r="B425" s="2" t="s">
        <v>426</v>
      </c>
      <c r="C425" s="3">
        <v>21963.0</v>
      </c>
    </row>
    <row r="426">
      <c r="A426" s="2">
        <v>10235.0</v>
      </c>
      <c r="B426" s="2" t="s">
        <v>427</v>
      </c>
      <c r="C426" s="3">
        <v>17564.0</v>
      </c>
    </row>
    <row r="427">
      <c r="A427" s="2">
        <v>10237.0</v>
      </c>
      <c r="B427" s="2" t="s">
        <v>428</v>
      </c>
      <c r="C427" s="3">
        <v>21414.0</v>
      </c>
    </row>
    <row r="428">
      <c r="A428" s="2">
        <v>10244.0</v>
      </c>
      <c r="B428" s="2" t="s">
        <v>429</v>
      </c>
      <c r="C428" s="3">
        <v>13101.0</v>
      </c>
    </row>
    <row r="429">
      <c r="A429" s="2">
        <v>10250.0</v>
      </c>
      <c r="B429" s="2" t="s">
        <v>430</v>
      </c>
      <c r="C429" s="3">
        <v>34424.0</v>
      </c>
    </row>
    <row r="430">
      <c r="A430" s="2">
        <v>10251.0</v>
      </c>
      <c r="B430" s="2" t="s">
        <v>431</v>
      </c>
      <c r="C430" s="3">
        <v>21415.0</v>
      </c>
    </row>
    <row r="431">
      <c r="A431" s="2">
        <v>10252.0</v>
      </c>
      <c r="B431" s="2" t="s">
        <v>432</v>
      </c>
      <c r="C431" s="3">
        <v>21320.0</v>
      </c>
    </row>
    <row r="432">
      <c r="A432" s="2">
        <v>10255.0</v>
      </c>
      <c r="B432" s="2" t="s">
        <v>433</v>
      </c>
      <c r="C432" s="3">
        <v>17542.0</v>
      </c>
    </row>
    <row r="433">
      <c r="A433" s="2">
        <v>10256.0</v>
      </c>
      <c r="B433" s="2" t="s">
        <v>434</v>
      </c>
      <c r="C433" s="3">
        <v>18566.0</v>
      </c>
    </row>
    <row r="434">
      <c r="A434" s="2">
        <v>10257.0</v>
      </c>
      <c r="B434" s="2" t="s">
        <v>435</v>
      </c>
      <c r="C434" s="3">
        <v>21651.0</v>
      </c>
    </row>
    <row r="435">
      <c r="A435" s="2">
        <v>10261.0</v>
      </c>
      <c r="B435" s="2" t="s">
        <v>436</v>
      </c>
      <c r="C435" s="3">
        <v>20731.0</v>
      </c>
    </row>
    <row r="436">
      <c r="A436" s="2">
        <v>10262.0</v>
      </c>
      <c r="B436" s="2" t="s">
        <v>437</v>
      </c>
      <c r="C436" s="3">
        <v>16196.0</v>
      </c>
    </row>
    <row r="437">
      <c r="A437" s="2">
        <v>10267.0</v>
      </c>
      <c r="B437" s="2" t="s">
        <v>438</v>
      </c>
      <c r="C437" s="3">
        <v>33386.0</v>
      </c>
    </row>
    <row r="438">
      <c r="A438" s="2">
        <v>10270.0</v>
      </c>
      <c r="B438" s="2" t="s">
        <v>439</v>
      </c>
      <c r="C438" s="3">
        <v>12945.0</v>
      </c>
    </row>
    <row r="439">
      <c r="A439" s="4">
        <v>10273.0</v>
      </c>
      <c r="B439" s="2" t="s">
        <v>440</v>
      </c>
      <c r="C439" s="3">
        <v>15730.0</v>
      </c>
    </row>
    <row r="440">
      <c r="A440" s="2">
        <v>10277.0</v>
      </c>
      <c r="B440" s="2" t="s">
        <v>441</v>
      </c>
      <c r="C440" s="3">
        <v>19210.0</v>
      </c>
    </row>
    <row r="441">
      <c r="A441" s="2">
        <v>10279.0</v>
      </c>
      <c r="B441" s="2" t="s">
        <v>442</v>
      </c>
      <c r="C441" s="3">
        <v>29847.0</v>
      </c>
    </row>
    <row r="442">
      <c r="A442" s="2">
        <v>10281.0</v>
      </c>
      <c r="B442" s="2" t="s">
        <v>443</v>
      </c>
      <c r="C442" s="3">
        <v>15169.0</v>
      </c>
    </row>
    <row r="443">
      <c r="A443" s="2">
        <v>10282.0</v>
      </c>
      <c r="B443" s="2" t="s">
        <v>444</v>
      </c>
      <c r="C443" s="3">
        <v>17282.0</v>
      </c>
    </row>
    <row r="444">
      <c r="A444" s="2">
        <v>10285.0</v>
      </c>
      <c r="B444" s="2" t="s">
        <v>445</v>
      </c>
      <c r="C444" s="3">
        <v>24347.0</v>
      </c>
    </row>
    <row r="445">
      <c r="A445" s="2">
        <v>10286.0</v>
      </c>
      <c r="B445" s="2" t="s">
        <v>446</v>
      </c>
      <c r="C445" s="3">
        <v>15269.0</v>
      </c>
    </row>
    <row r="446">
      <c r="A446" s="2">
        <v>10291.0</v>
      </c>
      <c r="B446" s="2" t="s">
        <v>447</v>
      </c>
      <c r="C446" s="3">
        <v>20391.0</v>
      </c>
    </row>
    <row r="447">
      <c r="A447" s="2">
        <v>10295.0</v>
      </c>
      <c r="B447" s="2" t="s">
        <v>448</v>
      </c>
      <c r="C447" s="3">
        <v>31342.0</v>
      </c>
    </row>
    <row r="448">
      <c r="A448" s="2">
        <v>10297.0</v>
      </c>
      <c r="B448" s="2" t="s">
        <v>449</v>
      </c>
      <c r="C448" s="3">
        <v>33463.0</v>
      </c>
    </row>
    <row r="449">
      <c r="A449" s="2">
        <v>10298.0</v>
      </c>
      <c r="B449" s="2" t="s">
        <v>450</v>
      </c>
      <c r="C449" s="3">
        <v>27385.0</v>
      </c>
    </row>
    <row r="450">
      <c r="A450" s="2">
        <v>10300.0</v>
      </c>
      <c r="B450" s="2" t="s">
        <v>451</v>
      </c>
      <c r="C450" s="3">
        <v>30761.0</v>
      </c>
    </row>
    <row r="451">
      <c r="A451" s="2">
        <v>10302.0</v>
      </c>
      <c r="B451" s="2" t="s">
        <v>452</v>
      </c>
      <c r="C451" s="3">
        <v>11831.0</v>
      </c>
    </row>
    <row r="452">
      <c r="A452" s="2">
        <v>10304.0</v>
      </c>
      <c r="B452" s="2" t="s">
        <v>453</v>
      </c>
      <c r="C452" s="3">
        <v>24920.0</v>
      </c>
    </row>
    <row r="453">
      <c r="A453" s="2">
        <v>10305.0</v>
      </c>
      <c r="B453" s="2" t="s">
        <v>454</v>
      </c>
      <c r="C453" s="3">
        <v>22882.0</v>
      </c>
    </row>
    <row r="454">
      <c r="A454" s="2">
        <v>10306.0</v>
      </c>
      <c r="B454" s="2" t="s">
        <v>455</v>
      </c>
      <c r="C454" s="3">
        <v>20435.0</v>
      </c>
    </row>
    <row r="455">
      <c r="A455" s="2">
        <v>10309.0</v>
      </c>
      <c r="B455" s="2" t="s">
        <v>456</v>
      </c>
      <c r="C455" s="3">
        <v>22771.0</v>
      </c>
    </row>
    <row r="456">
      <c r="A456" s="2">
        <v>10310.0</v>
      </c>
      <c r="B456" s="2" t="s">
        <v>457</v>
      </c>
      <c r="C456" s="3">
        <v>28208.0</v>
      </c>
    </row>
    <row r="457">
      <c r="A457" s="2">
        <v>10315.0</v>
      </c>
      <c r="B457" s="2" t="s">
        <v>458</v>
      </c>
      <c r="C457" s="3">
        <v>19182.0</v>
      </c>
    </row>
    <row r="458">
      <c r="A458" s="2">
        <v>10316.0</v>
      </c>
      <c r="B458" s="2" t="s">
        <v>459</v>
      </c>
      <c r="C458" s="3">
        <v>17547.0</v>
      </c>
    </row>
    <row r="459">
      <c r="A459" s="2">
        <v>10321.0</v>
      </c>
      <c r="B459" s="2" t="s">
        <v>460</v>
      </c>
      <c r="C459" s="3">
        <v>27501.0</v>
      </c>
    </row>
    <row r="460">
      <c r="A460" s="2">
        <v>10323.0</v>
      </c>
      <c r="B460" s="2" t="s">
        <v>461</v>
      </c>
      <c r="C460" s="3">
        <v>25052.0</v>
      </c>
    </row>
    <row r="461">
      <c r="A461" s="2">
        <v>10327.0</v>
      </c>
      <c r="B461" s="2" t="s">
        <v>462</v>
      </c>
      <c r="C461" s="3">
        <v>18737.0</v>
      </c>
    </row>
    <row r="462">
      <c r="A462" s="2">
        <v>10328.0</v>
      </c>
      <c r="B462" s="2" t="s">
        <v>463</v>
      </c>
      <c r="C462" s="3">
        <v>23256.0</v>
      </c>
    </row>
    <row r="463">
      <c r="A463" s="2">
        <v>10329.0</v>
      </c>
      <c r="B463" s="2" t="s">
        <v>464</v>
      </c>
      <c r="C463" s="3">
        <v>28366.0</v>
      </c>
    </row>
    <row r="464">
      <c r="A464" s="2">
        <v>10330.0</v>
      </c>
      <c r="B464" s="2" t="s">
        <v>465</v>
      </c>
      <c r="C464" s="3">
        <v>23562.0</v>
      </c>
    </row>
    <row r="465">
      <c r="A465" s="2">
        <v>10332.0</v>
      </c>
      <c r="B465" s="2" t="s">
        <v>466</v>
      </c>
      <c r="C465" s="3">
        <v>12729.0</v>
      </c>
    </row>
    <row r="466">
      <c r="A466" s="2">
        <v>10333.0</v>
      </c>
      <c r="B466" s="2" t="s">
        <v>467</v>
      </c>
      <c r="C466" s="3">
        <v>18307.0</v>
      </c>
    </row>
    <row r="467">
      <c r="A467" s="2">
        <v>10336.0</v>
      </c>
      <c r="B467" s="2" t="s">
        <v>468</v>
      </c>
      <c r="C467" s="3">
        <v>17098.0</v>
      </c>
    </row>
    <row r="468">
      <c r="A468" s="2">
        <v>10337.0</v>
      </c>
      <c r="B468" s="2" t="s">
        <v>469</v>
      </c>
      <c r="C468" s="3">
        <v>28137.0</v>
      </c>
    </row>
    <row r="469">
      <c r="A469" s="2">
        <v>10338.0</v>
      </c>
      <c r="B469" s="2" t="s">
        <v>470</v>
      </c>
      <c r="C469" s="3">
        <v>34388.0</v>
      </c>
    </row>
    <row r="470">
      <c r="A470" s="2">
        <v>10340.0</v>
      </c>
      <c r="B470" s="2" t="s">
        <v>471</v>
      </c>
      <c r="C470" s="3">
        <v>22263.0</v>
      </c>
    </row>
    <row r="471">
      <c r="A471" s="2">
        <v>10341.0</v>
      </c>
      <c r="B471" s="2" t="s">
        <v>472</v>
      </c>
      <c r="C471" s="3">
        <v>30560.0</v>
      </c>
    </row>
    <row r="472">
      <c r="A472" s="2">
        <v>10344.0</v>
      </c>
      <c r="B472" s="2" t="s">
        <v>473</v>
      </c>
      <c r="C472" s="3">
        <v>25289.0</v>
      </c>
    </row>
    <row r="473">
      <c r="A473" s="2">
        <v>10348.0</v>
      </c>
      <c r="B473" s="2" t="s">
        <v>474</v>
      </c>
      <c r="C473" s="3">
        <v>28779.0</v>
      </c>
    </row>
    <row r="474">
      <c r="A474" s="2">
        <v>10351.0</v>
      </c>
      <c r="B474" s="2" t="s">
        <v>475</v>
      </c>
      <c r="C474" s="3">
        <v>31630.0</v>
      </c>
    </row>
    <row r="475">
      <c r="A475" s="2">
        <v>10355.0</v>
      </c>
      <c r="B475" s="2" t="s">
        <v>476</v>
      </c>
      <c r="C475" s="3">
        <v>29845.0</v>
      </c>
    </row>
    <row r="476">
      <c r="A476" s="2">
        <v>10356.0</v>
      </c>
      <c r="B476" s="2" t="s">
        <v>477</v>
      </c>
      <c r="C476" s="3">
        <v>21546.0</v>
      </c>
    </row>
    <row r="477">
      <c r="A477" s="2">
        <v>10357.0</v>
      </c>
      <c r="B477" s="2" t="s">
        <v>478</v>
      </c>
      <c r="C477" s="3">
        <v>27914.0</v>
      </c>
    </row>
    <row r="478">
      <c r="A478" s="2">
        <v>10359.0</v>
      </c>
      <c r="B478" s="2" t="s">
        <v>479</v>
      </c>
      <c r="C478" s="3">
        <v>21397.0</v>
      </c>
    </row>
    <row r="479">
      <c r="A479" s="2">
        <v>10362.0</v>
      </c>
      <c r="B479" s="2" t="s">
        <v>480</v>
      </c>
      <c r="C479" s="3">
        <v>22527.0</v>
      </c>
    </row>
    <row r="480">
      <c r="A480" s="2">
        <v>10364.0</v>
      </c>
      <c r="B480" s="2" t="s">
        <v>481</v>
      </c>
      <c r="C480" s="3">
        <v>20316.0</v>
      </c>
    </row>
    <row r="481">
      <c r="A481" s="2">
        <v>10366.0</v>
      </c>
      <c r="B481" s="2" t="s">
        <v>482</v>
      </c>
      <c r="C481" s="3">
        <v>16372.0</v>
      </c>
    </row>
    <row r="482">
      <c r="A482" s="2">
        <v>10368.0</v>
      </c>
      <c r="B482" s="2" t="s">
        <v>483</v>
      </c>
      <c r="C482" s="3">
        <v>29922.0</v>
      </c>
    </row>
    <row r="483">
      <c r="A483" s="2">
        <v>10374.0</v>
      </c>
      <c r="B483" s="2" t="s">
        <v>484</v>
      </c>
      <c r="C483" s="3">
        <v>18737.0</v>
      </c>
    </row>
    <row r="484">
      <c r="A484" s="2">
        <v>10375.0</v>
      </c>
      <c r="B484" s="2" t="s">
        <v>485</v>
      </c>
      <c r="C484" s="3">
        <v>22634.0</v>
      </c>
    </row>
    <row r="485">
      <c r="A485" s="2">
        <v>10376.0</v>
      </c>
      <c r="B485" s="2" t="s">
        <v>486</v>
      </c>
      <c r="C485" s="3">
        <v>22381.0</v>
      </c>
    </row>
    <row r="486">
      <c r="A486" s="2">
        <v>10377.0</v>
      </c>
      <c r="B486" s="2" t="s">
        <v>487</v>
      </c>
      <c r="C486" s="3">
        <v>20263.0</v>
      </c>
    </row>
    <row r="487">
      <c r="A487" s="2">
        <v>10378.0</v>
      </c>
      <c r="B487" s="2" t="s">
        <v>485</v>
      </c>
      <c r="C487" s="3">
        <v>24054.0</v>
      </c>
    </row>
    <row r="488">
      <c r="A488" s="2">
        <v>10379.0</v>
      </c>
      <c r="B488" s="2" t="s">
        <v>488</v>
      </c>
      <c r="C488" s="3">
        <v>18943.0</v>
      </c>
    </row>
    <row r="489">
      <c r="A489" s="2">
        <v>10380.0</v>
      </c>
      <c r="B489" s="2" t="s">
        <v>489</v>
      </c>
      <c r="C489" s="3">
        <v>17576.0</v>
      </c>
    </row>
    <row r="490">
      <c r="A490" s="2">
        <v>10381.0</v>
      </c>
      <c r="B490" s="2" t="s">
        <v>490</v>
      </c>
      <c r="C490" s="3">
        <v>15865.0</v>
      </c>
    </row>
    <row r="491">
      <c r="A491" s="2">
        <v>10387.0</v>
      </c>
      <c r="B491" s="2" t="s">
        <v>491</v>
      </c>
      <c r="C491" s="3">
        <v>24045.0</v>
      </c>
    </row>
    <row r="492">
      <c r="A492" s="2">
        <v>10392.0</v>
      </c>
      <c r="B492" s="2" t="s">
        <v>492</v>
      </c>
      <c r="C492" s="3">
        <v>31105.0</v>
      </c>
    </row>
    <row r="493">
      <c r="A493" s="2">
        <v>10393.0</v>
      </c>
      <c r="B493" s="2" t="s">
        <v>493</v>
      </c>
      <c r="C493" s="3">
        <v>18677.0</v>
      </c>
    </row>
    <row r="494">
      <c r="A494" s="2">
        <v>10395.0</v>
      </c>
      <c r="B494" s="2" t="s">
        <v>494</v>
      </c>
      <c r="C494" s="3">
        <v>16600.0</v>
      </c>
    </row>
    <row r="495">
      <c r="A495" s="2">
        <v>10397.0</v>
      </c>
      <c r="B495" s="2" t="s">
        <v>495</v>
      </c>
      <c r="C495" s="3">
        <v>21654.0</v>
      </c>
    </row>
    <row r="496">
      <c r="A496" s="2">
        <v>10398.0</v>
      </c>
      <c r="B496" s="2" t="s">
        <v>496</v>
      </c>
      <c r="C496" s="3">
        <v>35333.0</v>
      </c>
    </row>
    <row r="497">
      <c r="A497" s="2">
        <v>10399.0</v>
      </c>
      <c r="B497" s="2" t="s">
        <v>497</v>
      </c>
      <c r="C497" s="3">
        <v>29259.0</v>
      </c>
    </row>
    <row r="498">
      <c r="A498" s="2">
        <v>10400.0</v>
      </c>
      <c r="B498" s="2" t="s">
        <v>498</v>
      </c>
      <c r="C498" s="3">
        <v>23351.0</v>
      </c>
    </row>
    <row r="499">
      <c r="A499" s="2">
        <v>10407.0</v>
      </c>
      <c r="B499" s="2" t="s">
        <v>499</v>
      </c>
      <c r="C499" s="3">
        <v>21435.0</v>
      </c>
    </row>
    <row r="500">
      <c r="A500" s="2">
        <v>10408.0</v>
      </c>
      <c r="B500" s="2" t="s">
        <v>500</v>
      </c>
      <c r="C500" s="3">
        <v>20647.0</v>
      </c>
    </row>
    <row r="501">
      <c r="A501" s="2">
        <v>10411.0</v>
      </c>
      <c r="B501" s="2" t="s">
        <v>501</v>
      </c>
      <c r="C501" s="3">
        <v>28569.0</v>
      </c>
    </row>
    <row r="502">
      <c r="A502" s="2">
        <v>10415.0</v>
      </c>
      <c r="B502" s="2" t="s">
        <v>502</v>
      </c>
      <c r="C502" s="3">
        <v>25164.0</v>
      </c>
    </row>
    <row r="503">
      <c r="A503" s="2">
        <v>10416.0</v>
      </c>
      <c r="B503" s="2" t="s">
        <v>503</v>
      </c>
      <c r="C503" s="3">
        <v>18695.0</v>
      </c>
    </row>
    <row r="504">
      <c r="A504" s="2">
        <v>10419.0</v>
      </c>
      <c r="B504" s="2" t="s">
        <v>504</v>
      </c>
      <c r="C504" s="3">
        <v>32869.0</v>
      </c>
    </row>
    <row r="505">
      <c r="A505" s="2">
        <v>10420.0</v>
      </c>
      <c r="B505" s="2" t="s">
        <v>505</v>
      </c>
      <c r="C505" s="3">
        <v>30575.0</v>
      </c>
    </row>
    <row r="506">
      <c r="A506" s="2">
        <v>10422.0</v>
      </c>
      <c r="B506" s="2" t="s">
        <v>506</v>
      </c>
      <c r="C506" s="3">
        <v>19404.0</v>
      </c>
    </row>
    <row r="507">
      <c r="A507" s="2">
        <v>10424.0</v>
      </c>
      <c r="B507" s="2" t="s">
        <v>507</v>
      </c>
      <c r="C507" s="3">
        <v>27435.0</v>
      </c>
    </row>
    <row r="508">
      <c r="A508" s="2">
        <v>10427.0</v>
      </c>
      <c r="B508" s="2" t="s">
        <v>508</v>
      </c>
      <c r="C508" s="3">
        <v>21546.0</v>
      </c>
    </row>
    <row r="509">
      <c r="A509" s="2">
        <v>10429.0</v>
      </c>
      <c r="B509" s="2" t="s">
        <v>509</v>
      </c>
      <c r="C509" s="3">
        <v>16572.0</v>
      </c>
    </row>
    <row r="510">
      <c r="A510" s="2">
        <v>10431.0</v>
      </c>
      <c r="B510" s="2" t="s">
        <v>510</v>
      </c>
      <c r="C510" s="3">
        <v>19921.0</v>
      </c>
    </row>
    <row r="511">
      <c r="A511" s="2">
        <v>10432.0</v>
      </c>
      <c r="B511" s="2" t="s">
        <v>511</v>
      </c>
      <c r="C511" s="3">
        <v>19914.0</v>
      </c>
    </row>
    <row r="512">
      <c r="A512" s="2">
        <v>10433.0</v>
      </c>
      <c r="B512" s="2" t="s">
        <v>512</v>
      </c>
      <c r="C512" s="3">
        <v>23083.0</v>
      </c>
    </row>
    <row r="513">
      <c r="A513" s="2">
        <v>10439.0</v>
      </c>
      <c r="B513" s="2" t="s">
        <v>513</v>
      </c>
      <c r="C513" s="3">
        <v>19159.0</v>
      </c>
    </row>
    <row r="514">
      <c r="A514" s="2">
        <v>10442.0</v>
      </c>
      <c r="B514" s="2" t="s">
        <v>514</v>
      </c>
      <c r="C514" s="3">
        <v>26703.0</v>
      </c>
    </row>
    <row r="515">
      <c r="A515" s="2">
        <v>10444.0</v>
      </c>
      <c r="B515" s="2" t="s">
        <v>515</v>
      </c>
      <c r="C515" s="3">
        <v>26614.0</v>
      </c>
    </row>
    <row r="516">
      <c r="A516" s="2">
        <v>10445.0</v>
      </c>
      <c r="B516" s="2" t="s">
        <v>516</v>
      </c>
      <c r="C516" s="3">
        <v>16254.0</v>
      </c>
    </row>
    <row r="517">
      <c r="A517" s="2">
        <v>10447.0</v>
      </c>
      <c r="B517" s="2" t="s">
        <v>517</v>
      </c>
      <c r="C517" s="3">
        <v>28282.0</v>
      </c>
    </row>
    <row r="518">
      <c r="A518" s="2">
        <v>10452.0</v>
      </c>
      <c r="B518" s="2" t="s">
        <v>518</v>
      </c>
      <c r="C518" s="3">
        <v>10601.0</v>
      </c>
    </row>
    <row r="519">
      <c r="A519" s="2">
        <v>10453.0</v>
      </c>
      <c r="B519" s="2" t="s">
        <v>519</v>
      </c>
      <c r="C519" s="3">
        <v>28207.0</v>
      </c>
    </row>
    <row r="520">
      <c r="A520" s="2">
        <v>10460.0</v>
      </c>
      <c r="B520" s="2" t="s">
        <v>520</v>
      </c>
      <c r="C520" s="3">
        <v>28667.0</v>
      </c>
    </row>
    <row r="521">
      <c r="A521" s="2">
        <v>10462.0</v>
      </c>
      <c r="B521" s="2" t="s">
        <v>521</v>
      </c>
      <c r="C521" s="3">
        <v>22119.0</v>
      </c>
    </row>
    <row r="522">
      <c r="A522" s="2">
        <v>10464.0</v>
      </c>
      <c r="B522" s="2" t="s">
        <v>522</v>
      </c>
      <c r="C522" s="3">
        <v>21820.0</v>
      </c>
    </row>
    <row r="523">
      <c r="A523" s="2">
        <v>10465.0</v>
      </c>
      <c r="B523" s="2" t="s">
        <v>523</v>
      </c>
      <c r="C523" s="3">
        <v>32325.0</v>
      </c>
    </row>
    <row r="524">
      <c r="A524" s="2">
        <v>10466.0</v>
      </c>
      <c r="B524" s="2" t="s">
        <v>524</v>
      </c>
      <c r="C524" s="3">
        <v>20330.0</v>
      </c>
    </row>
    <row r="525">
      <c r="A525" s="2">
        <v>10467.0</v>
      </c>
      <c r="B525" s="2" t="s">
        <v>525</v>
      </c>
      <c r="C525" s="3">
        <v>18038.0</v>
      </c>
    </row>
    <row r="526">
      <c r="A526" s="2">
        <v>10474.0</v>
      </c>
      <c r="B526" s="2" t="s">
        <v>526</v>
      </c>
      <c r="C526" s="3">
        <v>20952.0</v>
      </c>
    </row>
    <row r="527">
      <c r="A527" s="2">
        <v>10477.0</v>
      </c>
      <c r="B527" s="2" t="s">
        <v>527</v>
      </c>
      <c r="C527" s="3">
        <v>20553.0</v>
      </c>
    </row>
    <row r="528">
      <c r="A528" s="2">
        <v>10478.0</v>
      </c>
      <c r="B528" s="2" t="s">
        <v>528</v>
      </c>
      <c r="C528" s="3">
        <v>21138.0</v>
      </c>
    </row>
    <row r="529">
      <c r="A529" s="2">
        <v>10479.0</v>
      </c>
      <c r="B529" s="2" t="s">
        <v>529</v>
      </c>
      <c r="C529" s="3">
        <v>19822.0</v>
      </c>
    </row>
    <row r="530">
      <c r="A530" s="2">
        <v>10480.0</v>
      </c>
      <c r="B530" s="2" t="s">
        <v>530</v>
      </c>
      <c r="C530" s="3">
        <v>19352.0</v>
      </c>
    </row>
    <row r="531">
      <c r="A531" s="2">
        <v>10481.0</v>
      </c>
      <c r="B531" s="2" t="s">
        <v>531</v>
      </c>
      <c r="C531" s="3">
        <v>22006.0</v>
      </c>
    </row>
    <row r="532">
      <c r="A532" s="2">
        <v>10482.0</v>
      </c>
      <c r="B532" s="2" t="s">
        <v>532</v>
      </c>
      <c r="C532" s="3">
        <v>34497.0</v>
      </c>
    </row>
    <row r="533">
      <c r="A533" s="2">
        <v>10484.0</v>
      </c>
      <c r="B533" s="2" t="s">
        <v>533</v>
      </c>
      <c r="C533" s="3">
        <v>13142.0</v>
      </c>
    </row>
    <row r="534">
      <c r="A534" s="2">
        <v>10485.0</v>
      </c>
      <c r="B534" s="2" t="s">
        <v>534</v>
      </c>
      <c r="C534" s="3">
        <v>19730.0</v>
      </c>
    </row>
    <row r="535">
      <c r="A535" s="2">
        <v>10489.0</v>
      </c>
      <c r="B535" s="2" t="s">
        <v>535</v>
      </c>
      <c r="C535" s="3">
        <v>19453.0</v>
      </c>
    </row>
    <row r="536">
      <c r="A536" s="2">
        <v>10490.0</v>
      </c>
      <c r="B536" s="2" t="s">
        <v>536</v>
      </c>
      <c r="C536" s="3">
        <v>11565.0</v>
      </c>
    </row>
    <row r="537">
      <c r="A537" s="2">
        <v>10495.0</v>
      </c>
      <c r="B537" s="2" t="s">
        <v>537</v>
      </c>
      <c r="C537" s="3">
        <v>25088.0</v>
      </c>
    </row>
    <row r="538">
      <c r="A538" s="2">
        <v>10496.0</v>
      </c>
      <c r="B538" s="2" t="s">
        <v>538</v>
      </c>
      <c r="C538" s="3">
        <v>11480.0</v>
      </c>
    </row>
    <row r="539">
      <c r="A539" s="2">
        <v>10497.0</v>
      </c>
      <c r="B539" s="2" t="s">
        <v>539</v>
      </c>
      <c r="C539" s="3">
        <v>13368.0</v>
      </c>
    </row>
    <row r="540">
      <c r="A540" s="2">
        <v>10498.0</v>
      </c>
      <c r="B540" s="2" t="s">
        <v>540</v>
      </c>
      <c r="C540" s="3">
        <v>28308.0</v>
      </c>
    </row>
    <row r="541">
      <c r="A541" s="2">
        <v>10500.0</v>
      </c>
      <c r="B541" s="2" t="s">
        <v>541</v>
      </c>
      <c r="C541" s="3">
        <v>23302.0</v>
      </c>
    </row>
    <row r="542">
      <c r="A542" s="2">
        <v>10506.0</v>
      </c>
      <c r="B542" s="2" t="s">
        <v>542</v>
      </c>
      <c r="C542" s="3">
        <v>11263.0</v>
      </c>
    </row>
    <row r="543">
      <c r="A543" s="2">
        <v>10507.0</v>
      </c>
      <c r="B543" s="2" t="s">
        <v>543</v>
      </c>
      <c r="C543" s="3">
        <v>27218.0</v>
      </c>
    </row>
    <row r="544">
      <c r="A544" s="2">
        <v>10509.0</v>
      </c>
      <c r="B544" s="2" t="s">
        <v>544</v>
      </c>
      <c r="C544" s="3">
        <v>20407.0</v>
      </c>
    </row>
    <row r="545">
      <c r="A545" s="2">
        <v>10516.0</v>
      </c>
      <c r="B545" s="2" t="s">
        <v>545</v>
      </c>
      <c r="C545" s="3">
        <v>25305.0</v>
      </c>
    </row>
    <row r="546">
      <c r="A546" s="2">
        <v>10517.0</v>
      </c>
      <c r="B546" s="2" t="s">
        <v>546</v>
      </c>
      <c r="C546" s="3">
        <v>26866.0</v>
      </c>
    </row>
    <row r="547">
      <c r="A547" s="2">
        <v>10520.0</v>
      </c>
      <c r="B547" s="2" t="s">
        <v>547</v>
      </c>
      <c r="C547" s="3">
        <v>24501.0</v>
      </c>
    </row>
    <row r="548">
      <c r="A548" s="2">
        <v>10521.0</v>
      </c>
      <c r="B548" s="2" t="s">
        <v>548</v>
      </c>
      <c r="C548" s="3">
        <v>22660.0</v>
      </c>
    </row>
    <row r="549">
      <c r="A549" s="2">
        <v>10522.0</v>
      </c>
      <c r="B549" s="2" t="s">
        <v>549</v>
      </c>
      <c r="C549" s="3">
        <v>30079.0</v>
      </c>
    </row>
    <row r="550">
      <c r="A550" s="2">
        <v>10523.0</v>
      </c>
      <c r="B550" s="2" t="s">
        <v>550</v>
      </c>
      <c r="C550" s="3">
        <v>16599.0</v>
      </c>
    </row>
    <row r="551">
      <c r="A551" s="2">
        <v>10524.0</v>
      </c>
      <c r="B551" s="2" t="s">
        <v>551</v>
      </c>
      <c r="C551" s="3">
        <v>27107.0</v>
      </c>
    </row>
    <row r="552">
      <c r="A552" s="2">
        <v>10525.0</v>
      </c>
      <c r="B552" s="2" t="s">
        <v>552</v>
      </c>
      <c r="C552" s="3">
        <v>21713.0</v>
      </c>
    </row>
    <row r="553">
      <c r="A553" s="2">
        <v>10530.0</v>
      </c>
      <c r="B553" s="2" t="s">
        <v>553</v>
      </c>
      <c r="C553" s="3">
        <v>20700.0</v>
      </c>
    </row>
    <row r="554">
      <c r="A554" s="2">
        <v>10532.0</v>
      </c>
      <c r="B554" s="2" t="s">
        <v>554</v>
      </c>
      <c r="C554" s="3">
        <v>17047.0</v>
      </c>
    </row>
    <row r="555">
      <c r="A555" s="2">
        <v>10571.0</v>
      </c>
      <c r="B555" s="2" t="s">
        <v>555</v>
      </c>
      <c r="C555" s="3">
        <v>21775.0</v>
      </c>
    </row>
    <row r="556">
      <c r="A556" s="2">
        <v>10573.0</v>
      </c>
      <c r="B556" s="2" t="s">
        <v>556</v>
      </c>
      <c r="C556" s="3">
        <v>23562.0</v>
      </c>
    </row>
    <row r="557">
      <c r="A557" s="2">
        <v>10582.0</v>
      </c>
      <c r="B557" s="2" t="s">
        <v>557</v>
      </c>
      <c r="C557" s="3">
        <v>26796.0</v>
      </c>
    </row>
    <row r="558">
      <c r="A558" s="2">
        <v>10583.0</v>
      </c>
      <c r="B558" s="2" t="s">
        <v>558</v>
      </c>
      <c r="C558" s="3">
        <v>24764.0</v>
      </c>
    </row>
    <row r="559">
      <c r="A559" s="2">
        <v>10589.0</v>
      </c>
      <c r="B559" s="2" t="s">
        <v>559</v>
      </c>
      <c r="C559" s="3">
        <v>16098.0</v>
      </c>
    </row>
    <row r="560">
      <c r="A560" s="2">
        <v>10590.0</v>
      </c>
      <c r="B560" s="2" t="s">
        <v>560</v>
      </c>
      <c r="C560" s="3">
        <v>26442.0</v>
      </c>
    </row>
    <row r="561">
      <c r="A561" s="4">
        <v>10591.0</v>
      </c>
      <c r="B561" s="4" t="s">
        <v>561</v>
      </c>
      <c r="C561" s="3">
        <v>24297.0</v>
      </c>
    </row>
    <row r="562">
      <c r="A562" s="2">
        <v>10592.0</v>
      </c>
      <c r="B562" s="2" t="s">
        <v>562</v>
      </c>
      <c r="C562" s="3">
        <v>17302.0</v>
      </c>
    </row>
    <row r="563">
      <c r="A563" s="2">
        <v>10593.0</v>
      </c>
      <c r="B563" s="2" t="s">
        <v>563</v>
      </c>
      <c r="C563" s="3">
        <v>31265.0</v>
      </c>
    </row>
    <row r="564">
      <c r="A564" s="2">
        <v>10594.0</v>
      </c>
      <c r="B564" s="2" t="s">
        <v>564</v>
      </c>
      <c r="C564" s="3">
        <v>19186.0</v>
      </c>
    </row>
    <row r="565">
      <c r="A565" s="2">
        <v>10596.0</v>
      </c>
      <c r="B565" s="2" t="s">
        <v>565</v>
      </c>
      <c r="C565" s="3">
        <v>21504.0</v>
      </c>
    </row>
    <row r="566">
      <c r="A566" s="2">
        <v>10598.0</v>
      </c>
      <c r="B566" s="2" t="s">
        <v>566</v>
      </c>
      <c r="C566" s="3">
        <v>31266.0</v>
      </c>
    </row>
    <row r="567">
      <c r="A567" s="2">
        <v>10602.0</v>
      </c>
      <c r="B567" s="2" t="s">
        <v>567</v>
      </c>
      <c r="C567" s="3">
        <v>21230.0</v>
      </c>
    </row>
    <row r="568">
      <c r="A568" s="2">
        <v>10603.0</v>
      </c>
      <c r="B568" s="2" t="s">
        <v>568</v>
      </c>
      <c r="C568" s="3">
        <v>24825.0</v>
      </c>
    </row>
    <row r="569">
      <c r="A569" s="2">
        <v>10604.0</v>
      </c>
      <c r="B569" s="2" t="s">
        <v>569</v>
      </c>
      <c r="C569" s="3">
        <v>30878.0</v>
      </c>
    </row>
    <row r="570">
      <c r="A570" s="2">
        <v>10606.0</v>
      </c>
      <c r="B570" s="2" t="s">
        <v>570</v>
      </c>
      <c r="C570" s="3">
        <v>22291.0</v>
      </c>
    </row>
    <row r="571">
      <c r="A571" s="2">
        <v>10607.0</v>
      </c>
      <c r="B571" s="2" t="s">
        <v>571</v>
      </c>
      <c r="C571" s="3">
        <v>18965.0</v>
      </c>
    </row>
    <row r="572">
      <c r="A572" s="2">
        <v>10611.0</v>
      </c>
      <c r="B572" s="2" t="s">
        <v>572</v>
      </c>
      <c r="C572" s="3">
        <v>17772.0</v>
      </c>
    </row>
    <row r="573">
      <c r="A573" s="2">
        <v>10612.0</v>
      </c>
      <c r="B573" s="2" t="s">
        <v>573</v>
      </c>
      <c r="C573" s="3">
        <v>28002.0</v>
      </c>
    </row>
    <row r="574">
      <c r="A574" s="2">
        <v>10613.0</v>
      </c>
      <c r="B574" s="2" t="s">
        <v>574</v>
      </c>
      <c r="C574" s="3">
        <v>22017.0</v>
      </c>
    </row>
    <row r="575">
      <c r="A575" s="2">
        <v>10614.0</v>
      </c>
      <c r="B575" s="2" t="s">
        <v>575</v>
      </c>
      <c r="C575" s="3">
        <v>19605.0</v>
      </c>
    </row>
    <row r="576">
      <c r="A576" s="2">
        <v>10615.0</v>
      </c>
      <c r="B576" s="2" t="s">
        <v>576</v>
      </c>
      <c r="C576" s="3">
        <v>18263.0</v>
      </c>
    </row>
    <row r="577">
      <c r="A577" s="2">
        <v>10618.0</v>
      </c>
      <c r="B577" s="2" t="s">
        <v>577</v>
      </c>
      <c r="C577" s="3">
        <v>27520.0</v>
      </c>
    </row>
    <row r="578">
      <c r="A578" s="2">
        <v>10620.0</v>
      </c>
      <c r="B578" s="2" t="s">
        <v>578</v>
      </c>
      <c r="C578" s="3">
        <v>12152.0</v>
      </c>
    </row>
    <row r="579">
      <c r="A579" s="2">
        <v>10622.0</v>
      </c>
      <c r="B579" s="2" t="s">
        <v>579</v>
      </c>
      <c r="C579" s="3">
        <v>11172.0</v>
      </c>
    </row>
    <row r="580">
      <c r="A580" s="2">
        <v>10623.0</v>
      </c>
      <c r="B580" s="2" t="s">
        <v>559</v>
      </c>
      <c r="C580" s="3">
        <v>21882.0</v>
      </c>
    </row>
    <row r="581">
      <c r="A581" s="2">
        <v>10626.0</v>
      </c>
      <c r="B581" s="2" t="s">
        <v>580</v>
      </c>
      <c r="C581" s="3">
        <v>18426.0</v>
      </c>
    </row>
    <row r="582">
      <c r="A582" s="2">
        <v>10629.0</v>
      </c>
      <c r="B582" s="2" t="s">
        <v>581</v>
      </c>
      <c r="C582" s="3">
        <v>23738.0</v>
      </c>
    </row>
    <row r="583">
      <c r="A583" s="2">
        <v>10632.0</v>
      </c>
      <c r="B583" s="2" t="s">
        <v>582</v>
      </c>
      <c r="C583" s="3">
        <v>22528.0</v>
      </c>
    </row>
    <row r="584">
      <c r="A584" s="2">
        <v>10633.0</v>
      </c>
      <c r="B584" s="2" t="s">
        <v>583</v>
      </c>
      <c r="C584" s="3">
        <v>22816.0</v>
      </c>
    </row>
    <row r="585">
      <c r="A585" s="2">
        <v>10634.0</v>
      </c>
      <c r="B585" s="2" t="s">
        <v>584</v>
      </c>
      <c r="C585" s="3">
        <v>14961.0</v>
      </c>
    </row>
    <row r="586">
      <c r="A586" s="2">
        <v>10640.0</v>
      </c>
      <c r="B586" s="2" t="s">
        <v>585</v>
      </c>
      <c r="C586" s="3">
        <v>35338.0</v>
      </c>
    </row>
    <row r="587">
      <c r="A587" s="2">
        <v>10644.0</v>
      </c>
      <c r="B587" s="2" t="s">
        <v>586</v>
      </c>
      <c r="C587" s="3">
        <v>12805.0</v>
      </c>
    </row>
    <row r="588">
      <c r="A588" s="2">
        <v>10646.0</v>
      </c>
      <c r="B588" s="2" t="s">
        <v>587</v>
      </c>
      <c r="C588" s="3">
        <v>12791.0</v>
      </c>
    </row>
    <row r="589">
      <c r="A589" s="2">
        <v>10649.0</v>
      </c>
      <c r="B589" s="2" t="s">
        <v>588</v>
      </c>
      <c r="C589" s="3">
        <v>21647.0</v>
      </c>
    </row>
    <row r="590">
      <c r="A590" s="2">
        <v>10651.0</v>
      </c>
      <c r="B590" s="2" t="s">
        <v>589</v>
      </c>
      <c r="C590" s="3">
        <v>15532.0</v>
      </c>
    </row>
    <row r="591">
      <c r="A591" s="2">
        <v>10652.0</v>
      </c>
      <c r="B591" s="2" t="s">
        <v>590</v>
      </c>
      <c r="C591" s="3">
        <v>14094.0</v>
      </c>
    </row>
    <row r="592">
      <c r="A592" s="2">
        <v>10654.0</v>
      </c>
      <c r="B592" s="2" t="s">
        <v>591</v>
      </c>
      <c r="C592" s="3">
        <v>18995.0</v>
      </c>
    </row>
    <row r="593">
      <c r="A593" s="2">
        <v>10655.0</v>
      </c>
      <c r="B593" s="2" t="s">
        <v>592</v>
      </c>
      <c r="C593" s="3">
        <v>19336.0</v>
      </c>
    </row>
    <row r="594">
      <c r="A594" s="2">
        <v>10657.0</v>
      </c>
      <c r="B594" s="2" t="s">
        <v>593</v>
      </c>
      <c r="C594" s="3">
        <v>22384.0</v>
      </c>
    </row>
    <row r="595">
      <c r="A595" s="2">
        <v>10658.0</v>
      </c>
      <c r="B595" s="2" t="s">
        <v>594</v>
      </c>
      <c r="C595" s="3">
        <v>22736.0</v>
      </c>
    </row>
    <row r="596">
      <c r="A596" s="2">
        <v>10660.0</v>
      </c>
      <c r="B596" s="2" t="s">
        <v>595</v>
      </c>
      <c r="C596" s="3">
        <v>14833.0</v>
      </c>
    </row>
    <row r="597">
      <c r="A597" s="2">
        <v>10662.0</v>
      </c>
      <c r="B597" s="2" t="s">
        <v>596</v>
      </c>
      <c r="C597" s="3">
        <v>18416.0</v>
      </c>
    </row>
    <row r="598">
      <c r="A598" s="2">
        <v>10663.0</v>
      </c>
      <c r="B598" s="2" t="s">
        <v>597</v>
      </c>
      <c r="C598" s="3">
        <v>22852.0</v>
      </c>
    </row>
    <row r="599">
      <c r="A599" s="2">
        <v>10664.0</v>
      </c>
      <c r="B599" s="2" t="s">
        <v>598</v>
      </c>
      <c r="C599" s="3">
        <v>13525.0</v>
      </c>
    </row>
    <row r="600">
      <c r="A600" s="2">
        <v>10669.0</v>
      </c>
      <c r="B600" s="2" t="s">
        <v>599</v>
      </c>
      <c r="C600" s="3">
        <v>26193.0</v>
      </c>
    </row>
    <row r="601">
      <c r="A601" s="2">
        <v>10671.0</v>
      </c>
      <c r="B601" s="2" t="s">
        <v>600</v>
      </c>
      <c r="C601" s="3">
        <v>26835.0</v>
      </c>
    </row>
    <row r="602">
      <c r="A602" s="2">
        <v>10672.0</v>
      </c>
      <c r="B602" s="2" t="s">
        <v>601</v>
      </c>
      <c r="C602" s="3">
        <v>8525.0</v>
      </c>
    </row>
    <row r="603">
      <c r="A603" s="4">
        <v>10673.0</v>
      </c>
      <c r="B603" s="4" t="s">
        <v>602</v>
      </c>
      <c r="C603" s="3">
        <v>21995.0</v>
      </c>
    </row>
    <row r="604">
      <c r="A604" s="2">
        <v>10677.0</v>
      </c>
      <c r="B604" s="2" t="s">
        <v>603</v>
      </c>
      <c r="C604" s="3">
        <v>19067.0</v>
      </c>
    </row>
    <row r="605">
      <c r="A605" s="2">
        <v>10681.0</v>
      </c>
      <c r="B605" s="2" t="s">
        <v>604</v>
      </c>
      <c r="C605" s="3">
        <v>24407.0</v>
      </c>
    </row>
    <row r="606">
      <c r="A606" s="2">
        <v>10685.0</v>
      </c>
      <c r="B606" s="2" t="s">
        <v>605</v>
      </c>
      <c r="C606" s="3">
        <v>18624.0</v>
      </c>
    </row>
    <row r="607">
      <c r="A607" s="2">
        <v>10693.0</v>
      </c>
      <c r="B607" s="2" t="s">
        <v>606</v>
      </c>
      <c r="C607" s="3">
        <v>27131.0</v>
      </c>
    </row>
    <row r="608">
      <c r="A608" s="2">
        <v>10695.0</v>
      </c>
      <c r="B608" s="2" t="s">
        <v>607</v>
      </c>
      <c r="C608" s="3">
        <v>30678.0</v>
      </c>
    </row>
    <row r="609">
      <c r="A609" s="2">
        <v>10696.0</v>
      </c>
      <c r="B609" s="2" t="s">
        <v>608</v>
      </c>
      <c r="C609" s="3">
        <v>11720.0</v>
      </c>
    </row>
    <row r="610">
      <c r="A610" s="2">
        <v>10697.0</v>
      </c>
      <c r="B610" s="2" t="s">
        <v>609</v>
      </c>
      <c r="C610" s="3">
        <v>27612.0</v>
      </c>
    </row>
    <row r="611">
      <c r="A611" s="2">
        <v>10698.0</v>
      </c>
      <c r="B611" s="2" t="s">
        <v>610</v>
      </c>
      <c r="C611" s="3">
        <v>15959.0</v>
      </c>
    </row>
    <row r="612">
      <c r="A612" s="2">
        <v>10702.0</v>
      </c>
      <c r="B612" s="2" t="s">
        <v>611</v>
      </c>
      <c r="C612" s="3">
        <v>18579.0</v>
      </c>
    </row>
    <row r="613">
      <c r="A613" s="2">
        <v>10703.0</v>
      </c>
      <c r="B613" s="2" t="s">
        <v>612</v>
      </c>
      <c r="C613" s="3">
        <v>25487.0</v>
      </c>
    </row>
    <row r="614">
      <c r="A614" s="2">
        <v>10705.0</v>
      </c>
      <c r="B614" s="2" t="s">
        <v>613</v>
      </c>
      <c r="C614" s="3">
        <v>18978.0</v>
      </c>
    </row>
    <row r="615">
      <c r="A615" s="2">
        <v>10707.0</v>
      </c>
      <c r="B615" s="2" t="s">
        <v>614</v>
      </c>
      <c r="C615" s="3">
        <v>25625.0</v>
      </c>
    </row>
    <row r="616">
      <c r="A616" s="2">
        <v>10708.0</v>
      </c>
      <c r="B616" s="2" t="s">
        <v>615</v>
      </c>
      <c r="C616" s="3">
        <v>22434.0</v>
      </c>
    </row>
    <row r="617">
      <c r="A617" s="2">
        <v>10714.0</v>
      </c>
      <c r="B617" s="2" t="s">
        <v>616</v>
      </c>
      <c r="C617" s="3">
        <v>23016.0</v>
      </c>
    </row>
    <row r="618">
      <c r="A618" s="2">
        <v>10715.0</v>
      </c>
      <c r="B618" s="2" t="s">
        <v>617</v>
      </c>
      <c r="C618" s="3">
        <v>14967.0</v>
      </c>
    </row>
    <row r="619">
      <c r="A619" s="2">
        <v>10716.0</v>
      </c>
      <c r="B619" s="2" t="s">
        <v>618</v>
      </c>
      <c r="C619" s="3">
        <v>29982.0</v>
      </c>
    </row>
    <row r="620">
      <c r="A620" s="2">
        <v>10718.0</v>
      </c>
      <c r="B620" s="2" t="s">
        <v>619</v>
      </c>
      <c r="C620" s="3">
        <v>25173.0</v>
      </c>
    </row>
    <row r="621">
      <c r="A621" s="2">
        <v>10719.0</v>
      </c>
      <c r="B621" s="2" t="s">
        <v>620</v>
      </c>
      <c r="C621" s="3">
        <v>25074.0</v>
      </c>
    </row>
    <row r="622">
      <c r="A622" s="2">
        <v>10721.0</v>
      </c>
      <c r="B622" s="2" t="s">
        <v>621</v>
      </c>
      <c r="C622" s="3">
        <v>31722.0</v>
      </c>
    </row>
    <row r="623">
      <c r="A623" s="2">
        <v>10723.0</v>
      </c>
      <c r="B623" s="2" t="s">
        <v>172</v>
      </c>
      <c r="C623" s="3">
        <v>13729.0</v>
      </c>
    </row>
    <row r="624">
      <c r="A624" s="2">
        <v>10724.0</v>
      </c>
      <c r="B624" s="2" t="s">
        <v>622</v>
      </c>
      <c r="C624" s="3">
        <v>18713.0</v>
      </c>
    </row>
    <row r="625">
      <c r="A625" s="2">
        <v>10728.0</v>
      </c>
      <c r="B625" s="2" t="s">
        <v>623</v>
      </c>
      <c r="C625" s="3">
        <v>19307.0</v>
      </c>
    </row>
    <row r="626">
      <c r="A626" s="2">
        <v>10729.0</v>
      </c>
      <c r="B626" s="2" t="s">
        <v>624</v>
      </c>
      <c r="C626" s="3">
        <v>19854.0</v>
      </c>
    </row>
    <row r="627">
      <c r="A627" s="2">
        <v>10731.0</v>
      </c>
      <c r="B627" s="2" t="s">
        <v>625</v>
      </c>
      <c r="C627" s="3">
        <v>15521.0</v>
      </c>
    </row>
    <row r="628">
      <c r="A628" s="2">
        <v>10732.0</v>
      </c>
      <c r="B628" s="2" t="s">
        <v>626</v>
      </c>
      <c r="C628" s="3">
        <v>22198.0</v>
      </c>
    </row>
    <row r="629">
      <c r="A629" s="2">
        <v>10733.0</v>
      </c>
      <c r="B629" s="2" t="s">
        <v>627</v>
      </c>
      <c r="C629" s="3">
        <v>15168.0</v>
      </c>
    </row>
    <row r="630">
      <c r="A630" s="2">
        <v>10738.0</v>
      </c>
      <c r="B630" s="2" t="s">
        <v>628</v>
      </c>
      <c r="C630" s="3">
        <v>32749.0</v>
      </c>
    </row>
    <row r="631">
      <c r="A631" s="2">
        <v>10741.0</v>
      </c>
      <c r="B631" s="2" t="s">
        <v>629</v>
      </c>
      <c r="C631" s="3">
        <v>18129.0</v>
      </c>
    </row>
    <row r="632">
      <c r="A632" s="2">
        <v>10744.0</v>
      </c>
      <c r="B632" s="2" t="s">
        <v>630</v>
      </c>
      <c r="C632" s="3">
        <v>22652.0</v>
      </c>
    </row>
    <row r="633">
      <c r="A633" s="2">
        <v>10745.0</v>
      </c>
      <c r="B633" s="2" t="s">
        <v>631</v>
      </c>
      <c r="C633" s="3">
        <v>15129.0</v>
      </c>
    </row>
    <row r="634">
      <c r="A634" s="2">
        <v>10746.0</v>
      </c>
      <c r="B634" s="2" t="s">
        <v>632</v>
      </c>
      <c r="C634" s="3">
        <v>20786.0</v>
      </c>
    </row>
    <row r="635">
      <c r="A635" s="2">
        <v>10747.0</v>
      </c>
      <c r="B635" s="2" t="s">
        <v>633</v>
      </c>
      <c r="C635" s="3">
        <v>26406.0</v>
      </c>
    </row>
    <row r="636">
      <c r="A636" s="2">
        <v>10753.0</v>
      </c>
      <c r="B636" s="2" t="s">
        <v>634</v>
      </c>
      <c r="C636" s="3">
        <v>19695.0</v>
      </c>
    </row>
    <row r="637">
      <c r="A637" s="2">
        <v>10754.0</v>
      </c>
      <c r="B637" s="2" t="s">
        <v>635</v>
      </c>
      <c r="C637" s="3">
        <v>31027.0</v>
      </c>
    </row>
    <row r="638">
      <c r="A638" s="2">
        <v>10755.0</v>
      </c>
      <c r="B638" s="2" t="s">
        <v>636</v>
      </c>
      <c r="C638" s="3">
        <v>26842.0</v>
      </c>
    </row>
    <row r="639">
      <c r="A639" s="2">
        <v>10758.0</v>
      </c>
      <c r="B639" s="2" t="s">
        <v>637</v>
      </c>
      <c r="C639" s="3">
        <v>32923.0</v>
      </c>
    </row>
    <row r="640">
      <c r="A640" s="2">
        <v>10759.0</v>
      </c>
      <c r="B640" s="2" t="s">
        <v>638</v>
      </c>
      <c r="C640" s="3">
        <v>27174.0</v>
      </c>
    </row>
    <row r="641">
      <c r="A641" s="2">
        <v>10761.0</v>
      </c>
      <c r="B641" s="2" t="s">
        <v>639</v>
      </c>
      <c r="C641" s="3">
        <v>25774.0</v>
      </c>
    </row>
    <row r="642">
      <c r="A642" s="2">
        <v>10762.0</v>
      </c>
      <c r="B642" s="2" t="s">
        <v>640</v>
      </c>
      <c r="C642" s="3">
        <v>28401.0</v>
      </c>
    </row>
    <row r="643">
      <c r="A643" s="2">
        <v>10763.0</v>
      </c>
      <c r="B643" s="2" t="s">
        <v>641</v>
      </c>
      <c r="C643" s="3">
        <v>25157.0</v>
      </c>
    </row>
    <row r="644">
      <c r="A644" s="2">
        <v>10764.0</v>
      </c>
      <c r="B644" s="2" t="s">
        <v>642</v>
      </c>
      <c r="C644" s="3">
        <v>19468.0</v>
      </c>
    </row>
    <row r="645">
      <c r="A645" s="2">
        <v>10765.0</v>
      </c>
      <c r="B645" s="2" t="s">
        <v>643</v>
      </c>
      <c r="C645" s="3">
        <v>21913.0</v>
      </c>
    </row>
    <row r="646">
      <c r="A646" s="2">
        <v>10766.0</v>
      </c>
      <c r="B646" s="2" t="s">
        <v>644</v>
      </c>
      <c r="C646" s="3">
        <v>27154.0</v>
      </c>
    </row>
    <row r="647">
      <c r="A647" s="2">
        <v>10768.0</v>
      </c>
      <c r="B647" s="2" t="s">
        <v>645</v>
      </c>
      <c r="C647" s="3">
        <v>19517.0</v>
      </c>
    </row>
    <row r="648">
      <c r="A648" s="2">
        <v>10772.0</v>
      </c>
      <c r="B648" s="2" t="s">
        <v>646</v>
      </c>
      <c r="C648" s="3">
        <v>20763.0</v>
      </c>
    </row>
    <row r="649">
      <c r="A649" s="2">
        <v>10774.0</v>
      </c>
      <c r="B649" s="2" t="s">
        <v>647</v>
      </c>
      <c r="C649" s="3">
        <v>18572.0</v>
      </c>
    </row>
    <row r="650">
      <c r="A650" s="2">
        <v>10778.0</v>
      </c>
      <c r="B650" s="2" t="s">
        <v>648</v>
      </c>
      <c r="C650" s="3">
        <v>15799.0</v>
      </c>
    </row>
    <row r="651">
      <c r="A651" s="2">
        <v>10780.0</v>
      </c>
      <c r="B651" s="2" t="s">
        <v>649</v>
      </c>
      <c r="C651" s="3">
        <v>17668.0</v>
      </c>
    </row>
    <row r="652">
      <c r="A652" s="2">
        <v>10782.0</v>
      </c>
      <c r="B652" s="2" t="s">
        <v>650</v>
      </c>
      <c r="C652" s="3">
        <v>20515.0</v>
      </c>
    </row>
    <row r="653">
      <c r="A653" s="2">
        <v>10787.0</v>
      </c>
      <c r="B653" s="2" t="s">
        <v>651</v>
      </c>
      <c r="C653" s="3">
        <v>30701.0</v>
      </c>
    </row>
    <row r="654">
      <c r="A654" s="2">
        <v>10790.0</v>
      </c>
      <c r="B654" s="2" t="s">
        <v>652</v>
      </c>
      <c r="C654" s="3">
        <v>16517.0</v>
      </c>
    </row>
    <row r="655">
      <c r="A655" s="2">
        <v>10791.0</v>
      </c>
      <c r="B655" s="2" t="s">
        <v>653</v>
      </c>
      <c r="C655" s="3">
        <v>25010.0</v>
      </c>
    </row>
    <row r="656">
      <c r="A656" s="2">
        <v>10793.0</v>
      </c>
      <c r="B656" s="2" t="s">
        <v>654</v>
      </c>
      <c r="C656" s="3">
        <v>15785.0</v>
      </c>
    </row>
    <row r="657">
      <c r="A657" s="2">
        <v>10796.0</v>
      </c>
      <c r="B657" s="2" t="s">
        <v>655</v>
      </c>
      <c r="C657" s="3">
        <v>19515.0</v>
      </c>
    </row>
    <row r="658">
      <c r="A658" s="2">
        <v>10797.0</v>
      </c>
      <c r="B658" s="2" t="s">
        <v>656</v>
      </c>
      <c r="C658" s="3">
        <v>22095.0</v>
      </c>
    </row>
    <row r="659">
      <c r="A659" s="2">
        <v>10799.0</v>
      </c>
      <c r="B659" s="2" t="s">
        <v>657</v>
      </c>
      <c r="C659" s="3">
        <v>21944.0</v>
      </c>
    </row>
    <row r="660">
      <c r="A660" s="2">
        <v>10801.0</v>
      </c>
      <c r="B660" s="2" t="s">
        <v>658</v>
      </c>
      <c r="C660" s="3">
        <v>28794.0</v>
      </c>
    </row>
    <row r="661">
      <c r="A661" s="2">
        <v>10807.0</v>
      </c>
      <c r="B661" s="2" t="s">
        <v>659</v>
      </c>
      <c r="C661" s="3">
        <v>17116.0</v>
      </c>
    </row>
    <row r="662">
      <c r="A662" s="2">
        <v>10809.0</v>
      </c>
      <c r="B662" s="2" t="s">
        <v>660</v>
      </c>
      <c r="C662" s="3">
        <v>21687.0</v>
      </c>
    </row>
    <row r="663">
      <c r="A663" s="2">
        <v>10810.0</v>
      </c>
      <c r="B663" s="2" t="s">
        <v>661</v>
      </c>
      <c r="C663" s="3">
        <v>22860.0</v>
      </c>
    </row>
    <row r="664">
      <c r="A664" s="2">
        <v>10813.0</v>
      </c>
      <c r="B664" s="2" t="s">
        <v>662</v>
      </c>
      <c r="C664" s="3">
        <v>13035.0</v>
      </c>
    </row>
    <row r="665">
      <c r="A665" s="2">
        <v>10817.0</v>
      </c>
      <c r="B665" s="2" t="s">
        <v>663</v>
      </c>
      <c r="C665" s="3">
        <v>22099.0</v>
      </c>
    </row>
    <row r="666">
      <c r="A666" s="2">
        <v>10819.0</v>
      </c>
      <c r="B666" s="2" t="s">
        <v>664</v>
      </c>
      <c r="C666" s="3">
        <v>33525.0</v>
      </c>
    </row>
    <row r="667">
      <c r="A667" s="2">
        <v>10827.0</v>
      </c>
      <c r="B667" s="2" t="s">
        <v>665</v>
      </c>
      <c r="C667" s="3">
        <v>21695.0</v>
      </c>
    </row>
    <row r="668">
      <c r="A668" s="2">
        <v>10829.0</v>
      </c>
      <c r="B668" s="2" t="s">
        <v>666</v>
      </c>
      <c r="C668" s="3">
        <v>26535.0</v>
      </c>
    </row>
    <row r="669">
      <c r="A669" s="2">
        <v>10832.0</v>
      </c>
      <c r="B669" s="2" t="s">
        <v>667</v>
      </c>
      <c r="C669" s="3">
        <v>16704.0</v>
      </c>
    </row>
    <row r="670">
      <c r="A670" s="2">
        <v>10854.0</v>
      </c>
      <c r="B670" s="2" t="s">
        <v>668</v>
      </c>
      <c r="C670" s="3">
        <v>26580.0</v>
      </c>
    </row>
    <row r="671">
      <c r="A671" s="2">
        <v>10858.0</v>
      </c>
      <c r="B671" s="2" t="s">
        <v>669</v>
      </c>
      <c r="C671" s="3">
        <v>18816.0</v>
      </c>
    </row>
    <row r="672">
      <c r="A672" s="2">
        <v>10859.0</v>
      </c>
      <c r="B672" s="2" t="s">
        <v>670</v>
      </c>
      <c r="C672" s="3">
        <v>22593.0</v>
      </c>
    </row>
    <row r="673">
      <c r="A673" s="2">
        <v>10861.0</v>
      </c>
      <c r="B673" s="2" t="s">
        <v>671</v>
      </c>
      <c r="C673" s="3">
        <v>17929.0</v>
      </c>
    </row>
    <row r="674">
      <c r="A674" s="2">
        <v>10864.0</v>
      </c>
      <c r="B674" s="2" t="s">
        <v>672</v>
      </c>
      <c r="C674" s="3">
        <v>18480.0</v>
      </c>
    </row>
    <row r="675">
      <c r="A675" s="2">
        <v>10865.0</v>
      </c>
      <c r="B675" s="2" t="s">
        <v>673</v>
      </c>
      <c r="C675" s="3">
        <v>21536.0</v>
      </c>
    </row>
    <row r="676">
      <c r="A676" s="2">
        <v>10869.0</v>
      </c>
      <c r="B676" s="2" t="s">
        <v>674</v>
      </c>
      <c r="C676" s="3">
        <v>11671.0</v>
      </c>
    </row>
    <row r="677">
      <c r="A677" s="2">
        <v>10873.0</v>
      </c>
      <c r="B677" s="2" t="s">
        <v>675</v>
      </c>
      <c r="C677" s="3">
        <v>8953.0</v>
      </c>
    </row>
    <row r="678">
      <c r="A678" s="2">
        <v>10875.0</v>
      </c>
      <c r="B678" s="2" t="s">
        <v>676</v>
      </c>
      <c r="C678" s="3">
        <v>19553.0</v>
      </c>
    </row>
    <row r="679">
      <c r="A679" s="2">
        <v>10878.0</v>
      </c>
      <c r="B679" s="2" t="s">
        <v>677</v>
      </c>
      <c r="C679" s="3">
        <v>25475.0</v>
      </c>
    </row>
    <row r="680">
      <c r="A680" s="2">
        <v>10880.0</v>
      </c>
      <c r="B680" s="2" t="s">
        <v>678</v>
      </c>
      <c r="C680" s="3">
        <v>21427.0</v>
      </c>
    </row>
    <row r="681">
      <c r="A681" s="2">
        <v>10882.0</v>
      </c>
      <c r="B681" s="2" t="s">
        <v>679</v>
      </c>
      <c r="C681" s="3">
        <v>25037.0</v>
      </c>
    </row>
    <row r="682">
      <c r="A682" s="2">
        <v>10885.0</v>
      </c>
      <c r="B682" s="2" t="s">
        <v>680</v>
      </c>
      <c r="C682" s="3">
        <v>17213.0</v>
      </c>
    </row>
    <row r="683">
      <c r="A683" s="2">
        <v>10895.0</v>
      </c>
      <c r="B683" s="2" t="s">
        <v>681</v>
      </c>
      <c r="C683" s="3">
        <v>17145.0</v>
      </c>
    </row>
    <row r="684">
      <c r="A684" s="2">
        <v>10898.0</v>
      </c>
      <c r="B684" s="2" t="s">
        <v>682</v>
      </c>
      <c r="C684" s="3">
        <v>21418.0</v>
      </c>
    </row>
    <row r="685">
      <c r="A685" s="2">
        <v>10903.0</v>
      </c>
      <c r="B685" s="2" t="s">
        <v>683</v>
      </c>
      <c r="C685" s="3">
        <v>22992.0</v>
      </c>
    </row>
    <row r="686">
      <c r="A686" s="2">
        <v>10904.0</v>
      </c>
      <c r="B686" s="2" t="s">
        <v>684</v>
      </c>
      <c r="C686" s="3">
        <v>26484.0</v>
      </c>
    </row>
    <row r="687">
      <c r="A687" s="2">
        <v>10905.0</v>
      </c>
      <c r="B687" s="2" t="s">
        <v>685</v>
      </c>
      <c r="C687" s="3">
        <v>20654.0</v>
      </c>
    </row>
    <row r="688">
      <c r="A688" s="2">
        <v>10906.0</v>
      </c>
      <c r="B688" s="2" t="s">
        <v>686</v>
      </c>
      <c r="C688" s="3">
        <v>30712.0</v>
      </c>
    </row>
    <row r="689">
      <c r="A689" s="2">
        <v>10908.0</v>
      </c>
      <c r="B689" s="2" t="s">
        <v>687</v>
      </c>
      <c r="C689" s="3">
        <v>21424.0</v>
      </c>
    </row>
    <row r="690">
      <c r="A690" s="2">
        <v>10909.0</v>
      </c>
      <c r="B690" s="2" t="s">
        <v>688</v>
      </c>
      <c r="C690" s="3">
        <v>15417.0</v>
      </c>
    </row>
    <row r="691">
      <c r="A691" s="2">
        <v>10911.0</v>
      </c>
      <c r="B691" s="2" t="s">
        <v>689</v>
      </c>
      <c r="C691" s="3">
        <v>12187.0</v>
      </c>
    </row>
    <row r="692">
      <c r="A692" s="2">
        <v>10912.0</v>
      </c>
      <c r="B692" s="2" t="s">
        <v>690</v>
      </c>
      <c r="C692" s="3">
        <v>29380.0</v>
      </c>
    </row>
    <row r="693">
      <c r="A693" s="2">
        <v>10914.0</v>
      </c>
      <c r="B693" s="2" t="s">
        <v>691</v>
      </c>
      <c r="C693" s="3">
        <v>30874.0</v>
      </c>
    </row>
    <row r="694">
      <c r="A694" s="2">
        <v>10919.0</v>
      </c>
      <c r="B694" s="2" t="s">
        <v>692</v>
      </c>
      <c r="C694" s="3">
        <v>22257.0</v>
      </c>
    </row>
    <row r="695">
      <c r="A695" s="2">
        <v>10921.0</v>
      </c>
      <c r="B695" s="2" t="s">
        <v>693</v>
      </c>
      <c r="C695" s="3">
        <v>23899.0</v>
      </c>
    </row>
    <row r="696">
      <c r="A696" s="2">
        <v>10924.0</v>
      </c>
      <c r="B696" s="2" t="s">
        <v>694</v>
      </c>
      <c r="C696" s="3">
        <v>19463.0</v>
      </c>
    </row>
    <row r="697">
      <c r="A697" s="2">
        <v>10927.0</v>
      </c>
      <c r="B697" s="2" t="s">
        <v>695</v>
      </c>
      <c r="C697" s="3">
        <v>29570.0</v>
      </c>
    </row>
    <row r="698">
      <c r="A698" s="2">
        <v>10928.0</v>
      </c>
      <c r="B698" s="2" t="s">
        <v>696</v>
      </c>
      <c r="C698" s="3">
        <v>20619.0</v>
      </c>
    </row>
    <row r="699">
      <c r="A699" s="2">
        <v>10929.0</v>
      </c>
      <c r="B699" s="2" t="s">
        <v>697</v>
      </c>
      <c r="C699" s="3">
        <v>30288.0</v>
      </c>
    </row>
    <row r="700">
      <c r="A700" s="2">
        <v>10933.0</v>
      </c>
      <c r="B700" s="2" t="s">
        <v>698</v>
      </c>
      <c r="C700" s="3">
        <v>23029.0</v>
      </c>
    </row>
    <row r="701">
      <c r="A701" s="2">
        <v>10936.0</v>
      </c>
      <c r="B701" s="2" t="s">
        <v>699</v>
      </c>
      <c r="C701" s="3">
        <v>34514.0</v>
      </c>
    </row>
    <row r="702">
      <c r="A702" s="2">
        <v>10937.0</v>
      </c>
      <c r="B702" s="2" t="s">
        <v>700</v>
      </c>
      <c r="C702" s="3">
        <v>25398.0</v>
      </c>
    </row>
    <row r="703">
      <c r="A703" s="2">
        <v>10939.0</v>
      </c>
      <c r="B703" s="2" t="s">
        <v>701</v>
      </c>
      <c r="C703" s="3">
        <v>28418.0</v>
      </c>
    </row>
    <row r="704">
      <c r="A704" s="2">
        <v>10941.0</v>
      </c>
      <c r="B704" s="2" t="s">
        <v>702</v>
      </c>
      <c r="C704" s="3">
        <v>20525.0</v>
      </c>
    </row>
    <row r="705">
      <c r="A705" s="2">
        <v>10942.0</v>
      </c>
      <c r="B705" s="2" t="s">
        <v>703</v>
      </c>
      <c r="C705" s="3">
        <v>32534.0</v>
      </c>
    </row>
    <row r="706">
      <c r="A706" s="2">
        <v>10943.0</v>
      </c>
      <c r="B706" s="2" t="s">
        <v>704</v>
      </c>
      <c r="C706" s="3">
        <v>29169.0</v>
      </c>
    </row>
    <row r="707">
      <c r="A707" s="2">
        <v>10945.0</v>
      </c>
      <c r="B707" s="2" t="s">
        <v>705</v>
      </c>
      <c r="C707" s="3">
        <v>19552.0</v>
      </c>
    </row>
    <row r="708">
      <c r="A708" s="2">
        <v>10948.0</v>
      </c>
      <c r="B708" s="2" t="s">
        <v>706</v>
      </c>
      <c r="C708" s="3">
        <v>23648.0</v>
      </c>
    </row>
    <row r="709">
      <c r="A709" s="2">
        <v>10952.0</v>
      </c>
      <c r="B709" s="2" t="s">
        <v>707</v>
      </c>
      <c r="C709" s="3">
        <v>28571.0</v>
      </c>
    </row>
    <row r="710">
      <c r="A710" s="2">
        <v>10954.0</v>
      </c>
      <c r="B710" s="2" t="s">
        <v>708</v>
      </c>
      <c r="C710" s="3">
        <v>17103.0</v>
      </c>
    </row>
    <row r="711">
      <c r="A711" s="2">
        <v>10955.0</v>
      </c>
      <c r="B711" s="2" t="s">
        <v>709</v>
      </c>
      <c r="C711" s="3">
        <v>26255.0</v>
      </c>
    </row>
    <row r="712">
      <c r="A712" s="2">
        <v>10958.0</v>
      </c>
      <c r="B712" s="2" t="s">
        <v>710</v>
      </c>
      <c r="C712" s="3">
        <v>30302.0</v>
      </c>
    </row>
    <row r="713">
      <c r="A713" s="2">
        <v>10959.0</v>
      </c>
      <c r="B713" s="2" t="s">
        <v>711</v>
      </c>
      <c r="C713" s="3">
        <v>20829.0</v>
      </c>
    </row>
    <row r="714">
      <c r="A714" s="2">
        <v>10961.0</v>
      </c>
      <c r="B714" s="2" t="s">
        <v>712</v>
      </c>
      <c r="C714" s="3">
        <v>19237.0</v>
      </c>
    </row>
    <row r="715">
      <c r="A715" s="2">
        <v>10965.0</v>
      </c>
      <c r="B715" s="2" t="s">
        <v>713</v>
      </c>
      <c r="C715" s="3">
        <v>26004.0</v>
      </c>
    </row>
    <row r="716">
      <c r="A716" s="2">
        <v>10966.0</v>
      </c>
      <c r="B716" s="2" t="s">
        <v>714</v>
      </c>
      <c r="C716" s="3">
        <v>26677.0</v>
      </c>
    </row>
    <row r="717">
      <c r="A717" s="2">
        <v>10973.0</v>
      </c>
      <c r="B717" s="2" t="s">
        <v>715</v>
      </c>
      <c r="C717" s="3">
        <v>18722.0</v>
      </c>
    </row>
    <row r="718">
      <c r="A718" s="2">
        <v>10978.0</v>
      </c>
      <c r="B718" s="2" t="s">
        <v>716</v>
      </c>
      <c r="C718" s="3">
        <v>19806.0</v>
      </c>
    </row>
    <row r="719">
      <c r="A719" s="2">
        <v>10980.0</v>
      </c>
      <c r="B719" s="2" t="s">
        <v>717</v>
      </c>
      <c r="C719" s="3">
        <v>30572.0</v>
      </c>
    </row>
    <row r="720">
      <c r="A720" s="2">
        <v>10984.0</v>
      </c>
      <c r="B720" s="2" t="s">
        <v>718</v>
      </c>
      <c r="C720" s="3">
        <v>23057.0</v>
      </c>
    </row>
    <row r="721">
      <c r="A721" s="2">
        <v>10988.0</v>
      </c>
      <c r="B721" s="2" t="s">
        <v>719</v>
      </c>
      <c r="C721" s="3">
        <v>25831.0</v>
      </c>
    </row>
    <row r="722">
      <c r="A722" s="2">
        <v>10989.0</v>
      </c>
      <c r="B722" s="2" t="s">
        <v>720</v>
      </c>
      <c r="C722" s="3">
        <v>17993.0</v>
      </c>
    </row>
    <row r="723">
      <c r="A723" s="2">
        <v>10990.0</v>
      </c>
      <c r="B723" s="2" t="s">
        <v>721</v>
      </c>
      <c r="C723" s="3">
        <v>19471.0</v>
      </c>
    </row>
    <row r="724">
      <c r="A724" s="2">
        <v>10999.0</v>
      </c>
      <c r="B724" s="2" t="s">
        <v>722</v>
      </c>
      <c r="C724" s="3">
        <v>26764.0</v>
      </c>
    </row>
    <row r="725">
      <c r="A725" s="2">
        <v>11000.0</v>
      </c>
      <c r="B725" s="2" t="s">
        <v>723</v>
      </c>
      <c r="C725" s="3">
        <v>16385.0</v>
      </c>
    </row>
    <row r="726">
      <c r="A726" s="2">
        <v>11002.0</v>
      </c>
      <c r="B726" s="2" t="s">
        <v>724</v>
      </c>
      <c r="C726" s="3">
        <v>33956.0</v>
      </c>
    </row>
    <row r="727">
      <c r="A727" s="2">
        <v>11004.0</v>
      </c>
      <c r="B727" s="2" t="s">
        <v>725</v>
      </c>
      <c r="C727" s="3">
        <v>27126.0</v>
      </c>
    </row>
    <row r="728">
      <c r="A728" s="2">
        <v>11005.0</v>
      </c>
      <c r="B728" s="2" t="s">
        <v>726</v>
      </c>
      <c r="C728" s="3">
        <v>29353.0</v>
      </c>
    </row>
    <row r="729">
      <c r="A729" s="2">
        <v>11006.0</v>
      </c>
      <c r="B729" s="2" t="s">
        <v>727</v>
      </c>
      <c r="C729" s="3">
        <v>28283.0</v>
      </c>
    </row>
    <row r="730">
      <c r="A730" s="2">
        <v>11007.0</v>
      </c>
      <c r="B730" s="2" t="s">
        <v>728</v>
      </c>
      <c r="C730" s="3">
        <v>13622.0</v>
      </c>
    </row>
    <row r="731">
      <c r="A731" s="2">
        <v>11009.0</v>
      </c>
      <c r="B731" s="2" t="s">
        <v>729</v>
      </c>
      <c r="C731" s="3">
        <v>21597.0</v>
      </c>
    </row>
    <row r="732">
      <c r="A732" s="2">
        <v>11010.0</v>
      </c>
      <c r="B732" s="2" t="s">
        <v>730</v>
      </c>
      <c r="C732" s="3">
        <v>26625.0</v>
      </c>
    </row>
    <row r="733">
      <c r="A733" s="2">
        <v>11011.0</v>
      </c>
      <c r="B733" s="2" t="s">
        <v>731</v>
      </c>
      <c r="C733" s="3">
        <v>15419.0</v>
      </c>
    </row>
    <row r="734">
      <c r="A734" s="2">
        <v>11012.0</v>
      </c>
      <c r="B734" s="2" t="s">
        <v>732</v>
      </c>
      <c r="C734" s="3">
        <v>23539.0</v>
      </c>
    </row>
    <row r="735">
      <c r="A735" s="2">
        <v>11016.0</v>
      </c>
      <c r="B735" s="2" t="s">
        <v>733</v>
      </c>
      <c r="C735" s="3">
        <v>23703.0</v>
      </c>
    </row>
    <row r="736">
      <c r="A736" s="2">
        <v>11017.0</v>
      </c>
      <c r="B736" s="2" t="s">
        <v>734</v>
      </c>
      <c r="C736" s="3">
        <v>22235.0</v>
      </c>
    </row>
    <row r="737">
      <c r="A737" s="2">
        <v>11018.0</v>
      </c>
      <c r="B737" s="2" t="s">
        <v>735</v>
      </c>
      <c r="C737" s="3">
        <v>22005.0</v>
      </c>
    </row>
    <row r="738">
      <c r="A738" s="2">
        <v>11025.0</v>
      </c>
      <c r="B738" s="2" t="s">
        <v>736</v>
      </c>
      <c r="C738" s="3">
        <v>28060.0</v>
      </c>
    </row>
    <row r="739">
      <c r="A739" s="2">
        <v>11026.0</v>
      </c>
      <c r="B739" s="2" t="s">
        <v>737</v>
      </c>
      <c r="C739" s="3">
        <v>21125.0</v>
      </c>
    </row>
    <row r="740">
      <c r="A740" s="2">
        <v>11027.0</v>
      </c>
      <c r="B740" s="2" t="s">
        <v>738</v>
      </c>
      <c r="C740" s="3">
        <v>28275.0</v>
      </c>
    </row>
    <row r="741">
      <c r="A741" s="2">
        <v>11031.0</v>
      </c>
      <c r="B741" s="2" t="s">
        <v>739</v>
      </c>
      <c r="C741" s="3">
        <v>18114.0</v>
      </c>
    </row>
    <row r="742">
      <c r="A742" s="2">
        <v>11032.0</v>
      </c>
      <c r="B742" s="2" t="s">
        <v>740</v>
      </c>
      <c r="C742" s="3">
        <v>15404.0</v>
      </c>
    </row>
    <row r="743">
      <c r="A743" s="2">
        <v>11034.0</v>
      </c>
      <c r="B743" s="2" t="s">
        <v>741</v>
      </c>
      <c r="C743" s="3">
        <v>27225.0</v>
      </c>
    </row>
    <row r="744">
      <c r="A744" s="2">
        <v>11035.0</v>
      </c>
      <c r="B744" s="2" t="s">
        <v>742</v>
      </c>
      <c r="C744" s="3">
        <v>28161.0</v>
      </c>
    </row>
    <row r="745">
      <c r="A745" s="2">
        <v>11036.0</v>
      </c>
      <c r="B745" s="2" t="s">
        <v>743</v>
      </c>
      <c r="C745" s="3">
        <v>18515.0</v>
      </c>
    </row>
    <row r="746">
      <c r="A746" s="2">
        <v>11037.0</v>
      </c>
      <c r="B746" s="2" t="s">
        <v>744</v>
      </c>
      <c r="C746" s="3">
        <v>30904.0</v>
      </c>
    </row>
    <row r="747">
      <c r="A747" s="2">
        <v>11039.0</v>
      </c>
      <c r="B747" s="2" t="s">
        <v>745</v>
      </c>
      <c r="C747" s="3">
        <v>16246.0</v>
      </c>
    </row>
    <row r="748">
      <c r="A748" s="2">
        <v>11041.0</v>
      </c>
      <c r="B748" s="2" t="s">
        <v>746</v>
      </c>
      <c r="C748" s="3">
        <v>23573.0</v>
      </c>
    </row>
    <row r="749">
      <c r="A749" s="2">
        <v>11042.0</v>
      </c>
      <c r="B749" s="2" t="s">
        <v>747</v>
      </c>
      <c r="C749" s="3">
        <v>31883.0</v>
      </c>
    </row>
    <row r="750">
      <c r="A750" s="2">
        <v>11045.0</v>
      </c>
      <c r="B750" s="2" t="s">
        <v>748</v>
      </c>
      <c r="C750" s="3">
        <v>16559.0</v>
      </c>
    </row>
    <row r="751">
      <c r="A751" s="2">
        <v>11047.0</v>
      </c>
      <c r="B751" s="2" t="s">
        <v>749</v>
      </c>
      <c r="C751" s="3">
        <v>20068.0</v>
      </c>
    </row>
    <row r="752">
      <c r="A752" s="2">
        <v>11048.0</v>
      </c>
      <c r="B752" s="2" t="s">
        <v>750</v>
      </c>
      <c r="C752" s="3">
        <v>19908.0</v>
      </c>
    </row>
    <row r="753">
      <c r="A753" s="2">
        <v>11050.0</v>
      </c>
      <c r="B753" s="2" t="s">
        <v>751</v>
      </c>
      <c r="C753" s="3">
        <v>12144.0</v>
      </c>
    </row>
    <row r="754">
      <c r="A754" s="2">
        <v>11056.0</v>
      </c>
      <c r="B754" s="2" t="s">
        <v>752</v>
      </c>
      <c r="C754" s="3">
        <v>14099.0</v>
      </c>
    </row>
    <row r="755">
      <c r="A755" s="2">
        <v>11057.0</v>
      </c>
      <c r="B755" s="2" t="s">
        <v>753</v>
      </c>
      <c r="C755" s="3">
        <v>30148.0</v>
      </c>
    </row>
    <row r="756">
      <c r="A756" s="2">
        <v>11059.0</v>
      </c>
      <c r="B756" s="2" t="s">
        <v>754</v>
      </c>
      <c r="C756" s="3">
        <v>17955.0</v>
      </c>
    </row>
    <row r="757">
      <c r="A757" s="2">
        <v>11060.0</v>
      </c>
      <c r="B757" s="2" t="s">
        <v>755</v>
      </c>
      <c r="C757" s="3">
        <v>17390.0</v>
      </c>
    </row>
    <row r="758">
      <c r="A758" s="2">
        <v>11063.0</v>
      </c>
      <c r="B758" s="2" t="s">
        <v>756</v>
      </c>
      <c r="C758" s="3">
        <v>16944.0</v>
      </c>
    </row>
    <row r="759">
      <c r="A759" s="2">
        <v>11065.0</v>
      </c>
      <c r="B759" s="2" t="s">
        <v>757</v>
      </c>
      <c r="C759" s="3">
        <v>18803.0</v>
      </c>
    </row>
    <row r="760">
      <c r="A760" s="2">
        <v>11066.0</v>
      </c>
      <c r="B760" s="2" t="s">
        <v>758</v>
      </c>
      <c r="C760" s="3">
        <v>21680.0</v>
      </c>
    </row>
    <row r="761">
      <c r="A761" s="2">
        <v>11068.0</v>
      </c>
      <c r="B761" s="2" t="s">
        <v>759</v>
      </c>
      <c r="C761" s="3">
        <v>17430.0</v>
      </c>
    </row>
    <row r="762">
      <c r="A762" s="2">
        <v>11070.0</v>
      </c>
      <c r="B762" s="2" t="s">
        <v>760</v>
      </c>
      <c r="C762" s="3">
        <v>19238.0</v>
      </c>
    </row>
    <row r="763">
      <c r="A763" s="2">
        <v>11071.0</v>
      </c>
      <c r="B763" s="2" t="s">
        <v>761</v>
      </c>
      <c r="C763" s="3">
        <v>13482.0</v>
      </c>
    </row>
    <row r="764">
      <c r="A764" s="2">
        <v>11072.0</v>
      </c>
      <c r="B764" s="2" t="s">
        <v>762</v>
      </c>
      <c r="C764" s="3">
        <v>27956.0</v>
      </c>
    </row>
    <row r="765">
      <c r="A765" s="2">
        <v>11073.0</v>
      </c>
      <c r="B765" s="2" t="s">
        <v>763</v>
      </c>
      <c r="C765" s="3">
        <v>20885.0</v>
      </c>
    </row>
    <row r="766">
      <c r="A766" s="2">
        <v>11074.0</v>
      </c>
      <c r="B766" s="2" t="s">
        <v>764</v>
      </c>
      <c r="C766" s="3">
        <v>13485.0</v>
      </c>
    </row>
    <row r="767">
      <c r="A767" s="2">
        <v>11076.0</v>
      </c>
      <c r="B767" s="2" t="s">
        <v>765</v>
      </c>
      <c r="C767" s="3">
        <v>15250.0</v>
      </c>
    </row>
    <row r="768">
      <c r="A768" s="2">
        <v>11077.0</v>
      </c>
      <c r="B768" s="2" t="s">
        <v>766</v>
      </c>
      <c r="C768" s="3">
        <v>23943.0</v>
      </c>
    </row>
    <row r="769">
      <c r="A769" s="2">
        <v>11080.0</v>
      </c>
      <c r="B769" s="2" t="s">
        <v>767</v>
      </c>
      <c r="C769" s="3">
        <v>16280.0</v>
      </c>
    </row>
    <row r="770">
      <c r="A770" s="2">
        <v>11083.0</v>
      </c>
      <c r="B770" s="2" t="s">
        <v>768</v>
      </c>
      <c r="C770" s="3">
        <v>23657.0</v>
      </c>
    </row>
    <row r="771">
      <c r="A771" s="2">
        <v>11084.0</v>
      </c>
      <c r="B771" s="2" t="s">
        <v>769</v>
      </c>
      <c r="C771" s="3">
        <v>21028.0</v>
      </c>
    </row>
    <row r="772">
      <c r="A772" s="2">
        <v>11085.0</v>
      </c>
      <c r="B772" s="2" t="s">
        <v>770</v>
      </c>
      <c r="C772" s="3">
        <v>24401.0</v>
      </c>
    </row>
    <row r="773">
      <c r="A773" s="2">
        <v>11088.0</v>
      </c>
      <c r="B773" s="2" t="s">
        <v>771</v>
      </c>
      <c r="C773" s="3">
        <v>14999.0</v>
      </c>
    </row>
    <row r="774">
      <c r="A774" s="2">
        <v>11090.0</v>
      </c>
      <c r="B774" s="2" t="s">
        <v>772</v>
      </c>
      <c r="C774" s="3">
        <v>29523.0</v>
      </c>
    </row>
    <row r="775">
      <c r="A775" s="2">
        <v>11093.0</v>
      </c>
      <c r="B775" s="2" t="s">
        <v>773</v>
      </c>
      <c r="C775" s="3">
        <v>22696.0</v>
      </c>
    </row>
    <row r="776">
      <c r="A776" s="2">
        <v>11096.0</v>
      </c>
      <c r="B776" s="2" t="s">
        <v>774</v>
      </c>
      <c r="C776" s="3">
        <v>21939.0</v>
      </c>
    </row>
    <row r="777">
      <c r="A777" s="2">
        <v>11099.0</v>
      </c>
      <c r="B777" s="2" t="s">
        <v>775</v>
      </c>
      <c r="C777" s="3">
        <v>29439.0</v>
      </c>
    </row>
    <row r="778">
      <c r="A778" s="2">
        <v>11100.0</v>
      </c>
      <c r="B778" s="2" t="s">
        <v>776</v>
      </c>
      <c r="C778" s="3">
        <v>17508.0</v>
      </c>
    </row>
    <row r="779">
      <c r="A779" s="2">
        <v>11105.0</v>
      </c>
      <c r="B779" s="2" t="s">
        <v>777</v>
      </c>
      <c r="C779" s="3">
        <v>23128.0</v>
      </c>
    </row>
    <row r="780">
      <c r="A780" s="2">
        <v>11106.0</v>
      </c>
      <c r="B780" s="2" t="s">
        <v>778</v>
      </c>
      <c r="C780" s="3">
        <v>29299.0</v>
      </c>
    </row>
    <row r="781">
      <c r="A781" s="2">
        <v>11110.0</v>
      </c>
      <c r="B781" s="2" t="s">
        <v>779</v>
      </c>
      <c r="C781" s="3">
        <v>13190.0</v>
      </c>
    </row>
    <row r="782">
      <c r="A782" s="2">
        <v>11113.0</v>
      </c>
      <c r="B782" s="2" t="s">
        <v>780</v>
      </c>
      <c r="C782" s="3">
        <v>19005.0</v>
      </c>
    </row>
    <row r="783">
      <c r="A783" s="2">
        <v>11114.0</v>
      </c>
      <c r="B783" s="2" t="s">
        <v>781</v>
      </c>
      <c r="C783" s="3">
        <v>19084.0</v>
      </c>
    </row>
    <row r="784">
      <c r="A784" s="2">
        <v>11115.0</v>
      </c>
      <c r="B784" s="2" t="s">
        <v>782</v>
      </c>
      <c r="C784" s="3">
        <v>18060.0</v>
      </c>
    </row>
    <row r="785">
      <c r="A785" s="2">
        <v>11116.0</v>
      </c>
      <c r="B785" s="2" t="s">
        <v>783</v>
      </c>
      <c r="C785" s="3">
        <v>17610.0</v>
      </c>
    </row>
    <row r="786">
      <c r="A786" s="2">
        <v>11117.0</v>
      </c>
      <c r="B786" s="2" t="s">
        <v>784</v>
      </c>
      <c r="C786" s="3">
        <v>16041.0</v>
      </c>
    </row>
    <row r="787">
      <c r="A787" s="2">
        <v>11118.0</v>
      </c>
      <c r="B787" s="2" t="s">
        <v>785</v>
      </c>
      <c r="C787" s="3">
        <v>13778.0</v>
      </c>
    </row>
    <row r="788">
      <c r="A788" s="2">
        <v>11120.0</v>
      </c>
      <c r="B788" s="2" t="s">
        <v>786</v>
      </c>
      <c r="C788" s="3">
        <v>29751.0</v>
      </c>
    </row>
    <row r="789">
      <c r="A789" s="2">
        <v>11121.0</v>
      </c>
      <c r="B789" s="2" t="s">
        <v>787</v>
      </c>
      <c r="C789" s="3">
        <v>24534.0</v>
      </c>
    </row>
    <row r="790">
      <c r="A790" s="2">
        <v>11122.0</v>
      </c>
      <c r="B790" s="2" t="s">
        <v>788</v>
      </c>
      <c r="C790" s="3">
        <v>16190.0</v>
      </c>
    </row>
    <row r="791">
      <c r="A791" s="2">
        <v>11123.0</v>
      </c>
      <c r="B791" s="2" t="s">
        <v>789</v>
      </c>
      <c r="C791" s="3">
        <v>15422.0</v>
      </c>
    </row>
    <row r="792">
      <c r="A792" s="2">
        <v>11125.0</v>
      </c>
      <c r="B792" s="2" t="s">
        <v>790</v>
      </c>
      <c r="C792" s="3">
        <v>19302.0</v>
      </c>
    </row>
    <row r="793">
      <c r="A793" s="2">
        <v>11127.0</v>
      </c>
      <c r="B793" s="2" t="s">
        <v>791</v>
      </c>
      <c r="C793" s="3">
        <v>25704.0</v>
      </c>
    </row>
    <row r="794">
      <c r="A794" s="2">
        <v>11130.0</v>
      </c>
      <c r="B794" s="2" t="s">
        <v>792</v>
      </c>
      <c r="C794" s="3">
        <v>24381.0</v>
      </c>
    </row>
    <row r="795">
      <c r="A795" s="2">
        <v>11131.0</v>
      </c>
      <c r="B795" s="2" t="s">
        <v>793</v>
      </c>
      <c r="C795" s="3">
        <v>16644.0</v>
      </c>
    </row>
    <row r="796">
      <c r="A796" s="2">
        <v>11133.0</v>
      </c>
      <c r="B796" s="2" t="s">
        <v>794</v>
      </c>
      <c r="C796" s="3">
        <v>21017.0</v>
      </c>
    </row>
    <row r="797">
      <c r="A797" s="2">
        <v>11135.0</v>
      </c>
      <c r="B797" s="2" t="s">
        <v>795</v>
      </c>
      <c r="C797" s="3">
        <v>25248.0</v>
      </c>
    </row>
    <row r="798">
      <c r="A798" s="2">
        <v>11138.0</v>
      </c>
      <c r="B798" s="2" t="s">
        <v>796</v>
      </c>
      <c r="C798" s="3">
        <v>19778.0</v>
      </c>
    </row>
    <row r="799">
      <c r="A799" s="2">
        <v>11140.0</v>
      </c>
      <c r="B799" s="2" t="s">
        <v>797</v>
      </c>
      <c r="C799" s="3">
        <v>18789.0</v>
      </c>
    </row>
    <row r="800">
      <c r="A800" s="2">
        <v>11141.0</v>
      </c>
      <c r="B800" s="2" t="s">
        <v>798</v>
      </c>
      <c r="C800" s="3">
        <v>12933.0</v>
      </c>
    </row>
    <row r="801">
      <c r="A801" s="2">
        <v>11146.0</v>
      </c>
      <c r="B801" s="2" t="s">
        <v>799</v>
      </c>
      <c r="C801" s="3">
        <v>22785.0</v>
      </c>
    </row>
    <row r="802">
      <c r="A802" s="2">
        <v>11147.0</v>
      </c>
      <c r="B802" s="2" t="s">
        <v>800</v>
      </c>
      <c r="C802" s="3">
        <v>25763.0</v>
      </c>
    </row>
    <row r="803">
      <c r="A803" s="2">
        <v>11149.0</v>
      </c>
      <c r="B803" s="2" t="s">
        <v>801</v>
      </c>
      <c r="C803" s="3">
        <v>18313.0</v>
      </c>
    </row>
    <row r="804">
      <c r="A804" s="2">
        <v>11150.0</v>
      </c>
      <c r="B804" s="2" t="s">
        <v>802</v>
      </c>
      <c r="C804" s="3">
        <v>34474.0</v>
      </c>
    </row>
    <row r="805">
      <c r="A805" s="2">
        <v>11152.0</v>
      </c>
      <c r="B805" s="2" t="s">
        <v>803</v>
      </c>
      <c r="C805" s="3">
        <v>29447.0</v>
      </c>
    </row>
    <row r="806">
      <c r="A806" s="2">
        <v>11154.0</v>
      </c>
      <c r="B806" s="2" t="s">
        <v>804</v>
      </c>
      <c r="C806" s="3">
        <v>18129.0</v>
      </c>
    </row>
    <row r="807">
      <c r="A807" s="2">
        <v>11155.0</v>
      </c>
      <c r="B807" s="2" t="s">
        <v>805</v>
      </c>
      <c r="C807" s="3">
        <v>11016.0</v>
      </c>
    </row>
    <row r="808">
      <c r="A808" s="2">
        <v>11162.0</v>
      </c>
      <c r="B808" s="2" t="s">
        <v>806</v>
      </c>
      <c r="C808" s="3">
        <v>28616.0</v>
      </c>
    </row>
    <row r="809">
      <c r="A809" s="2">
        <v>11163.0</v>
      </c>
      <c r="B809" s="2" t="s">
        <v>807</v>
      </c>
      <c r="C809" s="3">
        <v>28099.0</v>
      </c>
    </row>
    <row r="810">
      <c r="A810" s="2">
        <v>11165.0</v>
      </c>
      <c r="B810" s="2" t="s">
        <v>808</v>
      </c>
      <c r="C810" s="3">
        <v>17791.0</v>
      </c>
    </row>
    <row r="811">
      <c r="A811" s="2">
        <v>11166.0</v>
      </c>
      <c r="B811" s="2" t="s">
        <v>809</v>
      </c>
      <c r="C811" s="3">
        <v>23371.0</v>
      </c>
    </row>
    <row r="812">
      <c r="A812" s="2">
        <v>11168.0</v>
      </c>
      <c r="B812" s="2" t="s">
        <v>810</v>
      </c>
      <c r="C812" s="3">
        <v>20119.0</v>
      </c>
    </row>
    <row r="813">
      <c r="A813" s="2">
        <v>11169.0</v>
      </c>
      <c r="B813" s="2" t="s">
        <v>811</v>
      </c>
      <c r="C813" s="3">
        <v>29135.0</v>
      </c>
    </row>
    <row r="814">
      <c r="A814" s="2">
        <v>11171.0</v>
      </c>
      <c r="B814" s="2" t="s">
        <v>812</v>
      </c>
      <c r="C814" s="3">
        <v>27123.0</v>
      </c>
    </row>
    <row r="815">
      <c r="A815" s="2">
        <v>11174.0</v>
      </c>
      <c r="B815" s="2" t="s">
        <v>813</v>
      </c>
      <c r="C815" s="3">
        <v>20173.0</v>
      </c>
    </row>
    <row r="816">
      <c r="A816" s="2">
        <v>11175.0</v>
      </c>
      <c r="B816" s="2" t="s">
        <v>708</v>
      </c>
      <c r="C816" s="3">
        <v>11520.0</v>
      </c>
    </row>
    <row r="817">
      <c r="A817" s="2">
        <v>11177.0</v>
      </c>
      <c r="B817" s="2" t="s">
        <v>814</v>
      </c>
      <c r="C817" s="3">
        <v>22098.0</v>
      </c>
    </row>
    <row r="818">
      <c r="A818" s="2">
        <v>11179.0</v>
      </c>
      <c r="B818" s="2" t="s">
        <v>815</v>
      </c>
      <c r="C818" s="3">
        <v>13761.0</v>
      </c>
    </row>
    <row r="819">
      <c r="A819" s="2">
        <v>11181.0</v>
      </c>
      <c r="B819" s="2" t="s">
        <v>816</v>
      </c>
      <c r="C819" s="3">
        <v>18899.0</v>
      </c>
    </row>
    <row r="820">
      <c r="A820" s="2">
        <v>11183.0</v>
      </c>
      <c r="B820" s="2" t="s">
        <v>817</v>
      </c>
      <c r="C820" s="3">
        <v>19173.0</v>
      </c>
    </row>
    <row r="821">
      <c r="A821" s="2">
        <v>11184.0</v>
      </c>
      <c r="B821" s="2" t="s">
        <v>818</v>
      </c>
      <c r="C821" s="3">
        <v>32475.0</v>
      </c>
    </row>
    <row r="822">
      <c r="A822" s="2">
        <v>11187.0</v>
      </c>
      <c r="B822" s="2" t="s">
        <v>819</v>
      </c>
      <c r="C822" s="3">
        <v>22577.0</v>
      </c>
    </row>
    <row r="823">
      <c r="A823" s="2">
        <v>11190.0</v>
      </c>
      <c r="B823" s="2" t="s">
        <v>820</v>
      </c>
      <c r="C823" s="3">
        <v>19171.0</v>
      </c>
    </row>
    <row r="824">
      <c r="A824" s="2">
        <v>11192.0</v>
      </c>
      <c r="B824" s="2" t="s">
        <v>821</v>
      </c>
      <c r="C824" s="3">
        <v>29533.0</v>
      </c>
    </row>
    <row r="825">
      <c r="A825" s="2">
        <v>11197.0</v>
      </c>
      <c r="B825" s="2" t="s">
        <v>822</v>
      </c>
      <c r="C825" s="3">
        <v>26713.0</v>
      </c>
    </row>
    <row r="826">
      <c r="A826" s="2">
        <v>11199.0</v>
      </c>
      <c r="B826" s="2" t="s">
        <v>823</v>
      </c>
      <c r="C826" s="3">
        <v>23161.0</v>
      </c>
    </row>
    <row r="827">
      <c r="A827" s="2">
        <v>11200.0</v>
      </c>
      <c r="B827" s="2" t="s">
        <v>824</v>
      </c>
      <c r="C827" s="3">
        <v>18775.0</v>
      </c>
    </row>
    <row r="828">
      <c r="A828" s="2">
        <v>11201.0</v>
      </c>
      <c r="B828" s="2" t="s">
        <v>825</v>
      </c>
      <c r="C828" s="3">
        <v>19987.0</v>
      </c>
    </row>
    <row r="829">
      <c r="A829" s="2">
        <v>11203.0</v>
      </c>
      <c r="B829" s="2" t="s">
        <v>826</v>
      </c>
      <c r="C829" s="3">
        <v>32633.0</v>
      </c>
    </row>
    <row r="830">
      <c r="A830" s="2">
        <v>11205.0</v>
      </c>
      <c r="B830" s="2" t="s">
        <v>827</v>
      </c>
      <c r="C830" s="3">
        <v>31645.0</v>
      </c>
    </row>
    <row r="831">
      <c r="A831" s="2">
        <v>11209.0</v>
      </c>
      <c r="B831" s="2" t="s">
        <v>828</v>
      </c>
      <c r="C831" s="3">
        <v>27406.0</v>
      </c>
    </row>
    <row r="832">
      <c r="A832" s="2">
        <v>11211.0</v>
      </c>
      <c r="B832" s="2" t="s">
        <v>829</v>
      </c>
      <c r="C832" s="3">
        <v>14480.0</v>
      </c>
    </row>
    <row r="833">
      <c r="A833" s="2">
        <v>11215.0</v>
      </c>
      <c r="B833" s="2" t="s">
        <v>830</v>
      </c>
      <c r="C833" s="3">
        <v>24298.0</v>
      </c>
    </row>
    <row r="834">
      <c r="A834" s="2">
        <v>11216.0</v>
      </c>
      <c r="B834" s="2" t="s">
        <v>831</v>
      </c>
      <c r="C834" s="3">
        <v>27234.0</v>
      </c>
    </row>
    <row r="835">
      <c r="A835" s="2">
        <v>11218.0</v>
      </c>
      <c r="B835" s="2" t="s">
        <v>832</v>
      </c>
      <c r="C835" s="3">
        <v>20869.0</v>
      </c>
    </row>
    <row r="836">
      <c r="A836" s="2">
        <v>11219.0</v>
      </c>
      <c r="B836" s="2" t="s">
        <v>833</v>
      </c>
      <c r="C836" s="3">
        <v>18044.0</v>
      </c>
    </row>
    <row r="837">
      <c r="A837" s="2">
        <v>11220.0</v>
      </c>
      <c r="B837" s="2" t="s">
        <v>834</v>
      </c>
      <c r="C837" s="3">
        <v>18826.0</v>
      </c>
    </row>
    <row r="838">
      <c r="A838" s="2">
        <v>11221.0</v>
      </c>
      <c r="B838" s="2" t="s">
        <v>835</v>
      </c>
      <c r="C838" s="3">
        <v>21080.0</v>
      </c>
    </row>
    <row r="839">
      <c r="A839" s="2">
        <v>11223.0</v>
      </c>
      <c r="B839" s="2" t="s">
        <v>836</v>
      </c>
      <c r="C839" s="3">
        <v>27156.0</v>
      </c>
    </row>
    <row r="840">
      <c r="A840" s="2">
        <v>11228.0</v>
      </c>
      <c r="B840" s="2" t="s">
        <v>837</v>
      </c>
      <c r="C840" s="3">
        <v>15238.0</v>
      </c>
    </row>
    <row r="841">
      <c r="A841" s="2">
        <v>11234.0</v>
      </c>
      <c r="B841" s="2" t="s">
        <v>838</v>
      </c>
      <c r="C841" s="3">
        <v>26498.0</v>
      </c>
    </row>
    <row r="842">
      <c r="A842" s="2">
        <v>11238.0</v>
      </c>
      <c r="B842" s="2" t="s">
        <v>839</v>
      </c>
      <c r="C842" s="3">
        <v>17933.0</v>
      </c>
    </row>
    <row r="843">
      <c r="A843" s="2">
        <v>11241.0</v>
      </c>
      <c r="B843" s="2" t="s">
        <v>840</v>
      </c>
      <c r="C843" s="3">
        <v>22466.0</v>
      </c>
    </row>
    <row r="844">
      <c r="A844" s="2">
        <v>11242.0</v>
      </c>
      <c r="B844" s="2" t="s">
        <v>841</v>
      </c>
      <c r="C844" s="3">
        <v>24788.0</v>
      </c>
    </row>
    <row r="845">
      <c r="A845" s="2">
        <v>11243.0</v>
      </c>
      <c r="B845" s="2" t="s">
        <v>842</v>
      </c>
      <c r="C845" s="3">
        <v>32322.0</v>
      </c>
    </row>
    <row r="846">
      <c r="A846" s="2">
        <v>11245.0</v>
      </c>
      <c r="B846" s="2" t="s">
        <v>843</v>
      </c>
      <c r="C846" s="3">
        <v>23641.0</v>
      </c>
    </row>
    <row r="847">
      <c r="A847" s="2">
        <v>11247.0</v>
      </c>
      <c r="B847" s="2" t="s">
        <v>844</v>
      </c>
      <c r="C847" s="3">
        <v>21799.0</v>
      </c>
    </row>
    <row r="848">
      <c r="A848" s="2">
        <v>11248.0</v>
      </c>
      <c r="B848" s="2" t="s">
        <v>845</v>
      </c>
      <c r="C848" s="3">
        <v>28320.0</v>
      </c>
    </row>
    <row r="849">
      <c r="A849" s="2">
        <v>11252.0</v>
      </c>
      <c r="B849" s="2" t="s">
        <v>846</v>
      </c>
      <c r="C849" s="3">
        <v>10942.0</v>
      </c>
    </row>
    <row r="850">
      <c r="A850" s="2">
        <v>11253.0</v>
      </c>
      <c r="B850" s="2" t="s">
        <v>847</v>
      </c>
      <c r="C850" s="3">
        <v>19122.0</v>
      </c>
    </row>
    <row r="851">
      <c r="A851" s="2">
        <v>11255.0</v>
      </c>
      <c r="B851" s="2" t="s">
        <v>848</v>
      </c>
      <c r="C851" s="3">
        <v>12029.0</v>
      </c>
    </row>
    <row r="852">
      <c r="A852" s="2">
        <v>11258.0</v>
      </c>
      <c r="B852" s="2" t="s">
        <v>849</v>
      </c>
      <c r="C852" s="3">
        <v>17295.0</v>
      </c>
    </row>
    <row r="853">
      <c r="A853" s="2">
        <v>11260.0</v>
      </c>
      <c r="B853" s="2" t="s">
        <v>850</v>
      </c>
      <c r="C853" s="3">
        <v>14723.0</v>
      </c>
    </row>
    <row r="854">
      <c r="A854" s="2">
        <v>11261.0</v>
      </c>
      <c r="B854" s="2" t="s">
        <v>851</v>
      </c>
      <c r="C854" s="3">
        <v>19232.0</v>
      </c>
    </row>
    <row r="855">
      <c r="A855" s="2">
        <v>11264.0</v>
      </c>
      <c r="B855" s="2" t="s">
        <v>852</v>
      </c>
      <c r="C855" s="3">
        <v>19591.0</v>
      </c>
    </row>
    <row r="856">
      <c r="A856" s="2">
        <v>11265.0</v>
      </c>
      <c r="B856" s="2" t="s">
        <v>853</v>
      </c>
      <c r="C856" s="3">
        <v>28585.0</v>
      </c>
    </row>
    <row r="857">
      <c r="A857" s="2">
        <v>11268.0</v>
      </c>
      <c r="B857" s="2" t="s">
        <v>854</v>
      </c>
      <c r="C857" s="3">
        <v>14436.0</v>
      </c>
    </row>
    <row r="858">
      <c r="A858" s="2">
        <v>11269.0</v>
      </c>
      <c r="B858" s="2" t="s">
        <v>855</v>
      </c>
      <c r="C858" s="3">
        <v>20568.0</v>
      </c>
    </row>
    <row r="859">
      <c r="A859" s="2">
        <v>11270.0</v>
      </c>
      <c r="B859" s="2" t="s">
        <v>856</v>
      </c>
      <c r="C859" s="3">
        <v>19016.0</v>
      </c>
    </row>
    <row r="860">
      <c r="A860" s="2">
        <v>11277.0</v>
      </c>
      <c r="B860" s="2" t="s">
        <v>857</v>
      </c>
      <c r="C860" s="3">
        <v>27362.0</v>
      </c>
    </row>
    <row r="861">
      <c r="A861" s="2">
        <v>11279.0</v>
      </c>
      <c r="B861" s="2" t="s">
        <v>858</v>
      </c>
      <c r="C861" s="3">
        <v>35678.0</v>
      </c>
    </row>
    <row r="862">
      <c r="A862" s="2">
        <v>11281.0</v>
      </c>
      <c r="B862" s="2" t="s">
        <v>859</v>
      </c>
      <c r="C862" s="3">
        <v>25767.0</v>
      </c>
    </row>
    <row r="863">
      <c r="A863" s="2">
        <v>11282.0</v>
      </c>
      <c r="B863" s="2" t="s">
        <v>860</v>
      </c>
      <c r="C863" s="3">
        <v>20131.0</v>
      </c>
    </row>
    <row r="864">
      <c r="A864" s="2">
        <v>11286.0</v>
      </c>
      <c r="B864" s="2" t="s">
        <v>861</v>
      </c>
      <c r="C864" s="3">
        <v>18117.0</v>
      </c>
    </row>
    <row r="865">
      <c r="A865" s="2">
        <v>11287.0</v>
      </c>
      <c r="B865" s="2" t="s">
        <v>862</v>
      </c>
      <c r="C865" s="3">
        <v>21059.0</v>
      </c>
    </row>
    <row r="866">
      <c r="A866" s="2">
        <v>11288.0</v>
      </c>
      <c r="B866" s="2" t="s">
        <v>863</v>
      </c>
      <c r="C866" s="3">
        <v>22480.0</v>
      </c>
    </row>
    <row r="867">
      <c r="A867" s="2">
        <v>11289.0</v>
      </c>
      <c r="B867" s="2" t="s">
        <v>864</v>
      </c>
      <c r="C867" s="3">
        <v>16704.0</v>
      </c>
    </row>
    <row r="868">
      <c r="A868" s="2">
        <v>11303.0</v>
      </c>
      <c r="B868" s="2" t="s">
        <v>865</v>
      </c>
      <c r="C868" s="3">
        <v>17223.0</v>
      </c>
    </row>
    <row r="869">
      <c r="A869" s="2">
        <v>11314.0</v>
      </c>
      <c r="B869" s="2" t="s">
        <v>866</v>
      </c>
      <c r="C869" s="3">
        <v>16759.0</v>
      </c>
    </row>
    <row r="870">
      <c r="A870" s="2">
        <v>11315.0</v>
      </c>
      <c r="B870" s="2" t="s">
        <v>867</v>
      </c>
      <c r="C870" s="3">
        <v>28233.0</v>
      </c>
    </row>
    <row r="871">
      <c r="A871" s="2">
        <v>11318.0</v>
      </c>
      <c r="B871" s="2" t="s">
        <v>868</v>
      </c>
      <c r="C871" s="3">
        <v>26190.0</v>
      </c>
    </row>
    <row r="872">
      <c r="A872" s="2">
        <v>11319.0</v>
      </c>
      <c r="B872" s="2" t="s">
        <v>869</v>
      </c>
      <c r="C872" s="3">
        <v>22198.0</v>
      </c>
    </row>
    <row r="873">
      <c r="A873" s="2">
        <v>11322.0</v>
      </c>
      <c r="B873" s="2" t="s">
        <v>870</v>
      </c>
      <c r="C873" s="3">
        <v>19108.0</v>
      </c>
    </row>
    <row r="874">
      <c r="A874" s="2">
        <v>11324.0</v>
      </c>
      <c r="B874" s="2" t="s">
        <v>871</v>
      </c>
      <c r="C874" s="3">
        <v>15183.0</v>
      </c>
    </row>
    <row r="875">
      <c r="A875" s="2">
        <v>11329.0</v>
      </c>
      <c r="B875" s="2" t="s">
        <v>872</v>
      </c>
      <c r="C875" s="3">
        <v>14577.0</v>
      </c>
    </row>
    <row r="876">
      <c r="A876" s="2">
        <v>11330.0</v>
      </c>
      <c r="B876" s="2" t="s">
        <v>873</v>
      </c>
      <c r="C876" s="3">
        <v>20840.0</v>
      </c>
    </row>
    <row r="877">
      <c r="A877" s="2">
        <v>11339.0</v>
      </c>
      <c r="B877" s="2" t="s">
        <v>874</v>
      </c>
      <c r="C877" s="3">
        <v>14799.0</v>
      </c>
    </row>
    <row r="878">
      <c r="A878" s="2">
        <v>11340.0</v>
      </c>
      <c r="B878" s="2" t="s">
        <v>875</v>
      </c>
      <c r="C878" s="3">
        <v>19369.0</v>
      </c>
    </row>
    <row r="879">
      <c r="A879" s="2">
        <v>11341.0</v>
      </c>
      <c r="B879" s="2" t="s">
        <v>876</v>
      </c>
      <c r="C879" s="3">
        <v>24551.0</v>
      </c>
    </row>
    <row r="880">
      <c r="A880" s="2">
        <v>11342.0</v>
      </c>
      <c r="B880" s="2" t="s">
        <v>877</v>
      </c>
      <c r="C880" s="3">
        <v>23571.0</v>
      </c>
    </row>
    <row r="881">
      <c r="A881" s="2">
        <v>11345.0</v>
      </c>
      <c r="B881" s="2" t="s">
        <v>878</v>
      </c>
      <c r="C881" s="3">
        <v>23642.0</v>
      </c>
    </row>
    <row r="882">
      <c r="A882" s="2">
        <v>11348.0</v>
      </c>
      <c r="B882" s="2" t="s">
        <v>879</v>
      </c>
      <c r="C882" s="3">
        <v>18296.0</v>
      </c>
    </row>
    <row r="883">
      <c r="A883" s="2">
        <v>11349.0</v>
      </c>
      <c r="B883" s="2" t="s">
        <v>880</v>
      </c>
      <c r="C883" s="3">
        <v>27198.0</v>
      </c>
    </row>
    <row r="884">
      <c r="A884" s="2">
        <v>11351.0</v>
      </c>
      <c r="B884" s="2" t="s">
        <v>881</v>
      </c>
      <c r="C884" s="3">
        <v>24725.0</v>
      </c>
    </row>
    <row r="885">
      <c r="A885" s="2">
        <v>11355.0</v>
      </c>
      <c r="B885" s="2" t="s">
        <v>882</v>
      </c>
      <c r="C885" s="3">
        <v>21117.0</v>
      </c>
    </row>
    <row r="886">
      <c r="A886" s="2">
        <v>11356.0</v>
      </c>
      <c r="B886" s="2" t="s">
        <v>883</v>
      </c>
      <c r="C886" s="3">
        <v>22260.0</v>
      </c>
    </row>
    <row r="887">
      <c r="A887" s="2">
        <v>11357.0</v>
      </c>
      <c r="B887" s="2" t="s">
        <v>884</v>
      </c>
      <c r="C887" s="3">
        <v>14592.0</v>
      </c>
    </row>
    <row r="888">
      <c r="A888" s="2">
        <v>11358.0</v>
      </c>
      <c r="B888" s="2" t="s">
        <v>885</v>
      </c>
      <c r="C888" s="3">
        <v>22139.0</v>
      </c>
    </row>
    <row r="889">
      <c r="A889" s="2">
        <v>11359.0</v>
      </c>
      <c r="B889" s="2" t="s">
        <v>886</v>
      </c>
      <c r="C889" s="3">
        <v>30460.0</v>
      </c>
    </row>
    <row r="890">
      <c r="A890" s="2">
        <v>11361.0</v>
      </c>
      <c r="B890" s="2" t="s">
        <v>887</v>
      </c>
      <c r="C890" s="3">
        <v>12842.0</v>
      </c>
    </row>
    <row r="891">
      <c r="A891" s="2">
        <v>11363.0</v>
      </c>
      <c r="B891" s="2" t="s">
        <v>888</v>
      </c>
      <c r="C891" s="3">
        <v>23246.0</v>
      </c>
    </row>
    <row r="892">
      <c r="A892" s="2">
        <v>11364.0</v>
      </c>
      <c r="B892" s="2" t="s">
        <v>889</v>
      </c>
      <c r="C892" s="3">
        <v>15666.0</v>
      </c>
    </row>
    <row r="893">
      <c r="A893" s="2">
        <v>11365.0</v>
      </c>
      <c r="B893" s="2" t="s">
        <v>890</v>
      </c>
      <c r="C893" s="3">
        <v>26273.0</v>
      </c>
    </row>
    <row r="894">
      <c r="A894" s="2">
        <v>11366.0</v>
      </c>
      <c r="B894" s="2" t="s">
        <v>891</v>
      </c>
      <c r="C894" s="3">
        <v>16659.0</v>
      </c>
    </row>
    <row r="895">
      <c r="A895" s="2">
        <v>11367.0</v>
      </c>
      <c r="B895" s="2" t="s">
        <v>892</v>
      </c>
      <c r="C895" s="3">
        <v>16830.0</v>
      </c>
    </row>
    <row r="896">
      <c r="A896" s="2">
        <v>11368.0</v>
      </c>
      <c r="B896" s="2" t="s">
        <v>893</v>
      </c>
      <c r="C896" s="3">
        <v>28827.0</v>
      </c>
    </row>
    <row r="897">
      <c r="A897" s="2">
        <v>11371.0</v>
      </c>
      <c r="B897" s="2" t="s">
        <v>894</v>
      </c>
      <c r="C897" s="3">
        <v>26353.0</v>
      </c>
    </row>
    <row r="898">
      <c r="A898" s="2">
        <v>11376.0</v>
      </c>
      <c r="B898" s="2" t="s">
        <v>895</v>
      </c>
      <c r="C898" s="3">
        <v>12739.0</v>
      </c>
    </row>
    <row r="899">
      <c r="A899" s="2">
        <v>11378.0</v>
      </c>
      <c r="B899" s="2" t="s">
        <v>896</v>
      </c>
      <c r="C899" s="3">
        <v>15724.0</v>
      </c>
    </row>
    <row r="900">
      <c r="A900" s="2">
        <v>11379.0</v>
      </c>
      <c r="B900" s="2" t="s">
        <v>897</v>
      </c>
      <c r="C900" s="3">
        <v>22922.0</v>
      </c>
    </row>
    <row r="901">
      <c r="A901" s="2">
        <v>11380.0</v>
      </c>
      <c r="B901" s="2" t="s">
        <v>898</v>
      </c>
      <c r="C901" s="3">
        <v>32314.0</v>
      </c>
    </row>
    <row r="902">
      <c r="A902" s="2">
        <v>11387.0</v>
      </c>
      <c r="B902" s="2" t="s">
        <v>899</v>
      </c>
      <c r="C902" s="3">
        <v>21062.0</v>
      </c>
    </row>
    <row r="903">
      <c r="A903" s="2">
        <v>11389.0</v>
      </c>
      <c r="B903" s="2" t="s">
        <v>900</v>
      </c>
      <c r="C903" s="3">
        <v>26165.0</v>
      </c>
    </row>
    <row r="904">
      <c r="A904" s="2">
        <v>11391.0</v>
      </c>
      <c r="B904" s="2" t="s">
        <v>901</v>
      </c>
      <c r="C904" s="3">
        <v>21293.0</v>
      </c>
    </row>
    <row r="905">
      <c r="A905" s="2">
        <v>11393.0</v>
      </c>
      <c r="B905" s="2" t="s">
        <v>902</v>
      </c>
      <c r="C905" s="3">
        <v>20624.0</v>
      </c>
    </row>
    <row r="906">
      <c r="A906" s="2">
        <v>11394.0</v>
      </c>
      <c r="B906" s="2" t="s">
        <v>903</v>
      </c>
      <c r="C906" s="3">
        <v>21653.0</v>
      </c>
    </row>
    <row r="907">
      <c r="A907" s="2">
        <v>11399.0</v>
      </c>
      <c r="B907" s="2" t="s">
        <v>904</v>
      </c>
      <c r="C907" s="3">
        <v>14119.0</v>
      </c>
    </row>
    <row r="908">
      <c r="A908" s="2">
        <v>11403.0</v>
      </c>
      <c r="B908" s="2" t="s">
        <v>905</v>
      </c>
      <c r="C908" s="3">
        <v>26190.0</v>
      </c>
    </row>
    <row r="909">
      <c r="A909" s="2">
        <v>11405.0</v>
      </c>
      <c r="B909" s="2" t="s">
        <v>906</v>
      </c>
      <c r="C909" s="3">
        <v>22772.0</v>
      </c>
    </row>
    <row r="910">
      <c r="A910" s="2">
        <v>11408.0</v>
      </c>
      <c r="B910" s="2" t="s">
        <v>907</v>
      </c>
      <c r="C910" s="3">
        <v>24934.0</v>
      </c>
    </row>
    <row r="911">
      <c r="A911" s="2">
        <v>11411.0</v>
      </c>
      <c r="B911" s="2" t="s">
        <v>908</v>
      </c>
      <c r="C911" s="3">
        <v>26573.0</v>
      </c>
    </row>
    <row r="912">
      <c r="A912" s="2">
        <v>11413.0</v>
      </c>
      <c r="B912" s="2" t="s">
        <v>909</v>
      </c>
      <c r="C912" s="3">
        <v>20322.0</v>
      </c>
    </row>
    <row r="913">
      <c r="A913" s="2">
        <v>11415.0</v>
      </c>
      <c r="B913" s="2" t="s">
        <v>910</v>
      </c>
      <c r="C913" s="3">
        <v>16315.0</v>
      </c>
    </row>
    <row r="914">
      <c r="A914" s="2">
        <v>11416.0</v>
      </c>
      <c r="B914" s="2" t="s">
        <v>911</v>
      </c>
      <c r="C914" s="3">
        <v>16937.0</v>
      </c>
    </row>
    <row r="915">
      <c r="A915" s="2">
        <v>11421.0</v>
      </c>
      <c r="B915" s="2" t="s">
        <v>912</v>
      </c>
      <c r="C915" s="3">
        <v>14043.0</v>
      </c>
    </row>
    <row r="916">
      <c r="A916" s="2">
        <v>11425.0</v>
      </c>
      <c r="B916" s="2" t="s">
        <v>913</v>
      </c>
      <c r="C916" s="3">
        <v>17926.0</v>
      </c>
    </row>
    <row r="917">
      <c r="A917" s="2">
        <v>11426.0</v>
      </c>
      <c r="B917" s="2" t="s">
        <v>914</v>
      </c>
      <c r="C917" s="3">
        <v>26483.0</v>
      </c>
    </row>
    <row r="918">
      <c r="A918" s="2">
        <v>11427.0</v>
      </c>
      <c r="B918" s="2" t="s">
        <v>915</v>
      </c>
      <c r="C918" s="3">
        <v>24282.0</v>
      </c>
    </row>
    <row r="919">
      <c r="A919" s="2">
        <v>11428.0</v>
      </c>
      <c r="B919" s="2" t="s">
        <v>916</v>
      </c>
      <c r="C919" s="3">
        <v>16107.0</v>
      </c>
    </row>
    <row r="920">
      <c r="A920" s="2">
        <v>11430.0</v>
      </c>
      <c r="B920" s="2" t="s">
        <v>917</v>
      </c>
      <c r="C920" s="3">
        <v>23939.0</v>
      </c>
    </row>
    <row r="921">
      <c r="A921" s="2">
        <v>11432.0</v>
      </c>
      <c r="B921" s="2" t="s">
        <v>918</v>
      </c>
      <c r="C921" s="3">
        <v>22454.0</v>
      </c>
    </row>
    <row r="922">
      <c r="A922" s="2">
        <v>11433.0</v>
      </c>
      <c r="B922" s="2" t="s">
        <v>919</v>
      </c>
      <c r="C922" s="3">
        <v>22604.0</v>
      </c>
    </row>
    <row r="923">
      <c r="A923" s="2">
        <v>11435.0</v>
      </c>
      <c r="B923" s="2" t="s">
        <v>920</v>
      </c>
      <c r="C923" s="3">
        <v>30486.0</v>
      </c>
    </row>
    <row r="924">
      <c r="A924" s="2">
        <v>11436.0</v>
      </c>
      <c r="B924" s="2" t="s">
        <v>921</v>
      </c>
      <c r="C924" s="3">
        <v>20541.0</v>
      </c>
    </row>
    <row r="925">
      <c r="A925" s="2">
        <v>11440.0</v>
      </c>
      <c r="B925" s="2" t="s">
        <v>922</v>
      </c>
      <c r="C925" s="3">
        <v>12751.0</v>
      </c>
    </row>
    <row r="926">
      <c r="A926" s="2">
        <v>11441.0</v>
      </c>
      <c r="B926" s="2" t="s">
        <v>923</v>
      </c>
      <c r="C926" s="3">
        <v>32670.0</v>
      </c>
    </row>
    <row r="927">
      <c r="A927" s="2">
        <v>11445.0</v>
      </c>
      <c r="B927" s="2" t="s">
        <v>924</v>
      </c>
      <c r="C927" s="3">
        <v>21338.0</v>
      </c>
    </row>
    <row r="928">
      <c r="A928" s="2">
        <v>11446.0</v>
      </c>
      <c r="B928" s="2" t="s">
        <v>925</v>
      </c>
      <c r="C928" s="3">
        <v>26192.0</v>
      </c>
    </row>
    <row r="929">
      <c r="A929" s="2">
        <v>11447.0</v>
      </c>
      <c r="B929" s="2" t="s">
        <v>926</v>
      </c>
      <c r="C929" s="3">
        <v>25776.0</v>
      </c>
    </row>
    <row r="930">
      <c r="A930" s="2">
        <v>11449.0</v>
      </c>
      <c r="B930" s="2" t="s">
        <v>927</v>
      </c>
      <c r="C930" s="3">
        <v>20978.0</v>
      </c>
    </row>
    <row r="931">
      <c r="A931" s="2">
        <v>11452.0</v>
      </c>
      <c r="B931" s="2" t="s">
        <v>928</v>
      </c>
      <c r="C931" s="3">
        <v>28273.0</v>
      </c>
    </row>
    <row r="932">
      <c r="A932" s="2">
        <v>11456.0</v>
      </c>
      <c r="B932" s="2" t="s">
        <v>929</v>
      </c>
      <c r="C932" s="3">
        <v>12909.0</v>
      </c>
    </row>
    <row r="933">
      <c r="A933" s="2">
        <v>11458.0</v>
      </c>
      <c r="B933" s="2" t="s">
        <v>930</v>
      </c>
      <c r="C933" s="3">
        <v>10836.0</v>
      </c>
    </row>
    <row r="934">
      <c r="A934" s="2">
        <v>11461.0</v>
      </c>
      <c r="B934" s="2" t="s">
        <v>931</v>
      </c>
      <c r="C934" s="3">
        <v>22048.0</v>
      </c>
    </row>
    <row r="935">
      <c r="A935" s="2">
        <v>11465.0</v>
      </c>
      <c r="B935" s="2" t="s">
        <v>932</v>
      </c>
      <c r="C935" s="3">
        <v>25751.0</v>
      </c>
    </row>
    <row r="936">
      <c r="A936" s="2">
        <v>11471.0</v>
      </c>
      <c r="B936" s="2" t="s">
        <v>933</v>
      </c>
      <c r="C936" s="3">
        <v>21963.0</v>
      </c>
    </row>
    <row r="937">
      <c r="A937" s="2">
        <v>11472.0</v>
      </c>
      <c r="B937" s="2" t="s">
        <v>934</v>
      </c>
      <c r="C937" s="3">
        <v>16712.0</v>
      </c>
    </row>
    <row r="938">
      <c r="A938" s="2">
        <v>11476.0</v>
      </c>
      <c r="B938" s="2" t="s">
        <v>935</v>
      </c>
      <c r="C938" s="3">
        <v>29766.0</v>
      </c>
    </row>
    <row r="939">
      <c r="A939" s="2">
        <v>11478.0</v>
      </c>
      <c r="B939" s="2" t="s">
        <v>936</v>
      </c>
      <c r="C939" s="3">
        <v>22542.0</v>
      </c>
    </row>
    <row r="940">
      <c r="A940" s="2">
        <v>11479.0</v>
      </c>
      <c r="B940" s="2" t="s">
        <v>937</v>
      </c>
      <c r="C940" s="3">
        <v>30186.0</v>
      </c>
    </row>
    <row r="941">
      <c r="A941" s="2">
        <v>11481.0</v>
      </c>
      <c r="B941" s="2" t="s">
        <v>938</v>
      </c>
      <c r="C941" s="3">
        <v>26787.0</v>
      </c>
    </row>
    <row r="942">
      <c r="A942" s="2">
        <v>11482.0</v>
      </c>
      <c r="B942" s="2" t="s">
        <v>939</v>
      </c>
      <c r="C942" s="3">
        <v>28102.0</v>
      </c>
    </row>
    <row r="943">
      <c r="A943" s="2">
        <v>11486.0</v>
      </c>
      <c r="B943" s="2" t="s">
        <v>940</v>
      </c>
      <c r="C943" s="3">
        <v>25284.0</v>
      </c>
    </row>
    <row r="944">
      <c r="A944" s="2">
        <v>11487.0</v>
      </c>
      <c r="B944" s="2" t="s">
        <v>941</v>
      </c>
      <c r="C944" s="3">
        <v>19302.0</v>
      </c>
    </row>
    <row r="945">
      <c r="A945" s="2">
        <v>11488.0</v>
      </c>
      <c r="B945" s="2" t="s">
        <v>942</v>
      </c>
      <c r="C945" s="3">
        <v>15700.0</v>
      </c>
    </row>
    <row r="946">
      <c r="A946" s="2">
        <v>11489.0</v>
      </c>
      <c r="B946" s="2" t="s">
        <v>943</v>
      </c>
      <c r="C946" s="3">
        <v>17103.0</v>
      </c>
    </row>
    <row r="947">
      <c r="A947" s="2">
        <v>11495.0</v>
      </c>
      <c r="B947" s="2" t="s">
        <v>944</v>
      </c>
      <c r="C947" s="3">
        <v>22182.0</v>
      </c>
    </row>
    <row r="948">
      <c r="A948" s="2">
        <v>11496.0</v>
      </c>
      <c r="B948" s="2" t="s">
        <v>945</v>
      </c>
      <c r="C948" s="3">
        <v>29271.0</v>
      </c>
    </row>
    <row r="949">
      <c r="A949" s="2">
        <v>11499.0</v>
      </c>
      <c r="B949" s="2" t="s">
        <v>946</v>
      </c>
      <c r="C949" s="3">
        <v>28769.0</v>
      </c>
    </row>
    <row r="950">
      <c r="A950" s="2">
        <v>11500.0</v>
      </c>
      <c r="B950" s="2" t="s">
        <v>947</v>
      </c>
      <c r="C950" s="3">
        <v>21081.0</v>
      </c>
    </row>
    <row r="951">
      <c r="A951" s="2">
        <v>11503.0</v>
      </c>
      <c r="B951" s="2" t="s">
        <v>948</v>
      </c>
      <c r="C951" s="3">
        <v>30709.0</v>
      </c>
    </row>
    <row r="952">
      <c r="A952" s="2">
        <v>11504.0</v>
      </c>
      <c r="B952" s="2" t="s">
        <v>949</v>
      </c>
      <c r="C952" s="3">
        <v>27002.0</v>
      </c>
    </row>
    <row r="953">
      <c r="A953" s="2">
        <v>11508.0</v>
      </c>
      <c r="B953" s="2" t="s">
        <v>950</v>
      </c>
      <c r="C953" s="3">
        <v>24295.0</v>
      </c>
    </row>
    <row r="954">
      <c r="A954" s="2">
        <v>11510.0</v>
      </c>
      <c r="B954" s="2" t="s">
        <v>951</v>
      </c>
      <c r="C954" s="3">
        <v>27080.0</v>
      </c>
    </row>
    <row r="955">
      <c r="A955" s="2">
        <v>11511.0</v>
      </c>
      <c r="B955" s="2" t="s">
        <v>952</v>
      </c>
      <c r="C955" s="3">
        <v>29821.0</v>
      </c>
    </row>
    <row r="956">
      <c r="A956" s="2">
        <v>11512.0</v>
      </c>
      <c r="B956" s="2" t="s">
        <v>953</v>
      </c>
      <c r="C956" s="3">
        <v>19221.0</v>
      </c>
    </row>
    <row r="957">
      <c r="A957" s="2">
        <v>11514.0</v>
      </c>
      <c r="B957" s="2" t="s">
        <v>954</v>
      </c>
      <c r="C957" s="3">
        <v>18958.0</v>
      </c>
    </row>
    <row r="958">
      <c r="A958" s="2">
        <v>11515.0</v>
      </c>
      <c r="B958" s="2" t="s">
        <v>955</v>
      </c>
      <c r="C958" s="3">
        <v>19056.0</v>
      </c>
    </row>
    <row r="959">
      <c r="A959" s="2">
        <v>11516.0</v>
      </c>
      <c r="B959" s="2" t="s">
        <v>956</v>
      </c>
      <c r="C959" s="3">
        <v>19283.0</v>
      </c>
    </row>
    <row r="960">
      <c r="A960" s="2">
        <v>11518.0</v>
      </c>
      <c r="B960" s="2" t="s">
        <v>957</v>
      </c>
      <c r="C960" s="3">
        <v>20702.0</v>
      </c>
    </row>
    <row r="961">
      <c r="A961" s="2">
        <v>11521.0</v>
      </c>
      <c r="B961" s="2" t="s">
        <v>958</v>
      </c>
      <c r="C961" s="3">
        <v>16777.0</v>
      </c>
    </row>
    <row r="962">
      <c r="A962" s="2">
        <v>11522.0</v>
      </c>
      <c r="B962" s="2" t="s">
        <v>959</v>
      </c>
      <c r="C962" s="3">
        <v>29351.0</v>
      </c>
    </row>
    <row r="963">
      <c r="A963" s="2">
        <v>11523.0</v>
      </c>
      <c r="B963" s="2" t="s">
        <v>960</v>
      </c>
      <c r="C963" s="3">
        <v>16133.0</v>
      </c>
    </row>
    <row r="964">
      <c r="A964" s="2">
        <v>11526.0</v>
      </c>
      <c r="B964" s="2" t="s">
        <v>961</v>
      </c>
      <c r="C964" s="3">
        <v>30851.0</v>
      </c>
    </row>
    <row r="965">
      <c r="A965" s="2">
        <v>11529.0</v>
      </c>
      <c r="B965" s="2" t="s">
        <v>962</v>
      </c>
      <c r="C965" s="3">
        <v>13692.0</v>
      </c>
    </row>
    <row r="966">
      <c r="A966" s="2">
        <v>11532.0</v>
      </c>
      <c r="B966" s="2" t="s">
        <v>963</v>
      </c>
      <c r="C966" s="3">
        <v>20475.0</v>
      </c>
    </row>
    <row r="967">
      <c r="A967" s="2">
        <v>11535.0</v>
      </c>
      <c r="B967" s="2" t="s">
        <v>964</v>
      </c>
      <c r="C967" s="3">
        <v>22079.0</v>
      </c>
    </row>
    <row r="968">
      <c r="A968" s="2">
        <v>11536.0</v>
      </c>
      <c r="B968" s="2" t="s">
        <v>965</v>
      </c>
      <c r="C968" s="3">
        <v>23777.0</v>
      </c>
    </row>
    <row r="969">
      <c r="A969" s="2">
        <v>11543.0</v>
      </c>
      <c r="B969" s="2" t="s">
        <v>966</v>
      </c>
      <c r="C969" s="3">
        <v>18034.0</v>
      </c>
    </row>
    <row r="970">
      <c r="A970" s="2">
        <v>11544.0</v>
      </c>
      <c r="B970" s="2" t="s">
        <v>967</v>
      </c>
      <c r="C970" s="3">
        <v>13044.0</v>
      </c>
    </row>
    <row r="971">
      <c r="A971" s="2">
        <v>11549.0</v>
      </c>
      <c r="B971" s="2" t="s">
        <v>968</v>
      </c>
      <c r="C971" s="3">
        <v>24341.0</v>
      </c>
    </row>
    <row r="972">
      <c r="A972" s="2">
        <v>11551.0</v>
      </c>
      <c r="B972" s="2" t="s">
        <v>969</v>
      </c>
      <c r="C972" s="3">
        <v>17998.0</v>
      </c>
    </row>
    <row r="973">
      <c r="A973" s="2">
        <v>11553.0</v>
      </c>
      <c r="B973" s="2" t="s">
        <v>970</v>
      </c>
      <c r="C973" s="3">
        <v>19290.0</v>
      </c>
    </row>
    <row r="974">
      <c r="A974" s="2">
        <v>11559.0</v>
      </c>
      <c r="B974" s="2" t="s">
        <v>971</v>
      </c>
      <c r="C974" s="3">
        <v>22096.0</v>
      </c>
    </row>
    <row r="975">
      <c r="A975" s="2">
        <v>11561.0</v>
      </c>
      <c r="B975" s="2" t="s">
        <v>972</v>
      </c>
      <c r="C975" s="3">
        <v>18689.0</v>
      </c>
    </row>
    <row r="976">
      <c r="A976" s="2">
        <v>11562.0</v>
      </c>
      <c r="B976" s="2" t="s">
        <v>973</v>
      </c>
      <c r="C976" s="3">
        <v>16827.0</v>
      </c>
    </row>
    <row r="977">
      <c r="A977" s="2">
        <v>11564.0</v>
      </c>
      <c r="B977" s="2" t="s">
        <v>974</v>
      </c>
      <c r="C977" s="3">
        <v>17464.0</v>
      </c>
    </row>
    <row r="978">
      <c r="A978" s="2">
        <v>11567.0</v>
      </c>
      <c r="B978" s="2" t="s">
        <v>975</v>
      </c>
      <c r="C978" s="3">
        <v>24364.0</v>
      </c>
    </row>
    <row r="979">
      <c r="A979" s="2">
        <v>11568.0</v>
      </c>
      <c r="B979" s="2" t="s">
        <v>976</v>
      </c>
      <c r="C979" s="3">
        <v>18906.0</v>
      </c>
    </row>
    <row r="980">
      <c r="A980" s="2">
        <v>11569.0</v>
      </c>
      <c r="B980" s="2" t="s">
        <v>977</v>
      </c>
      <c r="C980" s="3">
        <v>27805.0</v>
      </c>
    </row>
    <row r="981">
      <c r="A981" s="2">
        <v>11571.0</v>
      </c>
      <c r="B981" s="2" t="s">
        <v>978</v>
      </c>
      <c r="C981" s="3">
        <v>8669.0</v>
      </c>
    </row>
    <row r="982">
      <c r="A982" s="2">
        <v>11572.0</v>
      </c>
      <c r="B982" s="2" t="s">
        <v>979</v>
      </c>
      <c r="C982" s="3">
        <v>26174.0</v>
      </c>
    </row>
    <row r="983">
      <c r="A983" s="2">
        <v>11573.0</v>
      </c>
      <c r="B983" s="2" t="s">
        <v>980</v>
      </c>
      <c r="C983" s="3">
        <v>31522.0</v>
      </c>
    </row>
    <row r="984">
      <c r="A984" s="2">
        <v>11577.0</v>
      </c>
      <c r="B984" s="2" t="s">
        <v>981</v>
      </c>
      <c r="C984" s="3">
        <v>21460.0</v>
      </c>
    </row>
    <row r="985">
      <c r="A985" s="2">
        <v>11596.0</v>
      </c>
      <c r="B985" s="2" t="s">
        <v>982</v>
      </c>
      <c r="C985" s="3">
        <v>33646.0</v>
      </c>
    </row>
    <row r="986">
      <c r="A986" s="2">
        <v>11599.0</v>
      </c>
      <c r="B986" s="2" t="s">
        <v>983</v>
      </c>
      <c r="C986" s="3">
        <v>23348.0</v>
      </c>
    </row>
    <row r="987">
      <c r="A987" s="2">
        <v>11600.0</v>
      </c>
      <c r="B987" s="2" t="s">
        <v>984</v>
      </c>
      <c r="C987" s="3">
        <v>19129.0</v>
      </c>
    </row>
    <row r="988">
      <c r="A988" s="2">
        <v>11603.0</v>
      </c>
      <c r="B988" s="2" t="s">
        <v>985</v>
      </c>
      <c r="C988" s="3">
        <v>15642.0</v>
      </c>
    </row>
    <row r="989">
      <c r="A989" s="2">
        <v>11604.0</v>
      </c>
      <c r="B989" s="2" t="s">
        <v>986</v>
      </c>
      <c r="C989" s="3">
        <v>21837.0</v>
      </c>
    </row>
    <row r="990">
      <c r="A990" s="2">
        <v>11605.0</v>
      </c>
      <c r="B990" s="2" t="s">
        <v>987</v>
      </c>
      <c r="C990" s="3">
        <v>32142.0</v>
      </c>
    </row>
    <row r="991">
      <c r="A991" s="2">
        <v>11607.0</v>
      </c>
      <c r="B991" s="2" t="s">
        <v>988</v>
      </c>
      <c r="C991" s="3">
        <v>33658.0</v>
      </c>
    </row>
    <row r="992">
      <c r="A992" s="2">
        <v>11608.0</v>
      </c>
      <c r="B992" s="2" t="s">
        <v>989</v>
      </c>
      <c r="C992" s="3">
        <v>9957.0</v>
      </c>
    </row>
    <row r="993">
      <c r="A993" s="2">
        <v>11609.0</v>
      </c>
      <c r="B993" s="2" t="s">
        <v>990</v>
      </c>
      <c r="C993" s="3">
        <v>23958.0</v>
      </c>
    </row>
    <row r="994">
      <c r="A994" s="2">
        <v>11611.0</v>
      </c>
      <c r="B994" s="2" t="s">
        <v>991</v>
      </c>
      <c r="C994" s="3">
        <v>24449.0</v>
      </c>
    </row>
    <row r="995">
      <c r="A995" s="2">
        <v>11613.0</v>
      </c>
      <c r="B995" s="2" t="s">
        <v>992</v>
      </c>
      <c r="C995" s="3">
        <v>22853.0</v>
      </c>
    </row>
    <row r="996">
      <c r="A996" s="2">
        <v>11619.0</v>
      </c>
      <c r="B996" s="2" t="s">
        <v>993</v>
      </c>
      <c r="C996" s="3">
        <v>29756.0</v>
      </c>
    </row>
    <row r="997">
      <c r="A997" s="2">
        <v>11623.0</v>
      </c>
      <c r="B997" s="2" t="s">
        <v>994</v>
      </c>
      <c r="C997" s="3">
        <v>20033.0</v>
      </c>
    </row>
    <row r="998">
      <c r="A998" s="2">
        <v>11624.0</v>
      </c>
      <c r="B998" s="2" t="s">
        <v>995</v>
      </c>
      <c r="C998" s="3">
        <v>24456.0</v>
      </c>
    </row>
    <row r="999">
      <c r="A999" s="2">
        <v>11625.0</v>
      </c>
      <c r="B999" s="2" t="s">
        <v>996</v>
      </c>
      <c r="C999" s="3">
        <v>20350.0</v>
      </c>
    </row>
    <row r="1000">
      <c r="A1000" s="2">
        <v>11626.0</v>
      </c>
      <c r="B1000" s="2" t="s">
        <v>997</v>
      </c>
      <c r="C1000" s="3">
        <v>24025.0</v>
      </c>
    </row>
    <row r="1001">
      <c r="A1001" s="2">
        <v>11629.0</v>
      </c>
      <c r="B1001" s="2" t="s">
        <v>998</v>
      </c>
      <c r="C1001" s="3">
        <v>11551.0</v>
      </c>
    </row>
    <row r="1002">
      <c r="A1002" s="2">
        <v>11631.0</v>
      </c>
      <c r="B1002" s="2" t="s">
        <v>999</v>
      </c>
      <c r="C1002" s="3">
        <v>16905.0</v>
      </c>
    </row>
    <row r="1003">
      <c r="A1003" s="2">
        <v>11637.0</v>
      </c>
      <c r="B1003" s="2" t="s">
        <v>1000</v>
      </c>
      <c r="C1003" s="3">
        <v>21657.0</v>
      </c>
    </row>
    <row r="1004">
      <c r="A1004" s="2">
        <v>11638.0</v>
      </c>
      <c r="B1004" s="2" t="s">
        <v>1001</v>
      </c>
      <c r="C1004" s="3">
        <v>18889.0</v>
      </c>
    </row>
    <row r="1005">
      <c r="A1005" s="2">
        <v>11640.0</v>
      </c>
      <c r="B1005" s="2" t="s">
        <v>1002</v>
      </c>
      <c r="C1005" s="3">
        <v>23524.0</v>
      </c>
    </row>
    <row r="1006">
      <c r="A1006" s="2">
        <v>11643.0</v>
      </c>
      <c r="B1006" s="2" t="s">
        <v>1003</v>
      </c>
      <c r="C1006" s="3">
        <v>14248.0</v>
      </c>
    </row>
    <row r="1007">
      <c r="A1007" s="2">
        <v>11645.0</v>
      </c>
      <c r="B1007" s="2" t="s">
        <v>1004</v>
      </c>
      <c r="C1007" s="3">
        <v>24199.0</v>
      </c>
    </row>
    <row r="1008">
      <c r="A1008" s="2">
        <v>11646.0</v>
      </c>
      <c r="B1008" s="2" t="s">
        <v>1005</v>
      </c>
      <c r="C1008" s="3">
        <v>28354.0</v>
      </c>
    </row>
    <row r="1009">
      <c r="A1009" s="2">
        <v>11648.0</v>
      </c>
      <c r="B1009" s="2" t="s">
        <v>1006</v>
      </c>
      <c r="C1009" s="3">
        <v>19977.0</v>
      </c>
    </row>
    <row r="1010">
      <c r="A1010" s="2">
        <v>11650.0</v>
      </c>
      <c r="B1010" s="2" t="s">
        <v>1007</v>
      </c>
      <c r="C1010" s="3">
        <v>18876.0</v>
      </c>
    </row>
    <row r="1011">
      <c r="A1011" s="2">
        <v>11655.0</v>
      </c>
      <c r="B1011" s="2" t="s">
        <v>1008</v>
      </c>
      <c r="C1011" s="3">
        <v>24827.0</v>
      </c>
    </row>
    <row r="1012">
      <c r="A1012" s="2">
        <v>11656.0</v>
      </c>
      <c r="B1012" s="2" t="s">
        <v>1009</v>
      </c>
      <c r="C1012" s="3">
        <v>27617.0</v>
      </c>
    </row>
    <row r="1013">
      <c r="A1013" s="2">
        <v>11660.0</v>
      </c>
      <c r="B1013" s="2" t="s">
        <v>1010</v>
      </c>
      <c r="C1013" s="3">
        <v>22608.0</v>
      </c>
    </row>
    <row r="1014">
      <c r="A1014" s="2">
        <v>11663.0</v>
      </c>
      <c r="B1014" s="2" t="s">
        <v>1011</v>
      </c>
      <c r="C1014" s="3">
        <v>18081.0</v>
      </c>
    </row>
    <row r="1015">
      <c r="A1015" s="2">
        <v>11665.0</v>
      </c>
      <c r="B1015" s="2" t="s">
        <v>1012</v>
      </c>
      <c r="C1015" s="3">
        <v>18732.0</v>
      </c>
    </row>
    <row r="1016">
      <c r="A1016" s="2">
        <v>11667.0</v>
      </c>
      <c r="B1016" s="2" t="s">
        <v>1013</v>
      </c>
      <c r="C1016" s="3">
        <v>46459.0</v>
      </c>
    </row>
    <row r="1017">
      <c r="A1017" s="2">
        <v>11668.0</v>
      </c>
      <c r="B1017" s="2" t="s">
        <v>1014</v>
      </c>
      <c r="C1017" s="3">
        <v>31924.0</v>
      </c>
    </row>
    <row r="1018">
      <c r="A1018" s="2">
        <v>11669.0</v>
      </c>
      <c r="B1018" s="2" t="s">
        <v>1015</v>
      </c>
      <c r="C1018" s="3">
        <v>21906.0</v>
      </c>
    </row>
    <row r="1019">
      <c r="A1019" s="2">
        <v>11670.0</v>
      </c>
      <c r="B1019" s="2" t="s">
        <v>1016</v>
      </c>
      <c r="C1019" s="3">
        <v>20486.0</v>
      </c>
    </row>
    <row r="1020">
      <c r="A1020" s="2">
        <v>11672.0</v>
      </c>
      <c r="B1020" s="2" t="s">
        <v>1017</v>
      </c>
      <c r="C1020" s="3">
        <v>15484.0</v>
      </c>
    </row>
    <row r="1021">
      <c r="A1021" s="2">
        <v>11675.0</v>
      </c>
      <c r="B1021" s="2" t="s">
        <v>1018</v>
      </c>
      <c r="C1021" s="3">
        <v>19439.0</v>
      </c>
    </row>
    <row r="1022">
      <c r="A1022" s="2">
        <v>11676.0</v>
      </c>
      <c r="B1022" s="2" t="s">
        <v>1019</v>
      </c>
      <c r="C1022" s="3">
        <v>21749.0</v>
      </c>
    </row>
    <row r="1023">
      <c r="A1023" s="2">
        <v>11679.0</v>
      </c>
      <c r="B1023" s="2" t="s">
        <v>1020</v>
      </c>
      <c r="C1023" s="3">
        <v>20056.0</v>
      </c>
    </row>
    <row r="1024">
      <c r="A1024" s="2">
        <v>11680.0</v>
      </c>
      <c r="B1024" s="2" t="s">
        <v>1021</v>
      </c>
      <c r="C1024" s="3">
        <v>28927.0</v>
      </c>
    </row>
    <row r="1025">
      <c r="A1025" s="2">
        <v>11681.0</v>
      </c>
      <c r="B1025" s="2" t="s">
        <v>1022</v>
      </c>
      <c r="C1025" s="3">
        <v>21128.0</v>
      </c>
    </row>
    <row r="1026">
      <c r="A1026" s="2">
        <v>11682.0</v>
      </c>
      <c r="B1026" s="2" t="s">
        <v>1023</v>
      </c>
      <c r="C1026" s="3">
        <v>24031.0</v>
      </c>
    </row>
    <row r="1027">
      <c r="A1027" s="2">
        <v>11683.0</v>
      </c>
      <c r="B1027" s="2" t="s">
        <v>1024</v>
      </c>
      <c r="C1027" s="3">
        <v>23879.0</v>
      </c>
    </row>
    <row r="1028">
      <c r="A1028" s="2">
        <v>11685.0</v>
      </c>
      <c r="B1028" s="2" t="s">
        <v>1025</v>
      </c>
      <c r="C1028" s="3">
        <v>26550.0</v>
      </c>
    </row>
    <row r="1029">
      <c r="A1029" s="2">
        <v>11687.0</v>
      </c>
      <c r="B1029" s="2" t="s">
        <v>1026</v>
      </c>
      <c r="C1029" s="3">
        <v>27492.0</v>
      </c>
    </row>
    <row r="1030">
      <c r="A1030" s="2">
        <v>11689.0</v>
      </c>
      <c r="B1030" s="2" t="s">
        <v>1027</v>
      </c>
      <c r="C1030" s="3">
        <v>18306.0</v>
      </c>
    </row>
    <row r="1031">
      <c r="A1031" s="2">
        <v>11690.0</v>
      </c>
      <c r="B1031" s="2" t="s">
        <v>1028</v>
      </c>
      <c r="C1031" s="3">
        <v>16779.0</v>
      </c>
    </row>
    <row r="1032">
      <c r="A1032" s="2">
        <v>11691.0</v>
      </c>
      <c r="B1032" s="2" t="s">
        <v>1029</v>
      </c>
      <c r="C1032" s="3">
        <v>29607.0</v>
      </c>
    </row>
    <row r="1033">
      <c r="A1033" s="2">
        <v>11692.0</v>
      </c>
      <c r="B1033" s="2" t="s">
        <v>1030</v>
      </c>
      <c r="C1033" s="3">
        <v>32597.0</v>
      </c>
    </row>
    <row r="1034">
      <c r="A1034" s="2">
        <v>11693.0</v>
      </c>
      <c r="B1034" s="2" t="s">
        <v>1031</v>
      </c>
      <c r="C1034" s="3">
        <v>17687.0</v>
      </c>
    </row>
    <row r="1035">
      <c r="A1035" s="2">
        <v>11694.0</v>
      </c>
      <c r="B1035" s="2" t="s">
        <v>1032</v>
      </c>
      <c r="C1035" s="3">
        <v>22602.0</v>
      </c>
    </row>
    <row r="1036">
      <c r="A1036" s="2">
        <v>11698.0</v>
      </c>
      <c r="B1036" s="2" t="s">
        <v>1033</v>
      </c>
      <c r="C1036" s="3">
        <v>33194.0</v>
      </c>
    </row>
    <row r="1037">
      <c r="A1037" s="2">
        <v>11699.0</v>
      </c>
      <c r="B1037" s="2" t="s">
        <v>1034</v>
      </c>
      <c r="C1037" s="3">
        <v>13855.0</v>
      </c>
    </row>
    <row r="1038">
      <c r="A1038" s="2">
        <v>11701.0</v>
      </c>
      <c r="B1038" s="2" t="s">
        <v>1035</v>
      </c>
      <c r="C1038" s="3">
        <v>21055.0</v>
      </c>
    </row>
    <row r="1039">
      <c r="A1039" s="2">
        <v>11703.0</v>
      </c>
      <c r="B1039" s="2" t="s">
        <v>1036</v>
      </c>
      <c r="C1039" s="3">
        <v>10826.0</v>
      </c>
    </row>
    <row r="1040">
      <c r="A1040" s="2">
        <v>11705.0</v>
      </c>
      <c r="B1040" s="2" t="s">
        <v>1037</v>
      </c>
      <c r="C1040" s="3">
        <v>17964.0</v>
      </c>
    </row>
    <row r="1041">
      <c r="A1041" s="2">
        <v>11708.0</v>
      </c>
      <c r="B1041" s="2" t="s">
        <v>1038</v>
      </c>
      <c r="C1041" s="3">
        <v>15507.0</v>
      </c>
    </row>
    <row r="1042">
      <c r="A1042" s="2">
        <v>11709.0</v>
      </c>
      <c r="B1042" s="2" t="s">
        <v>1039</v>
      </c>
      <c r="C1042" s="3">
        <v>34238.0</v>
      </c>
    </row>
    <row r="1043">
      <c r="A1043" s="2">
        <v>11710.0</v>
      </c>
      <c r="B1043" s="2" t="s">
        <v>1040</v>
      </c>
      <c r="C1043" s="3">
        <v>23156.0</v>
      </c>
    </row>
    <row r="1044">
      <c r="A1044" s="2">
        <v>11712.0</v>
      </c>
      <c r="B1044" s="2" t="s">
        <v>1041</v>
      </c>
      <c r="C1044" s="3">
        <v>20882.0</v>
      </c>
    </row>
    <row r="1045">
      <c r="A1045" s="2">
        <v>11714.0</v>
      </c>
      <c r="B1045" s="2" t="s">
        <v>1042</v>
      </c>
      <c r="C1045" s="3">
        <v>35372.0</v>
      </c>
    </row>
    <row r="1046">
      <c r="A1046" s="2">
        <v>11722.0</v>
      </c>
      <c r="B1046" s="2" t="s">
        <v>1043</v>
      </c>
      <c r="C1046" s="3">
        <v>21744.0</v>
      </c>
    </row>
    <row r="1047">
      <c r="A1047" s="2">
        <v>11725.0</v>
      </c>
      <c r="B1047" s="2" t="s">
        <v>1044</v>
      </c>
      <c r="C1047" s="3">
        <v>16824.0</v>
      </c>
    </row>
    <row r="1048">
      <c r="A1048" s="2">
        <v>11726.0</v>
      </c>
      <c r="B1048" s="2" t="s">
        <v>752</v>
      </c>
      <c r="C1048" s="3">
        <v>13924.0</v>
      </c>
    </row>
    <row r="1049">
      <c r="A1049" s="2">
        <v>11727.0</v>
      </c>
      <c r="B1049" s="2" t="s">
        <v>1045</v>
      </c>
      <c r="C1049" s="3">
        <v>17812.0</v>
      </c>
    </row>
    <row r="1050">
      <c r="A1050" s="2">
        <v>11728.0</v>
      </c>
      <c r="B1050" s="2" t="s">
        <v>1046</v>
      </c>
      <c r="C1050" s="3">
        <v>28621.0</v>
      </c>
    </row>
    <row r="1051">
      <c r="A1051" s="2">
        <v>11730.0</v>
      </c>
      <c r="B1051" s="2" t="s">
        <v>1047</v>
      </c>
      <c r="C1051" s="3">
        <v>23017.0</v>
      </c>
    </row>
    <row r="1052">
      <c r="A1052" s="2">
        <v>11733.0</v>
      </c>
      <c r="B1052" s="2" t="s">
        <v>1048</v>
      </c>
      <c r="C1052" s="3">
        <v>17813.0</v>
      </c>
    </row>
    <row r="1053">
      <c r="A1053" s="2">
        <v>11736.0</v>
      </c>
      <c r="B1053" s="2" t="s">
        <v>1049</v>
      </c>
      <c r="C1053" s="3">
        <v>21851.0</v>
      </c>
    </row>
    <row r="1054">
      <c r="A1054" s="2">
        <v>11738.0</v>
      </c>
      <c r="B1054" s="2" t="s">
        <v>1050</v>
      </c>
      <c r="C1054" s="3">
        <v>19881.0</v>
      </c>
    </row>
    <row r="1055">
      <c r="A1055" s="2">
        <v>11739.0</v>
      </c>
      <c r="B1055" s="2" t="s">
        <v>1051</v>
      </c>
      <c r="C1055" s="3">
        <v>23092.0</v>
      </c>
    </row>
    <row r="1056">
      <c r="A1056" s="2">
        <v>11740.0</v>
      </c>
      <c r="B1056" s="2" t="s">
        <v>1052</v>
      </c>
      <c r="C1056" s="3">
        <v>29491.0</v>
      </c>
    </row>
    <row r="1057">
      <c r="A1057" s="2">
        <v>11742.0</v>
      </c>
      <c r="B1057" s="2" t="s">
        <v>1053</v>
      </c>
      <c r="C1057" s="3">
        <v>18849.0</v>
      </c>
    </row>
    <row r="1058">
      <c r="A1058" s="2">
        <v>11745.0</v>
      </c>
      <c r="B1058" s="2" t="s">
        <v>1054</v>
      </c>
      <c r="C1058" s="3">
        <v>27819.0</v>
      </c>
    </row>
    <row r="1059">
      <c r="A1059" s="2">
        <v>11746.0</v>
      </c>
      <c r="B1059" s="2" t="s">
        <v>1055</v>
      </c>
      <c r="C1059" s="3">
        <v>11890.0</v>
      </c>
    </row>
    <row r="1060">
      <c r="A1060" s="2">
        <v>11748.0</v>
      </c>
      <c r="B1060" s="2" t="s">
        <v>1056</v>
      </c>
      <c r="C1060" s="3">
        <v>11882.0</v>
      </c>
    </row>
    <row r="1061">
      <c r="A1061" s="2">
        <v>11750.0</v>
      </c>
      <c r="B1061" s="2" t="s">
        <v>1057</v>
      </c>
      <c r="C1061" s="3">
        <v>22347.0</v>
      </c>
    </row>
    <row r="1062">
      <c r="A1062" s="2">
        <v>11752.0</v>
      </c>
      <c r="B1062" s="2" t="s">
        <v>1058</v>
      </c>
      <c r="C1062" s="3">
        <v>25601.0</v>
      </c>
    </row>
    <row r="1063">
      <c r="A1063" s="2">
        <v>11753.0</v>
      </c>
      <c r="B1063" s="2" t="s">
        <v>1059</v>
      </c>
      <c r="C1063" s="3">
        <v>15699.0</v>
      </c>
    </row>
    <row r="1064">
      <c r="A1064" s="2">
        <v>11756.0</v>
      </c>
      <c r="B1064" s="2" t="s">
        <v>1060</v>
      </c>
      <c r="C1064" s="3">
        <v>19495.0</v>
      </c>
    </row>
    <row r="1065">
      <c r="A1065" s="2">
        <v>11757.0</v>
      </c>
      <c r="B1065" s="2" t="s">
        <v>1061</v>
      </c>
      <c r="C1065" s="3">
        <v>24941.0</v>
      </c>
    </row>
    <row r="1066">
      <c r="A1066" s="2">
        <v>11758.0</v>
      </c>
      <c r="B1066" s="2" t="s">
        <v>1062</v>
      </c>
      <c r="C1066" s="3">
        <v>25478.0</v>
      </c>
    </row>
    <row r="1067">
      <c r="A1067" s="2">
        <v>11759.0</v>
      </c>
      <c r="B1067" s="2" t="s">
        <v>1063</v>
      </c>
      <c r="C1067" s="3">
        <v>20155.0</v>
      </c>
    </row>
    <row r="1068">
      <c r="A1068" s="2">
        <v>11760.0</v>
      </c>
      <c r="B1068" s="2" t="s">
        <v>1064</v>
      </c>
      <c r="C1068" s="3">
        <v>24502.0</v>
      </c>
    </row>
    <row r="1069">
      <c r="A1069" s="2">
        <v>11761.0</v>
      </c>
      <c r="B1069" s="2" t="s">
        <v>1065</v>
      </c>
      <c r="C1069" s="3">
        <v>32726.0</v>
      </c>
    </row>
    <row r="1070">
      <c r="A1070" s="2">
        <v>11762.0</v>
      </c>
      <c r="B1070" s="2" t="s">
        <v>1066</v>
      </c>
      <c r="C1070" s="3">
        <v>19920.0</v>
      </c>
    </row>
    <row r="1071">
      <c r="A1071" s="2">
        <v>11765.0</v>
      </c>
      <c r="B1071" s="2" t="s">
        <v>1067</v>
      </c>
      <c r="C1071" s="3">
        <v>29977.0</v>
      </c>
    </row>
    <row r="1072">
      <c r="A1072" s="2">
        <v>11767.0</v>
      </c>
      <c r="B1072" s="2" t="s">
        <v>1068</v>
      </c>
      <c r="C1072" s="3">
        <v>20969.0</v>
      </c>
    </row>
    <row r="1073">
      <c r="A1073" s="2">
        <v>11768.0</v>
      </c>
      <c r="B1073" s="2" t="s">
        <v>1069</v>
      </c>
      <c r="C1073" s="3">
        <v>15965.0</v>
      </c>
    </row>
    <row r="1074">
      <c r="A1074" s="2">
        <v>11771.0</v>
      </c>
      <c r="B1074" s="2" t="s">
        <v>1070</v>
      </c>
      <c r="C1074" s="3">
        <v>25056.0</v>
      </c>
    </row>
    <row r="1075">
      <c r="A1075" s="2">
        <v>11773.0</v>
      </c>
      <c r="B1075" s="2" t="s">
        <v>1071</v>
      </c>
      <c r="C1075" s="3">
        <v>32461.0</v>
      </c>
    </row>
    <row r="1076">
      <c r="A1076" s="2">
        <v>11774.0</v>
      </c>
      <c r="B1076" s="2" t="s">
        <v>1072</v>
      </c>
      <c r="C1076" s="3">
        <v>18512.0</v>
      </c>
    </row>
    <row r="1077">
      <c r="A1077" s="2">
        <v>11775.0</v>
      </c>
      <c r="B1077" s="2" t="s">
        <v>1073</v>
      </c>
      <c r="C1077" s="3">
        <v>20419.0</v>
      </c>
    </row>
    <row r="1078">
      <c r="A1078" s="2">
        <v>11776.0</v>
      </c>
      <c r="B1078" s="2" t="s">
        <v>1074</v>
      </c>
      <c r="C1078" s="3">
        <v>22580.0</v>
      </c>
    </row>
    <row r="1079">
      <c r="A1079" s="2">
        <v>11779.0</v>
      </c>
      <c r="B1079" s="2" t="s">
        <v>1075</v>
      </c>
      <c r="C1079" s="3">
        <v>20045.0</v>
      </c>
    </row>
    <row r="1080">
      <c r="A1080" s="2">
        <v>11780.0</v>
      </c>
      <c r="B1080" s="2" t="s">
        <v>1076</v>
      </c>
      <c r="C1080" s="3">
        <v>14584.0</v>
      </c>
    </row>
    <row r="1081">
      <c r="A1081" s="2">
        <v>11783.0</v>
      </c>
      <c r="B1081" s="2" t="s">
        <v>1077</v>
      </c>
      <c r="C1081" s="3">
        <v>19009.0</v>
      </c>
    </row>
    <row r="1082">
      <c r="A1082" s="2">
        <v>11784.0</v>
      </c>
      <c r="B1082" s="2" t="s">
        <v>1078</v>
      </c>
      <c r="C1082" s="3">
        <v>19631.0</v>
      </c>
    </row>
    <row r="1083">
      <c r="A1083" s="2">
        <v>11785.0</v>
      </c>
      <c r="B1083" s="2" t="s">
        <v>1079</v>
      </c>
      <c r="C1083" s="3">
        <v>25481.0</v>
      </c>
    </row>
    <row r="1084">
      <c r="A1084" s="2">
        <v>11789.0</v>
      </c>
      <c r="B1084" s="2" t="s">
        <v>1080</v>
      </c>
      <c r="C1084" s="3">
        <v>19572.0</v>
      </c>
    </row>
    <row r="1085">
      <c r="A1085" s="2">
        <v>11792.0</v>
      </c>
      <c r="B1085" s="2" t="s">
        <v>1081</v>
      </c>
      <c r="C1085" s="3">
        <v>20872.0</v>
      </c>
    </row>
    <row r="1086">
      <c r="A1086" s="2">
        <v>11793.0</v>
      </c>
      <c r="B1086" s="2" t="s">
        <v>1082</v>
      </c>
      <c r="C1086" s="3">
        <v>22185.0</v>
      </c>
    </row>
    <row r="1087">
      <c r="A1087" s="2">
        <v>11795.0</v>
      </c>
      <c r="B1087" s="2" t="s">
        <v>1083</v>
      </c>
      <c r="C1087" s="3">
        <v>18542.0</v>
      </c>
    </row>
    <row r="1088">
      <c r="A1088" s="2">
        <v>11796.0</v>
      </c>
      <c r="B1088" s="2" t="s">
        <v>1084</v>
      </c>
      <c r="C1088" s="3">
        <v>16124.0</v>
      </c>
    </row>
    <row r="1089">
      <c r="A1089" s="2">
        <v>11797.0</v>
      </c>
      <c r="B1089" s="2" t="s">
        <v>1085</v>
      </c>
      <c r="C1089" s="3">
        <v>22586.0</v>
      </c>
    </row>
    <row r="1090">
      <c r="A1090" s="2">
        <v>11798.0</v>
      </c>
      <c r="B1090" s="2" t="s">
        <v>1086</v>
      </c>
      <c r="C1090" s="3">
        <v>16818.0</v>
      </c>
    </row>
    <row r="1091">
      <c r="A1091" s="2">
        <v>11807.0</v>
      </c>
      <c r="B1091" s="2" t="s">
        <v>1087</v>
      </c>
      <c r="C1091" s="3">
        <v>20668.0</v>
      </c>
    </row>
    <row r="1092">
      <c r="A1092" s="2">
        <v>11809.0</v>
      </c>
      <c r="B1092" s="2" t="s">
        <v>1088</v>
      </c>
      <c r="C1092" s="3">
        <v>31660.0</v>
      </c>
    </row>
    <row r="1093">
      <c r="A1093" s="2">
        <v>11810.0</v>
      </c>
      <c r="B1093" s="2" t="s">
        <v>1089</v>
      </c>
      <c r="C1093" s="3">
        <v>18025.0</v>
      </c>
    </row>
    <row r="1094">
      <c r="A1094" s="2">
        <v>11812.0</v>
      </c>
      <c r="B1094" s="2" t="s">
        <v>1090</v>
      </c>
      <c r="C1094" s="3">
        <v>31323.0</v>
      </c>
    </row>
    <row r="1095">
      <c r="A1095" s="2">
        <v>11814.0</v>
      </c>
      <c r="B1095" s="2" t="s">
        <v>1091</v>
      </c>
      <c r="C1095" s="3">
        <v>15858.0</v>
      </c>
    </row>
    <row r="1096">
      <c r="A1096" s="2">
        <v>11821.0</v>
      </c>
      <c r="B1096" s="2" t="s">
        <v>1092</v>
      </c>
      <c r="C1096" s="3">
        <v>10226.0</v>
      </c>
    </row>
    <row r="1097">
      <c r="A1097" s="2">
        <v>11823.0</v>
      </c>
      <c r="B1097" s="2" t="s">
        <v>1093</v>
      </c>
      <c r="C1097" s="3">
        <v>20613.0</v>
      </c>
    </row>
    <row r="1098">
      <c r="A1098" s="2">
        <v>11825.0</v>
      </c>
      <c r="B1098" s="2" t="s">
        <v>1094</v>
      </c>
      <c r="C1098" s="3">
        <v>15279.0</v>
      </c>
    </row>
    <row r="1099">
      <c r="A1099" s="2">
        <v>11826.0</v>
      </c>
      <c r="B1099" s="2" t="s">
        <v>1095</v>
      </c>
      <c r="C1099" s="3">
        <v>26116.0</v>
      </c>
    </row>
    <row r="1100">
      <c r="A1100" s="2">
        <v>11827.0</v>
      </c>
      <c r="B1100" s="2" t="s">
        <v>1096</v>
      </c>
      <c r="C1100" s="3">
        <v>30145.0</v>
      </c>
    </row>
    <row r="1101">
      <c r="A1101" s="2">
        <v>11828.0</v>
      </c>
      <c r="B1101" s="2" t="s">
        <v>1097</v>
      </c>
      <c r="C1101" s="3">
        <v>29959.0</v>
      </c>
    </row>
    <row r="1102">
      <c r="A1102" s="2">
        <v>11829.0</v>
      </c>
      <c r="B1102" s="2" t="s">
        <v>1098</v>
      </c>
      <c r="C1102" s="3">
        <v>23698.0</v>
      </c>
    </row>
    <row r="1103">
      <c r="A1103" s="2">
        <v>11830.0</v>
      </c>
      <c r="B1103" s="2" t="s">
        <v>1099</v>
      </c>
      <c r="C1103" s="3">
        <v>28760.0</v>
      </c>
    </row>
    <row r="1104">
      <c r="A1104" s="2">
        <v>11831.0</v>
      </c>
      <c r="B1104" s="2" t="s">
        <v>1100</v>
      </c>
      <c r="C1104" s="3">
        <v>26933.0</v>
      </c>
    </row>
    <row r="1105">
      <c r="A1105" s="2">
        <v>11832.0</v>
      </c>
      <c r="B1105" s="2" t="s">
        <v>1101</v>
      </c>
      <c r="C1105" s="3">
        <v>15739.0</v>
      </c>
    </row>
    <row r="1106">
      <c r="A1106" s="2">
        <v>11834.0</v>
      </c>
      <c r="B1106" s="2" t="s">
        <v>1102</v>
      </c>
      <c r="C1106" s="3">
        <v>18601.0</v>
      </c>
    </row>
    <row r="1107">
      <c r="A1107" s="2">
        <v>11836.0</v>
      </c>
      <c r="B1107" s="2" t="s">
        <v>1103</v>
      </c>
      <c r="C1107" s="3">
        <v>24032.0</v>
      </c>
    </row>
    <row r="1108">
      <c r="A1108" s="2">
        <v>11838.0</v>
      </c>
      <c r="B1108" s="2" t="s">
        <v>1104</v>
      </c>
      <c r="C1108" s="3">
        <v>19961.0</v>
      </c>
    </row>
    <row r="1109">
      <c r="A1109" s="2">
        <v>11839.0</v>
      </c>
      <c r="B1109" s="2" t="s">
        <v>1105</v>
      </c>
      <c r="C1109" s="3">
        <v>21503.0</v>
      </c>
    </row>
    <row r="1110">
      <c r="A1110" s="2">
        <v>11840.0</v>
      </c>
      <c r="B1110" s="2" t="s">
        <v>1106</v>
      </c>
      <c r="C1110" s="3">
        <v>16356.0</v>
      </c>
    </row>
    <row r="1111">
      <c r="A1111" s="2">
        <v>11842.0</v>
      </c>
      <c r="B1111" s="2" t="s">
        <v>1107</v>
      </c>
      <c r="C1111" s="3">
        <v>33372.0</v>
      </c>
    </row>
    <row r="1112">
      <c r="A1112" s="2">
        <v>11843.0</v>
      </c>
      <c r="B1112" s="2" t="s">
        <v>1108</v>
      </c>
      <c r="C1112" s="3">
        <v>14047.0</v>
      </c>
    </row>
    <row r="1113">
      <c r="A1113" s="2">
        <v>11845.0</v>
      </c>
      <c r="B1113" s="2" t="s">
        <v>1109</v>
      </c>
      <c r="C1113" s="3">
        <v>29574.0</v>
      </c>
    </row>
    <row r="1114">
      <c r="A1114" s="4">
        <v>11846.0</v>
      </c>
      <c r="B1114" s="4" t="s">
        <v>1110</v>
      </c>
      <c r="C1114" s="3">
        <v>20600.0</v>
      </c>
    </row>
    <row r="1115">
      <c r="A1115" s="2">
        <v>11852.0</v>
      </c>
      <c r="B1115" s="2" t="s">
        <v>1111</v>
      </c>
      <c r="C1115" s="3">
        <v>12931.0</v>
      </c>
    </row>
    <row r="1116">
      <c r="A1116" s="2">
        <v>11853.0</v>
      </c>
      <c r="B1116" s="2" t="s">
        <v>1112</v>
      </c>
      <c r="C1116" s="3">
        <v>18889.0</v>
      </c>
    </row>
    <row r="1117">
      <c r="A1117" s="2">
        <v>11854.0</v>
      </c>
      <c r="B1117" s="2" t="s">
        <v>1113</v>
      </c>
      <c r="C1117" s="3">
        <v>18592.0</v>
      </c>
    </row>
    <row r="1118">
      <c r="A1118" s="2">
        <v>11855.0</v>
      </c>
      <c r="B1118" s="2" t="s">
        <v>1114</v>
      </c>
      <c r="C1118" s="3">
        <v>19143.0</v>
      </c>
    </row>
    <row r="1119">
      <c r="A1119" s="2">
        <v>11856.0</v>
      </c>
      <c r="B1119" s="2" t="s">
        <v>1115</v>
      </c>
      <c r="C1119" s="3">
        <v>23707.0</v>
      </c>
    </row>
    <row r="1120">
      <c r="A1120" s="2">
        <v>11857.0</v>
      </c>
      <c r="B1120" s="2" t="s">
        <v>1116</v>
      </c>
      <c r="C1120" s="3">
        <v>13897.0</v>
      </c>
    </row>
    <row r="1121">
      <c r="A1121" s="2">
        <v>11858.0</v>
      </c>
      <c r="B1121" s="2" t="s">
        <v>1117</v>
      </c>
      <c r="C1121" s="3">
        <v>26372.0</v>
      </c>
    </row>
    <row r="1122">
      <c r="A1122" s="2">
        <v>11859.0</v>
      </c>
      <c r="B1122" s="2" t="s">
        <v>1118</v>
      </c>
      <c r="C1122" s="3">
        <v>13055.0</v>
      </c>
    </row>
    <row r="1123">
      <c r="A1123" s="2">
        <v>11860.0</v>
      </c>
      <c r="B1123" s="2" t="s">
        <v>1119</v>
      </c>
      <c r="C1123" s="3">
        <v>25429.0</v>
      </c>
    </row>
    <row r="1124">
      <c r="A1124" s="2">
        <v>11861.0</v>
      </c>
      <c r="B1124" s="2" t="s">
        <v>1120</v>
      </c>
      <c r="C1124" s="3">
        <v>18854.0</v>
      </c>
    </row>
    <row r="1125">
      <c r="A1125" s="2">
        <v>11862.0</v>
      </c>
      <c r="B1125" s="2" t="s">
        <v>1121</v>
      </c>
      <c r="C1125" s="3">
        <v>19416.0</v>
      </c>
    </row>
    <row r="1126">
      <c r="A1126" s="2">
        <v>11864.0</v>
      </c>
      <c r="B1126" s="2" t="s">
        <v>1122</v>
      </c>
      <c r="C1126" s="3">
        <v>15051.0</v>
      </c>
    </row>
    <row r="1127">
      <c r="A1127" s="2">
        <v>11865.0</v>
      </c>
      <c r="B1127" s="2" t="s">
        <v>1123</v>
      </c>
      <c r="C1127" s="3">
        <v>25554.0</v>
      </c>
    </row>
    <row r="1128">
      <c r="A1128" s="2">
        <v>11866.0</v>
      </c>
      <c r="B1128" s="2" t="s">
        <v>1124</v>
      </c>
      <c r="C1128" s="3">
        <v>23371.0</v>
      </c>
    </row>
    <row r="1129">
      <c r="A1129" s="2">
        <v>11869.0</v>
      </c>
      <c r="B1129" s="2" t="s">
        <v>1125</v>
      </c>
      <c r="C1129" s="3">
        <v>19349.0</v>
      </c>
    </row>
    <row r="1130">
      <c r="A1130" s="2">
        <v>11870.0</v>
      </c>
      <c r="B1130" s="2" t="s">
        <v>1126</v>
      </c>
      <c r="C1130" s="3">
        <v>22904.0</v>
      </c>
    </row>
    <row r="1131">
      <c r="A1131" s="2">
        <v>11872.0</v>
      </c>
      <c r="B1131" s="2" t="s">
        <v>1127</v>
      </c>
      <c r="C1131" s="3">
        <v>27804.0</v>
      </c>
    </row>
    <row r="1132">
      <c r="A1132" s="2">
        <v>11873.0</v>
      </c>
      <c r="B1132" s="2" t="s">
        <v>1128</v>
      </c>
      <c r="C1132" s="3">
        <v>27774.0</v>
      </c>
    </row>
    <row r="1133">
      <c r="A1133" s="2">
        <v>11875.0</v>
      </c>
      <c r="B1133" s="2" t="s">
        <v>1129</v>
      </c>
      <c r="C1133" s="3">
        <v>23872.0</v>
      </c>
    </row>
    <row r="1134">
      <c r="A1134" s="2">
        <v>11877.0</v>
      </c>
      <c r="B1134" s="2" t="s">
        <v>1130</v>
      </c>
      <c r="C1134" s="3">
        <v>19584.0</v>
      </c>
    </row>
    <row r="1135">
      <c r="A1135" s="2">
        <v>11878.0</v>
      </c>
      <c r="B1135" s="2" t="s">
        <v>1131</v>
      </c>
      <c r="C1135" s="3">
        <v>13028.0</v>
      </c>
    </row>
    <row r="1136">
      <c r="A1136" s="2">
        <v>11879.0</v>
      </c>
      <c r="B1136" s="2" t="s">
        <v>1132</v>
      </c>
      <c r="C1136" s="3">
        <v>22467.0</v>
      </c>
    </row>
    <row r="1137">
      <c r="A1137" s="2">
        <v>11880.0</v>
      </c>
      <c r="B1137" s="2" t="s">
        <v>1133</v>
      </c>
      <c r="C1137" s="3">
        <v>21481.0</v>
      </c>
    </row>
    <row r="1138">
      <c r="A1138" s="2">
        <v>11881.0</v>
      </c>
      <c r="B1138" s="2" t="s">
        <v>1134</v>
      </c>
      <c r="C1138" s="3">
        <v>14449.0</v>
      </c>
    </row>
    <row r="1139">
      <c r="A1139" s="2">
        <v>11882.0</v>
      </c>
      <c r="B1139" s="2" t="s">
        <v>1135</v>
      </c>
      <c r="C1139" s="3">
        <v>20745.0</v>
      </c>
    </row>
    <row r="1140">
      <c r="A1140" s="2">
        <v>11883.0</v>
      </c>
      <c r="B1140" s="2" t="s">
        <v>1136</v>
      </c>
      <c r="C1140" s="3">
        <v>18355.0</v>
      </c>
    </row>
    <row r="1141">
      <c r="A1141" s="2">
        <v>11884.0</v>
      </c>
      <c r="B1141" s="2" t="s">
        <v>1137</v>
      </c>
      <c r="C1141" s="3">
        <v>23150.0</v>
      </c>
    </row>
    <row r="1142">
      <c r="A1142" s="2">
        <v>11885.0</v>
      </c>
      <c r="B1142" s="2" t="s">
        <v>1138</v>
      </c>
      <c r="C1142" s="3">
        <v>22135.0</v>
      </c>
    </row>
    <row r="1143">
      <c r="A1143" s="2">
        <v>11886.0</v>
      </c>
      <c r="B1143" s="2" t="s">
        <v>1139</v>
      </c>
      <c r="C1143" s="3">
        <v>25520.0</v>
      </c>
    </row>
    <row r="1144">
      <c r="A1144" s="2">
        <v>11887.0</v>
      </c>
      <c r="B1144" s="2" t="s">
        <v>1140</v>
      </c>
      <c r="C1144" s="3">
        <v>21513.0</v>
      </c>
    </row>
    <row r="1145">
      <c r="A1145" s="2">
        <v>11889.0</v>
      </c>
      <c r="B1145" s="2" t="s">
        <v>1141</v>
      </c>
      <c r="C1145" s="3">
        <v>23734.0</v>
      </c>
    </row>
    <row r="1146">
      <c r="A1146" s="2">
        <v>11891.0</v>
      </c>
      <c r="B1146" s="2" t="s">
        <v>1142</v>
      </c>
      <c r="C1146" s="3">
        <v>25961.0</v>
      </c>
    </row>
    <row r="1147">
      <c r="A1147" s="2">
        <v>11895.0</v>
      </c>
      <c r="B1147" s="2" t="s">
        <v>1143</v>
      </c>
      <c r="C1147" s="3">
        <v>23951.0</v>
      </c>
    </row>
    <row r="1148">
      <c r="A1148" s="2">
        <v>11901.0</v>
      </c>
      <c r="B1148" s="2" t="s">
        <v>1144</v>
      </c>
      <c r="C1148" s="3">
        <v>27212.0</v>
      </c>
    </row>
    <row r="1149">
      <c r="A1149" s="2">
        <v>11903.0</v>
      </c>
      <c r="B1149" s="2" t="s">
        <v>1145</v>
      </c>
      <c r="C1149" s="3">
        <v>21184.0</v>
      </c>
    </row>
    <row r="1150">
      <c r="A1150" s="2">
        <v>11904.0</v>
      </c>
      <c r="B1150" s="2" t="s">
        <v>1146</v>
      </c>
      <c r="C1150" s="3">
        <v>16394.0</v>
      </c>
    </row>
    <row r="1151">
      <c r="A1151" s="2">
        <v>11906.0</v>
      </c>
      <c r="B1151" s="2" t="s">
        <v>1147</v>
      </c>
      <c r="C1151" s="3">
        <v>22067.0</v>
      </c>
    </row>
    <row r="1152">
      <c r="A1152" s="2">
        <v>11907.0</v>
      </c>
      <c r="B1152" s="2" t="s">
        <v>1148</v>
      </c>
      <c r="C1152" s="3">
        <v>25420.0</v>
      </c>
    </row>
    <row r="1153">
      <c r="A1153" s="2">
        <v>11910.0</v>
      </c>
      <c r="B1153" s="2" t="s">
        <v>1149</v>
      </c>
      <c r="C1153" s="3">
        <v>25986.0</v>
      </c>
    </row>
    <row r="1154">
      <c r="A1154" s="2">
        <v>11913.0</v>
      </c>
      <c r="B1154" s="2" t="s">
        <v>1150</v>
      </c>
      <c r="C1154" s="3">
        <v>24727.0</v>
      </c>
    </row>
    <row r="1155">
      <c r="A1155" s="2">
        <v>11919.0</v>
      </c>
      <c r="B1155" s="2" t="s">
        <v>1151</v>
      </c>
      <c r="C1155" s="3">
        <v>13859.0</v>
      </c>
    </row>
    <row r="1156">
      <c r="A1156" s="2">
        <v>11921.0</v>
      </c>
      <c r="B1156" s="2" t="s">
        <v>1152</v>
      </c>
      <c r="C1156" s="3">
        <v>20656.0</v>
      </c>
    </row>
    <row r="1157">
      <c r="A1157" s="2">
        <v>11924.0</v>
      </c>
      <c r="B1157" s="2" t="s">
        <v>1153</v>
      </c>
      <c r="C1157" s="3">
        <v>30878.0</v>
      </c>
    </row>
    <row r="1158">
      <c r="A1158" s="2">
        <v>11925.0</v>
      </c>
      <c r="B1158" s="2" t="s">
        <v>1154</v>
      </c>
      <c r="C1158" s="3">
        <v>21786.0</v>
      </c>
    </row>
    <row r="1159">
      <c r="A1159" s="2">
        <v>11930.0</v>
      </c>
      <c r="B1159" s="2" t="s">
        <v>1155</v>
      </c>
      <c r="C1159" s="3">
        <v>13375.0</v>
      </c>
    </row>
    <row r="1160">
      <c r="A1160" s="2">
        <v>11931.0</v>
      </c>
      <c r="B1160" s="2" t="s">
        <v>1156</v>
      </c>
      <c r="C1160" s="3">
        <v>22360.0</v>
      </c>
    </row>
    <row r="1161">
      <c r="A1161" s="2">
        <v>11933.0</v>
      </c>
      <c r="B1161" s="2" t="s">
        <v>1157</v>
      </c>
      <c r="C1161" s="3">
        <v>26960.0</v>
      </c>
    </row>
    <row r="1162">
      <c r="A1162" s="2">
        <v>11937.0</v>
      </c>
      <c r="B1162" s="2" t="s">
        <v>1158</v>
      </c>
      <c r="C1162" s="3">
        <v>21616.0</v>
      </c>
    </row>
    <row r="1163">
      <c r="A1163" s="2">
        <v>11938.0</v>
      </c>
      <c r="B1163" s="2" t="s">
        <v>1159</v>
      </c>
      <c r="C1163" s="3">
        <v>19845.0</v>
      </c>
    </row>
    <row r="1164">
      <c r="A1164" s="2">
        <v>11939.0</v>
      </c>
      <c r="B1164" s="2" t="s">
        <v>1160</v>
      </c>
      <c r="C1164" s="3">
        <v>19261.0</v>
      </c>
    </row>
    <row r="1165">
      <c r="A1165" s="2">
        <v>11940.0</v>
      </c>
      <c r="B1165" s="2" t="s">
        <v>1161</v>
      </c>
      <c r="C1165" s="3">
        <v>20958.0</v>
      </c>
    </row>
    <row r="1166">
      <c r="A1166" s="2">
        <v>11945.0</v>
      </c>
      <c r="B1166" s="2" t="s">
        <v>1162</v>
      </c>
      <c r="C1166" s="3">
        <v>23287.0</v>
      </c>
    </row>
    <row r="1167">
      <c r="A1167" s="2">
        <v>11946.0</v>
      </c>
      <c r="B1167" s="2" t="s">
        <v>1163</v>
      </c>
      <c r="C1167" s="3">
        <v>31123.0</v>
      </c>
    </row>
    <row r="1168">
      <c r="A1168" s="2">
        <v>11947.0</v>
      </c>
      <c r="B1168" s="2" t="s">
        <v>1164</v>
      </c>
      <c r="C1168" s="3">
        <v>15577.0</v>
      </c>
    </row>
    <row r="1169">
      <c r="A1169" s="2">
        <v>11951.0</v>
      </c>
      <c r="B1169" s="2" t="s">
        <v>1165</v>
      </c>
      <c r="C1169" s="3">
        <v>29813.0</v>
      </c>
    </row>
    <row r="1170">
      <c r="A1170" s="2">
        <v>11953.0</v>
      </c>
      <c r="B1170" s="2" t="s">
        <v>1166</v>
      </c>
      <c r="C1170" s="3">
        <v>34763.0</v>
      </c>
    </row>
    <row r="1171">
      <c r="A1171" s="2">
        <v>11954.0</v>
      </c>
      <c r="B1171" s="2" t="s">
        <v>1167</v>
      </c>
      <c r="C1171" s="3">
        <v>21485.0</v>
      </c>
    </row>
    <row r="1172">
      <c r="A1172" s="2">
        <v>11957.0</v>
      </c>
      <c r="B1172" s="2" t="s">
        <v>1168</v>
      </c>
      <c r="C1172" s="3">
        <v>28564.0</v>
      </c>
    </row>
    <row r="1173">
      <c r="A1173" s="2">
        <v>11959.0</v>
      </c>
      <c r="B1173" s="2" t="s">
        <v>1169</v>
      </c>
      <c r="C1173" s="3">
        <v>15434.0</v>
      </c>
    </row>
    <row r="1174">
      <c r="A1174" s="2">
        <v>11964.0</v>
      </c>
      <c r="B1174" s="2" t="s">
        <v>1170</v>
      </c>
      <c r="C1174" s="3">
        <v>32262.0</v>
      </c>
    </row>
    <row r="1175">
      <c r="A1175" s="2">
        <v>11970.0</v>
      </c>
      <c r="B1175" s="2" t="s">
        <v>1171</v>
      </c>
      <c r="C1175" s="3">
        <v>22449.0</v>
      </c>
    </row>
    <row r="1176">
      <c r="A1176" s="2">
        <v>11972.0</v>
      </c>
      <c r="B1176" s="2" t="s">
        <v>1172</v>
      </c>
      <c r="C1176" s="3">
        <v>16559.0</v>
      </c>
    </row>
    <row r="1177">
      <c r="A1177" s="2">
        <v>11974.0</v>
      </c>
      <c r="B1177" s="2" t="s">
        <v>1173</v>
      </c>
      <c r="C1177" s="3">
        <v>17494.0</v>
      </c>
    </row>
    <row r="1178">
      <c r="A1178" s="2">
        <v>11976.0</v>
      </c>
      <c r="B1178" s="2" t="s">
        <v>1174</v>
      </c>
      <c r="C1178" s="3">
        <v>29572.0</v>
      </c>
    </row>
    <row r="1179">
      <c r="A1179" s="2">
        <v>11977.0</v>
      </c>
      <c r="B1179" s="2" t="s">
        <v>1175</v>
      </c>
      <c r="C1179" s="3">
        <v>20405.0</v>
      </c>
    </row>
    <row r="1180">
      <c r="A1180" s="2">
        <v>11979.0</v>
      </c>
      <c r="B1180" s="2" t="s">
        <v>1176</v>
      </c>
      <c r="C1180" s="3">
        <v>23186.0</v>
      </c>
    </row>
    <row r="1181">
      <c r="A1181" s="2">
        <v>11981.0</v>
      </c>
      <c r="B1181" s="2" t="s">
        <v>1177</v>
      </c>
      <c r="C1181" s="3">
        <v>24935.0</v>
      </c>
    </row>
    <row r="1182">
      <c r="A1182" s="2">
        <v>11983.0</v>
      </c>
      <c r="B1182" s="2" t="s">
        <v>1178</v>
      </c>
      <c r="C1182" s="3">
        <v>24183.0</v>
      </c>
    </row>
    <row r="1183">
      <c r="A1183" s="2">
        <v>11984.0</v>
      </c>
      <c r="B1183" s="2" t="s">
        <v>1179</v>
      </c>
      <c r="C1183" s="3">
        <v>21450.0</v>
      </c>
    </row>
    <row r="1184">
      <c r="A1184" s="2">
        <v>11986.0</v>
      </c>
      <c r="B1184" s="2" t="s">
        <v>1180</v>
      </c>
      <c r="C1184" s="3">
        <v>17008.0</v>
      </c>
    </row>
    <row r="1185">
      <c r="A1185" s="2">
        <v>11988.0</v>
      </c>
      <c r="B1185" s="2" t="s">
        <v>1181</v>
      </c>
      <c r="C1185" s="3">
        <v>21649.0</v>
      </c>
    </row>
    <row r="1186">
      <c r="A1186" s="2">
        <v>11989.0</v>
      </c>
      <c r="B1186" s="2" t="s">
        <v>1182</v>
      </c>
      <c r="C1186" s="3">
        <v>24467.0</v>
      </c>
    </row>
    <row r="1187">
      <c r="A1187" s="2">
        <v>11990.0</v>
      </c>
      <c r="B1187" s="2" t="s">
        <v>1183</v>
      </c>
      <c r="C1187" s="3">
        <v>12766.0</v>
      </c>
    </row>
    <row r="1188">
      <c r="A1188" s="2">
        <v>11994.0</v>
      </c>
      <c r="B1188" s="2" t="s">
        <v>1184</v>
      </c>
      <c r="C1188" s="3">
        <v>34036.0</v>
      </c>
    </row>
    <row r="1189">
      <c r="A1189" s="2">
        <v>11996.0</v>
      </c>
      <c r="B1189" s="2" t="s">
        <v>1185</v>
      </c>
      <c r="C1189" s="3">
        <v>30099.0</v>
      </c>
    </row>
    <row r="1190">
      <c r="A1190" s="2">
        <v>11998.0</v>
      </c>
      <c r="B1190" s="2" t="s">
        <v>1186</v>
      </c>
      <c r="C1190" s="3">
        <v>12569.0</v>
      </c>
    </row>
    <row r="1191">
      <c r="A1191" s="2">
        <v>11999.0</v>
      </c>
      <c r="B1191" s="2" t="s">
        <v>1187</v>
      </c>
      <c r="C1191" s="3">
        <v>18431.0</v>
      </c>
    </row>
    <row r="1192">
      <c r="A1192" s="2">
        <v>12000.0</v>
      </c>
      <c r="B1192" s="2" t="s">
        <v>1188</v>
      </c>
      <c r="C1192" s="3">
        <v>13704.0</v>
      </c>
    </row>
    <row r="1193">
      <c r="A1193" s="2">
        <v>12001.0</v>
      </c>
      <c r="B1193" s="2" t="s">
        <v>1189</v>
      </c>
      <c r="C1193" s="3">
        <v>29034.0</v>
      </c>
    </row>
    <row r="1194">
      <c r="A1194" s="2">
        <v>12002.0</v>
      </c>
      <c r="B1194" s="2" t="s">
        <v>1190</v>
      </c>
      <c r="C1194" s="3">
        <v>20279.0</v>
      </c>
    </row>
    <row r="1195">
      <c r="A1195" s="2">
        <v>12005.0</v>
      </c>
      <c r="B1195" s="2" t="s">
        <v>1191</v>
      </c>
      <c r="C1195" s="3">
        <v>11958.0</v>
      </c>
    </row>
    <row r="1196">
      <c r="A1196" s="2">
        <v>12006.0</v>
      </c>
      <c r="B1196" s="2" t="s">
        <v>1192</v>
      </c>
      <c r="C1196" s="3">
        <v>22151.0</v>
      </c>
    </row>
    <row r="1197">
      <c r="A1197" s="2">
        <v>12008.0</v>
      </c>
      <c r="B1197" s="2" t="s">
        <v>1193</v>
      </c>
      <c r="C1197" s="3">
        <v>22902.0</v>
      </c>
    </row>
    <row r="1198">
      <c r="A1198" s="2">
        <v>12011.0</v>
      </c>
      <c r="B1198" s="2" t="s">
        <v>1194</v>
      </c>
      <c r="C1198" s="3">
        <v>24765.0</v>
      </c>
    </row>
    <row r="1199">
      <c r="A1199" s="2">
        <v>12012.0</v>
      </c>
      <c r="B1199" s="2" t="s">
        <v>1195</v>
      </c>
      <c r="C1199" s="3">
        <v>18130.0</v>
      </c>
    </row>
    <row r="1200">
      <c r="A1200" s="2">
        <v>12016.0</v>
      </c>
      <c r="B1200" s="2" t="s">
        <v>1196</v>
      </c>
      <c r="C1200" s="3">
        <v>16439.0</v>
      </c>
    </row>
    <row r="1201">
      <c r="A1201" s="2">
        <v>12017.0</v>
      </c>
      <c r="B1201" s="2" t="s">
        <v>1197</v>
      </c>
      <c r="C1201" s="3">
        <v>34225.0</v>
      </c>
    </row>
    <row r="1202">
      <c r="A1202" s="2">
        <v>12019.0</v>
      </c>
      <c r="B1202" s="2" t="s">
        <v>1198</v>
      </c>
      <c r="C1202" s="3">
        <v>30308.0</v>
      </c>
    </row>
    <row r="1203">
      <c r="A1203" s="2">
        <v>12021.0</v>
      </c>
      <c r="B1203" s="2" t="s">
        <v>1199</v>
      </c>
      <c r="C1203" s="3">
        <v>18975.0</v>
      </c>
    </row>
    <row r="1204">
      <c r="A1204" s="2">
        <v>12022.0</v>
      </c>
      <c r="B1204" s="2" t="s">
        <v>1200</v>
      </c>
      <c r="C1204" s="3">
        <v>19386.0</v>
      </c>
    </row>
    <row r="1205">
      <c r="A1205" s="2">
        <v>12026.0</v>
      </c>
      <c r="B1205" s="2" t="s">
        <v>1201</v>
      </c>
      <c r="C1205" s="3">
        <v>16910.0</v>
      </c>
    </row>
    <row r="1206">
      <c r="A1206" s="2">
        <v>12027.0</v>
      </c>
      <c r="B1206" s="2" t="s">
        <v>1202</v>
      </c>
      <c r="C1206" s="3">
        <v>23428.0</v>
      </c>
    </row>
    <row r="1207">
      <c r="A1207" s="2">
        <v>12030.0</v>
      </c>
      <c r="B1207" s="2" t="s">
        <v>1203</v>
      </c>
      <c r="C1207" s="3">
        <v>30621.0</v>
      </c>
    </row>
    <row r="1208">
      <c r="A1208" s="2">
        <v>12031.0</v>
      </c>
      <c r="B1208" s="2" t="s">
        <v>1204</v>
      </c>
      <c r="C1208" s="3">
        <v>31495.0</v>
      </c>
    </row>
    <row r="1209">
      <c r="A1209" s="2">
        <v>12033.0</v>
      </c>
      <c r="B1209" s="2" t="s">
        <v>1205</v>
      </c>
      <c r="C1209" s="3">
        <v>24938.0</v>
      </c>
    </row>
    <row r="1210">
      <c r="A1210" s="2">
        <v>12036.0</v>
      </c>
      <c r="B1210" s="2" t="s">
        <v>1206</v>
      </c>
      <c r="C1210" s="3">
        <v>34287.0</v>
      </c>
    </row>
    <row r="1211">
      <c r="A1211" s="2">
        <v>12038.0</v>
      </c>
      <c r="B1211" s="2" t="s">
        <v>1207</v>
      </c>
      <c r="C1211" s="3">
        <v>23286.0</v>
      </c>
    </row>
    <row r="1212">
      <c r="A1212" s="2">
        <v>12039.0</v>
      </c>
      <c r="B1212" s="2" t="s">
        <v>1208</v>
      </c>
      <c r="C1212" s="3">
        <v>12724.0</v>
      </c>
    </row>
    <row r="1213">
      <c r="A1213" s="2">
        <v>12041.0</v>
      </c>
      <c r="B1213" s="2" t="s">
        <v>1209</v>
      </c>
      <c r="C1213" s="3">
        <v>22569.0</v>
      </c>
    </row>
    <row r="1214">
      <c r="A1214" s="2">
        <v>12043.0</v>
      </c>
      <c r="B1214" s="2" t="s">
        <v>1210</v>
      </c>
      <c r="C1214" s="3">
        <v>17105.0</v>
      </c>
    </row>
    <row r="1215">
      <c r="A1215" s="2">
        <v>12047.0</v>
      </c>
      <c r="B1215" s="2" t="s">
        <v>1211</v>
      </c>
      <c r="C1215" s="3">
        <v>24520.0</v>
      </c>
    </row>
    <row r="1216">
      <c r="A1216" s="2">
        <v>12048.0</v>
      </c>
      <c r="B1216" s="2" t="s">
        <v>1212</v>
      </c>
      <c r="C1216" s="3">
        <v>35690.0</v>
      </c>
    </row>
    <row r="1217">
      <c r="A1217" s="2">
        <v>12049.0</v>
      </c>
      <c r="B1217" s="2" t="s">
        <v>1213</v>
      </c>
      <c r="C1217" s="3">
        <v>24229.0</v>
      </c>
    </row>
    <row r="1218">
      <c r="A1218" s="2">
        <v>12054.0</v>
      </c>
      <c r="B1218" s="2" t="s">
        <v>1214</v>
      </c>
      <c r="C1218" s="3">
        <v>17607.0</v>
      </c>
    </row>
    <row r="1219">
      <c r="A1219" s="2">
        <v>12055.0</v>
      </c>
      <c r="B1219" s="2" t="s">
        <v>1215</v>
      </c>
      <c r="C1219" s="3">
        <v>31305.0</v>
      </c>
    </row>
    <row r="1220">
      <c r="A1220" s="2">
        <v>12057.0</v>
      </c>
      <c r="B1220" s="2" t="s">
        <v>1216</v>
      </c>
      <c r="C1220" s="3">
        <v>33956.0</v>
      </c>
    </row>
    <row r="1221">
      <c r="A1221" s="2">
        <v>12058.0</v>
      </c>
      <c r="B1221" s="2" t="s">
        <v>1217</v>
      </c>
      <c r="C1221" s="3">
        <v>18281.0</v>
      </c>
    </row>
    <row r="1222">
      <c r="A1222" s="2">
        <v>12062.0</v>
      </c>
      <c r="B1222" s="2" t="s">
        <v>1218</v>
      </c>
      <c r="C1222" s="3">
        <v>11801.0</v>
      </c>
    </row>
    <row r="1223">
      <c r="A1223" s="2">
        <v>12063.0</v>
      </c>
      <c r="B1223" s="2" t="s">
        <v>1219</v>
      </c>
      <c r="C1223" s="3">
        <v>29580.0</v>
      </c>
    </row>
    <row r="1224">
      <c r="A1224" s="2">
        <v>12064.0</v>
      </c>
      <c r="B1224" s="2" t="s">
        <v>1220</v>
      </c>
      <c r="C1224" s="3">
        <v>28482.0</v>
      </c>
    </row>
    <row r="1225">
      <c r="A1225" s="2">
        <v>12066.0</v>
      </c>
      <c r="B1225" s="2" t="s">
        <v>1221</v>
      </c>
      <c r="C1225" s="3">
        <v>21106.0</v>
      </c>
    </row>
    <row r="1226">
      <c r="A1226" s="2">
        <v>12070.0</v>
      </c>
      <c r="B1226" s="2" t="s">
        <v>1222</v>
      </c>
      <c r="C1226" s="3">
        <v>28810.0</v>
      </c>
    </row>
    <row r="1227">
      <c r="A1227" s="2">
        <v>12071.0</v>
      </c>
      <c r="B1227" s="2" t="s">
        <v>1223</v>
      </c>
      <c r="C1227" s="3">
        <v>21599.0</v>
      </c>
    </row>
    <row r="1228">
      <c r="A1228" s="2">
        <v>12072.0</v>
      </c>
      <c r="B1228" s="2" t="s">
        <v>1224</v>
      </c>
      <c r="C1228" s="3">
        <v>28487.0</v>
      </c>
    </row>
    <row r="1229">
      <c r="A1229" s="2">
        <v>12073.0</v>
      </c>
      <c r="B1229" s="2" t="s">
        <v>1225</v>
      </c>
      <c r="C1229" s="3">
        <v>22343.0</v>
      </c>
    </row>
    <row r="1230">
      <c r="A1230" s="2">
        <v>12074.0</v>
      </c>
      <c r="B1230" s="2" t="s">
        <v>1226</v>
      </c>
      <c r="C1230" s="3">
        <v>17547.0</v>
      </c>
    </row>
    <row r="1231">
      <c r="A1231" s="2">
        <v>12075.0</v>
      </c>
      <c r="B1231" s="2" t="s">
        <v>1227</v>
      </c>
      <c r="C1231" s="3">
        <v>24745.0</v>
      </c>
    </row>
    <row r="1232">
      <c r="A1232" s="2">
        <v>12076.0</v>
      </c>
      <c r="B1232" s="2" t="s">
        <v>1228</v>
      </c>
      <c r="C1232" s="3">
        <v>16057.0</v>
      </c>
    </row>
    <row r="1233">
      <c r="A1233" s="2">
        <v>12077.0</v>
      </c>
      <c r="B1233" s="2" t="s">
        <v>1229</v>
      </c>
      <c r="C1233" s="3">
        <v>12043.0</v>
      </c>
    </row>
    <row r="1234">
      <c r="A1234" s="2">
        <v>12078.0</v>
      </c>
      <c r="B1234" s="2" t="s">
        <v>1230</v>
      </c>
      <c r="C1234" s="3">
        <v>18369.0</v>
      </c>
    </row>
    <row r="1235">
      <c r="A1235" s="2">
        <v>12082.0</v>
      </c>
      <c r="B1235" s="2" t="s">
        <v>1231</v>
      </c>
      <c r="C1235" s="3">
        <v>22122.0</v>
      </c>
    </row>
    <row r="1236">
      <c r="A1236" s="2">
        <v>12083.0</v>
      </c>
      <c r="B1236" s="2" t="s">
        <v>1232</v>
      </c>
      <c r="C1236" s="3">
        <v>22041.0</v>
      </c>
    </row>
    <row r="1237">
      <c r="A1237" s="2">
        <v>12084.0</v>
      </c>
      <c r="B1237" s="2" t="s">
        <v>1233</v>
      </c>
      <c r="C1237" s="3">
        <v>27002.0</v>
      </c>
    </row>
    <row r="1238">
      <c r="A1238" s="2">
        <v>12085.0</v>
      </c>
      <c r="B1238" s="2" t="s">
        <v>1234</v>
      </c>
      <c r="C1238" s="3">
        <v>17940.0</v>
      </c>
    </row>
    <row r="1239">
      <c r="A1239" s="2">
        <v>12086.0</v>
      </c>
      <c r="B1239" s="2" t="s">
        <v>1235</v>
      </c>
      <c r="C1239" s="3">
        <v>19327.0</v>
      </c>
    </row>
    <row r="1240">
      <c r="A1240" s="2">
        <v>12088.0</v>
      </c>
      <c r="B1240" s="2" t="s">
        <v>1236</v>
      </c>
      <c r="C1240" s="3">
        <v>16056.0</v>
      </c>
    </row>
    <row r="1241">
      <c r="A1241" s="2">
        <v>12095.0</v>
      </c>
      <c r="B1241" s="2" t="s">
        <v>1237</v>
      </c>
      <c r="C1241" s="3">
        <v>25056.0</v>
      </c>
    </row>
    <row r="1242">
      <c r="A1242" s="2">
        <v>12096.0</v>
      </c>
      <c r="B1242" s="2" t="s">
        <v>1238</v>
      </c>
      <c r="C1242" s="3">
        <v>23971.0</v>
      </c>
    </row>
    <row r="1243">
      <c r="A1243" s="2">
        <v>12101.0</v>
      </c>
      <c r="B1243" s="2" t="s">
        <v>1239</v>
      </c>
      <c r="C1243" s="3">
        <v>23226.0</v>
      </c>
    </row>
    <row r="1244">
      <c r="A1244" s="2">
        <v>12102.0</v>
      </c>
      <c r="B1244" s="2" t="s">
        <v>1240</v>
      </c>
      <c r="C1244" s="3">
        <v>17055.0</v>
      </c>
    </row>
    <row r="1245">
      <c r="A1245" s="2">
        <v>12104.0</v>
      </c>
      <c r="B1245" s="2" t="s">
        <v>1241</v>
      </c>
      <c r="C1245" s="3">
        <v>26592.0</v>
      </c>
    </row>
    <row r="1246">
      <c r="A1246" s="2">
        <v>12107.0</v>
      </c>
      <c r="B1246" s="2" t="s">
        <v>1242</v>
      </c>
      <c r="C1246" s="3">
        <v>21084.0</v>
      </c>
    </row>
    <row r="1247">
      <c r="A1247" s="2">
        <v>12109.0</v>
      </c>
      <c r="B1247" s="2" t="s">
        <v>1243</v>
      </c>
      <c r="C1247" s="3">
        <v>23037.0</v>
      </c>
    </row>
    <row r="1248">
      <c r="A1248" s="2">
        <v>12110.0</v>
      </c>
      <c r="B1248" s="2" t="s">
        <v>1244</v>
      </c>
      <c r="C1248" s="3">
        <v>28706.0</v>
      </c>
    </row>
    <row r="1249">
      <c r="A1249" s="2">
        <v>12111.0</v>
      </c>
      <c r="B1249" s="2" t="s">
        <v>1245</v>
      </c>
      <c r="C1249" s="3">
        <v>29413.0</v>
      </c>
    </row>
    <row r="1250">
      <c r="A1250" s="2">
        <v>12115.0</v>
      </c>
      <c r="B1250" s="2" t="s">
        <v>1246</v>
      </c>
      <c r="C1250" s="3">
        <v>14717.0</v>
      </c>
    </row>
    <row r="1251">
      <c r="A1251" s="2">
        <v>12118.0</v>
      </c>
      <c r="B1251" s="2" t="s">
        <v>1247</v>
      </c>
      <c r="C1251" s="3">
        <v>34867.0</v>
      </c>
    </row>
    <row r="1252">
      <c r="A1252" s="2">
        <v>12122.0</v>
      </c>
      <c r="B1252" s="2" t="s">
        <v>1248</v>
      </c>
      <c r="C1252" s="3">
        <v>17510.0</v>
      </c>
    </row>
    <row r="1253">
      <c r="A1253" s="2">
        <v>12123.0</v>
      </c>
      <c r="B1253" s="2" t="s">
        <v>1249</v>
      </c>
      <c r="C1253" s="3">
        <v>10138.0</v>
      </c>
    </row>
    <row r="1254">
      <c r="A1254" s="2">
        <v>12124.0</v>
      </c>
      <c r="B1254" s="2" t="s">
        <v>1250</v>
      </c>
      <c r="C1254" s="3">
        <v>13850.0</v>
      </c>
    </row>
    <row r="1255">
      <c r="A1255" s="2">
        <v>12127.0</v>
      </c>
      <c r="B1255" s="2" t="s">
        <v>1251</v>
      </c>
      <c r="C1255" s="3">
        <v>20732.0</v>
      </c>
    </row>
    <row r="1256">
      <c r="A1256" s="2">
        <v>12129.0</v>
      </c>
      <c r="B1256" s="2" t="s">
        <v>1252</v>
      </c>
      <c r="C1256" s="3">
        <v>18081.0</v>
      </c>
    </row>
    <row r="1257">
      <c r="A1257" s="2">
        <v>12130.0</v>
      </c>
      <c r="B1257" s="2" t="s">
        <v>1253</v>
      </c>
      <c r="C1257" s="3">
        <v>14979.0</v>
      </c>
    </row>
    <row r="1258">
      <c r="A1258" s="2">
        <v>12131.0</v>
      </c>
      <c r="B1258" s="2" t="s">
        <v>1254</v>
      </c>
      <c r="C1258" s="3">
        <v>22551.0</v>
      </c>
    </row>
    <row r="1259">
      <c r="A1259" s="2">
        <v>12133.0</v>
      </c>
      <c r="B1259" s="2" t="s">
        <v>1255</v>
      </c>
      <c r="C1259" s="3">
        <v>29056.0</v>
      </c>
    </row>
    <row r="1260">
      <c r="A1260" s="2">
        <v>12134.0</v>
      </c>
      <c r="B1260" s="2" t="s">
        <v>1256</v>
      </c>
      <c r="C1260" s="3">
        <v>22224.0</v>
      </c>
    </row>
    <row r="1261">
      <c r="A1261" s="2">
        <v>12135.0</v>
      </c>
      <c r="B1261" s="2" t="s">
        <v>1257</v>
      </c>
      <c r="C1261" s="3">
        <v>26801.0</v>
      </c>
    </row>
    <row r="1262">
      <c r="A1262" s="2">
        <v>12136.0</v>
      </c>
      <c r="B1262" s="2" t="s">
        <v>1258</v>
      </c>
      <c r="C1262" s="3">
        <v>13019.0</v>
      </c>
    </row>
    <row r="1263">
      <c r="A1263" s="2">
        <v>12140.0</v>
      </c>
      <c r="B1263" s="2" t="s">
        <v>1259</v>
      </c>
      <c r="C1263" s="3">
        <v>18966.0</v>
      </c>
    </row>
    <row r="1264">
      <c r="A1264" s="2">
        <v>12141.0</v>
      </c>
      <c r="B1264" s="2" t="s">
        <v>1260</v>
      </c>
      <c r="C1264" s="3">
        <v>13887.0</v>
      </c>
    </row>
    <row r="1265">
      <c r="A1265" s="2">
        <v>12144.0</v>
      </c>
      <c r="B1265" s="2" t="s">
        <v>1261</v>
      </c>
      <c r="C1265" s="3">
        <v>19033.0</v>
      </c>
    </row>
    <row r="1266">
      <c r="A1266" s="2">
        <v>12145.0</v>
      </c>
      <c r="B1266" s="2" t="s">
        <v>1262</v>
      </c>
      <c r="C1266" s="3">
        <v>18446.0</v>
      </c>
    </row>
    <row r="1267">
      <c r="A1267" s="2">
        <v>12147.0</v>
      </c>
      <c r="B1267" s="2" t="s">
        <v>1263</v>
      </c>
      <c r="C1267" s="3">
        <v>26920.0</v>
      </c>
    </row>
    <row r="1268">
      <c r="A1268" s="2">
        <v>12151.0</v>
      </c>
      <c r="B1268" s="2" t="s">
        <v>1264</v>
      </c>
      <c r="C1268" s="3">
        <v>20139.0</v>
      </c>
    </row>
    <row r="1269">
      <c r="A1269" s="2">
        <v>12152.0</v>
      </c>
      <c r="B1269" s="2" t="s">
        <v>1265</v>
      </c>
      <c r="C1269" s="3">
        <v>19075.0</v>
      </c>
    </row>
    <row r="1270">
      <c r="A1270" s="2">
        <v>12153.0</v>
      </c>
      <c r="B1270" s="2" t="s">
        <v>1266</v>
      </c>
      <c r="C1270" s="3">
        <v>13779.0</v>
      </c>
    </row>
    <row r="1271">
      <c r="A1271" s="2">
        <v>12154.0</v>
      </c>
      <c r="B1271" s="2" t="s">
        <v>1267</v>
      </c>
      <c r="C1271" s="3">
        <v>21882.0</v>
      </c>
    </row>
    <row r="1272">
      <c r="A1272" s="2">
        <v>12159.0</v>
      </c>
      <c r="B1272" s="2" t="s">
        <v>1268</v>
      </c>
      <c r="C1272" s="3">
        <v>32770.0</v>
      </c>
    </row>
    <row r="1273">
      <c r="A1273" s="2">
        <v>12161.0</v>
      </c>
      <c r="B1273" s="2" t="s">
        <v>1269</v>
      </c>
      <c r="C1273" s="3">
        <v>27387.0</v>
      </c>
    </row>
    <row r="1274">
      <c r="A1274" s="2">
        <v>12167.0</v>
      </c>
      <c r="B1274" s="2" t="s">
        <v>1270</v>
      </c>
      <c r="C1274" s="3">
        <v>28330.0</v>
      </c>
    </row>
    <row r="1275">
      <c r="A1275" s="2">
        <v>12172.0</v>
      </c>
      <c r="B1275" s="2" t="s">
        <v>1271</v>
      </c>
      <c r="C1275" s="3">
        <v>19634.0</v>
      </c>
    </row>
    <row r="1276">
      <c r="A1276" s="2">
        <v>12173.0</v>
      </c>
      <c r="B1276" s="2" t="s">
        <v>1272</v>
      </c>
      <c r="C1276" s="3">
        <v>28860.0</v>
      </c>
    </row>
    <row r="1277">
      <c r="A1277" s="2">
        <v>12174.0</v>
      </c>
      <c r="B1277" s="2" t="s">
        <v>1273</v>
      </c>
      <c r="C1277" s="3">
        <v>17259.0</v>
      </c>
    </row>
    <row r="1278">
      <c r="A1278" s="2">
        <v>12175.0</v>
      </c>
      <c r="B1278" s="2" t="s">
        <v>1274</v>
      </c>
      <c r="C1278" s="3">
        <v>25069.0</v>
      </c>
    </row>
    <row r="1279">
      <c r="A1279" s="2">
        <v>12179.0</v>
      </c>
      <c r="B1279" s="2" t="s">
        <v>1275</v>
      </c>
      <c r="C1279" s="3">
        <v>22392.0</v>
      </c>
    </row>
    <row r="1280">
      <c r="A1280" s="2">
        <v>12180.0</v>
      </c>
      <c r="B1280" s="2" t="s">
        <v>1276</v>
      </c>
      <c r="C1280" s="3">
        <v>19481.0</v>
      </c>
    </row>
    <row r="1281">
      <c r="A1281" s="2">
        <v>12183.0</v>
      </c>
      <c r="B1281" s="2" t="s">
        <v>1277</v>
      </c>
      <c r="C1281" s="3">
        <v>21803.0</v>
      </c>
    </row>
    <row r="1282">
      <c r="A1282" s="2">
        <v>12184.0</v>
      </c>
      <c r="B1282" s="2" t="s">
        <v>1278</v>
      </c>
      <c r="C1282" s="3">
        <v>20052.0</v>
      </c>
    </row>
    <row r="1283">
      <c r="A1283" s="2">
        <v>12185.0</v>
      </c>
      <c r="B1283" s="2" t="s">
        <v>1279</v>
      </c>
      <c r="C1283" s="3">
        <v>31141.0</v>
      </c>
    </row>
    <row r="1284">
      <c r="A1284" s="2">
        <v>12189.0</v>
      </c>
      <c r="B1284" s="2" t="s">
        <v>1280</v>
      </c>
      <c r="C1284" s="3">
        <v>33661.0</v>
      </c>
    </row>
    <row r="1285">
      <c r="A1285" s="2">
        <v>12190.0</v>
      </c>
      <c r="B1285" s="2" t="s">
        <v>1281</v>
      </c>
      <c r="C1285" s="3">
        <v>16791.0</v>
      </c>
    </row>
    <row r="1286">
      <c r="A1286" s="2">
        <v>12194.0</v>
      </c>
      <c r="B1286" s="2" t="s">
        <v>1282</v>
      </c>
      <c r="C1286" s="3">
        <v>19387.0</v>
      </c>
    </row>
    <row r="1287">
      <c r="A1287" s="2">
        <v>12197.0</v>
      </c>
      <c r="B1287" s="2" t="s">
        <v>1283</v>
      </c>
      <c r="C1287" s="3">
        <v>20786.0</v>
      </c>
    </row>
    <row r="1288">
      <c r="A1288" s="2">
        <v>12200.0</v>
      </c>
      <c r="B1288" s="2" t="s">
        <v>1284</v>
      </c>
      <c r="C1288" s="3">
        <v>36550.0</v>
      </c>
    </row>
    <row r="1289">
      <c r="A1289" s="2">
        <v>12202.0</v>
      </c>
      <c r="B1289" s="2" t="s">
        <v>1285</v>
      </c>
      <c r="C1289" s="3">
        <v>19617.0</v>
      </c>
    </row>
    <row r="1290">
      <c r="A1290" s="2">
        <v>12203.0</v>
      </c>
      <c r="B1290" s="2" t="s">
        <v>1286</v>
      </c>
      <c r="C1290" s="3">
        <v>18382.0</v>
      </c>
    </row>
    <row r="1291">
      <c r="A1291" s="2">
        <v>12204.0</v>
      </c>
      <c r="B1291" s="2" t="s">
        <v>1287</v>
      </c>
      <c r="C1291" s="3">
        <v>28608.0</v>
      </c>
    </row>
    <row r="1292">
      <c r="A1292" s="2">
        <v>12205.0</v>
      </c>
      <c r="B1292" s="2" t="s">
        <v>1288</v>
      </c>
      <c r="C1292" s="3">
        <v>23687.0</v>
      </c>
    </row>
    <row r="1293">
      <c r="A1293" s="2">
        <v>12208.0</v>
      </c>
      <c r="B1293" s="2" t="s">
        <v>1289</v>
      </c>
      <c r="C1293" s="3">
        <v>15804.0</v>
      </c>
    </row>
    <row r="1294">
      <c r="A1294" s="2">
        <v>12209.0</v>
      </c>
      <c r="B1294" s="2" t="s">
        <v>1290</v>
      </c>
      <c r="C1294" s="3">
        <v>16462.0</v>
      </c>
    </row>
    <row r="1295">
      <c r="A1295" s="2">
        <v>12212.0</v>
      </c>
      <c r="B1295" s="2" t="s">
        <v>1291</v>
      </c>
      <c r="C1295" s="3">
        <v>19493.0</v>
      </c>
    </row>
    <row r="1296">
      <c r="A1296" s="2">
        <v>12215.0</v>
      </c>
      <c r="B1296" s="2" t="s">
        <v>1292</v>
      </c>
      <c r="C1296" s="3">
        <v>35491.0</v>
      </c>
    </row>
    <row r="1297">
      <c r="A1297" s="2">
        <v>12219.0</v>
      </c>
      <c r="B1297" s="2" t="s">
        <v>1293</v>
      </c>
      <c r="C1297" s="3">
        <v>20938.0</v>
      </c>
    </row>
    <row r="1298">
      <c r="A1298" s="2">
        <v>12220.0</v>
      </c>
      <c r="B1298" s="2" t="s">
        <v>1294</v>
      </c>
      <c r="C1298" s="3">
        <v>14923.0</v>
      </c>
    </row>
    <row r="1299">
      <c r="A1299" s="2">
        <v>12222.0</v>
      </c>
      <c r="B1299" s="2" t="s">
        <v>1295</v>
      </c>
      <c r="C1299" s="3">
        <v>21705.0</v>
      </c>
    </row>
    <row r="1300">
      <c r="A1300" s="2">
        <v>12224.0</v>
      </c>
      <c r="B1300" s="2" t="s">
        <v>1296</v>
      </c>
      <c r="C1300" s="3">
        <v>28683.0</v>
      </c>
    </row>
    <row r="1301">
      <c r="A1301" s="2">
        <v>12225.0</v>
      </c>
      <c r="B1301" s="2" t="s">
        <v>1297</v>
      </c>
      <c r="C1301" s="3">
        <v>24220.0</v>
      </c>
    </row>
    <row r="1302">
      <c r="A1302" s="2">
        <v>12227.0</v>
      </c>
      <c r="B1302" s="2" t="s">
        <v>1298</v>
      </c>
      <c r="C1302" s="3">
        <v>21761.0</v>
      </c>
    </row>
    <row r="1303">
      <c r="A1303" s="2">
        <v>12233.0</v>
      </c>
      <c r="B1303" s="2" t="s">
        <v>1299</v>
      </c>
      <c r="C1303" s="3">
        <v>24861.0</v>
      </c>
    </row>
    <row r="1304">
      <c r="A1304" s="2">
        <v>12235.0</v>
      </c>
      <c r="B1304" s="2" t="s">
        <v>1300</v>
      </c>
      <c r="C1304" s="3">
        <v>19969.0</v>
      </c>
    </row>
    <row r="1305">
      <c r="A1305" s="2">
        <v>12236.0</v>
      </c>
      <c r="B1305" s="2" t="s">
        <v>1301</v>
      </c>
      <c r="C1305" s="3">
        <v>21463.0</v>
      </c>
    </row>
    <row r="1306">
      <c r="A1306" s="2">
        <v>12238.0</v>
      </c>
      <c r="B1306" s="2" t="s">
        <v>1302</v>
      </c>
      <c r="C1306" s="3">
        <v>35155.0</v>
      </c>
    </row>
    <row r="1307">
      <c r="A1307" s="2">
        <v>12242.0</v>
      </c>
      <c r="B1307" s="2" t="s">
        <v>1303</v>
      </c>
      <c r="C1307" s="3">
        <v>31646.0</v>
      </c>
    </row>
    <row r="1308">
      <c r="A1308" s="2">
        <v>12243.0</v>
      </c>
      <c r="B1308" s="2" t="s">
        <v>1304</v>
      </c>
      <c r="C1308" s="3">
        <v>19139.0</v>
      </c>
    </row>
    <row r="1309">
      <c r="A1309" s="2">
        <v>12245.0</v>
      </c>
      <c r="B1309" s="2" t="s">
        <v>1305</v>
      </c>
      <c r="C1309" s="3">
        <v>20146.0</v>
      </c>
    </row>
    <row r="1310">
      <c r="A1310" s="2">
        <v>12246.0</v>
      </c>
      <c r="B1310" s="2" t="s">
        <v>1306</v>
      </c>
      <c r="C1310" s="3">
        <v>27076.0</v>
      </c>
    </row>
    <row r="1311">
      <c r="A1311" s="2">
        <v>12247.0</v>
      </c>
      <c r="B1311" s="2" t="s">
        <v>1307</v>
      </c>
      <c r="C1311" s="3">
        <v>16149.0</v>
      </c>
    </row>
    <row r="1312">
      <c r="A1312" s="2">
        <v>12248.0</v>
      </c>
      <c r="B1312" s="2" t="s">
        <v>1308</v>
      </c>
      <c r="C1312" s="3">
        <v>19554.0</v>
      </c>
    </row>
    <row r="1313">
      <c r="A1313" s="2">
        <v>12250.0</v>
      </c>
      <c r="B1313" s="2" t="s">
        <v>1309</v>
      </c>
      <c r="C1313" s="3">
        <v>23723.0</v>
      </c>
    </row>
    <row r="1314">
      <c r="A1314" s="2">
        <v>12253.0</v>
      </c>
      <c r="B1314" s="2" t="s">
        <v>1310</v>
      </c>
      <c r="C1314" s="3">
        <v>28903.0</v>
      </c>
    </row>
    <row r="1315">
      <c r="A1315" s="2">
        <v>12254.0</v>
      </c>
      <c r="B1315" s="2" t="s">
        <v>1311</v>
      </c>
      <c r="C1315" s="3">
        <v>17578.0</v>
      </c>
    </row>
    <row r="1316">
      <c r="A1316" s="2">
        <v>12258.0</v>
      </c>
      <c r="B1316" s="2" t="s">
        <v>1312</v>
      </c>
      <c r="C1316" s="3">
        <v>17047.0</v>
      </c>
    </row>
    <row r="1317">
      <c r="A1317" s="2">
        <v>12259.0</v>
      </c>
      <c r="B1317" s="2" t="s">
        <v>1313</v>
      </c>
      <c r="C1317" s="3">
        <v>19026.0</v>
      </c>
    </row>
    <row r="1318">
      <c r="A1318" s="2">
        <v>12264.0</v>
      </c>
      <c r="B1318" s="2" t="s">
        <v>1314</v>
      </c>
      <c r="C1318" s="3">
        <v>13630.0</v>
      </c>
    </row>
    <row r="1319">
      <c r="A1319" s="2">
        <v>12266.0</v>
      </c>
      <c r="B1319" s="2" t="s">
        <v>1315</v>
      </c>
      <c r="C1319" s="3">
        <v>27652.0</v>
      </c>
    </row>
    <row r="1320">
      <c r="A1320" s="2">
        <v>12267.0</v>
      </c>
      <c r="B1320" s="2" t="s">
        <v>1316</v>
      </c>
      <c r="C1320" s="3">
        <v>23969.0</v>
      </c>
    </row>
    <row r="1321">
      <c r="A1321" s="2">
        <v>12268.0</v>
      </c>
      <c r="B1321" s="2" t="s">
        <v>1317</v>
      </c>
      <c r="C1321" s="3">
        <v>25453.0</v>
      </c>
    </row>
    <row r="1322">
      <c r="A1322" s="2">
        <v>12269.0</v>
      </c>
      <c r="B1322" s="2" t="s">
        <v>1318</v>
      </c>
      <c r="C1322" s="3">
        <v>30557.0</v>
      </c>
    </row>
    <row r="1323">
      <c r="A1323" s="2">
        <v>12270.0</v>
      </c>
      <c r="B1323" s="2" t="s">
        <v>1319</v>
      </c>
      <c r="C1323" s="3">
        <v>23565.0</v>
      </c>
    </row>
    <row r="1324">
      <c r="A1324" s="2">
        <v>12273.0</v>
      </c>
      <c r="B1324" s="2" t="s">
        <v>1320</v>
      </c>
      <c r="C1324" s="3">
        <v>20419.0</v>
      </c>
    </row>
    <row r="1325">
      <c r="A1325" s="2">
        <v>12274.0</v>
      </c>
      <c r="B1325" s="2" t="s">
        <v>1321</v>
      </c>
      <c r="C1325" s="3">
        <v>27219.0</v>
      </c>
    </row>
    <row r="1326">
      <c r="A1326" s="2">
        <v>12275.0</v>
      </c>
      <c r="B1326" s="2" t="s">
        <v>1322</v>
      </c>
      <c r="C1326" s="3">
        <v>14237.0</v>
      </c>
    </row>
    <row r="1327">
      <c r="A1327" s="2">
        <v>12278.0</v>
      </c>
      <c r="B1327" s="2" t="s">
        <v>1323</v>
      </c>
      <c r="C1327" s="3">
        <v>14516.0</v>
      </c>
    </row>
    <row r="1328">
      <c r="A1328" s="2">
        <v>12279.0</v>
      </c>
      <c r="B1328" s="2" t="s">
        <v>1324</v>
      </c>
      <c r="C1328" s="3">
        <v>23865.0</v>
      </c>
    </row>
    <row r="1329">
      <c r="A1329" s="2">
        <v>12280.0</v>
      </c>
      <c r="B1329" s="2" t="s">
        <v>1325</v>
      </c>
      <c r="C1329" s="3">
        <v>24940.0</v>
      </c>
    </row>
    <row r="1330">
      <c r="A1330" s="2">
        <v>12282.0</v>
      </c>
      <c r="B1330" s="2" t="s">
        <v>1326</v>
      </c>
      <c r="C1330" s="3">
        <v>16444.0</v>
      </c>
    </row>
    <row r="1331">
      <c r="A1331" s="2">
        <v>12283.0</v>
      </c>
      <c r="B1331" s="2" t="s">
        <v>1327</v>
      </c>
      <c r="C1331" s="3">
        <v>29642.0</v>
      </c>
    </row>
    <row r="1332">
      <c r="A1332" s="2">
        <v>12284.0</v>
      </c>
      <c r="B1332" s="2" t="s">
        <v>1328</v>
      </c>
      <c r="C1332" s="3">
        <v>27661.0</v>
      </c>
    </row>
    <row r="1333">
      <c r="A1333" s="2">
        <v>12285.0</v>
      </c>
      <c r="B1333" s="2" t="s">
        <v>1329</v>
      </c>
      <c r="C1333" s="3">
        <v>16501.0</v>
      </c>
    </row>
    <row r="1334">
      <c r="A1334" s="2">
        <v>12286.0</v>
      </c>
      <c r="B1334" s="2" t="s">
        <v>1330</v>
      </c>
      <c r="C1334" s="3">
        <v>15780.0</v>
      </c>
    </row>
    <row r="1335">
      <c r="A1335" s="2">
        <v>12287.0</v>
      </c>
      <c r="B1335" s="2" t="s">
        <v>1331</v>
      </c>
      <c r="C1335" s="3">
        <v>26721.0</v>
      </c>
    </row>
    <row r="1336">
      <c r="A1336" s="2">
        <v>12288.0</v>
      </c>
      <c r="B1336" s="2" t="s">
        <v>1332</v>
      </c>
      <c r="C1336" s="3">
        <v>20060.0</v>
      </c>
    </row>
    <row r="1337">
      <c r="A1337" s="2">
        <v>12289.0</v>
      </c>
      <c r="B1337" s="2" t="s">
        <v>1333</v>
      </c>
      <c r="C1337" s="3">
        <v>15105.0</v>
      </c>
    </row>
    <row r="1338">
      <c r="A1338" s="2">
        <v>12291.0</v>
      </c>
      <c r="B1338" s="2" t="s">
        <v>1334</v>
      </c>
      <c r="C1338" s="3">
        <v>12412.0</v>
      </c>
    </row>
    <row r="1339">
      <c r="A1339" s="2">
        <v>12292.0</v>
      </c>
      <c r="B1339" s="2" t="s">
        <v>1335</v>
      </c>
      <c r="C1339" s="3">
        <v>20548.0</v>
      </c>
    </row>
    <row r="1340">
      <c r="A1340" s="2">
        <v>12295.0</v>
      </c>
      <c r="B1340" s="2" t="s">
        <v>1336</v>
      </c>
      <c r="C1340" s="3">
        <v>29631.0</v>
      </c>
    </row>
    <row r="1341">
      <c r="A1341" s="2">
        <v>12296.0</v>
      </c>
      <c r="B1341" s="2" t="s">
        <v>1337</v>
      </c>
      <c r="C1341" s="3">
        <v>21176.0</v>
      </c>
    </row>
    <row r="1342">
      <c r="A1342" s="2">
        <v>12297.0</v>
      </c>
      <c r="B1342" s="2" t="s">
        <v>1338</v>
      </c>
      <c r="C1342" s="3">
        <v>26007.0</v>
      </c>
    </row>
    <row r="1343">
      <c r="A1343" s="2">
        <v>12299.0</v>
      </c>
      <c r="B1343" s="2" t="s">
        <v>1339</v>
      </c>
      <c r="C1343" s="3">
        <v>27985.0</v>
      </c>
    </row>
    <row r="1344">
      <c r="A1344" s="2">
        <v>12300.0</v>
      </c>
      <c r="B1344" s="2" t="s">
        <v>1340</v>
      </c>
      <c r="C1344" s="3">
        <v>21475.0</v>
      </c>
    </row>
    <row r="1345">
      <c r="A1345" s="2">
        <v>12301.0</v>
      </c>
      <c r="B1345" s="2" t="s">
        <v>1341</v>
      </c>
      <c r="C1345" s="3">
        <v>17184.0</v>
      </c>
    </row>
    <row r="1346">
      <c r="A1346" s="2">
        <v>12303.0</v>
      </c>
      <c r="B1346" s="2" t="s">
        <v>1342</v>
      </c>
      <c r="C1346" s="3">
        <v>26384.0</v>
      </c>
    </row>
    <row r="1347">
      <c r="A1347" s="2">
        <v>12305.0</v>
      </c>
      <c r="B1347" s="2" t="s">
        <v>1343</v>
      </c>
      <c r="C1347" s="3">
        <v>21728.0</v>
      </c>
    </row>
    <row r="1348">
      <c r="A1348" s="2">
        <v>12306.0</v>
      </c>
      <c r="B1348" s="2" t="s">
        <v>1344</v>
      </c>
      <c r="C1348" s="3">
        <v>24687.0</v>
      </c>
    </row>
    <row r="1349">
      <c r="A1349" s="2">
        <v>12308.0</v>
      </c>
      <c r="B1349" s="2" t="s">
        <v>1345</v>
      </c>
      <c r="C1349" s="3">
        <v>25252.0</v>
      </c>
    </row>
    <row r="1350">
      <c r="A1350" s="2">
        <v>12309.0</v>
      </c>
      <c r="B1350" s="2" t="s">
        <v>1346</v>
      </c>
      <c r="C1350" s="3">
        <v>16897.0</v>
      </c>
    </row>
    <row r="1351">
      <c r="A1351" s="2">
        <v>12311.0</v>
      </c>
      <c r="B1351" s="2" t="s">
        <v>1347</v>
      </c>
      <c r="C1351" s="3">
        <v>24960.0</v>
      </c>
    </row>
    <row r="1352">
      <c r="A1352" s="2">
        <v>12314.0</v>
      </c>
      <c r="B1352" s="2" t="s">
        <v>1348</v>
      </c>
      <c r="C1352" s="3">
        <v>30045.0</v>
      </c>
    </row>
    <row r="1353">
      <c r="A1353" s="2">
        <v>12315.0</v>
      </c>
      <c r="B1353" s="2" t="s">
        <v>1349</v>
      </c>
      <c r="C1353" s="3">
        <v>26801.0</v>
      </c>
    </row>
    <row r="1354">
      <c r="A1354" s="2">
        <v>12316.0</v>
      </c>
      <c r="B1354" s="2" t="s">
        <v>1350</v>
      </c>
      <c r="C1354" s="3">
        <v>21955.0</v>
      </c>
    </row>
    <row r="1355">
      <c r="A1355" s="2">
        <v>12317.0</v>
      </c>
      <c r="B1355" s="2" t="s">
        <v>1351</v>
      </c>
      <c r="C1355" s="3">
        <v>18043.0</v>
      </c>
    </row>
    <row r="1356">
      <c r="A1356" s="2">
        <v>12318.0</v>
      </c>
      <c r="B1356" s="2" t="s">
        <v>1352</v>
      </c>
      <c r="C1356" s="3">
        <v>20463.0</v>
      </c>
    </row>
    <row r="1357">
      <c r="A1357" s="2">
        <v>12319.0</v>
      </c>
      <c r="B1357" s="2" t="s">
        <v>1353</v>
      </c>
      <c r="C1357" s="3">
        <v>16281.0</v>
      </c>
    </row>
    <row r="1358">
      <c r="A1358" s="2">
        <v>12320.0</v>
      </c>
      <c r="B1358" s="2" t="s">
        <v>1354</v>
      </c>
      <c r="C1358" s="3">
        <v>20092.0</v>
      </c>
    </row>
    <row r="1359">
      <c r="A1359" s="2">
        <v>12321.0</v>
      </c>
      <c r="B1359" s="2" t="s">
        <v>1355</v>
      </c>
      <c r="C1359" s="3">
        <v>26233.0</v>
      </c>
    </row>
    <row r="1360">
      <c r="A1360" s="2">
        <v>12322.0</v>
      </c>
      <c r="B1360" s="2" t="s">
        <v>1356</v>
      </c>
      <c r="C1360" s="3">
        <v>24917.0</v>
      </c>
    </row>
    <row r="1361">
      <c r="A1361" s="2">
        <v>12323.0</v>
      </c>
      <c r="B1361" s="2" t="s">
        <v>1357</v>
      </c>
      <c r="C1361" s="3">
        <v>19587.0</v>
      </c>
    </row>
    <row r="1362">
      <c r="A1362" s="2">
        <v>12324.0</v>
      </c>
      <c r="B1362" s="2" t="s">
        <v>1358</v>
      </c>
      <c r="C1362" s="3">
        <v>17414.0</v>
      </c>
    </row>
    <row r="1363">
      <c r="A1363" s="2">
        <v>12325.0</v>
      </c>
      <c r="B1363" s="2" t="s">
        <v>1359</v>
      </c>
      <c r="C1363" s="3">
        <v>20223.0</v>
      </c>
    </row>
    <row r="1364">
      <c r="A1364" s="2">
        <v>12327.0</v>
      </c>
      <c r="B1364" s="2" t="s">
        <v>1360</v>
      </c>
      <c r="C1364" s="3">
        <v>35605.0</v>
      </c>
    </row>
    <row r="1365">
      <c r="A1365" s="2">
        <v>12328.0</v>
      </c>
      <c r="B1365" s="2" t="s">
        <v>1361</v>
      </c>
      <c r="C1365" s="3">
        <v>18799.0</v>
      </c>
    </row>
    <row r="1366">
      <c r="A1366" s="2">
        <v>12329.0</v>
      </c>
      <c r="B1366" s="2" t="s">
        <v>1362</v>
      </c>
      <c r="C1366" s="3">
        <v>16328.0</v>
      </c>
    </row>
    <row r="1367">
      <c r="A1367" s="2">
        <v>12330.0</v>
      </c>
      <c r="B1367" s="2" t="s">
        <v>1363</v>
      </c>
      <c r="C1367" s="3">
        <v>20028.0</v>
      </c>
    </row>
    <row r="1368">
      <c r="A1368" s="2">
        <v>12331.0</v>
      </c>
      <c r="B1368" s="2" t="s">
        <v>1364</v>
      </c>
      <c r="C1368" s="3">
        <v>23218.0</v>
      </c>
    </row>
    <row r="1369">
      <c r="A1369" s="2">
        <v>12332.0</v>
      </c>
      <c r="B1369" s="2" t="s">
        <v>1365</v>
      </c>
      <c r="C1369" s="3">
        <v>20646.0</v>
      </c>
    </row>
    <row r="1370">
      <c r="A1370" s="2">
        <v>12334.0</v>
      </c>
      <c r="B1370" s="2" t="s">
        <v>1366</v>
      </c>
      <c r="C1370" s="3">
        <v>23149.0</v>
      </c>
    </row>
    <row r="1371">
      <c r="A1371" s="2">
        <v>12336.0</v>
      </c>
      <c r="B1371" s="2" t="s">
        <v>1367</v>
      </c>
      <c r="C1371" s="3">
        <v>20626.0</v>
      </c>
    </row>
    <row r="1372">
      <c r="A1372" s="2">
        <v>12338.0</v>
      </c>
      <c r="B1372" s="2" t="s">
        <v>1368</v>
      </c>
      <c r="C1372" s="3">
        <v>29201.0</v>
      </c>
    </row>
    <row r="1373">
      <c r="A1373" s="2">
        <v>12339.0</v>
      </c>
      <c r="B1373" s="2" t="s">
        <v>1369</v>
      </c>
      <c r="C1373" s="3">
        <v>21702.0</v>
      </c>
    </row>
    <row r="1374">
      <c r="A1374" s="2">
        <v>12340.0</v>
      </c>
      <c r="B1374" s="2" t="s">
        <v>1370</v>
      </c>
      <c r="C1374" s="3">
        <v>18088.0</v>
      </c>
    </row>
    <row r="1375">
      <c r="A1375" s="2">
        <v>12341.0</v>
      </c>
      <c r="B1375" s="2" t="s">
        <v>1371</v>
      </c>
      <c r="C1375" s="3">
        <v>19393.0</v>
      </c>
    </row>
    <row r="1376">
      <c r="A1376" s="2">
        <v>12345.0</v>
      </c>
      <c r="B1376" s="2" t="s">
        <v>1372</v>
      </c>
      <c r="C1376" s="3">
        <v>35321.0</v>
      </c>
    </row>
    <row r="1377">
      <c r="A1377" s="2">
        <v>12346.0</v>
      </c>
      <c r="B1377" s="2" t="s">
        <v>1373</v>
      </c>
      <c r="C1377" s="3">
        <v>24264.0</v>
      </c>
    </row>
    <row r="1378">
      <c r="A1378" s="2">
        <v>12347.0</v>
      </c>
      <c r="B1378" s="2" t="s">
        <v>1374</v>
      </c>
      <c r="C1378" s="3">
        <v>19119.0</v>
      </c>
    </row>
    <row r="1379">
      <c r="A1379" s="2">
        <v>12349.0</v>
      </c>
      <c r="B1379" s="2" t="s">
        <v>1375</v>
      </c>
      <c r="C1379" s="3">
        <v>27318.0</v>
      </c>
    </row>
    <row r="1380">
      <c r="A1380" s="2">
        <v>12355.0</v>
      </c>
      <c r="B1380" s="2" t="s">
        <v>1376</v>
      </c>
      <c r="C1380" s="3">
        <v>19441.0</v>
      </c>
    </row>
    <row r="1381">
      <c r="A1381" s="2">
        <v>12358.0</v>
      </c>
      <c r="B1381" s="2" t="s">
        <v>1377</v>
      </c>
      <c r="C1381" s="3">
        <v>16260.0</v>
      </c>
    </row>
    <row r="1382">
      <c r="A1382" s="2">
        <v>12360.0</v>
      </c>
      <c r="B1382" s="2" t="s">
        <v>1378</v>
      </c>
      <c r="C1382" s="3">
        <v>27366.0</v>
      </c>
    </row>
    <row r="1383">
      <c r="A1383" s="2">
        <v>12361.0</v>
      </c>
      <c r="B1383" s="2" t="s">
        <v>1379</v>
      </c>
      <c r="C1383" s="3">
        <v>21035.0</v>
      </c>
    </row>
    <row r="1384">
      <c r="A1384" s="2">
        <v>12362.0</v>
      </c>
      <c r="B1384" s="2" t="s">
        <v>1380</v>
      </c>
      <c r="C1384" s="3">
        <v>19975.0</v>
      </c>
    </row>
    <row r="1385">
      <c r="A1385" s="2">
        <v>12363.0</v>
      </c>
      <c r="B1385" s="2" t="s">
        <v>1381</v>
      </c>
      <c r="C1385" s="3">
        <v>23307.0</v>
      </c>
    </row>
    <row r="1386">
      <c r="A1386" s="2">
        <v>12367.0</v>
      </c>
      <c r="B1386" s="2" t="s">
        <v>1382</v>
      </c>
      <c r="C1386" s="3">
        <v>19657.0</v>
      </c>
    </row>
    <row r="1387">
      <c r="A1387" s="2">
        <v>12368.0</v>
      </c>
      <c r="B1387" s="2" t="s">
        <v>1383</v>
      </c>
      <c r="C1387" s="3">
        <v>16930.0</v>
      </c>
    </row>
    <row r="1388">
      <c r="A1388" s="2">
        <v>12370.0</v>
      </c>
      <c r="B1388" s="2" t="s">
        <v>1384</v>
      </c>
      <c r="C1388" s="3">
        <v>29544.0</v>
      </c>
    </row>
    <row r="1389">
      <c r="A1389" s="2">
        <v>12373.0</v>
      </c>
      <c r="B1389" s="2" t="s">
        <v>1385</v>
      </c>
      <c r="C1389" s="3">
        <v>10977.0</v>
      </c>
    </row>
    <row r="1390">
      <c r="A1390" s="2">
        <v>12374.0</v>
      </c>
      <c r="B1390" s="2" t="s">
        <v>1386</v>
      </c>
      <c r="C1390" s="3">
        <v>24523.0</v>
      </c>
    </row>
    <row r="1391">
      <c r="A1391" s="2">
        <v>12375.0</v>
      </c>
      <c r="B1391" s="2" t="s">
        <v>1387</v>
      </c>
      <c r="C1391" s="3">
        <v>25838.0</v>
      </c>
    </row>
    <row r="1392">
      <c r="A1392" s="2">
        <v>12376.0</v>
      </c>
      <c r="B1392" s="2" t="s">
        <v>1388</v>
      </c>
      <c r="C1392" s="3">
        <v>26645.0</v>
      </c>
    </row>
    <row r="1393">
      <c r="A1393" s="2">
        <v>12377.0</v>
      </c>
      <c r="B1393" s="2" t="s">
        <v>1389</v>
      </c>
      <c r="C1393" s="3">
        <v>16991.0</v>
      </c>
    </row>
    <row r="1394">
      <c r="A1394" s="2">
        <v>12381.0</v>
      </c>
      <c r="B1394" s="2" t="s">
        <v>1390</v>
      </c>
      <c r="C1394" s="3">
        <v>26666.0</v>
      </c>
    </row>
    <row r="1395">
      <c r="A1395" s="2">
        <v>12382.0</v>
      </c>
      <c r="B1395" s="2" t="s">
        <v>1391</v>
      </c>
      <c r="C1395" s="3">
        <v>32750.0</v>
      </c>
    </row>
    <row r="1396">
      <c r="A1396" s="2">
        <v>12383.0</v>
      </c>
      <c r="B1396" s="2" t="s">
        <v>1392</v>
      </c>
      <c r="C1396" s="3">
        <v>26443.0</v>
      </c>
    </row>
    <row r="1397">
      <c r="A1397" s="2">
        <v>12384.0</v>
      </c>
      <c r="B1397" s="2" t="s">
        <v>1393</v>
      </c>
      <c r="C1397" s="3">
        <v>23758.0</v>
      </c>
    </row>
    <row r="1398">
      <c r="A1398" s="2">
        <v>12385.0</v>
      </c>
      <c r="B1398" s="2" t="s">
        <v>1394</v>
      </c>
      <c r="C1398" s="3">
        <v>17502.0</v>
      </c>
    </row>
    <row r="1399">
      <c r="A1399" s="2">
        <v>12389.0</v>
      </c>
      <c r="B1399" s="2" t="s">
        <v>1395</v>
      </c>
      <c r="C1399" s="3">
        <v>29152.0</v>
      </c>
    </row>
    <row r="1400">
      <c r="A1400" s="2">
        <v>12390.0</v>
      </c>
      <c r="B1400" s="2" t="s">
        <v>1396</v>
      </c>
      <c r="C1400" s="3">
        <v>21314.0</v>
      </c>
    </row>
    <row r="1401">
      <c r="A1401" s="2">
        <v>12391.0</v>
      </c>
      <c r="B1401" s="2" t="s">
        <v>1397</v>
      </c>
      <c r="C1401" s="3">
        <v>28136.0</v>
      </c>
    </row>
    <row r="1402">
      <c r="A1402" s="2">
        <v>12392.0</v>
      </c>
      <c r="B1402" s="2" t="s">
        <v>1398</v>
      </c>
      <c r="C1402" s="3">
        <v>22928.0</v>
      </c>
    </row>
    <row r="1403">
      <c r="A1403" s="2">
        <v>12395.0</v>
      </c>
      <c r="B1403" s="2" t="s">
        <v>1399</v>
      </c>
      <c r="C1403" s="3">
        <v>17539.0</v>
      </c>
    </row>
    <row r="1404">
      <c r="A1404" s="2">
        <v>12396.0</v>
      </c>
      <c r="B1404" s="2" t="s">
        <v>1400</v>
      </c>
      <c r="C1404" s="3">
        <v>23046.0</v>
      </c>
    </row>
    <row r="1405">
      <c r="A1405" s="2">
        <v>12397.0</v>
      </c>
      <c r="B1405" s="2" t="s">
        <v>1401</v>
      </c>
      <c r="C1405" s="3">
        <v>24151.0</v>
      </c>
    </row>
    <row r="1406">
      <c r="A1406" s="2">
        <v>12398.0</v>
      </c>
      <c r="B1406" s="2" t="s">
        <v>1402</v>
      </c>
      <c r="C1406" s="3">
        <v>35363.0</v>
      </c>
    </row>
    <row r="1407">
      <c r="A1407" s="2">
        <v>12402.0</v>
      </c>
      <c r="B1407" s="2" t="s">
        <v>1403</v>
      </c>
      <c r="C1407" s="3">
        <v>13912.0</v>
      </c>
    </row>
    <row r="1408">
      <c r="A1408" s="2">
        <v>12403.0</v>
      </c>
      <c r="B1408" s="2" t="s">
        <v>1404</v>
      </c>
      <c r="C1408" s="3">
        <v>35492.0</v>
      </c>
    </row>
    <row r="1409">
      <c r="A1409" s="2">
        <v>12404.0</v>
      </c>
      <c r="B1409" s="2" t="s">
        <v>1405</v>
      </c>
      <c r="C1409" s="3">
        <v>32100.0</v>
      </c>
    </row>
    <row r="1410">
      <c r="A1410" s="2">
        <v>12408.0</v>
      </c>
      <c r="B1410" s="2" t="s">
        <v>1406</v>
      </c>
      <c r="C1410" s="3">
        <v>23198.0</v>
      </c>
    </row>
    <row r="1411">
      <c r="A1411" s="2">
        <v>12409.0</v>
      </c>
      <c r="B1411" s="2" t="s">
        <v>1407</v>
      </c>
      <c r="C1411" s="3">
        <v>27442.0</v>
      </c>
    </row>
    <row r="1412">
      <c r="A1412" s="2">
        <v>12412.0</v>
      </c>
      <c r="B1412" s="2" t="s">
        <v>1408</v>
      </c>
      <c r="C1412" s="3">
        <v>21267.0</v>
      </c>
    </row>
    <row r="1413">
      <c r="A1413" s="2">
        <v>12415.0</v>
      </c>
      <c r="B1413" s="2" t="s">
        <v>1409</v>
      </c>
      <c r="C1413" s="3">
        <v>20084.0</v>
      </c>
    </row>
    <row r="1414">
      <c r="A1414" s="2">
        <v>12416.0</v>
      </c>
      <c r="B1414" s="2" t="s">
        <v>1410</v>
      </c>
      <c r="C1414" s="3">
        <v>14204.0</v>
      </c>
    </row>
    <row r="1415">
      <c r="A1415" s="2">
        <v>12419.0</v>
      </c>
      <c r="B1415" s="2" t="s">
        <v>1411</v>
      </c>
      <c r="C1415" s="3">
        <v>18425.0</v>
      </c>
    </row>
    <row r="1416">
      <c r="A1416" s="2">
        <v>12420.0</v>
      </c>
      <c r="B1416" s="2" t="s">
        <v>1412</v>
      </c>
      <c r="C1416" s="3">
        <v>25800.0</v>
      </c>
    </row>
    <row r="1417">
      <c r="A1417" s="2">
        <v>12421.0</v>
      </c>
      <c r="B1417" s="2" t="s">
        <v>1413</v>
      </c>
      <c r="C1417" s="3">
        <v>26705.0</v>
      </c>
    </row>
    <row r="1418">
      <c r="A1418" s="2">
        <v>12423.0</v>
      </c>
      <c r="B1418" s="2" t="s">
        <v>1414</v>
      </c>
      <c r="C1418" s="3">
        <v>13601.0</v>
      </c>
    </row>
    <row r="1419">
      <c r="A1419" s="2">
        <v>12424.0</v>
      </c>
      <c r="B1419" s="2" t="s">
        <v>1415</v>
      </c>
      <c r="C1419" s="3">
        <v>18316.0</v>
      </c>
    </row>
    <row r="1420">
      <c r="A1420" s="2">
        <v>12425.0</v>
      </c>
      <c r="B1420" s="2" t="s">
        <v>1416</v>
      </c>
      <c r="C1420" s="3">
        <v>30228.0</v>
      </c>
    </row>
    <row r="1421">
      <c r="A1421" s="2">
        <v>12426.0</v>
      </c>
      <c r="B1421" s="2" t="s">
        <v>1417</v>
      </c>
      <c r="C1421" s="3">
        <v>16218.0</v>
      </c>
    </row>
    <row r="1422">
      <c r="A1422" s="2">
        <v>12427.0</v>
      </c>
      <c r="B1422" s="2" t="s">
        <v>1418</v>
      </c>
      <c r="C1422" s="3">
        <v>30171.0</v>
      </c>
    </row>
    <row r="1423">
      <c r="A1423" s="2">
        <v>12428.0</v>
      </c>
      <c r="B1423" s="2" t="s">
        <v>1419</v>
      </c>
      <c r="C1423" s="3">
        <v>24072.0</v>
      </c>
    </row>
    <row r="1424">
      <c r="A1424" s="2">
        <v>12429.0</v>
      </c>
      <c r="B1424" s="2" t="s">
        <v>1420</v>
      </c>
      <c r="C1424" s="3">
        <v>21926.0</v>
      </c>
    </row>
    <row r="1425">
      <c r="A1425" s="2">
        <v>12430.0</v>
      </c>
      <c r="B1425" s="2" t="s">
        <v>1421</v>
      </c>
      <c r="C1425" s="3">
        <v>23225.0</v>
      </c>
    </row>
    <row r="1426">
      <c r="A1426" s="2">
        <v>12435.0</v>
      </c>
      <c r="B1426" s="2" t="s">
        <v>1422</v>
      </c>
      <c r="C1426" s="3">
        <v>26962.0</v>
      </c>
    </row>
    <row r="1427">
      <c r="A1427" s="2">
        <v>12436.0</v>
      </c>
      <c r="B1427" s="2" t="s">
        <v>1423</v>
      </c>
      <c r="C1427" s="3">
        <v>28422.0</v>
      </c>
    </row>
    <row r="1428">
      <c r="A1428" s="2">
        <v>12437.0</v>
      </c>
      <c r="B1428" s="2" t="s">
        <v>1424</v>
      </c>
      <c r="C1428" s="3">
        <v>26220.0</v>
      </c>
    </row>
    <row r="1429">
      <c r="A1429" s="2">
        <v>12440.0</v>
      </c>
      <c r="B1429" s="2" t="s">
        <v>1425</v>
      </c>
      <c r="C1429" s="3">
        <v>18158.0</v>
      </c>
    </row>
    <row r="1430">
      <c r="A1430" s="2">
        <v>12441.0</v>
      </c>
      <c r="B1430" s="2" t="s">
        <v>1426</v>
      </c>
      <c r="C1430" s="3">
        <v>15335.0</v>
      </c>
    </row>
    <row r="1431">
      <c r="A1431" s="2">
        <v>12444.0</v>
      </c>
      <c r="B1431" s="2" t="s">
        <v>1427</v>
      </c>
      <c r="C1431" s="3">
        <v>13254.0</v>
      </c>
    </row>
    <row r="1432">
      <c r="A1432" s="2">
        <v>12446.0</v>
      </c>
      <c r="B1432" s="2" t="s">
        <v>1428</v>
      </c>
      <c r="C1432" s="3">
        <v>33168.0</v>
      </c>
    </row>
    <row r="1433">
      <c r="A1433" s="2">
        <v>12447.0</v>
      </c>
      <c r="B1433" s="2" t="s">
        <v>1429</v>
      </c>
      <c r="C1433" s="3">
        <v>19264.0</v>
      </c>
    </row>
    <row r="1434">
      <c r="A1434" s="2">
        <v>12448.0</v>
      </c>
      <c r="B1434" s="2" t="s">
        <v>1430</v>
      </c>
      <c r="C1434" s="3">
        <v>28823.0</v>
      </c>
    </row>
    <row r="1435">
      <c r="A1435" s="2">
        <v>12449.0</v>
      </c>
      <c r="B1435" s="2" t="s">
        <v>1431</v>
      </c>
      <c r="C1435" s="3">
        <v>28211.0</v>
      </c>
    </row>
    <row r="1436">
      <c r="A1436" s="2">
        <v>12450.0</v>
      </c>
      <c r="B1436" s="2" t="s">
        <v>1432</v>
      </c>
      <c r="C1436" s="3">
        <v>31928.0</v>
      </c>
    </row>
    <row r="1437">
      <c r="A1437" s="2">
        <v>12451.0</v>
      </c>
      <c r="B1437" s="2" t="s">
        <v>1433</v>
      </c>
      <c r="C1437" s="3">
        <v>24856.0</v>
      </c>
    </row>
    <row r="1438">
      <c r="A1438" s="2">
        <v>12452.0</v>
      </c>
      <c r="B1438" s="2" t="s">
        <v>1434</v>
      </c>
      <c r="C1438" s="3">
        <v>23678.0</v>
      </c>
    </row>
    <row r="1439">
      <c r="A1439" s="2">
        <v>12454.0</v>
      </c>
      <c r="B1439" s="2" t="s">
        <v>1435</v>
      </c>
      <c r="C1439" s="3">
        <v>18970.0</v>
      </c>
    </row>
    <row r="1440">
      <c r="A1440" s="2">
        <v>12456.0</v>
      </c>
      <c r="B1440" s="2" t="s">
        <v>1436</v>
      </c>
      <c r="C1440" s="3">
        <v>21224.0</v>
      </c>
    </row>
    <row r="1441">
      <c r="A1441" s="2">
        <v>12457.0</v>
      </c>
      <c r="B1441" s="2" t="s">
        <v>1437</v>
      </c>
      <c r="C1441" s="3">
        <v>16652.0</v>
      </c>
    </row>
    <row r="1442">
      <c r="A1442" s="2">
        <v>12458.0</v>
      </c>
      <c r="B1442" s="2" t="s">
        <v>1438</v>
      </c>
      <c r="C1442" s="3">
        <v>18119.0</v>
      </c>
    </row>
    <row r="1443">
      <c r="A1443" s="2">
        <v>12459.0</v>
      </c>
      <c r="B1443" s="2" t="s">
        <v>1439</v>
      </c>
      <c r="C1443" s="3">
        <v>23886.0</v>
      </c>
    </row>
    <row r="1444">
      <c r="A1444" s="2">
        <v>12461.0</v>
      </c>
      <c r="B1444" s="2" t="s">
        <v>1440</v>
      </c>
      <c r="C1444" s="3">
        <v>36129.0</v>
      </c>
    </row>
    <row r="1445">
      <c r="A1445" s="2">
        <v>12463.0</v>
      </c>
      <c r="B1445" s="2" t="s">
        <v>1441</v>
      </c>
      <c r="C1445" s="3">
        <v>26067.0</v>
      </c>
    </row>
    <row r="1446">
      <c r="A1446" s="2">
        <v>12464.0</v>
      </c>
      <c r="B1446" s="2" t="s">
        <v>1442</v>
      </c>
      <c r="C1446" s="3">
        <v>16294.0</v>
      </c>
    </row>
    <row r="1447">
      <c r="A1447" s="2">
        <v>12465.0</v>
      </c>
      <c r="B1447" s="2" t="s">
        <v>1443</v>
      </c>
      <c r="C1447" s="3">
        <v>15274.0</v>
      </c>
    </row>
    <row r="1448">
      <c r="A1448" s="2">
        <v>12466.0</v>
      </c>
      <c r="B1448" s="2" t="s">
        <v>1444</v>
      </c>
      <c r="C1448" s="3">
        <v>27209.0</v>
      </c>
    </row>
    <row r="1449">
      <c r="A1449" s="2">
        <v>12467.0</v>
      </c>
      <c r="B1449" s="2" t="s">
        <v>1445</v>
      </c>
      <c r="C1449" s="3">
        <v>20416.0</v>
      </c>
    </row>
    <row r="1450">
      <c r="A1450" s="2">
        <v>12469.0</v>
      </c>
      <c r="B1450" s="2" t="s">
        <v>1446</v>
      </c>
      <c r="C1450" s="3">
        <v>16911.0</v>
      </c>
    </row>
    <row r="1451">
      <c r="A1451" s="2">
        <v>12471.0</v>
      </c>
      <c r="B1451" s="2" t="s">
        <v>1447</v>
      </c>
      <c r="C1451" s="3">
        <v>30666.0</v>
      </c>
    </row>
    <row r="1452">
      <c r="A1452" s="2">
        <v>12472.0</v>
      </c>
      <c r="B1452" s="2" t="s">
        <v>1448</v>
      </c>
      <c r="C1452" s="3">
        <v>28994.0</v>
      </c>
    </row>
    <row r="1453">
      <c r="A1453" s="2">
        <v>12473.0</v>
      </c>
      <c r="B1453" s="2" t="s">
        <v>1449</v>
      </c>
      <c r="C1453" s="3">
        <v>23807.0</v>
      </c>
    </row>
    <row r="1454">
      <c r="A1454" s="2">
        <v>12474.0</v>
      </c>
      <c r="B1454" s="2" t="s">
        <v>1450</v>
      </c>
      <c r="C1454" s="3">
        <v>31394.0</v>
      </c>
    </row>
    <row r="1455">
      <c r="A1455" s="2">
        <v>12475.0</v>
      </c>
      <c r="B1455" s="2" t="s">
        <v>1451</v>
      </c>
      <c r="C1455" s="3">
        <v>22250.0</v>
      </c>
    </row>
    <row r="1456">
      <c r="A1456" s="2">
        <v>12476.0</v>
      </c>
      <c r="B1456" s="2" t="s">
        <v>1452</v>
      </c>
      <c r="C1456" s="3">
        <v>29641.0</v>
      </c>
    </row>
    <row r="1457">
      <c r="A1457" s="2">
        <v>12477.0</v>
      </c>
      <c r="B1457" s="2" t="s">
        <v>1453</v>
      </c>
      <c r="C1457" s="3">
        <v>24073.0</v>
      </c>
    </row>
    <row r="1458">
      <c r="A1458" s="2">
        <v>12481.0</v>
      </c>
      <c r="B1458" s="2" t="s">
        <v>1454</v>
      </c>
      <c r="C1458" s="3">
        <v>24769.0</v>
      </c>
    </row>
    <row r="1459">
      <c r="A1459" s="2">
        <v>12482.0</v>
      </c>
      <c r="B1459" s="2" t="s">
        <v>1455</v>
      </c>
      <c r="C1459" s="3">
        <v>27982.0</v>
      </c>
    </row>
    <row r="1460">
      <c r="A1460" s="2">
        <v>12484.0</v>
      </c>
      <c r="B1460" s="2" t="s">
        <v>1456</v>
      </c>
      <c r="C1460" s="3">
        <v>19567.0</v>
      </c>
    </row>
    <row r="1461">
      <c r="A1461" s="2">
        <v>12485.0</v>
      </c>
      <c r="B1461" s="2" t="s">
        <v>1457</v>
      </c>
      <c r="C1461" s="3">
        <v>21995.0</v>
      </c>
    </row>
    <row r="1462">
      <c r="A1462" s="2">
        <v>12488.0</v>
      </c>
      <c r="B1462" s="2" t="s">
        <v>1458</v>
      </c>
      <c r="C1462" s="3">
        <v>19002.0</v>
      </c>
    </row>
    <row r="1463">
      <c r="A1463" s="2">
        <v>12489.0</v>
      </c>
      <c r="B1463" s="2" t="s">
        <v>1459</v>
      </c>
      <c r="C1463" s="3">
        <v>21111.0</v>
      </c>
    </row>
    <row r="1464">
      <c r="A1464" s="2">
        <v>12490.0</v>
      </c>
      <c r="B1464" s="2" t="s">
        <v>1460</v>
      </c>
      <c r="C1464" s="3">
        <v>21578.0</v>
      </c>
    </row>
    <row r="1465">
      <c r="A1465" s="2">
        <v>12491.0</v>
      </c>
      <c r="B1465" s="2" t="s">
        <v>1461</v>
      </c>
      <c r="C1465" s="3">
        <v>22407.0</v>
      </c>
    </row>
    <row r="1466">
      <c r="A1466" s="2">
        <v>12492.0</v>
      </c>
      <c r="B1466" s="2" t="s">
        <v>1462</v>
      </c>
      <c r="C1466" s="3">
        <v>20836.0</v>
      </c>
    </row>
    <row r="1467">
      <c r="A1467" s="2">
        <v>12493.0</v>
      </c>
      <c r="B1467" s="2" t="s">
        <v>1463</v>
      </c>
      <c r="C1467" s="3">
        <v>17349.0</v>
      </c>
    </row>
    <row r="1468">
      <c r="A1468" s="2">
        <v>12497.0</v>
      </c>
      <c r="B1468" s="2" t="s">
        <v>1464</v>
      </c>
      <c r="C1468" s="3">
        <v>17295.0</v>
      </c>
    </row>
    <row r="1469">
      <c r="A1469" s="2">
        <v>12499.0</v>
      </c>
      <c r="B1469" s="2" t="s">
        <v>1465</v>
      </c>
      <c r="C1469" s="3">
        <v>20699.0</v>
      </c>
    </row>
    <row r="1470">
      <c r="A1470" s="2">
        <v>12504.0</v>
      </c>
      <c r="B1470" s="2" t="s">
        <v>1466</v>
      </c>
      <c r="C1470" s="3">
        <v>20161.0</v>
      </c>
    </row>
    <row r="1471">
      <c r="A1471" s="2">
        <v>12505.0</v>
      </c>
      <c r="B1471" s="2" t="s">
        <v>1467</v>
      </c>
      <c r="C1471" s="3">
        <v>23065.0</v>
      </c>
    </row>
    <row r="1472">
      <c r="A1472" s="2">
        <v>12506.0</v>
      </c>
      <c r="B1472" s="2" t="s">
        <v>1468</v>
      </c>
      <c r="C1472" s="3">
        <v>17159.0</v>
      </c>
    </row>
    <row r="1473">
      <c r="A1473" s="2">
        <v>12507.0</v>
      </c>
      <c r="B1473" s="2" t="s">
        <v>1469</v>
      </c>
      <c r="C1473" s="3">
        <v>21811.0</v>
      </c>
    </row>
    <row r="1474">
      <c r="A1474" s="2">
        <v>12508.0</v>
      </c>
      <c r="B1474" s="2" t="s">
        <v>1470</v>
      </c>
      <c r="C1474" s="3">
        <v>18129.0</v>
      </c>
    </row>
    <row r="1475">
      <c r="A1475" s="2">
        <v>12509.0</v>
      </c>
      <c r="B1475" s="2" t="s">
        <v>1471</v>
      </c>
      <c r="C1475" s="3">
        <v>19482.0</v>
      </c>
    </row>
    <row r="1476">
      <c r="A1476" s="2">
        <v>12510.0</v>
      </c>
      <c r="B1476" s="2" t="s">
        <v>1472</v>
      </c>
      <c r="C1476" s="3">
        <v>23966.0</v>
      </c>
    </row>
    <row r="1477">
      <c r="A1477" s="2">
        <v>12511.0</v>
      </c>
      <c r="B1477" s="2" t="s">
        <v>1473</v>
      </c>
      <c r="C1477" s="3">
        <v>26019.0</v>
      </c>
    </row>
    <row r="1478">
      <c r="A1478" s="2">
        <v>12512.0</v>
      </c>
      <c r="B1478" s="2" t="s">
        <v>1474</v>
      </c>
      <c r="C1478" s="3">
        <v>28787.0</v>
      </c>
    </row>
    <row r="1479">
      <c r="A1479" s="2">
        <v>12517.0</v>
      </c>
      <c r="B1479" s="2" t="s">
        <v>1475</v>
      </c>
      <c r="C1479" s="3">
        <v>15173.0</v>
      </c>
    </row>
    <row r="1480">
      <c r="A1480" s="2">
        <v>12519.0</v>
      </c>
      <c r="B1480" s="2" t="s">
        <v>1476</v>
      </c>
      <c r="C1480" s="3">
        <v>22009.0</v>
      </c>
    </row>
    <row r="1481">
      <c r="A1481" s="2">
        <v>12521.0</v>
      </c>
      <c r="B1481" s="2" t="s">
        <v>1477</v>
      </c>
      <c r="C1481" s="3">
        <v>37464.0</v>
      </c>
    </row>
    <row r="1482">
      <c r="A1482" s="2">
        <v>12523.0</v>
      </c>
      <c r="B1482" s="2" t="s">
        <v>1478</v>
      </c>
      <c r="C1482" s="3">
        <v>25359.0</v>
      </c>
    </row>
    <row r="1483">
      <c r="A1483" s="2">
        <v>12526.0</v>
      </c>
      <c r="B1483" s="2" t="s">
        <v>1479</v>
      </c>
      <c r="C1483" s="3">
        <v>17903.0</v>
      </c>
    </row>
    <row r="1484">
      <c r="A1484" s="2">
        <v>12527.0</v>
      </c>
      <c r="B1484" s="2" t="s">
        <v>1480</v>
      </c>
      <c r="C1484" s="3">
        <v>32194.0</v>
      </c>
    </row>
    <row r="1485">
      <c r="A1485" s="2">
        <v>12529.0</v>
      </c>
      <c r="B1485" s="2" t="s">
        <v>1481</v>
      </c>
      <c r="C1485" s="3">
        <v>37077.0</v>
      </c>
    </row>
    <row r="1486">
      <c r="A1486" s="2">
        <v>12530.0</v>
      </c>
      <c r="B1486" s="2" t="s">
        <v>1482</v>
      </c>
      <c r="C1486" s="3">
        <v>16675.0</v>
      </c>
    </row>
    <row r="1487">
      <c r="A1487" s="2">
        <v>12531.0</v>
      </c>
      <c r="B1487" s="2" t="s">
        <v>1483</v>
      </c>
      <c r="C1487" s="3">
        <v>18176.0</v>
      </c>
    </row>
    <row r="1488">
      <c r="A1488" s="2">
        <v>12533.0</v>
      </c>
      <c r="B1488" s="2" t="s">
        <v>1484</v>
      </c>
      <c r="C1488" s="3">
        <v>30538.0</v>
      </c>
    </row>
    <row r="1489">
      <c r="A1489" s="2">
        <v>12535.0</v>
      </c>
      <c r="B1489" s="2" t="s">
        <v>1485</v>
      </c>
      <c r="C1489" s="3">
        <v>19129.0</v>
      </c>
    </row>
    <row r="1490">
      <c r="A1490" s="2">
        <v>12537.0</v>
      </c>
      <c r="B1490" s="2" t="s">
        <v>1486</v>
      </c>
      <c r="C1490" s="3">
        <v>22208.0</v>
      </c>
    </row>
    <row r="1491">
      <c r="A1491" s="2">
        <v>12538.0</v>
      </c>
      <c r="B1491" s="2" t="s">
        <v>1487</v>
      </c>
      <c r="C1491" s="3">
        <v>18832.0</v>
      </c>
    </row>
    <row r="1492">
      <c r="A1492" s="2">
        <v>12539.0</v>
      </c>
      <c r="B1492" s="2" t="s">
        <v>1488</v>
      </c>
      <c r="C1492" s="3">
        <v>20467.0</v>
      </c>
    </row>
    <row r="1493">
      <c r="A1493" s="2">
        <v>12541.0</v>
      </c>
      <c r="B1493" s="2" t="s">
        <v>1489</v>
      </c>
      <c r="C1493" s="3">
        <v>18069.0</v>
      </c>
    </row>
    <row r="1494">
      <c r="A1494" s="2">
        <v>12542.0</v>
      </c>
      <c r="B1494" s="2" t="s">
        <v>1490</v>
      </c>
      <c r="C1494" s="3">
        <v>17993.0</v>
      </c>
    </row>
    <row r="1495">
      <c r="A1495" s="2">
        <v>12543.0</v>
      </c>
      <c r="B1495" s="2" t="s">
        <v>1491</v>
      </c>
      <c r="C1495" s="3">
        <v>22657.0</v>
      </c>
    </row>
    <row r="1496">
      <c r="A1496" s="2">
        <v>12544.0</v>
      </c>
      <c r="B1496" s="2" t="s">
        <v>1492</v>
      </c>
      <c r="C1496" s="3">
        <v>12988.0</v>
      </c>
    </row>
    <row r="1497">
      <c r="A1497" s="2">
        <v>12545.0</v>
      </c>
      <c r="B1497" s="2" t="s">
        <v>1493</v>
      </c>
      <c r="C1497" s="3">
        <v>19855.0</v>
      </c>
    </row>
    <row r="1498">
      <c r="A1498" s="2">
        <v>12546.0</v>
      </c>
      <c r="B1498" s="2" t="s">
        <v>1494</v>
      </c>
      <c r="C1498" s="3">
        <v>32327.0</v>
      </c>
    </row>
    <row r="1499">
      <c r="A1499" s="2">
        <v>12547.0</v>
      </c>
      <c r="B1499" s="2" t="s">
        <v>1495</v>
      </c>
      <c r="C1499" s="3">
        <v>22416.0</v>
      </c>
    </row>
    <row r="1500">
      <c r="A1500" s="2">
        <v>12549.0</v>
      </c>
      <c r="B1500" s="2" t="s">
        <v>1496</v>
      </c>
      <c r="C1500" s="3">
        <v>33915.0</v>
      </c>
    </row>
    <row r="1501">
      <c r="A1501" s="2">
        <v>12550.0</v>
      </c>
      <c r="B1501" s="2" t="s">
        <v>1497</v>
      </c>
      <c r="C1501" s="3">
        <v>26194.0</v>
      </c>
    </row>
    <row r="1502">
      <c r="A1502" s="2">
        <v>12551.0</v>
      </c>
      <c r="B1502" s="2" t="s">
        <v>1498</v>
      </c>
      <c r="C1502" s="3">
        <v>19372.0</v>
      </c>
    </row>
    <row r="1503">
      <c r="A1503" s="2">
        <v>12552.0</v>
      </c>
      <c r="B1503" s="2" t="s">
        <v>1499</v>
      </c>
      <c r="C1503" s="3">
        <v>28248.0</v>
      </c>
    </row>
    <row r="1504">
      <c r="A1504" s="2">
        <v>12555.0</v>
      </c>
      <c r="B1504" s="2" t="s">
        <v>1500</v>
      </c>
      <c r="C1504" s="3">
        <v>24529.0</v>
      </c>
    </row>
    <row r="1505">
      <c r="A1505" s="2">
        <v>12556.0</v>
      </c>
      <c r="B1505" s="2" t="s">
        <v>1501</v>
      </c>
      <c r="C1505" s="3">
        <v>17986.0</v>
      </c>
    </row>
    <row r="1506">
      <c r="A1506" s="2">
        <v>12557.0</v>
      </c>
      <c r="B1506" s="2" t="s">
        <v>1502</v>
      </c>
      <c r="C1506" s="3">
        <v>30090.0</v>
      </c>
    </row>
    <row r="1507">
      <c r="A1507" s="2">
        <v>12558.0</v>
      </c>
      <c r="B1507" s="2" t="s">
        <v>1503</v>
      </c>
      <c r="C1507" s="3">
        <v>17226.0</v>
      </c>
    </row>
    <row r="1508">
      <c r="A1508" s="2">
        <v>12559.0</v>
      </c>
      <c r="B1508" s="2" t="s">
        <v>1504</v>
      </c>
      <c r="C1508" s="3">
        <v>25189.0</v>
      </c>
    </row>
    <row r="1509">
      <c r="A1509" s="2">
        <v>12560.0</v>
      </c>
      <c r="B1509" s="2" t="s">
        <v>1505</v>
      </c>
      <c r="C1509" s="3">
        <v>26372.0</v>
      </c>
    </row>
    <row r="1510">
      <c r="A1510" s="2">
        <v>12561.0</v>
      </c>
      <c r="B1510" s="2" t="s">
        <v>1506</v>
      </c>
      <c r="C1510" s="3">
        <v>18463.0</v>
      </c>
    </row>
    <row r="1511">
      <c r="A1511" s="2">
        <v>12562.0</v>
      </c>
      <c r="B1511" s="2" t="s">
        <v>1507</v>
      </c>
      <c r="C1511" s="3">
        <v>14451.0</v>
      </c>
    </row>
    <row r="1512">
      <c r="A1512" s="2">
        <v>12563.0</v>
      </c>
      <c r="B1512" s="2" t="s">
        <v>1508</v>
      </c>
      <c r="C1512" s="3">
        <v>26912.0</v>
      </c>
    </row>
    <row r="1513">
      <c r="A1513" s="2">
        <v>12564.0</v>
      </c>
      <c r="B1513" s="2" t="s">
        <v>1509</v>
      </c>
      <c r="C1513" s="3">
        <v>12162.0</v>
      </c>
    </row>
    <row r="1514">
      <c r="A1514" s="2">
        <v>12565.0</v>
      </c>
      <c r="B1514" s="2" t="s">
        <v>1510</v>
      </c>
      <c r="C1514" s="3">
        <v>11713.0</v>
      </c>
    </row>
    <row r="1515">
      <c r="A1515" s="2">
        <v>12566.0</v>
      </c>
      <c r="B1515" s="2" t="s">
        <v>1511</v>
      </c>
      <c r="C1515" s="3">
        <v>12070.0</v>
      </c>
    </row>
    <row r="1516">
      <c r="A1516" s="2">
        <v>12567.0</v>
      </c>
      <c r="B1516" s="2" t="s">
        <v>1512</v>
      </c>
      <c r="C1516" s="3">
        <v>21873.0</v>
      </c>
    </row>
    <row r="1517">
      <c r="A1517" s="2">
        <v>12569.0</v>
      </c>
      <c r="B1517" s="2" t="s">
        <v>1513</v>
      </c>
      <c r="C1517" s="3">
        <v>20620.0</v>
      </c>
    </row>
    <row r="1518">
      <c r="A1518" s="2">
        <v>12570.0</v>
      </c>
      <c r="B1518" s="2" t="s">
        <v>1514</v>
      </c>
      <c r="C1518" s="3">
        <v>15873.0</v>
      </c>
    </row>
    <row r="1519">
      <c r="A1519" s="2">
        <v>12572.0</v>
      </c>
      <c r="B1519" s="2" t="s">
        <v>1515</v>
      </c>
      <c r="C1519" s="3">
        <v>18267.0</v>
      </c>
    </row>
    <row r="1520">
      <c r="A1520" s="2">
        <v>12575.0</v>
      </c>
      <c r="B1520" s="2" t="s">
        <v>1516</v>
      </c>
      <c r="C1520" s="3">
        <v>20081.0</v>
      </c>
    </row>
    <row r="1521">
      <c r="A1521" s="2">
        <v>12577.0</v>
      </c>
      <c r="B1521" s="2" t="s">
        <v>1517</v>
      </c>
      <c r="C1521" s="3">
        <v>29381.0</v>
      </c>
    </row>
    <row r="1522">
      <c r="A1522" s="2">
        <v>12579.0</v>
      </c>
      <c r="B1522" s="2" t="s">
        <v>1518</v>
      </c>
      <c r="C1522" s="3">
        <v>16235.0</v>
      </c>
    </row>
    <row r="1523">
      <c r="A1523" s="2">
        <v>12580.0</v>
      </c>
      <c r="B1523" s="2" t="s">
        <v>1519</v>
      </c>
      <c r="C1523" s="3">
        <v>18146.0</v>
      </c>
    </row>
    <row r="1524">
      <c r="A1524" s="2">
        <v>12582.0</v>
      </c>
      <c r="B1524" s="2" t="s">
        <v>1520</v>
      </c>
      <c r="C1524" s="3">
        <v>33972.0</v>
      </c>
    </row>
    <row r="1525">
      <c r="A1525" s="2">
        <v>12585.0</v>
      </c>
      <c r="B1525" s="2" t="s">
        <v>1521</v>
      </c>
      <c r="C1525" s="3">
        <v>12055.0</v>
      </c>
    </row>
    <row r="1526">
      <c r="A1526" s="2">
        <v>12586.0</v>
      </c>
      <c r="B1526" s="2" t="s">
        <v>1522</v>
      </c>
      <c r="C1526" s="3">
        <v>21442.0</v>
      </c>
    </row>
    <row r="1527">
      <c r="A1527" s="2">
        <v>12589.0</v>
      </c>
      <c r="B1527" s="2" t="s">
        <v>1523</v>
      </c>
      <c r="C1527" s="3">
        <v>20573.0</v>
      </c>
    </row>
    <row r="1528">
      <c r="A1528" s="2">
        <v>12590.0</v>
      </c>
      <c r="B1528" s="2" t="s">
        <v>1524</v>
      </c>
      <c r="C1528" s="3">
        <v>16075.0</v>
      </c>
    </row>
    <row r="1529">
      <c r="A1529" s="2">
        <v>12591.0</v>
      </c>
      <c r="B1529" s="2" t="s">
        <v>1525</v>
      </c>
      <c r="C1529" s="3">
        <v>17935.0</v>
      </c>
    </row>
    <row r="1530">
      <c r="A1530" s="2">
        <v>12592.0</v>
      </c>
      <c r="B1530" s="2" t="s">
        <v>1526</v>
      </c>
      <c r="C1530" s="3">
        <v>22417.0</v>
      </c>
    </row>
    <row r="1531">
      <c r="A1531" s="2">
        <v>12593.0</v>
      </c>
      <c r="B1531" s="2" t="s">
        <v>1527</v>
      </c>
      <c r="C1531" s="3">
        <v>30103.0</v>
      </c>
    </row>
    <row r="1532">
      <c r="A1532" s="2">
        <v>12594.0</v>
      </c>
      <c r="B1532" s="2" t="s">
        <v>1528</v>
      </c>
      <c r="C1532" s="3">
        <v>30485.0</v>
      </c>
    </row>
    <row r="1533">
      <c r="A1533" s="2">
        <v>12597.0</v>
      </c>
      <c r="B1533" s="2" t="s">
        <v>1529</v>
      </c>
      <c r="C1533" s="3">
        <v>30610.0</v>
      </c>
    </row>
    <row r="1534">
      <c r="A1534" s="2">
        <v>12598.0</v>
      </c>
      <c r="B1534" s="2" t="s">
        <v>1530</v>
      </c>
      <c r="C1534" s="3">
        <v>19776.0</v>
      </c>
    </row>
    <row r="1535">
      <c r="A1535" s="2">
        <v>12599.0</v>
      </c>
      <c r="B1535" s="2" t="s">
        <v>1531</v>
      </c>
      <c r="C1535" s="3">
        <v>12521.0</v>
      </c>
    </row>
    <row r="1536">
      <c r="A1536" s="2">
        <v>12600.0</v>
      </c>
      <c r="B1536" s="2" t="s">
        <v>1532</v>
      </c>
      <c r="C1536" s="3">
        <v>34888.0</v>
      </c>
    </row>
    <row r="1537">
      <c r="A1537" s="2">
        <v>12601.0</v>
      </c>
      <c r="B1537" s="2" t="s">
        <v>1533</v>
      </c>
      <c r="C1537" s="3">
        <v>18987.0</v>
      </c>
    </row>
    <row r="1538">
      <c r="A1538" s="2">
        <v>12602.0</v>
      </c>
      <c r="B1538" s="2" t="s">
        <v>1534</v>
      </c>
      <c r="C1538" s="3">
        <v>31472.0</v>
      </c>
    </row>
    <row r="1539">
      <c r="A1539" s="2">
        <v>12604.0</v>
      </c>
      <c r="B1539" s="2" t="s">
        <v>1535</v>
      </c>
      <c r="C1539" s="3">
        <v>28126.0</v>
      </c>
    </row>
    <row r="1540">
      <c r="A1540" s="2">
        <v>12605.0</v>
      </c>
      <c r="B1540" s="2" t="s">
        <v>1536</v>
      </c>
      <c r="C1540" s="3">
        <v>23931.0</v>
      </c>
    </row>
    <row r="1541">
      <c r="A1541" s="2">
        <v>12610.0</v>
      </c>
      <c r="B1541" s="2" t="s">
        <v>1537</v>
      </c>
      <c r="C1541" s="3">
        <v>21459.0</v>
      </c>
    </row>
    <row r="1542">
      <c r="A1542" s="2">
        <v>12611.0</v>
      </c>
      <c r="B1542" s="2" t="s">
        <v>1538</v>
      </c>
      <c r="C1542" s="3">
        <v>35861.0</v>
      </c>
    </row>
    <row r="1543">
      <c r="A1543" s="2">
        <v>12612.0</v>
      </c>
      <c r="B1543" s="2" t="s">
        <v>1539</v>
      </c>
      <c r="C1543" s="3">
        <v>21716.0</v>
      </c>
    </row>
    <row r="1544">
      <c r="A1544" s="2">
        <v>12613.0</v>
      </c>
      <c r="B1544" s="2" t="s">
        <v>1540</v>
      </c>
      <c r="C1544" s="3">
        <v>16716.0</v>
      </c>
    </row>
    <row r="1545">
      <c r="A1545" s="2">
        <v>12614.0</v>
      </c>
      <c r="B1545" s="2" t="s">
        <v>1541</v>
      </c>
      <c r="C1545" s="3">
        <v>21378.0</v>
      </c>
    </row>
    <row r="1546">
      <c r="A1546" s="2">
        <v>12616.0</v>
      </c>
      <c r="B1546" s="2" t="s">
        <v>1542</v>
      </c>
      <c r="C1546" s="3">
        <v>21113.0</v>
      </c>
    </row>
    <row r="1547">
      <c r="A1547" s="2">
        <v>12617.0</v>
      </c>
      <c r="B1547" s="2" t="s">
        <v>1543</v>
      </c>
      <c r="C1547" s="3">
        <v>25468.0</v>
      </c>
    </row>
    <row r="1548">
      <c r="A1548" s="2">
        <v>12618.0</v>
      </c>
      <c r="B1548" s="2" t="s">
        <v>1544</v>
      </c>
      <c r="C1548" s="3">
        <v>22554.0</v>
      </c>
    </row>
    <row r="1549">
      <c r="A1549" s="2">
        <v>12619.0</v>
      </c>
      <c r="B1549" s="2" t="s">
        <v>1545</v>
      </c>
      <c r="C1549" s="3">
        <v>18307.0</v>
      </c>
    </row>
    <row r="1550">
      <c r="A1550" s="2">
        <v>12620.0</v>
      </c>
      <c r="B1550" s="2" t="s">
        <v>1546</v>
      </c>
      <c r="C1550" s="3">
        <v>15570.0</v>
      </c>
    </row>
    <row r="1551">
      <c r="A1551" s="2">
        <v>12621.0</v>
      </c>
      <c r="B1551" s="2" t="s">
        <v>1547</v>
      </c>
      <c r="C1551" s="3">
        <v>22834.0</v>
      </c>
    </row>
    <row r="1552">
      <c r="A1552" s="2">
        <v>12622.0</v>
      </c>
      <c r="B1552" s="2" t="s">
        <v>1548</v>
      </c>
      <c r="C1552" s="3">
        <v>12174.0</v>
      </c>
    </row>
    <row r="1553">
      <c r="A1553" s="2">
        <v>12623.0</v>
      </c>
      <c r="B1553" s="2" t="s">
        <v>1549</v>
      </c>
      <c r="C1553" s="3">
        <v>29504.0</v>
      </c>
    </row>
    <row r="1554">
      <c r="A1554" s="2">
        <v>12625.0</v>
      </c>
      <c r="B1554" s="2" t="s">
        <v>1550</v>
      </c>
      <c r="C1554" s="3">
        <v>15668.0</v>
      </c>
    </row>
    <row r="1555">
      <c r="A1555" s="2">
        <v>12626.0</v>
      </c>
      <c r="B1555" s="2" t="s">
        <v>1551</v>
      </c>
      <c r="C1555" s="3">
        <v>25946.0</v>
      </c>
    </row>
    <row r="1556">
      <c r="A1556" s="2">
        <v>12628.0</v>
      </c>
      <c r="B1556" s="2" t="s">
        <v>1552</v>
      </c>
      <c r="C1556" s="3">
        <v>32624.0</v>
      </c>
    </row>
    <row r="1557">
      <c r="A1557" s="2">
        <v>12629.0</v>
      </c>
      <c r="B1557" s="2" t="s">
        <v>1553</v>
      </c>
      <c r="C1557" s="3">
        <v>17049.0</v>
      </c>
    </row>
    <row r="1558">
      <c r="A1558" s="2">
        <v>12630.0</v>
      </c>
      <c r="B1558" s="2" t="s">
        <v>1554</v>
      </c>
      <c r="C1558" s="3">
        <v>23304.0</v>
      </c>
    </row>
    <row r="1559">
      <c r="A1559" s="2">
        <v>12631.0</v>
      </c>
      <c r="B1559" s="2" t="s">
        <v>1555</v>
      </c>
      <c r="C1559" s="3">
        <v>37109.0</v>
      </c>
    </row>
    <row r="1560">
      <c r="A1560" s="2">
        <v>12633.0</v>
      </c>
      <c r="B1560" s="2" t="s">
        <v>1556</v>
      </c>
      <c r="C1560" s="3">
        <v>20225.0</v>
      </c>
    </row>
    <row r="1561">
      <c r="A1561" s="2">
        <v>12634.0</v>
      </c>
      <c r="B1561" s="2" t="s">
        <v>1557</v>
      </c>
      <c r="C1561" s="3">
        <v>10879.0</v>
      </c>
    </row>
    <row r="1562">
      <c r="A1562" s="2">
        <v>12635.0</v>
      </c>
      <c r="B1562" s="2" t="s">
        <v>1558</v>
      </c>
      <c r="C1562" s="3">
        <v>22457.0</v>
      </c>
    </row>
    <row r="1563">
      <c r="A1563" s="2">
        <v>12636.0</v>
      </c>
      <c r="B1563" s="2" t="s">
        <v>1559</v>
      </c>
      <c r="C1563" s="3">
        <v>17076.0</v>
      </c>
    </row>
    <row r="1564">
      <c r="A1564" s="2">
        <v>12638.0</v>
      </c>
      <c r="B1564" s="2" t="s">
        <v>1560</v>
      </c>
      <c r="C1564" s="3">
        <v>25617.0</v>
      </c>
    </row>
    <row r="1565">
      <c r="A1565" s="2">
        <v>12639.0</v>
      </c>
      <c r="B1565" s="2" t="s">
        <v>1561</v>
      </c>
      <c r="C1565" s="3">
        <v>16484.0</v>
      </c>
    </row>
    <row r="1566">
      <c r="A1566" s="2">
        <v>12641.0</v>
      </c>
      <c r="B1566" s="2" t="s">
        <v>1562</v>
      </c>
      <c r="C1566" s="3">
        <v>18050.0</v>
      </c>
    </row>
    <row r="1567">
      <c r="A1567" s="2">
        <v>12642.0</v>
      </c>
      <c r="B1567" s="2" t="s">
        <v>1563</v>
      </c>
      <c r="C1567" s="3">
        <v>24362.0</v>
      </c>
    </row>
    <row r="1568">
      <c r="A1568" s="2">
        <v>12645.0</v>
      </c>
      <c r="B1568" s="2" t="s">
        <v>1564</v>
      </c>
      <c r="C1568" s="3">
        <v>34068.0</v>
      </c>
    </row>
    <row r="1569">
      <c r="A1569" s="2">
        <v>12646.0</v>
      </c>
      <c r="B1569" s="2" t="s">
        <v>1565</v>
      </c>
      <c r="C1569" s="3">
        <v>14077.0</v>
      </c>
    </row>
    <row r="1570">
      <c r="A1570" s="2">
        <v>12648.0</v>
      </c>
      <c r="B1570" s="2" t="s">
        <v>1566</v>
      </c>
      <c r="C1570" s="3">
        <v>23822.0</v>
      </c>
    </row>
    <row r="1571">
      <c r="A1571" s="2">
        <v>12649.0</v>
      </c>
      <c r="B1571" s="2" t="s">
        <v>1567</v>
      </c>
      <c r="C1571" s="3">
        <v>26640.0</v>
      </c>
    </row>
    <row r="1572">
      <c r="A1572" s="2">
        <v>12650.0</v>
      </c>
      <c r="B1572" s="2" t="s">
        <v>1568</v>
      </c>
      <c r="C1572" s="3">
        <v>19482.0</v>
      </c>
    </row>
    <row r="1573">
      <c r="A1573" s="2">
        <v>12651.0</v>
      </c>
      <c r="B1573" s="2" t="s">
        <v>1569</v>
      </c>
      <c r="C1573" s="3">
        <v>18132.0</v>
      </c>
    </row>
    <row r="1574">
      <c r="A1574" s="2">
        <v>12652.0</v>
      </c>
      <c r="B1574" s="2" t="s">
        <v>1570</v>
      </c>
      <c r="C1574" s="3">
        <v>28856.0</v>
      </c>
    </row>
    <row r="1575">
      <c r="A1575" s="2">
        <v>12653.0</v>
      </c>
      <c r="B1575" s="2" t="s">
        <v>1571</v>
      </c>
      <c r="C1575" s="3">
        <v>27827.0</v>
      </c>
    </row>
    <row r="1576">
      <c r="A1576" s="2">
        <v>12655.0</v>
      </c>
      <c r="B1576" s="2" t="s">
        <v>1572</v>
      </c>
      <c r="C1576" s="3">
        <v>11645.0</v>
      </c>
    </row>
    <row r="1577">
      <c r="A1577" s="2">
        <v>12656.0</v>
      </c>
      <c r="B1577" s="2" t="s">
        <v>1573</v>
      </c>
      <c r="C1577" s="3">
        <v>22112.0</v>
      </c>
    </row>
    <row r="1578">
      <c r="A1578" s="2">
        <v>12658.0</v>
      </c>
      <c r="B1578" s="2" t="s">
        <v>1574</v>
      </c>
      <c r="C1578" s="3">
        <v>19044.0</v>
      </c>
    </row>
    <row r="1579">
      <c r="A1579" s="2">
        <v>12659.0</v>
      </c>
      <c r="B1579" s="2" t="s">
        <v>1575</v>
      </c>
      <c r="C1579" s="3">
        <v>32702.0</v>
      </c>
    </row>
    <row r="1580">
      <c r="A1580" s="2">
        <v>12661.0</v>
      </c>
      <c r="B1580" s="2" t="s">
        <v>1576</v>
      </c>
      <c r="C1580" s="3">
        <v>29799.0</v>
      </c>
    </row>
    <row r="1581">
      <c r="A1581" s="2">
        <v>12662.0</v>
      </c>
      <c r="B1581" s="2" t="s">
        <v>1577</v>
      </c>
      <c r="C1581" s="3">
        <v>25947.0</v>
      </c>
    </row>
    <row r="1582">
      <c r="A1582" s="2">
        <v>12663.0</v>
      </c>
      <c r="B1582" s="2" t="s">
        <v>1578</v>
      </c>
      <c r="C1582" s="3">
        <v>32563.0</v>
      </c>
    </row>
    <row r="1583">
      <c r="A1583" s="2">
        <v>12665.0</v>
      </c>
      <c r="B1583" s="2" t="s">
        <v>1579</v>
      </c>
      <c r="C1583" s="3">
        <v>16549.0</v>
      </c>
    </row>
    <row r="1584">
      <c r="A1584" s="2">
        <v>12666.0</v>
      </c>
      <c r="B1584" s="2" t="s">
        <v>1580</v>
      </c>
      <c r="C1584" s="3">
        <v>22896.0</v>
      </c>
    </row>
    <row r="1585">
      <c r="A1585" s="2">
        <v>12669.0</v>
      </c>
      <c r="B1585" s="2" t="s">
        <v>1581</v>
      </c>
      <c r="C1585" s="3">
        <v>24179.0</v>
      </c>
    </row>
    <row r="1586">
      <c r="A1586" s="2">
        <v>12671.0</v>
      </c>
      <c r="B1586" s="2" t="s">
        <v>1582</v>
      </c>
      <c r="C1586" s="3">
        <v>25803.0</v>
      </c>
    </row>
    <row r="1587">
      <c r="A1587" s="2">
        <v>12672.0</v>
      </c>
      <c r="B1587" s="2" t="s">
        <v>1583</v>
      </c>
      <c r="C1587" s="3">
        <v>19882.0</v>
      </c>
    </row>
    <row r="1588">
      <c r="A1588" s="2">
        <v>12673.0</v>
      </c>
      <c r="B1588" s="2" t="s">
        <v>1584</v>
      </c>
      <c r="C1588" s="3">
        <v>27831.0</v>
      </c>
    </row>
    <row r="1589">
      <c r="A1589" s="2">
        <v>12674.0</v>
      </c>
      <c r="B1589" s="2" t="s">
        <v>1585</v>
      </c>
      <c r="C1589" s="3">
        <v>13491.0</v>
      </c>
    </row>
    <row r="1590">
      <c r="A1590" s="2">
        <v>12675.0</v>
      </c>
      <c r="B1590" s="2" t="s">
        <v>1586</v>
      </c>
      <c r="C1590" s="3">
        <v>19718.0</v>
      </c>
    </row>
    <row r="1591">
      <c r="A1591" s="2">
        <v>12676.0</v>
      </c>
      <c r="B1591" s="2" t="s">
        <v>1587</v>
      </c>
      <c r="C1591" s="3">
        <v>18119.0</v>
      </c>
    </row>
    <row r="1592">
      <c r="A1592" s="2">
        <v>12677.0</v>
      </c>
      <c r="B1592" s="2" t="s">
        <v>1588</v>
      </c>
      <c r="C1592" s="3">
        <v>25830.0</v>
      </c>
    </row>
    <row r="1593">
      <c r="A1593" s="2">
        <v>12680.0</v>
      </c>
      <c r="B1593" s="2" t="s">
        <v>1589</v>
      </c>
      <c r="C1593" s="3">
        <v>18809.0</v>
      </c>
    </row>
    <row r="1594">
      <c r="A1594" s="2">
        <v>12681.0</v>
      </c>
      <c r="B1594" s="2" t="s">
        <v>1590</v>
      </c>
      <c r="C1594" s="3">
        <v>23343.0</v>
      </c>
    </row>
    <row r="1595">
      <c r="A1595" s="2">
        <v>12682.0</v>
      </c>
      <c r="B1595" s="2" t="s">
        <v>1591</v>
      </c>
      <c r="C1595" s="3">
        <v>17351.0</v>
      </c>
    </row>
    <row r="1596">
      <c r="A1596" s="2">
        <v>12683.0</v>
      </c>
      <c r="B1596" s="2" t="s">
        <v>1592</v>
      </c>
      <c r="C1596" s="3">
        <v>21164.0</v>
      </c>
    </row>
    <row r="1597">
      <c r="A1597" s="2">
        <v>12684.0</v>
      </c>
      <c r="B1597" s="2" t="s">
        <v>1593</v>
      </c>
      <c r="C1597" s="3">
        <v>18264.0</v>
      </c>
    </row>
    <row r="1598">
      <c r="A1598" s="2">
        <v>12685.0</v>
      </c>
      <c r="B1598" s="2" t="s">
        <v>1594</v>
      </c>
      <c r="C1598" s="3">
        <v>20162.0</v>
      </c>
    </row>
    <row r="1599">
      <c r="A1599" s="2">
        <v>12686.0</v>
      </c>
      <c r="B1599" s="2" t="s">
        <v>1595</v>
      </c>
      <c r="C1599" s="3">
        <v>13761.0</v>
      </c>
    </row>
    <row r="1600">
      <c r="A1600" s="2">
        <v>12687.0</v>
      </c>
      <c r="B1600" s="2" t="s">
        <v>1596</v>
      </c>
      <c r="C1600" s="3">
        <v>24099.0</v>
      </c>
    </row>
    <row r="1601">
      <c r="A1601" s="2">
        <v>12688.0</v>
      </c>
      <c r="B1601" s="2" t="s">
        <v>1597</v>
      </c>
      <c r="C1601" s="3">
        <v>22821.0</v>
      </c>
    </row>
    <row r="1602">
      <c r="A1602" s="2">
        <v>12690.0</v>
      </c>
      <c r="B1602" s="2" t="s">
        <v>1598</v>
      </c>
      <c r="C1602" s="3">
        <v>20549.0</v>
      </c>
    </row>
    <row r="1603">
      <c r="A1603" s="2">
        <v>12693.0</v>
      </c>
      <c r="B1603" s="2" t="s">
        <v>1599</v>
      </c>
      <c r="C1603" s="3">
        <v>18722.0</v>
      </c>
    </row>
    <row r="1604">
      <c r="A1604" s="2">
        <v>12694.0</v>
      </c>
      <c r="B1604" s="2" t="s">
        <v>1600</v>
      </c>
      <c r="C1604" s="3">
        <v>22174.0</v>
      </c>
    </row>
    <row r="1605">
      <c r="A1605" s="2">
        <v>12695.0</v>
      </c>
      <c r="B1605" s="2" t="s">
        <v>1601</v>
      </c>
      <c r="C1605" s="3">
        <v>28088.0</v>
      </c>
    </row>
    <row r="1606">
      <c r="A1606" s="2">
        <v>12696.0</v>
      </c>
      <c r="B1606" s="2" t="s">
        <v>1602</v>
      </c>
      <c r="C1606" s="3">
        <v>14557.0</v>
      </c>
    </row>
    <row r="1607">
      <c r="A1607" s="2">
        <v>12697.0</v>
      </c>
      <c r="B1607" s="2" t="s">
        <v>1603</v>
      </c>
      <c r="C1607" s="3">
        <v>30536.0</v>
      </c>
    </row>
    <row r="1608">
      <c r="A1608" s="2">
        <v>12698.0</v>
      </c>
      <c r="B1608" s="2" t="s">
        <v>1604</v>
      </c>
      <c r="C1608" s="3">
        <v>16360.0</v>
      </c>
    </row>
    <row r="1609">
      <c r="A1609" s="2">
        <v>12700.0</v>
      </c>
      <c r="B1609" s="2" t="s">
        <v>1605</v>
      </c>
      <c r="C1609" s="3">
        <v>26248.0</v>
      </c>
    </row>
    <row r="1610">
      <c r="A1610" s="2">
        <v>12701.0</v>
      </c>
      <c r="B1610" s="2" t="s">
        <v>1606</v>
      </c>
      <c r="C1610" s="3">
        <v>18585.0</v>
      </c>
    </row>
    <row r="1611">
      <c r="A1611" s="2">
        <v>12702.0</v>
      </c>
      <c r="B1611" s="2" t="s">
        <v>1607</v>
      </c>
      <c r="C1611" s="3">
        <v>14807.0</v>
      </c>
    </row>
    <row r="1612">
      <c r="A1612" s="2">
        <v>12703.0</v>
      </c>
      <c r="B1612" s="2" t="s">
        <v>1608</v>
      </c>
      <c r="C1612" s="3">
        <v>15013.0</v>
      </c>
    </row>
    <row r="1613">
      <c r="A1613" s="2">
        <v>12704.0</v>
      </c>
      <c r="B1613" s="2" t="s">
        <v>1609</v>
      </c>
      <c r="C1613" s="3">
        <v>26124.0</v>
      </c>
    </row>
    <row r="1614">
      <c r="A1614" s="2">
        <v>12706.0</v>
      </c>
      <c r="B1614" s="2" t="s">
        <v>1610</v>
      </c>
      <c r="C1614" s="3">
        <v>28131.0</v>
      </c>
    </row>
    <row r="1615">
      <c r="A1615" s="2">
        <v>12709.0</v>
      </c>
      <c r="B1615" s="2" t="s">
        <v>1611</v>
      </c>
      <c r="C1615" s="3">
        <v>22926.0</v>
      </c>
    </row>
    <row r="1616">
      <c r="A1616" s="2">
        <v>12710.0</v>
      </c>
      <c r="B1616" s="2" t="s">
        <v>1612</v>
      </c>
      <c r="C1616" s="3">
        <v>29031.0</v>
      </c>
    </row>
    <row r="1617">
      <c r="A1617" s="2">
        <v>12711.0</v>
      </c>
      <c r="B1617" s="2" t="s">
        <v>1613</v>
      </c>
      <c r="C1617" s="3">
        <v>23000.0</v>
      </c>
    </row>
    <row r="1618">
      <c r="A1618" s="2">
        <v>12712.0</v>
      </c>
      <c r="B1618" s="2" t="s">
        <v>1614</v>
      </c>
      <c r="C1618" s="3">
        <v>23307.0</v>
      </c>
    </row>
    <row r="1619">
      <c r="A1619" s="2">
        <v>12714.0</v>
      </c>
      <c r="B1619" s="2" t="s">
        <v>1615</v>
      </c>
      <c r="C1619" s="3">
        <v>25918.0</v>
      </c>
    </row>
    <row r="1620">
      <c r="A1620" s="2">
        <v>12715.0</v>
      </c>
      <c r="B1620" s="2" t="s">
        <v>1616</v>
      </c>
      <c r="C1620" s="3">
        <v>16230.0</v>
      </c>
    </row>
    <row r="1621">
      <c r="A1621" s="2">
        <v>12716.0</v>
      </c>
      <c r="B1621" s="2" t="s">
        <v>1617</v>
      </c>
      <c r="C1621" s="3">
        <v>29660.0</v>
      </c>
    </row>
    <row r="1622">
      <c r="A1622" s="2">
        <v>12718.0</v>
      </c>
      <c r="B1622" s="2" t="s">
        <v>1618</v>
      </c>
      <c r="C1622" s="3">
        <v>29742.0</v>
      </c>
    </row>
    <row r="1623">
      <c r="A1623" s="2">
        <v>12719.0</v>
      </c>
      <c r="B1623" s="2" t="s">
        <v>1619</v>
      </c>
      <c r="C1623" s="3">
        <v>20044.0</v>
      </c>
    </row>
    <row r="1624">
      <c r="A1624" s="2">
        <v>12720.0</v>
      </c>
      <c r="B1624" s="2" t="s">
        <v>1620</v>
      </c>
      <c r="C1624" s="3">
        <v>15555.0</v>
      </c>
    </row>
    <row r="1625">
      <c r="A1625" s="2">
        <v>12721.0</v>
      </c>
      <c r="B1625" s="2" t="s">
        <v>1621</v>
      </c>
      <c r="C1625" s="3">
        <v>29014.0</v>
      </c>
    </row>
    <row r="1626">
      <c r="A1626" s="2">
        <v>12722.0</v>
      </c>
      <c r="B1626" s="2" t="s">
        <v>1622</v>
      </c>
      <c r="C1626" s="3">
        <v>23485.0</v>
      </c>
    </row>
    <row r="1627">
      <c r="A1627" s="2">
        <v>12723.0</v>
      </c>
      <c r="B1627" s="2" t="s">
        <v>1623</v>
      </c>
      <c r="C1627" s="3">
        <v>19718.0</v>
      </c>
    </row>
    <row r="1628">
      <c r="A1628" s="2">
        <v>12724.0</v>
      </c>
      <c r="B1628" s="2" t="s">
        <v>1624</v>
      </c>
      <c r="C1628" s="3">
        <v>25314.0</v>
      </c>
    </row>
    <row r="1629">
      <c r="A1629" s="2">
        <v>12726.0</v>
      </c>
      <c r="B1629" s="2" t="s">
        <v>1625</v>
      </c>
      <c r="C1629" s="3">
        <v>26520.0</v>
      </c>
    </row>
    <row r="1630">
      <c r="A1630" s="2">
        <v>12729.0</v>
      </c>
      <c r="B1630" s="2" t="s">
        <v>1626</v>
      </c>
      <c r="C1630" s="3">
        <v>18428.0</v>
      </c>
    </row>
    <row r="1631">
      <c r="A1631" s="2">
        <v>12730.0</v>
      </c>
      <c r="B1631" s="2" t="s">
        <v>1627</v>
      </c>
      <c r="C1631" s="3">
        <v>29782.0</v>
      </c>
    </row>
    <row r="1632">
      <c r="A1632" s="2">
        <v>12731.0</v>
      </c>
      <c r="B1632" s="2" t="s">
        <v>1628</v>
      </c>
      <c r="C1632" s="3">
        <v>31070.0</v>
      </c>
    </row>
    <row r="1633">
      <c r="A1633" s="2">
        <v>12732.0</v>
      </c>
      <c r="B1633" s="2" t="s">
        <v>1629</v>
      </c>
      <c r="C1633" s="3">
        <v>20820.0</v>
      </c>
    </row>
    <row r="1634">
      <c r="A1634" s="2">
        <v>12735.0</v>
      </c>
      <c r="B1634" s="2" t="s">
        <v>1630</v>
      </c>
      <c r="C1634" s="3">
        <v>29854.0</v>
      </c>
    </row>
    <row r="1635">
      <c r="A1635" s="2">
        <v>12736.0</v>
      </c>
      <c r="B1635" s="2" t="s">
        <v>1631</v>
      </c>
      <c r="C1635" s="3">
        <v>19600.0</v>
      </c>
    </row>
    <row r="1636">
      <c r="A1636" s="2">
        <v>12738.0</v>
      </c>
      <c r="B1636" s="2" t="s">
        <v>1632</v>
      </c>
      <c r="C1636" s="3">
        <v>16693.0</v>
      </c>
    </row>
    <row r="1637">
      <c r="A1637" s="2">
        <v>12739.0</v>
      </c>
      <c r="B1637" s="2" t="s">
        <v>1633</v>
      </c>
      <c r="C1637" s="3">
        <v>24224.0</v>
      </c>
    </row>
    <row r="1638">
      <c r="A1638" s="2">
        <v>12740.0</v>
      </c>
      <c r="B1638" s="2" t="s">
        <v>1634</v>
      </c>
      <c r="C1638" s="3">
        <v>24173.0</v>
      </c>
    </row>
    <row r="1639">
      <c r="A1639" s="2">
        <v>12741.0</v>
      </c>
      <c r="B1639" s="2" t="s">
        <v>1635</v>
      </c>
      <c r="C1639" s="3">
        <v>25142.0</v>
      </c>
    </row>
    <row r="1640">
      <c r="A1640" s="2">
        <v>12742.0</v>
      </c>
      <c r="B1640" s="2" t="s">
        <v>1636</v>
      </c>
      <c r="C1640" s="3">
        <v>22886.0</v>
      </c>
    </row>
    <row r="1641">
      <c r="A1641" s="2">
        <v>12743.0</v>
      </c>
      <c r="B1641" s="2" t="s">
        <v>1637</v>
      </c>
      <c r="C1641" s="3">
        <v>27651.0</v>
      </c>
    </row>
    <row r="1642">
      <c r="A1642" s="2">
        <v>12744.0</v>
      </c>
      <c r="B1642" s="2" t="s">
        <v>1638</v>
      </c>
      <c r="C1642" s="3">
        <v>22157.0</v>
      </c>
    </row>
    <row r="1643">
      <c r="A1643" s="2">
        <v>12745.0</v>
      </c>
      <c r="B1643" s="2" t="s">
        <v>1639</v>
      </c>
      <c r="C1643" s="3">
        <v>30953.0</v>
      </c>
    </row>
    <row r="1644">
      <c r="A1644" s="2">
        <v>12746.0</v>
      </c>
      <c r="B1644" s="2" t="s">
        <v>1640</v>
      </c>
      <c r="C1644" s="3">
        <v>17545.0</v>
      </c>
    </row>
    <row r="1645">
      <c r="A1645" s="2">
        <v>12747.0</v>
      </c>
      <c r="B1645" s="2" t="s">
        <v>1641</v>
      </c>
      <c r="C1645" s="3">
        <v>19955.0</v>
      </c>
    </row>
    <row r="1646">
      <c r="A1646" s="2">
        <v>12748.0</v>
      </c>
      <c r="B1646" s="2" t="s">
        <v>1642</v>
      </c>
      <c r="C1646" s="3">
        <v>24967.0</v>
      </c>
    </row>
    <row r="1647">
      <c r="A1647" s="2">
        <v>12749.0</v>
      </c>
      <c r="B1647" s="2" t="s">
        <v>1643</v>
      </c>
      <c r="C1647" s="3">
        <v>14564.0</v>
      </c>
    </row>
    <row r="1648">
      <c r="A1648" s="2">
        <v>12750.0</v>
      </c>
      <c r="B1648" s="2" t="s">
        <v>1644</v>
      </c>
      <c r="C1648" s="3">
        <v>13342.0</v>
      </c>
    </row>
    <row r="1649">
      <c r="A1649" s="2">
        <v>12751.0</v>
      </c>
      <c r="B1649" s="2" t="s">
        <v>1645</v>
      </c>
      <c r="C1649" s="3">
        <v>12528.0</v>
      </c>
    </row>
    <row r="1650">
      <c r="A1650" s="2">
        <v>12752.0</v>
      </c>
      <c r="B1650" s="2" t="s">
        <v>1646</v>
      </c>
      <c r="C1650" s="3">
        <v>25799.0</v>
      </c>
    </row>
    <row r="1651">
      <c r="A1651" s="2">
        <v>12753.0</v>
      </c>
      <c r="B1651" s="2" t="s">
        <v>1647</v>
      </c>
      <c r="C1651" s="3">
        <v>19809.0</v>
      </c>
    </row>
    <row r="1652">
      <c r="A1652" s="2">
        <v>12754.0</v>
      </c>
      <c r="B1652" s="2" t="s">
        <v>1648</v>
      </c>
      <c r="C1652" s="3">
        <v>16940.0</v>
      </c>
    </row>
    <row r="1653">
      <c r="A1653" s="2">
        <v>12755.0</v>
      </c>
      <c r="B1653" s="2" t="s">
        <v>1649</v>
      </c>
      <c r="C1653" s="3">
        <v>36003.0</v>
      </c>
    </row>
    <row r="1654">
      <c r="A1654" s="2">
        <v>12758.0</v>
      </c>
      <c r="B1654" s="2" t="s">
        <v>1650</v>
      </c>
      <c r="C1654" s="3">
        <v>32853.0</v>
      </c>
    </row>
    <row r="1655">
      <c r="A1655" s="2">
        <v>12760.0</v>
      </c>
      <c r="B1655" s="2" t="s">
        <v>1651</v>
      </c>
      <c r="C1655" s="3">
        <v>28864.0</v>
      </c>
    </row>
    <row r="1656">
      <c r="A1656" s="2">
        <v>12761.0</v>
      </c>
      <c r="B1656" s="2" t="s">
        <v>1652</v>
      </c>
      <c r="C1656" s="3">
        <v>24196.0</v>
      </c>
    </row>
    <row r="1657">
      <c r="A1657" s="2">
        <v>12763.0</v>
      </c>
      <c r="B1657" s="2" t="s">
        <v>1653</v>
      </c>
      <c r="C1657" s="3">
        <v>34156.0</v>
      </c>
    </row>
    <row r="1658">
      <c r="A1658" s="2">
        <v>12764.0</v>
      </c>
      <c r="B1658" s="2" t="s">
        <v>1654</v>
      </c>
      <c r="C1658" s="3">
        <v>29050.0</v>
      </c>
    </row>
    <row r="1659">
      <c r="A1659" s="2">
        <v>12765.0</v>
      </c>
      <c r="B1659" s="2" t="s">
        <v>1655</v>
      </c>
      <c r="C1659" s="3">
        <v>16864.0</v>
      </c>
    </row>
    <row r="1660">
      <c r="A1660" s="2">
        <v>12766.0</v>
      </c>
      <c r="B1660" s="2" t="s">
        <v>1656</v>
      </c>
      <c r="C1660" s="3">
        <v>16458.0</v>
      </c>
    </row>
    <row r="1661">
      <c r="A1661" s="2">
        <v>12767.0</v>
      </c>
      <c r="B1661" s="2" t="s">
        <v>1657</v>
      </c>
      <c r="C1661" s="3">
        <v>29651.0</v>
      </c>
    </row>
    <row r="1662">
      <c r="A1662" s="2">
        <v>12768.0</v>
      </c>
      <c r="B1662" s="2" t="s">
        <v>1658</v>
      </c>
      <c r="C1662" s="3">
        <v>11514.0</v>
      </c>
    </row>
    <row r="1663">
      <c r="A1663" s="2">
        <v>12769.0</v>
      </c>
      <c r="B1663" s="2" t="s">
        <v>1659</v>
      </c>
      <c r="C1663" s="3">
        <v>35877.0</v>
      </c>
    </row>
    <row r="1664">
      <c r="A1664" s="2">
        <v>12770.0</v>
      </c>
      <c r="B1664" s="2" t="s">
        <v>1660</v>
      </c>
      <c r="C1664" s="3">
        <v>21063.0</v>
      </c>
    </row>
    <row r="1665">
      <c r="A1665" s="2">
        <v>12771.0</v>
      </c>
      <c r="B1665" s="2" t="s">
        <v>1661</v>
      </c>
      <c r="C1665" s="3">
        <v>17757.0</v>
      </c>
    </row>
    <row r="1666">
      <c r="A1666" s="2">
        <v>12772.0</v>
      </c>
      <c r="B1666" s="2" t="s">
        <v>1662</v>
      </c>
      <c r="C1666" s="3">
        <v>19782.0</v>
      </c>
    </row>
    <row r="1667">
      <c r="A1667" s="2">
        <v>12773.0</v>
      </c>
      <c r="B1667" s="2" t="s">
        <v>1663</v>
      </c>
      <c r="C1667" s="3">
        <v>16408.0</v>
      </c>
    </row>
    <row r="1668">
      <c r="A1668" s="2">
        <v>12775.0</v>
      </c>
      <c r="B1668" s="2" t="s">
        <v>1664</v>
      </c>
      <c r="C1668" s="3">
        <v>21667.0</v>
      </c>
    </row>
    <row r="1669">
      <c r="A1669" s="2">
        <v>12776.0</v>
      </c>
      <c r="B1669" s="2" t="s">
        <v>1665</v>
      </c>
      <c r="C1669" s="3">
        <v>28373.0</v>
      </c>
    </row>
    <row r="1670">
      <c r="A1670" s="2">
        <v>12777.0</v>
      </c>
      <c r="B1670" s="2" t="s">
        <v>1666</v>
      </c>
      <c r="C1670" s="3">
        <v>14522.0</v>
      </c>
    </row>
    <row r="1671">
      <c r="A1671" s="2">
        <v>12778.0</v>
      </c>
      <c r="B1671" s="2" t="s">
        <v>1667</v>
      </c>
      <c r="C1671" s="3">
        <v>24069.0</v>
      </c>
    </row>
    <row r="1672">
      <c r="A1672" s="2">
        <v>12779.0</v>
      </c>
      <c r="B1672" s="2" t="s">
        <v>1668</v>
      </c>
      <c r="C1672" s="3">
        <v>14487.0</v>
      </c>
    </row>
    <row r="1673">
      <c r="A1673" s="2">
        <v>12780.0</v>
      </c>
      <c r="B1673" s="2" t="s">
        <v>1669</v>
      </c>
      <c r="C1673" s="3">
        <v>21202.0</v>
      </c>
    </row>
    <row r="1674">
      <c r="A1674" s="2">
        <v>12781.0</v>
      </c>
      <c r="B1674" s="2" t="s">
        <v>1670</v>
      </c>
      <c r="C1674" s="3">
        <v>19260.0</v>
      </c>
    </row>
    <row r="1675">
      <c r="A1675" s="2">
        <v>12782.0</v>
      </c>
      <c r="B1675" s="2" t="s">
        <v>1671</v>
      </c>
      <c r="C1675" s="3">
        <v>14749.0</v>
      </c>
    </row>
    <row r="1676">
      <c r="A1676" s="2">
        <v>12784.0</v>
      </c>
      <c r="B1676" s="2" t="s">
        <v>1672</v>
      </c>
      <c r="C1676" s="3">
        <v>20054.0</v>
      </c>
    </row>
    <row r="1677">
      <c r="A1677" s="2">
        <v>12785.0</v>
      </c>
      <c r="B1677" s="2" t="s">
        <v>1673</v>
      </c>
      <c r="C1677" s="3">
        <v>33139.0</v>
      </c>
    </row>
    <row r="1678">
      <c r="A1678" s="2">
        <v>12786.0</v>
      </c>
      <c r="B1678" s="2" t="s">
        <v>1674</v>
      </c>
      <c r="C1678" s="3">
        <v>33781.0</v>
      </c>
    </row>
    <row r="1679">
      <c r="A1679" s="2">
        <v>12787.0</v>
      </c>
      <c r="B1679" s="2" t="s">
        <v>1675</v>
      </c>
      <c r="C1679" s="3">
        <v>27859.0</v>
      </c>
    </row>
    <row r="1680">
      <c r="A1680" s="2">
        <v>12788.0</v>
      </c>
      <c r="B1680" s="2" t="s">
        <v>1676</v>
      </c>
      <c r="C1680" s="3">
        <v>14775.0</v>
      </c>
    </row>
    <row r="1681">
      <c r="A1681" s="2">
        <v>12789.0</v>
      </c>
      <c r="B1681" s="2" t="s">
        <v>1677</v>
      </c>
      <c r="C1681" s="3">
        <v>21148.0</v>
      </c>
    </row>
    <row r="1682">
      <c r="A1682" s="2">
        <v>12790.0</v>
      </c>
      <c r="B1682" s="2" t="s">
        <v>1678</v>
      </c>
      <c r="C1682" s="3">
        <v>15751.0</v>
      </c>
    </row>
    <row r="1683">
      <c r="A1683" s="2">
        <v>12791.0</v>
      </c>
      <c r="B1683" s="2" t="s">
        <v>1679</v>
      </c>
      <c r="C1683" s="3">
        <v>35679.0</v>
      </c>
    </row>
    <row r="1684">
      <c r="A1684" s="2">
        <v>12792.0</v>
      </c>
      <c r="B1684" s="2" t="s">
        <v>1680</v>
      </c>
      <c r="C1684" s="3">
        <v>25871.0</v>
      </c>
    </row>
    <row r="1685">
      <c r="A1685" s="2">
        <v>12793.0</v>
      </c>
      <c r="B1685" s="2" t="s">
        <v>1681</v>
      </c>
      <c r="C1685" s="3">
        <v>22653.0</v>
      </c>
    </row>
    <row r="1686">
      <c r="A1686" s="2">
        <v>12794.0</v>
      </c>
      <c r="B1686" s="2" t="s">
        <v>1682</v>
      </c>
      <c r="C1686" s="3">
        <v>23459.0</v>
      </c>
    </row>
    <row r="1687">
      <c r="A1687" s="2">
        <v>12795.0</v>
      </c>
      <c r="B1687" s="2" t="s">
        <v>1683</v>
      </c>
      <c r="C1687" s="3">
        <v>25954.0</v>
      </c>
    </row>
    <row r="1688">
      <c r="A1688" s="2">
        <v>12797.0</v>
      </c>
      <c r="B1688" s="2" t="s">
        <v>1684</v>
      </c>
      <c r="C1688" s="3">
        <v>17166.0</v>
      </c>
    </row>
    <row r="1689">
      <c r="A1689" s="2">
        <v>12798.0</v>
      </c>
      <c r="B1689" s="2" t="s">
        <v>1685</v>
      </c>
      <c r="C1689" s="3">
        <v>22868.0</v>
      </c>
    </row>
    <row r="1690">
      <c r="A1690" s="2">
        <v>12799.0</v>
      </c>
      <c r="B1690" s="2" t="s">
        <v>1686</v>
      </c>
      <c r="C1690" s="3">
        <v>24261.0</v>
      </c>
    </row>
    <row r="1691">
      <c r="A1691" s="2">
        <v>12800.0</v>
      </c>
      <c r="B1691" s="2" t="s">
        <v>1687</v>
      </c>
      <c r="C1691" s="3">
        <v>19150.0</v>
      </c>
    </row>
    <row r="1692">
      <c r="A1692" s="2">
        <v>12802.0</v>
      </c>
      <c r="B1692" s="2" t="s">
        <v>1688</v>
      </c>
      <c r="C1692" s="3">
        <v>15629.0</v>
      </c>
    </row>
    <row r="1693">
      <c r="A1693" s="2">
        <v>12804.0</v>
      </c>
      <c r="B1693" s="2" t="s">
        <v>1689</v>
      </c>
      <c r="C1693" s="3">
        <v>20763.0</v>
      </c>
    </row>
    <row r="1694">
      <c r="A1694" s="2">
        <v>12805.0</v>
      </c>
      <c r="B1694" s="2" t="s">
        <v>1690</v>
      </c>
      <c r="C1694" s="3">
        <v>19369.0</v>
      </c>
    </row>
    <row r="1695">
      <c r="A1695" s="2">
        <v>12806.0</v>
      </c>
      <c r="B1695" s="2" t="s">
        <v>1691</v>
      </c>
      <c r="C1695" s="3">
        <v>19106.0</v>
      </c>
    </row>
    <row r="1696">
      <c r="A1696" s="2">
        <v>12808.0</v>
      </c>
      <c r="B1696" s="2" t="s">
        <v>1692</v>
      </c>
      <c r="C1696" s="3">
        <v>15744.0</v>
      </c>
    </row>
    <row r="1697">
      <c r="A1697" s="2">
        <v>12810.0</v>
      </c>
      <c r="B1697" s="2" t="s">
        <v>1693</v>
      </c>
      <c r="C1697" s="3">
        <v>26323.0</v>
      </c>
    </row>
    <row r="1698">
      <c r="A1698" s="2">
        <v>12811.0</v>
      </c>
      <c r="B1698" s="2" t="s">
        <v>1694</v>
      </c>
      <c r="C1698" s="3">
        <v>14050.0</v>
      </c>
    </row>
    <row r="1699">
      <c r="A1699" s="2">
        <v>12812.0</v>
      </c>
      <c r="B1699" s="2" t="s">
        <v>1695</v>
      </c>
      <c r="C1699" s="3">
        <v>19231.0</v>
      </c>
    </row>
    <row r="1700">
      <c r="A1700" s="2">
        <v>12813.0</v>
      </c>
      <c r="B1700" s="2" t="s">
        <v>1696</v>
      </c>
      <c r="C1700" s="3">
        <v>22285.0</v>
      </c>
    </row>
    <row r="1701">
      <c r="A1701" s="2">
        <v>12814.0</v>
      </c>
      <c r="B1701" s="2" t="s">
        <v>1697</v>
      </c>
      <c r="C1701" s="3">
        <v>24553.0</v>
      </c>
    </row>
    <row r="1702">
      <c r="A1702" s="2">
        <v>12815.0</v>
      </c>
      <c r="B1702" s="2" t="s">
        <v>1698</v>
      </c>
      <c r="C1702" s="3">
        <v>21126.0</v>
      </c>
    </row>
    <row r="1703">
      <c r="A1703" s="2">
        <v>12817.0</v>
      </c>
      <c r="B1703" s="2" t="s">
        <v>1699</v>
      </c>
      <c r="C1703" s="3">
        <v>19688.0</v>
      </c>
    </row>
    <row r="1704">
      <c r="A1704" s="2">
        <v>12818.0</v>
      </c>
      <c r="B1704" s="2" t="s">
        <v>1700</v>
      </c>
      <c r="C1704" s="3">
        <v>23360.0</v>
      </c>
    </row>
    <row r="1705">
      <c r="A1705" s="2">
        <v>12819.0</v>
      </c>
      <c r="B1705" s="2" t="s">
        <v>1701</v>
      </c>
      <c r="C1705" s="3">
        <v>33528.0</v>
      </c>
    </row>
    <row r="1706">
      <c r="A1706" s="2">
        <v>12820.0</v>
      </c>
      <c r="B1706" s="2" t="s">
        <v>1702</v>
      </c>
      <c r="C1706" s="3">
        <v>25807.0</v>
      </c>
    </row>
    <row r="1707">
      <c r="A1707" s="2">
        <v>12821.0</v>
      </c>
      <c r="B1707" s="2" t="s">
        <v>1703</v>
      </c>
      <c r="C1707" s="3">
        <v>19984.0</v>
      </c>
    </row>
    <row r="1708">
      <c r="A1708" s="2">
        <v>12822.0</v>
      </c>
      <c r="B1708" s="2" t="s">
        <v>1704</v>
      </c>
      <c r="C1708" s="3">
        <v>31772.0</v>
      </c>
    </row>
    <row r="1709">
      <c r="A1709" s="2">
        <v>12823.0</v>
      </c>
      <c r="B1709" s="2" t="s">
        <v>1705</v>
      </c>
      <c r="C1709" s="3">
        <v>29530.0</v>
      </c>
    </row>
    <row r="1710">
      <c r="A1710" s="2">
        <v>12824.0</v>
      </c>
      <c r="B1710" s="2" t="s">
        <v>1706</v>
      </c>
      <c r="C1710" s="3">
        <v>18617.0</v>
      </c>
    </row>
    <row r="1711">
      <c r="A1711" s="2">
        <v>12825.0</v>
      </c>
      <c r="B1711" s="2" t="s">
        <v>1707</v>
      </c>
      <c r="C1711" s="3">
        <v>17481.0</v>
      </c>
    </row>
    <row r="1712">
      <c r="A1712" s="2">
        <v>12827.0</v>
      </c>
      <c r="B1712" s="2" t="s">
        <v>1708</v>
      </c>
      <c r="C1712" s="3">
        <v>18635.0</v>
      </c>
    </row>
    <row r="1713">
      <c r="A1713" s="2">
        <v>12829.0</v>
      </c>
      <c r="B1713" s="2" t="s">
        <v>1709</v>
      </c>
      <c r="C1713" s="3">
        <v>20775.0</v>
      </c>
    </row>
    <row r="1714">
      <c r="A1714" s="2">
        <v>12830.0</v>
      </c>
      <c r="B1714" s="2" t="s">
        <v>1710</v>
      </c>
      <c r="C1714" s="3">
        <v>18352.0</v>
      </c>
    </row>
    <row r="1715">
      <c r="A1715" s="2">
        <v>12831.0</v>
      </c>
      <c r="B1715" s="2" t="s">
        <v>1711</v>
      </c>
      <c r="C1715" s="3">
        <v>12054.0</v>
      </c>
    </row>
    <row r="1716">
      <c r="A1716" s="2">
        <v>12832.0</v>
      </c>
      <c r="B1716" s="2" t="s">
        <v>1712</v>
      </c>
      <c r="C1716" s="3">
        <v>21750.0</v>
      </c>
    </row>
    <row r="1717">
      <c r="A1717" s="2">
        <v>12833.0</v>
      </c>
      <c r="B1717" s="2" t="s">
        <v>1713</v>
      </c>
      <c r="C1717" s="3">
        <v>21890.0</v>
      </c>
    </row>
    <row r="1718">
      <c r="A1718" s="2">
        <v>12835.0</v>
      </c>
      <c r="B1718" s="2" t="s">
        <v>1714</v>
      </c>
      <c r="C1718" s="3">
        <v>16939.0</v>
      </c>
    </row>
    <row r="1719">
      <c r="A1719" s="2">
        <v>12836.0</v>
      </c>
      <c r="B1719" s="2" t="s">
        <v>1715</v>
      </c>
      <c r="C1719" s="3">
        <v>23437.0</v>
      </c>
    </row>
    <row r="1720">
      <c r="A1720" s="2">
        <v>12837.0</v>
      </c>
      <c r="B1720" s="2" t="s">
        <v>1716</v>
      </c>
      <c r="C1720" s="3">
        <v>17971.0</v>
      </c>
    </row>
    <row r="1721">
      <c r="A1721" s="2">
        <v>12838.0</v>
      </c>
      <c r="B1721" s="2" t="s">
        <v>1717</v>
      </c>
      <c r="C1721" s="3">
        <v>21836.0</v>
      </c>
    </row>
    <row r="1722">
      <c r="A1722" s="2">
        <v>12839.0</v>
      </c>
      <c r="B1722" s="2" t="s">
        <v>1718</v>
      </c>
      <c r="C1722" s="3">
        <v>24664.0</v>
      </c>
    </row>
    <row r="1723">
      <c r="A1723" s="2">
        <v>12840.0</v>
      </c>
      <c r="B1723" s="2" t="s">
        <v>1719</v>
      </c>
      <c r="C1723" s="3">
        <v>20002.0</v>
      </c>
    </row>
    <row r="1724">
      <c r="A1724" s="2">
        <v>12841.0</v>
      </c>
      <c r="B1724" s="2" t="s">
        <v>1720</v>
      </c>
      <c r="C1724" s="3">
        <v>22903.0</v>
      </c>
    </row>
    <row r="1725">
      <c r="A1725" s="2">
        <v>12842.0</v>
      </c>
      <c r="B1725" s="2" t="s">
        <v>1721</v>
      </c>
      <c r="C1725" s="3">
        <v>14481.0</v>
      </c>
    </row>
    <row r="1726">
      <c r="A1726" s="2">
        <v>12843.0</v>
      </c>
      <c r="B1726" s="2" t="s">
        <v>1722</v>
      </c>
      <c r="C1726" s="3">
        <v>34460.0</v>
      </c>
    </row>
    <row r="1727">
      <c r="A1727" s="2">
        <v>12844.0</v>
      </c>
      <c r="B1727" s="2" t="s">
        <v>1723</v>
      </c>
      <c r="C1727" s="3">
        <v>20024.0</v>
      </c>
    </row>
    <row r="1728">
      <c r="A1728" s="2">
        <v>12845.0</v>
      </c>
      <c r="B1728" s="2" t="s">
        <v>1724</v>
      </c>
      <c r="C1728" s="3">
        <v>21441.0</v>
      </c>
    </row>
    <row r="1729">
      <c r="A1729" s="2">
        <v>12846.0</v>
      </c>
      <c r="B1729" s="2" t="s">
        <v>1725</v>
      </c>
      <c r="C1729" s="3">
        <v>35503.0</v>
      </c>
    </row>
    <row r="1730">
      <c r="A1730" s="2">
        <v>12847.0</v>
      </c>
      <c r="B1730" s="2" t="s">
        <v>1726</v>
      </c>
      <c r="C1730" s="3">
        <v>33693.0</v>
      </c>
    </row>
    <row r="1731">
      <c r="A1731" s="2">
        <v>12848.0</v>
      </c>
      <c r="B1731" s="2" t="s">
        <v>1727</v>
      </c>
      <c r="C1731" s="3">
        <v>25989.0</v>
      </c>
    </row>
    <row r="1732">
      <c r="A1732" s="2">
        <v>12849.0</v>
      </c>
      <c r="B1732" s="2" t="s">
        <v>1728</v>
      </c>
      <c r="C1732" s="3">
        <v>19291.0</v>
      </c>
    </row>
    <row r="1733">
      <c r="A1733" s="2">
        <v>12850.0</v>
      </c>
      <c r="B1733" s="2" t="s">
        <v>1729</v>
      </c>
      <c r="C1733" s="3">
        <v>22730.0</v>
      </c>
    </row>
    <row r="1734">
      <c r="A1734" s="2">
        <v>12854.0</v>
      </c>
      <c r="B1734" s="2" t="s">
        <v>1730</v>
      </c>
      <c r="C1734" s="3">
        <v>15390.0</v>
      </c>
    </row>
    <row r="1735">
      <c r="A1735" s="2">
        <v>12855.0</v>
      </c>
      <c r="B1735" s="2" t="s">
        <v>1731</v>
      </c>
      <c r="C1735" s="3">
        <v>20868.0</v>
      </c>
    </row>
    <row r="1736">
      <c r="A1736" s="2">
        <v>12856.0</v>
      </c>
      <c r="B1736" s="2" t="s">
        <v>1732</v>
      </c>
      <c r="C1736" s="3">
        <v>17946.0</v>
      </c>
    </row>
    <row r="1737">
      <c r="A1737" s="2">
        <v>12857.0</v>
      </c>
      <c r="B1737" s="2" t="s">
        <v>1733</v>
      </c>
      <c r="C1737" s="3">
        <v>16042.0</v>
      </c>
    </row>
    <row r="1738">
      <c r="A1738" s="2">
        <v>12858.0</v>
      </c>
      <c r="B1738" s="2" t="s">
        <v>1734</v>
      </c>
      <c r="C1738" s="3">
        <v>20887.0</v>
      </c>
    </row>
    <row r="1739">
      <c r="A1739" s="2">
        <v>12859.0</v>
      </c>
      <c r="B1739" s="2" t="s">
        <v>1735</v>
      </c>
      <c r="C1739" s="3">
        <v>20430.0</v>
      </c>
    </row>
    <row r="1740">
      <c r="A1740" s="2">
        <v>12860.0</v>
      </c>
      <c r="B1740" s="2" t="s">
        <v>1736</v>
      </c>
      <c r="C1740" s="3">
        <v>21832.0</v>
      </c>
    </row>
    <row r="1741">
      <c r="A1741" s="2">
        <v>12861.0</v>
      </c>
      <c r="B1741" s="2" t="s">
        <v>1737</v>
      </c>
      <c r="C1741" s="3">
        <v>18132.0</v>
      </c>
    </row>
    <row r="1742">
      <c r="A1742" s="2">
        <v>12862.0</v>
      </c>
      <c r="B1742" s="2" t="s">
        <v>1738</v>
      </c>
      <c r="C1742" s="3">
        <v>23750.0</v>
      </c>
    </row>
    <row r="1743">
      <c r="A1743" s="2">
        <v>12863.0</v>
      </c>
      <c r="B1743" s="2" t="s">
        <v>1739</v>
      </c>
      <c r="C1743" s="3">
        <v>33503.0</v>
      </c>
    </row>
    <row r="1744">
      <c r="A1744" s="2">
        <v>12864.0</v>
      </c>
      <c r="B1744" s="2" t="s">
        <v>1740</v>
      </c>
      <c r="C1744" s="3">
        <v>34564.0</v>
      </c>
    </row>
    <row r="1745">
      <c r="A1745" s="2">
        <v>12865.0</v>
      </c>
      <c r="B1745" s="2" t="s">
        <v>1741</v>
      </c>
      <c r="C1745" s="3">
        <v>17942.0</v>
      </c>
    </row>
    <row r="1746">
      <c r="A1746" s="2">
        <v>12866.0</v>
      </c>
      <c r="B1746" s="2" t="s">
        <v>1742</v>
      </c>
      <c r="C1746" s="3">
        <v>29894.0</v>
      </c>
    </row>
    <row r="1747">
      <c r="A1747" s="2">
        <v>12867.0</v>
      </c>
      <c r="B1747" s="2" t="s">
        <v>1743</v>
      </c>
      <c r="C1747" s="3">
        <v>28716.0</v>
      </c>
    </row>
    <row r="1748">
      <c r="A1748" s="2">
        <v>12868.0</v>
      </c>
      <c r="B1748" s="2" t="s">
        <v>1744</v>
      </c>
      <c r="C1748" s="3">
        <v>32455.0</v>
      </c>
    </row>
    <row r="1749">
      <c r="A1749" s="2">
        <v>12869.0</v>
      </c>
      <c r="B1749" s="2" t="s">
        <v>1745</v>
      </c>
      <c r="C1749" s="3">
        <v>25511.0</v>
      </c>
    </row>
    <row r="1750">
      <c r="A1750" s="2">
        <v>12871.0</v>
      </c>
      <c r="B1750" s="2" t="s">
        <v>1746</v>
      </c>
      <c r="C1750" s="3">
        <v>32304.0</v>
      </c>
    </row>
    <row r="1751">
      <c r="A1751" s="2">
        <v>12872.0</v>
      </c>
      <c r="B1751" s="2" t="s">
        <v>1747</v>
      </c>
      <c r="C1751" s="3">
        <v>33003.0</v>
      </c>
    </row>
    <row r="1752">
      <c r="A1752" s="2">
        <v>12873.0</v>
      </c>
      <c r="B1752" s="2" t="s">
        <v>1748</v>
      </c>
      <c r="C1752" s="3">
        <v>25745.0</v>
      </c>
    </row>
    <row r="1753">
      <c r="A1753" s="2">
        <v>12875.0</v>
      </c>
      <c r="B1753" s="2" t="s">
        <v>1749</v>
      </c>
      <c r="C1753" s="3">
        <v>21789.0</v>
      </c>
    </row>
    <row r="1754">
      <c r="A1754" s="2">
        <v>12876.0</v>
      </c>
      <c r="B1754" s="2" t="s">
        <v>1750</v>
      </c>
      <c r="C1754" s="3">
        <v>18051.0</v>
      </c>
    </row>
    <row r="1755">
      <c r="A1755" s="2">
        <v>12877.0</v>
      </c>
      <c r="B1755" s="2" t="s">
        <v>1751</v>
      </c>
      <c r="C1755" s="3">
        <v>26230.0</v>
      </c>
    </row>
    <row r="1756">
      <c r="A1756" s="2">
        <v>12878.0</v>
      </c>
      <c r="B1756" s="2" t="s">
        <v>1752</v>
      </c>
      <c r="C1756" s="3">
        <v>28115.0</v>
      </c>
    </row>
    <row r="1757">
      <c r="A1757" s="2">
        <v>12879.0</v>
      </c>
      <c r="B1757" s="2" t="s">
        <v>1753</v>
      </c>
      <c r="C1757" s="3">
        <v>20311.0</v>
      </c>
    </row>
    <row r="1758">
      <c r="A1758" s="2">
        <v>12883.0</v>
      </c>
      <c r="B1758" s="2" t="s">
        <v>1754</v>
      </c>
      <c r="C1758" s="3">
        <v>14499.0</v>
      </c>
    </row>
    <row r="1759">
      <c r="A1759" s="2">
        <v>12884.0</v>
      </c>
      <c r="B1759" s="2" t="s">
        <v>1755</v>
      </c>
      <c r="C1759" s="3">
        <v>25501.0</v>
      </c>
    </row>
    <row r="1760">
      <c r="A1760" s="2">
        <v>12885.0</v>
      </c>
      <c r="B1760" s="2" t="s">
        <v>1756</v>
      </c>
      <c r="C1760" s="3">
        <v>29615.0</v>
      </c>
    </row>
    <row r="1761">
      <c r="A1761" s="2">
        <v>12886.0</v>
      </c>
      <c r="B1761" s="2" t="s">
        <v>1757</v>
      </c>
      <c r="C1761" s="3">
        <v>29913.0</v>
      </c>
    </row>
    <row r="1762">
      <c r="A1762" s="2">
        <v>12887.0</v>
      </c>
      <c r="B1762" s="2" t="s">
        <v>1758</v>
      </c>
      <c r="C1762" s="3">
        <v>25098.0</v>
      </c>
    </row>
    <row r="1763">
      <c r="A1763" s="2">
        <v>12888.0</v>
      </c>
      <c r="B1763" s="2" t="s">
        <v>1759</v>
      </c>
      <c r="C1763" s="3">
        <v>32685.0</v>
      </c>
    </row>
    <row r="1764">
      <c r="A1764" s="2">
        <v>12889.0</v>
      </c>
      <c r="B1764" s="2" t="s">
        <v>1760</v>
      </c>
      <c r="C1764" s="3">
        <v>22761.0</v>
      </c>
    </row>
    <row r="1765">
      <c r="A1765" s="2">
        <v>12890.0</v>
      </c>
      <c r="B1765" s="2" t="s">
        <v>1761</v>
      </c>
      <c r="C1765" s="3">
        <v>32444.0</v>
      </c>
    </row>
    <row r="1766">
      <c r="A1766" s="2">
        <v>12891.0</v>
      </c>
      <c r="B1766" s="2" t="s">
        <v>1762</v>
      </c>
      <c r="C1766" s="3">
        <v>11364.0</v>
      </c>
    </row>
    <row r="1767">
      <c r="A1767" s="2">
        <v>12892.0</v>
      </c>
      <c r="B1767" s="2" t="s">
        <v>1763</v>
      </c>
      <c r="C1767" s="3">
        <v>28750.0</v>
      </c>
    </row>
    <row r="1768">
      <c r="A1768" s="2">
        <v>12893.0</v>
      </c>
      <c r="B1768" s="2" t="s">
        <v>1764</v>
      </c>
      <c r="C1768" s="3">
        <v>23113.0</v>
      </c>
    </row>
    <row r="1769">
      <c r="A1769" s="2">
        <v>12894.0</v>
      </c>
      <c r="B1769" s="2" t="s">
        <v>1765</v>
      </c>
      <c r="C1769" s="3">
        <v>19075.0</v>
      </c>
    </row>
    <row r="1770">
      <c r="A1770" s="2">
        <v>12895.0</v>
      </c>
      <c r="B1770" s="2" t="s">
        <v>1766</v>
      </c>
      <c r="C1770" s="3">
        <v>19699.0</v>
      </c>
    </row>
    <row r="1771">
      <c r="A1771" s="2">
        <v>12896.0</v>
      </c>
      <c r="B1771" s="2" t="s">
        <v>1767</v>
      </c>
      <c r="C1771" s="3">
        <v>22192.0</v>
      </c>
    </row>
    <row r="1772">
      <c r="A1772" s="2">
        <v>12897.0</v>
      </c>
      <c r="B1772" s="2" t="s">
        <v>1768</v>
      </c>
      <c r="C1772" s="3">
        <v>28512.0</v>
      </c>
    </row>
    <row r="1773">
      <c r="A1773" s="2">
        <v>12898.0</v>
      </c>
      <c r="B1773" s="2" t="s">
        <v>1769</v>
      </c>
      <c r="C1773" s="3">
        <v>20428.0</v>
      </c>
    </row>
    <row r="1774">
      <c r="A1774" s="2">
        <v>12899.0</v>
      </c>
      <c r="B1774" s="2" t="s">
        <v>1770</v>
      </c>
      <c r="C1774" s="3">
        <v>17234.0</v>
      </c>
    </row>
    <row r="1775">
      <c r="A1775" s="2">
        <v>12900.0</v>
      </c>
      <c r="B1775" s="2" t="s">
        <v>1771</v>
      </c>
      <c r="C1775" s="3">
        <v>19049.0</v>
      </c>
    </row>
    <row r="1776">
      <c r="A1776" s="2">
        <v>12901.0</v>
      </c>
      <c r="B1776" s="2" t="s">
        <v>1772</v>
      </c>
      <c r="C1776" s="3">
        <v>19638.0</v>
      </c>
    </row>
    <row r="1777">
      <c r="A1777" s="2">
        <v>12902.0</v>
      </c>
      <c r="B1777" s="2" t="s">
        <v>1773</v>
      </c>
      <c r="C1777" s="3">
        <v>22034.0</v>
      </c>
    </row>
    <row r="1778">
      <c r="A1778" s="2">
        <v>12903.0</v>
      </c>
      <c r="B1778" s="2" t="s">
        <v>1774</v>
      </c>
      <c r="C1778" s="3">
        <v>19125.0</v>
      </c>
    </row>
    <row r="1779">
      <c r="A1779" s="2">
        <v>12904.0</v>
      </c>
      <c r="B1779" s="2" t="s">
        <v>1775</v>
      </c>
      <c r="C1779" s="3">
        <v>15004.0</v>
      </c>
    </row>
    <row r="1780">
      <c r="A1780" s="2">
        <v>12905.0</v>
      </c>
      <c r="B1780" s="2" t="s">
        <v>1776</v>
      </c>
      <c r="C1780" s="3">
        <v>27753.0</v>
      </c>
    </row>
    <row r="1781">
      <c r="A1781" s="2">
        <v>12907.0</v>
      </c>
      <c r="B1781" s="2" t="s">
        <v>1777</v>
      </c>
      <c r="C1781" s="3">
        <v>26943.0</v>
      </c>
    </row>
    <row r="1782">
      <c r="A1782" s="2">
        <v>12908.0</v>
      </c>
      <c r="B1782" s="2" t="s">
        <v>1778</v>
      </c>
      <c r="C1782" s="3">
        <v>20751.0</v>
      </c>
    </row>
    <row r="1783">
      <c r="A1783" s="2">
        <v>12909.0</v>
      </c>
      <c r="B1783" s="2" t="s">
        <v>1779</v>
      </c>
      <c r="C1783" s="3">
        <v>20679.0</v>
      </c>
    </row>
    <row r="1784">
      <c r="A1784" s="2">
        <v>12910.0</v>
      </c>
      <c r="B1784" s="2" t="s">
        <v>1780</v>
      </c>
      <c r="C1784" s="3">
        <v>18084.0</v>
      </c>
    </row>
    <row r="1785">
      <c r="A1785" s="2">
        <v>12911.0</v>
      </c>
      <c r="B1785" s="2" t="s">
        <v>1781</v>
      </c>
      <c r="C1785" s="3">
        <v>25384.0</v>
      </c>
    </row>
    <row r="1786">
      <c r="A1786" s="2">
        <v>12913.0</v>
      </c>
      <c r="B1786" s="2" t="s">
        <v>1782</v>
      </c>
      <c r="C1786" s="3">
        <v>12378.0</v>
      </c>
    </row>
    <row r="1787">
      <c r="A1787" s="2">
        <v>12914.0</v>
      </c>
      <c r="B1787" s="2" t="s">
        <v>1783</v>
      </c>
      <c r="C1787" s="3">
        <v>34387.0</v>
      </c>
    </row>
    <row r="1788">
      <c r="A1788" s="2">
        <v>12916.0</v>
      </c>
      <c r="B1788" s="2" t="s">
        <v>1784</v>
      </c>
      <c r="C1788" s="3">
        <v>16841.0</v>
      </c>
    </row>
    <row r="1789">
      <c r="A1789" s="2">
        <v>12917.0</v>
      </c>
      <c r="B1789" s="2" t="s">
        <v>1785</v>
      </c>
      <c r="C1789" s="3">
        <v>17423.0</v>
      </c>
    </row>
    <row r="1790">
      <c r="A1790" s="2">
        <v>12918.0</v>
      </c>
      <c r="B1790" s="2" t="s">
        <v>1786</v>
      </c>
      <c r="C1790" s="3">
        <v>15507.0</v>
      </c>
    </row>
    <row r="1791">
      <c r="A1791" s="2">
        <v>12919.0</v>
      </c>
      <c r="B1791" s="2" t="s">
        <v>1787</v>
      </c>
      <c r="C1791" s="3">
        <v>14381.0</v>
      </c>
    </row>
    <row r="1792">
      <c r="A1792" s="2">
        <v>12920.0</v>
      </c>
      <c r="B1792" s="2" t="s">
        <v>1788</v>
      </c>
      <c r="C1792" s="3">
        <v>23124.0</v>
      </c>
    </row>
    <row r="1793">
      <c r="A1793" s="2">
        <v>12922.0</v>
      </c>
      <c r="B1793" s="2" t="s">
        <v>1789</v>
      </c>
      <c r="C1793" s="3">
        <v>19323.0</v>
      </c>
    </row>
    <row r="1794">
      <c r="A1794" s="2">
        <v>12923.0</v>
      </c>
      <c r="B1794" s="2" t="s">
        <v>1790</v>
      </c>
      <c r="C1794" s="3">
        <v>22210.0</v>
      </c>
    </row>
    <row r="1795">
      <c r="A1795" s="2">
        <v>12926.0</v>
      </c>
      <c r="B1795" s="2" t="s">
        <v>1791</v>
      </c>
      <c r="C1795" s="3">
        <v>29444.0</v>
      </c>
    </row>
    <row r="1796">
      <c r="A1796" s="2">
        <v>12927.0</v>
      </c>
      <c r="B1796" s="2" t="s">
        <v>1792</v>
      </c>
      <c r="C1796" s="3">
        <v>17990.0</v>
      </c>
    </row>
    <row r="1797">
      <c r="A1797" s="2">
        <v>12929.0</v>
      </c>
      <c r="B1797" s="2" t="s">
        <v>1793</v>
      </c>
      <c r="C1797" s="3">
        <v>22210.0</v>
      </c>
    </row>
    <row r="1798">
      <c r="A1798" s="2">
        <v>12930.0</v>
      </c>
      <c r="B1798" s="2" t="s">
        <v>1794</v>
      </c>
      <c r="C1798" s="3">
        <v>21097.0</v>
      </c>
    </row>
    <row r="1799">
      <c r="A1799" s="2">
        <v>12931.0</v>
      </c>
      <c r="B1799" s="2" t="s">
        <v>1795</v>
      </c>
      <c r="C1799" s="3">
        <v>22212.0</v>
      </c>
    </row>
    <row r="1800">
      <c r="A1800" s="2">
        <v>12932.0</v>
      </c>
      <c r="B1800" s="2" t="s">
        <v>1796</v>
      </c>
      <c r="C1800" s="3">
        <v>10968.0</v>
      </c>
    </row>
    <row r="1801">
      <c r="A1801" s="2">
        <v>12933.0</v>
      </c>
      <c r="B1801" s="2" t="s">
        <v>1797</v>
      </c>
      <c r="C1801" s="3">
        <v>22390.0</v>
      </c>
    </row>
    <row r="1802">
      <c r="A1802" s="2">
        <v>12934.0</v>
      </c>
      <c r="B1802" s="2" t="s">
        <v>1798</v>
      </c>
      <c r="C1802" s="3">
        <v>22003.0</v>
      </c>
    </row>
    <row r="1803">
      <c r="A1803" s="2">
        <v>12935.0</v>
      </c>
      <c r="B1803" s="2" t="s">
        <v>1799</v>
      </c>
      <c r="C1803" s="3">
        <v>22154.0</v>
      </c>
    </row>
    <row r="1804">
      <c r="A1804" s="2">
        <v>12936.0</v>
      </c>
      <c r="B1804" s="2" t="s">
        <v>1800</v>
      </c>
      <c r="C1804" s="3">
        <v>17173.0</v>
      </c>
    </row>
    <row r="1805">
      <c r="A1805" s="2">
        <v>12938.0</v>
      </c>
      <c r="B1805" s="2" t="s">
        <v>1801</v>
      </c>
      <c r="C1805" s="3">
        <v>18084.0</v>
      </c>
    </row>
    <row r="1806">
      <c r="A1806" s="2">
        <v>12941.0</v>
      </c>
      <c r="B1806" s="2" t="s">
        <v>1802</v>
      </c>
      <c r="C1806" s="3">
        <v>23753.0</v>
      </c>
    </row>
    <row r="1807">
      <c r="A1807" s="2">
        <v>12942.0</v>
      </c>
      <c r="B1807" s="2" t="s">
        <v>1803</v>
      </c>
      <c r="C1807" s="3">
        <v>30738.0</v>
      </c>
    </row>
    <row r="1808">
      <c r="A1808" s="2">
        <v>12943.0</v>
      </c>
      <c r="B1808" s="2" t="s">
        <v>1804</v>
      </c>
      <c r="C1808" s="3">
        <v>21979.0</v>
      </c>
    </row>
    <row r="1809">
      <c r="A1809" s="2">
        <v>12945.0</v>
      </c>
      <c r="B1809" s="2" t="s">
        <v>1805</v>
      </c>
      <c r="C1809" s="3">
        <v>24228.0</v>
      </c>
    </row>
    <row r="1810">
      <c r="A1810" s="2">
        <v>12946.0</v>
      </c>
      <c r="B1810" s="2" t="s">
        <v>1806</v>
      </c>
      <c r="C1810" s="3">
        <v>22894.0</v>
      </c>
    </row>
    <row r="1811">
      <c r="A1811" s="2">
        <v>12947.0</v>
      </c>
      <c r="B1811" s="2" t="s">
        <v>1807</v>
      </c>
      <c r="C1811" s="3">
        <v>23766.0</v>
      </c>
    </row>
    <row r="1812">
      <c r="A1812" s="2">
        <v>12948.0</v>
      </c>
      <c r="B1812" s="2" t="s">
        <v>1808</v>
      </c>
      <c r="C1812" s="3">
        <v>23190.0</v>
      </c>
    </row>
    <row r="1813">
      <c r="A1813" s="2">
        <v>12949.0</v>
      </c>
      <c r="B1813" s="2" t="s">
        <v>1809</v>
      </c>
      <c r="C1813" s="3">
        <v>27670.0</v>
      </c>
    </row>
    <row r="1814">
      <c r="A1814" s="2">
        <v>12950.0</v>
      </c>
      <c r="B1814" s="2" t="s">
        <v>1810</v>
      </c>
      <c r="C1814" s="3">
        <v>18718.0</v>
      </c>
    </row>
    <row r="1815">
      <c r="A1815" s="2">
        <v>12951.0</v>
      </c>
      <c r="B1815" s="2" t="s">
        <v>1811</v>
      </c>
      <c r="C1815" s="3">
        <v>26036.0</v>
      </c>
    </row>
    <row r="1816">
      <c r="A1816" s="2">
        <v>12952.0</v>
      </c>
      <c r="B1816" s="2" t="s">
        <v>1812</v>
      </c>
      <c r="C1816" s="3">
        <v>23794.0</v>
      </c>
    </row>
    <row r="1817">
      <c r="A1817" s="2">
        <v>12953.0</v>
      </c>
      <c r="B1817" s="2" t="s">
        <v>1813</v>
      </c>
      <c r="C1817" s="3">
        <v>22522.0</v>
      </c>
    </row>
    <row r="1818">
      <c r="A1818" s="2">
        <v>12954.0</v>
      </c>
      <c r="B1818" s="2" t="s">
        <v>1814</v>
      </c>
      <c r="C1818" s="3">
        <v>30182.0</v>
      </c>
    </row>
    <row r="1819">
      <c r="A1819" s="2">
        <v>12956.0</v>
      </c>
      <c r="B1819" s="2" t="s">
        <v>1815</v>
      </c>
      <c r="C1819" s="3">
        <v>18176.0</v>
      </c>
    </row>
    <row r="1820">
      <c r="A1820" s="2">
        <v>12957.0</v>
      </c>
      <c r="B1820" s="2" t="s">
        <v>1816</v>
      </c>
      <c r="C1820" s="3">
        <v>26295.0</v>
      </c>
    </row>
    <row r="1821">
      <c r="A1821" s="2">
        <v>12958.0</v>
      </c>
      <c r="B1821" s="2" t="s">
        <v>1817</v>
      </c>
      <c r="C1821" s="3">
        <v>17635.0</v>
      </c>
    </row>
    <row r="1822">
      <c r="A1822" s="2">
        <v>12960.0</v>
      </c>
      <c r="B1822" s="2" t="s">
        <v>1818</v>
      </c>
      <c r="C1822" s="3">
        <v>26473.0</v>
      </c>
    </row>
    <row r="1823">
      <c r="A1823" s="2">
        <v>12962.0</v>
      </c>
      <c r="B1823" s="2" t="s">
        <v>1819</v>
      </c>
      <c r="C1823" s="3">
        <v>23610.0</v>
      </c>
    </row>
    <row r="1824">
      <c r="A1824" s="2">
        <v>12964.0</v>
      </c>
      <c r="B1824" s="2" t="s">
        <v>1820</v>
      </c>
      <c r="C1824" s="3">
        <v>17118.0</v>
      </c>
    </row>
    <row r="1825">
      <c r="A1825" s="2">
        <v>12965.0</v>
      </c>
      <c r="B1825" s="2" t="s">
        <v>1821</v>
      </c>
      <c r="C1825" s="3">
        <v>26514.0</v>
      </c>
    </row>
    <row r="1826">
      <c r="A1826" s="2">
        <v>12966.0</v>
      </c>
      <c r="B1826" s="2" t="s">
        <v>1822</v>
      </c>
      <c r="C1826" s="3">
        <v>29856.0</v>
      </c>
    </row>
    <row r="1827">
      <c r="A1827" s="2">
        <v>12967.0</v>
      </c>
      <c r="B1827" s="2" t="s">
        <v>1823</v>
      </c>
      <c r="C1827" s="3">
        <v>18314.0</v>
      </c>
    </row>
    <row r="1828">
      <c r="A1828" s="2">
        <v>12968.0</v>
      </c>
      <c r="B1828" s="2" t="s">
        <v>1824</v>
      </c>
      <c r="C1828" s="3">
        <v>17573.0</v>
      </c>
    </row>
    <row r="1829">
      <c r="A1829" s="2">
        <v>12969.0</v>
      </c>
      <c r="B1829" s="2" t="s">
        <v>1825</v>
      </c>
      <c r="C1829" s="3">
        <v>15915.0</v>
      </c>
    </row>
    <row r="1830">
      <c r="A1830" s="2">
        <v>12970.0</v>
      </c>
      <c r="B1830" s="2" t="s">
        <v>1826</v>
      </c>
      <c r="C1830" s="3">
        <v>21550.0</v>
      </c>
    </row>
    <row r="1831">
      <c r="A1831" s="2">
        <v>12971.0</v>
      </c>
      <c r="B1831" s="2" t="s">
        <v>1827</v>
      </c>
      <c r="C1831" s="3">
        <v>32680.0</v>
      </c>
    </row>
    <row r="1832">
      <c r="A1832" s="2">
        <v>12972.0</v>
      </c>
      <c r="B1832" s="2" t="s">
        <v>1828</v>
      </c>
      <c r="C1832" s="3">
        <v>11343.0</v>
      </c>
    </row>
    <row r="1833">
      <c r="A1833" s="2">
        <v>12973.0</v>
      </c>
      <c r="B1833" s="2" t="s">
        <v>1829</v>
      </c>
      <c r="C1833" s="3">
        <v>16895.0</v>
      </c>
    </row>
    <row r="1834">
      <c r="A1834" s="2">
        <v>12974.0</v>
      </c>
      <c r="B1834" s="2" t="s">
        <v>1830</v>
      </c>
      <c r="C1834" s="3">
        <v>14278.0</v>
      </c>
    </row>
    <row r="1835">
      <c r="A1835" s="2">
        <v>12975.0</v>
      </c>
      <c r="B1835" s="2" t="s">
        <v>1831</v>
      </c>
      <c r="C1835" s="3">
        <v>14177.0</v>
      </c>
    </row>
    <row r="1836">
      <c r="A1836" s="2">
        <v>12976.0</v>
      </c>
      <c r="B1836" s="2" t="s">
        <v>1832</v>
      </c>
      <c r="C1836" s="3">
        <v>21983.0</v>
      </c>
    </row>
    <row r="1837">
      <c r="A1837" s="2">
        <v>12977.0</v>
      </c>
      <c r="B1837" s="2" t="s">
        <v>1833</v>
      </c>
      <c r="C1837" s="3">
        <v>29325.0</v>
      </c>
    </row>
    <row r="1838">
      <c r="A1838" s="2">
        <v>12978.0</v>
      </c>
      <c r="B1838" s="2" t="s">
        <v>1834</v>
      </c>
      <c r="C1838" s="3">
        <v>21062.0</v>
      </c>
    </row>
    <row r="1839">
      <c r="A1839" s="2">
        <v>12979.0</v>
      </c>
      <c r="B1839" s="2" t="s">
        <v>1835</v>
      </c>
      <c r="C1839" s="3">
        <v>29141.0</v>
      </c>
    </row>
    <row r="1840">
      <c r="A1840" s="2">
        <v>12980.0</v>
      </c>
      <c r="B1840" s="2" t="s">
        <v>1836</v>
      </c>
      <c r="C1840" s="3">
        <v>25889.0</v>
      </c>
    </row>
    <row r="1841">
      <c r="A1841" s="2">
        <v>12981.0</v>
      </c>
      <c r="B1841" s="2" t="s">
        <v>1837</v>
      </c>
      <c r="C1841" s="3">
        <v>20058.0</v>
      </c>
    </row>
    <row r="1842">
      <c r="A1842" s="2">
        <v>12982.0</v>
      </c>
      <c r="B1842" s="2" t="s">
        <v>1838</v>
      </c>
      <c r="C1842" s="3">
        <v>20972.0</v>
      </c>
    </row>
    <row r="1843">
      <c r="A1843" s="2">
        <v>12983.0</v>
      </c>
      <c r="B1843" s="2" t="s">
        <v>1839</v>
      </c>
      <c r="C1843" s="3">
        <v>13621.0</v>
      </c>
    </row>
    <row r="1844">
      <c r="A1844" s="2">
        <v>12984.0</v>
      </c>
      <c r="B1844" s="2" t="s">
        <v>1840</v>
      </c>
      <c r="C1844" s="3">
        <v>15686.0</v>
      </c>
    </row>
    <row r="1845">
      <c r="A1845" s="2">
        <v>12985.0</v>
      </c>
      <c r="B1845" s="2" t="s">
        <v>1841</v>
      </c>
      <c r="C1845" s="3">
        <v>33280.0</v>
      </c>
    </row>
    <row r="1846">
      <c r="A1846" s="2">
        <v>12986.0</v>
      </c>
      <c r="B1846" s="2" t="s">
        <v>1842</v>
      </c>
      <c r="C1846" s="3">
        <v>27510.0</v>
      </c>
    </row>
    <row r="1847">
      <c r="A1847" s="2">
        <v>12987.0</v>
      </c>
      <c r="B1847" s="2" t="s">
        <v>1843</v>
      </c>
      <c r="C1847" s="3">
        <v>37045.0</v>
      </c>
    </row>
    <row r="1848">
      <c r="A1848" s="2">
        <v>12988.0</v>
      </c>
      <c r="B1848" s="2" t="s">
        <v>1844</v>
      </c>
      <c r="C1848" s="3">
        <v>20719.0</v>
      </c>
    </row>
    <row r="1849">
      <c r="A1849" s="2">
        <v>12989.0</v>
      </c>
      <c r="B1849" s="2" t="s">
        <v>1845</v>
      </c>
      <c r="C1849" s="3">
        <v>14549.0</v>
      </c>
    </row>
    <row r="1850">
      <c r="A1850" s="2">
        <v>12990.0</v>
      </c>
      <c r="B1850" s="2" t="s">
        <v>1846</v>
      </c>
      <c r="C1850" s="3">
        <v>23448.0</v>
      </c>
    </row>
    <row r="1851">
      <c r="A1851" s="2">
        <v>12991.0</v>
      </c>
      <c r="B1851" s="2" t="s">
        <v>1847</v>
      </c>
      <c r="C1851" s="3">
        <v>22995.0</v>
      </c>
    </row>
    <row r="1852">
      <c r="A1852" s="2">
        <v>12993.0</v>
      </c>
      <c r="B1852" s="2" t="s">
        <v>1848</v>
      </c>
      <c r="C1852" s="3">
        <v>19819.0</v>
      </c>
    </row>
    <row r="1853">
      <c r="A1853" s="2">
        <v>12994.0</v>
      </c>
      <c r="B1853" s="2" t="s">
        <v>1849</v>
      </c>
      <c r="C1853" s="3">
        <v>18326.0</v>
      </c>
    </row>
    <row r="1854">
      <c r="A1854" s="2">
        <v>12995.0</v>
      </c>
      <c r="B1854" s="2" t="s">
        <v>1850</v>
      </c>
      <c r="C1854" s="3">
        <v>21285.0</v>
      </c>
    </row>
    <row r="1855">
      <c r="A1855" s="2">
        <v>12999.0</v>
      </c>
      <c r="B1855" s="2" t="s">
        <v>1851</v>
      </c>
      <c r="C1855" s="3">
        <v>21682.0</v>
      </c>
    </row>
    <row r="1856">
      <c r="A1856" s="2">
        <v>13000.0</v>
      </c>
      <c r="B1856" s="2" t="s">
        <v>1852</v>
      </c>
      <c r="C1856" s="3">
        <v>31824.0</v>
      </c>
    </row>
    <row r="1857">
      <c r="A1857" s="2">
        <v>13001.0</v>
      </c>
      <c r="B1857" s="2" t="s">
        <v>1853</v>
      </c>
      <c r="C1857" s="3">
        <v>17346.0</v>
      </c>
    </row>
    <row r="1858">
      <c r="A1858" s="2">
        <v>13002.0</v>
      </c>
      <c r="B1858" s="2" t="s">
        <v>1854</v>
      </c>
      <c r="C1858" s="3">
        <v>17089.0</v>
      </c>
    </row>
    <row r="1859">
      <c r="A1859" s="2">
        <v>13003.0</v>
      </c>
      <c r="B1859" s="2" t="s">
        <v>1855</v>
      </c>
      <c r="C1859" s="3">
        <v>26497.0</v>
      </c>
    </row>
    <row r="1860">
      <c r="A1860" s="2">
        <v>13004.0</v>
      </c>
      <c r="B1860" s="2" t="s">
        <v>1856</v>
      </c>
      <c r="C1860" s="3">
        <v>12662.0</v>
      </c>
    </row>
    <row r="1861">
      <c r="A1861" s="2">
        <v>13005.0</v>
      </c>
      <c r="B1861" s="2" t="s">
        <v>1857</v>
      </c>
      <c r="C1861" s="3">
        <v>22674.0</v>
      </c>
    </row>
    <row r="1862">
      <c r="A1862" s="2">
        <v>13006.0</v>
      </c>
      <c r="B1862" s="2" t="s">
        <v>1858</v>
      </c>
      <c r="C1862" s="3">
        <v>23373.0</v>
      </c>
    </row>
    <row r="1863">
      <c r="A1863" s="2">
        <v>13007.0</v>
      </c>
      <c r="B1863" s="2" t="s">
        <v>1859</v>
      </c>
      <c r="C1863" s="3">
        <v>13680.0</v>
      </c>
    </row>
    <row r="1864">
      <c r="A1864" s="2">
        <v>13008.0</v>
      </c>
      <c r="B1864" s="2" t="s">
        <v>1860</v>
      </c>
      <c r="C1864" s="3">
        <v>15425.0</v>
      </c>
    </row>
    <row r="1865">
      <c r="A1865" s="2">
        <v>13009.0</v>
      </c>
      <c r="B1865" s="2" t="s">
        <v>1861</v>
      </c>
      <c r="C1865" s="3">
        <v>33387.0</v>
      </c>
    </row>
    <row r="1866">
      <c r="A1866" s="2">
        <v>13011.0</v>
      </c>
      <c r="B1866" s="2" t="s">
        <v>1862</v>
      </c>
      <c r="C1866" s="3">
        <v>16839.0</v>
      </c>
    </row>
    <row r="1867">
      <c r="A1867" s="2">
        <v>13012.0</v>
      </c>
      <c r="B1867" s="2" t="s">
        <v>1863</v>
      </c>
      <c r="C1867" s="3">
        <v>29217.0</v>
      </c>
    </row>
    <row r="1868">
      <c r="A1868" s="2">
        <v>13013.0</v>
      </c>
      <c r="B1868" s="2" t="s">
        <v>1864</v>
      </c>
      <c r="C1868" s="3">
        <v>23643.0</v>
      </c>
    </row>
    <row r="1869">
      <c r="A1869" s="2">
        <v>13014.0</v>
      </c>
      <c r="B1869" s="2" t="s">
        <v>1865</v>
      </c>
      <c r="C1869" s="3">
        <v>26163.0</v>
      </c>
    </row>
    <row r="1870">
      <c r="A1870" s="2">
        <v>13015.0</v>
      </c>
      <c r="B1870" s="2" t="s">
        <v>1866</v>
      </c>
      <c r="C1870" s="3">
        <v>35190.0</v>
      </c>
    </row>
    <row r="1871">
      <c r="A1871" s="2">
        <v>13016.0</v>
      </c>
      <c r="B1871" s="2" t="s">
        <v>1867</v>
      </c>
      <c r="C1871" s="3">
        <v>18558.0</v>
      </c>
    </row>
    <row r="1872">
      <c r="A1872" s="2">
        <v>13017.0</v>
      </c>
      <c r="B1872" s="2" t="s">
        <v>1868</v>
      </c>
      <c r="C1872" s="3">
        <v>14692.0</v>
      </c>
    </row>
    <row r="1873">
      <c r="A1873" s="2">
        <v>13018.0</v>
      </c>
      <c r="B1873" s="2" t="s">
        <v>1869</v>
      </c>
      <c r="C1873" s="3">
        <v>24067.0</v>
      </c>
    </row>
    <row r="1874">
      <c r="A1874" s="2">
        <v>13019.0</v>
      </c>
      <c r="B1874" s="2" t="s">
        <v>1870</v>
      </c>
      <c r="C1874" s="3">
        <v>20401.0</v>
      </c>
    </row>
    <row r="1875">
      <c r="A1875" s="2">
        <v>13020.0</v>
      </c>
      <c r="B1875" s="2" t="s">
        <v>1871</v>
      </c>
      <c r="C1875" s="3">
        <v>20565.0</v>
      </c>
    </row>
    <row r="1876">
      <c r="A1876" s="2">
        <v>13021.0</v>
      </c>
      <c r="B1876" s="2" t="s">
        <v>1872</v>
      </c>
      <c r="C1876" s="3">
        <v>28778.0</v>
      </c>
    </row>
    <row r="1877">
      <c r="A1877" s="2">
        <v>13022.0</v>
      </c>
      <c r="B1877" s="2" t="s">
        <v>1873</v>
      </c>
      <c r="C1877" s="3">
        <v>18708.0</v>
      </c>
    </row>
    <row r="1878">
      <c r="A1878" s="2">
        <v>13023.0</v>
      </c>
      <c r="B1878" s="2" t="s">
        <v>1874</v>
      </c>
      <c r="C1878" s="3">
        <v>11936.0</v>
      </c>
    </row>
    <row r="1879">
      <c r="A1879" s="2">
        <v>13025.0</v>
      </c>
      <c r="B1879" s="2" t="s">
        <v>1875</v>
      </c>
      <c r="C1879" s="3">
        <v>24535.0</v>
      </c>
    </row>
    <row r="1880">
      <c r="A1880" s="2">
        <v>13026.0</v>
      </c>
      <c r="B1880" s="2" t="s">
        <v>1876</v>
      </c>
      <c r="C1880" s="3">
        <v>23816.0</v>
      </c>
    </row>
    <row r="1881">
      <c r="A1881" s="2">
        <v>13027.0</v>
      </c>
      <c r="B1881" s="2" t="s">
        <v>1877</v>
      </c>
      <c r="C1881" s="3">
        <v>25661.0</v>
      </c>
    </row>
    <row r="1882">
      <c r="A1882" s="2">
        <v>13028.0</v>
      </c>
      <c r="B1882" s="2" t="s">
        <v>1878</v>
      </c>
      <c r="C1882" s="3">
        <v>13726.0</v>
      </c>
    </row>
    <row r="1883">
      <c r="A1883" s="2">
        <v>13029.0</v>
      </c>
      <c r="B1883" s="2" t="s">
        <v>1879</v>
      </c>
      <c r="C1883" s="3">
        <v>25828.0</v>
      </c>
    </row>
    <row r="1884">
      <c r="A1884" s="2">
        <v>13030.0</v>
      </c>
      <c r="B1884" s="2" t="s">
        <v>1880</v>
      </c>
      <c r="C1884" s="3">
        <v>25067.0</v>
      </c>
    </row>
    <row r="1885">
      <c r="A1885" s="2">
        <v>13031.0</v>
      </c>
      <c r="B1885" s="2" t="s">
        <v>1881</v>
      </c>
      <c r="C1885" s="3">
        <v>29519.0</v>
      </c>
    </row>
    <row r="1886">
      <c r="A1886" s="2">
        <v>13032.0</v>
      </c>
      <c r="B1886" s="2" t="s">
        <v>1882</v>
      </c>
      <c r="C1886" s="3">
        <v>21812.0</v>
      </c>
    </row>
    <row r="1887">
      <c r="A1887" s="2">
        <v>13033.0</v>
      </c>
      <c r="B1887" s="2" t="s">
        <v>1883</v>
      </c>
      <c r="C1887" s="3">
        <v>29923.0</v>
      </c>
    </row>
    <row r="1888">
      <c r="A1888" s="2">
        <v>13034.0</v>
      </c>
      <c r="B1888" s="2" t="s">
        <v>1884</v>
      </c>
      <c r="C1888" s="3">
        <v>24720.0</v>
      </c>
    </row>
    <row r="1889">
      <c r="A1889" s="2">
        <v>13035.0</v>
      </c>
      <c r="B1889" s="2" t="s">
        <v>1885</v>
      </c>
      <c r="C1889" s="3">
        <v>22117.0</v>
      </c>
    </row>
    <row r="1890">
      <c r="A1890" s="2">
        <v>13036.0</v>
      </c>
      <c r="B1890" s="2" t="s">
        <v>1886</v>
      </c>
      <c r="C1890" s="3">
        <v>13864.0</v>
      </c>
    </row>
    <row r="1891">
      <c r="A1891" s="2">
        <v>13037.0</v>
      </c>
      <c r="B1891" s="2" t="s">
        <v>1887</v>
      </c>
      <c r="C1891" s="3">
        <v>18662.0</v>
      </c>
    </row>
    <row r="1892">
      <c r="A1892" s="2">
        <v>13039.0</v>
      </c>
      <c r="B1892" s="2" t="s">
        <v>1888</v>
      </c>
      <c r="C1892" s="3">
        <v>15655.0</v>
      </c>
    </row>
    <row r="1893">
      <c r="A1893" s="2">
        <v>13040.0</v>
      </c>
      <c r="B1893" s="2" t="s">
        <v>1889</v>
      </c>
      <c r="C1893" s="3">
        <v>21483.0</v>
      </c>
    </row>
    <row r="1894">
      <c r="A1894" s="2">
        <v>13042.0</v>
      </c>
      <c r="B1894" s="2" t="s">
        <v>1890</v>
      </c>
      <c r="C1894" s="3">
        <v>14662.0</v>
      </c>
    </row>
    <row r="1895">
      <c r="A1895" s="2">
        <v>13043.0</v>
      </c>
      <c r="B1895" s="2" t="s">
        <v>1891</v>
      </c>
      <c r="C1895" s="3">
        <v>31097.0</v>
      </c>
    </row>
    <row r="1896">
      <c r="A1896" s="2">
        <v>13044.0</v>
      </c>
      <c r="B1896" s="2" t="s">
        <v>1892</v>
      </c>
      <c r="C1896" s="3">
        <v>21958.0</v>
      </c>
    </row>
    <row r="1897">
      <c r="A1897" s="2">
        <v>13045.0</v>
      </c>
      <c r="B1897" s="2" t="s">
        <v>1893</v>
      </c>
      <c r="C1897" s="3">
        <v>19390.0</v>
      </c>
    </row>
    <row r="1898">
      <c r="A1898" s="2">
        <v>13047.0</v>
      </c>
      <c r="B1898" s="2" t="s">
        <v>1894</v>
      </c>
      <c r="C1898" s="3">
        <v>22322.0</v>
      </c>
    </row>
    <row r="1899">
      <c r="A1899" s="2">
        <v>13048.0</v>
      </c>
      <c r="B1899" s="2" t="s">
        <v>1895</v>
      </c>
      <c r="C1899" s="3">
        <v>26988.0</v>
      </c>
    </row>
    <row r="1900">
      <c r="A1900" s="2">
        <v>13049.0</v>
      </c>
      <c r="B1900" s="2" t="s">
        <v>1896</v>
      </c>
      <c r="C1900" s="3">
        <v>34233.0</v>
      </c>
    </row>
    <row r="1901">
      <c r="A1901" s="2">
        <v>13050.0</v>
      </c>
      <c r="B1901" s="2" t="s">
        <v>1897</v>
      </c>
      <c r="C1901" s="3">
        <v>23718.0</v>
      </c>
    </row>
    <row r="1902">
      <c r="A1902" s="2">
        <v>13053.0</v>
      </c>
      <c r="B1902" s="2" t="s">
        <v>1898</v>
      </c>
      <c r="C1902" s="3">
        <v>31604.0</v>
      </c>
    </row>
    <row r="1903">
      <c r="A1903" s="2">
        <v>13055.0</v>
      </c>
      <c r="B1903" s="2" t="s">
        <v>1899</v>
      </c>
      <c r="C1903" s="3">
        <v>32678.0</v>
      </c>
    </row>
    <row r="1904">
      <c r="A1904" s="2">
        <v>13057.0</v>
      </c>
      <c r="B1904" s="2" t="s">
        <v>1900</v>
      </c>
      <c r="C1904" s="3">
        <v>28884.0</v>
      </c>
    </row>
    <row r="1905">
      <c r="A1905" s="2">
        <v>13058.0</v>
      </c>
      <c r="B1905" s="2" t="s">
        <v>1901</v>
      </c>
      <c r="C1905" s="3">
        <v>13733.0</v>
      </c>
    </row>
    <row r="1906">
      <c r="A1906" s="2">
        <v>13059.0</v>
      </c>
      <c r="B1906" s="2" t="s">
        <v>1902</v>
      </c>
      <c r="C1906" s="3">
        <v>13171.0</v>
      </c>
    </row>
    <row r="1907">
      <c r="A1907" s="2">
        <v>13060.0</v>
      </c>
      <c r="B1907" s="2" t="s">
        <v>1903</v>
      </c>
      <c r="C1907" s="3">
        <v>32409.0</v>
      </c>
    </row>
    <row r="1908">
      <c r="A1908" s="2">
        <v>13061.0</v>
      </c>
      <c r="B1908" s="2" t="s">
        <v>1904</v>
      </c>
      <c r="C1908" s="3">
        <v>17030.0</v>
      </c>
    </row>
    <row r="1909">
      <c r="A1909" s="2">
        <v>13063.0</v>
      </c>
      <c r="B1909" s="2" t="s">
        <v>1905</v>
      </c>
      <c r="C1909" s="3">
        <v>18086.0</v>
      </c>
    </row>
    <row r="1910">
      <c r="A1910" s="2">
        <v>13064.0</v>
      </c>
      <c r="B1910" s="2" t="s">
        <v>1906</v>
      </c>
      <c r="C1910" s="3">
        <v>33733.0</v>
      </c>
    </row>
    <row r="1911">
      <c r="A1911" s="2">
        <v>13067.0</v>
      </c>
      <c r="B1911" s="2" t="s">
        <v>1907</v>
      </c>
      <c r="C1911" s="3">
        <v>28488.0</v>
      </c>
    </row>
    <row r="1912">
      <c r="A1912" s="2">
        <v>13068.0</v>
      </c>
      <c r="B1912" s="2" t="s">
        <v>1908</v>
      </c>
      <c r="C1912" s="3">
        <v>20171.0</v>
      </c>
    </row>
    <row r="1913">
      <c r="A1913" s="2">
        <v>13069.0</v>
      </c>
      <c r="B1913" s="2" t="s">
        <v>1909</v>
      </c>
      <c r="C1913" s="3">
        <v>27318.0</v>
      </c>
    </row>
    <row r="1914">
      <c r="A1914" s="2">
        <v>13071.0</v>
      </c>
      <c r="B1914" s="2" t="s">
        <v>1910</v>
      </c>
      <c r="C1914" s="3">
        <v>31325.0</v>
      </c>
    </row>
    <row r="1915">
      <c r="A1915" s="2">
        <v>13072.0</v>
      </c>
      <c r="B1915" s="2" t="s">
        <v>1911</v>
      </c>
      <c r="C1915" s="3">
        <v>12365.0</v>
      </c>
    </row>
    <row r="1916">
      <c r="A1916" s="2">
        <v>13073.0</v>
      </c>
      <c r="B1916" s="2" t="s">
        <v>1912</v>
      </c>
      <c r="C1916" s="3">
        <v>22361.0</v>
      </c>
    </row>
    <row r="1917">
      <c r="A1917" s="2">
        <v>13074.0</v>
      </c>
      <c r="B1917" s="2" t="s">
        <v>1913</v>
      </c>
      <c r="C1917" s="3">
        <v>20278.0</v>
      </c>
    </row>
    <row r="1918">
      <c r="A1918" s="2">
        <v>13075.0</v>
      </c>
      <c r="B1918" s="2" t="s">
        <v>1914</v>
      </c>
      <c r="C1918" s="3">
        <v>28893.0</v>
      </c>
    </row>
    <row r="1919">
      <c r="A1919" s="2">
        <v>13076.0</v>
      </c>
      <c r="B1919" s="2" t="s">
        <v>1915</v>
      </c>
      <c r="C1919" s="3">
        <v>19928.0</v>
      </c>
    </row>
    <row r="1920">
      <c r="A1920" s="2">
        <v>13077.0</v>
      </c>
      <c r="B1920" s="2" t="s">
        <v>1916</v>
      </c>
      <c r="C1920" s="3">
        <v>15181.0</v>
      </c>
    </row>
    <row r="1921">
      <c r="A1921" s="2">
        <v>13078.0</v>
      </c>
      <c r="B1921" s="2" t="s">
        <v>1917</v>
      </c>
      <c r="C1921" s="3">
        <v>25457.0</v>
      </c>
    </row>
    <row r="1922">
      <c r="A1922" s="2">
        <v>13079.0</v>
      </c>
      <c r="B1922" s="2" t="s">
        <v>1918</v>
      </c>
      <c r="C1922" s="3">
        <v>28124.0</v>
      </c>
    </row>
    <row r="1923">
      <c r="A1923" s="2">
        <v>13080.0</v>
      </c>
      <c r="B1923" s="2" t="s">
        <v>1919</v>
      </c>
      <c r="C1923" s="3">
        <v>26629.0</v>
      </c>
    </row>
    <row r="1924">
      <c r="A1924" s="2">
        <v>13081.0</v>
      </c>
      <c r="B1924" s="2" t="s">
        <v>1920</v>
      </c>
      <c r="C1924" s="3">
        <v>22303.0</v>
      </c>
    </row>
    <row r="1925">
      <c r="A1925" s="2">
        <v>13082.0</v>
      </c>
      <c r="B1925" s="2" t="s">
        <v>1921</v>
      </c>
      <c r="C1925" s="3">
        <v>22758.0</v>
      </c>
    </row>
    <row r="1926">
      <c r="A1926" s="2">
        <v>13083.0</v>
      </c>
      <c r="B1926" s="2" t="s">
        <v>1922</v>
      </c>
      <c r="C1926" s="3">
        <v>15746.0</v>
      </c>
    </row>
    <row r="1927">
      <c r="A1927" s="2">
        <v>13084.0</v>
      </c>
      <c r="B1927" s="2" t="s">
        <v>1923</v>
      </c>
      <c r="C1927" s="3">
        <v>22740.0</v>
      </c>
    </row>
    <row r="1928">
      <c r="A1928" s="2">
        <v>13085.0</v>
      </c>
      <c r="B1928" s="2" t="s">
        <v>1924</v>
      </c>
      <c r="C1928" s="3">
        <v>29704.0</v>
      </c>
    </row>
    <row r="1929">
      <c r="A1929" s="2">
        <v>13086.0</v>
      </c>
      <c r="B1929" s="2" t="s">
        <v>1925</v>
      </c>
      <c r="C1929" s="3">
        <v>23317.0</v>
      </c>
    </row>
    <row r="1930">
      <c r="A1930" s="2">
        <v>13087.0</v>
      </c>
      <c r="B1930" s="2" t="s">
        <v>1926</v>
      </c>
      <c r="C1930" s="3">
        <v>24486.0</v>
      </c>
    </row>
    <row r="1931">
      <c r="A1931" s="2">
        <v>13090.0</v>
      </c>
      <c r="B1931" s="2" t="s">
        <v>1927</v>
      </c>
      <c r="C1931" s="3">
        <v>18189.0</v>
      </c>
    </row>
    <row r="1932">
      <c r="A1932" s="2">
        <v>13091.0</v>
      </c>
      <c r="B1932" s="2" t="s">
        <v>1928</v>
      </c>
      <c r="C1932" s="3">
        <v>21039.0</v>
      </c>
    </row>
    <row r="1933">
      <c r="A1933" s="2">
        <v>13092.0</v>
      </c>
      <c r="B1933" s="2" t="s">
        <v>1929</v>
      </c>
      <c r="C1933" s="3">
        <v>31323.0</v>
      </c>
    </row>
    <row r="1934">
      <c r="A1934" s="2">
        <v>13093.0</v>
      </c>
      <c r="B1934" s="2" t="s">
        <v>1930</v>
      </c>
      <c r="C1934" s="3">
        <v>26382.0</v>
      </c>
    </row>
    <row r="1935">
      <c r="A1935" s="2">
        <v>13095.0</v>
      </c>
      <c r="B1935" s="2" t="s">
        <v>1931</v>
      </c>
      <c r="C1935" s="3">
        <v>30073.0</v>
      </c>
    </row>
    <row r="1936">
      <c r="A1936" s="2">
        <v>13097.0</v>
      </c>
      <c r="B1936" s="2" t="s">
        <v>1932</v>
      </c>
      <c r="C1936" s="3">
        <v>16160.0</v>
      </c>
    </row>
    <row r="1937">
      <c r="A1937" s="2">
        <v>13098.0</v>
      </c>
      <c r="B1937" s="2" t="s">
        <v>1933</v>
      </c>
      <c r="C1937" s="3">
        <v>22044.0</v>
      </c>
    </row>
    <row r="1938">
      <c r="A1938" s="2">
        <v>13099.0</v>
      </c>
      <c r="B1938" s="2" t="s">
        <v>1934</v>
      </c>
      <c r="C1938" s="3">
        <v>21323.0</v>
      </c>
    </row>
    <row r="1939">
      <c r="A1939" s="2">
        <v>13100.0</v>
      </c>
      <c r="B1939" s="2" t="s">
        <v>1935</v>
      </c>
      <c r="C1939" s="3">
        <v>22421.0</v>
      </c>
    </row>
    <row r="1940">
      <c r="A1940" s="2">
        <v>13101.0</v>
      </c>
      <c r="B1940" s="2" t="s">
        <v>1936</v>
      </c>
      <c r="C1940" s="3">
        <v>11887.0</v>
      </c>
    </row>
    <row r="1941">
      <c r="A1941" s="2">
        <v>13103.0</v>
      </c>
      <c r="B1941" s="2" t="s">
        <v>1937</v>
      </c>
      <c r="C1941" s="3">
        <v>15756.0</v>
      </c>
    </row>
    <row r="1942">
      <c r="A1942" s="2">
        <v>13105.0</v>
      </c>
      <c r="B1942" s="2" t="s">
        <v>1938</v>
      </c>
      <c r="C1942" s="3">
        <v>23582.0</v>
      </c>
    </row>
    <row r="1943">
      <c r="A1943" s="2">
        <v>13106.0</v>
      </c>
      <c r="B1943" s="2" t="s">
        <v>1939</v>
      </c>
      <c r="C1943" s="3">
        <v>16337.0</v>
      </c>
    </row>
    <row r="1944">
      <c r="A1944" s="2">
        <v>13108.0</v>
      </c>
      <c r="B1944" s="2" t="s">
        <v>1940</v>
      </c>
      <c r="C1944" s="3">
        <v>22041.0</v>
      </c>
    </row>
    <row r="1945">
      <c r="A1945" s="2">
        <v>13109.0</v>
      </c>
      <c r="B1945" s="2" t="s">
        <v>1941</v>
      </c>
      <c r="C1945" s="3">
        <v>29219.0</v>
      </c>
    </row>
    <row r="1946">
      <c r="A1946" s="2">
        <v>13110.0</v>
      </c>
      <c r="B1946" s="2" t="s">
        <v>1942</v>
      </c>
      <c r="C1946" s="3">
        <v>20684.0</v>
      </c>
    </row>
    <row r="1947">
      <c r="A1947" s="2">
        <v>13111.0</v>
      </c>
      <c r="B1947" s="2" t="s">
        <v>1943</v>
      </c>
      <c r="C1947" s="3">
        <v>20919.0</v>
      </c>
    </row>
    <row r="1948">
      <c r="A1948" s="2">
        <v>13112.0</v>
      </c>
      <c r="B1948" s="2" t="s">
        <v>1944</v>
      </c>
      <c r="C1948" s="3">
        <v>28129.0</v>
      </c>
    </row>
    <row r="1949">
      <c r="A1949" s="2">
        <v>13113.0</v>
      </c>
      <c r="B1949" s="2" t="s">
        <v>1945</v>
      </c>
      <c r="C1949" s="3">
        <v>22753.0</v>
      </c>
    </row>
    <row r="1950">
      <c r="A1950" s="2">
        <v>13114.0</v>
      </c>
      <c r="B1950" s="2" t="s">
        <v>1946</v>
      </c>
      <c r="C1950" s="3">
        <v>24926.0</v>
      </c>
    </row>
    <row r="1951">
      <c r="A1951" s="2">
        <v>13115.0</v>
      </c>
      <c r="B1951" s="2" t="s">
        <v>1947</v>
      </c>
      <c r="C1951" s="3">
        <v>23761.0</v>
      </c>
    </row>
    <row r="1952">
      <c r="A1952" s="2">
        <v>13116.0</v>
      </c>
      <c r="B1952" s="2" t="s">
        <v>1948</v>
      </c>
      <c r="C1952" s="3">
        <v>22927.0</v>
      </c>
    </row>
    <row r="1953">
      <c r="A1953" s="2">
        <v>13117.0</v>
      </c>
      <c r="B1953" s="2" t="s">
        <v>1949</v>
      </c>
      <c r="C1953" s="3">
        <v>30717.0</v>
      </c>
    </row>
    <row r="1954">
      <c r="A1954" s="2">
        <v>13118.0</v>
      </c>
      <c r="B1954" s="2" t="s">
        <v>1950</v>
      </c>
      <c r="C1954" s="3">
        <v>19651.0</v>
      </c>
    </row>
    <row r="1955">
      <c r="A1955" s="2">
        <v>13119.0</v>
      </c>
      <c r="B1955" s="2" t="s">
        <v>1951</v>
      </c>
      <c r="C1955" s="3">
        <v>19599.0</v>
      </c>
    </row>
    <row r="1956">
      <c r="A1956" s="2">
        <v>13120.0</v>
      </c>
      <c r="B1956" s="2" t="s">
        <v>1952</v>
      </c>
      <c r="C1956" s="3">
        <v>22519.0</v>
      </c>
    </row>
    <row r="1957">
      <c r="A1957" s="2">
        <v>13121.0</v>
      </c>
      <c r="B1957" s="2" t="s">
        <v>1953</v>
      </c>
      <c r="C1957" s="3">
        <v>21470.0</v>
      </c>
    </row>
    <row r="1958">
      <c r="A1958" s="2">
        <v>13122.0</v>
      </c>
      <c r="B1958" s="2" t="s">
        <v>1954</v>
      </c>
      <c r="C1958" s="3">
        <v>26562.0</v>
      </c>
    </row>
    <row r="1959">
      <c r="A1959" s="2">
        <v>13123.0</v>
      </c>
      <c r="B1959" s="2" t="s">
        <v>1955</v>
      </c>
      <c r="C1959" s="3">
        <v>16969.0</v>
      </c>
    </row>
    <row r="1960">
      <c r="A1960" s="2">
        <v>13125.0</v>
      </c>
      <c r="B1960" s="2" t="s">
        <v>1956</v>
      </c>
      <c r="C1960" s="3">
        <v>21701.0</v>
      </c>
    </row>
    <row r="1961">
      <c r="A1961" s="2">
        <v>13126.0</v>
      </c>
      <c r="B1961" s="2" t="s">
        <v>1957</v>
      </c>
      <c r="C1961" s="3">
        <v>36795.0</v>
      </c>
    </row>
    <row r="1962">
      <c r="A1962" s="2">
        <v>13127.0</v>
      </c>
      <c r="B1962" s="2" t="s">
        <v>1958</v>
      </c>
      <c r="C1962" s="3">
        <v>21410.0</v>
      </c>
    </row>
    <row r="1963">
      <c r="A1963" s="2">
        <v>13129.0</v>
      </c>
      <c r="B1963" s="2" t="s">
        <v>1959</v>
      </c>
      <c r="C1963" s="3">
        <v>16956.0</v>
      </c>
    </row>
    <row r="1964">
      <c r="A1964" s="2">
        <v>13131.0</v>
      </c>
      <c r="B1964" s="2" t="s">
        <v>1960</v>
      </c>
      <c r="C1964" s="3">
        <v>10157.0</v>
      </c>
    </row>
    <row r="1965">
      <c r="A1965" s="2">
        <v>13133.0</v>
      </c>
      <c r="B1965" s="2" t="s">
        <v>1961</v>
      </c>
      <c r="C1965" s="3">
        <v>14302.0</v>
      </c>
    </row>
    <row r="1966">
      <c r="A1966" s="2">
        <v>13134.0</v>
      </c>
      <c r="B1966" s="2" t="s">
        <v>1962</v>
      </c>
      <c r="C1966" s="3">
        <v>19418.0</v>
      </c>
    </row>
    <row r="1967">
      <c r="A1967" s="2">
        <v>13135.0</v>
      </c>
      <c r="B1967" s="2" t="s">
        <v>1963</v>
      </c>
      <c r="C1967" s="3">
        <v>21114.0</v>
      </c>
    </row>
    <row r="1968">
      <c r="A1968" s="2">
        <v>13136.0</v>
      </c>
      <c r="B1968" s="2" t="s">
        <v>1964</v>
      </c>
      <c r="C1968" s="3">
        <v>15876.0</v>
      </c>
    </row>
    <row r="1969">
      <c r="A1969" s="2">
        <v>13137.0</v>
      </c>
      <c r="B1969" s="2" t="s">
        <v>1965</v>
      </c>
      <c r="C1969" s="3">
        <v>26539.0</v>
      </c>
    </row>
    <row r="1970">
      <c r="A1970" s="2">
        <v>13138.0</v>
      </c>
      <c r="B1970" s="2" t="s">
        <v>1966</v>
      </c>
      <c r="C1970" s="3">
        <v>16393.0</v>
      </c>
    </row>
    <row r="1971">
      <c r="A1971" s="2">
        <v>13139.0</v>
      </c>
      <c r="B1971" s="2" t="s">
        <v>1967</v>
      </c>
      <c r="C1971" s="3">
        <v>29676.0</v>
      </c>
    </row>
    <row r="1972">
      <c r="A1972" s="2">
        <v>13141.0</v>
      </c>
      <c r="B1972" s="2" t="s">
        <v>1968</v>
      </c>
      <c r="C1972" s="3">
        <v>20017.0</v>
      </c>
    </row>
    <row r="1973">
      <c r="A1973" s="2">
        <v>13142.0</v>
      </c>
      <c r="B1973" s="2" t="s">
        <v>1969</v>
      </c>
      <c r="C1973" s="3">
        <v>17688.0</v>
      </c>
    </row>
    <row r="1974">
      <c r="A1974" s="2">
        <v>13143.0</v>
      </c>
      <c r="B1974" s="2" t="s">
        <v>1970</v>
      </c>
      <c r="C1974" s="3">
        <v>16616.0</v>
      </c>
    </row>
    <row r="1975">
      <c r="A1975" s="2">
        <v>13145.0</v>
      </c>
      <c r="B1975" s="2" t="s">
        <v>1971</v>
      </c>
      <c r="C1975" s="3">
        <v>10543.0</v>
      </c>
    </row>
    <row r="1976">
      <c r="A1976" s="2">
        <v>13147.0</v>
      </c>
      <c r="B1976" s="2" t="s">
        <v>1972</v>
      </c>
      <c r="C1976" s="3">
        <v>23337.0</v>
      </c>
    </row>
    <row r="1977">
      <c r="A1977" s="2">
        <v>13148.0</v>
      </c>
      <c r="B1977" s="2" t="s">
        <v>1973</v>
      </c>
      <c r="C1977" s="3">
        <v>22367.0</v>
      </c>
    </row>
    <row r="1978">
      <c r="A1978" s="2">
        <v>13151.0</v>
      </c>
      <c r="B1978" s="2" t="s">
        <v>1974</v>
      </c>
      <c r="C1978" s="3">
        <v>16195.0</v>
      </c>
    </row>
    <row r="1979">
      <c r="A1979" s="2">
        <v>13152.0</v>
      </c>
      <c r="B1979" s="2" t="s">
        <v>1975</v>
      </c>
      <c r="C1979" s="3">
        <v>18561.0</v>
      </c>
    </row>
    <row r="1980">
      <c r="A1980" s="2">
        <v>13154.0</v>
      </c>
      <c r="B1980" s="2" t="s">
        <v>1976</v>
      </c>
      <c r="C1980" s="3">
        <v>21703.0</v>
      </c>
    </row>
    <row r="1981">
      <c r="A1981" s="2">
        <v>13155.0</v>
      </c>
      <c r="B1981" s="2" t="s">
        <v>1977</v>
      </c>
      <c r="C1981" s="3">
        <v>19354.0</v>
      </c>
    </row>
    <row r="1982">
      <c r="A1982" s="2">
        <v>13156.0</v>
      </c>
      <c r="B1982" s="2" t="s">
        <v>1978</v>
      </c>
      <c r="C1982" s="3">
        <v>17173.0</v>
      </c>
    </row>
    <row r="1983">
      <c r="A1983" s="2">
        <v>13157.0</v>
      </c>
      <c r="B1983" s="2" t="s">
        <v>1979</v>
      </c>
      <c r="C1983" s="3">
        <v>24796.0</v>
      </c>
    </row>
    <row r="1984">
      <c r="A1984" s="2">
        <v>13158.0</v>
      </c>
      <c r="B1984" s="2" t="s">
        <v>1980</v>
      </c>
      <c r="C1984" s="3">
        <v>15817.0</v>
      </c>
    </row>
    <row r="1985">
      <c r="A1985" s="2">
        <v>13159.0</v>
      </c>
      <c r="B1985" s="2" t="s">
        <v>1981</v>
      </c>
      <c r="C1985" s="3">
        <v>14395.0</v>
      </c>
    </row>
    <row r="1986">
      <c r="A1986" s="2">
        <v>13160.0</v>
      </c>
      <c r="B1986" s="2" t="s">
        <v>1982</v>
      </c>
      <c r="C1986" s="3">
        <v>16977.0</v>
      </c>
    </row>
    <row r="1987">
      <c r="A1987" s="2">
        <v>13161.0</v>
      </c>
      <c r="B1987" s="2" t="s">
        <v>1983</v>
      </c>
      <c r="C1987" s="3">
        <v>29344.0</v>
      </c>
    </row>
    <row r="1988">
      <c r="A1988" s="2">
        <v>13162.0</v>
      </c>
      <c r="B1988" s="2" t="s">
        <v>1984</v>
      </c>
      <c r="C1988" s="3">
        <v>18435.0</v>
      </c>
    </row>
    <row r="1989">
      <c r="A1989" s="2">
        <v>13163.0</v>
      </c>
      <c r="B1989" s="2" t="s">
        <v>1985</v>
      </c>
      <c r="C1989" s="3">
        <v>19997.0</v>
      </c>
    </row>
    <row r="1990">
      <c r="A1990" s="2">
        <v>13164.0</v>
      </c>
      <c r="B1990" s="2" t="s">
        <v>1986</v>
      </c>
      <c r="C1990" s="3">
        <v>29818.0</v>
      </c>
    </row>
    <row r="1991">
      <c r="A1991" s="2">
        <v>13165.0</v>
      </c>
      <c r="B1991" s="2" t="s">
        <v>1987</v>
      </c>
      <c r="C1991" s="3">
        <v>16689.0</v>
      </c>
    </row>
    <row r="1992">
      <c r="A1992" s="2">
        <v>13166.0</v>
      </c>
      <c r="B1992" s="2" t="s">
        <v>1988</v>
      </c>
      <c r="C1992" s="3">
        <v>26645.0</v>
      </c>
    </row>
    <row r="1993">
      <c r="A1993" s="2">
        <v>13167.0</v>
      </c>
      <c r="B1993" s="2" t="s">
        <v>1989</v>
      </c>
      <c r="C1993" s="3">
        <v>14721.0</v>
      </c>
    </row>
    <row r="1994">
      <c r="A1994" s="2">
        <v>13168.0</v>
      </c>
      <c r="B1994" s="2" t="s">
        <v>1990</v>
      </c>
      <c r="C1994" s="3">
        <v>23564.0</v>
      </c>
    </row>
    <row r="1995">
      <c r="A1995" s="2">
        <v>13170.0</v>
      </c>
      <c r="B1995" s="2" t="s">
        <v>1991</v>
      </c>
      <c r="C1995" s="3">
        <v>20543.0</v>
      </c>
    </row>
    <row r="1996">
      <c r="A1996" s="2">
        <v>13172.0</v>
      </c>
      <c r="B1996" s="2" t="s">
        <v>1992</v>
      </c>
      <c r="C1996" s="3">
        <v>15766.0</v>
      </c>
    </row>
    <row r="1997">
      <c r="A1997" s="2">
        <v>13173.0</v>
      </c>
      <c r="B1997" s="2" t="s">
        <v>1993</v>
      </c>
      <c r="C1997" s="3">
        <v>18441.0</v>
      </c>
    </row>
    <row r="1998">
      <c r="A1998" s="2">
        <v>13175.0</v>
      </c>
      <c r="B1998" s="2" t="s">
        <v>1994</v>
      </c>
      <c r="C1998" s="3">
        <v>22622.0</v>
      </c>
    </row>
    <row r="1999">
      <c r="A1999" s="2">
        <v>13176.0</v>
      </c>
      <c r="B1999" s="2" t="s">
        <v>1995</v>
      </c>
      <c r="C1999" s="3">
        <v>18491.0</v>
      </c>
    </row>
    <row r="2000">
      <c r="A2000" s="2">
        <v>13177.0</v>
      </c>
      <c r="B2000" s="2" t="s">
        <v>1996</v>
      </c>
      <c r="C2000" s="3">
        <v>18220.0</v>
      </c>
    </row>
    <row r="2001">
      <c r="A2001" s="2">
        <v>13178.0</v>
      </c>
      <c r="B2001" s="2" t="s">
        <v>1997</v>
      </c>
      <c r="C2001" s="3">
        <v>17144.0</v>
      </c>
    </row>
    <row r="2002">
      <c r="A2002" s="2">
        <v>13179.0</v>
      </c>
      <c r="B2002" s="2" t="s">
        <v>1998</v>
      </c>
      <c r="C2002" s="3">
        <v>22004.0</v>
      </c>
    </row>
    <row r="2003">
      <c r="A2003" s="2">
        <v>13180.0</v>
      </c>
      <c r="B2003" s="2" t="s">
        <v>1999</v>
      </c>
      <c r="C2003" s="3">
        <v>14986.0</v>
      </c>
    </row>
    <row r="2004">
      <c r="A2004" s="2">
        <v>13182.0</v>
      </c>
      <c r="B2004" s="2" t="s">
        <v>2000</v>
      </c>
      <c r="C2004" s="3">
        <v>25850.0</v>
      </c>
    </row>
    <row r="2005">
      <c r="A2005" s="2">
        <v>13183.0</v>
      </c>
      <c r="B2005" s="2" t="s">
        <v>2001</v>
      </c>
      <c r="C2005" s="3">
        <v>32643.0</v>
      </c>
    </row>
    <row r="2006">
      <c r="A2006" s="2">
        <v>13184.0</v>
      </c>
      <c r="B2006" s="2" t="s">
        <v>2002</v>
      </c>
      <c r="C2006" s="3">
        <v>16603.0</v>
      </c>
    </row>
    <row r="2007">
      <c r="A2007" s="2">
        <v>13185.0</v>
      </c>
      <c r="B2007" s="2" t="s">
        <v>2003</v>
      </c>
      <c r="C2007" s="3">
        <v>25611.0</v>
      </c>
    </row>
    <row r="2008">
      <c r="A2008" s="2">
        <v>13186.0</v>
      </c>
      <c r="B2008" s="2" t="s">
        <v>2004</v>
      </c>
      <c r="C2008" s="3">
        <v>18239.0</v>
      </c>
    </row>
    <row r="2009">
      <c r="A2009" s="2">
        <v>13187.0</v>
      </c>
      <c r="B2009" s="2" t="s">
        <v>2005</v>
      </c>
      <c r="C2009" s="3">
        <v>20156.0</v>
      </c>
    </row>
    <row r="2010">
      <c r="A2010" s="2">
        <v>13188.0</v>
      </c>
      <c r="B2010" s="2" t="s">
        <v>2006</v>
      </c>
      <c r="C2010" s="3">
        <v>30647.0</v>
      </c>
    </row>
    <row r="2011">
      <c r="A2011" s="2">
        <v>13189.0</v>
      </c>
      <c r="B2011" s="2" t="s">
        <v>2007</v>
      </c>
      <c r="C2011" s="3">
        <v>14536.0</v>
      </c>
    </row>
    <row r="2012">
      <c r="A2012" s="2">
        <v>13190.0</v>
      </c>
      <c r="B2012" s="2" t="s">
        <v>2008</v>
      </c>
      <c r="C2012" s="3">
        <v>16384.0</v>
      </c>
    </row>
    <row r="2013">
      <c r="A2013" s="2">
        <v>13193.0</v>
      </c>
      <c r="B2013" s="2" t="s">
        <v>2009</v>
      </c>
      <c r="C2013" s="3">
        <v>19682.0</v>
      </c>
    </row>
    <row r="2014">
      <c r="A2014" s="2">
        <v>13194.0</v>
      </c>
      <c r="B2014" s="2" t="s">
        <v>2010</v>
      </c>
      <c r="C2014" s="3">
        <v>24353.0</v>
      </c>
    </row>
    <row r="2015">
      <c r="A2015" s="2">
        <v>13198.0</v>
      </c>
      <c r="B2015" s="2" t="s">
        <v>2011</v>
      </c>
      <c r="C2015" s="3">
        <v>21237.0</v>
      </c>
    </row>
    <row r="2016">
      <c r="A2016" s="2">
        <v>13199.0</v>
      </c>
      <c r="B2016" s="2" t="s">
        <v>2012</v>
      </c>
      <c r="C2016" s="3">
        <v>31390.0</v>
      </c>
    </row>
    <row r="2017">
      <c r="A2017" s="2">
        <v>13200.0</v>
      </c>
      <c r="B2017" s="2" t="s">
        <v>2013</v>
      </c>
      <c r="C2017" s="3">
        <v>28504.0</v>
      </c>
    </row>
    <row r="2018">
      <c r="A2018" s="2">
        <v>13201.0</v>
      </c>
      <c r="B2018" s="2" t="s">
        <v>2014</v>
      </c>
      <c r="C2018" s="3">
        <v>12899.0</v>
      </c>
    </row>
    <row r="2019">
      <c r="A2019" s="2">
        <v>13202.0</v>
      </c>
      <c r="B2019" s="2" t="s">
        <v>2015</v>
      </c>
      <c r="C2019" s="3">
        <v>28992.0</v>
      </c>
    </row>
    <row r="2020">
      <c r="A2020" s="2">
        <v>13203.0</v>
      </c>
      <c r="B2020" s="2" t="s">
        <v>2016</v>
      </c>
      <c r="C2020" s="3">
        <v>27567.0</v>
      </c>
    </row>
    <row r="2021">
      <c r="A2021" s="2">
        <v>13205.0</v>
      </c>
      <c r="B2021" s="2" t="s">
        <v>2017</v>
      </c>
      <c r="C2021" s="3">
        <v>30581.0</v>
      </c>
    </row>
    <row r="2022">
      <c r="A2022" s="2">
        <v>13207.0</v>
      </c>
      <c r="B2022" s="2" t="s">
        <v>2018</v>
      </c>
      <c r="C2022" s="3">
        <v>16382.0</v>
      </c>
    </row>
    <row r="2023">
      <c r="A2023" s="2">
        <v>13208.0</v>
      </c>
      <c r="B2023" s="2" t="s">
        <v>2019</v>
      </c>
      <c r="C2023" s="3">
        <v>14296.0</v>
      </c>
    </row>
    <row r="2024">
      <c r="A2024" s="2">
        <v>13209.0</v>
      </c>
      <c r="B2024" s="2" t="s">
        <v>2020</v>
      </c>
      <c r="C2024" s="3">
        <v>16109.0</v>
      </c>
    </row>
    <row r="2025">
      <c r="A2025" s="2">
        <v>13210.0</v>
      </c>
      <c r="B2025" s="2" t="s">
        <v>2021</v>
      </c>
      <c r="C2025" s="3">
        <v>9639.0</v>
      </c>
    </row>
    <row r="2026">
      <c r="A2026" s="2">
        <v>13211.0</v>
      </c>
      <c r="B2026" s="2" t="s">
        <v>2022</v>
      </c>
      <c r="C2026" s="3">
        <v>10769.0</v>
      </c>
    </row>
    <row r="2027">
      <c r="A2027" s="2">
        <v>13212.0</v>
      </c>
      <c r="B2027" s="2" t="s">
        <v>2023</v>
      </c>
      <c r="C2027" s="3">
        <v>16689.0</v>
      </c>
    </row>
    <row r="2028">
      <c r="A2028" s="2">
        <v>13213.0</v>
      </c>
      <c r="B2028" s="2" t="s">
        <v>2024</v>
      </c>
      <c r="C2028" s="3">
        <v>11246.0</v>
      </c>
    </row>
    <row r="2029">
      <c r="A2029" s="2">
        <v>13214.0</v>
      </c>
      <c r="B2029" s="2" t="s">
        <v>2025</v>
      </c>
      <c r="C2029" s="3">
        <v>23305.0</v>
      </c>
    </row>
    <row r="2030">
      <c r="A2030" s="2">
        <v>13215.0</v>
      </c>
      <c r="B2030" s="2" t="s">
        <v>2026</v>
      </c>
      <c r="C2030" s="3">
        <v>20143.0</v>
      </c>
    </row>
    <row r="2031">
      <c r="A2031" s="2">
        <v>13216.0</v>
      </c>
      <c r="B2031" s="2" t="s">
        <v>2027</v>
      </c>
      <c r="C2031" s="3">
        <v>17675.0</v>
      </c>
    </row>
    <row r="2032">
      <c r="A2032" s="2">
        <v>13217.0</v>
      </c>
      <c r="B2032" s="2" t="s">
        <v>2028</v>
      </c>
      <c r="C2032" s="3">
        <v>17043.0</v>
      </c>
    </row>
    <row r="2033">
      <c r="A2033" s="2">
        <v>13218.0</v>
      </c>
      <c r="B2033" s="2" t="s">
        <v>2029</v>
      </c>
      <c r="C2033" s="3">
        <v>27002.0</v>
      </c>
    </row>
    <row r="2034">
      <c r="A2034" s="2">
        <v>13219.0</v>
      </c>
      <c r="B2034" s="2" t="s">
        <v>2030</v>
      </c>
      <c r="C2034" s="3">
        <v>28182.0</v>
      </c>
    </row>
    <row r="2035">
      <c r="A2035" s="2">
        <v>13220.0</v>
      </c>
      <c r="B2035" s="2" t="s">
        <v>2031</v>
      </c>
      <c r="C2035" s="3">
        <v>38379.0</v>
      </c>
    </row>
    <row r="2036">
      <c r="A2036" s="2">
        <v>13221.0</v>
      </c>
      <c r="B2036" s="2" t="s">
        <v>2032</v>
      </c>
      <c r="C2036" s="3">
        <v>14945.0</v>
      </c>
    </row>
    <row r="2037">
      <c r="A2037" s="2">
        <v>13222.0</v>
      </c>
      <c r="B2037" s="2" t="s">
        <v>2033</v>
      </c>
      <c r="C2037" s="3">
        <v>22150.0</v>
      </c>
    </row>
    <row r="2038">
      <c r="A2038" s="2">
        <v>13223.0</v>
      </c>
      <c r="B2038" s="2" t="s">
        <v>2034</v>
      </c>
      <c r="C2038" s="3">
        <v>11749.0</v>
      </c>
    </row>
    <row r="2039">
      <c r="A2039" s="2">
        <v>13225.0</v>
      </c>
      <c r="B2039" s="2" t="s">
        <v>2035</v>
      </c>
      <c r="C2039" s="3">
        <v>20670.0</v>
      </c>
    </row>
    <row r="2040">
      <c r="A2040" s="2">
        <v>13226.0</v>
      </c>
      <c r="B2040" s="2" t="s">
        <v>2036</v>
      </c>
      <c r="C2040" s="3">
        <v>25765.0</v>
      </c>
    </row>
    <row r="2041">
      <c r="A2041" s="2">
        <v>13227.0</v>
      </c>
      <c r="B2041" s="2" t="s">
        <v>2037</v>
      </c>
      <c r="C2041" s="3">
        <v>33382.0</v>
      </c>
    </row>
    <row r="2042">
      <c r="A2042" s="2">
        <v>13228.0</v>
      </c>
      <c r="B2042" s="2" t="s">
        <v>2038</v>
      </c>
      <c r="C2042" s="3">
        <v>19069.0</v>
      </c>
    </row>
    <row r="2043">
      <c r="A2043" s="2">
        <v>13229.0</v>
      </c>
      <c r="B2043" s="2" t="s">
        <v>2039</v>
      </c>
      <c r="C2043" s="3">
        <v>22321.0</v>
      </c>
    </row>
    <row r="2044">
      <c r="A2044" s="2">
        <v>13230.0</v>
      </c>
      <c r="B2044" s="2" t="s">
        <v>2040</v>
      </c>
      <c r="C2044" s="3">
        <v>13097.0</v>
      </c>
    </row>
    <row r="2045">
      <c r="A2045" s="2">
        <v>13231.0</v>
      </c>
      <c r="B2045" s="2" t="s">
        <v>2041</v>
      </c>
      <c r="C2045" s="3">
        <v>17683.0</v>
      </c>
    </row>
    <row r="2046">
      <c r="A2046" s="2">
        <v>13232.0</v>
      </c>
      <c r="B2046" s="2" t="s">
        <v>2042</v>
      </c>
      <c r="C2046" s="3">
        <v>14058.0</v>
      </c>
    </row>
    <row r="2047">
      <c r="A2047" s="2">
        <v>13234.0</v>
      </c>
      <c r="B2047" s="2" t="s">
        <v>2043</v>
      </c>
      <c r="C2047" s="3">
        <v>17399.0</v>
      </c>
    </row>
    <row r="2048">
      <c r="A2048" s="2">
        <v>13235.0</v>
      </c>
      <c r="B2048" s="2" t="s">
        <v>2044</v>
      </c>
      <c r="C2048" s="3">
        <v>25452.0</v>
      </c>
    </row>
    <row r="2049">
      <c r="A2049" s="2">
        <v>13236.0</v>
      </c>
      <c r="B2049" s="2" t="s">
        <v>2045</v>
      </c>
      <c r="C2049" s="3">
        <v>32201.0</v>
      </c>
    </row>
    <row r="2050">
      <c r="A2050" s="2">
        <v>13240.0</v>
      </c>
      <c r="B2050" s="2" t="s">
        <v>2046</v>
      </c>
      <c r="C2050" s="3">
        <v>14574.0</v>
      </c>
    </row>
    <row r="2051">
      <c r="A2051" s="2">
        <v>13241.0</v>
      </c>
      <c r="B2051" s="2" t="s">
        <v>2047</v>
      </c>
      <c r="C2051" s="3">
        <v>33447.0</v>
      </c>
    </row>
    <row r="2052">
      <c r="A2052" s="2">
        <v>13242.0</v>
      </c>
      <c r="B2052" s="2" t="s">
        <v>2048</v>
      </c>
      <c r="C2052" s="3">
        <v>15282.0</v>
      </c>
    </row>
    <row r="2053">
      <c r="A2053" s="2">
        <v>13243.0</v>
      </c>
      <c r="B2053" s="2" t="s">
        <v>2049</v>
      </c>
      <c r="C2053" s="3">
        <v>24558.0</v>
      </c>
    </row>
    <row r="2054">
      <c r="A2054" s="2">
        <v>13244.0</v>
      </c>
      <c r="B2054" s="2" t="s">
        <v>2050</v>
      </c>
      <c r="C2054" s="3">
        <v>16520.0</v>
      </c>
    </row>
    <row r="2055">
      <c r="A2055" s="2">
        <v>13245.0</v>
      </c>
      <c r="B2055" s="2" t="s">
        <v>2051</v>
      </c>
      <c r="C2055" s="3">
        <v>22091.0</v>
      </c>
    </row>
    <row r="2056">
      <c r="A2056" s="2">
        <v>13246.0</v>
      </c>
      <c r="B2056" s="2" t="s">
        <v>2052</v>
      </c>
      <c r="C2056" s="3">
        <v>17498.0</v>
      </c>
    </row>
    <row r="2057">
      <c r="A2057" s="2">
        <v>13247.0</v>
      </c>
      <c r="B2057" s="2" t="s">
        <v>2053</v>
      </c>
      <c r="C2057" s="3">
        <v>24750.0</v>
      </c>
    </row>
    <row r="2058">
      <c r="A2058" s="2">
        <v>13248.0</v>
      </c>
      <c r="B2058" s="2" t="s">
        <v>2054</v>
      </c>
      <c r="C2058" s="3">
        <v>10321.0</v>
      </c>
    </row>
    <row r="2059">
      <c r="A2059" s="2">
        <v>13249.0</v>
      </c>
      <c r="B2059" s="2" t="s">
        <v>2055</v>
      </c>
      <c r="C2059" s="3">
        <v>29930.0</v>
      </c>
    </row>
    <row r="2060">
      <c r="A2060" s="2">
        <v>13250.0</v>
      </c>
      <c r="B2060" s="2" t="s">
        <v>2056</v>
      </c>
      <c r="C2060" s="3">
        <v>21602.0</v>
      </c>
    </row>
    <row r="2061">
      <c r="A2061" s="2">
        <v>13251.0</v>
      </c>
      <c r="B2061" s="2" t="s">
        <v>2057</v>
      </c>
      <c r="C2061" s="3">
        <v>19917.0</v>
      </c>
    </row>
    <row r="2062">
      <c r="A2062" s="2">
        <v>13253.0</v>
      </c>
      <c r="B2062" s="2" t="s">
        <v>2058</v>
      </c>
      <c r="C2062" s="3">
        <v>24571.0</v>
      </c>
    </row>
    <row r="2063">
      <c r="A2063" s="2">
        <v>13255.0</v>
      </c>
      <c r="B2063" s="2" t="s">
        <v>2059</v>
      </c>
      <c r="C2063" s="3">
        <v>26899.0</v>
      </c>
    </row>
    <row r="2064">
      <c r="A2064" s="2">
        <v>13256.0</v>
      </c>
      <c r="B2064" s="2" t="s">
        <v>2060</v>
      </c>
      <c r="C2064" s="3">
        <v>33683.0</v>
      </c>
    </row>
    <row r="2065">
      <c r="A2065" s="2">
        <v>13257.0</v>
      </c>
      <c r="B2065" s="2" t="s">
        <v>2061</v>
      </c>
      <c r="C2065" s="3">
        <v>18289.0</v>
      </c>
    </row>
    <row r="2066">
      <c r="A2066" s="2">
        <v>13260.0</v>
      </c>
      <c r="B2066" s="2" t="s">
        <v>2062</v>
      </c>
      <c r="C2066" s="3">
        <v>22127.0</v>
      </c>
    </row>
    <row r="2067">
      <c r="A2067" s="2">
        <v>13261.0</v>
      </c>
      <c r="B2067" s="2" t="s">
        <v>2063</v>
      </c>
      <c r="C2067" s="3">
        <v>24102.0</v>
      </c>
    </row>
    <row r="2068">
      <c r="A2068" s="2">
        <v>13262.0</v>
      </c>
      <c r="B2068" s="2" t="s">
        <v>2064</v>
      </c>
      <c r="C2068" s="3">
        <v>17162.0</v>
      </c>
    </row>
    <row r="2069">
      <c r="A2069" s="2">
        <v>13263.0</v>
      </c>
      <c r="B2069" s="2" t="s">
        <v>2065</v>
      </c>
      <c r="C2069" s="3">
        <v>24387.0</v>
      </c>
    </row>
    <row r="2070">
      <c r="A2070" s="2">
        <v>13264.0</v>
      </c>
      <c r="B2070" s="2" t="s">
        <v>2066</v>
      </c>
      <c r="C2070" s="3">
        <v>26293.0</v>
      </c>
    </row>
    <row r="2071">
      <c r="A2071" s="2">
        <v>13267.0</v>
      </c>
      <c r="B2071" s="2" t="s">
        <v>2067</v>
      </c>
      <c r="C2071" s="3">
        <v>27789.0</v>
      </c>
    </row>
    <row r="2072">
      <c r="A2072" s="2">
        <v>13270.0</v>
      </c>
      <c r="B2072" s="2" t="s">
        <v>2068</v>
      </c>
      <c r="C2072" s="3">
        <v>32085.0</v>
      </c>
    </row>
    <row r="2073">
      <c r="A2073" s="2">
        <v>13271.0</v>
      </c>
      <c r="B2073" s="2" t="s">
        <v>2069</v>
      </c>
      <c r="C2073" s="3">
        <v>22599.0</v>
      </c>
    </row>
    <row r="2074">
      <c r="A2074" s="2">
        <v>13272.0</v>
      </c>
      <c r="B2074" s="2" t="s">
        <v>2070</v>
      </c>
      <c r="C2074" s="3">
        <v>32877.0</v>
      </c>
    </row>
    <row r="2075">
      <c r="A2075" s="2">
        <v>13273.0</v>
      </c>
      <c r="B2075" s="2" t="s">
        <v>2071</v>
      </c>
      <c r="C2075" s="3">
        <v>30146.0</v>
      </c>
    </row>
    <row r="2076">
      <c r="A2076" s="2">
        <v>13274.0</v>
      </c>
      <c r="B2076" s="2" t="s">
        <v>2072</v>
      </c>
      <c r="C2076" s="3">
        <v>36698.0</v>
      </c>
    </row>
    <row r="2077">
      <c r="A2077" s="2">
        <v>13275.0</v>
      </c>
      <c r="B2077" s="2" t="s">
        <v>2073</v>
      </c>
      <c r="C2077" s="3">
        <v>21287.0</v>
      </c>
    </row>
    <row r="2078">
      <c r="A2078" s="2">
        <v>13276.0</v>
      </c>
      <c r="B2078" s="2" t="s">
        <v>2074</v>
      </c>
      <c r="C2078" s="3">
        <v>20418.0</v>
      </c>
    </row>
    <row r="2079">
      <c r="A2079" s="2">
        <v>13277.0</v>
      </c>
      <c r="B2079" s="2" t="s">
        <v>2075</v>
      </c>
      <c r="C2079" s="3">
        <v>25578.0</v>
      </c>
    </row>
    <row r="2080">
      <c r="A2080" s="2">
        <v>13278.0</v>
      </c>
      <c r="B2080" s="2" t="s">
        <v>2076</v>
      </c>
      <c r="C2080" s="3">
        <v>20536.0</v>
      </c>
    </row>
    <row r="2081">
      <c r="A2081" s="2">
        <v>13279.0</v>
      </c>
      <c r="B2081" s="2" t="s">
        <v>2077</v>
      </c>
      <c r="C2081" s="3">
        <v>33000.0</v>
      </c>
    </row>
    <row r="2082">
      <c r="A2082" s="2">
        <v>13280.0</v>
      </c>
      <c r="B2082" s="2" t="s">
        <v>2078</v>
      </c>
      <c r="C2082" s="3">
        <v>11978.0</v>
      </c>
    </row>
    <row r="2083">
      <c r="A2083" s="2">
        <v>13281.0</v>
      </c>
      <c r="B2083" s="2" t="s">
        <v>2079</v>
      </c>
      <c r="C2083" s="3">
        <v>30188.0</v>
      </c>
    </row>
    <row r="2084">
      <c r="A2084" s="2">
        <v>13283.0</v>
      </c>
      <c r="B2084" s="2" t="s">
        <v>2080</v>
      </c>
      <c r="C2084" s="3">
        <v>28196.0</v>
      </c>
    </row>
    <row r="2085">
      <c r="A2085" s="2">
        <v>13284.0</v>
      </c>
      <c r="B2085" s="2" t="s">
        <v>2081</v>
      </c>
      <c r="C2085" s="3">
        <v>23129.0</v>
      </c>
    </row>
    <row r="2086">
      <c r="A2086" s="2">
        <v>13285.0</v>
      </c>
      <c r="B2086" s="2" t="s">
        <v>2082</v>
      </c>
      <c r="C2086" s="3">
        <v>24102.0</v>
      </c>
    </row>
    <row r="2087">
      <c r="A2087" s="2">
        <v>13288.0</v>
      </c>
      <c r="B2087" s="2" t="s">
        <v>2083</v>
      </c>
      <c r="C2087" s="3">
        <v>18606.0</v>
      </c>
    </row>
    <row r="2088">
      <c r="A2088" s="2">
        <v>13289.0</v>
      </c>
      <c r="B2088" s="2" t="s">
        <v>2084</v>
      </c>
      <c r="C2088" s="3">
        <v>19890.0</v>
      </c>
    </row>
    <row r="2089">
      <c r="A2089" s="2">
        <v>13290.0</v>
      </c>
      <c r="B2089" s="2" t="s">
        <v>2085</v>
      </c>
      <c r="C2089" s="3">
        <v>25837.0</v>
      </c>
    </row>
    <row r="2090">
      <c r="A2090" s="2">
        <v>13291.0</v>
      </c>
      <c r="B2090" s="2" t="s">
        <v>2086</v>
      </c>
      <c r="C2090" s="3">
        <v>18527.0</v>
      </c>
    </row>
    <row r="2091">
      <c r="A2091" s="2">
        <v>13292.0</v>
      </c>
      <c r="B2091" s="2" t="s">
        <v>2087</v>
      </c>
      <c r="C2091" s="3">
        <v>24152.0</v>
      </c>
    </row>
    <row r="2092">
      <c r="A2092" s="2">
        <v>13293.0</v>
      </c>
      <c r="B2092" s="2" t="s">
        <v>2088</v>
      </c>
      <c r="C2092" s="3">
        <v>30806.0</v>
      </c>
    </row>
    <row r="2093">
      <c r="A2093" s="2">
        <v>13296.0</v>
      </c>
      <c r="B2093" s="2" t="s">
        <v>2089</v>
      </c>
      <c r="C2093" s="3">
        <v>28851.0</v>
      </c>
    </row>
    <row r="2094">
      <c r="A2094" s="2">
        <v>13297.0</v>
      </c>
      <c r="B2094" s="2" t="s">
        <v>2090</v>
      </c>
      <c r="C2094" s="3">
        <v>12876.0</v>
      </c>
    </row>
    <row r="2095">
      <c r="A2095" s="2">
        <v>13299.0</v>
      </c>
      <c r="B2095" s="2" t="s">
        <v>2091</v>
      </c>
      <c r="C2095" s="3">
        <v>28288.0</v>
      </c>
    </row>
    <row r="2096">
      <c r="A2096" s="2">
        <v>13301.0</v>
      </c>
      <c r="B2096" s="2" t="s">
        <v>2092</v>
      </c>
      <c r="C2096" s="3">
        <v>17094.0</v>
      </c>
    </row>
    <row r="2097">
      <c r="A2097" s="2">
        <v>13302.0</v>
      </c>
      <c r="B2097" s="2" t="s">
        <v>2093</v>
      </c>
      <c r="C2097" s="3">
        <v>37321.0</v>
      </c>
    </row>
    <row r="2098">
      <c r="A2098" s="2">
        <v>13303.0</v>
      </c>
      <c r="B2098" s="2" t="s">
        <v>2094</v>
      </c>
      <c r="C2098" s="3">
        <v>23547.0</v>
      </c>
    </row>
    <row r="2099">
      <c r="A2099" s="2">
        <v>13304.0</v>
      </c>
      <c r="B2099" s="2" t="s">
        <v>2095</v>
      </c>
      <c r="C2099" s="3">
        <v>30797.0</v>
      </c>
    </row>
    <row r="2100">
      <c r="A2100" s="2">
        <v>13305.0</v>
      </c>
      <c r="B2100" s="2" t="s">
        <v>2096</v>
      </c>
      <c r="C2100" s="3">
        <v>20391.0</v>
      </c>
    </row>
    <row r="2101">
      <c r="A2101" s="2">
        <v>13306.0</v>
      </c>
      <c r="B2101" s="2" t="s">
        <v>2097</v>
      </c>
      <c r="C2101" s="3">
        <v>31106.0</v>
      </c>
    </row>
    <row r="2102">
      <c r="A2102" s="2">
        <v>13308.0</v>
      </c>
      <c r="B2102" s="2" t="s">
        <v>2098</v>
      </c>
      <c r="C2102" s="3">
        <v>32031.0</v>
      </c>
    </row>
    <row r="2103">
      <c r="A2103" s="2">
        <v>13309.0</v>
      </c>
      <c r="B2103" s="2" t="s">
        <v>2099</v>
      </c>
      <c r="C2103" s="3">
        <v>12991.0</v>
      </c>
    </row>
    <row r="2104">
      <c r="A2104" s="2">
        <v>13310.0</v>
      </c>
      <c r="B2104" s="2" t="s">
        <v>2100</v>
      </c>
      <c r="C2104" s="3">
        <v>36600.0</v>
      </c>
    </row>
    <row r="2105">
      <c r="A2105" s="2">
        <v>13311.0</v>
      </c>
      <c r="B2105" s="2" t="s">
        <v>2101</v>
      </c>
      <c r="C2105" s="3">
        <v>12297.0</v>
      </c>
    </row>
    <row r="2106">
      <c r="A2106" s="2">
        <v>13313.0</v>
      </c>
      <c r="B2106" s="2" t="s">
        <v>2102</v>
      </c>
      <c r="C2106" s="3">
        <v>21205.0</v>
      </c>
    </row>
    <row r="2107">
      <c r="A2107" s="2">
        <v>13315.0</v>
      </c>
      <c r="B2107" s="2" t="s">
        <v>2103</v>
      </c>
      <c r="C2107" s="3">
        <v>23603.0</v>
      </c>
    </row>
    <row r="2108">
      <c r="A2108" s="2">
        <v>13316.0</v>
      </c>
      <c r="B2108" s="2" t="s">
        <v>2104</v>
      </c>
      <c r="C2108" s="3">
        <v>19172.0</v>
      </c>
    </row>
    <row r="2109">
      <c r="A2109" s="2">
        <v>13317.0</v>
      </c>
      <c r="B2109" s="2" t="s">
        <v>2105</v>
      </c>
      <c r="C2109" s="3">
        <v>30581.0</v>
      </c>
    </row>
    <row r="2110">
      <c r="A2110" s="2">
        <v>13318.0</v>
      </c>
      <c r="B2110" s="2" t="s">
        <v>2106</v>
      </c>
      <c r="C2110" s="3">
        <v>17654.0</v>
      </c>
    </row>
    <row r="2111">
      <c r="A2111" s="2">
        <v>13319.0</v>
      </c>
      <c r="B2111" s="2" t="s">
        <v>2107</v>
      </c>
      <c r="C2111" s="3">
        <v>16761.0</v>
      </c>
    </row>
    <row r="2112">
      <c r="A2112" s="2">
        <v>13320.0</v>
      </c>
      <c r="B2112" s="2" t="s">
        <v>2108</v>
      </c>
      <c r="C2112" s="3">
        <v>17970.0</v>
      </c>
    </row>
    <row r="2113">
      <c r="A2113" s="2">
        <v>13321.0</v>
      </c>
      <c r="B2113" s="2" t="s">
        <v>2109</v>
      </c>
      <c r="C2113" s="3">
        <v>22496.0</v>
      </c>
    </row>
    <row r="2114">
      <c r="A2114" s="2">
        <v>13322.0</v>
      </c>
      <c r="B2114" s="2" t="s">
        <v>2110</v>
      </c>
      <c r="C2114" s="3">
        <v>26475.0</v>
      </c>
    </row>
    <row r="2115">
      <c r="A2115" s="2">
        <v>13323.0</v>
      </c>
      <c r="B2115" s="2" t="s">
        <v>2111</v>
      </c>
      <c r="C2115" s="3">
        <v>30587.0</v>
      </c>
    </row>
    <row r="2116">
      <c r="A2116" s="2">
        <v>13324.0</v>
      </c>
      <c r="B2116" s="2" t="s">
        <v>2112</v>
      </c>
      <c r="C2116" s="3">
        <v>30974.0</v>
      </c>
    </row>
    <row r="2117">
      <c r="A2117" s="2">
        <v>13325.0</v>
      </c>
      <c r="B2117" s="2" t="s">
        <v>2113</v>
      </c>
      <c r="C2117" s="3">
        <v>29092.0</v>
      </c>
    </row>
    <row r="2118">
      <c r="A2118" s="2">
        <v>13326.0</v>
      </c>
      <c r="B2118" s="2" t="s">
        <v>2114</v>
      </c>
      <c r="C2118" s="3">
        <v>26087.0</v>
      </c>
    </row>
    <row r="2119">
      <c r="A2119" s="2">
        <v>13328.0</v>
      </c>
      <c r="B2119" s="2" t="s">
        <v>2115</v>
      </c>
      <c r="C2119" s="3">
        <v>12357.0</v>
      </c>
    </row>
    <row r="2120">
      <c r="A2120" s="2">
        <v>13329.0</v>
      </c>
      <c r="B2120" s="2" t="s">
        <v>2116</v>
      </c>
      <c r="C2120" s="3">
        <v>26626.0</v>
      </c>
    </row>
    <row r="2121">
      <c r="A2121" s="2">
        <v>13330.0</v>
      </c>
      <c r="B2121" s="2" t="s">
        <v>2117</v>
      </c>
      <c r="C2121" s="3">
        <v>28022.0</v>
      </c>
    </row>
    <row r="2122">
      <c r="A2122" s="2">
        <v>13331.0</v>
      </c>
      <c r="B2122" s="2" t="s">
        <v>2118</v>
      </c>
      <c r="C2122" s="3">
        <v>17613.0</v>
      </c>
    </row>
    <row r="2123">
      <c r="A2123" s="2">
        <v>13332.0</v>
      </c>
      <c r="B2123" s="2" t="s">
        <v>2119</v>
      </c>
      <c r="C2123" s="3">
        <v>18573.0</v>
      </c>
    </row>
    <row r="2124">
      <c r="A2124" s="2">
        <v>13334.0</v>
      </c>
      <c r="B2124" s="2" t="s">
        <v>2120</v>
      </c>
      <c r="C2124" s="3">
        <v>22843.0</v>
      </c>
    </row>
    <row r="2125">
      <c r="A2125" s="2">
        <v>13336.0</v>
      </c>
      <c r="B2125" s="2" t="s">
        <v>2121</v>
      </c>
      <c r="C2125" s="3">
        <v>15346.0</v>
      </c>
    </row>
    <row r="2126">
      <c r="A2126" s="2">
        <v>13337.0</v>
      </c>
      <c r="B2126" s="2" t="s">
        <v>2122</v>
      </c>
      <c r="C2126" s="3">
        <v>24039.0</v>
      </c>
    </row>
    <row r="2127">
      <c r="A2127" s="2">
        <v>13338.0</v>
      </c>
      <c r="B2127" s="2" t="s">
        <v>2123</v>
      </c>
      <c r="C2127" s="3">
        <v>23074.0</v>
      </c>
    </row>
    <row r="2128">
      <c r="A2128" s="2">
        <v>13339.0</v>
      </c>
      <c r="B2128" s="2" t="s">
        <v>2124</v>
      </c>
      <c r="C2128" s="3">
        <v>21631.0</v>
      </c>
    </row>
    <row r="2129">
      <c r="A2129" s="2">
        <v>13342.0</v>
      </c>
      <c r="B2129" s="2" t="s">
        <v>2125</v>
      </c>
      <c r="C2129" s="3">
        <v>19837.0</v>
      </c>
    </row>
    <row r="2130">
      <c r="A2130" s="2">
        <v>13344.0</v>
      </c>
      <c r="B2130" s="2" t="s">
        <v>2126</v>
      </c>
      <c r="C2130" s="3">
        <v>24375.0</v>
      </c>
    </row>
    <row r="2131">
      <c r="A2131" s="2">
        <v>13348.0</v>
      </c>
      <c r="B2131" s="2" t="s">
        <v>2127</v>
      </c>
      <c r="C2131" s="3">
        <v>19524.0</v>
      </c>
    </row>
    <row r="2132">
      <c r="A2132" s="2">
        <v>13349.0</v>
      </c>
      <c r="B2132" s="2" t="s">
        <v>2128</v>
      </c>
      <c r="C2132" s="3">
        <v>24549.0</v>
      </c>
    </row>
    <row r="2133">
      <c r="A2133" s="2">
        <v>13350.0</v>
      </c>
      <c r="B2133" s="2" t="s">
        <v>2129</v>
      </c>
      <c r="C2133" s="3">
        <v>31655.0</v>
      </c>
    </row>
    <row r="2134">
      <c r="A2134" s="2">
        <v>13353.0</v>
      </c>
      <c r="B2134" s="2" t="s">
        <v>2130</v>
      </c>
      <c r="C2134" s="3">
        <v>23623.0</v>
      </c>
    </row>
    <row r="2135">
      <c r="A2135" s="2">
        <v>13355.0</v>
      </c>
      <c r="B2135" s="2" t="s">
        <v>2131</v>
      </c>
      <c r="C2135" s="3">
        <v>27322.0</v>
      </c>
    </row>
    <row r="2136">
      <c r="A2136" s="2">
        <v>13356.0</v>
      </c>
      <c r="B2136" s="2" t="s">
        <v>2132</v>
      </c>
      <c r="C2136" s="3">
        <v>30492.0</v>
      </c>
    </row>
    <row r="2137">
      <c r="A2137" s="2">
        <v>13357.0</v>
      </c>
      <c r="B2137" s="2" t="s">
        <v>2133</v>
      </c>
      <c r="C2137" s="3">
        <v>20115.0</v>
      </c>
    </row>
    <row r="2138">
      <c r="A2138" s="2">
        <v>13358.0</v>
      </c>
      <c r="B2138" s="2" t="s">
        <v>2134</v>
      </c>
      <c r="C2138" s="3">
        <v>36171.0</v>
      </c>
    </row>
    <row r="2139">
      <c r="A2139" s="2">
        <v>13359.0</v>
      </c>
      <c r="B2139" s="2" t="s">
        <v>2135</v>
      </c>
      <c r="C2139" s="3">
        <v>16573.0</v>
      </c>
    </row>
    <row r="2140">
      <c r="A2140" s="2">
        <v>13360.0</v>
      </c>
      <c r="B2140" s="2" t="s">
        <v>2136</v>
      </c>
      <c r="C2140" s="3">
        <v>18616.0</v>
      </c>
    </row>
    <row r="2141">
      <c r="A2141" s="2">
        <v>13361.0</v>
      </c>
      <c r="B2141" s="2" t="s">
        <v>2137</v>
      </c>
      <c r="C2141" s="3">
        <v>15748.0</v>
      </c>
    </row>
    <row r="2142">
      <c r="A2142" s="2">
        <v>13362.0</v>
      </c>
      <c r="B2142" s="2" t="s">
        <v>2138</v>
      </c>
      <c r="C2142" s="3">
        <v>22098.0</v>
      </c>
    </row>
    <row r="2143">
      <c r="A2143" s="2">
        <v>13363.0</v>
      </c>
      <c r="B2143" s="2" t="s">
        <v>2139</v>
      </c>
      <c r="C2143" s="3">
        <v>15853.0</v>
      </c>
    </row>
    <row r="2144">
      <c r="A2144" s="2">
        <v>13364.0</v>
      </c>
      <c r="B2144" s="2" t="s">
        <v>2140</v>
      </c>
      <c r="C2144" s="3">
        <v>35818.0</v>
      </c>
    </row>
    <row r="2145">
      <c r="A2145" s="2">
        <v>13367.0</v>
      </c>
      <c r="B2145" s="2" t="s">
        <v>2141</v>
      </c>
      <c r="C2145" s="3">
        <v>20122.0</v>
      </c>
    </row>
    <row r="2146">
      <c r="A2146" s="2">
        <v>13368.0</v>
      </c>
      <c r="B2146" s="2" t="s">
        <v>2142</v>
      </c>
      <c r="C2146" s="3">
        <v>34588.0</v>
      </c>
    </row>
    <row r="2147">
      <c r="A2147" s="2">
        <v>13369.0</v>
      </c>
      <c r="B2147" s="2" t="s">
        <v>2143</v>
      </c>
      <c r="C2147" s="3">
        <v>12842.0</v>
      </c>
    </row>
    <row r="2148">
      <c r="A2148" s="2">
        <v>13370.0</v>
      </c>
      <c r="B2148" s="2" t="s">
        <v>2144</v>
      </c>
      <c r="C2148" s="3">
        <v>35860.0</v>
      </c>
    </row>
    <row r="2149">
      <c r="A2149" s="2">
        <v>13371.0</v>
      </c>
      <c r="B2149" s="2" t="s">
        <v>2145</v>
      </c>
      <c r="C2149" s="3">
        <v>32272.0</v>
      </c>
    </row>
    <row r="2150">
      <c r="A2150" s="2">
        <v>13372.0</v>
      </c>
      <c r="B2150" s="2" t="s">
        <v>2146</v>
      </c>
      <c r="C2150" s="3">
        <v>35814.0</v>
      </c>
    </row>
    <row r="2151">
      <c r="A2151" s="2">
        <v>13373.0</v>
      </c>
      <c r="B2151" s="2" t="s">
        <v>2147</v>
      </c>
      <c r="C2151" s="3">
        <v>14775.0</v>
      </c>
    </row>
    <row r="2152">
      <c r="A2152" s="2">
        <v>13374.0</v>
      </c>
      <c r="B2152" s="2" t="s">
        <v>2148</v>
      </c>
      <c r="C2152" s="3">
        <v>24116.0</v>
      </c>
    </row>
    <row r="2153">
      <c r="A2153" s="2">
        <v>13375.0</v>
      </c>
      <c r="B2153" s="2" t="s">
        <v>2149</v>
      </c>
      <c r="C2153" s="3">
        <v>28113.0</v>
      </c>
    </row>
    <row r="2154">
      <c r="A2154" s="2">
        <v>13376.0</v>
      </c>
      <c r="B2154" s="2" t="s">
        <v>2150</v>
      </c>
      <c r="C2154" s="3">
        <v>19556.0</v>
      </c>
    </row>
    <row r="2155">
      <c r="A2155" s="2">
        <v>13377.0</v>
      </c>
      <c r="B2155" s="2" t="s">
        <v>2151</v>
      </c>
      <c r="C2155" s="3">
        <v>29960.0</v>
      </c>
    </row>
    <row r="2156">
      <c r="A2156" s="2">
        <v>13379.0</v>
      </c>
      <c r="B2156" s="2" t="s">
        <v>2152</v>
      </c>
      <c r="C2156" s="3">
        <v>11769.0</v>
      </c>
    </row>
    <row r="2157">
      <c r="A2157" s="2">
        <v>13380.0</v>
      </c>
      <c r="B2157" s="2" t="s">
        <v>2153</v>
      </c>
      <c r="C2157" s="3">
        <v>15948.0</v>
      </c>
    </row>
    <row r="2158">
      <c r="A2158" s="2">
        <v>13381.0</v>
      </c>
      <c r="B2158" s="2" t="s">
        <v>2154</v>
      </c>
      <c r="C2158" s="3">
        <v>28026.0</v>
      </c>
    </row>
    <row r="2159">
      <c r="A2159" s="2">
        <v>13383.0</v>
      </c>
      <c r="B2159" s="2" t="s">
        <v>2155</v>
      </c>
      <c r="C2159" s="3">
        <v>27079.0</v>
      </c>
    </row>
    <row r="2160">
      <c r="A2160" s="2">
        <v>13384.0</v>
      </c>
      <c r="B2160" s="2" t="s">
        <v>2156</v>
      </c>
      <c r="C2160" s="3">
        <v>24863.0</v>
      </c>
    </row>
    <row r="2161">
      <c r="A2161" s="2">
        <v>13386.0</v>
      </c>
      <c r="B2161" s="2" t="s">
        <v>2157</v>
      </c>
      <c r="C2161" s="3">
        <v>23761.0</v>
      </c>
    </row>
    <row r="2162">
      <c r="A2162" s="2">
        <v>13387.0</v>
      </c>
      <c r="B2162" s="2" t="s">
        <v>2158</v>
      </c>
      <c r="C2162" s="3">
        <v>17950.0</v>
      </c>
    </row>
    <row r="2163">
      <c r="A2163" s="2">
        <v>13388.0</v>
      </c>
      <c r="B2163" s="2" t="s">
        <v>2159</v>
      </c>
      <c r="C2163" s="3">
        <v>23605.0</v>
      </c>
    </row>
    <row r="2164">
      <c r="A2164" s="2">
        <v>13389.0</v>
      </c>
      <c r="B2164" s="2" t="s">
        <v>2160</v>
      </c>
      <c r="C2164" s="3">
        <v>11099.0</v>
      </c>
    </row>
    <row r="2165">
      <c r="A2165" s="2">
        <v>13390.0</v>
      </c>
      <c r="B2165" s="2" t="s">
        <v>2161</v>
      </c>
      <c r="C2165" s="3">
        <v>16395.0</v>
      </c>
    </row>
    <row r="2166">
      <c r="A2166" s="2">
        <v>13391.0</v>
      </c>
      <c r="B2166" s="2" t="s">
        <v>2162</v>
      </c>
      <c r="C2166" s="3">
        <v>24313.0</v>
      </c>
    </row>
    <row r="2167">
      <c r="A2167" s="2">
        <v>13394.0</v>
      </c>
      <c r="B2167" s="2" t="s">
        <v>2163</v>
      </c>
      <c r="C2167" s="3">
        <v>31473.0</v>
      </c>
    </row>
    <row r="2168">
      <c r="A2168" s="2">
        <v>13396.0</v>
      </c>
      <c r="B2168" s="2" t="s">
        <v>2164</v>
      </c>
      <c r="C2168" s="3">
        <v>26558.0</v>
      </c>
    </row>
    <row r="2169">
      <c r="A2169" s="2">
        <v>13397.0</v>
      </c>
      <c r="B2169" s="2" t="s">
        <v>2165</v>
      </c>
      <c r="C2169" s="3">
        <v>29375.0</v>
      </c>
    </row>
    <row r="2170">
      <c r="A2170" s="2">
        <v>13398.0</v>
      </c>
      <c r="B2170" s="2" t="s">
        <v>2166</v>
      </c>
      <c r="C2170" s="3">
        <v>20859.0</v>
      </c>
    </row>
    <row r="2171">
      <c r="A2171" s="2">
        <v>13401.0</v>
      </c>
      <c r="B2171" s="2" t="s">
        <v>2167</v>
      </c>
      <c r="C2171" s="3">
        <v>23906.0</v>
      </c>
    </row>
    <row r="2172">
      <c r="A2172" s="2">
        <v>13402.0</v>
      </c>
      <c r="B2172" s="2" t="s">
        <v>2168</v>
      </c>
      <c r="C2172" s="3">
        <v>27668.0</v>
      </c>
    </row>
    <row r="2173">
      <c r="A2173" s="2">
        <v>13403.0</v>
      </c>
      <c r="B2173" s="2" t="s">
        <v>2169</v>
      </c>
      <c r="C2173" s="3">
        <v>23973.0</v>
      </c>
    </row>
    <row r="2174">
      <c r="A2174" s="2">
        <v>13404.0</v>
      </c>
      <c r="B2174" s="2" t="s">
        <v>2170</v>
      </c>
      <c r="C2174" s="3">
        <v>22340.0</v>
      </c>
    </row>
    <row r="2175">
      <c r="A2175" s="2">
        <v>13405.0</v>
      </c>
      <c r="B2175" s="2" t="s">
        <v>2171</v>
      </c>
      <c r="C2175" s="3">
        <v>23929.0</v>
      </c>
    </row>
    <row r="2176">
      <c r="A2176" s="2">
        <v>13408.0</v>
      </c>
      <c r="B2176" s="2" t="s">
        <v>2172</v>
      </c>
      <c r="C2176" s="3">
        <v>17829.0</v>
      </c>
    </row>
    <row r="2177">
      <c r="A2177" s="2">
        <v>13409.0</v>
      </c>
      <c r="B2177" s="2" t="s">
        <v>2173</v>
      </c>
      <c r="C2177" s="3">
        <v>23489.0</v>
      </c>
    </row>
    <row r="2178">
      <c r="A2178" s="2">
        <v>13410.0</v>
      </c>
      <c r="B2178" s="2" t="s">
        <v>2174</v>
      </c>
      <c r="C2178" s="3">
        <v>29956.0</v>
      </c>
    </row>
    <row r="2179">
      <c r="A2179" s="2">
        <v>13411.0</v>
      </c>
      <c r="B2179" s="2" t="s">
        <v>2175</v>
      </c>
      <c r="C2179" s="3">
        <v>13234.0</v>
      </c>
    </row>
    <row r="2180">
      <c r="A2180" s="2">
        <v>13412.0</v>
      </c>
      <c r="B2180" s="2" t="s">
        <v>2176</v>
      </c>
      <c r="C2180" s="3">
        <v>23853.0</v>
      </c>
    </row>
    <row r="2181">
      <c r="A2181" s="2">
        <v>13413.0</v>
      </c>
      <c r="B2181" s="2" t="s">
        <v>2177</v>
      </c>
      <c r="C2181" s="3">
        <v>23843.0</v>
      </c>
    </row>
    <row r="2182">
      <c r="A2182" s="2">
        <v>13414.0</v>
      </c>
      <c r="B2182" s="2" t="s">
        <v>2178</v>
      </c>
      <c r="C2182" s="3">
        <v>15253.0</v>
      </c>
    </row>
    <row r="2183">
      <c r="A2183" s="2">
        <v>13416.0</v>
      </c>
      <c r="B2183" s="2" t="s">
        <v>2179</v>
      </c>
      <c r="C2183" s="3">
        <v>33613.0</v>
      </c>
    </row>
    <row r="2184">
      <c r="A2184" s="2">
        <v>13417.0</v>
      </c>
      <c r="B2184" s="2" t="s">
        <v>2180</v>
      </c>
      <c r="C2184" s="3">
        <v>25871.0</v>
      </c>
    </row>
    <row r="2185">
      <c r="A2185" s="2">
        <v>13419.0</v>
      </c>
      <c r="B2185" s="2" t="s">
        <v>2181</v>
      </c>
      <c r="C2185" s="3">
        <v>28160.0</v>
      </c>
    </row>
    <row r="2186">
      <c r="A2186" s="2">
        <v>13422.0</v>
      </c>
      <c r="B2186" s="2" t="s">
        <v>2182</v>
      </c>
      <c r="C2186" s="3">
        <v>22036.0</v>
      </c>
    </row>
    <row r="2187">
      <c r="A2187" s="2">
        <v>13424.0</v>
      </c>
      <c r="B2187" s="2" t="s">
        <v>2183</v>
      </c>
      <c r="C2187" s="3">
        <v>14544.0</v>
      </c>
    </row>
    <row r="2188">
      <c r="A2188" s="2">
        <v>13428.0</v>
      </c>
      <c r="B2188" s="2" t="s">
        <v>2184</v>
      </c>
      <c r="C2188" s="3">
        <v>16093.0</v>
      </c>
    </row>
    <row r="2189">
      <c r="A2189" s="2">
        <v>13429.0</v>
      </c>
      <c r="B2189" s="2" t="s">
        <v>2185</v>
      </c>
      <c r="C2189" s="3">
        <v>18323.0</v>
      </c>
    </row>
    <row r="2190">
      <c r="A2190" s="2">
        <v>13430.0</v>
      </c>
      <c r="B2190" s="2" t="s">
        <v>2186</v>
      </c>
      <c r="C2190" s="3">
        <v>12403.0</v>
      </c>
    </row>
    <row r="2191">
      <c r="A2191" s="2">
        <v>13432.0</v>
      </c>
      <c r="B2191" s="2" t="s">
        <v>2187</v>
      </c>
      <c r="C2191" s="3">
        <v>26678.0</v>
      </c>
    </row>
    <row r="2192">
      <c r="A2192" s="2">
        <v>13433.0</v>
      </c>
      <c r="B2192" s="2" t="s">
        <v>2188</v>
      </c>
      <c r="C2192" s="3">
        <v>35948.0</v>
      </c>
    </row>
    <row r="2193">
      <c r="A2193" s="2">
        <v>13434.0</v>
      </c>
      <c r="B2193" s="2" t="s">
        <v>2189</v>
      </c>
      <c r="C2193" s="3">
        <v>20122.0</v>
      </c>
    </row>
    <row r="2194">
      <c r="A2194" s="2">
        <v>13435.0</v>
      </c>
      <c r="B2194" s="2" t="s">
        <v>2190</v>
      </c>
      <c r="C2194" s="3">
        <v>22269.0</v>
      </c>
    </row>
    <row r="2195">
      <c r="A2195" s="2">
        <v>13436.0</v>
      </c>
      <c r="B2195" s="2" t="s">
        <v>2191</v>
      </c>
      <c r="C2195" s="3">
        <v>12775.0</v>
      </c>
    </row>
    <row r="2196">
      <c r="A2196" s="2">
        <v>13437.0</v>
      </c>
      <c r="B2196" s="2" t="s">
        <v>2192</v>
      </c>
      <c r="C2196" s="3">
        <v>18994.0</v>
      </c>
    </row>
    <row r="2197">
      <c r="A2197" s="2">
        <v>13438.0</v>
      </c>
      <c r="B2197" s="2" t="s">
        <v>2193</v>
      </c>
      <c r="C2197" s="3">
        <v>25227.0</v>
      </c>
    </row>
    <row r="2198">
      <c r="A2198" s="2">
        <v>13439.0</v>
      </c>
      <c r="B2198" s="2" t="s">
        <v>2194</v>
      </c>
      <c r="C2198" s="3">
        <v>28205.0</v>
      </c>
    </row>
    <row r="2199">
      <c r="A2199" s="2">
        <v>13440.0</v>
      </c>
      <c r="B2199" s="2" t="s">
        <v>2195</v>
      </c>
      <c r="C2199" s="3">
        <v>16642.0</v>
      </c>
    </row>
    <row r="2200">
      <c r="A2200" s="2">
        <v>13441.0</v>
      </c>
      <c r="B2200" s="2" t="s">
        <v>2196</v>
      </c>
      <c r="C2200" s="3">
        <v>18256.0</v>
      </c>
    </row>
    <row r="2201">
      <c r="A2201" s="2">
        <v>13442.0</v>
      </c>
      <c r="B2201" s="2" t="s">
        <v>2197</v>
      </c>
      <c r="C2201" s="3">
        <v>19087.0</v>
      </c>
    </row>
    <row r="2202">
      <c r="A2202" s="2">
        <v>13443.0</v>
      </c>
      <c r="B2202" s="2" t="s">
        <v>2198</v>
      </c>
      <c r="C2202" s="3">
        <v>14562.0</v>
      </c>
    </row>
    <row r="2203">
      <c r="A2203" s="2">
        <v>13444.0</v>
      </c>
      <c r="B2203" s="2" t="s">
        <v>2199</v>
      </c>
      <c r="C2203" s="3">
        <v>35496.0</v>
      </c>
    </row>
    <row r="2204">
      <c r="A2204" s="2">
        <v>13445.0</v>
      </c>
      <c r="B2204" s="2" t="s">
        <v>2200</v>
      </c>
      <c r="C2204" s="3">
        <v>30216.0</v>
      </c>
    </row>
    <row r="2205">
      <c r="A2205" s="2">
        <v>13446.0</v>
      </c>
      <c r="B2205" s="2" t="s">
        <v>2201</v>
      </c>
      <c r="C2205" s="3">
        <v>22265.0</v>
      </c>
    </row>
    <row r="2206">
      <c r="A2206" s="2">
        <v>13447.0</v>
      </c>
      <c r="B2206" s="2" t="s">
        <v>2202</v>
      </c>
      <c r="C2206" s="3">
        <v>24516.0</v>
      </c>
    </row>
    <row r="2207">
      <c r="A2207" s="2">
        <v>13448.0</v>
      </c>
      <c r="B2207" s="2" t="s">
        <v>2203</v>
      </c>
      <c r="C2207" s="3">
        <v>30002.0</v>
      </c>
    </row>
    <row r="2208">
      <c r="A2208" s="2">
        <v>13449.0</v>
      </c>
      <c r="B2208" s="2" t="s">
        <v>2204</v>
      </c>
      <c r="C2208" s="3">
        <v>18811.0</v>
      </c>
    </row>
    <row r="2209">
      <c r="A2209" s="2">
        <v>13450.0</v>
      </c>
      <c r="B2209" s="2" t="s">
        <v>2205</v>
      </c>
      <c r="C2209" s="3">
        <v>15126.0</v>
      </c>
    </row>
    <row r="2210">
      <c r="A2210" s="2">
        <v>13454.0</v>
      </c>
      <c r="B2210" s="2" t="s">
        <v>2206</v>
      </c>
      <c r="C2210" s="3">
        <v>35190.0</v>
      </c>
    </row>
    <row r="2211">
      <c r="A2211" s="2">
        <v>13455.0</v>
      </c>
      <c r="B2211" s="2" t="s">
        <v>2207</v>
      </c>
      <c r="C2211" s="3">
        <v>25474.0</v>
      </c>
    </row>
    <row r="2212">
      <c r="A2212" s="2">
        <v>13456.0</v>
      </c>
      <c r="B2212" s="2" t="s">
        <v>2208</v>
      </c>
      <c r="C2212" s="3">
        <v>20639.0</v>
      </c>
    </row>
    <row r="2213">
      <c r="A2213" s="2">
        <v>13457.0</v>
      </c>
      <c r="B2213" s="2" t="s">
        <v>2209</v>
      </c>
      <c r="C2213" s="3">
        <v>30016.0</v>
      </c>
    </row>
    <row r="2214">
      <c r="A2214" s="2">
        <v>13458.0</v>
      </c>
      <c r="B2214" s="2" t="s">
        <v>2210</v>
      </c>
      <c r="C2214" s="3">
        <v>21888.0</v>
      </c>
    </row>
    <row r="2215">
      <c r="A2215" s="2">
        <v>13460.0</v>
      </c>
      <c r="B2215" s="2" t="s">
        <v>2211</v>
      </c>
      <c r="C2215" s="3">
        <v>30417.0</v>
      </c>
    </row>
    <row r="2216">
      <c r="A2216" s="2">
        <v>13461.0</v>
      </c>
      <c r="B2216" s="2" t="s">
        <v>2212</v>
      </c>
      <c r="C2216" s="3">
        <v>30149.0</v>
      </c>
    </row>
    <row r="2217">
      <c r="A2217" s="2">
        <v>13462.0</v>
      </c>
      <c r="B2217" s="2" t="s">
        <v>2213</v>
      </c>
      <c r="C2217" s="3">
        <v>15094.0</v>
      </c>
    </row>
    <row r="2218">
      <c r="A2218" s="2">
        <v>13463.0</v>
      </c>
      <c r="B2218" s="2" t="s">
        <v>2214</v>
      </c>
      <c r="C2218" s="3">
        <v>19914.0</v>
      </c>
    </row>
    <row r="2219">
      <c r="A2219" s="2">
        <v>13464.0</v>
      </c>
      <c r="B2219" s="2" t="s">
        <v>2215</v>
      </c>
      <c r="C2219" s="3">
        <v>22564.0</v>
      </c>
    </row>
    <row r="2220">
      <c r="A2220" s="2">
        <v>13465.0</v>
      </c>
      <c r="B2220" s="2" t="s">
        <v>2216</v>
      </c>
      <c r="C2220" s="3">
        <v>16465.0</v>
      </c>
    </row>
    <row r="2221">
      <c r="A2221" s="2">
        <v>13466.0</v>
      </c>
      <c r="B2221" s="2" t="s">
        <v>2217</v>
      </c>
      <c r="C2221" s="3">
        <v>26953.0</v>
      </c>
    </row>
    <row r="2222">
      <c r="A2222" s="2">
        <v>13467.0</v>
      </c>
      <c r="B2222" s="2" t="s">
        <v>2218</v>
      </c>
      <c r="C2222" s="3">
        <v>14935.0</v>
      </c>
    </row>
    <row r="2223">
      <c r="A2223" s="2">
        <v>13468.0</v>
      </c>
      <c r="B2223" s="2" t="s">
        <v>2219</v>
      </c>
      <c r="C2223" s="3">
        <v>17893.0</v>
      </c>
    </row>
    <row r="2224">
      <c r="A2224" s="2">
        <v>13470.0</v>
      </c>
      <c r="B2224" s="2" t="s">
        <v>2220</v>
      </c>
      <c r="C2224" s="3">
        <v>20176.0</v>
      </c>
    </row>
    <row r="2225">
      <c r="A2225" s="2">
        <v>13471.0</v>
      </c>
      <c r="B2225" s="2" t="s">
        <v>2221</v>
      </c>
      <c r="C2225" s="3">
        <v>19313.0</v>
      </c>
    </row>
    <row r="2226">
      <c r="A2226" s="2">
        <v>13472.0</v>
      </c>
      <c r="B2226" s="2" t="s">
        <v>521</v>
      </c>
      <c r="C2226" s="3">
        <v>21682.0</v>
      </c>
    </row>
    <row r="2227">
      <c r="A2227" s="2">
        <v>13473.0</v>
      </c>
      <c r="B2227" s="2" t="s">
        <v>2222</v>
      </c>
      <c r="C2227" s="3">
        <v>34643.0</v>
      </c>
    </row>
    <row r="2228">
      <c r="A2228" s="2">
        <v>13474.0</v>
      </c>
      <c r="B2228" s="2" t="s">
        <v>2223</v>
      </c>
      <c r="C2228" s="3">
        <v>21510.0</v>
      </c>
    </row>
    <row r="2229">
      <c r="A2229" s="2">
        <v>13475.0</v>
      </c>
      <c r="B2229" s="2" t="s">
        <v>2224</v>
      </c>
      <c r="C2229" s="3">
        <v>22517.0</v>
      </c>
    </row>
    <row r="2230">
      <c r="A2230" s="2">
        <v>13476.0</v>
      </c>
      <c r="B2230" s="2" t="s">
        <v>2225</v>
      </c>
      <c r="C2230" s="3">
        <v>35752.0</v>
      </c>
    </row>
    <row r="2231">
      <c r="A2231" s="2">
        <v>13477.0</v>
      </c>
      <c r="B2231" s="2" t="s">
        <v>2226</v>
      </c>
      <c r="C2231" s="3">
        <v>19238.0</v>
      </c>
    </row>
    <row r="2232">
      <c r="A2232" s="2">
        <v>13478.0</v>
      </c>
      <c r="B2232" s="2" t="s">
        <v>2227</v>
      </c>
      <c r="C2232" s="3">
        <v>19379.0</v>
      </c>
    </row>
    <row r="2233">
      <c r="A2233" s="2">
        <v>13481.0</v>
      </c>
      <c r="B2233" s="2" t="s">
        <v>2228</v>
      </c>
      <c r="C2233" s="3">
        <v>26181.0</v>
      </c>
    </row>
    <row r="2234">
      <c r="A2234" s="2">
        <v>13482.0</v>
      </c>
      <c r="B2234" s="2" t="s">
        <v>2229</v>
      </c>
      <c r="C2234" s="3">
        <v>19958.0</v>
      </c>
    </row>
    <row r="2235">
      <c r="A2235" s="2">
        <v>13483.0</v>
      </c>
      <c r="B2235" s="2" t="s">
        <v>2230</v>
      </c>
      <c r="C2235" s="3">
        <v>20816.0</v>
      </c>
    </row>
    <row r="2236">
      <c r="A2236" s="2">
        <v>13484.0</v>
      </c>
      <c r="B2236" s="2" t="s">
        <v>2231</v>
      </c>
      <c r="C2236" s="3">
        <v>15575.0</v>
      </c>
    </row>
    <row r="2237">
      <c r="A2237" s="2">
        <v>13485.0</v>
      </c>
      <c r="B2237" s="2" t="s">
        <v>2232</v>
      </c>
      <c r="C2237" s="3">
        <v>19927.0</v>
      </c>
    </row>
    <row r="2238">
      <c r="A2238" s="2">
        <v>13486.0</v>
      </c>
      <c r="B2238" s="2" t="s">
        <v>2233</v>
      </c>
      <c r="C2238" s="3">
        <v>17682.0</v>
      </c>
    </row>
    <row r="2239">
      <c r="A2239" s="2">
        <v>13487.0</v>
      </c>
      <c r="B2239" s="2" t="s">
        <v>2234</v>
      </c>
      <c r="C2239" s="3">
        <v>16900.0</v>
      </c>
    </row>
    <row r="2240">
      <c r="A2240" s="2">
        <v>13488.0</v>
      </c>
      <c r="B2240" s="2" t="s">
        <v>2235</v>
      </c>
      <c r="C2240" s="3">
        <v>16872.0</v>
      </c>
    </row>
    <row r="2241">
      <c r="A2241" s="2">
        <v>13491.0</v>
      </c>
      <c r="B2241" s="2" t="s">
        <v>2236</v>
      </c>
      <c r="C2241" s="3">
        <v>29764.0</v>
      </c>
    </row>
    <row r="2242">
      <c r="A2242" s="2">
        <v>13492.0</v>
      </c>
      <c r="B2242" s="2" t="s">
        <v>2237</v>
      </c>
      <c r="C2242" s="3">
        <v>25055.0</v>
      </c>
    </row>
    <row r="2243">
      <c r="A2243" s="2">
        <v>13493.0</v>
      </c>
      <c r="B2243" s="2" t="s">
        <v>2238</v>
      </c>
      <c r="C2243" s="3">
        <v>24244.0</v>
      </c>
    </row>
    <row r="2244">
      <c r="A2244" s="2">
        <v>13494.0</v>
      </c>
      <c r="B2244" s="2" t="s">
        <v>2239</v>
      </c>
      <c r="C2244" s="3">
        <v>30826.0</v>
      </c>
    </row>
    <row r="2245">
      <c r="A2245" s="2">
        <v>13495.0</v>
      </c>
      <c r="B2245" s="2" t="s">
        <v>2240</v>
      </c>
      <c r="C2245" s="3">
        <v>25394.0</v>
      </c>
    </row>
    <row r="2246">
      <c r="A2246" s="2">
        <v>13496.0</v>
      </c>
      <c r="B2246" s="2" t="s">
        <v>2241</v>
      </c>
      <c r="C2246" s="3">
        <v>11820.0</v>
      </c>
    </row>
    <row r="2247">
      <c r="A2247" s="2">
        <v>13497.0</v>
      </c>
      <c r="B2247" s="2" t="s">
        <v>2242</v>
      </c>
      <c r="C2247" s="3">
        <v>23228.0</v>
      </c>
    </row>
    <row r="2248">
      <c r="A2248" s="2">
        <v>13498.0</v>
      </c>
      <c r="B2248" s="2" t="s">
        <v>2243</v>
      </c>
      <c r="C2248" s="3">
        <v>20405.0</v>
      </c>
    </row>
    <row r="2249">
      <c r="A2249" s="2">
        <v>13499.0</v>
      </c>
      <c r="B2249" s="2" t="s">
        <v>2244</v>
      </c>
      <c r="C2249" s="3">
        <v>14736.0</v>
      </c>
    </row>
    <row r="2250">
      <c r="A2250" s="2">
        <v>13500.0</v>
      </c>
      <c r="B2250" s="2" t="s">
        <v>2245</v>
      </c>
      <c r="C2250" s="3">
        <v>32518.0</v>
      </c>
    </row>
    <row r="2251">
      <c r="A2251" s="2">
        <v>13501.0</v>
      </c>
      <c r="B2251" s="2" t="s">
        <v>2246</v>
      </c>
      <c r="C2251" s="3">
        <v>18976.0</v>
      </c>
    </row>
    <row r="2252">
      <c r="A2252" s="2">
        <v>13503.0</v>
      </c>
      <c r="B2252" s="2" t="s">
        <v>2247</v>
      </c>
      <c r="C2252" s="3">
        <v>19464.0</v>
      </c>
    </row>
    <row r="2253">
      <c r="A2253" s="2">
        <v>13504.0</v>
      </c>
      <c r="B2253" s="2" t="s">
        <v>2248</v>
      </c>
      <c r="C2253" s="3">
        <v>27478.0</v>
      </c>
    </row>
    <row r="2254">
      <c r="A2254" s="2">
        <v>13505.0</v>
      </c>
      <c r="B2254" s="2" t="s">
        <v>2249</v>
      </c>
      <c r="C2254" s="3">
        <v>24325.0</v>
      </c>
    </row>
    <row r="2255">
      <c r="A2255" s="2">
        <v>13507.0</v>
      </c>
      <c r="B2255" s="2" t="s">
        <v>2250</v>
      </c>
      <c r="C2255" s="3">
        <v>19994.0</v>
      </c>
    </row>
    <row r="2256">
      <c r="A2256" s="2">
        <v>13508.0</v>
      </c>
      <c r="B2256" s="2" t="s">
        <v>2251</v>
      </c>
      <c r="C2256" s="3">
        <v>32601.0</v>
      </c>
    </row>
    <row r="2257">
      <c r="A2257" s="2">
        <v>13509.0</v>
      </c>
      <c r="B2257" s="2" t="s">
        <v>2252</v>
      </c>
      <c r="C2257" s="3">
        <v>21573.0</v>
      </c>
    </row>
    <row r="2258">
      <c r="A2258" s="2">
        <v>13510.0</v>
      </c>
      <c r="B2258" s="2" t="s">
        <v>2253</v>
      </c>
      <c r="C2258" s="3">
        <v>19730.0</v>
      </c>
    </row>
    <row r="2259">
      <c r="A2259" s="2">
        <v>13511.0</v>
      </c>
      <c r="B2259" s="2" t="s">
        <v>2254</v>
      </c>
      <c r="C2259" s="3">
        <v>19048.0</v>
      </c>
    </row>
    <row r="2260">
      <c r="A2260" s="2">
        <v>13512.0</v>
      </c>
      <c r="B2260" s="2" t="s">
        <v>2255</v>
      </c>
      <c r="C2260" s="3">
        <v>14802.0</v>
      </c>
    </row>
    <row r="2261">
      <c r="A2261" s="2">
        <v>13514.0</v>
      </c>
      <c r="B2261" s="2" t="s">
        <v>2256</v>
      </c>
      <c r="C2261" s="3">
        <v>33238.0</v>
      </c>
    </row>
    <row r="2262">
      <c r="A2262" s="2">
        <v>13517.0</v>
      </c>
      <c r="B2262" s="2" t="s">
        <v>2257</v>
      </c>
      <c r="C2262" s="3">
        <v>33708.0</v>
      </c>
    </row>
    <row r="2263">
      <c r="A2263" s="2">
        <v>13518.0</v>
      </c>
      <c r="B2263" s="2" t="s">
        <v>2258</v>
      </c>
      <c r="C2263" s="3">
        <v>32525.0</v>
      </c>
    </row>
    <row r="2264">
      <c r="A2264" s="2">
        <v>13519.0</v>
      </c>
      <c r="B2264" s="2" t="s">
        <v>2259</v>
      </c>
      <c r="C2264" s="3">
        <v>31405.0</v>
      </c>
    </row>
    <row r="2265">
      <c r="A2265" s="2">
        <v>13520.0</v>
      </c>
      <c r="B2265" s="2" t="s">
        <v>2260</v>
      </c>
      <c r="C2265" s="3">
        <v>18761.0</v>
      </c>
    </row>
    <row r="2266">
      <c r="A2266" s="2">
        <v>13521.0</v>
      </c>
      <c r="B2266" s="2" t="s">
        <v>2261</v>
      </c>
      <c r="C2266" s="3">
        <v>21332.0</v>
      </c>
    </row>
    <row r="2267">
      <c r="A2267" s="2">
        <v>13522.0</v>
      </c>
      <c r="B2267" s="2" t="s">
        <v>2262</v>
      </c>
      <c r="C2267" s="3">
        <v>20308.0</v>
      </c>
    </row>
    <row r="2268">
      <c r="A2268" s="2">
        <v>13523.0</v>
      </c>
      <c r="B2268" s="2" t="s">
        <v>2263</v>
      </c>
      <c r="C2268" s="3">
        <v>27942.0</v>
      </c>
    </row>
    <row r="2269">
      <c r="A2269" s="2">
        <v>13524.0</v>
      </c>
      <c r="B2269" s="2" t="s">
        <v>2264</v>
      </c>
      <c r="C2269" s="3">
        <v>17996.0</v>
      </c>
    </row>
    <row r="2270">
      <c r="A2270" s="2">
        <v>13526.0</v>
      </c>
      <c r="B2270" s="2" t="s">
        <v>2265</v>
      </c>
      <c r="C2270" s="3">
        <v>27534.0</v>
      </c>
    </row>
    <row r="2271">
      <c r="A2271" s="2">
        <v>13528.0</v>
      </c>
      <c r="B2271" s="2" t="s">
        <v>2266</v>
      </c>
      <c r="C2271" s="3">
        <v>30439.0</v>
      </c>
    </row>
    <row r="2272">
      <c r="A2272" s="2">
        <v>13529.0</v>
      </c>
      <c r="B2272" s="2" t="s">
        <v>2267</v>
      </c>
      <c r="C2272" s="3">
        <v>21129.0</v>
      </c>
    </row>
    <row r="2273">
      <c r="A2273" s="2">
        <v>13530.0</v>
      </c>
      <c r="B2273" s="2" t="s">
        <v>2268</v>
      </c>
      <c r="C2273" s="3">
        <v>31162.0</v>
      </c>
    </row>
    <row r="2274">
      <c r="A2274" s="2">
        <v>13531.0</v>
      </c>
      <c r="B2274" s="2" t="s">
        <v>2269</v>
      </c>
      <c r="C2274" s="3">
        <v>18204.0</v>
      </c>
    </row>
    <row r="2275">
      <c r="A2275" s="2">
        <v>13532.0</v>
      </c>
      <c r="B2275" s="2" t="s">
        <v>2270</v>
      </c>
      <c r="C2275" s="3">
        <v>32420.0</v>
      </c>
    </row>
    <row r="2276">
      <c r="A2276" s="2">
        <v>13534.0</v>
      </c>
      <c r="B2276" s="2" t="s">
        <v>2271</v>
      </c>
      <c r="C2276" s="3">
        <v>15822.0</v>
      </c>
    </row>
    <row r="2277">
      <c r="A2277" s="2">
        <v>13535.0</v>
      </c>
      <c r="B2277" s="2" t="s">
        <v>2272</v>
      </c>
      <c r="C2277" s="3">
        <v>16244.0</v>
      </c>
    </row>
    <row r="2278">
      <c r="A2278" s="2">
        <v>13536.0</v>
      </c>
      <c r="B2278" s="2" t="s">
        <v>2273</v>
      </c>
      <c r="C2278" s="3">
        <v>24208.0</v>
      </c>
    </row>
    <row r="2279">
      <c r="A2279" s="2">
        <v>13537.0</v>
      </c>
      <c r="B2279" s="2" t="s">
        <v>2274</v>
      </c>
      <c r="C2279" s="3">
        <v>14342.0</v>
      </c>
    </row>
    <row r="2280">
      <c r="A2280" s="2">
        <v>13538.0</v>
      </c>
      <c r="B2280" s="2" t="s">
        <v>2275</v>
      </c>
      <c r="C2280" s="3">
        <v>12390.0</v>
      </c>
    </row>
    <row r="2281">
      <c r="A2281" s="2">
        <v>13539.0</v>
      </c>
      <c r="B2281" s="2" t="s">
        <v>2276</v>
      </c>
      <c r="C2281" s="3">
        <v>25509.0</v>
      </c>
    </row>
    <row r="2282">
      <c r="A2282" s="2">
        <v>13540.0</v>
      </c>
      <c r="B2282" s="2" t="s">
        <v>2277</v>
      </c>
      <c r="C2282" s="3">
        <v>30909.0</v>
      </c>
    </row>
    <row r="2283">
      <c r="A2283" s="2">
        <v>13541.0</v>
      </c>
      <c r="B2283" s="2" t="s">
        <v>2278</v>
      </c>
      <c r="C2283" s="3">
        <v>20150.0</v>
      </c>
    </row>
    <row r="2284">
      <c r="A2284" s="2">
        <v>13542.0</v>
      </c>
      <c r="B2284" s="2" t="s">
        <v>2279</v>
      </c>
      <c r="C2284" s="3">
        <v>19911.0</v>
      </c>
    </row>
    <row r="2285">
      <c r="A2285" s="2">
        <v>13543.0</v>
      </c>
      <c r="B2285" s="2" t="s">
        <v>2280</v>
      </c>
      <c r="C2285" s="3">
        <v>19276.0</v>
      </c>
    </row>
    <row r="2286">
      <c r="A2286" s="2">
        <v>13544.0</v>
      </c>
      <c r="B2286" s="2" t="s">
        <v>2281</v>
      </c>
      <c r="C2286" s="3">
        <v>27937.0</v>
      </c>
    </row>
    <row r="2287">
      <c r="A2287" s="2">
        <v>13545.0</v>
      </c>
      <c r="B2287" s="2" t="s">
        <v>2282</v>
      </c>
      <c r="C2287" s="3">
        <v>16636.0</v>
      </c>
    </row>
    <row r="2288">
      <c r="A2288" s="2">
        <v>13546.0</v>
      </c>
      <c r="B2288" s="2" t="s">
        <v>2283</v>
      </c>
      <c r="C2288" s="3">
        <v>17856.0</v>
      </c>
    </row>
    <row r="2289">
      <c r="A2289" s="2">
        <v>13547.0</v>
      </c>
      <c r="B2289" s="2" t="s">
        <v>2284</v>
      </c>
      <c r="C2289" s="3">
        <v>23898.0</v>
      </c>
    </row>
    <row r="2290">
      <c r="A2290" s="2">
        <v>13548.0</v>
      </c>
      <c r="B2290" s="2" t="s">
        <v>2285</v>
      </c>
      <c r="C2290" s="3">
        <v>18979.0</v>
      </c>
    </row>
    <row r="2291">
      <c r="A2291" s="2">
        <v>13549.0</v>
      </c>
      <c r="B2291" s="2" t="s">
        <v>2286</v>
      </c>
      <c r="C2291" s="3">
        <v>31150.0</v>
      </c>
    </row>
    <row r="2292">
      <c r="A2292" s="2">
        <v>13550.0</v>
      </c>
      <c r="B2292" s="2" t="s">
        <v>2287</v>
      </c>
      <c r="C2292" s="3">
        <v>25360.0</v>
      </c>
    </row>
    <row r="2293">
      <c r="A2293" s="2">
        <v>13551.0</v>
      </c>
      <c r="B2293" s="2" t="s">
        <v>2288</v>
      </c>
      <c r="C2293" s="3">
        <v>26476.0</v>
      </c>
    </row>
    <row r="2294">
      <c r="A2294" s="2">
        <v>13553.0</v>
      </c>
      <c r="B2294" s="2" t="s">
        <v>2289</v>
      </c>
      <c r="C2294" s="3">
        <v>20818.0</v>
      </c>
    </row>
    <row r="2295">
      <c r="A2295" s="2">
        <v>13555.0</v>
      </c>
      <c r="B2295" s="2" t="s">
        <v>2290</v>
      </c>
      <c r="C2295" s="3">
        <v>20366.0</v>
      </c>
    </row>
    <row r="2296">
      <c r="A2296" s="2">
        <v>13557.0</v>
      </c>
      <c r="B2296" s="2" t="s">
        <v>2291</v>
      </c>
      <c r="C2296" s="3">
        <v>16769.0</v>
      </c>
    </row>
    <row r="2297">
      <c r="A2297" s="2">
        <v>13558.0</v>
      </c>
      <c r="B2297" s="2" t="s">
        <v>2292</v>
      </c>
      <c r="C2297" s="3">
        <v>32354.0</v>
      </c>
    </row>
    <row r="2298">
      <c r="A2298" s="2">
        <v>13559.0</v>
      </c>
      <c r="B2298" s="2" t="s">
        <v>2293</v>
      </c>
      <c r="C2298" s="3">
        <v>10327.0</v>
      </c>
    </row>
    <row r="2299">
      <c r="A2299" s="2">
        <v>13560.0</v>
      </c>
      <c r="B2299" s="2" t="s">
        <v>2294</v>
      </c>
      <c r="C2299" s="3">
        <v>22256.0</v>
      </c>
    </row>
    <row r="2300">
      <c r="A2300" s="2">
        <v>13561.0</v>
      </c>
      <c r="B2300" s="2" t="s">
        <v>2295</v>
      </c>
      <c r="C2300" s="3">
        <v>25984.0</v>
      </c>
    </row>
    <row r="2301">
      <c r="A2301" s="2">
        <v>13562.0</v>
      </c>
      <c r="B2301" s="2" t="s">
        <v>2296</v>
      </c>
      <c r="C2301" s="3">
        <v>25545.0</v>
      </c>
    </row>
    <row r="2302">
      <c r="A2302" s="2">
        <v>13563.0</v>
      </c>
      <c r="B2302" s="2" t="s">
        <v>2297</v>
      </c>
      <c r="C2302" s="3">
        <v>12257.0</v>
      </c>
    </row>
    <row r="2303">
      <c r="A2303" s="2">
        <v>13564.0</v>
      </c>
      <c r="B2303" s="2" t="s">
        <v>2298</v>
      </c>
      <c r="C2303" s="3">
        <v>20350.0</v>
      </c>
    </row>
    <row r="2304">
      <c r="A2304" s="2">
        <v>13565.0</v>
      </c>
      <c r="B2304" s="2" t="s">
        <v>2299</v>
      </c>
      <c r="C2304" s="3">
        <v>21229.0</v>
      </c>
    </row>
    <row r="2305">
      <c r="A2305" s="2">
        <v>13567.0</v>
      </c>
      <c r="B2305" s="2" t="s">
        <v>2300</v>
      </c>
      <c r="C2305" s="3">
        <v>19088.0</v>
      </c>
    </row>
    <row r="2306">
      <c r="A2306" s="2">
        <v>13568.0</v>
      </c>
      <c r="B2306" s="2" t="s">
        <v>2301</v>
      </c>
      <c r="C2306" s="3">
        <v>19224.0</v>
      </c>
    </row>
    <row r="2307">
      <c r="A2307" s="2">
        <v>13569.0</v>
      </c>
      <c r="B2307" s="2" t="s">
        <v>2302</v>
      </c>
      <c r="C2307" s="3">
        <v>21558.0</v>
      </c>
    </row>
    <row r="2308">
      <c r="A2308" s="2">
        <v>13571.0</v>
      </c>
      <c r="B2308" s="2" t="s">
        <v>2303</v>
      </c>
      <c r="C2308" s="3">
        <v>14919.0</v>
      </c>
    </row>
    <row r="2309">
      <c r="A2309" s="2">
        <v>13572.0</v>
      </c>
      <c r="B2309" s="2" t="s">
        <v>2304</v>
      </c>
      <c r="C2309" s="3">
        <v>16016.0</v>
      </c>
    </row>
    <row r="2310">
      <c r="A2310" s="2">
        <v>13573.0</v>
      </c>
      <c r="B2310" s="2" t="s">
        <v>2305</v>
      </c>
      <c r="C2310" s="3">
        <v>23679.0</v>
      </c>
    </row>
    <row r="2311">
      <c r="A2311" s="2">
        <v>13574.0</v>
      </c>
      <c r="B2311" s="2" t="s">
        <v>2306</v>
      </c>
      <c r="C2311" s="3">
        <v>20084.0</v>
      </c>
    </row>
    <row r="2312">
      <c r="A2312" s="2">
        <v>13575.0</v>
      </c>
      <c r="B2312" s="2" t="s">
        <v>2307</v>
      </c>
      <c r="C2312" s="3">
        <v>11830.0</v>
      </c>
    </row>
    <row r="2313">
      <c r="A2313" s="2">
        <v>13576.0</v>
      </c>
      <c r="B2313" s="2" t="s">
        <v>2308</v>
      </c>
      <c r="C2313" s="3">
        <v>31182.0</v>
      </c>
    </row>
    <row r="2314">
      <c r="A2314" s="2">
        <v>13577.0</v>
      </c>
      <c r="B2314" s="2" t="s">
        <v>2309</v>
      </c>
      <c r="C2314" s="3">
        <v>24260.0</v>
      </c>
    </row>
    <row r="2315">
      <c r="A2315" s="2">
        <v>13579.0</v>
      </c>
      <c r="B2315" s="2" t="s">
        <v>2310</v>
      </c>
      <c r="C2315" s="3">
        <v>23956.0</v>
      </c>
    </row>
    <row r="2316">
      <c r="A2316" s="2">
        <v>13580.0</v>
      </c>
      <c r="B2316" s="2" t="s">
        <v>2311</v>
      </c>
      <c r="C2316" s="3">
        <v>35210.0</v>
      </c>
    </row>
    <row r="2317">
      <c r="A2317" s="2">
        <v>13581.0</v>
      </c>
      <c r="B2317" s="2" t="s">
        <v>2312</v>
      </c>
      <c r="C2317" s="3">
        <v>22079.0</v>
      </c>
    </row>
    <row r="2318">
      <c r="A2318" s="2">
        <v>13582.0</v>
      </c>
      <c r="B2318" s="2" t="s">
        <v>2313</v>
      </c>
      <c r="C2318" s="3">
        <v>13522.0</v>
      </c>
    </row>
    <row r="2319">
      <c r="A2319" s="2">
        <v>13584.0</v>
      </c>
      <c r="B2319" s="2" t="s">
        <v>2314</v>
      </c>
      <c r="C2319" s="3">
        <v>35733.0</v>
      </c>
    </row>
    <row r="2320">
      <c r="A2320" s="2">
        <v>13585.0</v>
      </c>
      <c r="B2320" s="2" t="s">
        <v>2315</v>
      </c>
      <c r="C2320" s="3">
        <v>33881.0</v>
      </c>
    </row>
    <row r="2321">
      <c r="A2321" s="2">
        <v>13586.0</v>
      </c>
      <c r="B2321" s="2" t="s">
        <v>2316</v>
      </c>
      <c r="C2321" s="3">
        <v>34212.0</v>
      </c>
    </row>
    <row r="2322">
      <c r="A2322" s="2">
        <v>13589.0</v>
      </c>
      <c r="B2322" s="2" t="s">
        <v>2317</v>
      </c>
      <c r="C2322" s="3">
        <v>24069.0</v>
      </c>
    </row>
    <row r="2323">
      <c r="A2323" s="2">
        <v>13590.0</v>
      </c>
      <c r="B2323" s="2" t="s">
        <v>2318</v>
      </c>
      <c r="C2323" s="3">
        <v>17787.0</v>
      </c>
    </row>
    <row r="2324">
      <c r="A2324" s="2">
        <v>13591.0</v>
      </c>
      <c r="B2324" s="2" t="s">
        <v>2319</v>
      </c>
      <c r="C2324" s="3">
        <v>20195.0</v>
      </c>
    </row>
    <row r="2325">
      <c r="A2325" s="2">
        <v>13592.0</v>
      </c>
      <c r="B2325" s="2" t="s">
        <v>2320</v>
      </c>
      <c r="C2325" s="3">
        <v>28413.0</v>
      </c>
    </row>
    <row r="2326">
      <c r="A2326" s="2">
        <v>13593.0</v>
      </c>
      <c r="B2326" s="2" t="s">
        <v>1188</v>
      </c>
      <c r="C2326" s="3">
        <v>24996.0</v>
      </c>
    </row>
    <row r="2327">
      <c r="A2327" s="2">
        <v>13594.0</v>
      </c>
      <c r="B2327" s="2" t="s">
        <v>2321</v>
      </c>
      <c r="C2327" s="3">
        <v>15432.0</v>
      </c>
    </row>
    <row r="2328">
      <c r="A2328" s="2">
        <v>13595.0</v>
      </c>
      <c r="B2328" s="2" t="s">
        <v>2322</v>
      </c>
      <c r="C2328" s="3">
        <v>12895.0</v>
      </c>
    </row>
    <row r="2329">
      <c r="A2329" s="2">
        <v>13596.0</v>
      </c>
      <c r="B2329" s="2" t="s">
        <v>2323</v>
      </c>
      <c r="C2329" s="3">
        <v>18130.0</v>
      </c>
    </row>
    <row r="2330">
      <c r="A2330" s="2">
        <v>13597.0</v>
      </c>
      <c r="B2330" s="2" t="s">
        <v>2324</v>
      </c>
      <c r="C2330" s="3">
        <v>11955.0</v>
      </c>
    </row>
    <row r="2331">
      <c r="A2331" s="2">
        <v>13599.0</v>
      </c>
      <c r="B2331" s="2" t="s">
        <v>2325</v>
      </c>
      <c r="C2331" s="3">
        <v>18851.0</v>
      </c>
    </row>
    <row r="2332">
      <c r="A2332" s="2">
        <v>13601.0</v>
      </c>
      <c r="B2332" s="2" t="s">
        <v>2326</v>
      </c>
      <c r="C2332" s="3">
        <v>19131.0</v>
      </c>
    </row>
    <row r="2333">
      <c r="A2333" s="2">
        <v>13602.0</v>
      </c>
      <c r="B2333" s="2" t="s">
        <v>2327</v>
      </c>
      <c r="C2333" s="3">
        <v>24396.0</v>
      </c>
    </row>
    <row r="2334">
      <c r="A2334" s="2">
        <v>13606.0</v>
      </c>
      <c r="B2334" s="2" t="s">
        <v>2328</v>
      </c>
      <c r="C2334" s="3">
        <v>20028.0</v>
      </c>
    </row>
    <row r="2335">
      <c r="A2335" s="2">
        <v>13607.0</v>
      </c>
      <c r="B2335" s="2" t="s">
        <v>2329</v>
      </c>
      <c r="C2335" s="3">
        <v>16248.0</v>
      </c>
    </row>
    <row r="2336">
      <c r="A2336" s="2">
        <v>13609.0</v>
      </c>
      <c r="B2336" s="2" t="s">
        <v>2330</v>
      </c>
      <c r="C2336" s="3">
        <v>29347.0</v>
      </c>
    </row>
    <row r="2337">
      <c r="A2337" s="2">
        <v>13610.0</v>
      </c>
      <c r="B2337" s="2" t="s">
        <v>2331</v>
      </c>
      <c r="C2337" s="3">
        <v>18047.0</v>
      </c>
    </row>
    <row r="2338">
      <c r="A2338" s="2">
        <v>13611.0</v>
      </c>
      <c r="B2338" s="2" t="s">
        <v>2332</v>
      </c>
      <c r="C2338" s="3">
        <v>17151.0</v>
      </c>
    </row>
    <row r="2339">
      <c r="A2339" s="2">
        <v>13613.0</v>
      </c>
      <c r="B2339" s="2" t="s">
        <v>2333</v>
      </c>
      <c r="C2339" s="3">
        <v>21732.0</v>
      </c>
    </row>
    <row r="2340">
      <c r="A2340" s="2">
        <v>13614.0</v>
      </c>
      <c r="B2340" s="2" t="s">
        <v>2334</v>
      </c>
      <c r="C2340" s="3">
        <v>25645.0</v>
      </c>
    </row>
    <row r="2341">
      <c r="A2341" s="2">
        <v>13615.0</v>
      </c>
      <c r="B2341" s="2" t="s">
        <v>2335</v>
      </c>
      <c r="C2341" s="3">
        <v>29128.0</v>
      </c>
    </row>
    <row r="2342">
      <c r="A2342" s="2">
        <v>13616.0</v>
      </c>
      <c r="B2342" s="2" t="s">
        <v>2336</v>
      </c>
      <c r="C2342" s="3">
        <v>15202.0</v>
      </c>
    </row>
    <row r="2343">
      <c r="A2343" s="2">
        <v>13617.0</v>
      </c>
      <c r="B2343" s="2" t="s">
        <v>2337</v>
      </c>
      <c r="C2343" s="3">
        <v>15068.0</v>
      </c>
    </row>
    <row r="2344">
      <c r="A2344" s="2">
        <v>13618.0</v>
      </c>
      <c r="B2344" s="2" t="s">
        <v>2338</v>
      </c>
      <c r="C2344" s="3">
        <v>16810.0</v>
      </c>
    </row>
    <row r="2345">
      <c r="A2345" s="2">
        <v>13619.0</v>
      </c>
      <c r="B2345" s="2" t="s">
        <v>2339</v>
      </c>
      <c r="C2345" s="3">
        <v>21700.0</v>
      </c>
    </row>
    <row r="2346">
      <c r="A2346" s="2">
        <v>13620.0</v>
      </c>
      <c r="B2346" s="2" t="s">
        <v>2340</v>
      </c>
      <c r="C2346" s="3">
        <v>21609.0</v>
      </c>
    </row>
    <row r="2347">
      <c r="A2347" s="2">
        <v>13621.0</v>
      </c>
      <c r="B2347" s="2" t="s">
        <v>2341</v>
      </c>
      <c r="C2347" s="3">
        <v>14254.0</v>
      </c>
    </row>
    <row r="2348">
      <c r="A2348" s="2">
        <v>13622.0</v>
      </c>
      <c r="B2348" s="2" t="s">
        <v>2342</v>
      </c>
      <c r="C2348" s="3">
        <v>27214.0</v>
      </c>
    </row>
    <row r="2349">
      <c r="A2349" s="2">
        <v>13623.0</v>
      </c>
      <c r="B2349" s="2" t="s">
        <v>2343</v>
      </c>
      <c r="C2349" s="3">
        <v>34982.0</v>
      </c>
    </row>
    <row r="2350">
      <c r="A2350" s="2">
        <v>13624.0</v>
      </c>
      <c r="B2350" s="2" t="s">
        <v>2344</v>
      </c>
      <c r="C2350" s="3">
        <v>22832.0</v>
      </c>
    </row>
    <row r="2351">
      <c r="A2351" s="2">
        <v>13626.0</v>
      </c>
      <c r="B2351" s="2" t="s">
        <v>2345</v>
      </c>
      <c r="C2351" s="3">
        <v>20361.0</v>
      </c>
    </row>
    <row r="2352">
      <c r="A2352" s="2">
        <v>13628.0</v>
      </c>
      <c r="B2352" s="2" t="s">
        <v>2346</v>
      </c>
      <c r="C2352" s="3">
        <v>30762.0</v>
      </c>
    </row>
    <row r="2353">
      <c r="A2353" s="2">
        <v>13629.0</v>
      </c>
      <c r="B2353" s="2" t="s">
        <v>2347</v>
      </c>
      <c r="C2353" s="3">
        <v>25991.0</v>
      </c>
    </row>
    <row r="2354">
      <c r="A2354" s="2">
        <v>13630.0</v>
      </c>
      <c r="B2354" s="2" t="s">
        <v>2348</v>
      </c>
      <c r="C2354" s="3">
        <v>15456.0</v>
      </c>
    </row>
    <row r="2355">
      <c r="A2355" s="2">
        <v>13631.0</v>
      </c>
      <c r="B2355" s="2" t="s">
        <v>2349</v>
      </c>
      <c r="C2355" s="3">
        <v>27442.0</v>
      </c>
    </row>
    <row r="2356">
      <c r="A2356" s="2">
        <v>13632.0</v>
      </c>
      <c r="B2356" s="2" t="s">
        <v>2350</v>
      </c>
      <c r="C2356" s="3">
        <v>31951.0</v>
      </c>
    </row>
    <row r="2357">
      <c r="A2357" s="2">
        <v>13634.0</v>
      </c>
      <c r="B2357" s="2" t="s">
        <v>2351</v>
      </c>
      <c r="C2357" s="3">
        <v>32465.0</v>
      </c>
    </row>
    <row r="2358">
      <c r="A2358" s="2">
        <v>13635.0</v>
      </c>
      <c r="B2358" s="2" t="s">
        <v>2352</v>
      </c>
      <c r="C2358" s="3">
        <v>19726.0</v>
      </c>
    </row>
    <row r="2359">
      <c r="A2359" s="2">
        <v>13636.0</v>
      </c>
      <c r="B2359" s="2" t="s">
        <v>2353</v>
      </c>
      <c r="C2359" s="3">
        <v>32106.0</v>
      </c>
    </row>
    <row r="2360">
      <c r="A2360" s="2">
        <v>13638.0</v>
      </c>
      <c r="B2360" s="2" t="s">
        <v>2354</v>
      </c>
      <c r="C2360" s="3">
        <v>15264.0</v>
      </c>
    </row>
    <row r="2361">
      <c r="A2361" s="2">
        <v>13639.0</v>
      </c>
      <c r="B2361" s="2" t="s">
        <v>2355</v>
      </c>
      <c r="C2361" s="3">
        <v>21123.0</v>
      </c>
    </row>
    <row r="2362">
      <c r="A2362" s="2">
        <v>13640.0</v>
      </c>
      <c r="B2362" s="2" t="s">
        <v>2356</v>
      </c>
      <c r="C2362" s="3">
        <v>26655.0</v>
      </c>
    </row>
    <row r="2363">
      <c r="A2363" s="2">
        <v>13641.0</v>
      </c>
      <c r="B2363" s="2" t="s">
        <v>2357</v>
      </c>
      <c r="C2363" s="3">
        <v>29118.0</v>
      </c>
    </row>
    <row r="2364">
      <c r="A2364" s="2">
        <v>13642.0</v>
      </c>
      <c r="B2364" s="2" t="s">
        <v>2358</v>
      </c>
      <c r="C2364" s="3">
        <v>32757.0</v>
      </c>
    </row>
    <row r="2365">
      <c r="A2365" s="2">
        <v>13643.0</v>
      </c>
      <c r="B2365" s="2" t="s">
        <v>2359</v>
      </c>
      <c r="C2365" s="3">
        <v>33352.0</v>
      </c>
    </row>
    <row r="2366">
      <c r="A2366" s="2">
        <v>13644.0</v>
      </c>
      <c r="B2366" s="2" t="s">
        <v>2360</v>
      </c>
      <c r="C2366" s="3">
        <v>21131.0</v>
      </c>
    </row>
    <row r="2367">
      <c r="A2367" s="2">
        <v>13645.0</v>
      </c>
      <c r="B2367" s="2" t="s">
        <v>2361</v>
      </c>
      <c r="C2367" s="3">
        <v>15537.0</v>
      </c>
    </row>
    <row r="2368">
      <c r="A2368" s="2">
        <v>13646.0</v>
      </c>
      <c r="B2368" s="2" t="s">
        <v>2362</v>
      </c>
      <c r="C2368" s="3">
        <v>28177.0</v>
      </c>
    </row>
    <row r="2369">
      <c r="A2369" s="2">
        <v>13647.0</v>
      </c>
      <c r="B2369" s="2" t="s">
        <v>2363</v>
      </c>
      <c r="C2369" s="3">
        <v>22262.0</v>
      </c>
    </row>
    <row r="2370">
      <c r="A2370" s="2">
        <v>13648.0</v>
      </c>
      <c r="B2370" s="2" t="s">
        <v>2364</v>
      </c>
      <c r="C2370" s="3">
        <v>34504.0</v>
      </c>
    </row>
    <row r="2371">
      <c r="A2371" s="2">
        <v>13649.0</v>
      </c>
      <c r="B2371" s="2" t="s">
        <v>2365</v>
      </c>
      <c r="C2371" s="3">
        <v>30088.0</v>
      </c>
    </row>
    <row r="2372">
      <c r="A2372" s="2">
        <v>13650.0</v>
      </c>
      <c r="B2372" s="2" t="s">
        <v>2366</v>
      </c>
      <c r="C2372" s="3">
        <v>28407.0</v>
      </c>
    </row>
    <row r="2373">
      <c r="A2373" s="2">
        <v>13651.0</v>
      </c>
      <c r="B2373" s="2" t="s">
        <v>2367</v>
      </c>
      <c r="C2373" s="3">
        <v>20270.0</v>
      </c>
    </row>
    <row r="2374">
      <c r="A2374" s="2">
        <v>13652.0</v>
      </c>
      <c r="B2374" s="2" t="s">
        <v>2368</v>
      </c>
      <c r="C2374" s="3">
        <v>17019.0</v>
      </c>
    </row>
    <row r="2375">
      <c r="A2375" s="2">
        <v>13653.0</v>
      </c>
      <c r="B2375" s="2" t="s">
        <v>2369</v>
      </c>
      <c r="C2375" s="3">
        <v>16837.0</v>
      </c>
    </row>
    <row r="2376">
      <c r="A2376" s="2">
        <v>13654.0</v>
      </c>
      <c r="B2376" s="2" t="s">
        <v>2370</v>
      </c>
      <c r="C2376" s="3">
        <v>20616.0</v>
      </c>
    </row>
    <row r="2377">
      <c r="A2377" s="2">
        <v>13655.0</v>
      </c>
      <c r="B2377" s="2" t="s">
        <v>2371</v>
      </c>
      <c r="C2377" s="3">
        <v>16762.0</v>
      </c>
    </row>
    <row r="2378">
      <c r="A2378" s="2">
        <v>13656.0</v>
      </c>
      <c r="B2378" s="2" t="s">
        <v>2372</v>
      </c>
      <c r="C2378" s="3">
        <v>18552.0</v>
      </c>
    </row>
    <row r="2379">
      <c r="A2379" s="2">
        <v>13659.0</v>
      </c>
      <c r="B2379" s="2" t="s">
        <v>2373</v>
      </c>
      <c r="C2379" s="3">
        <v>36570.0</v>
      </c>
    </row>
    <row r="2380">
      <c r="A2380" s="2">
        <v>13661.0</v>
      </c>
      <c r="B2380" s="2" t="s">
        <v>2374</v>
      </c>
      <c r="C2380" s="3">
        <v>27375.0</v>
      </c>
    </row>
    <row r="2381">
      <c r="A2381" s="2">
        <v>13662.0</v>
      </c>
      <c r="B2381" s="2" t="s">
        <v>2375</v>
      </c>
      <c r="C2381" s="3">
        <v>21491.0</v>
      </c>
    </row>
    <row r="2382">
      <c r="A2382" s="2">
        <v>13666.0</v>
      </c>
      <c r="B2382" s="2" t="s">
        <v>2376</v>
      </c>
      <c r="C2382" s="3">
        <v>27283.0</v>
      </c>
    </row>
    <row r="2383">
      <c r="A2383" s="2">
        <v>13667.0</v>
      </c>
      <c r="B2383" s="2" t="s">
        <v>2377</v>
      </c>
      <c r="C2383" s="3">
        <v>30708.0</v>
      </c>
    </row>
    <row r="2384">
      <c r="A2384" s="2">
        <v>13668.0</v>
      </c>
      <c r="B2384" s="2" t="s">
        <v>2378</v>
      </c>
      <c r="C2384" s="3">
        <v>23634.0</v>
      </c>
    </row>
    <row r="2385">
      <c r="A2385" s="2">
        <v>13669.0</v>
      </c>
      <c r="B2385" s="2" t="s">
        <v>2379</v>
      </c>
      <c r="C2385" s="3">
        <v>20219.0</v>
      </c>
    </row>
    <row r="2386">
      <c r="A2386" s="2">
        <v>13670.0</v>
      </c>
      <c r="B2386" s="2" t="s">
        <v>2380</v>
      </c>
      <c r="C2386" s="3">
        <v>22166.0</v>
      </c>
    </row>
    <row r="2387">
      <c r="A2387" s="2">
        <v>13671.0</v>
      </c>
      <c r="B2387" s="2" t="s">
        <v>2381</v>
      </c>
      <c r="C2387" s="3">
        <v>11500.0</v>
      </c>
    </row>
    <row r="2388">
      <c r="A2388" s="2">
        <v>13672.0</v>
      </c>
      <c r="B2388" s="2" t="s">
        <v>2382</v>
      </c>
      <c r="C2388" s="3">
        <v>34201.0</v>
      </c>
    </row>
    <row r="2389">
      <c r="A2389" s="2">
        <v>13673.0</v>
      </c>
      <c r="B2389" s="2" t="s">
        <v>2383</v>
      </c>
      <c r="C2389" s="3">
        <v>25366.0</v>
      </c>
    </row>
    <row r="2390">
      <c r="A2390" s="2">
        <v>13674.0</v>
      </c>
      <c r="B2390" s="2" t="s">
        <v>2384</v>
      </c>
      <c r="C2390" s="3">
        <v>27380.0</v>
      </c>
    </row>
    <row r="2391">
      <c r="A2391" s="2">
        <v>13675.0</v>
      </c>
      <c r="B2391" s="2" t="s">
        <v>2385</v>
      </c>
      <c r="C2391" s="3">
        <v>22144.0</v>
      </c>
    </row>
    <row r="2392">
      <c r="A2392" s="2">
        <v>13676.0</v>
      </c>
      <c r="B2392" s="2" t="s">
        <v>2386</v>
      </c>
      <c r="C2392" s="3">
        <v>35926.0</v>
      </c>
    </row>
    <row r="2393">
      <c r="A2393" s="2">
        <v>13678.0</v>
      </c>
      <c r="B2393" s="2" t="s">
        <v>2387</v>
      </c>
      <c r="C2393" s="3">
        <v>23610.0</v>
      </c>
    </row>
    <row r="2394">
      <c r="A2394" s="2">
        <v>13679.0</v>
      </c>
      <c r="B2394" s="2" t="s">
        <v>2388</v>
      </c>
      <c r="C2394" s="3">
        <v>21112.0</v>
      </c>
    </row>
    <row r="2395">
      <c r="A2395" s="2">
        <v>13680.0</v>
      </c>
      <c r="B2395" s="2" t="s">
        <v>2389</v>
      </c>
      <c r="C2395" s="3">
        <v>26459.0</v>
      </c>
    </row>
    <row r="2396">
      <c r="A2396" s="2">
        <v>13681.0</v>
      </c>
      <c r="B2396" s="2" t="s">
        <v>2390</v>
      </c>
      <c r="C2396" s="3">
        <v>18078.0</v>
      </c>
    </row>
    <row r="2397">
      <c r="A2397" s="2">
        <v>13682.0</v>
      </c>
      <c r="B2397" s="2" t="s">
        <v>2391</v>
      </c>
      <c r="C2397" s="3">
        <v>21579.0</v>
      </c>
    </row>
    <row r="2398">
      <c r="A2398" s="2">
        <v>13683.0</v>
      </c>
      <c r="B2398" s="2" t="s">
        <v>2392</v>
      </c>
      <c r="C2398" s="3">
        <v>28926.0</v>
      </c>
    </row>
    <row r="2399">
      <c r="A2399" s="2">
        <v>13687.0</v>
      </c>
      <c r="B2399" s="2" t="s">
        <v>2393</v>
      </c>
      <c r="C2399" s="3">
        <v>19102.0</v>
      </c>
    </row>
    <row r="2400">
      <c r="A2400" s="2">
        <v>13688.0</v>
      </c>
      <c r="B2400" s="2" t="s">
        <v>2394</v>
      </c>
      <c r="C2400" s="3">
        <v>29023.0</v>
      </c>
    </row>
    <row r="2401">
      <c r="A2401" s="2">
        <v>13689.0</v>
      </c>
      <c r="B2401" s="2" t="s">
        <v>2395</v>
      </c>
      <c r="C2401" s="3">
        <v>28254.0</v>
      </c>
    </row>
    <row r="2402">
      <c r="A2402" s="2">
        <v>13690.0</v>
      </c>
      <c r="B2402" s="2" t="s">
        <v>2396</v>
      </c>
      <c r="C2402" s="3">
        <v>20464.0</v>
      </c>
    </row>
    <row r="2403">
      <c r="A2403" s="2">
        <v>13691.0</v>
      </c>
      <c r="B2403" s="2" t="s">
        <v>2397</v>
      </c>
      <c r="C2403" s="3">
        <v>23661.0</v>
      </c>
    </row>
    <row r="2404">
      <c r="A2404" s="2">
        <v>13692.0</v>
      </c>
      <c r="B2404" s="2" t="s">
        <v>2398</v>
      </c>
      <c r="C2404" s="3">
        <v>27687.0</v>
      </c>
    </row>
    <row r="2405">
      <c r="A2405" s="2">
        <v>13694.0</v>
      </c>
      <c r="B2405" s="2" t="s">
        <v>2399</v>
      </c>
      <c r="C2405" s="3">
        <v>19876.0</v>
      </c>
    </row>
    <row r="2406">
      <c r="A2406" s="2">
        <v>13695.0</v>
      </c>
      <c r="B2406" s="2" t="s">
        <v>2400</v>
      </c>
      <c r="C2406" s="3">
        <v>20076.0</v>
      </c>
    </row>
    <row r="2407">
      <c r="A2407" s="2">
        <v>13696.0</v>
      </c>
      <c r="B2407" s="2" t="s">
        <v>2401</v>
      </c>
      <c r="C2407" s="3">
        <v>30221.0</v>
      </c>
    </row>
    <row r="2408">
      <c r="A2408" s="2">
        <v>13697.0</v>
      </c>
      <c r="B2408" s="2" t="s">
        <v>2402</v>
      </c>
      <c r="C2408" s="3">
        <v>15250.0</v>
      </c>
    </row>
    <row r="2409">
      <c r="A2409" s="2">
        <v>13699.0</v>
      </c>
      <c r="B2409" s="2" t="s">
        <v>2403</v>
      </c>
      <c r="C2409" s="3">
        <v>26641.0</v>
      </c>
    </row>
    <row r="2410">
      <c r="A2410" s="2">
        <v>13700.0</v>
      </c>
      <c r="B2410" s="2" t="s">
        <v>2404</v>
      </c>
      <c r="C2410" s="3">
        <v>36951.0</v>
      </c>
    </row>
    <row r="2411">
      <c r="A2411" s="2">
        <v>13701.0</v>
      </c>
      <c r="B2411" s="2" t="s">
        <v>2405</v>
      </c>
      <c r="C2411" s="3">
        <v>22643.0</v>
      </c>
    </row>
    <row r="2412">
      <c r="A2412" s="2">
        <v>13702.0</v>
      </c>
      <c r="B2412" s="2" t="s">
        <v>2406</v>
      </c>
      <c r="C2412" s="3">
        <v>16728.0</v>
      </c>
    </row>
    <row r="2413">
      <c r="A2413" s="2">
        <v>13704.0</v>
      </c>
      <c r="B2413" s="2" t="s">
        <v>2407</v>
      </c>
      <c r="C2413" s="3">
        <v>14158.0</v>
      </c>
    </row>
    <row r="2414">
      <c r="A2414" s="2">
        <v>13705.0</v>
      </c>
      <c r="B2414" s="2" t="s">
        <v>2408</v>
      </c>
      <c r="C2414" s="3">
        <v>21839.0</v>
      </c>
    </row>
    <row r="2415">
      <c r="A2415" s="2">
        <v>13707.0</v>
      </c>
      <c r="B2415" s="2" t="s">
        <v>2409</v>
      </c>
      <c r="C2415" s="3">
        <v>31559.0</v>
      </c>
    </row>
    <row r="2416">
      <c r="A2416" s="2">
        <v>13709.0</v>
      </c>
      <c r="B2416" s="2" t="s">
        <v>2410</v>
      </c>
      <c r="C2416" s="3">
        <v>24250.0</v>
      </c>
    </row>
    <row r="2417">
      <c r="A2417" s="2">
        <v>13712.0</v>
      </c>
      <c r="B2417" s="2" t="s">
        <v>2411</v>
      </c>
      <c r="C2417" s="3">
        <v>24227.0</v>
      </c>
    </row>
    <row r="2418">
      <c r="A2418" s="2">
        <v>13713.0</v>
      </c>
      <c r="B2418" s="2" t="s">
        <v>2412</v>
      </c>
      <c r="C2418" s="3">
        <v>23396.0</v>
      </c>
    </row>
    <row r="2419">
      <c r="A2419" s="2">
        <v>13714.0</v>
      </c>
      <c r="B2419" s="2" t="s">
        <v>2413</v>
      </c>
      <c r="C2419" s="3">
        <v>19714.0</v>
      </c>
    </row>
    <row r="2420">
      <c r="A2420" s="2">
        <v>13716.0</v>
      </c>
      <c r="B2420" s="2" t="s">
        <v>2414</v>
      </c>
      <c r="C2420" s="3">
        <v>29389.0</v>
      </c>
    </row>
    <row r="2421">
      <c r="A2421" s="2">
        <v>13717.0</v>
      </c>
      <c r="B2421" s="2" t="s">
        <v>2415</v>
      </c>
      <c r="C2421" s="3">
        <v>20542.0</v>
      </c>
    </row>
    <row r="2422">
      <c r="A2422" s="2">
        <v>13718.0</v>
      </c>
      <c r="B2422" s="2" t="s">
        <v>2416</v>
      </c>
      <c r="C2422" s="3">
        <v>32834.0</v>
      </c>
    </row>
    <row r="2423">
      <c r="A2423" s="2">
        <v>13721.0</v>
      </c>
      <c r="B2423" s="2" t="s">
        <v>2417</v>
      </c>
      <c r="C2423" s="3">
        <v>24069.0</v>
      </c>
    </row>
    <row r="2424">
      <c r="A2424" s="2">
        <v>13722.0</v>
      </c>
      <c r="B2424" s="2" t="s">
        <v>2418</v>
      </c>
      <c r="C2424" s="3">
        <v>20736.0</v>
      </c>
    </row>
    <row r="2425">
      <c r="A2425" s="2">
        <v>13724.0</v>
      </c>
      <c r="B2425" s="2" t="s">
        <v>2419</v>
      </c>
      <c r="C2425" s="3">
        <v>19708.0</v>
      </c>
    </row>
    <row r="2426">
      <c r="A2426" s="2">
        <v>13725.0</v>
      </c>
      <c r="B2426" s="2" t="s">
        <v>2420</v>
      </c>
      <c r="C2426" s="3">
        <v>18585.0</v>
      </c>
    </row>
    <row r="2427">
      <c r="A2427" s="2">
        <v>13726.0</v>
      </c>
      <c r="B2427" s="2" t="s">
        <v>2421</v>
      </c>
      <c r="C2427" s="3">
        <v>16759.0</v>
      </c>
    </row>
    <row r="2428">
      <c r="A2428" s="2">
        <v>13727.0</v>
      </c>
      <c r="B2428" s="2" t="s">
        <v>2422</v>
      </c>
      <c r="C2428" s="3">
        <v>14475.0</v>
      </c>
    </row>
    <row r="2429">
      <c r="A2429" s="2">
        <v>13728.0</v>
      </c>
      <c r="B2429" s="2" t="s">
        <v>2423</v>
      </c>
      <c r="C2429" s="3">
        <v>11681.0</v>
      </c>
    </row>
    <row r="2430">
      <c r="A2430" s="2">
        <v>13729.0</v>
      </c>
      <c r="B2430" s="2" t="s">
        <v>2424</v>
      </c>
      <c r="C2430" s="3">
        <v>18068.0</v>
      </c>
    </row>
    <row r="2431">
      <c r="A2431" s="2">
        <v>13730.0</v>
      </c>
      <c r="B2431" s="2" t="s">
        <v>2425</v>
      </c>
      <c r="C2431" s="3">
        <v>18115.0</v>
      </c>
    </row>
    <row r="2432">
      <c r="A2432" s="2">
        <v>13731.0</v>
      </c>
      <c r="B2432" s="2" t="s">
        <v>2426</v>
      </c>
      <c r="C2432" s="3">
        <v>34963.0</v>
      </c>
    </row>
    <row r="2433">
      <c r="A2433" s="2">
        <v>13732.0</v>
      </c>
      <c r="B2433" s="2" t="s">
        <v>2427</v>
      </c>
      <c r="C2433" s="3">
        <v>23397.0</v>
      </c>
    </row>
    <row r="2434">
      <c r="A2434" s="2">
        <v>13733.0</v>
      </c>
      <c r="B2434" s="2" t="s">
        <v>2428</v>
      </c>
      <c r="C2434" s="3">
        <v>24461.0</v>
      </c>
    </row>
    <row r="2435">
      <c r="A2435" s="2">
        <v>13734.0</v>
      </c>
      <c r="B2435" s="2" t="s">
        <v>2429</v>
      </c>
      <c r="C2435" s="3">
        <v>26521.0</v>
      </c>
    </row>
    <row r="2436">
      <c r="A2436" s="2">
        <v>13735.0</v>
      </c>
      <c r="B2436" s="2" t="s">
        <v>2430</v>
      </c>
      <c r="C2436" s="3">
        <v>19315.0</v>
      </c>
    </row>
    <row r="2437">
      <c r="A2437" s="2">
        <v>13736.0</v>
      </c>
      <c r="B2437" s="2" t="s">
        <v>2431</v>
      </c>
      <c r="C2437" s="3">
        <v>16899.0</v>
      </c>
    </row>
    <row r="2438">
      <c r="A2438" s="2">
        <v>13737.0</v>
      </c>
      <c r="B2438" s="2" t="s">
        <v>2432</v>
      </c>
      <c r="C2438" s="3">
        <v>33250.0</v>
      </c>
    </row>
    <row r="2439">
      <c r="A2439" s="2">
        <v>13738.0</v>
      </c>
      <c r="B2439" s="2" t="s">
        <v>2433</v>
      </c>
      <c r="C2439" s="3">
        <v>30067.0</v>
      </c>
    </row>
    <row r="2440">
      <c r="A2440" s="2">
        <v>13739.0</v>
      </c>
      <c r="B2440" s="2" t="s">
        <v>2434</v>
      </c>
      <c r="C2440" s="3">
        <v>22361.0</v>
      </c>
    </row>
    <row r="2441">
      <c r="A2441" s="2">
        <v>13740.0</v>
      </c>
      <c r="B2441" s="2" t="s">
        <v>2435</v>
      </c>
      <c r="C2441" s="3">
        <v>18108.0</v>
      </c>
    </row>
    <row r="2442">
      <c r="A2442" s="2">
        <v>13742.0</v>
      </c>
      <c r="B2442" s="2" t="s">
        <v>2436</v>
      </c>
      <c r="C2442" s="3">
        <v>23769.0</v>
      </c>
    </row>
    <row r="2443">
      <c r="A2443" s="2">
        <v>13743.0</v>
      </c>
      <c r="B2443" s="2" t="s">
        <v>2437</v>
      </c>
      <c r="C2443" s="3">
        <v>33316.0</v>
      </c>
    </row>
    <row r="2444">
      <c r="A2444" s="2">
        <v>13745.0</v>
      </c>
      <c r="B2444" s="2" t="s">
        <v>2438</v>
      </c>
      <c r="C2444" s="3">
        <v>18202.0</v>
      </c>
    </row>
    <row r="2445">
      <c r="A2445" s="2">
        <v>13746.0</v>
      </c>
      <c r="B2445" s="2" t="s">
        <v>2439</v>
      </c>
      <c r="C2445" s="3">
        <v>28309.0</v>
      </c>
    </row>
    <row r="2446">
      <c r="A2446" s="2">
        <v>13747.0</v>
      </c>
      <c r="B2446" s="2" t="s">
        <v>2440</v>
      </c>
      <c r="C2446" s="3">
        <v>24634.0</v>
      </c>
    </row>
    <row r="2447">
      <c r="A2447" s="2">
        <v>13748.0</v>
      </c>
      <c r="B2447" s="2" t="s">
        <v>2441</v>
      </c>
      <c r="C2447" s="3">
        <v>18584.0</v>
      </c>
    </row>
    <row r="2448">
      <c r="A2448" s="2">
        <v>13749.0</v>
      </c>
      <c r="B2448" s="2" t="s">
        <v>2442</v>
      </c>
      <c r="C2448" s="3">
        <v>30118.0</v>
      </c>
    </row>
    <row r="2449">
      <c r="A2449" s="2">
        <v>13750.0</v>
      </c>
      <c r="B2449" s="2" t="s">
        <v>2443</v>
      </c>
      <c r="C2449" s="3">
        <v>37509.0</v>
      </c>
    </row>
    <row r="2450">
      <c r="A2450" s="2">
        <v>13751.0</v>
      </c>
      <c r="B2450" s="2" t="s">
        <v>2444</v>
      </c>
      <c r="C2450" s="3">
        <v>19881.0</v>
      </c>
    </row>
    <row r="2451">
      <c r="A2451" s="2">
        <v>13752.0</v>
      </c>
      <c r="B2451" s="2" t="s">
        <v>2445</v>
      </c>
      <c r="C2451" s="3">
        <v>25156.0</v>
      </c>
    </row>
    <row r="2452">
      <c r="A2452" s="2">
        <v>13753.0</v>
      </c>
      <c r="B2452" s="2" t="s">
        <v>2446</v>
      </c>
      <c r="C2452" s="3">
        <v>20454.0</v>
      </c>
    </row>
    <row r="2453">
      <c r="A2453" s="2">
        <v>13754.0</v>
      </c>
      <c r="B2453" s="2" t="s">
        <v>2447</v>
      </c>
      <c r="C2453" s="3">
        <v>35622.0</v>
      </c>
    </row>
    <row r="2454">
      <c r="A2454" s="2">
        <v>13755.0</v>
      </c>
      <c r="B2454" s="2" t="s">
        <v>2448</v>
      </c>
      <c r="C2454" s="3">
        <v>27636.0</v>
      </c>
    </row>
    <row r="2455">
      <c r="A2455" s="2">
        <v>13757.0</v>
      </c>
      <c r="B2455" s="2" t="s">
        <v>2449</v>
      </c>
      <c r="C2455" s="3">
        <v>24280.0</v>
      </c>
    </row>
    <row r="2456">
      <c r="A2456" s="2">
        <v>13758.0</v>
      </c>
      <c r="B2456" s="2" t="s">
        <v>2450</v>
      </c>
      <c r="C2456" s="3">
        <v>21058.0</v>
      </c>
    </row>
    <row r="2457">
      <c r="A2457" s="2">
        <v>13759.0</v>
      </c>
      <c r="B2457" s="2" t="s">
        <v>2451</v>
      </c>
      <c r="C2457" s="3">
        <v>24325.0</v>
      </c>
    </row>
    <row r="2458">
      <c r="A2458" s="2">
        <v>13760.0</v>
      </c>
      <c r="B2458" s="2" t="s">
        <v>2452</v>
      </c>
      <c r="C2458" s="3">
        <v>33025.0</v>
      </c>
    </row>
    <row r="2459">
      <c r="A2459" s="2">
        <v>13762.0</v>
      </c>
      <c r="B2459" s="2" t="s">
        <v>2453</v>
      </c>
      <c r="C2459" s="3">
        <v>24167.0</v>
      </c>
    </row>
    <row r="2460">
      <c r="A2460" s="2">
        <v>13763.0</v>
      </c>
      <c r="B2460" s="2" t="s">
        <v>2454</v>
      </c>
      <c r="C2460" s="3">
        <v>17226.0</v>
      </c>
    </row>
    <row r="2461">
      <c r="A2461" s="2">
        <v>13764.0</v>
      </c>
      <c r="B2461" s="2" t="s">
        <v>2455</v>
      </c>
      <c r="C2461" s="3">
        <v>19758.0</v>
      </c>
    </row>
    <row r="2462">
      <c r="A2462" s="2">
        <v>13765.0</v>
      </c>
      <c r="B2462" s="2" t="s">
        <v>2456</v>
      </c>
      <c r="C2462" s="3">
        <v>24812.0</v>
      </c>
    </row>
    <row r="2463">
      <c r="A2463" s="2">
        <v>13766.0</v>
      </c>
      <c r="B2463" s="2" t="s">
        <v>2457</v>
      </c>
      <c r="C2463" s="3">
        <v>27553.0</v>
      </c>
    </row>
    <row r="2464">
      <c r="A2464" s="2">
        <v>13767.0</v>
      </c>
      <c r="B2464" s="2" t="s">
        <v>2458</v>
      </c>
      <c r="C2464" s="3">
        <v>13164.0</v>
      </c>
    </row>
    <row r="2465">
      <c r="A2465" s="2">
        <v>13768.0</v>
      </c>
      <c r="B2465" s="2" t="s">
        <v>2459</v>
      </c>
      <c r="C2465" s="3">
        <v>14281.0</v>
      </c>
    </row>
    <row r="2466">
      <c r="A2466" s="2">
        <v>13769.0</v>
      </c>
      <c r="B2466" s="2" t="s">
        <v>2460</v>
      </c>
      <c r="C2466" s="3">
        <v>28488.0</v>
      </c>
    </row>
    <row r="2467">
      <c r="A2467" s="2">
        <v>13771.0</v>
      </c>
      <c r="B2467" s="2" t="s">
        <v>2461</v>
      </c>
      <c r="C2467" s="3">
        <v>31700.0</v>
      </c>
    </row>
    <row r="2468">
      <c r="A2468" s="2">
        <v>13772.0</v>
      </c>
      <c r="B2468" s="2" t="s">
        <v>2462</v>
      </c>
      <c r="C2468" s="3">
        <v>28182.0</v>
      </c>
    </row>
    <row r="2469">
      <c r="A2469" s="2">
        <v>13773.0</v>
      </c>
      <c r="B2469" s="2" t="s">
        <v>2463</v>
      </c>
      <c r="C2469" s="3">
        <v>32265.0</v>
      </c>
    </row>
    <row r="2470">
      <c r="A2470" s="2">
        <v>13774.0</v>
      </c>
      <c r="B2470" s="2" t="s">
        <v>2464</v>
      </c>
      <c r="C2470" s="3">
        <v>18337.0</v>
      </c>
    </row>
    <row r="2471">
      <c r="A2471" s="2">
        <v>13775.0</v>
      </c>
      <c r="B2471" s="2" t="s">
        <v>2465</v>
      </c>
      <c r="C2471" s="3">
        <v>12712.0</v>
      </c>
    </row>
    <row r="2472">
      <c r="A2472" s="2">
        <v>13776.0</v>
      </c>
      <c r="B2472" s="2" t="s">
        <v>2466</v>
      </c>
      <c r="C2472" s="3">
        <v>34971.0</v>
      </c>
    </row>
    <row r="2473">
      <c r="A2473" s="2">
        <v>13777.0</v>
      </c>
      <c r="B2473" s="2" t="s">
        <v>2467</v>
      </c>
      <c r="C2473" s="3">
        <v>29196.0</v>
      </c>
    </row>
    <row r="2474">
      <c r="A2474" s="2">
        <v>13779.0</v>
      </c>
      <c r="B2474" s="2" t="s">
        <v>2468</v>
      </c>
      <c r="C2474" s="3">
        <v>24043.0</v>
      </c>
    </row>
    <row r="2475">
      <c r="A2475" s="2">
        <v>13780.0</v>
      </c>
      <c r="B2475" s="2" t="s">
        <v>2469</v>
      </c>
      <c r="C2475" s="3">
        <v>12733.0</v>
      </c>
    </row>
    <row r="2476">
      <c r="A2476" s="2">
        <v>13781.0</v>
      </c>
      <c r="B2476" s="2" t="s">
        <v>2470</v>
      </c>
      <c r="C2476" s="3">
        <v>17940.0</v>
      </c>
    </row>
    <row r="2477">
      <c r="A2477" s="2">
        <v>13782.0</v>
      </c>
      <c r="B2477" s="2" t="s">
        <v>2471</v>
      </c>
      <c r="C2477" s="3">
        <v>19549.0</v>
      </c>
    </row>
    <row r="2478">
      <c r="A2478" s="2">
        <v>13783.0</v>
      </c>
      <c r="B2478" s="2" t="s">
        <v>2472</v>
      </c>
      <c r="C2478" s="3">
        <v>21103.0</v>
      </c>
    </row>
    <row r="2479">
      <c r="A2479" s="2">
        <v>13784.0</v>
      </c>
      <c r="B2479" s="2" t="s">
        <v>2473</v>
      </c>
      <c r="C2479" s="3">
        <v>21088.0</v>
      </c>
    </row>
    <row r="2480">
      <c r="A2480" s="2">
        <v>13785.0</v>
      </c>
      <c r="B2480" s="2" t="s">
        <v>2474</v>
      </c>
      <c r="C2480" s="3">
        <v>35647.0</v>
      </c>
    </row>
    <row r="2481">
      <c r="A2481" s="2">
        <v>13786.0</v>
      </c>
      <c r="B2481" s="2" t="s">
        <v>2475</v>
      </c>
      <c r="C2481" s="3">
        <v>17563.0</v>
      </c>
    </row>
    <row r="2482">
      <c r="A2482" s="2">
        <v>13788.0</v>
      </c>
      <c r="B2482" s="2" t="s">
        <v>2476</v>
      </c>
      <c r="C2482" s="3">
        <v>19149.0</v>
      </c>
    </row>
    <row r="2483">
      <c r="A2483" s="2">
        <v>13789.0</v>
      </c>
      <c r="B2483" s="2" t="s">
        <v>2477</v>
      </c>
      <c r="C2483" s="3">
        <v>22249.0</v>
      </c>
    </row>
    <row r="2484">
      <c r="A2484" s="2">
        <v>13790.0</v>
      </c>
      <c r="B2484" s="2" t="s">
        <v>2478</v>
      </c>
      <c r="C2484" s="3">
        <v>31180.0</v>
      </c>
    </row>
    <row r="2485">
      <c r="A2485" s="2">
        <v>13791.0</v>
      </c>
      <c r="B2485" s="2" t="s">
        <v>2479</v>
      </c>
      <c r="C2485" s="3">
        <v>22547.0</v>
      </c>
    </row>
    <row r="2486">
      <c r="A2486" s="2">
        <v>13794.0</v>
      </c>
      <c r="B2486" s="2" t="s">
        <v>2480</v>
      </c>
      <c r="C2486" s="3">
        <v>18355.0</v>
      </c>
    </row>
    <row r="2487">
      <c r="A2487" s="2">
        <v>13796.0</v>
      </c>
      <c r="B2487" s="2" t="s">
        <v>2481</v>
      </c>
      <c r="C2487" s="3">
        <v>13230.0</v>
      </c>
    </row>
    <row r="2488">
      <c r="A2488" s="2">
        <v>13797.0</v>
      </c>
      <c r="B2488" s="2" t="s">
        <v>2482</v>
      </c>
      <c r="C2488" s="3">
        <v>18819.0</v>
      </c>
    </row>
    <row r="2489">
      <c r="A2489" s="2">
        <v>13798.0</v>
      </c>
      <c r="B2489" s="2" t="s">
        <v>2483</v>
      </c>
      <c r="C2489" s="3">
        <v>34259.0</v>
      </c>
    </row>
    <row r="2490">
      <c r="A2490" s="2">
        <v>13799.0</v>
      </c>
      <c r="B2490" s="2" t="s">
        <v>2484</v>
      </c>
      <c r="C2490" s="3">
        <v>24564.0</v>
      </c>
    </row>
    <row r="2491">
      <c r="A2491" s="2">
        <v>13800.0</v>
      </c>
      <c r="B2491" s="2" t="s">
        <v>2485</v>
      </c>
      <c r="C2491" s="3">
        <v>21061.0</v>
      </c>
    </row>
    <row r="2492">
      <c r="A2492" s="2">
        <v>13801.0</v>
      </c>
      <c r="B2492" s="2" t="s">
        <v>2486</v>
      </c>
      <c r="C2492" s="3">
        <v>20187.0</v>
      </c>
    </row>
    <row r="2493">
      <c r="A2493" s="2">
        <v>13804.0</v>
      </c>
      <c r="B2493" s="2" t="s">
        <v>2487</v>
      </c>
      <c r="C2493" s="3">
        <v>21870.0</v>
      </c>
    </row>
    <row r="2494">
      <c r="A2494" s="2">
        <v>13805.0</v>
      </c>
      <c r="B2494" s="2" t="s">
        <v>2488</v>
      </c>
      <c r="C2494" s="3">
        <v>14566.0</v>
      </c>
    </row>
    <row r="2495">
      <c r="A2495" s="2">
        <v>13806.0</v>
      </c>
      <c r="B2495" s="2" t="s">
        <v>2489</v>
      </c>
      <c r="C2495" s="3">
        <v>21159.0</v>
      </c>
    </row>
    <row r="2496">
      <c r="A2496" s="2">
        <v>13807.0</v>
      </c>
      <c r="B2496" s="2" t="s">
        <v>2490</v>
      </c>
      <c r="C2496" s="3">
        <v>30989.0</v>
      </c>
    </row>
    <row r="2497">
      <c r="A2497" s="2">
        <v>13808.0</v>
      </c>
      <c r="B2497" s="2" t="s">
        <v>2491</v>
      </c>
      <c r="C2497" s="3">
        <v>21081.0</v>
      </c>
    </row>
    <row r="2498">
      <c r="A2498" s="2">
        <v>13809.0</v>
      </c>
      <c r="B2498" s="2" t="s">
        <v>2492</v>
      </c>
      <c r="C2498" s="3">
        <v>35631.0</v>
      </c>
    </row>
    <row r="2499">
      <c r="A2499" s="2">
        <v>13810.0</v>
      </c>
      <c r="B2499" s="2" t="s">
        <v>2493</v>
      </c>
      <c r="C2499" s="3">
        <v>15873.0</v>
      </c>
    </row>
    <row r="2500">
      <c r="A2500" s="2">
        <v>13812.0</v>
      </c>
      <c r="B2500" s="2" t="s">
        <v>2494</v>
      </c>
      <c r="C2500" s="3">
        <v>32069.0</v>
      </c>
    </row>
    <row r="2501">
      <c r="A2501" s="2">
        <v>13813.0</v>
      </c>
      <c r="B2501" s="2" t="s">
        <v>2495</v>
      </c>
      <c r="C2501" s="3">
        <v>21045.0</v>
      </c>
    </row>
    <row r="2502">
      <c r="A2502" s="2">
        <v>13814.0</v>
      </c>
      <c r="B2502" s="2" t="s">
        <v>2496</v>
      </c>
      <c r="C2502" s="3">
        <v>16406.0</v>
      </c>
    </row>
    <row r="2503">
      <c r="A2503" s="2">
        <v>13816.0</v>
      </c>
      <c r="B2503" s="2" t="s">
        <v>2497</v>
      </c>
      <c r="C2503" s="3">
        <v>20966.0</v>
      </c>
    </row>
    <row r="2504">
      <c r="A2504" s="2">
        <v>13817.0</v>
      </c>
      <c r="B2504" s="2" t="s">
        <v>2498</v>
      </c>
      <c r="C2504" s="3">
        <v>25264.0</v>
      </c>
    </row>
    <row r="2505">
      <c r="A2505" s="2">
        <v>13818.0</v>
      </c>
      <c r="B2505" s="2" t="s">
        <v>2499</v>
      </c>
      <c r="C2505" s="3">
        <v>16380.0</v>
      </c>
    </row>
    <row r="2506">
      <c r="A2506" s="2">
        <v>13819.0</v>
      </c>
      <c r="B2506" s="2" t="s">
        <v>2500</v>
      </c>
      <c r="C2506" s="3">
        <v>21650.0</v>
      </c>
    </row>
    <row r="2507">
      <c r="A2507" s="2">
        <v>13821.0</v>
      </c>
      <c r="B2507" s="2" t="s">
        <v>2501</v>
      </c>
      <c r="C2507" s="3">
        <v>18596.0</v>
      </c>
    </row>
    <row r="2508">
      <c r="A2508" s="2">
        <v>13822.0</v>
      </c>
      <c r="B2508" s="2" t="s">
        <v>2502</v>
      </c>
      <c r="C2508" s="3">
        <v>25814.0</v>
      </c>
    </row>
    <row r="2509">
      <c r="A2509" s="2">
        <v>13826.0</v>
      </c>
      <c r="B2509" s="2" t="s">
        <v>2503</v>
      </c>
      <c r="C2509" s="3">
        <v>25097.0</v>
      </c>
    </row>
    <row r="2510">
      <c r="A2510" s="2">
        <v>13828.0</v>
      </c>
      <c r="B2510" s="2" t="s">
        <v>2504</v>
      </c>
      <c r="C2510" s="3">
        <v>30380.0</v>
      </c>
    </row>
    <row r="2511">
      <c r="A2511" s="2">
        <v>13829.0</v>
      </c>
      <c r="B2511" s="2" t="s">
        <v>2505</v>
      </c>
      <c r="C2511" s="3">
        <v>19504.0</v>
      </c>
    </row>
    <row r="2512">
      <c r="A2512" s="2">
        <v>13830.0</v>
      </c>
      <c r="B2512" s="2" t="s">
        <v>2506</v>
      </c>
      <c r="C2512" s="3">
        <v>29294.0</v>
      </c>
    </row>
    <row r="2513">
      <c r="A2513" s="2">
        <v>13832.0</v>
      </c>
      <c r="B2513" s="2" t="s">
        <v>2507</v>
      </c>
      <c r="C2513" s="3">
        <v>23391.0</v>
      </c>
    </row>
    <row r="2514">
      <c r="A2514" s="2">
        <v>13835.0</v>
      </c>
      <c r="B2514" s="2" t="s">
        <v>2508</v>
      </c>
      <c r="C2514" s="3">
        <v>18179.0</v>
      </c>
    </row>
    <row r="2515">
      <c r="A2515" s="2">
        <v>13836.0</v>
      </c>
      <c r="B2515" s="2" t="s">
        <v>2509</v>
      </c>
      <c r="C2515" s="3">
        <v>31916.0</v>
      </c>
    </row>
    <row r="2516">
      <c r="A2516" s="2">
        <v>13837.0</v>
      </c>
      <c r="B2516" s="2" t="s">
        <v>2510</v>
      </c>
      <c r="C2516" s="3">
        <v>25995.0</v>
      </c>
    </row>
    <row r="2517">
      <c r="A2517" s="2">
        <v>13838.0</v>
      </c>
      <c r="B2517" s="2" t="s">
        <v>2511</v>
      </c>
      <c r="C2517" s="3">
        <v>26338.0</v>
      </c>
    </row>
    <row r="2518">
      <c r="A2518" s="2">
        <v>13839.0</v>
      </c>
      <c r="B2518" s="2" t="s">
        <v>2512</v>
      </c>
      <c r="C2518" s="3">
        <v>21341.0</v>
      </c>
    </row>
    <row r="2519">
      <c r="A2519" s="2">
        <v>13840.0</v>
      </c>
      <c r="B2519" s="2" t="s">
        <v>2513</v>
      </c>
      <c r="C2519" s="3">
        <v>17959.0</v>
      </c>
    </row>
    <row r="2520">
      <c r="A2520" s="2">
        <v>13842.0</v>
      </c>
      <c r="B2520" s="2" t="s">
        <v>2514</v>
      </c>
      <c r="C2520" s="3">
        <v>18921.0</v>
      </c>
    </row>
    <row r="2521">
      <c r="A2521" s="2">
        <v>13843.0</v>
      </c>
      <c r="B2521" s="2" t="s">
        <v>2515</v>
      </c>
      <c r="C2521" s="3">
        <v>22681.0</v>
      </c>
    </row>
    <row r="2522">
      <c r="A2522" s="2">
        <v>13844.0</v>
      </c>
      <c r="B2522" s="2" t="s">
        <v>2516</v>
      </c>
      <c r="C2522" s="3">
        <v>20664.0</v>
      </c>
    </row>
    <row r="2523">
      <c r="A2523" s="2">
        <v>13845.0</v>
      </c>
      <c r="B2523" s="2" t="s">
        <v>2517</v>
      </c>
      <c r="C2523" s="3">
        <v>18613.0</v>
      </c>
    </row>
    <row r="2524">
      <c r="A2524" s="2">
        <v>13847.0</v>
      </c>
      <c r="B2524" s="2" t="s">
        <v>2518</v>
      </c>
      <c r="C2524" s="3">
        <v>24349.0</v>
      </c>
    </row>
    <row r="2525">
      <c r="A2525" s="2">
        <v>13848.0</v>
      </c>
      <c r="B2525" s="2" t="s">
        <v>2519</v>
      </c>
      <c r="C2525" s="3">
        <v>16483.0</v>
      </c>
    </row>
    <row r="2526">
      <c r="A2526" s="2">
        <v>13849.0</v>
      </c>
      <c r="B2526" s="2" t="s">
        <v>2520</v>
      </c>
      <c r="C2526" s="3">
        <v>24867.0</v>
      </c>
    </row>
    <row r="2527">
      <c r="A2527" s="2">
        <v>13850.0</v>
      </c>
      <c r="B2527" s="2" t="s">
        <v>2521</v>
      </c>
      <c r="C2527" s="3">
        <v>27494.0</v>
      </c>
    </row>
    <row r="2528">
      <c r="A2528" s="2">
        <v>13851.0</v>
      </c>
      <c r="B2528" s="2" t="s">
        <v>2522</v>
      </c>
      <c r="C2528" s="3">
        <v>35656.0</v>
      </c>
    </row>
    <row r="2529">
      <c r="A2529" s="2">
        <v>13852.0</v>
      </c>
      <c r="B2529" s="2" t="s">
        <v>2523</v>
      </c>
      <c r="C2529" s="3">
        <v>19703.0</v>
      </c>
    </row>
    <row r="2530">
      <c r="A2530" s="2">
        <v>13853.0</v>
      </c>
      <c r="B2530" s="2" t="s">
        <v>2524</v>
      </c>
      <c r="C2530" s="3">
        <v>27275.0</v>
      </c>
    </row>
    <row r="2531">
      <c r="A2531" s="2">
        <v>13854.0</v>
      </c>
      <c r="B2531" s="2" t="s">
        <v>2525</v>
      </c>
      <c r="C2531" s="3">
        <v>19452.0</v>
      </c>
    </row>
    <row r="2532">
      <c r="A2532" s="2">
        <v>13859.0</v>
      </c>
      <c r="B2532" s="2" t="s">
        <v>2526</v>
      </c>
      <c r="C2532" s="3">
        <v>21612.0</v>
      </c>
    </row>
    <row r="2533">
      <c r="A2533" s="2">
        <v>13860.0</v>
      </c>
      <c r="B2533" s="2" t="s">
        <v>2527</v>
      </c>
      <c r="C2533" s="3">
        <v>23450.0</v>
      </c>
    </row>
    <row r="2534">
      <c r="A2534" s="2">
        <v>13861.0</v>
      </c>
      <c r="B2534" s="2" t="s">
        <v>2528</v>
      </c>
      <c r="C2534" s="3">
        <v>26754.0</v>
      </c>
    </row>
    <row r="2535">
      <c r="A2535" s="2">
        <v>13862.0</v>
      </c>
      <c r="B2535" s="2" t="s">
        <v>2529</v>
      </c>
      <c r="C2535" s="3">
        <v>21070.0</v>
      </c>
    </row>
    <row r="2536">
      <c r="A2536" s="2">
        <v>13863.0</v>
      </c>
      <c r="B2536" s="2" t="s">
        <v>2530</v>
      </c>
      <c r="C2536" s="3">
        <v>29842.0</v>
      </c>
    </row>
    <row r="2537">
      <c r="A2537" s="2">
        <v>13864.0</v>
      </c>
      <c r="B2537" s="2" t="s">
        <v>2531</v>
      </c>
      <c r="C2537" s="3">
        <v>15715.0</v>
      </c>
    </row>
    <row r="2538">
      <c r="A2538" s="2">
        <v>13866.0</v>
      </c>
      <c r="B2538" s="2" t="s">
        <v>2532</v>
      </c>
      <c r="C2538" s="3">
        <v>22581.0</v>
      </c>
    </row>
    <row r="2539">
      <c r="A2539" s="2">
        <v>13867.0</v>
      </c>
      <c r="B2539" s="2" t="s">
        <v>2533</v>
      </c>
      <c r="C2539" s="3">
        <v>20950.0</v>
      </c>
    </row>
    <row r="2540">
      <c r="A2540" s="2">
        <v>13869.0</v>
      </c>
      <c r="B2540" s="2" t="s">
        <v>2534</v>
      </c>
      <c r="C2540" s="3">
        <v>25705.0</v>
      </c>
    </row>
    <row r="2541">
      <c r="A2541" s="2">
        <v>13870.0</v>
      </c>
      <c r="B2541" s="2" t="s">
        <v>2535</v>
      </c>
      <c r="C2541" s="3">
        <v>20217.0</v>
      </c>
    </row>
    <row r="2542">
      <c r="A2542" s="2">
        <v>13871.0</v>
      </c>
      <c r="B2542" s="2" t="s">
        <v>2536</v>
      </c>
      <c r="C2542" s="3">
        <v>10982.0</v>
      </c>
    </row>
    <row r="2543">
      <c r="A2543" s="2">
        <v>13872.0</v>
      </c>
      <c r="B2543" s="2" t="s">
        <v>2537</v>
      </c>
      <c r="C2543" s="3">
        <v>17563.0</v>
      </c>
    </row>
    <row r="2544">
      <c r="A2544" s="2">
        <v>13873.0</v>
      </c>
      <c r="B2544" s="2" t="s">
        <v>2538</v>
      </c>
      <c r="C2544" s="3">
        <v>32895.0</v>
      </c>
    </row>
    <row r="2545">
      <c r="A2545" s="2">
        <v>13874.0</v>
      </c>
      <c r="B2545" s="2" t="s">
        <v>2539</v>
      </c>
      <c r="C2545" s="3">
        <v>23446.0</v>
      </c>
    </row>
    <row r="2546">
      <c r="A2546" s="2">
        <v>13878.0</v>
      </c>
      <c r="B2546" s="2" t="s">
        <v>2540</v>
      </c>
      <c r="C2546" s="3">
        <v>18179.0</v>
      </c>
    </row>
    <row r="2547">
      <c r="A2547" s="2">
        <v>13879.0</v>
      </c>
      <c r="B2547" s="2" t="s">
        <v>2541</v>
      </c>
      <c r="C2547" s="3">
        <v>11423.0</v>
      </c>
    </row>
    <row r="2548">
      <c r="A2548" s="2">
        <v>13880.0</v>
      </c>
      <c r="B2548" s="2" t="s">
        <v>2542</v>
      </c>
      <c r="C2548" s="3">
        <v>18348.0</v>
      </c>
    </row>
    <row r="2549">
      <c r="A2549" s="2">
        <v>13881.0</v>
      </c>
      <c r="B2549" s="2" t="s">
        <v>2543</v>
      </c>
      <c r="C2549" s="3">
        <v>14625.0</v>
      </c>
    </row>
    <row r="2550">
      <c r="A2550" s="2">
        <v>13882.0</v>
      </c>
      <c r="B2550" s="2" t="s">
        <v>2544</v>
      </c>
      <c r="C2550" s="3">
        <v>28965.0</v>
      </c>
    </row>
    <row r="2551">
      <c r="A2551" s="2">
        <v>13883.0</v>
      </c>
      <c r="B2551" s="2" t="s">
        <v>2545</v>
      </c>
      <c r="C2551" s="3">
        <v>17545.0</v>
      </c>
    </row>
    <row r="2552">
      <c r="A2552" s="2">
        <v>13884.0</v>
      </c>
      <c r="B2552" s="2" t="s">
        <v>2546</v>
      </c>
      <c r="C2552" s="3">
        <v>21982.0</v>
      </c>
    </row>
    <row r="2553">
      <c r="A2553" s="2">
        <v>13885.0</v>
      </c>
      <c r="B2553" s="2" t="s">
        <v>2547</v>
      </c>
      <c r="C2553" s="3">
        <v>22542.0</v>
      </c>
    </row>
    <row r="2554">
      <c r="A2554" s="2">
        <v>13887.0</v>
      </c>
      <c r="B2554" s="2" t="s">
        <v>2548</v>
      </c>
      <c r="C2554" s="3">
        <v>26068.0</v>
      </c>
    </row>
    <row r="2555">
      <c r="A2555" s="2">
        <v>13888.0</v>
      </c>
      <c r="B2555" s="2" t="s">
        <v>2549</v>
      </c>
      <c r="C2555" s="3">
        <v>18556.0</v>
      </c>
    </row>
    <row r="2556">
      <c r="A2556" s="2">
        <v>13889.0</v>
      </c>
      <c r="B2556" s="2" t="s">
        <v>2550</v>
      </c>
      <c r="C2556" s="3">
        <v>22220.0</v>
      </c>
    </row>
    <row r="2557">
      <c r="A2557" s="2">
        <v>13890.0</v>
      </c>
      <c r="B2557" s="2" t="s">
        <v>2551</v>
      </c>
      <c r="C2557" s="3">
        <v>19818.0</v>
      </c>
    </row>
    <row r="2558">
      <c r="A2558" s="2">
        <v>13891.0</v>
      </c>
      <c r="B2558" s="2" t="s">
        <v>2552</v>
      </c>
      <c r="C2558" s="3">
        <v>20160.0</v>
      </c>
    </row>
    <row r="2559">
      <c r="A2559" s="2">
        <v>13892.0</v>
      </c>
      <c r="B2559" s="2" t="s">
        <v>2553</v>
      </c>
      <c r="C2559" s="3">
        <v>25062.0</v>
      </c>
    </row>
    <row r="2560">
      <c r="A2560" s="2">
        <v>13893.0</v>
      </c>
      <c r="B2560" s="2" t="s">
        <v>2554</v>
      </c>
      <c r="C2560" s="3">
        <v>31166.0</v>
      </c>
    </row>
    <row r="2561">
      <c r="A2561" s="2">
        <v>13894.0</v>
      </c>
      <c r="B2561" s="2" t="s">
        <v>2555</v>
      </c>
      <c r="C2561" s="3">
        <v>22165.0</v>
      </c>
    </row>
    <row r="2562">
      <c r="A2562" s="2">
        <v>13895.0</v>
      </c>
      <c r="B2562" s="2" t="s">
        <v>2556</v>
      </c>
      <c r="C2562" s="3">
        <v>32005.0</v>
      </c>
    </row>
    <row r="2563">
      <c r="A2563" s="2">
        <v>13896.0</v>
      </c>
      <c r="B2563" s="2" t="s">
        <v>2557</v>
      </c>
      <c r="C2563" s="3">
        <v>19943.0</v>
      </c>
    </row>
    <row r="2564">
      <c r="A2564" s="2">
        <v>13897.0</v>
      </c>
      <c r="B2564" s="2" t="s">
        <v>2558</v>
      </c>
      <c r="C2564" s="3">
        <v>19099.0</v>
      </c>
    </row>
    <row r="2565">
      <c r="A2565" s="2">
        <v>13900.0</v>
      </c>
      <c r="B2565" s="2" t="s">
        <v>2559</v>
      </c>
      <c r="C2565" s="3">
        <v>24357.0</v>
      </c>
    </row>
    <row r="2566">
      <c r="A2566" s="2">
        <v>13901.0</v>
      </c>
      <c r="B2566" s="2" t="s">
        <v>2560</v>
      </c>
      <c r="C2566" s="3">
        <v>21219.0</v>
      </c>
    </row>
    <row r="2567">
      <c r="A2567" s="2">
        <v>13903.0</v>
      </c>
      <c r="B2567" s="2" t="s">
        <v>2561</v>
      </c>
      <c r="C2567" s="3">
        <v>22038.0</v>
      </c>
    </row>
    <row r="2568">
      <c r="A2568" s="2">
        <v>13904.0</v>
      </c>
      <c r="B2568" s="2" t="s">
        <v>2562</v>
      </c>
      <c r="C2568" s="3">
        <v>25630.0</v>
      </c>
    </row>
    <row r="2569">
      <c r="A2569" s="2">
        <v>13906.0</v>
      </c>
      <c r="B2569" s="2" t="s">
        <v>2563</v>
      </c>
      <c r="C2569" s="3">
        <v>21277.0</v>
      </c>
    </row>
    <row r="2570">
      <c r="A2570" s="2">
        <v>13907.0</v>
      </c>
      <c r="B2570" s="2" t="s">
        <v>2564</v>
      </c>
      <c r="C2570" s="3">
        <v>21643.0</v>
      </c>
    </row>
    <row r="2571">
      <c r="A2571" s="2">
        <v>13908.0</v>
      </c>
      <c r="B2571" s="2" t="s">
        <v>2565</v>
      </c>
      <c r="C2571" s="3">
        <v>28184.0</v>
      </c>
    </row>
    <row r="2572">
      <c r="A2572" s="2">
        <v>13909.0</v>
      </c>
      <c r="B2572" s="2" t="s">
        <v>2566</v>
      </c>
      <c r="C2572" s="3">
        <v>24060.0</v>
      </c>
    </row>
    <row r="2573">
      <c r="A2573" s="2">
        <v>13910.0</v>
      </c>
      <c r="B2573" s="2" t="s">
        <v>2567</v>
      </c>
      <c r="C2573" s="3">
        <v>17530.0</v>
      </c>
    </row>
    <row r="2574">
      <c r="A2574" s="2">
        <v>13911.0</v>
      </c>
      <c r="B2574" s="2" t="s">
        <v>2568</v>
      </c>
      <c r="C2574" s="3">
        <v>32583.0</v>
      </c>
    </row>
    <row r="2575">
      <c r="A2575" s="2">
        <v>13912.0</v>
      </c>
      <c r="B2575" s="2" t="s">
        <v>2569</v>
      </c>
      <c r="C2575" s="3">
        <v>30995.0</v>
      </c>
    </row>
    <row r="2576">
      <c r="A2576" s="2">
        <v>13915.0</v>
      </c>
      <c r="B2576" s="2" t="s">
        <v>2570</v>
      </c>
      <c r="C2576" s="3">
        <v>33230.0</v>
      </c>
    </row>
    <row r="2577">
      <c r="A2577" s="2">
        <v>13916.0</v>
      </c>
      <c r="B2577" s="2" t="s">
        <v>2571</v>
      </c>
      <c r="C2577" s="3">
        <v>27764.0</v>
      </c>
    </row>
    <row r="2578">
      <c r="A2578" s="2">
        <v>13918.0</v>
      </c>
      <c r="B2578" s="2" t="s">
        <v>2572</v>
      </c>
      <c r="C2578" s="3">
        <v>19692.0</v>
      </c>
    </row>
    <row r="2579">
      <c r="A2579" s="2">
        <v>13919.0</v>
      </c>
      <c r="B2579" s="2" t="s">
        <v>2573</v>
      </c>
      <c r="C2579" s="3">
        <v>26724.0</v>
      </c>
    </row>
    <row r="2580">
      <c r="A2580" s="2">
        <v>13920.0</v>
      </c>
      <c r="B2580" s="2" t="s">
        <v>2574</v>
      </c>
      <c r="C2580" s="3">
        <v>27293.0</v>
      </c>
    </row>
    <row r="2581">
      <c r="A2581" s="2">
        <v>13921.0</v>
      </c>
      <c r="B2581" s="2" t="s">
        <v>2575</v>
      </c>
      <c r="C2581" s="3">
        <v>26239.0</v>
      </c>
    </row>
    <row r="2582">
      <c r="A2582" s="2">
        <v>13922.0</v>
      </c>
      <c r="B2582" s="2" t="s">
        <v>2576</v>
      </c>
      <c r="C2582" s="3">
        <v>25674.0</v>
      </c>
    </row>
    <row r="2583">
      <c r="A2583" s="2">
        <v>13925.0</v>
      </c>
      <c r="B2583" s="2" t="s">
        <v>2577</v>
      </c>
      <c r="C2583" s="3">
        <v>20757.0</v>
      </c>
    </row>
    <row r="2584">
      <c r="A2584" s="2">
        <v>13927.0</v>
      </c>
      <c r="B2584" s="2" t="s">
        <v>2578</v>
      </c>
      <c r="C2584" s="3">
        <v>24913.0</v>
      </c>
    </row>
    <row r="2585">
      <c r="A2585" s="2">
        <v>13928.0</v>
      </c>
      <c r="B2585" s="2" t="s">
        <v>2579</v>
      </c>
      <c r="C2585" s="3">
        <v>24570.0</v>
      </c>
    </row>
    <row r="2586">
      <c r="A2586" s="2">
        <v>13929.0</v>
      </c>
      <c r="B2586" s="2" t="s">
        <v>2580</v>
      </c>
      <c r="C2586" s="3">
        <v>32797.0</v>
      </c>
    </row>
    <row r="2587">
      <c r="A2587" s="2">
        <v>13930.0</v>
      </c>
      <c r="B2587" s="2" t="s">
        <v>2581</v>
      </c>
      <c r="C2587" s="3">
        <v>27348.0</v>
      </c>
    </row>
    <row r="2588">
      <c r="A2588" s="2">
        <v>13931.0</v>
      </c>
      <c r="B2588" s="2" t="s">
        <v>2582</v>
      </c>
      <c r="C2588" s="3">
        <v>11150.0</v>
      </c>
    </row>
    <row r="2589">
      <c r="A2589" s="2">
        <v>13932.0</v>
      </c>
      <c r="B2589" s="2" t="s">
        <v>2583</v>
      </c>
      <c r="C2589" s="3">
        <v>26038.0</v>
      </c>
    </row>
    <row r="2590">
      <c r="A2590" s="2">
        <v>13934.0</v>
      </c>
      <c r="B2590" s="2" t="s">
        <v>2584</v>
      </c>
      <c r="C2590" s="3">
        <v>23231.0</v>
      </c>
    </row>
    <row r="2591">
      <c r="A2591" s="2">
        <v>13935.0</v>
      </c>
      <c r="B2591" s="2" t="s">
        <v>2585</v>
      </c>
      <c r="C2591" s="3">
        <v>29223.0</v>
      </c>
    </row>
    <row r="2592">
      <c r="A2592" s="2">
        <v>13936.0</v>
      </c>
      <c r="B2592" s="2" t="s">
        <v>2586</v>
      </c>
      <c r="C2592" s="3">
        <v>32726.0</v>
      </c>
    </row>
    <row r="2593">
      <c r="A2593" s="2">
        <v>13937.0</v>
      </c>
      <c r="B2593" s="2" t="s">
        <v>2587</v>
      </c>
      <c r="C2593" s="3">
        <v>33308.0</v>
      </c>
    </row>
    <row r="2594">
      <c r="A2594" s="2">
        <v>13938.0</v>
      </c>
      <c r="B2594" s="2" t="s">
        <v>2588</v>
      </c>
      <c r="C2594" s="3">
        <v>17231.0</v>
      </c>
    </row>
    <row r="2595">
      <c r="A2595" s="2">
        <v>13939.0</v>
      </c>
      <c r="B2595" s="2" t="s">
        <v>2589</v>
      </c>
      <c r="C2595" s="3">
        <v>35267.0</v>
      </c>
    </row>
    <row r="2596">
      <c r="A2596" s="2">
        <v>13940.0</v>
      </c>
      <c r="B2596" s="2" t="s">
        <v>2590</v>
      </c>
      <c r="C2596" s="3">
        <v>28730.0</v>
      </c>
    </row>
    <row r="2597">
      <c r="A2597" s="2">
        <v>13941.0</v>
      </c>
      <c r="B2597" s="2" t="s">
        <v>2591</v>
      </c>
      <c r="C2597" s="3">
        <v>25424.0</v>
      </c>
    </row>
    <row r="2598">
      <c r="A2598" s="2">
        <v>13942.0</v>
      </c>
      <c r="B2598" s="2" t="s">
        <v>2592</v>
      </c>
      <c r="C2598" s="3">
        <v>21494.0</v>
      </c>
    </row>
    <row r="2599">
      <c r="A2599" s="2">
        <v>13943.0</v>
      </c>
      <c r="B2599" s="2" t="s">
        <v>2593</v>
      </c>
      <c r="C2599" s="3">
        <v>20851.0</v>
      </c>
    </row>
    <row r="2600">
      <c r="A2600" s="2">
        <v>13944.0</v>
      </c>
      <c r="B2600" s="2" t="s">
        <v>2594</v>
      </c>
      <c r="C2600" s="3">
        <v>21843.0</v>
      </c>
    </row>
    <row r="2601">
      <c r="A2601" s="2">
        <v>13945.0</v>
      </c>
      <c r="B2601" s="2" t="s">
        <v>2595</v>
      </c>
      <c r="C2601" s="3">
        <v>20083.0</v>
      </c>
    </row>
    <row r="2602">
      <c r="A2602" s="2">
        <v>13946.0</v>
      </c>
      <c r="B2602" s="2" t="s">
        <v>2596</v>
      </c>
      <c r="C2602" s="3">
        <v>26251.0</v>
      </c>
    </row>
    <row r="2603">
      <c r="A2603" s="2">
        <v>13948.0</v>
      </c>
      <c r="B2603" s="2" t="s">
        <v>2597</v>
      </c>
      <c r="C2603" s="3">
        <v>17647.0</v>
      </c>
    </row>
    <row r="2604">
      <c r="A2604" s="2">
        <v>13949.0</v>
      </c>
      <c r="B2604" s="2" t="s">
        <v>2598</v>
      </c>
      <c r="C2604" s="3">
        <v>27103.0</v>
      </c>
    </row>
    <row r="2605">
      <c r="A2605" s="2">
        <v>13950.0</v>
      </c>
      <c r="B2605" s="2" t="s">
        <v>2599</v>
      </c>
      <c r="C2605" s="3">
        <v>21926.0</v>
      </c>
    </row>
    <row r="2606">
      <c r="A2606" s="2">
        <v>13951.0</v>
      </c>
      <c r="B2606" s="2" t="s">
        <v>2600</v>
      </c>
      <c r="C2606" s="3">
        <v>18130.0</v>
      </c>
    </row>
    <row r="2607">
      <c r="A2607" s="2">
        <v>13954.0</v>
      </c>
      <c r="B2607" s="2" t="s">
        <v>2601</v>
      </c>
      <c r="C2607" s="3">
        <v>25241.0</v>
      </c>
    </row>
    <row r="2608">
      <c r="A2608" s="2">
        <v>13955.0</v>
      </c>
      <c r="B2608" s="2" t="s">
        <v>2602</v>
      </c>
      <c r="C2608" s="3">
        <v>23519.0</v>
      </c>
    </row>
    <row r="2609">
      <c r="A2609" s="2">
        <v>13956.0</v>
      </c>
      <c r="B2609" s="2" t="s">
        <v>2603</v>
      </c>
      <c r="C2609" s="3">
        <v>16581.0</v>
      </c>
    </row>
    <row r="2610">
      <c r="A2610" s="2">
        <v>13957.0</v>
      </c>
      <c r="B2610" s="2" t="s">
        <v>2604</v>
      </c>
      <c r="C2610" s="3">
        <v>18093.0</v>
      </c>
    </row>
    <row r="2611">
      <c r="A2611" s="2">
        <v>13958.0</v>
      </c>
      <c r="B2611" s="2" t="s">
        <v>2605</v>
      </c>
      <c r="C2611" s="3">
        <v>18454.0</v>
      </c>
    </row>
    <row r="2612">
      <c r="A2612" s="2">
        <v>13959.0</v>
      </c>
      <c r="B2612" s="2" t="s">
        <v>2606</v>
      </c>
      <c r="C2612" s="3">
        <v>17526.0</v>
      </c>
    </row>
    <row r="2613">
      <c r="A2613" s="2">
        <v>13960.0</v>
      </c>
      <c r="B2613" s="2" t="s">
        <v>2607</v>
      </c>
      <c r="C2613" s="3">
        <v>15189.0</v>
      </c>
    </row>
    <row r="2614">
      <c r="A2614" s="2">
        <v>13961.0</v>
      </c>
      <c r="B2614" s="2" t="s">
        <v>2608</v>
      </c>
      <c r="C2614" s="3">
        <v>17659.0</v>
      </c>
    </row>
    <row r="2615">
      <c r="A2615" s="2">
        <v>13962.0</v>
      </c>
      <c r="B2615" s="2" t="s">
        <v>2609</v>
      </c>
      <c r="C2615" s="3">
        <v>23708.0</v>
      </c>
    </row>
    <row r="2616">
      <c r="A2616" s="2">
        <v>13963.0</v>
      </c>
      <c r="B2616" s="2" t="s">
        <v>2610</v>
      </c>
      <c r="C2616" s="3">
        <v>26014.0</v>
      </c>
    </row>
    <row r="2617">
      <c r="A2617" s="2">
        <v>13964.0</v>
      </c>
      <c r="B2617" s="2" t="s">
        <v>2611</v>
      </c>
      <c r="C2617" s="3">
        <v>15894.0</v>
      </c>
    </row>
    <row r="2618">
      <c r="A2618" s="2">
        <v>13967.0</v>
      </c>
      <c r="B2618" s="2" t="s">
        <v>2612</v>
      </c>
      <c r="C2618" s="3">
        <v>16308.0</v>
      </c>
    </row>
    <row r="2619">
      <c r="A2619" s="2">
        <v>13969.0</v>
      </c>
      <c r="B2619" s="2" t="s">
        <v>2613</v>
      </c>
      <c r="C2619" s="3">
        <v>27299.0</v>
      </c>
    </row>
    <row r="2620">
      <c r="A2620" s="2">
        <v>13970.0</v>
      </c>
      <c r="B2620" s="2" t="s">
        <v>2614</v>
      </c>
      <c r="C2620" s="3">
        <v>16671.0</v>
      </c>
    </row>
    <row r="2621">
      <c r="A2621" s="2">
        <v>13972.0</v>
      </c>
      <c r="B2621" s="2" t="s">
        <v>2615</v>
      </c>
      <c r="C2621" s="3">
        <v>17231.0</v>
      </c>
    </row>
    <row r="2622">
      <c r="A2622" s="2">
        <v>13973.0</v>
      </c>
      <c r="B2622" s="2" t="s">
        <v>2616</v>
      </c>
      <c r="C2622" s="3">
        <v>17572.0</v>
      </c>
    </row>
    <row r="2623">
      <c r="A2623" s="2">
        <v>13978.0</v>
      </c>
      <c r="B2623" s="2" t="s">
        <v>2617</v>
      </c>
      <c r="C2623" s="3">
        <v>27403.0</v>
      </c>
    </row>
    <row r="2624">
      <c r="A2624" s="2">
        <v>13981.0</v>
      </c>
      <c r="B2624" s="2" t="s">
        <v>2618</v>
      </c>
      <c r="C2624" s="3">
        <v>15632.0</v>
      </c>
    </row>
    <row r="2625">
      <c r="A2625" s="2">
        <v>13983.0</v>
      </c>
      <c r="B2625" s="2" t="s">
        <v>2619</v>
      </c>
      <c r="C2625" s="3">
        <v>20219.0</v>
      </c>
    </row>
    <row r="2626">
      <c r="A2626" s="2">
        <v>13986.0</v>
      </c>
      <c r="B2626" s="2" t="s">
        <v>2620</v>
      </c>
      <c r="C2626" s="3">
        <v>29393.0</v>
      </c>
    </row>
    <row r="2627">
      <c r="A2627" s="2">
        <v>13989.0</v>
      </c>
      <c r="B2627" s="2" t="s">
        <v>2621</v>
      </c>
      <c r="C2627" s="3">
        <v>25975.0</v>
      </c>
    </row>
    <row r="2628">
      <c r="A2628" s="2">
        <v>13990.0</v>
      </c>
      <c r="B2628" s="2" t="s">
        <v>2622</v>
      </c>
      <c r="C2628" s="3">
        <v>17140.0</v>
      </c>
    </row>
    <row r="2629">
      <c r="A2629" s="2">
        <v>13992.0</v>
      </c>
      <c r="B2629" s="2" t="s">
        <v>2623</v>
      </c>
      <c r="C2629" s="3">
        <v>22001.0</v>
      </c>
    </row>
    <row r="2630">
      <c r="A2630" s="2">
        <v>13994.0</v>
      </c>
      <c r="B2630" s="2" t="s">
        <v>2624</v>
      </c>
      <c r="C2630" s="3">
        <v>28275.0</v>
      </c>
    </row>
    <row r="2631">
      <c r="A2631" s="2">
        <v>13996.0</v>
      </c>
      <c r="B2631" s="2" t="s">
        <v>2625</v>
      </c>
      <c r="C2631" s="3">
        <v>24823.0</v>
      </c>
    </row>
    <row r="2632">
      <c r="A2632" s="2">
        <v>13998.0</v>
      </c>
      <c r="B2632" s="2" t="s">
        <v>2626</v>
      </c>
      <c r="C2632" s="3">
        <v>31976.0</v>
      </c>
    </row>
    <row r="2633">
      <c r="A2633" s="2">
        <v>13999.0</v>
      </c>
      <c r="B2633" s="2" t="s">
        <v>2627</v>
      </c>
      <c r="C2633" s="3">
        <v>15330.0</v>
      </c>
    </row>
    <row r="2634">
      <c r="A2634" s="2">
        <v>14000.0</v>
      </c>
      <c r="B2634" s="2" t="s">
        <v>2628</v>
      </c>
      <c r="C2634" s="3">
        <v>23026.0</v>
      </c>
    </row>
    <row r="2635">
      <c r="A2635" s="2">
        <v>14001.0</v>
      </c>
      <c r="B2635" s="2" t="s">
        <v>2629</v>
      </c>
      <c r="C2635" s="3">
        <v>25773.0</v>
      </c>
    </row>
    <row r="2636">
      <c r="A2636" s="2">
        <v>14002.0</v>
      </c>
      <c r="B2636" s="2" t="s">
        <v>2630</v>
      </c>
      <c r="C2636" s="3">
        <v>16901.0</v>
      </c>
    </row>
    <row r="2637">
      <c r="A2637" s="2">
        <v>14003.0</v>
      </c>
      <c r="B2637" s="2" t="s">
        <v>2631</v>
      </c>
      <c r="C2637" s="3">
        <v>24137.0</v>
      </c>
    </row>
    <row r="2638">
      <c r="A2638" s="2">
        <v>14004.0</v>
      </c>
      <c r="B2638" s="2" t="s">
        <v>2632</v>
      </c>
      <c r="C2638" s="3">
        <v>17535.0</v>
      </c>
    </row>
    <row r="2639">
      <c r="A2639" s="2">
        <v>14005.0</v>
      </c>
      <c r="B2639" s="2" t="s">
        <v>2633</v>
      </c>
      <c r="C2639" s="3">
        <v>16346.0</v>
      </c>
    </row>
    <row r="2640">
      <c r="A2640" s="2">
        <v>14006.0</v>
      </c>
      <c r="B2640" s="2" t="s">
        <v>2634</v>
      </c>
      <c r="C2640" s="3">
        <v>28299.0</v>
      </c>
    </row>
    <row r="2641">
      <c r="A2641" s="2">
        <v>14008.0</v>
      </c>
      <c r="B2641" s="2" t="s">
        <v>2635</v>
      </c>
      <c r="C2641" s="3">
        <v>23643.0</v>
      </c>
    </row>
    <row r="2642">
      <c r="A2642" s="2">
        <v>14009.0</v>
      </c>
      <c r="B2642" s="2" t="s">
        <v>2636</v>
      </c>
      <c r="C2642" s="3">
        <v>26227.0</v>
      </c>
    </row>
    <row r="2643">
      <c r="A2643" s="2">
        <v>14010.0</v>
      </c>
      <c r="B2643" s="2" t="s">
        <v>2637</v>
      </c>
      <c r="C2643" s="3">
        <v>21325.0</v>
      </c>
    </row>
    <row r="2644">
      <c r="A2644" s="2">
        <v>14011.0</v>
      </c>
      <c r="B2644" s="2" t="s">
        <v>2638</v>
      </c>
      <c r="C2644" s="3">
        <v>20836.0</v>
      </c>
    </row>
    <row r="2645">
      <c r="A2645" s="4">
        <v>14012.0</v>
      </c>
      <c r="B2645" s="4" t="s">
        <v>2639</v>
      </c>
      <c r="C2645" s="3">
        <v>18523.0</v>
      </c>
    </row>
    <row r="2646">
      <c r="A2646" s="2">
        <v>14013.0</v>
      </c>
      <c r="B2646" s="2" t="s">
        <v>2640</v>
      </c>
      <c r="C2646" s="3">
        <v>20269.0</v>
      </c>
    </row>
    <row r="2647">
      <c r="A2647" s="2">
        <v>14015.0</v>
      </c>
      <c r="B2647" s="2" t="s">
        <v>2641</v>
      </c>
      <c r="C2647" s="3">
        <v>23046.0</v>
      </c>
    </row>
    <row r="2648">
      <c r="A2648" s="2">
        <v>14016.0</v>
      </c>
      <c r="B2648" s="2" t="s">
        <v>2642</v>
      </c>
      <c r="C2648" s="3">
        <v>20109.0</v>
      </c>
    </row>
    <row r="2649">
      <c r="A2649" s="2">
        <v>14017.0</v>
      </c>
      <c r="B2649" s="2" t="s">
        <v>2643</v>
      </c>
      <c r="C2649" s="3">
        <v>20618.0</v>
      </c>
    </row>
    <row r="2650">
      <c r="A2650" s="2">
        <v>14018.0</v>
      </c>
      <c r="B2650" s="2" t="s">
        <v>2644</v>
      </c>
      <c r="C2650" s="3">
        <v>27273.0</v>
      </c>
    </row>
    <row r="2651">
      <c r="A2651" s="2">
        <v>14019.0</v>
      </c>
      <c r="B2651" s="2" t="s">
        <v>2645</v>
      </c>
      <c r="C2651" s="3">
        <v>23292.0</v>
      </c>
    </row>
    <row r="2652">
      <c r="A2652" s="2">
        <v>14020.0</v>
      </c>
      <c r="B2652" s="2" t="s">
        <v>2646</v>
      </c>
      <c r="C2652" s="3">
        <v>19315.0</v>
      </c>
    </row>
    <row r="2653">
      <c r="A2653" s="2">
        <v>14021.0</v>
      </c>
      <c r="B2653" s="2" t="s">
        <v>2647</v>
      </c>
      <c r="C2653" s="3">
        <v>21451.0</v>
      </c>
    </row>
    <row r="2654">
      <c r="A2654" s="2">
        <v>14024.0</v>
      </c>
      <c r="B2654" s="2" t="s">
        <v>2648</v>
      </c>
      <c r="C2654" s="3">
        <v>15850.0</v>
      </c>
    </row>
    <row r="2655">
      <c r="A2655" s="2">
        <v>14025.0</v>
      </c>
      <c r="B2655" s="2" t="s">
        <v>2649</v>
      </c>
      <c r="C2655" s="3">
        <v>17130.0</v>
      </c>
    </row>
    <row r="2656">
      <c r="A2656" s="2">
        <v>14026.0</v>
      </c>
      <c r="B2656" s="2" t="s">
        <v>2650</v>
      </c>
      <c r="C2656" s="3">
        <v>25018.0</v>
      </c>
    </row>
    <row r="2657">
      <c r="A2657" s="2">
        <v>14027.0</v>
      </c>
      <c r="B2657" s="2" t="s">
        <v>2651</v>
      </c>
      <c r="C2657" s="3">
        <v>27228.0</v>
      </c>
    </row>
    <row r="2658">
      <c r="A2658" s="2">
        <v>14028.0</v>
      </c>
      <c r="B2658" s="2" t="s">
        <v>2652</v>
      </c>
      <c r="C2658" s="3">
        <v>31415.0</v>
      </c>
    </row>
    <row r="2659">
      <c r="A2659" s="2">
        <v>14029.0</v>
      </c>
      <c r="B2659" s="2" t="s">
        <v>2653</v>
      </c>
      <c r="C2659" s="3">
        <v>23337.0</v>
      </c>
    </row>
    <row r="2660">
      <c r="A2660" s="2">
        <v>14030.0</v>
      </c>
      <c r="B2660" s="2" t="s">
        <v>2654</v>
      </c>
      <c r="C2660" s="3">
        <v>17261.0</v>
      </c>
    </row>
    <row r="2661">
      <c r="A2661" s="2">
        <v>14031.0</v>
      </c>
      <c r="B2661" s="2" t="s">
        <v>2655</v>
      </c>
      <c r="C2661" s="3">
        <v>24739.0</v>
      </c>
    </row>
    <row r="2662">
      <c r="A2662" s="2">
        <v>14032.0</v>
      </c>
      <c r="B2662" s="2" t="s">
        <v>2656</v>
      </c>
      <c r="C2662" s="3">
        <v>12889.0</v>
      </c>
    </row>
    <row r="2663">
      <c r="A2663" s="2">
        <v>14034.0</v>
      </c>
      <c r="B2663" s="2" t="s">
        <v>2657</v>
      </c>
      <c r="C2663" s="3">
        <v>19737.0</v>
      </c>
    </row>
    <row r="2664">
      <c r="A2664" s="2">
        <v>14035.0</v>
      </c>
      <c r="B2664" s="2" t="s">
        <v>2658</v>
      </c>
      <c r="C2664" s="3">
        <v>22362.0</v>
      </c>
    </row>
    <row r="2665">
      <c r="A2665" s="2">
        <v>14036.0</v>
      </c>
      <c r="B2665" s="2" t="s">
        <v>2659</v>
      </c>
      <c r="C2665" s="3">
        <v>22715.0</v>
      </c>
    </row>
    <row r="2666">
      <c r="A2666" s="2">
        <v>14037.0</v>
      </c>
      <c r="B2666" s="2" t="s">
        <v>2660</v>
      </c>
      <c r="C2666" s="3">
        <v>16970.0</v>
      </c>
    </row>
    <row r="2667">
      <c r="A2667" s="2">
        <v>14038.0</v>
      </c>
      <c r="B2667" s="2" t="s">
        <v>2661</v>
      </c>
      <c r="C2667" s="3">
        <v>19026.0</v>
      </c>
    </row>
    <row r="2668">
      <c r="A2668" s="2">
        <v>14042.0</v>
      </c>
      <c r="B2668" s="2" t="s">
        <v>2662</v>
      </c>
      <c r="C2668" s="3">
        <v>15727.0</v>
      </c>
    </row>
    <row r="2669">
      <c r="A2669" s="2">
        <v>14044.0</v>
      </c>
      <c r="B2669" s="2" t="s">
        <v>2663</v>
      </c>
      <c r="C2669" s="3">
        <v>15928.0</v>
      </c>
    </row>
    <row r="2670">
      <c r="A2670" s="2">
        <v>14046.0</v>
      </c>
      <c r="B2670" s="2" t="s">
        <v>2664</v>
      </c>
      <c r="C2670" s="3">
        <v>18509.0</v>
      </c>
    </row>
    <row r="2671">
      <c r="A2671" s="2">
        <v>14047.0</v>
      </c>
      <c r="B2671" s="2" t="s">
        <v>2665</v>
      </c>
      <c r="C2671" s="3">
        <v>21885.0</v>
      </c>
    </row>
    <row r="2672">
      <c r="A2672" s="2">
        <v>14049.0</v>
      </c>
      <c r="B2672" s="2" t="s">
        <v>2666</v>
      </c>
      <c r="C2672" s="3">
        <v>31322.0</v>
      </c>
    </row>
    <row r="2673">
      <c r="A2673" s="2">
        <v>14050.0</v>
      </c>
      <c r="B2673" s="2" t="s">
        <v>2667</v>
      </c>
      <c r="C2673" s="3">
        <v>20523.0</v>
      </c>
    </row>
    <row r="2674">
      <c r="A2674" s="2">
        <v>14051.0</v>
      </c>
      <c r="B2674" s="2" t="s">
        <v>2668</v>
      </c>
      <c r="C2674" s="3">
        <v>23129.0</v>
      </c>
    </row>
    <row r="2675">
      <c r="A2675" s="2">
        <v>14052.0</v>
      </c>
      <c r="B2675" s="2" t="s">
        <v>2669</v>
      </c>
      <c r="C2675" s="3">
        <v>29046.0</v>
      </c>
    </row>
    <row r="2676">
      <c r="A2676" s="2">
        <v>14053.0</v>
      </c>
      <c r="B2676" s="2" t="s">
        <v>2670</v>
      </c>
      <c r="C2676" s="3">
        <v>18535.0</v>
      </c>
    </row>
    <row r="2677">
      <c r="A2677" s="2">
        <v>14054.0</v>
      </c>
      <c r="B2677" s="2" t="s">
        <v>2671</v>
      </c>
      <c r="C2677" s="3">
        <v>19098.0</v>
      </c>
    </row>
    <row r="2678">
      <c r="A2678" s="2">
        <v>14055.0</v>
      </c>
      <c r="B2678" s="2" t="s">
        <v>2672</v>
      </c>
      <c r="C2678" s="3">
        <v>30077.0</v>
      </c>
    </row>
    <row r="2679">
      <c r="A2679" s="2">
        <v>14056.0</v>
      </c>
      <c r="B2679" s="2" t="s">
        <v>2673</v>
      </c>
      <c r="C2679" s="3">
        <v>16341.0</v>
      </c>
    </row>
    <row r="2680">
      <c r="A2680" s="2">
        <v>14058.0</v>
      </c>
      <c r="B2680" s="2" t="s">
        <v>2674</v>
      </c>
      <c r="C2680" s="3">
        <v>14375.0</v>
      </c>
    </row>
    <row r="2681">
      <c r="A2681" s="2">
        <v>14062.0</v>
      </c>
      <c r="B2681" s="2" t="s">
        <v>2675</v>
      </c>
      <c r="C2681" s="3">
        <v>24045.0</v>
      </c>
    </row>
    <row r="2682">
      <c r="A2682" s="2">
        <v>14063.0</v>
      </c>
      <c r="B2682" s="2" t="s">
        <v>2676</v>
      </c>
      <c r="C2682" s="3">
        <v>22822.0</v>
      </c>
    </row>
    <row r="2683">
      <c r="A2683" s="2">
        <v>14064.0</v>
      </c>
      <c r="B2683" s="2" t="s">
        <v>2677</v>
      </c>
      <c r="C2683" s="3">
        <v>17859.0</v>
      </c>
    </row>
    <row r="2684">
      <c r="A2684" s="2">
        <v>14065.0</v>
      </c>
      <c r="B2684" s="2" t="s">
        <v>2678</v>
      </c>
      <c r="C2684" s="3">
        <v>16477.0</v>
      </c>
    </row>
    <row r="2685">
      <c r="A2685" s="2">
        <v>14066.0</v>
      </c>
      <c r="B2685" s="2" t="s">
        <v>2679</v>
      </c>
      <c r="C2685" s="3">
        <v>35192.0</v>
      </c>
    </row>
    <row r="2686">
      <c r="A2686" s="2">
        <v>14068.0</v>
      </c>
      <c r="B2686" s="2" t="s">
        <v>2680</v>
      </c>
      <c r="C2686" s="3">
        <v>26572.0</v>
      </c>
    </row>
    <row r="2687">
      <c r="A2687" s="2">
        <v>14069.0</v>
      </c>
      <c r="B2687" s="2" t="s">
        <v>2681</v>
      </c>
      <c r="C2687" s="3">
        <v>20721.0</v>
      </c>
    </row>
    <row r="2688">
      <c r="A2688" s="2">
        <v>14070.0</v>
      </c>
      <c r="B2688" s="2" t="s">
        <v>2682</v>
      </c>
      <c r="C2688" s="3">
        <v>26355.0</v>
      </c>
    </row>
    <row r="2689">
      <c r="A2689" s="2">
        <v>14071.0</v>
      </c>
      <c r="B2689" s="2" t="s">
        <v>2683</v>
      </c>
      <c r="C2689" s="3">
        <v>25236.0</v>
      </c>
    </row>
    <row r="2690">
      <c r="A2690" s="2">
        <v>14072.0</v>
      </c>
      <c r="B2690" s="2" t="s">
        <v>2684</v>
      </c>
      <c r="C2690" s="3">
        <v>15854.0</v>
      </c>
    </row>
    <row r="2691">
      <c r="A2691" s="2">
        <v>14073.0</v>
      </c>
      <c r="B2691" s="2" t="s">
        <v>2685</v>
      </c>
      <c r="C2691" s="3">
        <v>19245.0</v>
      </c>
    </row>
    <row r="2692">
      <c r="A2692" s="2">
        <v>14074.0</v>
      </c>
      <c r="B2692" s="2" t="s">
        <v>2686</v>
      </c>
      <c r="C2692" s="3">
        <v>26061.0</v>
      </c>
    </row>
    <row r="2693">
      <c r="A2693" s="2">
        <v>14075.0</v>
      </c>
      <c r="B2693" s="2" t="s">
        <v>2687</v>
      </c>
      <c r="C2693" s="3">
        <v>17613.0</v>
      </c>
    </row>
    <row r="2694">
      <c r="A2694" s="2">
        <v>14076.0</v>
      </c>
      <c r="B2694" s="2" t="s">
        <v>2688</v>
      </c>
      <c r="C2694" s="3">
        <v>29289.0</v>
      </c>
    </row>
    <row r="2695">
      <c r="A2695" s="2">
        <v>14078.0</v>
      </c>
      <c r="B2695" s="2" t="s">
        <v>2689</v>
      </c>
      <c r="C2695" s="3">
        <v>17865.0</v>
      </c>
    </row>
    <row r="2696">
      <c r="A2696" s="2">
        <v>14079.0</v>
      </c>
      <c r="B2696" s="2" t="s">
        <v>1708</v>
      </c>
      <c r="C2696" s="3">
        <v>18184.0</v>
      </c>
    </row>
    <row r="2697">
      <c r="A2697" s="2">
        <v>14080.0</v>
      </c>
      <c r="B2697" s="2" t="s">
        <v>2690</v>
      </c>
      <c r="C2697" s="3">
        <v>28706.0</v>
      </c>
    </row>
    <row r="2698">
      <c r="A2698" s="2">
        <v>14081.0</v>
      </c>
      <c r="B2698" s="2" t="s">
        <v>2691</v>
      </c>
      <c r="C2698" s="3">
        <v>32882.0</v>
      </c>
    </row>
    <row r="2699">
      <c r="A2699" s="2">
        <v>14082.0</v>
      </c>
      <c r="B2699" s="2" t="s">
        <v>2692</v>
      </c>
      <c r="C2699" s="3">
        <v>12052.0</v>
      </c>
    </row>
    <row r="2700">
      <c r="A2700" s="2">
        <v>14083.0</v>
      </c>
      <c r="B2700" s="2" t="s">
        <v>2693</v>
      </c>
      <c r="C2700" s="3">
        <v>22869.0</v>
      </c>
    </row>
    <row r="2701">
      <c r="A2701" s="2">
        <v>14084.0</v>
      </c>
      <c r="B2701" s="2" t="s">
        <v>2694</v>
      </c>
      <c r="C2701" s="3">
        <v>29711.0</v>
      </c>
    </row>
    <row r="2702">
      <c r="A2702" s="2">
        <v>14085.0</v>
      </c>
      <c r="B2702" s="2" t="s">
        <v>2695</v>
      </c>
      <c r="C2702" s="3">
        <v>15888.0</v>
      </c>
    </row>
    <row r="2703">
      <c r="A2703" s="2">
        <v>14086.0</v>
      </c>
      <c r="B2703" s="2" t="s">
        <v>2696</v>
      </c>
      <c r="C2703" s="3">
        <v>25562.0</v>
      </c>
    </row>
    <row r="2704">
      <c r="A2704" s="2">
        <v>14087.0</v>
      </c>
      <c r="B2704" s="2" t="s">
        <v>2697</v>
      </c>
      <c r="C2704" s="3">
        <v>20668.0</v>
      </c>
    </row>
    <row r="2705">
      <c r="A2705" s="2">
        <v>14088.0</v>
      </c>
      <c r="B2705" s="2" t="s">
        <v>2698</v>
      </c>
      <c r="C2705" s="3">
        <v>22147.0</v>
      </c>
    </row>
    <row r="2706">
      <c r="A2706" s="2">
        <v>14089.0</v>
      </c>
      <c r="B2706" s="2" t="s">
        <v>2699</v>
      </c>
      <c r="C2706" s="3">
        <v>17713.0</v>
      </c>
    </row>
    <row r="2707">
      <c r="A2707" s="2">
        <v>14090.0</v>
      </c>
      <c r="B2707" s="2" t="s">
        <v>2700</v>
      </c>
      <c r="C2707" s="3">
        <v>35828.0</v>
      </c>
    </row>
    <row r="2708">
      <c r="A2708" s="2">
        <v>14091.0</v>
      </c>
      <c r="B2708" s="2" t="s">
        <v>2701</v>
      </c>
      <c r="C2708" s="3">
        <v>26587.0</v>
      </c>
    </row>
    <row r="2709">
      <c r="A2709" s="2">
        <v>14092.0</v>
      </c>
      <c r="B2709" s="2" t="s">
        <v>2702</v>
      </c>
      <c r="C2709" s="3">
        <v>18278.0</v>
      </c>
    </row>
    <row r="2710">
      <c r="A2710" s="2">
        <v>14093.0</v>
      </c>
      <c r="B2710" s="2" t="s">
        <v>2703</v>
      </c>
      <c r="C2710" s="3">
        <v>26917.0</v>
      </c>
    </row>
    <row r="2711">
      <c r="A2711" s="2">
        <v>14094.0</v>
      </c>
      <c r="B2711" s="2" t="s">
        <v>2704</v>
      </c>
      <c r="C2711" s="3">
        <v>16176.0</v>
      </c>
    </row>
    <row r="2712">
      <c r="A2712" s="2">
        <v>14095.0</v>
      </c>
      <c r="B2712" s="2" t="s">
        <v>2705</v>
      </c>
      <c r="C2712" s="3">
        <v>22965.0</v>
      </c>
    </row>
    <row r="2713">
      <c r="A2713" s="2">
        <v>14096.0</v>
      </c>
      <c r="B2713" s="2" t="s">
        <v>2706</v>
      </c>
      <c r="C2713" s="3">
        <v>19879.0</v>
      </c>
    </row>
    <row r="2714">
      <c r="A2714" s="2">
        <v>14097.0</v>
      </c>
      <c r="B2714" s="2" t="s">
        <v>2707</v>
      </c>
      <c r="C2714" s="3">
        <v>24483.0</v>
      </c>
    </row>
    <row r="2715">
      <c r="A2715" s="2">
        <v>14099.0</v>
      </c>
      <c r="B2715" s="2" t="s">
        <v>2708</v>
      </c>
      <c r="C2715" s="3">
        <v>19291.0</v>
      </c>
    </row>
    <row r="2716">
      <c r="A2716" s="2">
        <v>14100.0</v>
      </c>
      <c r="B2716" s="2" t="s">
        <v>2709</v>
      </c>
      <c r="C2716" s="3">
        <v>17679.0</v>
      </c>
    </row>
    <row r="2717">
      <c r="A2717" s="2">
        <v>14101.0</v>
      </c>
      <c r="B2717" s="2" t="s">
        <v>2710</v>
      </c>
      <c r="C2717" s="3">
        <v>20670.0</v>
      </c>
    </row>
    <row r="2718">
      <c r="A2718" s="2">
        <v>14102.0</v>
      </c>
      <c r="B2718" s="2" t="s">
        <v>2711</v>
      </c>
      <c r="C2718" s="3">
        <v>12832.0</v>
      </c>
    </row>
    <row r="2719">
      <c r="A2719" s="2">
        <v>14103.0</v>
      </c>
      <c r="B2719" s="2" t="s">
        <v>2712</v>
      </c>
      <c r="C2719" s="3">
        <v>16960.0</v>
      </c>
    </row>
    <row r="2720">
      <c r="A2720" s="2">
        <v>14104.0</v>
      </c>
      <c r="B2720" s="2" t="s">
        <v>2713</v>
      </c>
      <c r="C2720" s="3">
        <v>19685.0</v>
      </c>
    </row>
    <row r="2721">
      <c r="A2721" s="2">
        <v>14106.0</v>
      </c>
      <c r="B2721" s="2" t="s">
        <v>2714</v>
      </c>
      <c r="C2721" s="3">
        <v>29830.0</v>
      </c>
    </row>
    <row r="2722">
      <c r="A2722" s="2">
        <v>14107.0</v>
      </c>
      <c r="B2722" s="2" t="s">
        <v>2715</v>
      </c>
      <c r="C2722" s="3">
        <v>30940.0</v>
      </c>
    </row>
    <row r="2723">
      <c r="A2723" s="2">
        <v>14108.0</v>
      </c>
      <c r="B2723" s="2" t="s">
        <v>2716</v>
      </c>
      <c r="C2723" s="3">
        <v>28241.0</v>
      </c>
    </row>
    <row r="2724">
      <c r="A2724" s="2">
        <v>14110.0</v>
      </c>
      <c r="B2724" s="2" t="s">
        <v>2717</v>
      </c>
      <c r="C2724" s="3">
        <v>24135.0</v>
      </c>
    </row>
    <row r="2725">
      <c r="A2725" s="2">
        <v>14111.0</v>
      </c>
      <c r="B2725" s="2" t="s">
        <v>2718</v>
      </c>
      <c r="C2725" s="3">
        <v>31980.0</v>
      </c>
    </row>
    <row r="2726">
      <c r="A2726" s="2">
        <v>14112.0</v>
      </c>
      <c r="B2726" s="2" t="s">
        <v>2719</v>
      </c>
      <c r="C2726" s="3">
        <v>31471.0</v>
      </c>
    </row>
    <row r="2727">
      <c r="A2727" s="2">
        <v>14113.0</v>
      </c>
      <c r="B2727" s="2" t="s">
        <v>2720</v>
      </c>
      <c r="C2727" s="3">
        <v>21851.0</v>
      </c>
    </row>
    <row r="2728">
      <c r="A2728" s="2">
        <v>14114.0</v>
      </c>
      <c r="B2728" s="2" t="s">
        <v>2721</v>
      </c>
      <c r="C2728" s="3">
        <v>26059.0</v>
      </c>
    </row>
    <row r="2729">
      <c r="A2729" s="2">
        <v>14116.0</v>
      </c>
      <c r="B2729" s="2" t="s">
        <v>2722</v>
      </c>
      <c r="C2729" s="3">
        <v>28332.0</v>
      </c>
    </row>
    <row r="2730">
      <c r="A2730" s="2">
        <v>14117.0</v>
      </c>
      <c r="B2730" s="2" t="s">
        <v>2723</v>
      </c>
      <c r="C2730" s="3">
        <v>24626.0</v>
      </c>
    </row>
    <row r="2731">
      <c r="A2731" s="2">
        <v>14119.0</v>
      </c>
      <c r="B2731" s="2" t="s">
        <v>2724</v>
      </c>
      <c r="C2731" s="3">
        <v>19885.0</v>
      </c>
    </row>
    <row r="2732">
      <c r="A2732" s="2">
        <v>14120.0</v>
      </c>
      <c r="B2732" s="2" t="s">
        <v>2725</v>
      </c>
      <c r="C2732" s="3">
        <v>19553.0</v>
      </c>
    </row>
    <row r="2733">
      <c r="A2733" s="2">
        <v>14121.0</v>
      </c>
      <c r="B2733" s="2" t="s">
        <v>2726</v>
      </c>
      <c r="C2733" s="3">
        <v>21929.0</v>
      </c>
    </row>
    <row r="2734">
      <c r="A2734" s="2">
        <v>14123.0</v>
      </c>
      <c r="B2734" s="2" t="s">
        <v>2727</v>
      </c>
      <c r="C2734" s="3">
        <v>32620.0</v>
      </c>
    </row>
    <row r="2735">
      <c r="A2735" s="2">
        <v>14124.0</v>
      </c>
      <c r="B2735" s="2" t="s">
        <v>2728</v>
      </c>
      <c r="C2735" s="3">
        <v>17258.0</v>
      </c>
    </row>
    <row r="2736">
      <c r="A2736" s="2">
        <v>14125.0</v>
      </c>
      <c r="B2736" s="2" t="s">
        <v>2729</v>
      </c>
      <c r="C2736" s="3">
        <v>20213.0</v>
      </c>
    </row>
    <row r="2737">
      <c r="A2737" s="2">
        <v>14126.0</v>
      </c>
      <c r="B2737" s="2" t="s">
        <v>2730</v>
      </c>
      <c r="C2737" s="3">
        <v>18823.0</v>
      </c>
    </row>
    <row r="2738">
      <c r="A2738" s="2">
        <v>14127.0</v>
      </c>
      <c r="B2738" s="2" t="s">
        <v>2731</v>
      </c>
      <c r="C2738" s="3">
        <v>28053.0</v>
      </c>
    </row>
    <row r="2739">
      <c r="A2739" s="2">
        <v>14128.0</v>
      </c>
      <c r="B2739" s="2" t="s">
        <v>2732</v>
      </c>
      <c r="C2739" s="3">
        <v>26319.0</v>
      </c>
    </row>
    <row r="2740">
      <c r="A2740" s="2">
        <v>14129.0</v>
      </c>
      <c r="B2740" s="2" t="s">
        <v>2733</v>
      </c>
      <c r="C2740" s="3">
        <v>32875.0</v>
      </c>
    </row>
    <row r="2741">
      <c r="A2741" s="2">
        <v>14130.0</v>
      </c>
      <c r="B2741" s="2" t="s">
        <v>2734</v>
      </c>
      <c r="C2741" s="3">
        <v>28018.0</v>
      </c>
    </row>
    <row r="2742">
      <c r="A2742" s="2">
        <v>14131.0</v>
      </c>
      <c r="B2742" s="2" t="s">
        <v>2735</v>
      </c>
      <c r="C2742" s="3">
        <v>29855.0</v>
      </c>
    </row>
    <row r="2743">
      <c r="A2743" s="2">
        <v>14132.0</v>
      </c>
      <c r="B2743" s="2" t="s">
        <v>2736</v>
      </c>
      <c r="C2743" s="3">
        <v>22172.0</v>
      </c>
    </row>
    <row r="2744">
      <c r="A2744" s="2">
        <v>14134.0</v>
      </c>
      <c r="B2744" s="2" t="s">
        <v>2737</v>
      </c>
      <c r="C2744" s="3">
        <v>22167.0</v>
      </c>
    </row>
    <row r="2745">
      <c r="A2745" s="2">
        <v>14135.0</v>
      </c>
      <c r="B2745" s="2" t="s">
        <v>2738</v>
      </c>
      <c r="C2745" s="3">
        <v>17862.0</v>
      </c>
    </row>
    <row r="2746">
      <c r="A2746" s="2">
        <v>14136.0</v>
      </c>
      <c r="B2746" s="2" t="s">
        <v>2739</v>
      </c>
      <c r="C2746" s="3">
        <v>10575.0</v>
      </c>
    </row>
    <row r="2747">
      <c r="A2747" s="2">
        <v>14137.0</v>
      </c>
      <c r="B2747" s="2" t="s">
        <v>2740</v>
      </c>
      <c r="C2747" s="3">
        <v>19849.0</v>
      </c>
    </row>
    <row r="2748">
      <c r="A2748" s="2">
        <v>14138.0</v>
      </c>
      <c r="B2748" s="2" t="s">
        <v>2741</v>
      </c>
      <c r="C2748" s="3">
        <v>30220.0</v>
      </c>
    </row>
    <row r="2749">
      <c r="A2749" s="2">
        <v>14139.0</v>
      </c>
      <c r="B2749" s="2" t="s">
        <v>2742</v>
      </c>
      <c r="C2749" s="3">
        <v>17430.0</v>
      </c>
    </row>
    <row r="2750">
      <c r="A2750" s="2">
        <v>14140.0</v>
      </c>
      <c r="B2750" s="2" t="s">
        <v>2743</v>
      </c>
      <c r="C2750" s="3">
        <v>19016.0</v>
      </c>
    </row>
    <row r="2751">
      <c r="A2751" s="2">
        <v>14141.0</v>
      </c>
      <c r="B2751" s="2" t="s">
        <v>2744</v>
      </c>
      <c r="C2751" s="3">
        <v>24288.0</v>
      </c>
    </row>
    <row r="2752">
      <c r="A2752" s="2">
        <v>14142.0</v>
      </c>
      <c r="B2752" s="2" t="s">
        <v>2745</v>
      </c>
      <c r="C2752" s="3">
        <v>10205.0</v>
      </c>
    </row>
    <row r="2753">
      <c r="A2753" s="2">
        <v>14143.0</v>
      </c>
      <c r="B2753" s="2" t="s">
        <v>2746</v>
      </c>
      <c r="C2753" s="3">
        <v>27676.0</v>
      </c>
    </row>
    <row r="2754">
      <c r="A2754" s="2">
        <v>14144.0</v>
      </c>
      <c r="B2754" s="2" t="s">
        <v>2747</v>
      </c>
      <c r="C2754" s="3">
        <v>15387.0</v>
      </c>
    </row>
    <row r="2755">
      <c r="A2755" s="2">
        <v>14148.0</v>
      </c>
      <c r="B2755" s="2" t="s">
        <v>2748</v>
      </c>
      <c r="C2755" s="3">
        <v>25500.0</v>
      </c>
    </row>
    <row r="2756">
      <c r="A2756" s="2">
        <v>14151.0</v>
      </c>
      <c r="B2756" s="2" t="s">
        <v>2749</v>
      </c>
      <c r="C2756" s="3">
        <v>17139.0</v>
      </c>
    </row>
    <row r="2757">
      <c r="A2757" s="2">
        <v>14152.0</v>
      </c>
      <c r="B2757" s="2" t="s">
        <v>2750</v>
      </c>
      <c r="C2757" s="3">
        <v>25368.0</v>
      </c>
    </row>
    <row r="2758">
      <c r="A2758" s="2">
        <v>14155.0</v>
      </c>
      <c r="B2758" s="2" t="s">
        <v>2751</v>
      </c>
      <c r="C2758" s="3">
        <v>20002.0</v>
      </c>
    </row>
    <row r="2759">
      <c r="A2759" s="2">
        <v>14156.0</v>
      </c>
      <c r="B2759" s="2" t="s">
        <v>2752</v>
      </c>
      <c r="C2759" s="3">
        <v>18022.0</v>
      </c>
    </row>
    <row r="2760">
      <c r="A2760" s="2">
        <v>14158.0</v>
      </c>
      <c r="B2760" s="2" t="s">
        <v>2753</v>
      </c>
      <c r="C2760" s="3">
        <v>14321.0</v>
      </c>
    </row>
    <row r="2761">
      <c r="A2761" s="2">
        <v>14159.0</v>
      </c>
      <c r="B2761" s="2" t="s">
        <v>2754</v>
      </c>
      <c r="C2761" s="3">
        <v>31274.0</v>
      </c>
    </row>
    <row r="2762">
      <c r="A2762" s="2">
        <v>14160.0</v>
      </c>
      <c r="B2762" s="2" t="s">
        <v>2755</v>
      </c>
      <c r="C2762" s="3">
        <v>29818.0</v>
      </c>
    </row>
    <row r="2763">
      <c r="A2763" s="2">
        <v>14161.0</v>
      </c>
      <c r="B2763" s="2" t="s">
        <v>2756</v>
      </c>
      <c r="C2763" s="3">
        <v>18739.0</v>
      </c>
    </row>
    <row r="2764">
      <c r="A2764" s="2">
        <v>14162.0</v>
      </c>
      <c r="B2764" s="2" t="s">
        <v>2757</v>
      </c>
      <c r="C2764" s="3">
        <v>35966.0</v>
      </c>
    </row>
    <row r="2765">
      <c r="A2765" s="2">
        <v>14167.0</v>
      </c>
      <c r="B2765" s="2" t="s">
        <v>2758</v>
      </c>
      <c r="C2765" s="3">
        <v>30502.0</v>
      </c>
    </row>
    <row r="2766">
      <c r="A2766" s="2">
        <v>14169.0</v>
      </c>
      <c r="B2766" s="2" t="s">
        <v>2759</v>
      </c>
      <c r="C2766" s="3">
        <v>21779.0</v>
      </c>
    </row>
    <row r="2767">
      <c r="A2767" s="2">
        <v>14170.0</v>
      </c>
      <c r="B2767" s="2" t="s">
        <v>2760</v>
      </c>
      <c r="C2767" s="3">
        <v>21080.0</v>
      </c>
    </row>
    <row r="2768">
      <c r="A2768" s="2">
        <v>14172.0</v>
      </c>
      <c r="B2768" s="2" t="s">
        <v>2761</v>
      </c>
      <c r="C2768" s="3">
        <v>17875.0</v>
      </c>
    </row>
    <row r="2769">
      <c r="A2769" s="2">
        <v>14173.0</v>
      </c>
      <c r="B2769" s="2" t="s">
        <v>2762</v>
      </c>
      <c r="C2769" s="3">
        <v>24813.0</v>
      </c>
    </row>
    <row r="2770">
      <c r="A2770" s="2">
        <v>14174.0</v>
      </c>
      <c r="B2770" s="2" t="s">
        <v>2763</v>
      </c>
      <c r="C2770" s="3">
        <v>20551.0</v>
      </c>
    </row>
    <row r="2771">
      <c r="A2771" s="2">
        <v>14176.0</v>
      </c>
      <c r="B2771" s="2" t="s">
        <v>2764</v>
      </c>
      <c r="C2771" s="3">
        <v>25015.0</v>
      </c>
    </row>
    <row r="2772">
      <c r="A2772" s="2">
        <v>14177.0</v>
      </c>
      <c r="B2772" s="2" t="s">
        <v>2765</v>
      </c>
      <c r="C2772" s="3">
        <v>17826.0</v>
      </c>
    </row>
    <row r="2773">
      <c r="A2773" s="2">
        <v>14178.0</v>
      </c>
      <c r="B2773" s="2" t="s">
        <v>2766</v>
      </c>
      <c r="C2773" s="3">
        <v>20540.0</v>
      </c>
    </row>
    <row r="2774">
      <c r="A2774" s="2">
        <v>14179.0</v>
      </c>
      <c r="B2774" s="2" t="s">
        <v>2767</v>
      </c>
      <c r="C2774" s="3">
        <v>19507.0</v>
      </c>
    </row>
    <row r="2775">
      <c r="A2775" s="2">
        <v>14180.0</v>
      </c>
      <c r="B2775" s="2" t="s">
        <v>2768</v>
      </c>
      <c r="C2775" s="3">
        <v>33139.0</v>
      </c>
    </row>
    <row r="2776">
      <c r="A2776" s="2">
        <v>14181.0</v>
      </c>
      <c r="B2776" s="2" t="s">
        <v>2769</v>
      </c>
      <c r="C2776" s="3">
        <v>14883.0</v>
      </c>
    </row>
    <row r="2777">
      <c r="A2777" s="2">
        <v>14183.0</v>
      </c>
      <c r="B2777" s="2" t="s">
        <v>2770</v>
      </c>
      <c r="C2777" s="3">
        <v>17152.0</v>
      </c>
    </row>
    <row r="2778">
      <c r="A2778" s="2">
        <v>14184.0</v>
      </c>
      <c r="B2778" s="2" t="s">
        <v>2771</v>
      </c>
      <c r="C2778" s="3">
        <v>21084.0</v>
      </c>
    </row>
    <row r="2779">
      <c r="A2779" s="2">
        <v>14185.0</v>
      </c>
      <c r="B2779" s="2" t="s">
        <v>2772</v>
      </c>
      <c r="C2779" s="3">
        <v>9736.0</v>
      </c>
    </row>
    <row r="2780">
      <c r="A2780" s="2">
        <v>14186.0</v>
      </c>
      <c r="B2780" s="2" t="s">
        <v>2773</v>
      </c>
      <c r="C2780" s="3">
        <v>22075.0</v>
      </c>
    </row>
    <row r="2781">
      <c r="A2781" s="2">
        <v>14187.0</v>
      </c>
      <c r="B2781" s="2" t="s">
        <v>2774</v>
      </c>
      <c r="C2781" s="3">
        <v>29547.0</v>
      </c>
    </row>
    <row r="2782">
      <c r="A2782" s="2">
        <v>14188.0</v>
      </c>
      <c r="B2782" s="2" t="s">
        <v>2775</v>
      </c>
      <c r="C2782" s="3">
        <v>23480.0</v>
      </c>
    </row>
    <row r="2783">
      <c r="A2783" s="2">
        <v>14189.0</v>
      </c>
      <c r="B2783" s="2" t="s">
        <v>2776</v>
      </c>
      <c r="C2783" s="3">
        <v>22743.0</v>
      </c>
    </row>
    <row r="2784">
      <c r="A2784" s="2">
        <v>14190.0</v>
      </c>
      <c r="B2784" s="2" t="s">
        <v>2777</v>
      </c>
      <c r="C2784" s="3">
        <v>19659.0</v>
      </c>
    </row>
    <row r="2785">
      <c r="A2785" s="2">
        <v>14191.0</v>
      </c>
      <c r="B2785" s="2" t="s">
        <v>2778</v>
      </c>
      <c r="C2785" s="3">
        <v>28526.0</v>
      </c>
    </row>
    <row r="2786">
      <c r="A2786" s="2">
        <v>14193.0</v>
      </c>
      <c r="B2786" s="2" t="s">
        <v>2779</v>
      </c>
      <c r="C2786" s="3">
        <v>24527.0</v>
      </c>
    </row>
    <row r="2787">
      <c r="A2787" s="2">
        <v>14194.0</v>
      </c>
      <c r="B2787" s="2" t="s">
        <v>2780</v>
      </c>
      <c r="C2787" s="3">
        <v>25721.0</v>
      </c>
    </row>
    <row r="2788">
      <c r="A2788" s="2">
        <v>14195.0</v>
      </c>
      <c r="B2788" s="2" t="s">
        <v>2781</v>
      </c>
      <c r="C2788" s="3">
        <v>12757.0</v>
      </c>
    </row>
    <row r="2789">
      <c r="A2789" s="2">
        <v>14196.0</v>
      </c>
      <c r="B2789" s="2" t="s">
        <v>2782</v>
      </c>
      <c r="C2789" s="3">
        <v>12003.0</v>
      </c>
    </row>
    <row r="2790">
      <c r="A2790" s="2">
        <v>14198.0</v>
      </c>
      <c r="B2790" s="2" t="s">
        <v>2783</v>
      </c>
      <c r="C2790" s="3">
        <v>25589.0</v>
      </c>
    </row>
    <row r="2791">
      <c r="A2791" s="2">
        <v>14199.0</v>
      </c>
      <c r="B2791" s="2" t="s">
        <v>2784</v>
      </c>
      <c r="C2791" s="3">
        <v>18703.0</v>
      </c>
    </row>
    <row r="2792">
      <c r="A2792" s="2">
        <v>14200.0</v>
      </c>
      <c r="B2792" s="2" t="s">
        <v>2785</v>
      </c>
      <c r="C2792" s="3">
        <v>25722.0</v>
      </c>
    </row>
    <row r="2793">
      <c r="A2793" s="2">
        <v>14202.0</v>
      </c>
      <c r="B2793" s="2" t="s">
        <v>2786</v>
      </c>
      <c r="C2793" s="3">
        <v>16650.0</v>
      </c>
    </row>
    <row r="2794">
      <c r="A2794" s="2">
        <v>14206.0</v>
      </c>
      <c r="B2794" s="2" t="s">
        <v>3</v>
      </c>
      <c r="C2794" s="3">
        <v>15810.0</v>
      </c>
    </row>
    <row r="2795">
      <c r="A2795" s="2">
        <v>14207.0</v>
      </c>
      <c r="B2795" s="2" t="s">
        <v>2787</v>
      </c>
      <c r="C2795" s="3">
        <v>29917.0</v>
      </c>
    </row>
    <row r="2796">
      <c r="A2796" s="2">
        <v>14208.0</v>
      </c>
      <c r="B2796" s="2" t="s">
        <v>2788</v>
      </c>
      <c r="C2796" s="3">
        <v>27050.0</v>
      </c>
    </row>
    <row r="2797">
      <c r="A2797" s="2">
        <v>14209.0</v>
      </c>
      <c r="B2797" s="2" t="s">
        <v>2789</v>
      </c>
      <c r="C2797" s="3">
        <v>20012.0</v>
      </c>
    </row>
    <row r="2798">
      <c r="A2798" s="2">
        <v>14210.0</v>
      </c>
      <c r="B2798" s="2" t="s">
        <v>2790</v>
      </c>
      <c r="C2798" s="3">
        <v>19397.0</v>
      </c>
    </row>
    <row r="2799">
      <c r="A2799" s="2">
        <v>14211.0</v>
      </c>
      <c r="B2799" s="2" t="s">
        <v>2791</v>
      </c>
      <c r="C2799" s="3">
        <v>32369.0</v>
      </c>
    </row>
    <row r="2800">
      <c r="A2800" s="2">
        <v>14212.0</v>
      </c>
      <c r="B2800" s="2" t="s">
        <v>2792</v>
      </c>
      <c r="C2800" s="3">
        <v>21952.0</v>
      </c>
    </row>
    <row r="2801">
      <c r="A2801" s="2">
        <v>14214.0</v>
      </c>
      <c r="B2801" s="2" t="s">
        <v>2793</v>
      </c>
      <c r="C2801" s="3">
        <v>18489.0</v>
      </c>
    </row>
    <row r="2802">
      <c r="A2802" s="2">
        <v>14215.0</v>
      </c>
      <c r="B2802" s="2" t="s">
        <v>2794</v>
      </c>
      <c r="C2802" s="3">
        <v>11993.0</v>
      </c>
    </row>
    <row r="2803">
      <c r="A2803" s="2">
        <v>14216.0</v>
      </c>
      <c r="B2803" s="2" t="s">
        <v>2795</v>
      </c>
      <c r="C2803" s="3">
        <v>22769.0</v>
      </c>
    </row>
    <row r="2804">
      <c r="A2804" s="2">
        <v>14217.0</v>
      </c>
      <c r="B2804" s="2" t="s">
        <v>2796</v>
      </c>
      <c r="C2804" s="3">
        <v>18042.0</v>
      </c>
    </row>
    <row r="2805">
      <c r="A2805" s="2">
        <v>14219.0</v>
      </c>
      <c r="B2805" s="2" t="s">
        <v>2797</v>
      </c>
      <c r="C2805" s="3">
        <v>24977.0</v>
      </c>
    </row>
    <row r="2806">
      <c r="A2806" s="2">
        <v>14220.0</v>
      </c>
      <c r="B2806" s="2" t="s">
        <v>2798</v>
      </c>
      <c r="C2806" s="3">
        <v>19644.0</v>
      </c>
    </row>
    <row r="2807">
      <c r="A2807" s="2">
        <v>14221.0</v>
      </c>
      <c r="B2807" s="2" t="s">
        <v>2799</v>
      </c>
      <c r="C2807" s="3">
        <v>21290.0</v>
      </c>
    </row>
    <row r="2808">
      <c r="A2808" s="2">
        <v>14222.0</v>
      </c>
      <c r="B2808" s="2" t="s">
        <v>1217</v>
      </c>
      <c r="C2808" s="3">
        <v>28004.0</v>
      </c>
    </row>
    <row r="2809">
      <c r="A2809" s="2">
        <v>14223.0</v>
      </c>
      <c r="B2809" s="2" t="s">
        <v>2800</v>
      </c>
      <c r="C2809" s="3">
        <v>20577.0</v>
      </c>
    </row>
    <row r="2810">
      <c r="A2810" s="2">
        <v>14225.0</v>
      </c>
      <c r="B2810" s="2" t="s">
        <v>2801</v>
      </c>
      <c r="C2810" s="3">
        <v>17071.0</v>
      </c>
    </row>
    <row r="2811">
      <c r="A2811" s="2">
        <v>14226.0</v>
      </c>
      <c r="B2811" s="2" t="s">
        <v>2802</v>
      </c>
      <c r="C2811" s="3">
        <v>16704.0</v>
      </c>
    </row>
    <row r="2812">
      <c r="A2812" s="2">
        <v>14228.0</v>
      </c>
      <c r="B2812" s="2" t="s">
        <v>2803</v>
      </c>
      <c r="C2812" s="3">
        <v>22037.0</v>
      </c>
    </row>
    <row r="2813">
      <c r="A2813" s="2">
        <v>14229.0</v>
      </c>
      <c r="B2813" s="2" t="s">
        <v>2804</v>
      </c>
      <c r="C2813" s="3">
        <v>24199.0</v>
      </c>
    </row>
    <row r="2814">
      <c r="A2814" s="2">
        <v>14230.0</v>
      </c>
      <c r="B2814" s="2" t="s">
        <v>2805</v>
      </c>
      <c r="C2814" s="3">
        <v>33648.0</v>
      </c>
    </row>
    <row r="2815">
      <c r="A2815" s="2">
        <v>14232.0</v>
      </c>
      <c r="B2815" s="2" t="s">
        <v>2806</v>
      </c>
      <c r="C2815" s="3">
        <v>22432.0</v>
      </c>
    </row>
    <row r="2816">
      <c r="A2816" s="2">
        <v>14233.0</v>
      </c>
      <c r="B2816" s="2" t="s">
        <v>2807</v>
      </c>
      <c r="C2816" s="3">
        <v>27132.0</v>
      </c>
    </row>
    <row r="2817">
      <c r="A2817" s="2">
        <v>14234.0</v>
      </c>
      <c r="B2817" s="2" t="s">
        <v>2808</v>
      </c>
      <c r="C2817" s="3">
        <v>16918.0</v>
      </c>
    </row>
    <row r="2818">
      <c r="A2818" s="2">
        <v>14236.0</v>
      </c>
      <c r="B2818" s="2" t="s">
        <v>2809</v>
      </c>
      <c r="C2818" s="3">
        <v>32103.0</v>
      </c>
    </row>
    <row r="2819">
      <c r="A2819" s="2">
        <v>14238.0</v>
      </c>
      <c r="B2819" s="2" t="s">
        <v>2810</v>
      </c>
      <c r="C2819" s="3">
        <v>19643.0</v>
      </c>
    </row>
    <row r="2820">
      <c r="A2820" s="2">
        <v>14239.0</v>
      </c>
      <c r="B2820" s="2" t="s">
        <v>2811</v>
      </c>
      <c r="C2820" s="3">
        <v>22076.0</v>
      </c>
    </row>
    <row r="2821">
      <c r="A2821" s="2">
        <v>14240.0</v>
      </c>
      <c r="B2821" s="2" t="s">
        <v>2812</v>
      </c>
      <c r="C2821" s="3">
        <v>22012.0</v>
      </c>
    </row>
    <row r="2822">
      <c r="A2822" s="2">
        <v>14241.0</v>
      </c>
      <c r="B2822" s="2" t="s">
        <v>2813</v>
      </c>
      <c r="C2822" s="3">
        <v>29086.0</v>
      </c>
    </row>
    <row r="2823">
      <c r="A2823" s="2">
        <v>14242.0</v>
      </c>
      <c r="B2823" s="2" t="s">
        <v>2814</v>
      </c>
      <c r="C2823" s="3">
        <v>25655.0</v>
      </c>
    </row>
    <row r="2824">
      <c r="A2824" s="2">
        <v>14243.0</v>
      </c>
      <c r="B2824" s="2" t="s">
        <v>2815</v>
      </c>
      <c r="C2824" s="3">
        <v>30456.0</v>
      </c>
    </row>
    <row r="2825">
      <c r="A2825" s="2">
        <v>14244.0</v>
      </c>
      <c r="B2825" s="2" t="s">
        <v>2816</v>
      </c>
      <c r="C2825" s="3">
        <v>15317.0</v>
      </c>
    </row>
    <row r="2826">
      <c r="A2826" s="2">
        <v>14245.0</v>
      </c>
      <c r="B2826" s="2" t="s">
        <v>2817</v>
      </c>
      <c r="C2826" s="3">
        <v>29823.0</v>
      </c>
    </row>
    <row r="2827">
      <c r="A2827" s="2">
        <v>14247.0</v>
      </c>
      <c r="B2827" s="2" t="s">
        <v>2818</v>
      </c>
      <c r="C2827" s="3">
        <v>25563.0</v>
      </c>
    </row>
    <row r="2828">
      <c r="A2828" s="2">
        <v>14248.0</v>
      </c>
      <c r="B2828" s="2" t="s">
        <v>2819</v>
      </c>
      <c r="C2828" s="3">
        <v>21730.0</v>
      </c>
    </row>
    <row r="2829">
      <c r="A2829" s="2">
        <v>14249.0</v>
      </c>
      <c r="B2829" s="2" t="s">
        <v>2820</v>
      </c>
      <c r="C2829" s="3">
        <v>27991.0</v>
      </c>
    </row>
    <row r="2830">
      <c r="A2830" s="2">
        <v>14251.0</v>
      </c>
      <c r="B2830" s="2" t="s">
        <v>2821</v>
      </c>
      <c r="C2830" s="3">
        <v>16186.0</v>
      </c>
    </row>
    <row r="2831">
      <c r="A2831" s="2">
        <v>14253.0</v>
      </c>
      <c r="B2831" s="2" t="s">
        <v>2822</v>
      </c>
      <c r="C2831" s="3">
        <v>18688.0</v>
      </c>
    </row>
    <row r="2832">
      <c r="A2832" s="2">
        <v>14254.0</v>
      </c>
      <c r="B2832" s="2" t="s">
        <v>2823</v>
      </c>
      <c r="C2832" s="3">
        <v>21715.0</v>
      </c>
    </row>
    <row r="2833">
      <c r="A2833" s="2">
        <v>14255.0</v>
      </c>
      <c r="B2833" s="2" t="s">
        <v>2824</v>
      </c>
      <c r="C2833" s="3">
        <v>17986.0</v>
      </c>
    </row>
    <row r="2834">
      <c r="A2834" s="2">
        <v>14256.0</v>
      </c>
      <c r="B2834" s="2" t="s">
        <v>2825</v>
      </c>
      <c r="C2834" s="3">
        <v>9908.0</v>
      </c>
    </row>
    <row r="2835">
      <c r="A2835" s="2">
        <v>14257.0</v>
      </c>
      <c r="B2835" s="2" t="s">
        <v>2826</v>
      </c>
      <c r="C2835" s="3">
        <v>15843.0</v>
      </c>
    </row>
    <row r="2836">
      <c r="A2836" s="2">
        <v>14258.0</v>
      </c>
      <c r="B2836" s="2" t="s">
        <v>2827</v>
      </c>
      <c r="C2836" s="3">
        <v>19414.0</v>
      </c>
    </row>
    <row r="2837">
      <c r="A2837" s="2">
        <v>14260.0</v>
      </c>
      <c r="B2837" s="2" t="s">
        <v>2828</v>
      </c>
      <c r="C2837" s="3">
        <v>15703.0</v>
      </c>
    </row>
    <row r="2838">
      <c r="A2838" s="2">
        <v>14262.0</v>
      </c>
      <c r="B2838" s="2" t="s">
        <v>2829</v>
      </c>
      <c r="C2838" s="3">
        <v>31118.0</v>
      </c>
    </row>
    <row r="2839">
      <c r="A2839" s="2">
        <v>14263.0</v>
      </c>
      <c r="B2839" s="2" t="s">
        <v>2830</v>
      </c>
      <c r="C2839" s="3">
        <v>23301.0</v>
      </c>
    </row>
    <row r="2840">
      <c r="A2840" s="2">
        <v>14264.0</v>
      </c>
      <c r="B2840" s="2" t="s">
        <v>2831</v>
      </c>
      <c r="C2840" s="3">
        <v>18441.0</v>
      </c>
    </row>
    <row r="2841">
      <c r="A2841" s="2">
        <v>14265.0</v>
      </c>
      <c r="B2841" s="2" t="s">
        <v>2832</v>
      </c>
      <c r="C2841" s="3">
        <v>24940.0</v>
      </c>
    </row>
    <row r="2842">
      <c r="A2842" s="2">
        <v>14266.0</v>
      </c>
      <c r="B2842" s="2" t="s">
        <v>2833</v>
      </c>
      <c r="C2842" s="3">
        <v>18397.0</v>
      </c>
    </row>
    <row r="2843">
      <c r="A2843" s="2">
        <v>14267.0</v>
      </c>
      <c r="B2843" s="2" t="s">
        <v>2834</v>
      </c>
      <c r="C2843" s="3">
        <v>20779.0</v>
      </c>
    </row>
    <row r="2844">
      <c r="A2844" s="2">
        <v>14268.0</v>
      </c>
      <c r="B2844" s="2" t="s">
        <v>2835</v>
      </c>
      <c r="C2844" s="3">
        <v>19812.0</v>
      </c>
    </row>
    <row r="2845">
      <c r="A2845" s="2">
        <v>14269.0</v>
      </c>
      <c r="B2845" s="2" t="s">
        <v>2836</v>
      </c>
      <c r="C2845" s="3">
        <v>20761.0</v>
      </c>
    </row>
    <row r="2846">
      <c r="A2846" s="2">
        <v>14270.0</v>
      </c>
      <c r="B2846" s="2" t="s">
        <v>2837</v>
      </c>
      <c r="C2846" s="3">
        <v>16655.0</v>
      </c>
    </row>
    <row r="2847">
      <c r="A2847" s="2">
        <v>14271.0</v>
      </c>
      <c r="B2847" s="2" t="s">
        <v>2838</v>
      </c>
      <c r="C2847" s="3">
        <v>21394.0</v>
      </c>
    </row>
    <row r="2848">
      <c r="A2848" s="2">
        <v>14272.0</v>
      </c>
      <c r="B2848" s="2" t="s">
        <v>2839</v>
      </c>
      <c r="C2848" s="3">
        <v>27989.0</v>
      </c>
    </row>
    <row r="2849">
      <c r="A2849" s="2">
        <v>14273.0</v>
      </c>
      <c r="B2849" s="2" t="s">
        <v>2840</v>
      </c>
      <c r="C2849" s="3">
        <v>19997.0</v>
      </c>
    </row>
    <row r="2850">
      <c r="A2850" s="2">
        <v>14274.0</v>
      </c>
      <c r="B2850" s="2" t="s">
        <v>2841</v>
      </c>
      <c r="C2850" s="3">
        <v>33182.0</v>
      </c>
    </row>
    <row r="2851">
      <c r="A2851" s="2">
        <v>14275.0</v>
      </c>
      <c r="B2851" s="2" t="s">
        <v>2842</v>
      </c>
      <c r="C2851" s="3">
        <v>14212.0</v>
      </c>
    </row>
    <row r="2852">
      <c r="A2852" s="2">
        <v>14276.0</v>
      </c>
      <c r="B2852" s="2" t="s">
        <v>2843</v>
      </c>
      <c r="C2852" s="3">
        <v>27880.0</v>
      </c>
    </row>
    <row r="2853">
      <c r="A2853" s="2">
        <v>14277.0</v>
      </c>
      <c r="B2853" s="2" t="s">
        <v>2844</v>
      </c>
      <c r="C2853" s="3">
        <v>13878.0</v>
      </c>
    </row>
    <row r="2854">
      <c r="A2854" s="2">
        <v>14278.0</v>
      </c>
      <c r="B2854" s="2" t="s">
        <v>2845</v>
      </c>
      <c r="C2854" s="3">
        <v>21242.0</v>
      </c>
    </row>
    <row r="2855">
      <c r="A2855" s="2">
        <v>14279.0</v>
      </c>
      <c r="B2855" s="2" t="s">
        <v>2846</v>
      </c>
      <c r="C2855" s="3">
        <v>28206.0</v>
      </c>
    </row>
    <row r="2856">
      <c r="A2856" s="2">
        <v>14281.0</v>
      </c>
      <c r="B2856" s="2" t="s">
        <v>2847</v>
      </c>
      <c r="C2856" s="3">
        <v>20136.0</v>
      </c>
    </row>
    <row r="2857">
      <c r="A2857" s="2">
        <v>14285.0</v>
      </c>
      <c r="B2857" s="2" t="s">
        <v>2848</v>
      </c>
      <c r="C2857" s="3">
        <v>35763.0</v>
      </c>
    </row>
    <row r="2858">
      <c r="A2858" s="2">
        <v>14286.0</v>
      </c>
      <c r="B2858" s="2" t="s">
        <v>2849</v>
      </c>
      <c r="C2858" s="3">
        <v>23758.0</v>
      </c>
    </row>
    <row r="2859">
      <c r="A2859" s="2">
        <v>14287.0</v>
      </c>
      <c r="B2859" s="2" t="s">
        <v>2850</v>
      </c>
      <c r="C2859" s="3">
        <v>26044.0</v>
      </c>
    </row>
    <row r="2860">
      <c r="A2860" s="2">
        <v>14288.0</v>
      </c>
      <c r="B2860" s="2" t="s">
        <v>2851</v>
      </c>
      <c r="C2860" s="3">
        <v>26576.0</v>
      </c>
    </row>
    <row r="2861">
      <c r="A2861" s="2">
        <v>14289.0</v>
      </c>
      <c r="B2861" s="2" t="s">
        <v>2852</v>
      </c>
      <c r="C2861" s="3">
        <v>21140.0</v>
      </c>
    </row>
    <row r="2862">
      <c r="A2862" s="2">
        <v>14290.0</v>
      </c>
      <c r="B2862" s="2" t="s">
        <v>2853</v>
      </c>
      <c r="C2862" s="3">
        <v>21385.0</v>
      </c>
    </row>
    <row r="2863">
      <c r="A2863" s="2">
        <v>14291.0</v>
      </c>
      <c r="B2863" s="2" t="s">
        <v>2854</v>
      </c>
      <c r="C2863" s="3">
        <v>20668.0</v>
      </c>
    </row>
    <row r="2864">
      <c r="A2864" s="2">
        <v>14292.0</v>
      </c>
      <c r="B2864" s="2" t="s">
        <v>2855</v>
      </c>
      <c r="C2864" s="3">
        <v>14720.0</v>
      </c>
    </row>
    <row r="2865">
      <c r="A2865" s="2">
        <v>14293.0</v>
      </c>
      <c r="B2865" s="2" t="s">
        <v>2856</v>
      </c>
      <c r="C2865" s="3">
        <v>15468.0</v>
      </c>
    </row>
    <row r="2866">
      <c r="A2866" s="2">
        <v>14295.0</v>
      </c>
      <c r="B2866" s="2" t="s">
        <v>2857</v>
      </c>
      <c r="C2866" s="3">
        <v>11929.0</v>
      </c>
    </row>
    <row r="2867">
      <c r="A2867" s="2">
        <v>14296.0</v>
      </c>
      <c r="B2867" s="2" t="s">
        <v>2858</v>
      </c>
      <c r="C2867" s="3">
        <v>31274.0</v>
      </c>
    </row>
    <row r="2868">
      <c r="A2868" s="2">
        <v>14297.0</v>
      </c>
      <c r="B2868" s="2" t="s">
        <v>2859</v>
      </c>
      <c r="C2868" s="3">
        <v>22443.0</v>
      </c>
    </row>
    <row r="2869">
      <c r="A2869" s="2">
        <v>14298.0</v>
      </c>
      <c r="B2869" s="2" t="s">
        <v>2860</v>
      </c>
      <c r="C2869" s="3">
        <v>24518.0</v>
      </c>
    </row>
    <row r="2870">
      <c r="A2870" s="2">
        <v>14299.0</v>
      </c>
      <c r="B2870" s="2" t="s">
        <v>2861</v>
      </c>
      <c r="C2870" s="3">
        <v>17234.0</v>
      </c>
    </row>
    <row r="2871">
      <c r="A2871" s="2">
        <v>14300.0</v>
      </c>
      <c r="B2871" s="2" t="s">
        <v>2862</v>
      </c>
      <c r="C2871" s="3">
        <v>15999.0</v>
      </c>
    </row>
    <row r="2872">
      <c r="A2872" s="2">
        <v>14301.0</v>
      </c>
      <c r="B2872" s="2" t="s">
        <v>2863</v>
      </c>
      <c r="C2872" s="3">
        <v>29745.0</v>
      </c>
    </row>
    <row r="2873">
      <c r="A2873" s="2">
        <v>14302.0</v>
      </c>
      <c r="B2873" s="2" t="s">
        <v>2864</v>
      </c>
      <c r="C2873" s="3">
        <v>22334.0</v>
      </c>
    </row>
    <row r="2874">
      <c r="A2874" s="2">
        <v>14303.0</v>
      </c>
      <c r="B2874" s="2" t="s">
        <v>2865</v>
      </c>
      <c r="C2874" s="3">
        <v>35894.0</v>
      </c>
    </row>
    <row r="2875">
      <c r="A2875" s="2">
        <v>14304.0</v>
      </c>
      <c r="B2875" s="2" t="s">
        <v>2866</v>
      </c>
      <c r="C2875" s="3">
        <v>24014.0</v>
      </c>
    </row>
    <row r="2876">
      <c r="A2876" s="2">
        <v>14305.0</v>
      </c>
      <c r="B2876" s="2" t="s">
        <v>2867</v>
      </c>
      <c r="C2876" s="3">
        <v>25675.0</v>
      </c>
    </row>
    <row r="2877">
      <c r="A2877" s="2">
        <v>14306.0</v>
      </c>
      <c r="B2877" s="2" t="s">
        <v>2868</v>
      </c>
      <c r="C2877" s="3">
        <v>22927.0</v>
      </c>
    </row>
    <row r="2878">
      <c r="A2878" s="2">
        <v>14307.0</v>
      </c>
      <c r="B2878" s="2" t="s">
        <v>2869</v>
      </c>
      <c r="C2878" s="3">
        <v>19933.0</v>
      </c>
    </row>
    <row r="2879">
      <c r="A2879" s="2">
        <v>14309.0</v>
      </c>
      <c r="B2879" s="2" t="s">
        <v>2870</v>
      </c>
      <c r="C2879" s="3">
        <v>20996.0</v>
      </c>
    </row>
    <row r="2880">
      <c r="A2880" s="2">
        <v>14310.0</v>
      </c>
      <c r="B2880" s="2" t="s">
        <v>2871</v>
      </c>
      <c r="C2880" s="3">
        <v>34567.0</v>
      </c>
    </row>
    <row r="2881">
      <c r="A2881" s="2">
        <v>14311.0</v>
      </c>
      <c r="B2881" s="2" t="s">
        <v>2872</v>
      </c>
      <c r="C2881" s="3">
        <v>20832.0</v>
      </c>
    </row>
    <row r="2882">
      <c r="A2882" s="2">
        <v>14312.0</v>
      </c>
      <c r="B2882" s="2" t="s">
        <v>2873</v>
      </c>
      <c r="C2882" s="3">
        <v>27429.0</v>
      </c>
    </row>
    <row r="2883">
      <c r="A2883" s="2">
        <v>14313.0</v>
      </c>
      <c r="B2883" s="2" t="s">
        <v>2874</v>
      </c>
      <c r="C2883" s="3">
        <v>30032.0</v>
      </c>
    </row>
    <row r="2884">
      <c r="A2884" s="2">
        <v>14314.0</v>
      </c>
      <c r="B2884" s="2" t="s">
        <v>2875</v>
      </c>
      <c r="C2884" s="3">
        <v>22921.0</v>
      </c>
    </row>
    <row r="2885">
      <c r="A2885" s="2">
        <v>14316.0</v>
      </c>
      <c r="B2885" s="2" t="s">
        <v>2876</v>
      </c>
      <c r="C2885" s="3">
        <v>18805.0</v>
      </c>
    </row>
    <row r="2886">
      <c r="A2886" s="2">
        <v>14317.0</v>
      </c>
      <c r="B2886" s="2" t="s">
        <v>2877</v>
      </c>
      <c r="C2886" s="3">
        <v>24775.0</v>
      </c>
    </row>
    <row r="2887">
      <c r="A2887" s="2">
        <v>14318.0</v>
      </c>
      <c r="B2887" s="2" t="s">
        <v>2878</v>
      </c>
      <c r="C2887" s="3">
        <v>18193.0</v>
      </c>
    </row>
    <row r="2888">
      <c r="A2888" s="2">
        <v>14319.0</v>
      </c>
      <c r="B2888" s="2" t="s">
        <v>2879</v>
      </c>
      <c r="C2888" s="3">
        <v>26339.0</v>
      </c>
    </row>
    <row r="2889">
      <c r="A2889" s="2">
        <v>14320.0</v>
      </c>
      <c r="B2889" s="2" t="s">
        <v>2880</v>
      </c>
      <c r="C2889" s="3">
        <v>31224.0</v>
      </c>
    </row>
    <row r="2890">
      <c r="A2890" s="2">
        <v>14321.0</v>
      </c>
      <c r="B2890" s="2" t="s">
        <v>2881</v>
      </c>
      <c r="C2890" s="3">
        <v>19244.0</v>
      </c>
    </row>
    <row r="2891">
      <c r="A2891" s="2">
        <v>14322.0</v>
      </c>
      <c r="B2891" s="2" t="s">
        <v>2882</v>
      </c>
      <c r="C2891" s="3">
        <v>26478.0</v>
      </c>
    </row>
    <row r="2892">
      <c r="A2892" s="2">
        <v>14323.0</v>
      </c>
      <c r="B2892" s="2" t="s">
        <v>2883</v>
      </c>
      <c r="C2892" s="3">
        <v>16672.0</v>
      </c>
    </row>
    <row r="2893">
      <c r="A2893" s="2">
        <v>14325.0</v>
      </c>
      <c r="B2893" s="2" t="s">
        <v>2884</v>
      </c>
      <c r="C2893" s="3">
        <v>27771.0</v>
      </c>
    </row>
    <row r="2894">
      <c r="A2894" s="2">
        <v>14326.0</v>
      </c>
      <c r="B2894" s="2" t="s">
        <v>2885</v>
      </c>
      <c r="C2894" s="3">
        <v>20768.0</v>
      </c>
    </row>
    <row r="2895">
      <c r="A2895" s="2">
        <v>14327.0</v>
      </c>
      <c r="B2895" s="2" t="s">
        <v>2886</v>
      </c>
      <c r="C2895" s="3">
        <v>27363.0</v>
      </c>
    </row>
    <row r="2896">
      <c r="A2896" s="2">
        <v>14328.0</v>
      </c>
      <c r="B2896" s="2" t="s">
        <v>2887</v>
      </c>
      <c r="C2896" s="3">
        <v>30720.0</v>
      </c>
    </row>
    <row r="2897">
      <c r="A2897" s="2">
        <v>14329.0</v>
      </c>
      <c r="B2897" s="2" t="s">
        <v>2888</v>
      </c>
      <c r="C2897" s="3">
        <v>27222.0</v>
      </c>
    </row>
    <row r="2898">
      <c r="A2898" s="2">
        <v>14330.0</v>
      </c>
      <c r="B2898" s="2" t="s">
        <v>2889</v>
      </c>
      <c r="C2898" s="3">
        <v>17506.0</v>
      </c>
    </row>
    <row r="2899">
      <c r="A2899" s="2">
        <v>14331.0</v>
      </c>
      <c r="B2899" s="2" t="s">
        <v>2890</v>
      </c>
      <c r="C2899" s="3">
        <v>21404.0</v>
      </c>
    </row>
    <row r="2900">
      <c r="A2900" s="2">
        <v>14332.0</v>
      </c>
      <c r="B2900" s="2" t="s">
        <v>2891</v>
      </c>
      <c r="C2900" s="3">
        <v>23076.0</v>
      </c>
    </row>
    <row r="2901">
      <c r="A2901" s="2">
        <v>14333.0</v>
      </c>
      <c r="B2901" s="2" t="s">
        <v>2892</v>
      </c>
      <c r="C2901" s="3">
        <v>26847.0</v>
      </c>
    </row>
    <row r="2902">
      <c r="A2902" s="2">
        <v>14334.0</v>
      </c>
      <c r="B2902" s="2" t="s">
        <v>2893</v>
      </c>
      <c r="C2902" s="3">
        <v>17187.0</v>
      </c>
    </row>
    <row r="2903">
      <c r="A2903" s="2">
        <v>14335.0</v>
      </c>
      <c r="B2903" s="2" t="s">
        <v>2894</v>
      </c>
      <c r="C2903" s="3">
        <v>22805.0</v>
      </c>
    </row>
    <row r="2904">
      <c r="A2904" s="2">
        <v>14336.0</v>
      </c>
      <c r="B2904" s="2" t="s">
        <v>2895</v>
      </c>
      <c r="C2904" s="3">
        <v>29285.0</v>
      </c>
    </row>
    <row r="2905">
      <c r="A2905" s="2">
        <v>14337.0</v>
      </c>
      <c r="B2905" s="2" t="s">
        <v>2896</v>
      </c>
      <c r="C2905" s="3">
        <v>20282.0</v>
      </c>
    </row>
    <row r="2906">
      <c r="A2906" s="2">
        <v>14338.0</v>
      </c>
      <c r="B2906" s="2" t="s">
        <v>2897</v>
      </c>
      <c r="C2906" s="3">
        <v>29008.0</v>
      </c>
    </row>
    <row r="2907">
      <c r="A2907" s="2">
        <v>14339.0</v>
      </c>
      <c r="B2907" s="2" t="s">
        <v>2898</v>
      </c>
      <c r="C2907" s="3">
        <v>19142.0</v>
      </c>
    </row>
    <row r="2908">
      <c r="A2908" s="2">
        <v>14340.0</v>
      </c>
      <c r="B2908" s="2" t="s">
        <v>2899</v>
      </c>
      <c r="C2908" s="3">
        <v>18616.0</v>
      </c>
    </row>
    <row r="2909">
      <c r="A2909" s="2">
        <v>14341.0</v>
      </c>
      <c r="B2909" s="2" t="s">
        <v>2900</v>
      </c>
      <c r="C2909" s="3">
        <v>17687.0</v>
      </c>
    </row>
    <row r="2910">
      <c r="A2910" s="2">
        <v>14342.0</v>
      </c>
      <c r="B2910" s="2" t="s">
        <v>2901</v>
      </c>
      <c r="C2910" s="3">
        <v>26440.0</v>
      </c>
    </row>
    <row r="2911">
      <c r="A2911" s="2">
        <v>14344.0</v>
      </c>
      <c r="B2911" s="2" t="s">
        <v>2902</v>
      </c>
      <c r="C2911" s="3">
        <v>20391.0</v>
      </c>
    </row>
    <row r="2912">
      <c r="A2912" s="2">
        <v>14345.0</v>
      </c>
      <c r="B2912" s="2" t="s">
        <v>2903</v>
      </c>
      <c r="C2912" s="3">
        <v>36442.0</v>
      </c>
    </row>
    <row r="2913">
      <c r="A2913" s="2">
        <v>14346.0</v>
      </c>
      <c r="B2913" s="2" t="s">
        <v>2904</v>
      </c>
      <c r="C2913" s="3">
        <v>22541.0</v>
      </c>
    </row>
    <row r="2914">
      <c r="A2914" s="2">
        <v>14347.0</v>
      </c>
      <c r="B2914" s="2" t="s">
        <v>2905</v>
      </c>
      <c r="C2914" s="3">
        <v>22976.0</v>
      </c>
    </row>
    <row r="2915">
      <c r="A2915" s="2">
        <v>14348.0</v>
      </c>
      <c r="B2915" s="2" t="s">
        <v>2906</v>
      </c>
      <c r="C2915" s="3">
        <v>21760.0</v>
      </c>
    </row>
    <row r="2916">
      <c r="A2916" s="2">
        <v>14349.0</v>
      </c>
      <c r="B2916" s="2" t="s">
        <v>2907</v>
      </c>
      <c r="C2916" s="3">
        <v>23878.0</v>
      </c>
    </row>
    <row r="2917">
      <c r="A2917" s="2">
        <v>14350.0</v>
      </c>
      <c r="B2917" s="2" t="s">
        <v>2908</v>
      </c>
      <c r="C2917" s="3">
        <v>16937.0</v>
      </c>
    </row>
    <row r="2918">
      <c r="A2918" s="2">
        <v>14351.0</v>
      </c>
      <c r="B2918" s="2" t="s">
        <v>2909</v>
      </c>
      <c r="C2918" s="3">
        <v>24419.0</v>
      </c>
    </row>
    <row r="2919">
      <c r="A2919" s="2">
        <v>14353.0</v>
      </c>
      <c r="B2919" s="2" t="s">
        <v>2910</v>
      </c>
      <c r="C2919" s="3">
        <v>20338.0</v>
      </c>
    </row>
    <row r="2920">
      <c r="A2920" s="2">
        <v>14354.0</v>
      </c>
      <c r="B2920" s="2" t="s">
        <v>2911</v>
      </c>
      <c r="C2920" s="3">
        <v>29877.0</v>
      </c>
    </row>
    <row r="2921">
      <c r="A2921" s="2">
        <v>14355.0</v>
      </c>
      <c r="B2921" s="2" t="s">
        <v>2912</v>
      </c>
      <c r="C2921" s="3">
        <v>19165.0</v>
      </c>
    </row>
    <row r="2922">
      <c r="A2922" s="2">
        <v>14356.0</v>
      </c>
      <c r="B2922" s="2" t="s">
        <v>2913</v>
      </c>
      <c r="C2922" s="3">
        <v>17942.0</v>
      </c>
    </row>
    <row r="2923">
      <c r="A2923" s="2">
        <v>14357.0</v>
      </c>
      <c r="B2923" s="2" t="s">
        <v>2914</v>
      </c>
      <c r="C2923" s="3">
        <v>15000.0</v>
      </c>
    </row>
    <row r="2924">
      <c r="A2924" s="2">
        <v>14358.0</v>
      </c>
      <c r="B2924" s="2" t="s">
        <v>2915</v>
      </c>
      <c r="C2924" s="3">
        <v>19725.0</v>
      </c>
    </row>
    <row r="2925">
      <c r="A2925" s="2">
        <v>14359.0</v>
      </c>
      <c r="B2925" s="2" t="s">
        <v>2916</v>
      </c>
      <c r="C2925" s="3">
        <v>22662.0</v>
      </c>
    </row>
    <row r="2926">
      <c r="A2926" s="2">
        <v>14360.0</v>
      </c>
      <c r="B2926" s="2" t="s">
        <v>2917</v>
      </c>
      <c r="C2926" s="3">
        <v>25785.0</v>
      </c>
    </row>
    <row r="2927">
      <c r="A2927" s="2">
        <v>14361.0</v>
      </c>
      <c r="B2927" s="2" t="s">
        <v>2918</v>
      </c>
      <c r="C2927" s="3">
        <v>10095.0</v>
      </c>
    </row>
    <row r="2928">
      <c r="A2928" s="2">
        <v>14362.0</v>
      </c>
      <c r="B2928" s="2" t="s">
        <v>2919</v>
      </c>
      <c r="C2928" s="3">
        <v>32801.0</v>
      </c>
    </row>
    <row r="2929">
      <c r="A2929" s="2">
        <v>14363.0</v>
      </c>
      <c r="B2929" s="2" t="s">
        <v>2920</v>
      </c>
      <c r="C2929" s="3">
        <v>27240.0</v>
      </c>
    </row>
    <row r="2930">
      <c r="A2930" s="2">
        <v>14364.0</v>
      </c>
      <c r="B2930" s="2" t="s">
        <v>2921</v>
      </c>
      <c r="C2930" s="3">
        <v>35414.0</v>
      </c>
    </row>
    <row r="2931">
      <c r="A2931" s="2">
        <v>14367.0</v>
      </c>
      <c r="B2931" s="2" t="s">
        <v>2922</v>
      </c>
      <c r="C2931" s="3">
        <v>30917.0</v>
      </c>
    </row>
    <row r="2932">
      <c r="A2932" s="2">
        <v>14368.0</v>
      </c>
      <c r="B2932" s="2" t="s">
        <v>2923</v>
      </c>
      <c r="C2932" s="3">
        <v>14180.0</v>
      </c>
    </row>
    <row r="2933">
      <c r="A2933" s="2">
        <v>14371.0</v>
      </c>
      <c r="B2933" s="2" t="s">
        <v>2924</v>
      </c>
      <c r="C2933" s="3">
        <v>33791.0</v>
      </c>
    </row>
    <row r="2934">
      <c r="A2934" s="2">
        <v>14372.0</v>
      </c>
      <c r="B2934" s="2" t="s">
        <v>2925</v>
      </c>
      <c r="C2934" s="3">
        <v>24866.0</v>
      </c>
    </row>
    <row r="2935">
      <c r="A2935" s="2">
        <v>14373.0</v>
      </c>
      <c r="B2935" s="2" t="s">
        <v>2926</v>
      </c>
      <c r="C2935" s="3">
        <v>28183.0</v>
      </c>
    </row>
    <row r="2936">
      <c r="A2936" s="2">
        <v>14374.0</v>
      </c>
      <c r="B2936" s="2" t="s">
        <v>2927</v>
      </c>
      <c r="C2936" s="3">
        <v>25846.0</v>
      </c>
    </row>
    <row r="2937">
      <c r="A2937" s="2">
        <v>14375.0</v>
      </c>
      <c r="B2937" s="2" t="s">
        <v>2928</v>
      </c>
      <c r="C2937" s="3">
        <v>13104.0</v>
      </c>
    </row>
    <row r="2938">
      <c r="A2938" s="2">
        <v>14376.0</v>
      </c>
      <c r="B2938" s="2" t="s">
        <v>2929</v>
      </c>
      <c r="C2938" s="3">
        <v>19032.0</v>
      </c>
    </row>
    <row r="2939">
      <c r="A2939" s="2">
        <v>14377.0</v>
      </c>
      <c r="B2939" s="2" t="s">
        <v>2930</v>
      </c>
      <c r="C2939" s="3">
        <v>26211.0</v>
      </c>
    </row>
    <row r="2940">
      <c r="A2940" s="2">
        <v>14379.0</v>
      </c>
      <c r="B2940" s="2" t="s">
        <v>2931</v>
      </c>
      <c r="C2940" s="3">
        <v>28485.0</v>
      </c>
    </row>
    <row r="2941">
      <c r="A2941" s="2">
        <v>14381.0</v>
      </c>
      <c r="B2941" s="2" t="s">
        <v>2932</v>
      </c>
      <c r="C2941" s="3">
        <v>16771.0</v>
      </c>
    </row>
    <row r="2942">
      <c r="A2942" s="2">
        <v>14383.0</v>
      </c>
      <c r="B2942" s="2" t="s">
        <v>2933</v>
      </c>
      <c r="C2942" s="3">
        <v>19460.0</v>
      </c>
    </row>
    <row r="2943">
      <c r="A2943" s="2">
        <v>14384.0</v>
      </c>
      <c r="B2943" s="2" t="s">
        <v>2934</v>
      </c>
      <c r="C2943" s="3">
        <v>27807.0</v>
      </c>
    </row>
    <row r="2944">
      <c r="A2944" s="2">
        <v>14385.0</v>
      </c>
      <c r="B2944" s="2" t="s">
        <v>2935</v>
      </c>
      <c r="C2944" s="3">
        <v>15808.0</v>
      </c>
    </row>
    <row r="2945">
      <c r="A2945" s="2">
        <v>14386.0</v>
      </c>
      <c r="B2945" s="2" t="s">
        <v>2936</v>
      </c>
      <c r="C2945" s="3">
        <v>19365.0</v>
      </c>
    </row>
    <row r="2946">
      <c r="A2946" s="2">
        <v>14387.0</v>
      </c>
      <c r="B2946" s="2" t="s">
        <v>2937</v>
      </c>
      <c r="C2946" s="3">
        <v>23397.0</v>
      </c>
    </row>
    <row r="2947">
      <c r="A2947" s="2">
        <v>14388.0</v>
      </c>
      <c r="B2947" s="2" t="s">
        <v>2938</v>
      </c>
      <c r="C2947" s="3">
        <v>20264.0</v>
      </c>
    </row>
    <row r="2948">
      <c r="A2948" s="2">
        <v>14390.0</v>
      </c>
      <c r="B2948" s="2" t="s">
        <v>2939</v>
      </c>
      <c r="C2948" s="3">
        <v>19605.0</v>
      </c>
    </row>
    <row r="2949">
      <c r="A2949" s="2">
        <v>14391.0</v>
      </c>
      <c r="B2949" s="2" t="s">
        <v>2940</v>
      </c>
      <c r="C2949" s="3">
        <v>30997.0</v>
      </c>
    </row>
    <row r="2950">
      <c r="A2950" s="2">
        <v>14392.0</v>
      </c>
      <c r="B2950" s="2" t="s">
        <v>2941</v>
      </c>
      <c r="C2950" s="3">
        <v>21549.0</v>
      </c>
    </row>
    <row r="2951">
      <c r="A2951" s="2">
        <v>14393.0</v>
      </c>
      <c r="B2951" s="2" t="s">
        <v>2942</v>
      </c>
      <c r="C2951" s="3">
        <v>14127.0</v>
      </c>
    </row>
    <row r="2952">
      <c r="A2952" s="2">
        <v>14395.0</v>
      </c>
      <c r="B2952" s="2" t="s">
        <v>2943</v>
      </c>
      <c r="C2952" s="3">
        <v>22705.0</v>
      </c>
    </row>
    <row r="2953">
      <c r="A2953" s="2">
        <v>14396.0</v>
      </c>
      <c r="B2953" s="2" t="s">
        <v>2944</v>
      </c>
      <c r="C2953" s="3">
        <v>16525.0</v>
      </c>
    </row>
    <row r="2954">
      <c r="A2954" s="2">
        <v>14398.0</v>
      </c>
      <c r="B2954" s="2" t="s">
        <v>2945</v>
      </c>
      <c r="C2954" s="3">
        <v>16079.0</v>
      </c>
    </row>
    <row r="2955">
      <c r="A2955" s="2">
        <v>14401.0</v>
      </c>
      <c r="B2955" s="2" t="s">
        <v>2946</v>
      </c>
      <c r="C2955" s="3">
        <v>12436.0</v>
      </c>
    </row>
    <row r="2956">
      <c r="A2956" s="2">
        <v>14402.0</v>
      </c>
      <c r="B2956" s="2" t="s">
        <v>2947</v>
      </c>
      <c r="C2956" s="3">
        <v>19473.0</v>
      </c>
    </row>
    <row r="2957">
      <c r="A2957" s="2">
        <v>14403.0</v>
      </c>
      <c r="B2957" s="2" t="s">
        <v>2948</v>
      </c>
      <c r="C2957" s="3">
        <v>22013.0</v>
      </c>
    </row>
    <row r="2958">
      <c r="A2958" s="2">
        <v>14404.0</v>
      </c>
      <c r="B2958" s="2" t="s">
        <v>2949</v>
      </c>
      <c r="C2958" s="3">
        <v>21878.0</v>
      </c>
    </row>
    <row r="2959">
      <c r="A2959" s="2">
        <v>14406.0</v>
      </c>
      <c r="B2959" s="2" t="s">
        <v>2950</v>
      </c>
      <c r="C2959" s="3">
        <v>28161.0</v>
      </c>
    </row>
    <row r="2960">
      <c r="A2960" s="2">
        <v>14407.0</v>
      </c>
      <c r="B2960" s="2" t="s">
        <v>2951</v>
      </c>
      <c r="C2960" s="3">
        <v>21917.0</v>
      </c>
    </row>
    <row r="2961">
      <c r="A2961" s="2">
        <v>14409.0</v>
      </c>
      <c r="B2961" s="2" t="s">
        <v>2952</v>
      </c>
      <c r="C2961" s="3">
        <v>15632.0</v>
      </c>
    </row>
    <row r="2962">
      <c r="A2962" s="2">
        <v>14410.0</v>
      </c>
      <c r="B2962" s="2" t="s">
        <v>2953</v>
      </c>
      <c r="C2962" s="3">
        <v>14388.0</v>
      </c>
    </row>
    <row r="2963">
      <c r="A2963" s="2">
        <v>14411.0</v>
      </c>
      <c r="B2963" s="2" t="s">
        <v>2954</v>
      </c>
      <c r="C2963" s="3">
        <v>20328.0</v>
      </c>
    </row>
    <row r="2964">
      <c r="A2964" s="2">
        <v>14413.0</v>
      </c>
      <c r="B2964" s="2" t="s">
        <v>2955</v>
      </c>
      <c r="C2964" s="3">
        <v>22653.0</v>
      </c>
    </row>
    <row r="2965">
      <c r="A2965" s="2">
        <v>14414.0</v>
      </c>
      <c r="B2965" s="2" t="s">
        <v>2956</v>
      </c>
      <c r="C2965" s="3">
        <v>20051.0</v>
      </c>
    </row>
    <row r="2966">
      <c r="A2966" s="2">
        <v>14415.0</v>
      </c>
      <c r="B2966" s="2" t="s">
        <v>2957</v>
      </c>
      <c r="C2966" s="3">
        <v>24214.0</v>
      </c>
    </row>
    <row r="2967">
      <c r="A2967" s="2">
        <v>14416.0</v>
      </c>
      <c r="B2967" s="2" t="s">
        <v>2958</v>
      </c>
      <c r="C2967" s="3">
        <v>26484.0</v>
      </c>
    </row>
    <row r="2968">
      <c r="A2968" s="2">
        <v>14417.0</v>
      </c>
      <c r="B2968" s="2" t="s">
        <v>2959</v>
      </c>
      <c r="C2968" s="3">
        <v>32314.0</v>
      </c>
    </row>
    <row r="2969">
      <c r="A2969" s="2">
        <v>14419.0</v>
      </c>
      <c r="B2969" s="2" t="s">
        <v>2960</v>
      </c>
      <c r="C2969" s="3">
        <v>19617.0</v>
      </c>
    </row>
    <row r="2970">
      <c r="A2970" s="2">
        <v>14420.0</v>
      </c>
      <c r="B2970" s="2" t="s">
        <v>2961</v>
      </c>
      <c r="C2970" s="3">
        <v>23277.0</v>
      </c>
    </row>
    <row r="2971">
      <c r="A2971" s="2">
        <v>14421.0</v>
      </c>
      <c r="B2971" s="2" t="s">
        <v>2962</v>
      </c>
      <c r="C2971" s="3">
        <v>26326.0</v>
      </c>
    </row>
    <row r="2972">
      <c r="A2972" s="2">
        <v>14422.0</v>
      </c>
      <c r="B2972" s="2" t="s">
        <v>2963</v>
      </c>
      <c r="C2972" s="3">
        <v>30841.0</v>
      </c>
    </row>
    <row r="2973">
      <c r="A2973" s="2">
        <v>14423.0</v>
      </c>
      <c r="B2973" s="2" t="s">
        <v>2964</v>
      </c>
      <c r="C2973" s="3">
        <v>19690.0</v>
      </c>
    </row>
    <row r="2974">
      <c r="A2974" s="2">
        <v>14424.0</v>
      </c>
      <c r="B2974" s="2" t="s">
        <v>2965</v>
      </c>
      <c r="C2974" s="3">
        <v>23030.0</v>
      </c>
    </row>
    <row r="2975">
      <c r="A2975" s="2">
        <v>14425.0</v>
      </c>
      <c r="B2975" s="2" t="s">
        <v>2966</v>
      </c>
      <c r="C2975" s="3">
        <v>33435.0</v>
      </c>
    </row>
    <row r="2976">
      <c r="A2976" s="2">
        <v>14427.0</v>
      </c>
      <c r="B2976" s="2" t="s">
        <v>2967</v>
      </c>
      <c r="C2976" s="3">
        <v>12094.0</v>
      </c>
    </row>
    <row r="2977">
      <c r="A2977" s="2">
        <v>14429.0</v>
      </c>
      <c r="B2977" s="2" t="s">
        <v>2968</v>
      </c>
      <c r="C2977" s="3">
        <v>31555.0</v>
      </c>
    </row>
    <row r="2978">
      <c r="A2978" s="2">
        <v>14433.0</v>
      </c>
      <c r="B2978" s="2" t="s">
        <v>2969</v>
      </c>
      <c r="C2978" s="3">
        <v>26535.0</v>
      </c>
    </row>
    <row r="2979">
      <c r="A2979" s="2">
        <v>14434.0</v>
      </c>
      <c r="B2979" s="2" t="s">
        <v>2970</v>
      </c>
      <c r="C2979" s="3">
        <v>22526.0</v>
      </c>
    </row>
    <row r="2980">
      <c r="A2980" s="2">
        <v>14436.0</v>
      </c>
      <c r="B2980" s="2" t="s">
        <v>2971</v>
      </c>
      <c r="C2980" s="3">
        <v>20101.0</v>
      </c>
    </row>
    <row r="2981">
      <c r="A2981" s="2">
        <v>14438.0</v>
      </c>
      <c r="B2981" s="2" t="s">
        <v>2972</v>
      </c>
      <c r="C2981" s="3">
        <v>31526.0</v>
      </c>
    </row>
    <row r="2982">
      <c r="A2982" s="2">
        <v>14442.0</v>
      </c>
      <c r="B2982" s="2" t="s">
        <v>2973</v>
      </c>
      <c r="C2982" s="3">
        <v>36358.0</v>
      </c>
    </row>
    <row r="2983">
      <c r="A2983" s="2">
        <v>14443.0</v>
      </c>
      <c r="B2983" s="2" t="s">
        <v>2974</v>
      </c>
      <c r="C2983" s="3">
        <v>20672.0</v>
      </c>
    </row>
    <row r="2984">
      <c r="A2984" s="2">
        <v>14444.0</v>
      </c>
      <c r="B2984" s="2" t="s">
        <v>2975</v>
      </c>
      <c r="C2984" s="3">
        <v>10845.0</v>
      </c>
    </row>
    <row r="2985">
      <c r="A2985" s="2">
        <v>14445.0</v>
      </c>
      <c r="B2985" s="2" t="s">
        <v>2976</v>
      </c>
      <c r="C2985" s="3">
        <v>36474.0</v>
      </c>
    </row>
    <row r="2986">
      <c r="A2986" s="2">
        <v>14447.0</v>
      </c>
      <c r="B2986" s="2" t="s">
        <v>2977</v>
      </c>
      <c r="C2986" s="3">
        <v>20541.0</v>
      </c>
    </row>
    <row r="2987">
      <c r="A2987" s="2">
        <v>14450.0</v>
      </c>
      <c r="B2987" s="2" t="s">
        <v>2978</v>
      </c>
      <c r="C2987" s="3">
        <v>19010.0</v>
      </c>
    </row>
    <row r="2988">
      <c r="A2988" s="2">
        <v>14451.0</v>
      </c>
      <c r="B2988" s="2" t="s">
        <v>2979</v>
      </c>
      <c r="C2988" s="3">
        <v>20706.0</v>
      </c>
    </row>
    <row r="2989">
      <c r="A2989" s="2">
        <v>14452.0</v>
      </c>
      <c r="B2989" s="2" t="s">
        <v>2980</v>
      </c>
      <c r="C2989" s="3">
        <v>33356.0</v>
      </c>
    </row>
    <row r="2990">
      <c r="A2990" s="2">
        <v>14453.0</v>
      </c>
      <c r="B2990" s="2" t="s">
        <v>2981</v>
      </c>
      <c r="C2990" s="3">
        <v>19690.0</v>
      </c>
    </row>
    <row r="2991">
      <c r="A2991" s="2">
        <v>14454.0</v>
      </c>
      <c r="B2991" s="2" t="s">
        <v>2982</v>
      </c>
      <c r="C2991" s="3">
        <v>20458.0</v>
      </c>
    </row>
    <row r="2992">
      <c r="A2992" s="2">
        <v>14455.0</v>
      </c>
      <c r="B2992" s="2" t="s">
        <v>2983</v>
      </c>
      <c r="C2992" s="3">
        <v>24528.0</v>
      </c>
    </row>
    <row r="2993">
      <c r="A2993" s="2">
        <v>14457.0</v>
      </c>
      <c r="B2993" s="2" t="s">
        <v>2984</v>
      </c>
      <c r="C2993" s="3">
        <v>16279.0</v>
      </c>
    </row>
    <row r="2994">
      <c r="A2994" s="2">
        <v>14461.0</v>
      </c>
      <c r="B2994" s="2" t="s">
        <v>2985</v>
      </c>
      <c r="C2994" s="3">
        <v>20114.0</v>
      </c>
    </row>
    <row r="2995">
      <c r="A2995" s="2">
        <v>14462.0</v>
      </c>
      <c r="B2995" s="2" t="s">
        <v>2986</v>
      </c>
      <c r="C2995" s="3">
        <v>26281.0</v>
      </c>
    </row>
    <row r="2996">
      <c r="A2996" s="2">
        <v>14463.0</v>
      </c>
      <c r="B2996" s="2" t="s">
        <v>2987</v>
      </c>
      <c r="C2996" s="3">
        <v>31037.0</v>
      </c>
    </row>
    <row r="2997">
      <c r="A2997" s="2">
        <v>14464.0</v>
      </c>
      <c r="B2997" s="2" t="s">
        <v>2988</v>
      </c>
      <c r="C2997" s="3">
        <v>26486.0</v>
      </c>
    </row>
    <row r="2998">
      <c r="A2998" s="2">
        <v>14465.0</v>
      </c>
      <c r="B2998" s="2" t="s">
        <v>2989</v>
      </c>
      <c r="C2998" s="3">
        <v>18173.0</v>
      </c>
    </row>
    <row r="2999">
      <c r="A2999" s="2">
        <v>14466.0</v>
      </c>
      <c r="B2999" s="2" t="s">
        <v>2990</v>
      </c>
      <c r="C2999" s="3">
        <v>15805.0</v>
      </c>
    </row>
    <row r="3000">
      <c r="A3000" s="2">
        <v>14467.0</v>
      </c>
      <c r="B3000" s="2" t="s">
        <v>2991</v>
      </c>
      <c r="C3000" s="3">
        <v>24809.0</v>
      </c>
    </row>
    <row r="3001">
      <c r="A3001" s="2">
        <v>14468.0</v>
      </c>
      <c r="B3001" s="2" t="s">
        <v>2992</v>
      </c>
      <c r="C3001" s="3">
        <v>23939.0</v>
      </c>
    </row>
    <row r="3002">
      <c r="A3002" s="2">
        <v>14469.0</v>
      </c>
      <c r="B3002" s="2" t="s">
        <v>2993</v>
      </c>
      <c r="C3002" s="3">
        <v>13712.0</v>
      </c>
    </row>
    <row r="3003">
      <c r="A3003" s="2">
        <v>14471.0</v>
      </c>
      <c r="B3003" s="2" t="s">
        <v>2994</v>
      </c>
      <c r="C3003" s="3">
        <v>22550.0</v>
      </c>
    </row>
    <row r="3004">
      <c r="A3004" s="2">
        <v>14472.0</v>
      </c>
      <c r="B3004" s="2" t="s">
        <v>2995</v>
      </c>
      <c r="C3004" s="3">
        <v>36208.0</v>
      </c>
    </row>
    <row r="3005">
      <c r="A3005" s="2">
        <v>14473.0</v>
      </c>
      <c r="B3005" s="2" t="s">
        <v>2996</v>
      </c>
      <c r="C3005" s="3">
        <v>24541.0</v>
      </c>
    </row>
    <row r="3006">
      <c r="A3006" s="2">
        <v>14474.0</v>
      </c>
      <c r="B3006" s="2" t="s">
        <v>2997</v>
      </c>
      <c r="C3006" s="3">
        <v>29775.0</v>
      </c>
    </row>
    <row r="3007">
      <c r="A3007" s="2">
        <v>14475.0</v>
      </c>
      <c r="B3007" s="2" t="s">
        <v>2998</v>
      </c>
      <c r="C3007" s="3">
        <v>33557.0</v>
      </c>
    </row>
    <row r="3008">
      <c r="A3008" s="2">
        <v>14476.0</v>
      </c>
      <c r="B3008" s="2" t="s">
        <v>2999</v>
      </c>
      <c r="C3008" s="3">
        <v>29663.0</v>
      </c>
    </row>
    <row r="3009">
      <c r="A3009" s="2">
        <v>14477.0</v>
      </c>
      <c r="B3009" s="2" t="s">
        <v>3000</v>
      </c>
      <c r="C3009" s="3">
        <v>26501.0</v>
      </c>
    </row>
    <row r="3010">
      <c r="A3010" s="2">
        <v>14480.0</v>
      </c>
      <c r="B3010" s="2" t="s">
        <v>3001</v>
      </c>
      <c r="C3010" s="3">
        <v>28109.0</v>
      </c>
    </row>
    <row r="3011">
      <c r="A3011" s="2">
        <v>14481.0</v>
      </c>
      <c r="B3011" s="2" t="s">
        <v>3002</v>
      </c>
      <c r="C3011" s="3">
        <v>25440.0</v>
      </c>
    </row>
    <row r="3012">
      <c r="A3012" s="2">
        <v>14482.0</v>
      </c>
      <c r="B3012" s="2" t="s">
        <v>3003</v>
      </c>
      <c r="C3012" s="3">
        <v>22304.0</v>
      </c>
    </row>
    <row r="3013">
      <c r="A3013" s="2">
        <v>14483.0</v>
      </c>
      <c r="B3013" s="2" t="s">
        <v>3004</v>
      </c>
      <c r="C3013" s="3">
        <v>22579.0</v>
      </c>
    </row>
    <row r="3014">
      <c r="A3014" s="2">
        <v>14484.0</v>
      </c>
      <c r="B3014" s="2" t="s">
        <v>3005</v>
      </c>
      <c r="C3014" s="3">
        <v>16476.0</v>
      </c>
    </row>
    <row r="3015">
      <c r="A3015" s="2">
        <v>14485.0</v>
      </c>
      <c r="B3015" s="2" t="s">
        <v>3006</v>
      </c>
      <c r="C3015" s="3">
        <v>17670.0</v>
      </c>
    </row>
    <row r="3016">
      <c r="A3016" s="2">
        <v>14486.0</v>
      </c>
      <c r="B3016" s="2" t="s">
        <v>3007</v>
      </c>
      <c r="C3016" s="3">
        <v>31297.0</v>
      </c>
    </row>
    <row r="3017">
      <c r="A3017" s="2">
        <v>14487.0</v>
      </c>
      <c r="B3017" s="2" t="s">
        <v>3008</v>
      </c>
      <c r="C3017" s="3">
        <v>36382.0</v>
      </c>
    </row>
    <row r="3018">
      <c r="A3018" s="2">
        <v>14488.0</v>
      </c>
      <c r="B3018" s="2" t="s">
        <v>3009</v>
      </c>
      <c r="C3018" s="3">
        <v>26664.0</v>
      </c>
    </row>
    <row r="3019">
      <c r="A3019" s="2">
        <v>14489.0</v>
      </c>
      <c r="B3019" s="2" t="s">
        <v>3010</v>
      </c>
      <c r="C3019" s="3">
        <v>26451.0</v>
      </c>
    </row>
    <row r="3020">
      <c r="A3020" s="2">
        <v>14490.0</v>
      </c>
      <c r="B3020" s="2" t="s">
        <v>3011</v>
      </c>
      <c r="C3020" s="3">
        <v>23548.0</v>
      </c>
    </row>
    <row r="3021">
      <c r="A3021" s="2">
        <v>14491.0</v>
      </c>
      <c r="B3021" s="2" t="s">
        <v>3012</v>
      </c>
      <c r="C3021" s="3">
        <v>18037.0</v>
      </c>
    </row>
    <row r="3022">
      <c r="A3022" s="2">
        <v>14492.0</v>
      </c>
      <c r="B3022" s="2" t="s">
        <v>3013</v>
      </c>
      <c r="C3022" s="3">
        <v>19593.0</v>
      </c>
    </row>
    <row r="3023">
      <c r="A3023" s="2">
        <v>14493.0</v>
      </c>
      <c r="B3023" s="2" t="s">
        <v>3014</v>
      </c>
      <c r="C3023" s="3">
        <v>26700.0</v>
      </c>
    </row>
    <row r="3024">
      <c r="A3024" s="2">
        <v>14494.0</v>
      </c>
      <c r="B3024" s="2" t="s">
        <v>3015</v>
      </c>
      <c r="C3024" s="3">
        <v>27463.0</v>
      </c>
    </row>
    <row r="3025">
      <c r="A3025" s="2">
        <v>14495.0</v>
      </c>
      <c r="B3025" s="2" t="s">
        <v>3016</v>
      </c>
      <c r="C3025" s="3">
        <v>25870.0</v>
      </c>
    </row>
    <row r="3026">
      <c r="A3026" s="2">
        <v>14496.0</v>
      </c>
      <c r="B3026" s="2" t="s">
        <v>3017</v>
      </c>
      <c r="C3026" s="3">
        <v>18498.0</v>
      </c>
    </row>
    <row r="3027">
      <c r="A3027" s="2">
        <v>14497.0</v>
      </c>
      <c r="B3027" s="2" t="s">
        <v>3018</v>
      </c>
      <c r="C3027" s="3">
        <v>31087.0</v>
      </c>
    </row>
    <row r="3028">
      <c r="A3028" s="2">
        <v>14498.0</v>
      </c>
      <c r="B3028" s="2" t="s">
        <v>3019</v>
      </c>
      <c r="C3028" s="3">
        <v>27586.0</v>
      </c>
    </row>
    <row r="3029">
      <c r="A3029" s="2">
        <v>14500.0</v>
      </c>
      <c r="B3029" s="2" t="s">
        <v>3020</v>
      </c>
      <c r="C3029" s="3">
        <v>18346.0</v>
      </c>
    </row>
    <row r="3030">
      <c r="A3030" s="2">
        <v>14502.0</v>
      </c>
      <c r="B3030" s="2" t="s">
        <v>3021</v>
      </c>
      <c r="C3030" s="3">
        <v>26323.0</v>
      </c>
    </row>
    <row r="3031">
      <c r="A3031" s="2">
        <v>14503.0</v>
      </c>
      <c r="B3031" s="2" t="s">
        <v>3022</v>
      </c>
      <c r="C3031" s="3">
        <v>22835.0</v>
      </c>
    </row>
    <row r="3032">
      <c r="A3032" s="2">
        <v>14504.0</v>
      </c>
      <c r="B3032" s="2" t="s">
        <v>3023</v>
      </c>
      <c r="C3032" s="3">
        <v>16968.0</v>
      </c>
    </row>
    <row r="3033">
      <c r="A3033" s="2">
        <v>14505.0</v>
      </c>
      <c r="B3033" s="2" t="s">
        <v>3024</v>
      </c>
      <c r="C3033" s="3">
        <v>20392.0</v>
      </c>
    </row>
    <row r="3034">
      <c r="A3034" s="2">
        <v>14506.0</v>
      </c>
      <c r="B3034" s="2" t="s">
        <v>3025</v>
      </c>
      <c r="C3034" s="3">
        <v>29785.0</v>
      </c>
    </row>
    <row r="3035">
      <c r="A3035" s="2">
        <v>14507.0</v>
      </c>
      <c r="B3035" s="2" t="s">
        <v>3026</v>
      </c>
      <c r="C3035" s="3">
        <v>19850.0</v>
      </c>
    </row>
    <row r="3036">
      <c r="A3036" s="2">
        <v>14508.0</v>
      </c>
      <c r="B3036" s="2" t="s">
        <v>3027</v>
      </c>
      <c r="C3036" s="3">
        <v>32070.0</v>
      </c>
    </row>
    <row r="3037">
      <c r="A3037" s="2">
        <v>14510.0</v>
      </c>
      <c r="B3037" s="2" t="s">
        <v>3028</v>
      </c>
      <c r="C3037" s="3">
        <v>17174.0</v>
      </c>
    </row>
    <row r="3038">
      <c r="A3038" s="2">
        <v>14512.0</v>
      </c>
      <c r="B3038" s="2" t="s">
        <v>3029</v>
      </c>
      <c r="C3038" s="3">
        <v>21945.0</v>
      </c>
    </row>
    <row r="3039">
      <c r="A3039" s="2">
        <v>14513.0</v>
      </c>
      <c r="B3039" s="2" t="s">
        <v>3030</v>
      </c>
      <c r="C3039" s="3">
        <v>18101.0</v>
      </c>
    </row>
    <row r="3040">
      <c r="A3040" s="2">
        <v>14514.0</v>
      </c>
      <c r="B3040" s="2" t="s">
        <v>3031</v>
      </c>
      <c r="C3040" s="3">
        <v>27568.0</v>
      </c>
    </row>
    <row r="3041">
      <c r="A3041" s="2">
        <v>14515.0</v>
      </c>
      <c r="B3041" s="2" t="s">
        <v>3032</v>
      </c>
      <c r="C3041" s="3">
        <v>19509.0</v>
      </c>
    </row>
    <row r="3042">
      <c r="A3042" s="2">
        <v>14516.0</v>
      </c>
      <c r="B3042" s="2" t="s">
        <v>3033</v>
      </c>
      <c r="C3042" s="3">
        <v>24011.0</v>
      </c>
    </row>
    <row r="3043">
      <c r="A3043" s="2">
        <v>14517.0</v>
      </c>
      <c r="B3043" s="2" t="s">
        <v>3034</v>
      </c>
      <c r="C3043" s="3">
        <v>26286.0</v>
      </c>
    </row>
    <row r="3044">
      <c r="A3044" s="2">
        <v>14518.0</v>
      </c>
      <c r="B3044" s="2" t="s">
        <v>3035</v>
      </c>
      <c r="C3044" s="3">
        <v>14623.0</v>
      </c>
    </row>
    <row r="3045">
      <c r="A3045" s="2">
        <v>14519.0</v>
      </c>
      <c r="B3045" s="2" t="s">
        <v>3036</v>
      </c>
      <c r="C3045" s="3">
        <v>16864.0</v>
      </c>
    </row>
    <row r="3046">
      <c r="A3046" s="2">
        <v>14520.0</v>
      </c>
      <c r="B3046" s="2" t="s">
        <v>3037</v>
      </c>
      <c r="C3046" s="3">
        <v>28140.0</v>
      </c>
    </row>
    <row r="3047">
      <c r="A3047" s="2">
        <v>14521.0</v>
      </c>
      <c r="B3047" s="2" t="s">
        <v>3038</v>
      </c>
      <c r="C3047" s="3">
        <v>30337.0</v>
      </c>
    </row>
    <row r="3048">
      <c r="A3048" s="2">
        <v>14522.0</v>
      </c>
      <c r="B3048" s="2" t="s">
        <v>3039</v>
      </c>
      <c r="C3048" s="3">
        <v>23626.0</v>
      </c>
    </row>
    <row r="3049">
      <c r="A3049" s="2">
        <v>14524.0</v>
      </c>
      <c r="B3049" s="2" t="s">
        <v>3040</v>
      </c>
      <c r="C3049" s="3">
        <v>36551.0</v>
      </c>
    </row>
    <row r="3050">
      <c r="A3050" s="2">
        <v>14525.0</v>
      </c>
      <c r="B3050" s="2" t="s">
        <v>3041</v>
      </c>
      <c r="C3050" s="3">
        <v>36109.0</v>
      </c>
    </row>
    <row r="3051">
      <c r="A3051" s="2">
        <v>14526.0</v>
      </c>
      <c r="B3051" s="2" t="s">
        <v>3042</v>
      </c>
      <c r="C3051" s="3">
        <v>18643.0</v>
      </c>
    </row>
    <row r="3052">
      <c r="A3052" s="2">
        <v>14527.0</v>
      </c>
      <c r="B3052" s="2" t="s">
        <v>3043</v>
      </c>
      <c r="C3052" s="3">
        <v>19043.0</v>
      </c>
    </row>
    <row r="3053">
      <c r="A3053" s="2">
        <v>14528.0</v>
      </c>
      <c r="B3053" s="2" t="s">
        <v>3044</v>
      </c>
      <c r="C3053" s="3">
        <v>16899.0</v>
      </c>
    </row>
    <row r="3054">
      <c r="A3054" s="2">
        <v>14529.0</v>
      </c>
      <c r="B3054" s="2" t="s">
        <v>3045</v>
      </c>
      <c r="C3054" s="3">
        <v>22114.0</v>
      </c>
    </row>
    <row r="3055">
      <c r="A3055" s="2">
        <v>14530.0</v>
      </c>
      <c r="B3055" s="2" t="s">
        <v>3046</v>
      </c>
      <c r="C3055" s="3">
        <v>23943.0</v>
      </c>
    </row>
    <row r="3056">
      <c r="A3056" s="2">
        <v>14531.0</v>
      </c>
      <c r="B3056" s="2" t="s">
        <v>3047</v>
      </c>
      <c r="C3056" s="3">
        <v>25524.0</v>
      </c>
    </row>
    <row r="3057">
      <c r="A3057" s="2">
        <v>14532.0</v>
      </c>
      <c r="B3057" s="2" t="s">
        <v>3048</v>
      </c>
      <c r="C3057" s="3">
        <v>25680.0</v>
      </c>
    </row>
    <row r="3058">
      <c r="A3058" s="2">
        <v>14533.0</v>
      </c>
      <c r="B3058" s="2" t="s">
        <v>3049</v>
      </c>
      <c r="C3058" s="3">
        <v>20046.0</v>
      </c>
    </row>
    <row r="3059">
      <c r="A3059" s="2">
        <v>14534.0</v>
      </c>
      <c r="B3059" s="2" t="s">
        <v>3050</v>
      </c>
      <c r="C3059" s="3">
        <v>19924.0</v>
      </c>
    </row>
    <row r="3060">
      <c r="A3060" s="2">
        <v>14535.0</v>
      </c>
      <c r="B3060" s="2" t="s">
        <v>3051</v>
      </c>
      <c r="C3060" s="3">
        <v>21423.0</v>
      </c>
    </row>
    <row r="3061">
      <c r="A3061" s="2">
        <v>14536.0</v>
      </c>
      <c r="B3061" s="2" t="s">
        <v>3052</v>
      </c>
      <c r="C3061" s="3">
        <v>20359.0</v>
      </c>
    </row>
    <row r="3062">
      <c r="A3062" s="2">
        <v>14537.0</v>
      </c>
      <c r="B3062" s="2" t="s">
        <v>3053</v>
      </c>
      <c r="C3062" s="3">
        <v>17732.0</v>
      </c>
    </row>
    <row r="3063">
      <c r="A3063" s="2">
        <v>14540.0</v>
      </c>
      <c r="B3063" s="2" t="s">
        <v>3054</v>
      </c>
      <c r="C3063" s="3">
        <v>19059.0</v>
      </c>
    </row>
    <row r="3064">
      <c r="A3064" s="2">
        <v>14541.0</v>
      </c>
      <c r="B3064" s="2" t="s">
        <v>3055</v>
      </c>
      <c r="C3064" s="3">
        <v>26244.0</v>
      </c>
    </row>
    <row r="3065">
      <c r="A3065" s="2">
        <v>14542.0</v>
      </c>
      <c r="B3065" s="2" t="s">
        <v>3056</v>
      </c>
      <c r="C3065" s="3">
        <v>23682.0</v>
      </c>
    </row>
    <row r="3066">
      <c r="A3066" s="2">
        <v>14543.0</v>
      </c>
      <c r="B3066" s="2" t="s">
        <v>3057</v>
      </c>
      <c r="C3066" s="3">
        <v>21625.0</v>
      </c>
    </row>
    <row r="3067">
      <c r="A3067" s="2">
        <v>14544.0</v>
      </c>
      <c r="B3067" s="2" t="s">
        <v>3058</v>
      </c>
      <c r="C3067" s="3">
        <v>10722.0</v>
      </c>
    </row>
    <row r="3068">
      <c r="A3068" s="2">
        <v>14545.0</v>
      </c>
      <c r="B3068" s="2" t="s">
        <v>3059</v>
      </c>
      <c r="C3068" s="3">
        <v>22468.0</v>
      </c>
    </row>
    <row r="3069">
      <c r="A3069" s="2">
        <v>14546.0</v>
      </c>
      <c r="B3069" s="2" t="s">
        <v>3060</v>
      </c>
      <c r="C3069" s="3">
        <v>11689.0</v>
      </c>
    </row>
    <row r="3070">
      <c r="A3070" s="2">
        <v>14547.0</v>
      </c>
      <c r="B3070" s="2" t="s">
        <v>3061</v>
      </c>
      <c r="C3070" s="3">
        <v>22867.0</v>
      </c>
    </row>
    <row r="3071">
      <c r="A3071" s="2">
        <v>14548.0</v>
      </c>
      <c r="B3071" s="2" t="s">
        <v>3062</v>
      </c>
      <c r="C3071" s="3">
        <v>28399.0</v>
      </c>
    </row>
    <row r="3072">
      <c r="A3072" s="2">
        <v>14549.0</v>
      </c>
      <c r="B3072" s="2" t="s">
        <v>3063</v>
      </c>
      <c r="C3072" s="3">
        <v>22279.0</v>
      </c>
    </row>
    <row r="3073">
      <c r="A3073" s="2">
        <v>14550.0</v>
      </c>
      <c r="B3073" s="2" t="s">
        <v>3064</v>
      </c>
      <c r="C3073" s="3">
        <v>23451.0</v>
      </c>
    </row>
    <row r="3074">
      <c r="A3074" s="2">
        <v>14551.0</v>
      </c>
      <c r="B3074" s="2" t="s">
        <v>3065</v>
      </c>
      <c r="C3074" s="3">
        <v>32976.0</v>
      </c>
    </row>
    <row r="3075">
      <c r="A3075" s="2">
        <v>14552.0</v>
      </c>
      <c r="B3075" s="2" t="s">
        <v>3066</v>
      </c>
      <c r="C3075" s="3">
        <v>19137.0</v>
      </c>
    </row>
    <row r="3076">
      <c r="A3076" s="2">
        <v>14554.0</v>
      </c>
      <c r="B3076" s="2" t="s">
        <v>3067</v>
      </c>
      <c r="C3076" s="3">
        <v>22158.0</v>
      </c>
    </row>
    <row r="3077">
      <c r="A3077" s="2">
        <v>14555.0</v>
      </c>
      <c r="B3077" s="2" t="s">
        <v>3068</v>
      </c>
      <c r="C3077" s="3">
        <v>19516.0</v>
      </c>
    </row>
    <row r="3078">
      <c r="A3078" s="2">
        <v>14556.0</v>
      </c>
      <c r="B3078" s="2" t="s">
        <v>3069</v>
      </c>
      <c r="C3078" s="3">
        <v>22632.0</v>
      </c>
    </row>
    <row r="3079">
      <c r="A3079" s="2">
        <v>14557.0</v>
      </c>
      <c r="B3079" s="2" t="s">
        <v>3070</v>
      </c>
      <c r="C3079" s="3">
        <v>23974.0</v>
      </c>
    </row>
    <row r="3080">
      <c r="A3080" s="2">
        <v>14559.0</v>
      </c>
      <c r="B3080" s="2" t="s">
        <v>3071</v>
      </c>
      <c r="C3080" s="3">
        <v>27017.0</v>
      </c>
    </row>
    <row r="3081">
      <c r="A3081" s="2">
        <v>14560.0</v>
      </c>
      <c r="B3081" s="2" t="s">
        <v>3072</v>
      </c>
      <c r="C3081" s="3">
        <v>26016.0</v>
      </c>
    </row>
    <row r="3082">
      <c r="A3082" s="2">
        <v>14561.0</v>
      </c>
      <c r="B3082" s="2" t="s">
        <v>3073</v>
      </c>
      <c r="C3082" s="3">
        <v>20438.0</v>
      </c>
    </row>
    <row r="3083">
      <c r="A3083" s="2">
        <v>14562.0</v>
      </c>
      <c r="B3083" s="2" t="s">
        <v>3074</v>
      </c>
      <c r="C3083" s="3">
        <v>25049.0</v>
      </c>
    </row>
    <row r="3084">
      <c r="A3084" s="2">
        <v>14563.0</v>
      </c>
      <c r="B3084" s="2" t="s">
        <v>3075</v>
      </c>
      <c r="C3084" s="3">
        <v>16771.0</v>
      </c>
    </row>
    <row r="3085">
      <c r="A3085" s="2">
        <v>14564.0</v>
      </c>
      <c r="B3085" s="2" t="s">
        <v>3076</v>
      </c>
      <c r="C3085" s="3">
        <v>30782.0</v>
      </c>
    </row>
    <row r="3086">
      <c r="A3086" s="2">
        <v>14566.0</v>
      </c>
      <c r="B3086" s="2" t="s">
        <v>3077</v>
      </c>
      <c r="C3086" s="3">
        <v>19783.0</v>
      </c>
    </row>
    <row r="3087">
      <c r="A3087" s="2">
        <v>14567.0</v>
      </c>
      <c r="B3087" s="2" t="s">
        <v>3078</v>
      </c>
      <c r="C3087" s="3">
        <v>18576.0</v>
      </c>
    </row>
    <row r="3088">
      <c r="A3088" s="2">
        <v>14568.0</v>
      </c>
      <c r="B3088" s="2" t="s">
        <v>3079</v>
      </c>
      <c r="C3088" s="3">
        <v>31317.0</v>
      </c>
    </row>
    <row r="3089">
      <c r="A3089" s="2">
        <v>14569.0</v>
      </c>
      <c r="B3089" s="2" t="s">
        <v>3080</v>
      </c>
      <c r="C3089" s="3">
        <v>25195.0</v>
      </c>
    </row>
    <row r="3090">
      <c r="A3090" s="2">
        <v>14570.0</v>
      </c>
      <c r="B3090" s="2" t="s">
        <v>3081</v>
      </c>
      <c r="C3090" s="3">
        <v>28539.0</v>
      </c>
    </row>
    <row r="3091">
      <c r="A3091" s="2">
        <v>14571.0</v>
      </c>
      <c r="B3091" s="2" t="s">
        <v>3082</v>
      </c>
      <c r="C3091" s="3">
        <v>25774.0</v>
      </c>
    </row>
    <row r="3092">
      <c r="A3092" s="2">
        <v>14572.0</v>
      </c>
      <c r="B3092" s="2" t="s">
        <v>3083</v>
      </c>
      <c r="C3092" s="3">
        <v>15472.0</v>
      </c>
    </row>
    <row r="3093">
      <c r="A3093" s="2">
        <v>14573.0</v>
      </c>
      <c r="B3093" s="2" t="s">
        <v>3084</v>
      </c>
      <c r="C3093" s="3">
        <v>15424.0</v>
      </c>
    </row>
    <row r="3094">
      <c r="A3094" s="2">
        <v>14574.0</v>
      </c>
      <c r="B3094" s="2" t="s">
        <v>3085</v>
      </c>
      <c r="C3094" s="3">
        <v>25692.0</v>
      </c>
    </row>
    <row r="3095">
      <c r="A3095" s="2">
        <v>14575.0</v>
      </c>
      <c r="B3095" s="2" t="s">
        <v>3086</v>
      </c>
      <c r="C3095" s="3">
        <v>32220.0</v>
      </c>
    </row>
    <row r="3096">
      <c r="A3096" s="2">
        <v>14576.0</v>
      </c>
      <c r="B3096" s="2" t="s">
        <v>3087</v>
      </c>
      <c r="C3096" s="3">
        <v>26944.0</v>
      </c>
    </row>
    <row r="3097">
      <c r="A3097" s="2">
        <v>14578.0</v>
      </c>
      <c r="B3097" s="2" t="s">
        <v>3088</v>
      </c>
      <c r="C3097" s="3">
        <v>17697.0</v>
      </c>
    </row>
    <row r="3098">
      <c r="A3098" s="2">
        <v>14580.0</v>
      </c>
      <c r="B3098" s="2" t="s">
        <v>3089</v>
      </c>
      <c r="C3098" s="3">
        <v>17407.0</v>
      </c>
    </row>
    <row r="3099">
      <c r="A3099" s="2">
        <v>14581.0</v>
      </c>
      <c r="B3099" s="2" t="s">
        <v>3090</v>
      </c>
      <c r="C3099" s="3">
        <v>21223.0</v>
      </c>
    </row>
    <row r="3100">
      <c r="A3100" s="2">
        <v>14582.0</v>
      </c>
      <c r="B3100" s="2" t="s">
        <v>3091</v>
      </c>
      <c r="C3100" s="3">
        <v>30084.0</v>
      </c>
    </row>
    <row r="3101">
      <c r="A3101" s="2">
        <v>14584.0</v>
      </c>
      <c r="B3101" s="2" t="s">
        <v>3092</v>
      </c>
      <c r="C3101" s="3">
        <v>18073.0</v>
      </c>
    </row>
    <row r="3102">
      <c r="A3102" s="2">
        <v>14585.0</v>
      </c>
      <c r="B3102" s="2" t="s">
        <v>3093</v>
      </c>
      <c r="C3102" s="3">
        <v>26705.0</v>
      </c>
    </row>
    <row r="3103">
      <c r="A3103" s="2">
        <v>14586.0</v>
      </c>
      <c r="B3103" s="2" t="s">
        <v>3094</v>
      </c>
      <c r="C3103" s="3">
        <v>21510.0</v>
      </c>
    </row>
    <row r="3104">
      <c r="A3104" s="2">
        <v>14587.0</v>
      </c>
      <c r="B3104" s="2" t="s">
        <v>3095</v>
      </c>
      <c r="C3104" s="3">
        <v>22546.0</v>
      </c>
    </row>
    <row r="3105">
      <c r="A3105" s="2">
        <v>14588.0</v>
      </c>
      <c r="B3105" s="2" t="s">
        <v>3096</v>
      </c>
      <c r="C3105" s="3">
        <v>24734.0</v>
      </c>
    </row>
    <row r="3106">
      <c r="A3106" s="2">
        <v>14589.0</v>
      </c>
      <c r="B3106" s="2" t="s">
        <v>3097</v>
      </c>
      <c r="C3106" s="3">
        <v>24291.0</v>
      </c>
    </row>
    <row r="3107">
      <c r="A3107" s="2">
        <v>14590.0</v>
      </c>
      <c r="B3107" s="2" t="s">
        <v>3098</v>
      </c>
      <c r="C3107" s="3">
        <v>36375.0</v>
      </c>
    </row>
    <row r="3108">
      <c r="A3108" s="2">
        <v>14591.0</v>
      </c>
      <c r="B3108" s="2" t="s">
        <v>3099</v>
      </c>
      <c r="C3108" s="3">
        <v>30665.0</v>
      </c>
    </row>
    <row r="3109">
      <c r="A3109" s="2">
        <v>14592.0</v>
      </c>
      <c r="B3109" s="2" t="s">
        <v>3100</v>
      </c>
      <c r="C3109" s="3">
        <v>21204.0</v>
      </c>
    </row>
    <row r="3110">
      <c r="A3110" s="2">
        <v>14594.0</v>
      </c>
      <c r="B3110" s="2" t="s">
        <v>3101</v>
      </c>
      <c r="C3110" s="3">
        <v>29339.0</v>
      </c>
    </row>
    <row r="3111">
      <c r="A3111" s="2">
        <v>14595.0</v>
      </c>
      <c r="B3111" s="2" t="s">
        <v>3102</v>
      </c>
      <c r="C3111" s="3">
        <v>13584.0</v>
      </c>
    </row>
    <row r="3112">
      <c r="A3112" s="2">
        <v>14597.0</v>
      </c>
      <c r="B3112" s="2" t="s">
        <v>3103</v>
      </c>
      <c r="C3112" s="3">
        <v>26810.0</v>
      </c>
    </row>
    <row r="3113">
      <c r="A3113" s="2">
        <v>14598.0</v>
      </c>
      <c r="B3113" s="2" t="s">
        <v>3104</v>
      </c>
      <c r="C3113" s="3">
        <v>21165.0</v>
      </c>
    </row>
    <row r="3114">
      <c r="A3114" s="2">
        <v>14600.0</v>
      </c>
      <c r="B3114" s="2" t="s">
        <v>3105</v>
      </c>
      <c r="C3114" s="3">
        <v>18872.0</v>
      </c>
    </row>
    <row r="3115">
      <c r="A3115" s="2">
        <v>14601.0</v>
      </c>
      <c r="B3115" s="2" t="s">
        <v>3106</v>
      </c>
      <c r="C3115" s="3">
        <v>21465.0</v>
      </c>
    </row>
    <row r="3116">
      <c r="A3116" s="2">
        <v>14602.0</v>
      </c>
      <c r="B3116" s="2" t="s">
        <v>3107</v>
      </c>
      <c r="C3116" s="3">
        <v>24599.0</v>
      </c>
    </row>
    <row r="3117">
      <c r="A3117" s="2">
        <v>14603.0</v>
      </c>
      <c r="B3117" s="2" t="s">
        <v>3108</v>
      </c>
      <c r="C3117" s="3">
        <v>15892.0</v>
      </c>
    </row>
    <row r="3118">
      <c r="A3118" s="2">
        <v>14604.0</v>
      </c>
      <c r="B3118" s="2" t="s">
        <v>3109</v>
      </c>
      <c r="C3118" s="3">
        <v>32668.0</v>
      </c>
    </row>
    <row r="3119">
      <c r="A3119" s="2">
        <v>14606.0</v>
      </c>
      <c r="B3119" s="2" t="s">
        <v>3110</v>
      </c>
      <c r="C3119" s="3">
        <v>36306.0</v>
      </c>
    </row>
    <row r="3120">
      <c r="A3120" s="2">
        <v>14607.0</v>
      </c>
      <c r="B3120" s="2" t="s">
        <v>3111</v>
      </c>
      <c r="C3120" s="3">
        <v>35936.0</v>
      </c>
    </row>
    <row r="3121">
      <c r="A3121" s="2">
        <v>14608.0</v>
      </c>
      <c r="B3121" s="2" t="s">
        <v>3112</v>
      </c>
      <c r="C3121" s="3">
        <v>31891.0</v>
      </c>
    </row>
    <row r="3122">
      <c r="A3122" s="2">
        <v>14609.0</v>
      </c>
      <c r="B3122" s="2" t="s">
        <v>3113</v>
      </c>
      <c r="C3122" s="3">
        <v>35075.0</v>
      </c>
    </row>
    <row r="3123">
      <c r="A3123" s="2">
        <v>14610.0</v>
      </c>
      <c r="B3123" s="2" t="s">
        <v>3114</v>
      </c>
      <c r="C3123" s="3">
        <v>25077.0</v>
      </c>
    </row>
    <row r="3124">
      <c r="A3124" s="2">
        <v>14611.0</v>
      </c>
      <c r="B3124" s="2" t="s">
        <v>3115</v>
      </c>
      <c r="C3124" s="3">
        <v>24831.0</v>
      </c>
    </row>
    <row r="3125">
      <c r="A3125" s="2">
        <v>14612.0</v>
      </c>
      <c r="B3125" s="2" t="s">
        <v>3116</v>
      </c>
      <c r="C3125" s="3">
        <v>15554.0</v>
      </c>
    </row>
    <row r="3126">
      <c r="A3126" s="2">
        <v>14613.0</v>
      </c>
      <c r="B3126" s="2" t="s">
        <v>3117</v>
      </c>
      <c r="C3126" s="3">
        <v>32621.0</v>
      </c>
    </row>
    <row r="3127">
      <c r="A3127" s="2">
        <v>14615.0</v>
      </c>
      <c r="B3127" s="2" t="s">
        <v>3118</v>
      </c>
      <c r="C3127" s="3">
        <v>18580.0</v>
      </c>
    </row>
    <row r="3128">
      <c r="A3128" s="2">
        <v>14617.0</v>
      </c>
      <c r="B3128" s="2" t="s">
        <v>3119</v>
      </c>
      <c r="C3128" s="3">
        <v>17695.0</v>
      </c>
    </row>
    <row r="3129">
      <c r="A3129" s="2">
        <v>14618.0</v>
      </c>
      <c r="B3129" s="2" t="s">
        <v>3120</v>
      </c>
      <c r="C3129" s="3">
        <v>34941.0</v>
      </c>
    </row>
    <row r="3130">
      <c r="A3130" s="2">
        <v>14619.0</v>
      </c>
      <c r="B3130" s="2" t="s">
        <v>3121</v>
      </c>
      <c r="C3130" s="3">
        <v>27658.0</v>
      </c>
    </row>
    <row r="3131">
      <c r="A3131" s="2">
        <v>14620.0</v>
      </c>
      <c r="B3131" s="2" t="s">
        <v>3122</v>
      </c>
      <c r="C3131" s="3">
        <v>15059.0</v>
      </c>
    </row>
    <row r="3132">
      <c r="A3132" s="2">
        <v>14621.0</v>
      </c>
      <c r="B3132" s="2" t="s">
        <v>3123</v>
      </c>
      <c r="C3132" s="3">
        <v>27034.0</v>
      </c>
    </row>
    <row r="3133">
      <c r="A3133" s="2">
        <v>14622.0</v>
      </c>
      <c r="B3133" s="2" t="s">
        <v>3124</v>
      </c>
      <c r="C3133" s="3">
        <v>36734.0</v>
      </c>
    </row>
    <row r="3134">
      <c r="A3134" s="2">
        <v>14623.0</v>
      </c>
      <c r="B3134" s="2" t="s">
        <v>3125</v>
      </c>
      <c r="C3134" s="3">
        <v>31659.0</v>
      </c>
    </row>
    <row r="3135">
      <c r="A3135" s="2">
        <v>14624.0</v>
      </c>
      <c r="B3135" s="2" t="s">
        <v>3126</v>
      </c>
      <c r="C3135" s="3">
        <v>15745.0</v>
      </c>
    </row>
    <row r="3136">
      <c r="A3136" s="2">
        <v>14625.0</v>
      </c>
      <c r="B3136" s="2" t="s">
        <v>3127</v>
      </c>
      <c r="C3136" s="3">
        <v>34939.0</v>
      </c>
    </row>
    <row r="3137">
      <c r="A3137" s="2">
        <v>14626.0</v>
      </c>
      <c r="B3137" s="2" t="s">
        <v>3128</v>
      </c>
      <c r="C3137" s="3">
        <v>36073.0</v>
      </c>
    </row>
    <row r="3138">
      <c r="A3138" s="2">
        <v>14627.0</v>
      </c>
      <c r="B3138" s="2" t="s">
        <v>3129</v>
      </c>
      <c r="C3138" s="3">
        <v>35108.0</v>
      </c>
    </row>
    <row r="3139">
      <c r="A3139" s="2">
        <v>14628.0</v>
      </c>
      <c r="B3139" s="2" t="s">
        <v>3130</v>
      </c>
      <c r="C3139" s="3">
        <v>19571.0</v>
      </c>
    </row>
    <row r="3140">
      <c r="A3140" s="2">
        <v>14629.0</v>
      </c>
      <c r="B3140" s="2" t="s">
        <v>3131</v>
      </c>
      <c r="C3140" s="3">
        <v>29613.0</v>
      </c>
    </row>
    <row r="3141">
      <c r="A3141" s="2">
        <v>14630.0</v>
      </c>
      <c r="B3141" s="2" t="s">
        <v>3132</v>
      </c>
      <c r="C3141" s="3">
        <v>23052.0</v>
      </c>
    </row>
    <row r="3142">
      <c r="A3142" s="2">
        <v>14631.0</v>
      </c>
      <c r="B3142" s="2" t="s">
        <v>3133</v>
      </c>
      <c r="C3142" s="3">
        <v>21550.0</v>
      </c>
    </row>
    <row r="3143">
      <c r="A3143" s="2">
        <v>14632.0</v>
      </c>
      <c r="B3143" s="2" t="s">
        <v>3134</v>
      </c>
      <c r="C3143" s="3">
        <v>18269.0</v>
      </c>
    </row>
    <row r="3144">
      <c r="A3144" s="2">
        <v>14633.0</v>
      </c>
      <c r="B3144" s="2" t="s">
        <v>3135</v>
      </c>
      <c r="C3144" s="3">
        <v>18304.0</v>
      </c>
    </row>
    <row r="3145">
      <c r="A3145" s="2">
        <v>14634.0</v>
      </c>
      <c r="B3145" s="2" t="s">
        <v>3136</v>
      </c>
      <c r="C3145" s="3">
        <v>12188.0</v>
      </c>
    </row>
    <row r="3146">
      <c r="A3146" s="2">
        <v>14635.0</v>
      </c>
      <c r="B3146" s="2" t="s">
        <v>3137</v>
      </c>
      <c r="C3146" s="3">
        <v>19450.0</v>
      </c>
    </row>
    <row r="3147">
      <c r="A3147" s="2">
        <v>14637.0</v>
      </c>
      <c r="B3147" s="2" t="s">
        <v>3138</v>
      </c>
      <c r="C3147" s="3">
        <v>18447.0</v>
      </c>
    </row>
    <row r="3148">
      <c r="A3148" s="2">
        <v>14639.0</v>
      </c>
      <c r="B3148" s="2" t="s">
        <v>3139</v>
      </c>
      <c r="C3148" s="3">
        <v>12754.0</v>
      </c>
    </row>
    <row r="3149">
      <c r="A3149" s="2">
        <v>14640.0</v>
      </c>
      <c r="B3149" s="2" t="s">
        <v>3140</v>
      </c>
      <c r="C3149" s="3">
        <v>24268.0</v>
      </c>
    </row>
    <row r="3150">
      <c r="A3150" s="2">
        <v>14641.0</v>
      </c>
      <c r="B3150" s="2" t="s">
        <v>3141</v>
      </c>
      <c r="C3150" s="3">
        <v>15652.0</v>
      </c>
    </row>
    <row r="3151">
      <c r="A3151" s="2">
        <v>14642.0</v>
      </c>
      <c r="B3151" s="2" t="s">
        <v>3142</v>
      </c>
      <c r="C3151" s="3">
        <v>26339.0</v>
      </c>
    </row>
    <row r="3152">
      <c r="A3152" s="2">
        <v>14643.0</v>
      </c>
      <c r="B3152" s="2" t="s">
        <v>3143</v>
      </c>
      <c r="C3152" s="3">
        <v>23890.0</v>
      </c>
    </row>
    <row r="3153">
      <c r="A3153" s="2">
        <v>14644.0</v>
      </c>
      <c r="B3153" s="2" t="s">
        <v>3144</v>
      </c>
      <c r="C3153" s="3">
        <v>25849.0</v>
      </c>
    </row>
    <row r="3154">
      <c r="A3154" s="2">
        <v>14645.0</v>
      </c>
      <c r="B3154" s="2" t="s">
        <v>3145</v>
      </c>
      <c r="C3154" s="3">
        <v>35832.0</v>
      </c>
    </row>
    <row r="3155">
      <c r="A3155" s="2">
        <v>14646.0</v>
      </c>
      <c r="B3155" s="2" t="s">
        <v>3146</v>
      </c>
      <c r="C3155" s="3">
        <v>30179.0</v>
      </c>
    </row>
    <row r="3156">
      <c r="A3156" s="2">
        <v>14647.0</v>
      </c>
      <c r="B3156" s="2" t="s">
        <v>3147</v>
      </c>
      <c r="C3156" s="3">
        <v>33280.0</v>
      </c>
    </row>
    <row r="3157">
      <c r="A3157" s="2">
        <v>14649.0</v>
      </c>
      <c r="B3157" s="2" t="s">
        <v>3148</v>
      </c>
      <c r="C3157" s="3">
        <v>17046.0</v>
      </c>
    </row>
    <row r="3158">
      <c r="A3158" s="2">
        <v>14651.0</v>
      </c>
      <c r="B3158" s="2" t="s">
        <v>3149</v>
      </c>
      <c r="C3158" s="3">
        <v>33354.0</v>
      </c>
    </row>
    <row r="3159">
      <c r="A3159" s="2">
        <v>14653.0</v>
      </c>
      <c r="B3159" s="2" t="s">
        <v>3150</v>
      </c>
      <c r="C3159" s="3">
        <v>15110.0</v>
      </c>
    </row>
    <row r="3160">
      <c r="A3160" s="2">
        <v>14655.0</v>
      </c>
      <c r="B3160" s="2" t="s">
        <v>3151</v>
      </c>
      <c r="C3160" s="3">
        <v>27656.0</v>
      </c>
    </row>
    <row r="3161">
      <c r="A3161" s="2">
        <v>14656.0</v>
      </c>
      <c r="B3161" s="2" t="s">
        <v>3152</v>
      </c>
      <c r="C3161" s="3">
        <v>31611.0</v>
      </c>
    </row>
    <row r="3162">
      <c r="A3162" s="2">
        <v>14657.0</v>
      </c>
      <c r="B3162" s="2" t="s">
        <v>3153</v>
      </c>
      <c r="C3162" s="3">
        <v>15262.0</v>
      </c>
    </row>
    <row r="3163">
      <c r="A3163" s="2">
        <v>14658.0</v>
      </c>
      <c r="B3163" s="2" t="s">
        <v>3154</v>
      </c>
      <c r="C3163" s="3">
        <v>18222.0</v>
      </c>
    </row>
    <row r="3164">
      <c r="A3164" s="2">
        <v>14659.0</v>
      </c>
      <c r="B3164" s="2" t="s">
        <v>3155</v>
      </c>
      <c r="C3164" s="3">
        <v>23213.0</v>
      </c>
    </row>
    <row r="3165">
      <c r="A3165" s="2">
        <v>14660.0</v>
      </c>
      <c r="B3165" s="2" t="s">
        <v>3156</v>
      </c>
      <c r="C3165" s="3">
        <v>32046.0</v>
      </c>
    </row>
    <row r="3166">
      <c r="A3166" s="2">
        <v>14661.0</v>
      </c>
      <c r="B3166" s="2" t="s">
        <v>3157</v>
      </c>
      <c r="C3166" s="3">
        <v>34475.0</v>
      </c>
    </row>
    <row r="3167">
      <c r="A3167" s="2">
        <v>14662.0</v>
      </c>
      <c r="B3167" s="2" t="s">
        <v>3158</v>
      </c>
      <c r="C3167" s="3">
        <v>35392.0</v>
      </c>
    </row>
    <row r="3168">
      <c r="A3168" s="2">
        <v>14663.0</v>
      </c>
      <c r="B3168" s="2" t="s">
        <v>3159</v>
      </c>
      <c r="C3168" s="3">
        <v>22578.0</v>
      </c>
    </row>
    <row r="3169">
      <c r="A3169" s="2">
        <v>14664.0</v>
      </c>
      <c r="B3169" s="2" t="s">
        <v>3160</v>
      </c>
      <c r="C3169" s="3">
        <v>20060.0</v>
      </c>
    </row>
    <row r="3170">
      <c r="A3170" s="2">
        <v>14665.0</v>
      </c>
      <c r="B3170" s="2" t="s">
        <v>3161</v>
      </c>
      <c r="C3170" s="3">
        <v>17943.0</v>
      </c>
    </row>
    <row r="3171">
      <c r="A3171" s="2">
        <v>14666.0</v>
      </c>
      <c r="B3171" s="2" t="s">
        <v>3162</v>
      </c>
      <c r="C3171" s="3">
        <v>12836.0</v>
      </c>
    </row>
    <row r="3172">
      <c r="A3172" s="2">
        <v>14667.0</v>
      </c>
      <c r="B3172" s="2" t="s">
        <v>3163</v>
      </c>
      <c r="C3172" s="3">
        <v>20289.0</v>
      </c>
    </row>
    <row r="3173">
      <c r="A3173" s="2">
        <v>14668.0</v>
      </c>
      <c r="B3173" s="2" t="s">
        <v>3164</v>
      </c>
      <c r="C3173" s="3">
        <v>23488.0</v>
      </c>
    </row>
    <row r="3174">
      <c r="A3174" s="2">
        <v>14669.0</v>
      </c>
      <c r="B3174" s="2" t="s">
        <v>3165</v>
      </c>
      <c r="C3174" s="3">
        <v>14682.0</v>
      </c>
    </row>
    <row r="3175">
      <c r="A3175" s="2">
        <v>14670.0</v>
      </c>
      <c r="B3175" s="2" t="s">
        <v>3166</v>
      </c>
      <c r="C3175" s="3">
        <v>25721.0</v>
      </c>
    </row>
    <row r="3176">
      <c r="A3176" s="2">
        <v>14671.0</v>
      </c>
      <c r="B3176" s="2" t="s">
        <v>3167</v>
      </c>
      <c r="C3176" s="3">
        <v>33472.0</v>
      </c>
    </row>
    <row r="3177">
      <c r="A3177" s="2">
        <v>14675.0</v>
      </c>
      <c r="B3177" s="2" t="s">
        <v>3168</v>
      </c>
      <c r="C3177" s="3">
        <v>25689.0</v>
      </c>
    </row>
    <row r="3178">
      <c r="A3178" s="2">
        <v>14676.0</v>
      </c>
      <c r="B3178" s="2" t="s">
        <v>3169</v>
      </c>
      <c r="C3178" s="3">
        <v>36063.0</v>
      </c>
    </row>
    <row r="3179">
      <c r="A3179" s="2">
        <v>14677.0</v>
      </c>
      <c r="B3179" s="2" t="s">
        <v>3170</v>
      </c>
      <c r="C3179" s="3">
        <v>11746.0</v>
      </c>
    </row>
    <row r="3180">
      <c r="A3180" s="2">
        <v>14678.0</v>
      </c>
      <c r="B3180" s="2" t="s">
        <v>3171</v>
      </c>
      <c r="C3180" s="3">
        <v>18513.0</v>
      </c>
    </row>
    <row r="3181">
      <c r="A3181" s="2">
        <v>14679.0</v>
      </c>
      <c r="B3181" s="2" t="s">
        <v>3172</v>
      </c>
      <c r="C3181" s="3">
        <v>18488.0</v>
      </c>
    </row>
    <row r="3182">
      <c r="A3182" s="2">
        <v>14681.0</v>
      </c>
      <c r="B3182" s="2" t="s">
        <v>3173</v>
      </c>
      <c r="C3182" s="3">
        <v>24825.0</v>
      </c>
    </row>
    <row r="3183">
      <c r="A3183" s="2">
        <v>14682.0</v>
      </c>
      <c r="B3183" s="2" t="s">
        <v>3174</v>
      </c>
      <c r="C3183" s="3">
        <v>33997.0</v>
      </c>
    </row>
    <row r="3184">
      <c r="A3184" s="2">
        <v>14683.0</v>
      </c>
      <c r="B3184" s="2" t="s">
        <v>3175</v>
      </c>
      <c r="C3184" s="3">
        <v>18722.0</v>
      </c>
    </row>
    <row r="3185">
      <c r="A3185" s="2">
        <v>14685.0</v>
      </c>
      <c r="B3185" s="2" t="s">
        <v>3176</v>
      </c>
      <c r="C3185" s="3">
        <v>18112.0</v>
      </c>
    </row>
    <row r="3186">
      <c r="A3186" s="2">
        <v>14686.0</v>
      </c>
      <c r="B3186" s="2" t="s">
        <v>3177</v>
      </c>
      <c r="C3186" s="3">
        <v>18635.0</v>
      </c>
    </row>
    <row r="3187">
      <c r="A3187" s="2">
        <v>14687.0</v>
      </c>
      <c r="B3187" s="2" t="s">
        <v>3178</v>
      </c>
      <c r="C3187" s="3">
        <v>15334.0</v>
      </c>
    </row>
    <row r="3188">
      <c r="A3188" s="2">
        <v>14688.0</v>
      </c>
      <c r="B3188" s="2" t="s">
        <v>3179</v>
      </c>
      <c r="C3188" s="3">
        <v>31136.0</v>
      </c>
    </row>
    <row r="3189">
      <c r="A3189" s="2">
        <v>14689.0</v>
      </c>
      <c r="B3189" s="2" t="s">
        <v>3180</v>
      </c>
      <c r="C3189" s="3">
        <v>19801.0</v>
      </c>
    </row>
    <row r="3190">
      <c r="A3190" s="2">
        <v>14690.0</v>
      </c>
      <c r="B3190" s="2" t="s">
        <v>3181</v>
      </c>
      <c r="C3190" s="3">
        <v>23183.0</v>
      </c>
    </row>
    <row r="3191">
      <c r="A3191" s="2">
        <v>14691.0</v>
      </c>
      <c r="B3191" s="2" t="s">
        <v>3182</v>
      </c>
      <c r="C3191" s="3">
        <v>18045.0</v>
      </c>
    </row>
    <row r="3192">
      <c r="A3192" s="2">
        <v>14692.0</v>
      </c>
      <c r="B3192" s="2" t="s">
        <v>3183</v>
      </c>
      <c r="C3192" s="3">
        <v>30488.0</v>
      </c>
    </row>
    <row r="3193">
      <c r="A3193" s="2">
        <v>14694.0</v>
      </c>
      <c r="B3193" s="2" t="s">
        <v>3184</v>
      </c>
      <c r="C3193" s="3">
        <v>26697.0</v>
      </c>
    </row>
    <row r="3194">
      <c r="A3194" s="2">
        <v>14695.0</v>
      </c>
      <c r="B3194" s="2" t="s">
        <v>3185</v>
      </c>
      <c r="C3194" s="3">
        <v>20258.0</v>
      </c>
    </row>
    <row r="3195">
      <c r="A3195" s="2">
        <v>14696.0</v>
      </c>
      <c r="B3195" s="2" t="s">
        <v>3186</v>
      </c>
      <c r="C3195" s="3">
        <v>21874.0</v>
      </c>
    </row>
    <row r="3196">
      <c r="A3196" s="2">
        <v>14697.0</v>
      </c>
      <c r="B3196" s="2" t="s">
        <v>3187</v>
      </c>
      <c r="C3196" s="3">
        <v>20361.0</v>
      </c>
    </row>
    <row r="3197">
      <c r="A3197" s="2">
        <v>14698.0</v>
      </c>
      <c r="B3197" s="2" t="s">
        <v>3188</v>
      </c>
      <c r="C3197" s="3">
        <v>25292.0</v>
      </c>
    </row>
    <row r="3198">
      <c r="A3198" s="2">
        <v>14700.0</v>
      </c>
      <c r="B3198" s="2" t="s">
        <v>3189</v>
      </c>
      <c r="C3198" s="3">
        <v>32080.0</v>
      </c>
    </row>
    <row r="3199">
      <c r="A3199" s="2">
        <v>14701.0</v>
      </c>
      <c r="B3199" s="2" t="s">
        <v>3190</v>
      </c>
      <c r="C3199" s="3">
        <v>27308.0</v>
      </c>
    </row>
    <row r="3200">
      <c r="A3200" s="2">
        <v>14702.0</v>
      </c>
      <c r="B3200" s="2" t="s">
        <v>3191</v>
      </c>
      <c r="C3200" s="3">
        <v>19745.0</v>
      </c>
    </row>
    <row r="3201">
      <c r="A3201" s="2">
        <v>14703.0</v>
      </c>
      <c r="B3201" s="2" t="s">
        <v>3192</v>
      </c>
      <c r="C3201" s="3">
        <v>29092.0</v>
      </c>
    </row>
    <row r="3202">
      <c r="A3202" s="2">
        <v>14705.0</v>
      </c>
      <c r="B3202" s="2" t="s">
        <v>3193</v>
      </c>
      <c r="C3202" s="3">
        <v>31140.0</v>
      </c>
    </row>
    <row r="3203">
      <c r="A3203" s="2">
        <v>14706.0</v>
      </c>
      <c r="B3203" s="2" t="s">
        <v>3194</v>
      </c>
      <c r="C3203" s="3">
        <v>33782.0</v>
      </c>
    </row>
    <row r="3204">
      <c r="A3204" s="2">
        <v>14707.0</v>
      </c>
      <c r="B3204" s="2" t="s">
        <v>3195</v>
      </c>
      <c r="C3204" s="3">
        <v>19785.0</v>
      </c>
    </row>
    <row r="3205">
      <c r="A3205" s="2">
        <v>14708.0</v>
      </c>
      <c r="B3205" s="2" t="s">
        <v>3196</v>
      </c>
      <c r="C3205" s="3">
        <v>22732.0</v>
      </c>
    </row>
    <row r="3206">
      <c r="A3206" s="2">
        <v>14709.0</v>
      </c>
      <c r="B3206" s="2" t="s">
        <v>3197</v>
      </c>
      <c r="C3206" s="3">
        <v>15476.0</v>
      </c>
    </row>
    <row r="3207">
      <c r="A3207" s="2">
        <v>14710.0</v>
      </c>
      <c r="B3207" s="2" t="s">
        <v>3198</v>
      </c>
      <c r="C3207" s="3">
        <v>17797.0</v>
      </c>
    </row>
    <row r="3208">
      <c r="A3208" s="2">
        <v>14711.0</v>
      </c>
      <c r="B3208" s="2" t="s">
        <v>3199</v>
      </c>
      <c r="C3208" s="3">
        <v>33505.0</v>
      </c>
    </row>
    <row r="3209">
      <c r="A3209" s="2">
        <v>14712.0</v>
      </c>
      <c r="B3209" s="2" t="s">
        <v>3200</v>
      </c>
      <c r="C3209" s="3">
        <v>12767.0</v>
      </c>
    </row>
    <row r="3210">
      <c r="A3210" s="2">
        <v>14713.0</v>
      </c>
      <c r="B3210" s="2" t="s">
        <v>3201</v>
      </c>
      <c r="C3210" s="3">
        <v>17115.0</v>
      </c>
    </row>
    <row r="3211">
      <c r="A3211" s="2">
        <v>14714.0</v>
      </c>
      <c r="B3211" s="2" t="s">
        <v>3202</v>
      </c>
      <c r="C3211" s="3">
        <v>22910.0</v>
      </c>
    </row>
    <row r="3212">
      <c r="A3212" s="2">
        <v>14715.0</v>
      </c>
      <c r="B3212" s="2" t="s">
        <v>3203</v>
      </c>
      <c r="C3212" s="3">
        <v>13388.0</v>
      </c>
    </row>
    <row r="3213">
      <c r="A3213" s="2">
        <v>14716.0</v>
      </c>
      <c r="B3213" s="2" t="s">
        <v>3204</v>
      </c>
      <c r="C3213" s="3">
        <v>22562.0</v>
      </c>
    </row>
    <row r="3214">
      <c r="A3214" s="2">
        <v>14717.0</v>
      </c>
      <c r="B3214" s="2" t="s">
        <v>3205</v>
      </c>
      <c r="C3214" s="3">
        <v>18987.0</v>
      </c>
    </row>
    <row r="3215">
      <c r="A3215" s="2">
        <v>14718.0</v>
      </c>
      <c r="B3215" s="2" t="s">
        <v>3206</v>
      </c>
      <c r="C3215" s="3">
        <v>19516.0</v>
      </c>
    </row>
    <row r="3216">
      <c r="A3216" s="2">
        <v>14719.0</v>
      </c>
      <c r="B3216" s="2" t="s">
        <v>3207</v>
      </c>
      <c r="C3216" s="3">
        <v>20628.0</v>
      </c>
    </row>
    <row r="3217">
      <c r="A3217" s="2">
        <v>14720.0</v>
      </c>
      <c r="B3217" s="2" t="s">
        <v>3208</v>
      </c>
      <c r="C3217" s="3">
        <v>26359.0</v>
      </c>
    </row>
    <row r="3218">
      <c r="A3218" s="2">
        <v>14721.0</v>
      </c>
      <c r="B3218" s="2" t="s">
        <v>3209</v>
      </c>
      <c r="C3218" s="3">
        <v>33610.0</v>
      </c>
    </row>
    <row r="3219">
      <c r="A3219" s="2">
        <v>14722.0</v>
      </c>
      <c r="B3219" s="2" t="s">
        <v>3210</v>
      </c>
      <c r="C3219" s="3">
        <v>23713.0</v>
      </c>
    </row>
    <row r="3220">
      <c r="A3220" s="2">
        <v>14723.0</v>
      </c>
      <c r="B3220" s="2" t="s">
        <v>3211</v>
      </c>
      <c r="C3220" s="3">
        <v>19447.0</v>
      </c>
    </row>
    <row r="3221">
      <c r="A3221" s="2">
        <v>14724.0</v>
      </c>
      <c r="B3221" s="2" t="s">
        <v>3212</v>
      </c>
      <c r="C3221" s="3">
        <v>26728.0</v>
      </c>
    </row>
    <row r="3222">
      <c r="A3222" s="2">
        <v>14725.0</v>
      </c>
      <c r="B3222" s="2" t="s">
        <v>3213</v>
      </c>
      <c r="C3222" s="3">
        <v>24665.0</v>
      </c>
    </row>
    <row r="3223">
      <c r="A3223" s="2">
        <v>14726.0</v>
      </c>
      <c r="B3223" s="2" t="s">
        <v>3214</v>
      </c>
      <c r="C3223" s="3">
        <v>12703.0</v>
      </c>
    </row>
    <row r="3224">
      <c r="A3224" s="2">
        <v>14727.0</v>
      </c>
      <c r="B3224" s="2" t="s">
        <v>3215</v>
      </c>
      <c r="C3224" s="3">
        <v>16939.0</v>
      </c>
    </row>
    <row r="3225">
      <c r="A3225" s="2">
        <v>14728.0</v>
      </c>
      <c r="B3225" s="2" t="s">
        <v>3216</v>
      </c>
      <c r="C3225" s="3">
        <v>13682.0</v>
      </c>
    </row>
    <row r="3226">
      <c r="A3226" s="2">
        <v>14729.0</v>
      </c>
      <c r="B3226" s="2" t="s">
        <v>3217</v>
      </c>
      <c r="C3226" s="3">
        <v>30461.0</v>
      </c>
    </row>
    <row r="3227">
      <c r="A3227" s="2">
        <v>14730.0</v>
      </c>
      <c r="B3227" s="2" t="s">
        <v>3218</v>
      </c>
      <c r="C3227" s="3">
        <v>33254.0</v>
      </c>
    </row>
    <row r="3228">
      <c r="A3228" s="2">
        <v>14731.0</v>
      </c>
      <c r="B3228" s="2" t="s">
        <v>3219</v>
      </c>
      <c r="C3228" s="3">
        <v>23151.0</v>
      </c>
    </row>
    <row r="3229">
      <c r="A3229" s="2">
        <v>14734.0</v>
      </c>
      <c r="B3229" s="2" t="s">
        <v>3220</v>
      </c>
      <c r="C3229" s="3">
        <v>18667.0</v>
      </c>
    </row>
    <row r="3230">
      <c r="A3230" s="2">
        <v>14735.0</v>
      </c>
      <c r="B3230" s="2" t="s">
        <v>3221</v>
      </c>
      <c r="C3230" s="3">
        <v>27710.0</v>
      </c>
    </row>
    <row r="3231">
      <c r="A3231" s="2">
        <v>14736.0</v>
      </c>
      <c r="B3231" s="2" t="s">
        <v>3222</v>
      </c>
      <c r="C3231" s="3">
        <v>35192.0</v>
      </c>
    </row>
    <row r="3232">
      <c r="A3232" s="2">
        <v>14737.0</v>
      </c>
      <c r="B3232" s="2" t="s">
        <v>3223</v>
      </c>
      <c r="C3232" s="3">
        <v>30844.0</v>
      </c>
    </row>
    <row r="3233">
      <c r="A3233" s="2">
        <v>14738.0</v>
      </c>
      <c r="B3233" s="2" t="s">
        <v>3224</v>
      </c>
      <c r="C3233" s="3">
        <v>23696.0</v>
      </c>
    </row>
    <row r="3234">
      <c r="A3234" s="2">
        <v>14739.0</v>
      </c>
      <c r="B3234" s="2" t="s">
        <v>3225</v>
      </c>
      <c r="C3234" s="3">
        <v>27562.0</v>
      </c>
    </row>
    <row r="3235">
      <c r="A3235" s="2">
        <v>14740.0</v>
      </c>
      <c r="B3235" s="2" t="s">
        <v>3226</v>
      </c>
      <c r="C3235" s="3">
        <v>20046.0</v>
      </c>
    </row>
    <row r="3236">
      <c r="A3236" s="2">
        <v>14741.0</v>
      </c>
      <c r="B3236" s="2" t="s">
        <v>3227</v>
      </c>
      <c r="C3236" s="3">
        <v>26965.0</v>
      </c>
    </row>
    <row r="3237">
      <c r="A3237" s="2">
        <v>14742.0</v>
      </c>
      <c r="B3237" s="2" t="s">
        <v>3228</v>
      </c>
      <c r="C3237" s="3">
        <v>19050.0</v>
      </c>
    </row>
    <row r="3238">
      <c r="A3238" s="2">
        <v>14743.0</v>
      </c>
      <c r="B3238" s="2" t="s">
        <v>3229</v>
      </c>
      <c r="C3238" s="3">
        <v>29200.0</v>
      </c>
    </row>
    <row r="3239">
      <c r="A3239" s="2">
        <v>14744.0</v>
      </c>
      <c r="B3239" s="2" t="s">
        <v>3230</v>
      </c>
      <c r="C3239" s="3">
        <v>23909.0</v>
      </c>
    </row>
    <row r="3240">
      <c r="A3240" s="2">
        <v>14745.0</v>
      </c>
      <c r="B3240" s="2" t="s">
        <v>3231</v>
      </c>
      <c r="C3240" s="3">
        <v>25301.0</v>
      </c>
    </row>
    <row r="3241">
      <c r="A3241" s="2">
        <v>14746.0</v>
      </c>
      <c r="B3241" s="2" t="s">
        <v>3232</v>
      </c>
      <c r="C3241" s="3">
        <v>13193.0</v>
      </c>
    </row>
    <row r="3242">
      <c r="A3242" s="2">
        <v>14747.0</v>
      </c>
      <c r="B3242" s="2" t="s">
        <v>3233</v>
      </c>
      <c r="C3242" s="3">
        <v>22430.0</v>
      </c>
    </row>
    <row r="3243">
      <c r="A3243" s="2">
        <v>14751.0</v>
      </c>
      <c r="B3243" s="2" t="s">
        <v>3234</v>
      </c>
      <c r="C3243" s="3">
        <v>19187.0</v>
      </c>
    </row>
    <row r="3244">
      <c r="A3244" s="2">
        <v>14752.0</v>
      </c>
      <c r="B3244" s="2" t="s">
        <v>3235</v>
      </c>
      <c r="C3244" s="3">
        <v>32861.0</v>
      </c>
    </row>
    <row r="3245">
      <c r="A3245" s="2">
        <v>14753.0</v>
      </c>
      <c r="B3245" s="2" t="s">
        <v>3236</v>
      </c>
      <c r="C3245" s="3">
        <v>27070.0</v>
      </c>
    </row>
    <row r="3246">
      <c r="A3246" s="2">
        <v>14754.0</v>
      </c>
      <c r="B3246" s="2" t="s">
        <v>3237</v>
      </c>
      <c r="C3246" s="3">
        <v>16528.0</v>
      </c>
    </row>
    <row r="3247">
      <c r="A3247" s="2">
        <v>14755.0</v>
      </c>
      <c r="B3247" s="2" t="s">
        <v>3238</v>
      </c>
      <c r="C3247" s="3">
        <v>23780.0</v>
      </c>
    </row>
    <row r="3248">
      <c r="A3248" s="2">
        <v>14756.0</v>
      </c>
      <c r="B3248" s="2" t="s">
        <v>3239</v>
      </c>
      <c r="C3248" s="3">
        <v>22966.0</v>
      </c>
    </row>
    <row r="3249">
      <c r="A3249" s="2">
        <v>14757.0</v>
      </c>
      <c r="B3249" s="2" t="s">
        <v>3240</v>
      </c>
      <c r="C3249" s="3">
        <v>14870.0</v>
      </c>
    </row>
    <row r="3250">
      <c r="A3250" s="2">
        <v>14759.0</v>
      </c>
      <c r="B3250" s="2" t="s">
        <v>3241</v>
      </c>
      <c r="C3250" s="3">
        <v>23552.0</v>
      </c>
    </row>
    <row r="3251">
      <c r="A3251" s="2">
        <v>14760.0</v>
      </c>
      <c r="B3251" s="2" t="s">
        <v>3242</v>
      </c>
      <c r="C3251" s="3">
        <v>19356.0</v>
      </c>
    </row>
    <row r="3252">
      <c r="A3252" s="2">
        <v>14761.0</v>
      </c>
      <c r="B3252" s="2" t="s">
        <v>3243</v>
      </c>
      <c r="C3252" s="3">
        <v>21966.0</v>
      </c>
    </row>
    <row r="3253">
      <c r="A3253" s="2">
        <v>14762.0</v>
      </c>
      <c r="B3253" s="2" t="s">
        <v>3244</v>
      </c>
      <c r="C3253" s="3">
        <v>28836.0</v>
      </c>
    </row>
    <row r="3254">
      <c r="A3254" s="2">
        <v>14763.0</v>
      </c>
      <c r="B3254" s="2" t="s">
        <v>3245</v>
      </c>
      <c r="C3254" s="3">
        <v>29623.0</v>
      </c>
    </row>
    <row r="3255">
      <c r="A3255" s="2">
        <v>14765.0</v>
      </c>
      <c r="B3255" s="2" t="s">
        <v>3246</v>
      </c>
      <c r="C3255" s="3">
        <v>17197.0</v>
      </c>
    </row>
    <row r="3256">
      <c r="A3256" s="2">
        <v>14766.0</v>
      </c>
      <c r="B3256" s="2" t="s">
        <v>3247</v>
      </c>
      <c r="C3256" s="3">
        <v>20966.0</v>
      </c>
    </row>
    <row r="3257">
      <c r="A3257" s="2">
        <v>14767.0</v>
      </c>
      <c r="B3257" s="2" t="s">
        <v>3248</v>
      </c>
      <c r="C3257" s="3">
        <v>17556.0</v>
      </c>
    </row>
    <row r="3258">
      <c r="A3258" s="2">
        <v>14768.0</v>
      </c>
      <c r="B3258" s="2" t="s">
        <v>3249</v>
      </c>
      <c r="C3258" s="3">
        <v>23766.0</v>
      </c>
    </row>
    <row r="3259">
      <c r="A3259" s="2">
        <v>14770.0</v>
      </c>
      <c r="B3259" s="2" t="s">
        <v>3250</v>
      </c>
      <c r="C3259" s="3">
        <v>28344.0</v>
      </c>
    </row>
    <row r="3260">
      <c r="A3260" s="2">
        <v>14771.0</v>
      </c>
      <c r="B3260" s="2" t="s">
        <v>3251</v>
      </c>
      <c r="C3260" s="3">
        <v>12531.0</v>
      </c>
    </row>
    <row r="3261">
      <c r="A3261" s="2">
        <v>14774.0</v>
      </c>
      <c r="B3261" s="2" t="s">
        <v>3252</v>
      </c>
      <c r="C3261" s="3">
        <v>34998.0</v>
      </c>
    </row>
    <row r="3262">
      <c r="A3262" s="2">
        <v>14775.0</v>
      </c>
      <c r="B3262" s="2" t="s">
        <v>3253</v>
      </c>
      <c r="C3262" s="3">
        <v>28768.0</v>
      </c>
    </row>
    <row r="3263">
      <c r="A3263" s="2">
        <v>14777.0</v>
      </c>
      <c r="B3263" s="2" t="s">
        <v>3254</v>
      </c>
      <c r="C3263" s="3">
        <v>17611.0</v>
      </c>
    </row>
    <row r="3264">
      <c r="A3264" s="2">
        <v>14778.0</v>
      </c>
      <c r="B3264" s="2" t="s">
        <v>3255</v>
      </c>
      <c r="C3264" s="3">
        <v>22949.0</v>
      </c>
    </row>
    <row r="3265">
      <c r="A3265" s="2">
        <v>14779.0</v>
      </c>
      <c r="B3265" s="2" t="s">
        <v>3256</v>
      </c>
      <c r="C3265" s="3">
        <v>17761.0</v>
      </c>
    </row>
    <row r="3266">
      <c r="A3266" s="2">
        <v>14780.0</v>
      </c>
      <c r="B3266" s="2" t="s">
        <v>3257</v>
      </c>
      <c r="C3266" s="3">
        <v>22127.0</v>
      </c>
    </row>
    <row r="3267">
      <c r="A3267" s="2">
        <v>14782.0</v>
      </c>
      <c r="B3267" s="2" t="s">
        <v>3258</v>
      </c>
      <c r="C3267" s="3">
        <v>13229.0</v>
      </c>
    </row>
    <row r="3268">
      <c r="A3268" s="2">
        <v>14784.0</v>
      </c>
      <c r="B3268" s="2" t="s">
        <v>3259</v>
      </c>
      <c r="C3268" s="3">
        <v>24194.0</v>
      </c>
    </row>
    <row r="3269">
      <c r="A3269" s="2">
        <v>14785.0</v>
      </c>
      <c r="B3269" s="2" t="s">
        <v>3260</v>
      </c>
      <c r="C3269" s="3">
        <v>17593.0</v>
      </c>
    </row>
    <row r="3270">
      <c r="A3270" s="2">
        <v>14787.0</v>
      </c>
      <c r="B3270" s="2" t="s">
        <v>3261</v>
      </c>
      <c r="C3270" s="3">
        <v>12487.0</v>
      </c>
    </row>
    <row r="3271">
      <c r="A3271" s="2">
        <v>14789.0</v>
      </c>
      <c r="B3271" s="2" t="s">
        <v>3262</v>
      </c>
      <c r="C3271" s="3">
        <v>23233.0</v>
      </c>
    </row>
    <row r="3272">
      <c r="A3272" s="2">
        <v>14790.0</v>
      </c>
      <c r="B3272" s="2" t="s">
        <v>3263</v>
      </c>
      <c r="C3272" s="3">
        <v>24134.0</v>
      </c>
    </row>
    <row r="3273">
      <c r="A3273" s="2">
        <v>14791.0</v>
      </c>
      <c r="B3273" s="2" t="s">
        <v>3264</v>
      </c>
      <c r="C3273" s="3">
        <v>12311.0</v>
      </c>
    </row>
    <row r="3274">
      <c r="A3274" s="2">
        <v>14793.0</v>
      </c>
      <c r="B3274" s="2" t="s">
        <v>3265</v>
      </c>
      <c r="C3274" s="3">
        <v>22658.0</v>
      </c>
    </row>
    <row r="3275">
      <c r="A3275" s="2">
        <v>14794.0</v>
      </c>
      <c r="B3275" s="2" t="s">
        <v>3266</v>
      </c>
      <c r="C3275" s="3">
        <v>21927.0</v>
      </c>
    </row>
    <row r="3276">
      <c r="A3276" s="2">
        <v>14795.0</v>
      </c>
      <c r="B3276" s="2" t="s">
        <v>3267</v>
      </c>
      <c r="C3276" s="3">
        <v>15683.0</v>
      </c>
    </row>
    <row r="3277">
      <c r="A3277" s="2">
        <v>14796.0</v>
      </c>
      <c r="B3277" s="2" t="s">
        <v>3268</v>
      </c>
      <c r="C3277" s="3">
        <v>17109.0</v>
      </c>
    </row>
    <row r="3278">
      <c r="A3278" s="2">
        <v>14798.0</v>
      </c>
      <c r="B3278" s="2" t="s">
        <v>3269</v>
      </c>
      <c r="C3278" s="3">
        <v>26611.0</v>
      </c>
    </row>
    <row r="3279">
      <c r="A3279" s="2">
        <v>14799.0</v>
      </c>
      <c r="B3279" s="2" t="s">
        <v>3270</v>
      </c>
      <c r="C3279" s="3">
        <v>12172.0</v>
      </c>
    </row>
    <row r="3280">
      <c r="A3280" s="2">
        <v>14800.0</v>
      </c>
      <c r="B3280" s="2" t="s">
        <v>3271</v>
      </c>
      <c r="C3280" s="3">
        <v>15582.0</v>
      </c>
    </row>
    <row r="3281">
      <c r="A3281" s="2">
        <v>14801.0</v>
      </c>
      <c r="B3281" s="2" t="s">
        <v>3272</v>
      </c>
      <c r="C3281" s="3">
        <v>21122.0</v>
      </c>
    </row>
    <row r="3282">
      <c r="A3282" s="2">
        <v>14802.0</v>
      </c>
      <c r="B3282" s="2" t="s">
        <v>3273</v>
      </c>
      <c r="C3282" s="3">
        <v>33158.0</v>
      </c>
    </row>
    <row r="3283">
      <c r="A3283" s="2">
        <v>14803.0</v>
      </c>
      <c r="B3283" s="2" t="s">
        <v>3274</v>
      </c>
      <c r="C3283" s="3">
        <v>20254.0</v>
      </c>
    </row>
    <row r="3284">
      <c r="A3284" s="2">
        <v>14804.0</v>
      </c>
      <c r="B3284" s="2" t="s">
        <v>3275</v>
      </c>
      <c r="C3284" s="3">
        <v>21163.0</v>
      </c>
    </row>
    <row r="3285">
      <c r="A3285" s="2">
        <v>14805.0</v>
      </c>
      <c r="B3285" s="2" t="s">
        <v>3276</v>
      </c>
      <c r="C3285" s="3">
        <v>22808.0</v>
      </c>
    </row>
    <row r="3286">
      <c r="A3286" s="2">
        <v>14806.0</v>
      </c>
      <c r="B3286" s="2" t="s">
        <v>3277</v>
      </c>
      <c r="C3286" s="3">
        <v>18246.0</v>
      </c>
    </row>
    <row r="3287">
      <c r="A3287" s="2">
        <v>14807.0</v>
      </c>
      <c r="B3287" s="2" t="s">
        <v>3278</v>
      </c>
      <c r="C3287" s="3">
        <v>24129.0</v>
      </c>
    </row>
    <row r="3288">
      <c r="A3288" s="2">
        <v>14808.0</v>
      </c>
      <c r="B3288" s="2" t="s">
        <v>3279</v>
      </c>
      <c r="C3288" s="3">
        <v>23339.0</v>
      </c>
    </row>
    <row r="3289">
      <c r="A3289" s="2">
        <v>14809.0</v>
      </c>
      <c r="B3289" s="2" t="s">
        <v>3280</v>
      </c>
      <c r="C3289" s="3">
        <v>35957.0</v>
      </c>
    </row>
    <row r="3290">
      <c r="A3290" s="2">
        <v>14810.0</v>
      </c>
      <c r="B3290" s="2" t="s">
        <v>3281</v>
      </c>
      <c r="C3290" s="3">
        <v>18103.0</v>
      </c>
    </row>
    <row r="3291">
      <c r="A3291" s="2">
        <v>14811.0</v>
      </c>
      <c r="B3291" s="2" t="s">
        <v>3282</v>
      </c>
      <c r="C3291" s="3">
        <v>25214.0</v>
      </c>
    </row>
    <row r="3292">
      <c r="A3292" s="2">
        <v>14812.0</v>
      </c>
      <c r="B3292" s="2" t="s">
        <v>3283</v>
      </c>
      <c r="C3292" s="3">
        <v>25356.0</v>
      </c>
    </row>
    <row r="3293">
      <c r="A3293" s="2">
        <v>14813.0</v>
      </c>
      <c r="B3293" s="2" t="s">
        <v>3284</v>
      </c>
      <c r="C3293" s="3">
        <v>24132.0</v>
      </c>
    </row>
    <row r="3294">
      <c r="A3294" s="2">
        <v>14814.0</v>
      </c>
      <c r="B3294" s="2" t="s">
        <v>3285</v>
      </c>
      <c r="C3294" s="3">
        <v>20167.0</v>
      </c>
    </row>
    <row r="3295">
      <c r="A3295" s="2">
        <v>14815.0</v>
      </c>
      <c r="B3295" s="2" t="s">
        <v>3286</v>
      </c>
      <c r="C3295" s="3">
        <v>17067.0</v>
      </c>
    </row>
    <row r="3296">
      <c r="A3296" s="2">
        <v>14816.0</v>
      </c>
      <c r="B3296" s="2" t="s">
        <v>3287</v>
      </c>
      <c r="C3296" s="3">
        <v>23495.0</v>
      </c>
    </row>
    <row r="3297">
      <c r="A3297" s="2">
        <v>14817.0</v>
      </c>
      <c r="B3297" s="2" t="s">
        <v>3288</v>
      </c>
      <c r="C3297" s="3">
        <v>19249.0</v>
      </c>
    </row>
    <row r="3298">
      <c r="A3298" s="2">
        <v>14818.0</v>
      </c>
      <c r="B3298" s="2" t="s">
        <v>3289</v>
      </c>
      <c r="C3298" s="3">
        <v>25335.0</v>
      </c>
    </row>
    <row r="3299">
      <c r="A3299" s="2">
        <v>14819.0</v>
      </c>
      <c r="B3299" s="2" t="s">
        <v>3290</v>
      </c>
      <c r="C3299" s="3">
        <v>18799.0</v>
      </c>
    </row>
    <row r="3300">
      <c r="A3300" s="2">
        <v>14820.0</v>
      </c>
      <c r="B3300" s="2" t="s">
        <v>3291</v>
      </c>
      <c r="C3300" s="3">
        <v>35573.0</v>
      </c>
    </row>
    <row r="3301">
      <c r="A3301" s="2">
        <v>14821.0</v>
      </c>
      <c r="B3301" s="2" t="s">
        <v>3292</v>
      </c>
      <c r="C3301" s="3">
        <v>21380.0</v>
      </c>
    </row>
    <row r="3302">
      <c r="A3302" s="2">
        <v>14824.0</v>
      </c>
      <c r="B3302" s="2" t="s">
        <v>3293</v>
      </c>
      <c r="C3302" s="3">
        <v>34392.0</v>
      </c>
    </row>
    <row r="3303">
      <c r="A3303" s="2">
        <v>14825.0</v>
      </c>
      <c r="B3303" s="2" t="s">
        <v>3294</v>
      </c>
      <c r="C3303" s="3">
        <v>21755.0</v>
      </c>
    </row>
    <row r="3304">
      <c r="A3304" s="2">
        <v>14826.0</v>
      </c>
      <c r="B3304" s="2" t="s">
        <v>3295</v>
      </c>
      <c r="C3304" s="3">
        <v>16646.0</v>
      </c>
    </row>
    <row r="3305">
      <c r="A3305" s="2">
        <v>14827.0</v>
      </c>
      <c r="B3305" s="2" t="s">
        <v>3296</v>
      </c>
      <c r="C3305" s="3">
        <v>13649.0</v>
      </c>
    </row>
    <row r="3306">
      <c r="A3306" s="2">
        <v>14828.0</v>
      </c>
      <c r="B3306" s="2" t="s">
        <v>3297</v>
      </c>
      <c r="C3306" s="3">
        <v>25524.0</v>
      </c>
    </row>
    <row r="3307">
      <c r="A3307" s="2">
        <v>14829.0</v>
      </c>
      <c r="B3307" s="2" t="s">
        <v>3298</v>
      </c>
      <c r="C3307" s="3">
        <v>14014.0</v>
      </c>
    </row>
    <row r="3308">
      <c r="A3308" s="2">
        <v>14830.0</v>
      </c>
      <c r="B3308" s="2" t="s">
        <v>3299</v>
      </c>
      <c r="C3308" s="3">
        <v>28062.0</v>
      </c>
    </row>
    <row r="3309">
      <c r="A3309" s="2">
        <v>14831.0</v>
      </c>
      <c r="B3309" s="2" t="s">
        <v>3300</v>
      </c>
      <c r="C3309" s="3">
        <v>24095.0</v>
      </c>
    </row>
    <row r="3310">
      <c r="A3310" s="2">
        <v>14832.0</v>
      </c>
      <c r="B3310" s="2" t="s">
        <v>3301</v>
      </c>
      <c r="C3310" s="3">
        <v>32947.0</v>
      </c>
    </row>
    <row r="3311">
      <c r="A3311" s="2">
        <v>14833.0</v>
      </c>
      <c r="B3311" s="2" t="s">
        <v>3302</v>
      </c>
      <c r="C3311" s="3">
        <v>21767.0</v>
      </c>
    </row>
    <row r="3312">
      <c r="A3312" s="2">
        <v>14834.0</v>
      </c>
      <c r="B3312" s="2" t="s">
        <v>3303</v>
      </c>
      <c r="C3312" s="3">
        <v>20436.0</v>
      </c>
    </row>
    <row r="3313">
      <c r="A3313" s="2">
        <v>14835.0</v>
      </c>
      <c r="B3313" s="2" t="s">
        <v>3304</v>
      </c>
      <c r="C3313" s="3">
        <v>29211.0</v>
      </c>
    </row>
    <row r="3314">
      <c r="A3314" s="2">
        <v>14836.0</v>
      </c>
      <c r="B3314" s="2" t="s">
        <v>3305</v>
      </c>
      <c r="C3314" s="3">
        <v>26079.0</v>
      </c>
    </row>
    <row r="3315">
      <c r="A3315" s="2">
        <v>14838.0</v>
      </c>
      <c r="B3315" s="2" t="s">
        <v>3306</v>
      </c>
      <c r="C3315" s="3">
        <v>18181.0</v>
      </c>
    </row>
    <row r="3316">
      <c r="A3316" s="2">
        <v>14839.0</v>
      </c>
      <c r="B3316" s="2" t="s">
        <v>3307</v>
      </c>
      <c r="C3316" s="3">
        <v>23343.0</v>
      </c>
    </row>
    <row r="3317">
      <c r="A3317" s="2">
        <v>14840.0</v>
      </c>
      <c r="B3317" s="2" t="s">
        <v>3308</v>
      </c>
      <c r="C3317" s="3">
        <v>30176.0</v>
      </c>
    </row>
    <row r="3318">
      <c r="A3318" s="2">
        <v>14841.0</v>
      </c>
      <c r="B3318" s="2" t="s">
        <v>3309</v>
      </c>
      <c r="C3318" s="3">
        <v>23386.0</v>
      </c>
    </row>
    <row r="3319">
      <c r="A3319" s="2">
        <v>14842.0</v>
      </c>
      <c r="B3319" s="2" t="s">
        <v>3310</v>
      </c>
      <c r="C3319" s="3">
        <v>31129.0</v>
      </c>
    </row>
    <row r="3320">
      <c r="A3320" s="2">
        <v>14843.0</v>
      </c>
      <c r="B3320" s="2" t="s">
        <v>3311</v>
      </c>
      <c r="C3320" s="3">
        <v>29399.0</v>
      </c>
    </row>
    <row r="3321">
      <c r="A3321" s="2">
        <v>14844.0</v>
      </c>
      <c r="B3321" s="2" t="s">
        <v>3312</v>
      </c>
      <c r="C3321" s="3">
        <v>11516.0</v>
      </c>
    </row>
    <row r="3322">
      <c r="A3322" s="2">
        <v>14845.0</v>
      </c>
      <c r="B3322" s="2" t="s">
        <v>3313</v>
      </c>
      <c r="C3322" s="3">
        <v>20636.0</v>
      </c>
    </row>
    <row r="3323">
      <c r="A3323" s="2">
        <v>14846.0</v>
      </c>
      <c r="B3323" s="2" t="s">
        <v>3314</v>
      </c>
      <c r="C3323" s="3">
        <v>28650.0</v>
      </c>
    </row>
    <row r="3324">
      <c r="A3324" s="2">
        <v>14847.0</v>
      </c>
      <c r="B3324" s="2" t="s">
        <v>3315</v>
      </c>
      <c r="C3324" s="3">
        <v>16821.0</v>
      </c>
    </row>
    <row r="3325">
      <c r="A3325" s="2">
        <v>14849.0</v>
      </c>
      <c r="B3325" s="2" t="s">
        <v>3316</v>
      </c>
      <c r="C3325" s="3">
        <v>23399.0</v>
      </c>
    </row>
    <row r="3326">
      <c r="A3326" s="2">
        <v>14850.0</v>
      </c>
      <c r="B3326" s="2" t="s">
        <v>3317</v>
      </c>
      <c r="C3326" s="3">
        <v>19056.0</v>
      </c>
    </row>
    <row r="3327">
      <c r="A3327" s="2">
        <v>14851.0</v>
      </c>
      <c r="B3327" s="2" t="s">
        <v>3318</v>
      </c>
      <c r="C3327" s="3">
        <v>20873.0</v>
      </c>
    </row>
    <row r="3328">
      <c r="A3328" s="2">
        <v>14852.0</v>
      </c>
      <c r="B3328" s="2" t="s">
        <v>3319</v>
      </c>
      <c r="C3328" s="3">
        <v>18964.0</v>
      </c>
    </row>
    <row r="3329">
      <c r="A3329" s="2">
        <v>14855.0</v>
      </c>
      <c r="B3329" s="2" t="s">
        <v>3320</v>
      </c>
      <c r="C3329" s="3">
        <v>29368.0</v>
      </c>
    </row>
    <row r="3330">
      <c r="A3330" s="2">
        <v>14856.0</v>
      </c>
      <c r="B3330" s="2" t="s">
        <v>3321</v>
      </c>
      <c r="C3330" s="3">
        <v>30306.0</v>
      </c>
    </row>
    <row r="3331">
      <c r="A3331" s="2">
        <v>14857.0</v>
      </c>
      <c r="B3331" s="2" t="s">
        <v>3322</v>
      </c>
      <c r="C3331" s="3">
        <v>28296.0</v>
      </c>
    </row>
    <row r="3332">
      <c r="A3332" s="2">
        <v>14858.0</v>
      </c>
      <c r="B3332" s="2" t="s">
        <v>3323</v>
      </c>
      <c r="C3332" s="3">
        <v>33442.0</v>
      </c>
    </row>
    <row r="3333">
      <c r="A3333" s="2">
        <v>14859.0</v>
      </c>
      <c r="B3333" s="2" t="s">
        <v>3324</v>
      </c>
      <c r="C3333" s="3">
        <v>17603.0</v>
      </c>
    </row>
    <row r="3334">
      <c r="A3334" s="2">
        <v>14860.0</v>
      </c>
      <c r="B3334" s="2" t="s">
        <v>3325</v>
      </c>
      <c r="C3334" s="3">
        <v>30437.0</v>
      </c>
    </row>
    <row r="3335">
      <c r="A3335" s="2">
        <v>14861.0</v>
      </c>
      <c r="B3335" s="2" t="s">
        <v>3326</v>
      </c>
      <c r="C3335" s="3">
        <v>17521.0</v>
      </c>
    </row>
    <row r="3336">
      <c r="A3336" s="2">
        <v>14862.0</v>
      </c>
      <c r="B3336" s="2" t="s">
        <v>3327</v>
      </c>
      <c r="C3336" s="3">
        <v>24183.0</v>
      </c>
    </row>
    <row r="3337">
      <c r="A3337" s="2">
        <v>14863.0</v>
      </c>
      <c r="B3337" s="2" t="s">
        <v>3328</v>
      </c>
      <c r="C3337" s="3">
        <v>16344.0</v>
      </c>
    </row>
    <row r="3338">
      <c r="A3338" s="2">
        <v>14864.0</v>
      </c>
      <c r="B3338" s="2" t="s">
        <v>3329</v>
      </c>
      <c r="C3338" s="3">
        <v>21680.0</v>
      </c>
    </row>
    <row r="3339">
      <c r="A3339" s="2">
        <v>14865.0</v>
      </c>
      <c r="B3339" s="2" t="s">
        <v>3330</v>
      </c>
      <c r="C3339" s="3">
        <v>14688.0</v>
      </c>
    </row>
    <row r="3340">
      <c r="A3340" s="2">
        <v>14866.0</v>
      </c>
      <c r="B3340" s="2" t="s">
        <v>3331</v>
      </c>
      <c r="C3340" s="3">
        <v>16072.0</v>
      </c>
    </row>
    <row r="3341">
      <c r="A3341" s="2">
        <v>14868.0</v>
      </c>
      <c r="B3341" s="2" t="s">
        <v>3332</v>
      </c>
      <c r="C3341" s="3">
        <v>24623.0</v>
      </c>
    </row>
    <row r="3342">
      <c r="A3342" s="2">
        <v>14869.0</v>
      </c>
      <c r="B3342" s="2" t="s">
        <v>3333</v>
      </c>
      <c r="C3342" s="3">
        <v>26458.0</v>
      </c>
    </row>
    <row r="3343">
      <c r="A3343" s="2">
        <v>14870.0</v>
      </c>
      <c r="B3343" s="2" t="s">
        <v>3334</v>
      </c>
      <c r="C3343" s="3">
        <v>17410.0</v>
      </c>
    </row>
    <row r="3344">
      <c r="A3344" s="2">
        <v>14871.0</v>
      </c>
      <c r="B3344" s="2" t="s">
        <v>3335</v>
      </c>
      <c r="C3344" s="3">
        <v>23076.0</v>
      </c>
    </row>
    <row r="3345">
      <c r="A3345" s="2">
        <v>14872.0</v>
      </c>
      <c r="B3345" s="2" t="s">
        <v>3336</v>
      </c>
      <c r="C3345" s="3">
        <v>25339.0</v>
      </c>
    </row>
    <row r="3346">
      <c r="A3346" s="2">
        <v>14873.0</v>
      </c>
      <c r="B3346" s="2" t="s">
        <v>3337</v>
      </c>
      <c r="C3346" s="3">
        <v>29539.0</v>
      </c>
    </row>
    <row r="3347">
      <c r="A3347" s="2">
        <v>14874.0</v>
      </c>
      <c r="B3347" s="2" t="s">
        <v>3338</v>
      </c>
      <c r="C3347" s="3">
        <v>16509.0</v>
      </c>
    </row>
    <row r="3348">
      <c r="A3348" s="2">
        <v>14875.0</v>
      </c>
      <c r="B3348" s="2" t="s">
        <v>3339</v>
      </c>
      <c r="C3348" s="3">
        <v>20682.0</v>
      </c>
    </row>
    <row r="3349">
      <c r="A3349" s="2">
        <v>14876.0</v>
      </c>
      <c r="B3349" s="2" t="s">
        <v>3340</v>
      </c>
      <c r="C3349" s="3">
        <v>21734.0</v>
      </c>
    </row>
    <row r="3350">
      <c r="A3350" s="2">
        <v>14877.0</v>
      </c>
      <c r="B3350" s="2" t="s">
        <v>3341</v>
      </c>
      <c r="C3350" s="3">
        <v>32874.0</v>
      </c>
    </row>
    <row r="3351">
      <c r="A3351" s="2">
        <v>14879.0</v>
      </c>
      <c r="B3351" s="2" t="s">
        <v>3342</v>
      </c>
      <c r="C3351" s="3">
        <v>24910.0</v>
      </c>
    </row>
    <row r="3352">
      <c r="A3352" s="2">
        <v>14880.0</v>
      </c>
      <c r="B3352" s="2" t="s">
        <v>3343</v>
      </c>
      <c r="C3352" s="3">
        <v>18785.0</v>
      </c>
    </row>
    <row r="3353">
      <c r="A3353" s="2">
        <v>14881.0</v>
      </c>
      <c r="B3353" s="2" t="s">
        <v>3344</v>
      </c>
      <c r="C3353" s="3">
        <v>21831.0</v>
      </c>
    </row>
    <row r="3354">
      <c r="A3354" s="2">
        <v>14882.0</v>
      </c>
      <c r="B3354" s="2" t="s">
        <v>3345</v>
      </c>
      <c r="C3354" s="3">
        <v>21460.0</v>
      </c>
    </row>
    <row r="3355">
      <c r="A3355" s="2">
        <v>14884.0</v>
      </c>
      <c r="B3355" s="2" t="s">
        <v>3346</v>
      </c>
      <c r="C3355" s="3">
        <v>27073.0</v>
      </c>
    </row>
    <row r="3356">
      <c r="A3356" s="2">
        <v>14885.0</v>
      </c>
      <c r="B3356" s="2" t="s">
        <v>3347</v>
      </c>
      <c r="C3356" s="3">
        <v>26430.0</v>
      </c>
    </row>
    <row r="3357">
      <c r="A3357" s="2">
        <v>14886.0</v>
      </c>
      <c r="B3357" s="2" t="s">
        <v>3348</v>
      </c>
      <c r="C3357" s="3">
        <v>23344.0</v>
      </c>
    </row>
    <row r="3358">
      <c r="A3358" s="2">
        <v>14887.0</v>
      </c>
      <c r="B3358" s="2" t="s">
        <v>3349</v>
      </c>
      <c r="C3358" s="3">
        <v>18270.0</v>
      </c>
    </row>
    <row r="3359">
      <c r="A3359" s="2">
        <v>14888.0</v>
      </c>
      <c r="B3359" s="2" t="s">
        <v>3350</v>
      </c>
      <c r="C3359" s="3">
        <v>34803.0</v>
      </c>
    </row>
    <row r="3360">
      <c r="A3360" s="2">
        <v>14889.0</v>
      </c>
      <c r="B3360" s="2" t="s">
        <v>3351</v>
      </c>
      <c r="C3360" s="3">
        <v>20777.0</v>
      </c>
    </row>
    <row r="3361">
      <c r="A3361" s="2">
        <v>14891.0</v>
      </c>
      <c r="B3361" s="2" t="s">
        <v>3352</v>
      </c>
      <c r="C3361" s="3">
        <v>31551.0</v>
      </c>
    </row>
    <row r="3362">
      <c r="A3362" s="2">
        <v>14893.0</v>
      </c>
      <c r="B3362" s="2" t="s">
        <v>3353</v>
      </c>
      <c r="C3362" s="3">
        <v>29448.0</v>
      </c>
    </row>
    <row r="3363">
      <c r="A3363" s="2">
        <v>14894.0</v>
      </c>
      <c r="B3363" s="2" t="s">
        <v>3354</v>
      </c>
      <c r="C3363" s="3">
        <v>16680.0</v>
      </c>
    </row>
    <row r="3364">
      <c r="A3364" s="2">
        <v>14895.0</v>
      </c>
      <c r="B3364" s="2" t="s">
        <v>3355</v>
      </c>
      <c r="C3364" s="3">
        <v>24918.0</v>
      </c>
    </row>
    <row r="3365">
      <c r="A3365" s="2">
        <v>14896.0</v>
      </c>
      <c r="B3365" s="2" t="s">
        <v>3356</v>
      </c>
      <c r="C3365" s="3">
        <v>23277.0</v>
      </c>
    </row>
    <row r="3366">
      <c r="A3366" s="2">
        <v>14897.0</v>
      </c>
      <c r="B3366" s="2" t="s">
        <v>3357</v>
      </c>
      <c r="C3366" s="3">
        <v>17634.0</v>
      </c>
    </row>
    <row r="3367">
      <c r="A3367" s="2">
        <v>14899.0</v>
      </c>
      <c r="B3367" s="2" t="s">
        <v>3358</v>
      </c>
      <c r="C3367" s="3">
        <v>29557.0</v>
      </c>
    </row>
    <row r="3368">
      <c r="A3368" s="2">
        <v>14900.0</v>
      </c>
      <c r="B3368" s="2" t="s">
        <v>3359</v>
      </c>
      <c r="C3368" s="3">
        <v>23223.0</v>
      </c>
    </row>
    <row r="3369">
      <c r="A3369" s="2">
        <v>14901.0</v>
      </c>
      <c r="B3369" s="2" t="s">
        <v>3360</v>
      </c>
      <c r="C3369" s="3">
        <v>21206.0</v>
      </c>
    </row>
    <row r="3370">
      <c r="A3370" s="2">
        <v>14902.0</v>
      </c>
      <c r="B3370" s="2" t="s">
        <v>3361</v>
      </c>
      <c r="C3370" s="3">
        <v>21967.0</v>
      </c>
    </row>
    <row r="3371">
      <c r="A3371" s="2">
        <v>14903.0</v>
      </c>
      <c r="B3371" s="2" t="s">
        <v>3362</v>
      </c>
      <c r="C3371" s="3">
        <v>25053.0</v>
      </c>
    </row>
    <row r="3372">
      <c r="A3372" s="2">
        <v>14904.0</v>
      </c>
      <c r="B3372" s="2" t="s">
        <v>3363</v>
      </c>
      <c r="C3372" s="3">
        <v>31991.0</v>
      </c>
    </row>
    <row r="3373">
      <c r="A3373" s="2">
        <v>14907.0</v>
      </c>
      <c r="B3373" s="2" t="s">
        <v>3364</v>
      </c>
      <c r="C3373" s="3">
        <v>27703.0</v>
      </c>
    </row>
    <row r="3374">
      <c r="A3374" s="2">
        <v>14908.0</v>
      </c>
      <c r="B3374" s="2" t="s">
        <v>3365</v>
      </c>
      <c r="C3374" s="3">
        <v>23122.0</v>
      </c>
    </row>
    <row r="3375">
      <c r="A3375" s="2">
        <v>14909.0</v>
      </c>
      <c r="B3375" s="2" t="s">
        <v>3366</v>
      </c>
      <c r="C3375" s="3">
        <v>24721.0</v>
      </c>
    </row>
    <row r="3376">
      <c r="A3376" s="2">
        <v>14910.0</v>
      </c>
      <c r="B3376" s="2" t="s">
        <v>3367</v>
      </c>
      <c r="C3376" s="3">
        <v>22333.0</v>
      </c>
    </row>
    <row r="3377">
      <c r="A3377" s="2">
        <v>14912.0</v>
      </c>
      <c r="B3377" s="2" t="s">
        <v>3368</v>
      </c>
      <c r="C3377" s="3">
        <v>27053.0</v>
      </c>
    </row>
    <row r="3378">
      <c r="A3378" s="2">
        <v>14913.0</v>
      </c>
      <c r="B3378" s="2" t="s">
        <v>3369</v>
      </c>
      <c r="C3378" s="3">
        <v>35995.0</v>
      </c>
    </row>
    <row r="3379">
      <c r="A3379" s="2">
        <v>14914.0</v>
      </c>
      <c r="B3379" s="2" t="s">
        <v>3370</v>
      </c>
      <c r="C3379" s="3">
        <v>31346.0</v>
      </c>
    </row>
    <row r="3380">
      <c r="A3380" s="2">
        <v>14915.0</v>
      </c>
      <c r="B3380" s="2" t="s">
        <v>3371</v>
      </c>
      <c r="C3380" s="3">
        <v>19463.0</v>
      </c>
    </row>
    <row r="3381">
      <c r="A3381" s="2">
        <v>14916.0</v>
      </c>
      <c r="B3381" s="2" t="s">
        <v>3372</v>
      </c>
      <c r="C3381" s="3">
        <v>26643.0</v>
      </c>
    </row>
    <row r="3382">
      <c r="A3382" s="2">
        <v>14918.0</v>
      </c>
      <c r="B3382" s="2" t="s">
        <v>3373</v>
      </c>
      <c r="C3382" s="3">
        <v>29730.0</v>
      </c>
    </row>
    <row r="3383">
      <c r="A3383" s="2">
        <v>14920.0</v>
      </c>
      <c r="B3383" s="2" t="s">
        <v>3374</v>
      </c>
      <c r="C3383" s="3">
        <v>26970.0</v>
      </c>
    </row>
    <row r="3384">
      <c r="A3384" s="2">
        <v>14922.0</v>
      </c>
      <c r="B3384" s="2" t="s">
        <v>3375</v>
      </c>
      <c r="C3384" s="3">
        <v>30733.0</v>
      </c>
    </row>
    <row r="3385">
      <c r="A3385" s="2">
        <v>14923.0</v>
      </c>
      <c r="B3385" s="2" t="s">
        <v>3376</v>
      </c>
      <c r="C3385" s="3">
        <v>28456.0</v>
      </c>
    </row>
    <row r="3386">
      <c r="A3386" s="2">
        <v>14924.0</v>
      </c>
      <c r="B3386" s="2" t="s">
        <v>3377</v>
      </c>
      <c r="C3386" s="3">
        <v>17232.0</v>
      </c>
    </row>
    <row r="3387">
      <c r="A3387" s="2">
        <v>14925.0</v>
      </c>
      <c r="B3387" s="2" t="s">
        <v>3378</v>
      </c>
      <c r="C3387" s="3">
        <v>17174.0</v>
      </c>
    </row>
    <row r="3388">
      <c r="A3388" s="2">
        <v>14926.0</v>
      </c>
      <c r="B3388" s="2" t="s">
        <v>3379</v>
      </c>
      <c r="C3388" s="3">
        <v>21137.0</v>
      </c>
    </row>
    <row r="3389">
      <c r="A3389" s="2">
        <v>14927.0</v>
      </c>
      <c r="B3389" s="2" t="s">
        <v>3380</v>
      </c>
      <c r="C3389" s="3">
        <v>35540.0</v>
      </c>
    </row>
    <row r="3390">
      <c r="A3390" s="2">
        <v>14928.0</v>
      </c>
      <c r="B3390" s="2" t="s">
        <v>3381</v>
      </c>
      <c r="C3390" s="3">
        <v>23252.0</v>
      </c>
    </row>
    <row r="3391">
      <c r="A3391" s="2">
        <v>14931.0</v>
      </c>
      <c r="B3391" s="2" t="s">
        <v>3382</v>
      </c>
      <c r="C3391" s="3">
        <v>22878.0</v>
      </c>
    </row>
    <row r="3392">
      <c r="A3392" s="2">
        <v>14933.0</v>
      </c>
      <c r="B3392" s="2" t="s">
        <v>3383</v>
      </c>
      <c r="C3392" s="3">
        <v>29116.0</v>
      </c>
    </row>
    <row r="3393">
      <c r="A3393" s="2">
        <v>14934.0</v>
      </c>
      <c r="B3393" s="2" t="s">
        <v>3384</v>
      </c>
      <c r="C3393" s="3">
        <v>16178.0</v>
      </c>
    </row>
    <row r="3394">
      <c r="A3394" s="2">
        <v>14935.0</v>
      </c>
      <c r="B3394" s="2" t="s">
        <v>3385</v>
      </c>
      <c r="C3394" s="3">
        <v>13173.0</v>
      </c>
    </row>
    <row r="3395">
      <c r="A3395" s="2">
        <v>14936.0</v>
      </c>
      <c r="B3395" s="2" t="s">
        <v>3386</v>
      </c>
      <c r="C3395" s="3">
        <v>24006.0</v>
      </c>
    </row>
    <row r="3396">
      <c r="A3396" s="2">
        <v>14938.0</v>
      </c>
      <c r="B3396" s="2" t="s">
        <v>3387</v>
      </c>
      <c r="C3396" s="3">
        <v>13606.0</v>
      </c>
    </row>
    <row r="3397">
      <c r="A3397" s="2">
        <v>14939.0</v>
      </c>
      <c r="B3397" s="2" t="s">
        <v>3388</v>
      </c>
      <c r="C3397" s="3">
        <v>20725.0</v>
      </c>
    </row>
    <row r="3398">
      <c r="A3398" s="2">
        <v>14940.0</v>
      </c>
      <c r="B3398" s="2" t="s">
        <v>3389</v>
      </c>
      <c r="C3398" s="3">
        <v>18189.0</v>
      </c>
    </row>
    <row r="3399">
      <c r="A3399" s="2">
        <v>14941.0</v>
      </c>
      <c r="B3399" s="2" t="s">
        <v>3390</v>
      </c>
      <c r="C3399" s="3">
        <v>36502.0</v>
      </c>
    </row>
    <row r="3400">
      <c r="A3400" s="2">
        <v>14942.0</v>
      </c>
      <c r="B3400" s="2" t="s">
        <v>3391</v>
      </c>
      <c r="C3400" s="3">
        <v>13004.0</v>
      </c>
    </row>
    <row r="3401">
      <c r="A3401" s="2">
        <v>14943.0</v>
      </c>
      <c r="B3401" s="2" t="s">
        <v>3392</v>
      </c>
      <c r="C3401" s="3">
        <v>32583.0</v>
      </c>
    </row>
    <row r="3402">
      <c r="A3402" s="2">
        <v>14944.0</v>
      </c>
      <c r="B3402" s="2" t="s">
        <v>3393</v>
      </c>
      <c r="C3402" s="3">
        <v>32333.0</v>
      </c>
    </row>
    <row r="3403">
      <c r="A3403" s="2">
        <v>14945.0</v>
      </c>
      <c r="B3403" s="2" t="s">
        <v>3394</v>
      </c>
      <c r="C3403" s="3">
        <v>27908.0</v>
      </c>
    </row>
    <row r="3404">
      <c r="A3404" s="2">
        <v>14946.0</v>
      </c>
      <c r="B3404" s="2" t="s">
        <v>3395</v>
      </c>
      <c r="C3404" s="3">
        <v>30996.0</v>
      </c>
    </row>
    <row r="3405">
      <c r="A3405" s="2">
        <v>14947.0</v>
      </c>
      <c r="B3405" s="2" t="s">
        <v>3396</v>
      </c>
      <c r="C3405" s="3">
        <v>31790.0</v>
      </c>
    </row>
    <row r="3406">
      <c r="A3406" s="2">
        <v>14948.0</v>
      </c>
      <c r="B3406" s="2" t="s">
        <v>3397</v>
      </c>
      <c r="C3406" s="3">
        <v>20184.0</v>
      </c>
    </row>
    <row r="3407">
      <c r="A3407" s="2">
        <v>14949.0</v>
      </c>
      <c r="B3407" s="2" t="s">
        <v>3398</v>
      </c>
      <c r="C3407" s="3">
        <v>23551.0</v>
      </c>
    </row>
    <row r="3408">
      <c r="A3408" s="2">
        <v>14950.0</v>
      </c>
      <c r="B3408" s="2" t="s">
        <v>3399</v>
      </c>
      <c r="C3408" s="3">
        <v>27319.0</v>
      </c>
    </row>
    <row r="3409">
      <c r="A3409" s="2">
        <v>14952.0</v>
      </c>
      <c r="B3409" s="2" t="s">
        <v>3400</v>
      </c>
      <c r="C3409" s="3">
        <v>31734.0</v>
      </c>
    </row>
    <row r="3410">
      <c r="A3410" s="2">
        <v>14953.0</v>
      </c>
      <c r="B3410" s="2" t="s">
        <v>3401</v>
      </c>
      <c r="C3410" s="3">
        <v>16111.0</v>
      </c>
    </row>
    <row r="3411">
      <c r="A3411" s="2">
        <v>14954.0</v>
      </c>
      <c r="B3411" s="2" t="s">
        <v>3402</v>
      </c>
      <c r="C3411" s="3">
        <v>26512.0</v>
      </c>
    </row>
    <row r="3412">
      <c r="A3412" s="2">
        <v>14955.0</v>
      </c>
      <c r="B3412" s="2" t="s">
        <v>3403</v>
      </c>
      <c r="C3412" s="3">
        <v>16759.0</v>
      </c>
    </row>
    <row r="3413">
      <c r="A3413" s="2">
        <v>14956.0</v>
      </c>
      <c r="B3413" s="2" t="s">
        <v>3404</v>
      </c>
      <c r="C3413" s="3">
        <v>30315.0</v>
      </c>
    </row>
    <row r="3414">
      <c r="A3414" s="2">
        <v>14957.0</v>
      </c>
      <c r="B3414" s="2" t="s">
        <v>3405</v>
      </c>
      <c r="C3414" s="3">
        <v>20366.0</v>
      </c>
    </row>
    <row r="3415">
      <c r="A3415" s="2">
        <v>14958.0</v>
      </c>
      <c r="B3415" s="2" t="s">
        <v>3406</v>
      </c>
      <c r="C3415" s="3">
        <v>17756.0</v>
      </c>
    </row>
    <row r="3416">
      <c r="A3416" s="2">
        <v>14959.0</v>
      </c>
      <c r="B3416" s="2" t="s">
        <v>3407</v>
      </c>
      <c r="C3416" s="3">
        <v>23303.0</v>
      </c>
    </row>
    <row r="3417">
      <c r="A3417" s="2">
        <v>14960.0</v>
      </c>
      <c r="B3417" s="2" t="s">
        <v>3408</v>
      </c>
      <c r="C3417" s="3">
        <v>15911.0</v>
      </c>
    </row>
    <row r="3418">
      <c r="A3418" s="2">
        <v>14964.0</v>
      </c>
      <c r="B3418" s="2" t="s">
        <v>3409</v>
      </c>
      <c r="C3418" s="3">
        <v>18825.0</v>
      </c>
    </row>
    <row r="3419">
      <c r="A3419" s="2">
        <v>14965.0</v>
      </c>
      <c r="B3419" s="2" t="s">
        <v>3410</v>
      </c>
      <c r="C3419" s="3">
        <v>31191.0</v>
      </c>
    </row>
    <row r="3420">
      <c r="A3420" s="2">
        <v>14966.0</v>
      </c>
      <c r="B3420" s="2" t="s">
        <v>2518</v>
      </c>
      <c r="C3420" s="3">
        <v>21062.0</v>
      </c>
    </row>
    <row r="3421">
      <c r="A3421" s="2">
        <v>14967.0</v>
      </c>
      <c r="B3421" s="2" t="s">
        <v>3411</v>
      </c>
      <c r="C3421" s="3">
        <v>26702.0</v>
      </c>
    </row>
    <row r="3422">
      <c r="A3422" s="2">
        <v>14968.0</v>
      </c>
      <c r="B3422" s="2" t="s">
        <v>3412</v>
      </c>
      <c r="C3422" s="3">
        <v>36041.0</v>
      </c>
    </row>
    <row r="3423">
      <c r="A3423" s="2">
        <v>14969.0</v>
      </c>
      <c r="B3423" s="2" t="s">
        <v>3413</v>
      </c>
      <c r="C3423" s="3">
        <v>10396.0</v>
      </c>
    </row>
    <row r="3424">
      <c r="A3424" s="2">
        <v>14971.0</v>
      </c>
      <c r="B3424" s="2" t="s">
        <v>3414</v>
      </c>
      <c r="C3424" s="3">
        <v>19737.0</v>
      </c>
    </row>
    <row r="3425">
      <c r="A3425" s="2">
        <v>14972.0</v>
      </c>
      <c r="B3425" s="2" t="s">
        <v>3415</v>
      </c>
      <c r="C3425" s="3">
        <v>25152.0</v>
      </c>
    </row>
    <row r="3426">
      <c r="A3426" s="2">
        <v>14973.0</v>
      </c>
      <c r="B3426" s="2" t="s">
        <v>3416</v>
      </c>
      <c r="C3426" s="3">
        <v>33730.0</v>
      </c>
    </row>
    <row r="3427">
      <c r="A3427" s="2">
        <v>14974.0</v>
      </c>
      <c r="B3427" s="2" t="s">
        <v>3417</v>
      </c>
      <c r="C3427" s="3">
        <v>19040.0</v>
      </c>
    </row>
    <row r="3428">
      <c r="A3428" s="2">
        <v>14975.0</v>
      </c>
      <c r="B3428" s="2" t="s">
        <v>3418</v>
      </c>
      <c r="C3428" s="3">
        <v>19824.0</v>
      </c>
    </row>
    <row r="3429">
      <c r="A3429" s="2">
        <v>14977.0</v>
      </c>
      <c r="B3429" s="2" t="s">
        <v>3419</v>
      </c>
      <c r="C3429" s="3">
        <v>21888.0</v>
      </c>
    </row>
    <row r="3430">
      <c r="A3430" s="2">
        <v>14978.0</v>
      </c>
      <c r="B3430" s="2" t="s">
        <v>3420</v>
      </c>
      <c r="C3430" s="3">
        <v>22798.0</v>
      </c>
    </row>
    <row r="3431">
      <c r="A3431" s="2">
        <v>14979.0</v>
      </c>
      <c r="B3431" s="2" t="s">
        <v>3421</v>
      </c>
      <c r="C3431" s="3">
        <v>28912.0</v>
      </c>
    </row>
    <row r="3432">
      <c r="A3432" s="2">
        <v>14980.0</v>
      </c>
      <c r="B3432" s="2" t="s">
        <v>3422</v>
      </c>
      <c r="C3432" s="3">
        <v>19960.0</v>
      </c>
    </row>
    <row r="3433">
      <c r="A3433" s="2">
        <v>14981.0</v>
      </c>
      <c r="B3433" s="2" t="s">
        <v>3423</v>
      </c>
      <c r="C3433" s="3">
        <v>11781.0</v>
      </c>
    </row>
    <row r="3434">
      <c r="A3434" s="2">
        <v>14982.0</v>
      </c>
      <c r="B3434" s="2" t="s">
        <v>3424</v>
      </c>
      <c r="C3434" s="3">
        <v>15634.0</v>
      </c>
    </row>
    <row r="3435">
      <c r="A3435" s="2">
        <v>14983.0</v>
      </c>
      <c r="B3435" s="2" t="s">
        <v>3425</v>
      </c>
      <c r="C3435" s="3">
        <v>11151.0</v>
      </c>
    </row>
    <row r="3436">
      <c r="A3436" s="2">
        <v>14984.0</v>
      </c>
      <c r="B3436" s="2" t="s">
        <v>3426</v>
      </c>
      <c r="C3436" s="3">
        <v>36413.0</v>
      </c>
    </row>
    <row r="3437">
      <c r="A3437" s="2">
        <v>14985.0</v>
      </c>
      <c r="B3437" s="2" t="s">
        <v>3427</v>
      </c>
      <c r="C3437" s="3">
        <v>25658.0</v>
      </c>
    </row>
    <row r="3438">
      <c r="A3438" s="2">
        <v>14986.0</v>
      </c>
      <c r="B3438" s="2" t="s">
        <v>3428</v>
      </c>
      <c r="C3438" s="3">
        <v>20985.0</v>
      </c>
    </row>
    <row r="3439">
      <c r="A3439" s="2">
        <v>14987.0</v>
      </c>
      <c r="B3439" s="2" t="s">
        <v>3429</v>
      </c>
      <c r="C3439" s="3">
        <v>27390.0</v>
      </c>
    </row>
    <row r="3440">
      <c r="A3440" s="2">
        <v>14988.0</v>
      </c>
      <c r="B3440" s="2" t="s">
        <v>3430</v>
      </c>
      <c r="C3440" s="3">
        <v>34444.0</v>
      </c>
    </row>
    <row r="3441">
      <c r="A3441" s="2">
        <v>14989.0</v>
      </c>
      <c r="B3441" s="2" t="s">
        <v>3431</v>
      </c>
      <c r="C3441" s="3">
        <v>26248.0</v>
      </c>
    </row>
    <row r="3442">
      <c r="A3442" s="2">
        <v>14990.0</v>
      </c>
      <c r="B3442" s="2" t="s">
        <v>3432</v>
      </c>
      <c r="C3442" s="3">
        <v>28407.0</v>
      </c>
    </row>
    <row r="3443">
      <c r="A3443" s="2">
        <v>14991.0</v>
      </c>
      <c r="B3443" s="2" t="s">
        <v>3433</v>
      </c>
      <c r="C3443" s="3">
        <v>27452.0</v>
      </c>
    </row>
    <row r="3444">
      <c r="A3444" s="2">
        <v>14992.0</v>
      </c>
      <c r="B3444" s="2" t="s">
        <v>3434</v>
      </c>
      <c r="C3444" s="3">
        <v>18875.0</v>
      </c>
    </row>
    <row r="3445">
      <c r="A3445" s="2">
        <v>14993.0</v>
      </c>
      <c r="B3445" s="2" t="s">
        <v>3435</v>
      </c>
      <c r="C3445" s="3">
        <v>29940.0</v>
      </c>
    </row>
    <row r="3446">
      <c r="A3446" s="2">
        <v>14996.0</v>
      </c>
      <c r="B3446" s="2" t="s">
        <v>3436</v>
      </c>
      <c r="C3446" s="3">
        <v>17990.0</v>
      </c>
    </row>
    <row r="3447">
      <c r="A3447" s="2">
        <v>14997.0</v>
      </c>
      <c r="B3447" s="2" t="s">
        <v>3437</v>
      </c>
      <c r="C3447" s="3">
        <v>27364.0</v>
      </c>
    </row>
    <row r="3448">
      <c r="A3448" s="2">
        <v>14999.0</v>
      </c>
      <c r="B3448" s="2" t="s">
        <v>3438</v>
      </c>
      <c r="C3448" s="3">
        <v>31531.0</v>
      </c>
    </row>
    <row r="3449">
      <c r="A3449" s="2">
        <v>15000.0</v>
      </c>
      <c r="B3449" s="2" t="s">
        <v>3439</v>
      </c>
      <c r="C3449" s="3">
        <v>21890.0</v>
      </c>
    </row>
    <row r="3450">
      <c r="A3450" s="2">
        <v>15001.0</v>
      </c>
      <c r="B3450" s="2" t="s">
        <v>3440</v>
      </c>
      <c r="C3450" s="3">
        <v>13783.0</v>
      </c>
    </row>
    <row r="3451">
      <c r="A3451" s="2">
        <v>15002.0</v>
      </c>
      <c r="B3451" s="2" t="s">
        <v>3441</v>
      </c>
      <c r="C3451" s="3">
        <v>21001.0</v>
      </c>
    </row>
    <row r="3452">
      <c r="A3452" s="2">
        <v>15003.0</v>
      </c>
      <c r="B3452" s="2" t="s">
        <v>3442</v>
      </c>
      <c r="C3452" s="3">
        <v>15057.0</v>
      </c>
    </row>
    <row r="3453">
      <c r="A3453" s="2">
        <v>15004.0</v>
      </c>
      <c r="B3453" s="2" t="s">
        <v>3443</v>
      </c>
      <c r="C3453" s="3">
        <v>17702.0</v>
      </c>
    </row>
    <row r="3454">
      <c r="A3454" s="2">
        <v>15005.0</v>
      </c>
      <c r="B3454" s="2" t="s">
        <v>3444</v>
      </c>
      <c r="C3454" s="3">
        <v>18885.0</v>
      </c>
    </row>
    <row r="3455">
      <c r="A3455" s="2">
        <v>15008.0</v>
      </c>
      <c r="B3455" s="2" t="s">
        <v>3445</v>
      </c>
      <c r="C3455" s="3">
        <v>33839.0</v>
      </c>
    </row>
    <row r="3456">
      <c r="A3456" s="2">
        <v>15011.0</v>
      </c>
      <c r="B3456" s="2" t="s">
        <v>3446</v>
      </c>
      <c r="C3456" s="3">
        <v>34392.0</v>
      </c>
    </row>
    <row r="3457">
      <c r="A3457" s="2">
        <v>15012.0</v>
      </c>
      <c r="B3457" s="2" t="s">
        <v>3447</v>
      </c>
      <c r="C3457" s="3">
        <v>16646.0</v>
      </c>
    </row>
    <row r="3458">
      <c r="A3458" s="2">
        <v>15013.0</v>
      </c>
      <c r="B3458" s="2" t="s">
        <v>3448</v>
      </c>
      <c r="C3458" s="3">
        <v>35160.0</v>
      </c>
    </row>
    <row r="3459">
      <c r="A3459" s="2">
        <v>15014.0</v>
      </c>
      <c r="B3459" s="2" t="s">
        <v>3449</v>
      </c>
      <c r="C3459" s="3">
        <v>29405.0</v>
      </c>
    </row>
    <row r="3460">
      <c r="A3460" s="2">
        <v>15015.0</v>
      </c>
      <c r="B3460" s="2" t="s">
        <v>3450</v>
      </c>
      <c r="C3460" s="3">
        <v>18019.0</v>
      </c>
    </row>
    <row r="3461">
      <c r="A3461" s="2">
        <v>15016.0</v>
      </c>
      <c r="B3461" s="2" t="s">
        <v>3451</v>
      </c>
      <c r="C3461" s="3">
        <v>21863.0</v>
      </c>
    </row>
    <row r="3462">
      <c r="A3462" s="2">
        <v>15017.0</v>
      </c>
      <c r="B3462" s="2" t="s">
        <v>3452</v>
      </c>
      <c r="C3462" s="3">
        <v>16600.0</v>
      </c>
    </row>
    <row r="3463">
      <c r="A3463" s="2">
        <v>15018.0</v>
      </c>
      <c r="B3463" s="2" t="s">
        <v>3453</v>
      </c>
      <c r="C3463" s="3">
        <v>36126.0</v>
      </c>
    </row>
    <row r="3464">
      <c r="A3464" s="2">
        <v>15019.0</v>
      </c>
      <c r="B3464" s="2" t="s">
        <v>3454</v>
      </c>
      <c r="C3464" s="3">
        <v>17095.0</v>
      </c>
    </row>
    <row r="3465">
      <c r="A3465" s="2">
        <v>15020.0</v>
      </c>
      <c r="B3465" s="2" t="s">
        <v>3455</v>
      </c>
      <c r="C3465" s="3">
        <v>30728.0</v>
      </c>
    </row>
    <row r="3466">
      <c r="A3466" s="2">
        <v>15021.0</v>
      </c>
      <c r="B3466" s="2" t="s">
        <v>3456</v>
      </c>
      <c r="C3466" s="3">
        <v>35140.0</v>
      </c>
    </row>
    <row r="3467">
      <c r="A3467" s="2">
        <v>15022.0</v>
      </c>
      <c r="B3467" s="2" t="s">
        <v>3457</v>
      </c>
      <c r="C3467" s="3">
        <v>24348.0</v>
      </c>
    </row>
    <row r="3468">
      <c r="A3468" s="2">
        <v>15023.0</v>
      </c>
      <c r="B3468" s="2" t="s">
        <v>3458</v>
      </c>
      <c r="C3468" s="3">
        <v>24210.0</v>
      </c>
    </row>
    <row r="3469">
      <c r="A3469" s="2">
        <v>15024.0</v>
      </c>
      <c r="B3469" s="2" t="s">
        <v>3459</v>
      </c>
      <c r="C3469" s="3">
        <v>20328.0</v>
      </c>
    </row>
    <row r="3470">
      <c r="A3470" s="2">
        <v>15025.0</v>
      </c>
      <c r="B3470" s="2" t="s">
        <v>3460</v>
      </c>
      <c r="C3470" s="3">
        <v>28116.0</v>
      </c>
    </row>
    <row r="3471">
      <c r="A3471" s="2">
        <v>15026.0</v>
      </c>
      <c r="B3471" s="2" t="s">
        <v>3461</v>
      </c>
      <c r="C3471" s="3">
        <v>18304.0</v>
      </c>
    </row>
    <row r="3472">
      <c r="A3472" s="2">
        <v>15027.0</v>
      </c>
      <c r="B3472" s="2" t="s">
        <v>3462</v>
      </c>
      <c r="C3472" s="3">
        <v>27180.0</v>
      </c>
    </row>
    <row r="3473">
      <c r="A3473" s="2">
        <v>15029.0</v>
      </c>
      <c r="B3473" s="2" t="s">
        <v>3463</v>
      </c>
      <c r="C3473" s="3">
        <v>12902.0</v>
      </c>
    </row>
    <row r="3474">
      <c r="A3474" s="2">
        <v>15034.0</v>
      </c>
      <c r="B3474" s="2" t="s">
        <v>3464</v>
      </c>
      <c r="C3474" s="3">
        <v>21077.0</v>
      </c>
    </row>
    <row r="3475">
      <c r="A3475" s="2">
        <v>15035.0</v>
      </c>
      <c r="B3475" s="2" t="s">
        <v>3465</v>
      </c>
      <c r="C3475" s="3">
        <v>30742.0</v>
      </c>
    </row>
    <row r="3476">
      <c r="A3476" s="2">
        <v>15037.0</v>
      </c>
      <c r="B3476" s="2" t="s">
        <v>3466</v>
      </c>
      <c r="C3476" s="3">
        <v>33757.0</v>
      </c>
    </row>
    <row r="3477">
      <c r="A3477" s="2">
        <v>15038.0</v>
      </c>
      <c r="B3477" s="2" t="s">
        <v>3467</v>
      </c>
      <c r="C3477" s="3">
        <v>25266.0</v>
      </c>
    </row>
    <row r="3478">
      <c r="A3478" s="2">
        <v>15039.0</v>
      </c>
      <c r="B3478" s="2" t="s">
        <v>3468</v>
      </c>
      <c r="C3478" s="3">
        <v>19466.0</v>
      </c>
    </row>
    <row r="3479">
      <c r="A3479" s="2">
        <v>15040.0</v>
      </c>
      <c r="B3479" s="2" t="s">
        <v>3469</v>
      </c>
      <c r="C3479" s="3">
        <v>19481.0</v>
      </c>
    </row>
    <row r="3480">
      <c r="A3480" s="2">
        <v>15042.0</v>
      </c>
      <c r="B3480" s="2" t="s">
        <v>3470</v>
      </c>
      <c r="C3480" s="3">
        <v>23157.0</v>
      </c>
    </row>
    <row r="3481">
      <c r="A3481" s="2">
        <v>15043.0</v>
      </c>
      <c r="B3481" s="2" t="s">
        <v>3471</v>
      </c>
      <c r="C3481" s="3">
        <v>21551.0</v>
      </c>
    </row>
    <row r="3482">
      <c r="A3482" s="2">
        <v>15044.0</v>
      </c>
      <c r="B3482" s="2" t="s">
        <v>3472</v>
      </c>
      <c r="C3482" s="3">
        <v>21018.0</v>
      </c>
    </row>
    <row r="3483">
      <c r="A3483" s="2">
        <v>15045.0</v>
      </c>
      <c r="B3483" s="2" t="s">
        <v>3473</v>
      </c>
      <c r="C3483" s="3">
        <v>26844.0</v>
      </c>
    </row>
    <row r="3484">
      <c r="A3484" s="2">
        <v>15046.0</v>
      </c>
      <c r="B3484" s="2" t="s">
        <v>3474</v>
      </c>
      <c r="C3484" s="3">
        <v>35872.0</v>
      </c>
    </row>
    <row r="3485">
      <c r="A3485" s="2">
        <v>15047.0</v>
      </c>
      <c r="B3485" s="2" t="s">
        <v>3475</v>
      </c>
      <c r="C3485" s="3">
        <v>22682.0</v>
      </c>
    </row>
    <row r="3486">
      <c r="A3486" s="2">
        <v>15048.0</v>
      </c>
      <c r="B3486" s="2" t="s">
        <v>3476</v>
      </c>
      <c r="C3486" s="3">
        <v>23185.0</v>
      </c>
    </row>
    <row r="3487">
      <c r="A3487" s="2">
        <v>15049.0</v>
      </c>
      <c r="B3487" s="2" t="s">
        <v>3477</v>
      </c>
      <c r="C3487" s="3">
        <v>28441.0</v>
      </c>
    </row>
    <row r="3488">
      <c r="A3488" s="2">
        <v>15050.0</v>
      </c>
      <c r="B3488" s="2" t="s">
        <v>3478</v>
      </c>
      <c r="C3488" s="3">
        <v>17562.0</v>
      </c>
    </row>
    <row r="3489">
      <c r="A3489" s="2">
        <v>15051.0</v>
      </c>
      <c r="B3489" s="2" t="s">
        <v>3479</v>
      </c>
      <c r="C3489" s="3">
        <v>29267.0</v>
      </c>
    </row>
    <row r="3490">
      <c r="A3490" s="2">
        <v>15052.0</v>
      </c>
      <c r="B3490" s="2" t="s">
        <v>3480</v>
      </c>
      <c r="C3490" s="3">
        <v>25090.0</v>
      </c>
    </row>
    <row r="3491">
      <c r="A3491" s="2">
        <v>15053.0</v>
      </c>
      <c r="B3491" s="2" t="s">
        <v>3481</v>
      </c>
      <c r="C3491" s="3">
        <v>30016.0</v>
      </c>
    </row>
    <row r="3492">
      <c r="A3492" s="2">
        <v>15055.0</v>
      </c>
      <c r="B3492" s="2" t="s">
        <v>3482</v>
      </c>
      <c r="C3492" s="3">
        <v>19319.0</v>
      </c>
    </row>
    <row r="3493">
      <c r="A3493" s="2">
        <v>15056.0</v>
      </c>
      <c r="B3493" s="2" t="s">
        <v>3483</v>
      </c>
      <c r="C3493" s="3">
        <v>25150.0</v>
      </c>
    </row>
    <row r="3494">
      <c r="A3494" s="2">
        <v>15057.0</v>
      </c>
      <c r="B3494" s="2" t="s">
        <v>3484</v>
      </c>
      <c r="C3494" s="3">
        <v>28968.0</v>
      </c>
    </row>
    <row r="3495">
      <c r="A3495" s="2">
        <v>15058.0</v>
      </c>
      <c r="B3495" s="2" t="s">
        <v>3485</v>
      </c>
      <c r="C3495" s="3">
        <v>17778.0</v>
      </c>
    </row>
    <row r="3496">
      <c r="A3496" s="2">
        <v>15059.0</v>
      </c>
      <c r="B3496" s="2" t="s">
        <v>3486</v>
      </c>
      <c r="C3496" s="3">
        <v>19432.0</v>
      </c>
    </row>
    <row r="3497">
      <c r="A3497" s="2">
        <v>15060.0</v>
      </c>
      <c r="B3497" s="2" t="s">
        <v>3487</v>
      </c>
      <c r="C3497" s="3">
        <v>29497.0</v>
      </c>
    </row>
    <row r="3498">
      <c r="A3498" s="2">
        <v>15061.0</v>
      </c>
      <c r="B3498" s="2" t="s">
        <v>3488</v>
      </c>
      <c r="C3498" s="3">
        <v>18804.0</v>
      </c>
    </row>
    <row r="3499">
      <c r="A3499" s="2">
        <v>15062.0</v>
      </c>
      <c r="B3499" s="2" t="s">
        <v>3489</v>
      </c>
      <c r="C3499" s="3">
        <v>33154.0</v>
      </c>
    </row>
    <row r="3500">
      <c r="A3500" s="2">
        <v>15063.0</v>
      </c>
      <c r="B3500" s="2" t="s">
        <v>3490</v>
      </c>
      <c r="C3500" s="3">
        <v>9828.0</v>
      </c>
    </row>
    <row r="3501">
      <c r="A3501" s="2">
        <v>15064.0</v>
      </c>
      <c r="B3501" s="2" t="s">
        <v>3491</v>
      </c>
      <c r="C3501" s="3">
        <v>21462.0</v>
      </c>
    </row>
    <row r="3502">
      <c r="A3502" s="2">
        <v>15065.0</v>
      </c>
      <c r="B3502" s="2" t="s">
        <v>3492</v>
      </c>
      <c r="C3502" s="3">
        <v>34048.0</v>
      </c>
    </row>
    <row r="3503">
      <c r="A3503" s="2">
        <v>15066.0</v>
      </c>
      <c r="B3503" s="2" t="s">
        <v>3493</v>
      </c>
      <c r="C3503" s="3">
        <v>17769.0</v>
      </c>
    </row>
    <row r="3504">
      <c r="A3504" s="2">
        <v>15067.0</v>
      </c>
      <c r="B3504" s="2" t="s">
        <v>3494</v>
      </c>
      <c r="C3504" s="3">
        <v>25788.0</v>
      </c>
    </row>
    <row r="3505">
      <c r="A3505" s="2">
        <v>15068.0</v>
      </c>
      <c r="B3505" s="2" t="s">
        <v>3495</v>
      </c>
      <c r="C3505" s="3">
        <v>18271.0</v>
      </c>
    </row>
    <row r="3506">
      <c r="A3506" s="2">
        <v>15069.0</v>
      </c>
      <c r="B3506" s="2" t="s">
        <v>3496</v>
      </c>
      <c r="C3506" s="3">
        <v>17192.0</v>
      </c>
    </row>
    <row r="3507">
      <c r="A3507" s="2">
        <v>15071.0</v>
      </c>
      <c r="B3507" s="2" t="s">
        <v>3497</v>
      </c>
      <c r="C3507" s="3">
        <v>20355.0</v>
      </c>
    </row>
    <row r="3508">
      <c r="A3508" s="2">
        <v>15073.0</v>
      </c>
      <c r="B3508" s="2" t="s">
        <v>3498</v>
      </c>
      <c r="C3508" s="3">
        <v>29933.0</v>
      </c>
    </row>
    <row r="3509">
      <c r="A3509" s="2">
        <v>15074.0</v>
      </c>
      <c r="B3509" s="2" t="s">
        <v>3499</v>
      </c>
      <c r="C3509" s="3">
        <v>25987.0</v>
      </c>
    </row>
    <row r="3510">
      <c r="A3510" s="2">
        <v>15075.0</v>
      </c>
      <c r="B3510" s="2" t="s">
        <v>3500</v>
      </c>
      <c r="C3510" s="3">
        <v>19774.0</v>
      </c>
    </row>
    <row r="3511">
      <c r="A3511" s="2">
        <v>15076.0</v>
      </c>
      <c r="B3511" s="2" t="s">
        <v>3501</v>
      </c>
      <c r="C3511" s="3">
        <v>18452.0</v>
      </c>
    </row>
    <row r="3512">
      <c r="A3512" s="2">
        <v>15077.0</v>
      </c>
      <c r="B3512" s="2" t="s">
        <v>3502</v>
      </c>
      <c r="C3512" s="3">
        <v>20443.0</v>
      </c>
    </row>
    <row r="3513">
      <c r="A3513" s="2">
        <v>15078.0</v>
      </c>
      <c r="B3513" s="2" t="s">
        <v>3503</v>
      </c>
      <c r="C3513" s="3">
        <v>15861.0</v>
      </c>
    </row>
    <row r="3514">
      <c r="A3514" s="2">
        <v>15079.0</v>
      </c>
      <c r="B3514" s="2" t="s">
        <v>3504</v>
      </c>
      <c r="C3514" s="3">
        <v>33486.0</v>
      </c>
    </row>
    <row r="3515">
      <c r="A3515" s="2">
        <v>15080.0</v>
      </c>
      <c r="B3515" s="2" t="s">
        <v>3505</v>
      </c>
      <c r="C3515" s="3">
        <v>20785.0</v>
      </c>
    </row>
    <row r="3516">
      <c r="A3516" s="2">
        <v>15081.0</v>
      </c>
      <c r="B3516" s="2" t="s">
        <v>3506</v>
      </c>
      <c r="C3516" s="3">
        <v>22789.0</v>
      </c>
    </row>
    <row r="3517">
      <c r="A3517" s="2">
        <v>15082.0</v>
      </c>
      <c r="B3517" s="2" t="s">
        <v>3507</v>
      </c>
      <c r="C3517" s="3">
        <v>25570.0</v>
      </c>
    </row>
    <row r="3518">
      <c r="A3518" s="2">
        <v>15083.0</v>
      </c>
      <c r="B3518" s="2" t="s">
        <v>3508</v>
      </c>
      <c r="C3518" s="3">
        <v>16066.0</v>
      </c>
    </row>
    <row r="3519">
      <c r="A3519" s="2">
        <v>15084.0</v>
      </c>
      <c r="B3519" s="2" t="s">
        <v>3509</v>
      </c>
      <c r="C3519" s="3">
        <v>26866.0</v>
      </c>
    </row>
    <row r="3520">
      <c r="A3520" s="2">
        <v>15085.0</v>
      </c>
      <c r="B3520" s="2" t="s">
        <v>3510</v>
      </c>
      <c r="C3520" s="3">
        <v>14589.0</v>
      </c>
    </row>
    <row r="3521">
      <c r="A3521" s="2">
        <v>15087.0</v>
      </c>
      <c r="B3521" s="2" t="s">
        <v>3511</v>
      </c>
      <c r="C3521" s="3">
        <v>19663.0</v>
      </c>
    </row>
    <row r="3522">
      <c r="A3522" s="2">
        <v>15088.0</v>
      </c>
      <c r="B3522" s="2" t="s">
        <v>3512</v>
      </c>
      <c r="C3522" s="3">
        <v>27426.0</v>
      </c>
    </row>
    <row r="3523">
      <c r="A3523" s="2">
        <v>15090.0</v>
      </c>
      <c r="B3523" s="2" t="s">
        <v>3513</v>
      </c>
      <c r="C3523" s="3">
        <v>35383.0</v>
      </c>
    </row>
    <row r="3524">
      <c r="A3524" s="2">
        <v>15091.0</v>
      </c>
      <c r="B3524" s="2" t="s">
        <v>3514</v>
      </c>
      <c r="C3524" s="3">
        <v>18239.0</v>
      </c>
    </row>
    <row r="3525">
      <c r="A3525" s="2">
        <v>15092.0</v>
      </c>
      <c r="B3525" s="2" t="s">
        <v>3515</v>
      </c>
      <c r="C3525" s="3">
        <v>21711.0</v>
      </c>
    </row>
    <row r="3526">
      <c r="A3526" s="2">
        <v>15093.0</v>
      </c>
      <c r="B3526" s="2" t="s">
        <v>3516</v>
      </c>
      <c r="C3526" s="3">
        <v>22471.0</v>
      </c>
    </row>
    <row r="3527">
      <c r="A3527" s="2">
        <v>15094.0</v>
      </c>
      <c r="B3527" s="2" t="s">
        <v>3517</v>
      </c>
      <c r="C3527" s="3">
        <v>30844.0</v>
      </c>
    </row>
    <row r="3528">
      <c r="A3528" s="2">
        <v>15095.0</v>
      </c>
      <c r="B3528" s="2" t="s">
        <v>3518</v>
      </c>
      <c r="C3528" s="3">
        <v>10932.0</v>
      </c>
    </row>
    <row r="3529">
      <c r="A3529" s="2">
        <v>15096.0</v>
      </c>
      <c r="B3529" s="2" t="s">
        <v>3519</v>
      </c>
      <c r="C3529" s="3">
        <v>36241.0</v>
      </c>
    </row>
    <row r="3530">
      <c r="A3530" s="2">
        <v>15097.0</v>
      </c>
      <c r="B3530" s="2" t="s">
        <v>3520</v>
      </c>
      <c r="C3530" s="3">
        <v>35193.0</v>
      </c>
    </row>
    <row r="3531">
      <c r="A3531" s="2">
        <v>15098.0</v>
      </c>
      <c r="B3531" s="2" t="s">
        <v>3521</v>
      </c>
      <c r="C3531" s="3">
        <v>26742.0</v>
      </c>
    </row>
    <row r="3532">
      <c r="A3532" s="2">
        <v>15099.0</v>
      </c>
      <c r="B3532" s="2" t="s">
        <v>3522</v>
      </c>
      <c r="C3532" s="3">
        <v>23505.0</v>
      </c>
    </row>
    <row r="3533">
      <c r="A3533" s="2">
        <v>15100.0</v>
      </c>
      <c r="B3533" s="2" t="s">
        <v>3523</v>
      </c>
      <c r="C3533" s="3">
        <v>17562.0</v>
      </c>
    </row>
    <row r="3534">
      <c r="A3534" s="2">
        <v>15101.0</v>
      </c>
      <c r="B3534" s="2" t="s">
        <v>3524</v>
      </c>
      <c r="C3534" s="3">
        <v>34394.0</v>
      </c>
    </row>
    <row r="3535">
      <c r="A3535" s="2">
        <v>15102.0</v>
      </c>
      <c r="B3535" s="2" t="s">
        <v>3525</v>
      </c>
      <c r="C3535" s="3">
        <v>24527.0</v>
      </c>
    </row>
    <row r="3536">
      <c r="A3536" s="2">
        <v>15103.0</v>
      </c>
      <c r="B3536" s="2" t="s">
        <v>3526</v>
      </c>
      <c r="C3536" s="3">
        <v>23762.0</v>
      </c>
    </row>
    <row r="3537">
      <c r="A3537" s="2">
        <v>15104.0</v>
      </c>
      <c r="B3537" s="2" t="s">
        <v>3527</v>
      </c>
      <c r="C3537" s="3">
        <v>11623.0</v>
      </c>
    </row>
    <row r="3538">
      <c r="A3538" s="2">
        <v>15105.0</v>
      </c>
      <c r="B3538" s="2" t="s">
        <v>3528</v>
      </c>
      <c r="C3538" s="3">
        <v>26615.0</v>
      </c>
    </row>
    <row r="3539">
      <c r="A3539" s="2">
        <v>15106.0</v>
      </c>
      <c r="B3539" s="2" t="s">
        <v>3529</v>
      </c>
      <c r="C3539" s="3">
        <v>28454.0</v>
      </c>
    </row>
    <row r="3540">
      <c r="A3540" s="2">
        <v>15107.0</v>
      </c>
      <c r="B3540" s="2" t="s">
        <v>3530</v>
      </c>
      <c r="C3540" s="3">
        <v>21881.0</v>
      </c>
    </row>
    <row r="3541">
      <c r="A3541" s="2">
        <v>15108.0</v>
      </c>
      <c r="B3541" s="2" t="s">
        <v>3531</v>
      </c>
      <c r="C3541" s="3">
        <v>18112.0</v>
      </c>
    </row>
    <row r="3542">
      <c r="A3542" s="2">
        <v>15109.0</v>
      </c>
      <c r="B3542" s="2" t="s">
        <v>3532</v>
      </c>
      <c r="C3542" s="3">
        <v>32778.0</v>
      </c>
    </row>
    <row r="3543">
      <c r="A3543" s="2">
        <v>15110.0</v>
      </c>
      <c r="B3543" s="2" t="s">
        <v>3533</v>
      </c>
      <c r="C3543" s="3">
        <v>33816.0</v>
      </c>
    </row>
    <row r="3544">
      <c r="A3544" s="2">
        <v>15111.0</v>
      </c>
      <c r="B3544" s="2" t="s">
        <v>3534</v>
      </c>
      <c r="C3544" s="3">
        <v>30071.0</v>
      </c>
    </row>
    <row r="3545">
      <c r="A3545" s="2">
        <v>15112.0</v>
      </c>
      <c r="B3545" s="2" t="s">
        <v>3535</v>
      </c>
      <c r="C3545" s="3">
        <v>29153.0</v>
      </c>
    </row>
    <row r="3546">
      <c r="A3546" s="2">
        <v>15113.0</v>
      </c>
      <c r="B3546" s="2" t="s">
        <v>3536</v>
      </c>
      <c r="C3546" s="3">
        <v>34010.0</v>
      </c>
    </row>
    <row r="3547">
      <c r="A3547" s="2">
        <v>15114.0</v>
      </c>
      <c r="B3547" s="2" t="s">
        <v>3537</v>
      </c>
      <c r="C3547" s="3">
        <v>19454.0</v>
      </c>
    </row>
    <row r="3548">
      <c r="A3548" s="2">
        <v>15115.0</v>
      </c>
      <c r="B3548" s="2" t="s">
        <v>3538</v>
      </c>
      <c r="C3548" s="3">
        <v>30448.0</v>
      </c>
    </row>
    <row r="3549">
      <c r="A3549" s="2">
        <v>15117.0</v>
      </c>
      <c r="B3549" s="2" t="s">
        <v>3539</v>
      </c>
      <c r="C3549" s="3">
        <v>26375.0</v>
      </c>
    </row>
    <row r="3550">
      <c r="A3550" s="2">
        <v>15118.0</v>
      </c>
      <c r="B3550" s="2" t="s">
        <v>3540</v>
      </c>
      <c r="C3550" s="3">
        <v>24775.0</v>
      </c>
    </row>
    <row r="3551">
      <c r="A3551" s="2">
        <v>15119.0</v>
      </c>
      <c r="B3551" s="2" t="s">
        <v>3541</v>
      </c>
      <c r="C3551" s="3">
        <v>19946.0</v>
      </c>
    </row>
    <row r="3552">
      <c r="A3552" s="2">
        <v>15120.0</v>
      </c>
      <c r="B3552" s="2" t="s">
        <v>3542</v>
      </c>
      <c r="C3552" s="3">
        <v>12927.0</v>
      </c>
    </row>
    <row r="3553">
      <c r="A3553" s="2">
        <v>15121.0</v>
      </c>
      <c r="B3553" s="2" t="s">
        <v>3543</v>
      </c>
      <c r="C3553" s="3">
        <v>19974.0</v>
      </c>
    </row>
    <row r="3554">
      <c r="A3554" s="2">
        <v>15123.0</v>
      </c>
      <c r="B3554" s="2" t="s">
        <v>3544</v>
      </c>
      <c r="C3554" s="3">
        <v>26017.0</v>
      </c>
    </row>
    <row r="3555">
      <c r="A3555" s="2">
        <v>15125.0</v>
      </c>
      <c r="B3555" s="2" t="s">
        <v>3545</v>
      </c>
      <c r="C3555" s="3">
        <v>10171.0</v>
      </c>
    </row>
    <row r="3556">
      <c r="A3556" s="2">
        <v>15126.0</v>
      </c>
      <c r="B3556" s="2" t="s">
        <v>3546</v>
      </c>
      <c r="C3556" s="3">
        <v>23561.0</v>
      </c>
    </row>
    <row r="3557">
      <c r="A3557" s="2">
        <v>15127.0</v>
      </c>
      <c r="B3557" s="2" t="s">
        <v>3547</v>
      </c>
      <c r="C3557" s="3">
        <v>33993.0</v>
      </c>
    </row>
    <row r="3558">
      <c r="A3558" s="2">
        <v>15128.0</v>
      </c>
      <c r="B3558" s="2" t="s">
        <v>3548</v>
      </c>
      <c r="C3558" s="3">
        <v>18665.0</v>
      </c>
    </row>
    <row r="3559">
      <c r="A3559" s="2">
        <v>15129.0</v>
      </c>
      <c r="B3559" s="2" t="s">
        <v>3549</v>
      </c>
      <c r="C3559" s="3">
        <v>22829.0</v>
      </c>
    </row>
    <row r="3560">
      <c r="A3560" s="2">
        <v>15130.0</v>
      </c>
      <c r="B3560" s="2" t="s">
        <v>3550</v>
      </c>
      <c r="C3560" s="3">
        <v>28071.0</v>
      </c>
    </row>
    <row r="3561">
      <c r="A3561" s="2">
        <v>15131.0</v>
      </c>
      <c r="B3561" s="2" t="s">
        <v>3551</v>
      </c>
      <c r="C3561" s="3">
        <v>30469.0</v>
      </c>
    </row>
    <row r="3562">
      <c r="A3562" s="2">
        <v>15132.0</v>
      </c>
      <c r="B3562" s="2" t="s">
        <v>3552</v>
      </c>
      <c r="C3562" s="3">
        <v>24767.0</v>
      </c>
    </row>
    <row r="3563">
      <c r="A3563" s="2">
        <v>15137.0</v>
      </c>
      <c r="B3563" s="2" t="s">
        <v>3553</v>
      </c>
      <c r="C3563" s="3">
        <v>23319.0</v>
      </c>
    </row>
    <row r="3564">
      <c r="A3564" s="2">
        <v>15138.0</v>
      </c>
      <c r="B3564" s="2" t="s">
        <v>3554</v>
      </c>
      <c r="C3564" s="3">
        <v>29708.0</v>
      </c>
    </row>
    <row r="3565">
      <c r="A3565" s="2">
        <v>15140.0</v>
      </c>
      <c r="B3565" s="2" t="s">
        <v>3555</v>
      </c>
      <c r="C3565" s="3">
        <v>33545.0</v>
      </c>
    </row>
    <row r="3566">
      <c r="A3566" s="2">
        <v>15141.0</v>
      </c>
      <c r="B3566" s="2" t="s">
        <v>3556</v>
      </c>
      <c r="C3566" s="3">
        <v>36144.0</v>
      </c>
    </row>
    <row r="3567">
      <c r="A3567" s="2">
        <v>15142.0</v>
      </c>
      <c r="B3567" s="2" t="s">
        <v>3557</v>
      </c>
      <c r="C3567" s="3">
        <v>18887.0</v>
      </c>
    </row>
    <row r="3568">
      <c r="A3568" s="2">
        <v>15143.0</v>
      </c>
      <c r="B3568" s="2" t="s">
        <v>3558</v>
      </c>
      <c r="C3568" s="3">
        <v>32861.0</v>
      </c>
    </row>
    <row r="3569">
      <c r="A3569" s="2">
        <v>15144.0</v>
      </c>
      <c r="B3569" s="2" t="s">
        <v>3559</v>
      </c>
      <c r="C3569" s="3">
        <v>24423.0</v>
      </c>
    </row>
    <row r="3570">
      <c r="A3570" s="2">
        <v>15145.0</v>
      </c>
      <c r="B3570" s="2" t="s">
        <v>3560</v>
      </c>
      <c r="C3570" s="3">
        <v>18524.0</v>
      </c>
    </row>
    <row r="3571">
      <c r="A3571" s="2">
        <v>15146.0</v>
      </c>
      <c r="B3571" s="2" t="s">
        <v>3561</v>
      </c>
      <c r="C3571" s="3">
        <v>23030.0</v>
      </c>
    </row>
    <row r="3572">
      <c r="A3572" s="2">
        <v>15147.0</v>
      </c>
      <c r="B3572" s="2" t="s">
        <v>3562</v>
      </c>
      <c r="C3572" s="3">
        <v>27417.0</v>
      </c>
    </row>
    <row r="3573">
      <c r="A3573" s="2">
        <v>15148.0</v>
      </c>
      <c r="B3573" s="2" t="s">
        <v>3563</v>
      </c>
      <c r="C3573" s="3">
        <v>30621.0</v>
      </c>
    </row>
    <row r="3574">
      <c r="A3574" s="2">
        <v>15149.0</v>
      </c>
      <c r="B3574" s="2" t="s">
        <v>3564</v>
      </c>
      <c r="C3574" s="3">
        <v>23656.0</v>
      </c>
    </row>
    <row r="3575">
      <c r="A3575" s="2">
        <v>15151.0</v>
      </c>
      <c r="B3575" s="2" t="s">
        <v>3565</v>
      </c>
      <c r="C3575" s="3">
        <v>30503.0</v>
      </c>
    </row>
    <row r="3576">
      <c r="A3576" s="2">
        <v>15152.0</v>
      </c>
      <c r="B3576" s="2" t="s">
        <v>3566</v>
      </c>
      <c r="C3576" s="3">
        <v>26794.0</v>
      </c>
    </row>
    <row r="3577">
      <c r="A3577" s="2">
        <v>15154.0</v>
      </c>
      <c r="B3577" s="2" t="s">
        <v>3567</v>
      </c>
      <c r="C3577" s="3">
        <v>19976.0</v>
      </c>
    </row>
    <row r="3578">
      <c r="A3578" s="2">
        <v>15155.0</v>
      </c>
      <c r="B3578" s="2" t="s">
        <v>3568</v>
      </c>
      <c r="C3578" s="3">
        <v>20282.0</v>
      </c>
    </row>
    <row r="3579">
      <c r="A3579" s="2">
        <v>15157.0</v>
      </c>
      <c r="B3579" s="2" t="s">
        <v>3569</v>
      </c>
      <c r="C3579" s="3">
        <v>30883.0</v>
      </c>
    </row>
    <row r="3580">
      <c r="A3580" s="2">
        <v>15158.0</v>
      </c>
      <c r="B3580" s="2" t="s">
        <v>3570</v>
      </c>
      <c r="C3580" s="3">
        <v>22150.0</v>
      </c>
    </row>
    <row r="3581">
      <c r="A3581" s="2">
        <v>15159.0</v>
      </c>
      <c r="B3581" s="2" t="s">
        <v>3571</v>
      </c>
      <c r="C3581" s="3">
        <v>18926.0</v>
      </c>
    </row>
    <row r="3582">
      <c r="A3582" s="2">
        <v>15160.0</v>
      </c>
      <c r="B3582" s="2" t="s">
        <v>3572</v>
      </c>
      <c r="C3582" s="3">
        <v>29365.0</v>
      </c>
    </row>
    <row r="3583">
      <c r="A3583" s="2">
        <v>15161.0</v>
      </c>
      <c r="B3583" s="2" t="s">
        <v>3573</v>
      </c>
      <c r="C3583" s="3">
        <v>20281.0</v>
      </c>
    </row>
    <row r="3584">
      <c r="A3584" s="2">
        <v>15162.0</v>
      </c>
      <c r="B3584" s="2" t="s">
        <v>3574</v>
      </c>
      <c r="C3584" s="3">
        <v>27500.0</v>
      </c>
    </row>
    <row r="3585">
      <c r="A3585" s="2">
        <v>15163.0</v>
      </c>
      <c r="B3585" s="2" t="s">
        <v>3575</v>
      </c>
      <c r="C3585" s="3">
        <v>17848.0</v>
      </c>
    </row>
    <row r="3586">
      <c r="A3586" s="2">
        <v>15165.0</v>
      </c>
      <c r="B3586" s="2" t="s">
        <v>3576</v>
      </c>
      <c r="C3586" s="3">
        <v>29160.0</v>
      </c>
    </row>
    <row r="3587">
      <c r="A3587" s="2">
        <v>15166.0</v>
      </c>
      <c r="B3587" s="2" t="s">
        <v>3577</v>
      </c>
      <c r="C3587" s="3">
        <v>31734.0</v>
      </c>
    </row>
    <row r="3588">
      <c r="A3588" s="2">
        <v>15167.0</v>
      </c>
      <c r="B3588" s="2" t="s">
        <v>3578</v>
      </c>
      <c r="C3588" s="3">
        <v>23568.0</v>
      </c>
    </row>
    <row r="3589">
      <c r="A3589" s="2">
        <v>15168.0</v>
      </c>
      <c r="B3589" s="2" t="s">
        <v>3579</v>
      </c>
      <c r="C3589" s="3">
        <v>22447.0</v>
      </c>
    </row>
    <row r="3590">
      <c r="A3590" s="2">
        <v>15169.0</v>
      </c>
      <c r="B3590" s="2" t="s">
        <v>3580</v>
      </c>
      <c r="C3590" s="3">
        <v>15891.0</v>
      </c>
    </row>
    <row r="3591">
      <c r="A3591" s="2">
        <v>15170.0</v>
      </c>
      <c r="B3591" s="2" t="s">
        <v>3581</v>
      </c>
      <c r="C3591" s="3">
        <v>32692.0</v>
      </c>
    </row>
    <row r="3592">
      <c r="A3592" s="2">
        <v>15171.0</v>
      </c>
      <c r="B3592" s="2" t="s">
        <v>3582</v>
      </c>
      <c r="C3592" s="3">
        <v>24719.0</v>
      </c>
    </row>
    <row r="3593">
      <c r="A3593" s="2">
        <v>15172.0</v>
      </c>
      <c r="B3593" s="2" t="s">
        <v>3583</v>
      </c>
      <c r="C3593" s="3">
        <v>18118.0</v>
      </c>
    </row>
    <row r="3594">
      <c r="A3594" s="2">
        <v>15174.0</v>
      </c>
      <c r="B3594" s="2" t="s">
        <v>3584</v>
      </c>
      <c r="C3594" s="3">
        <v>29545.0</v>
      </c>
    </row>
    <row r="3595">
      <c r="A3595" s="2">
        <v>15175.0</v>
      </c>
      <c r="B3595" s="2" t="s">
        <v>3585</v>
      </c>
      <c r="C3595" s="3">
        <v>14364.0</v>
      </c>
    </row>
    <row r="3596">
      <c r="A3596" s="2">
        <v>15176.0</v>
      </c>
      <c r="B3596" s="2" t="s">
        <v>3586</v>
      </c>
      <c r="C3596" s="3">
        <v>26214.0</v>
      </c>
    </row>
    <row r="3597">
      <c r="A3597" s="2">
        <v>15177.0</v>
      </c>
      <c r="B3597" s="2" t="s">
        <v>3587</v>
      </c>
      <c r="C3597" s="3">
        <v>29204.0</v>
      </c>
    </row>
    <row r="3598">
      <c r="A3598" s="2">
        <v>15179.0</v>
      </c>
      <c r="B3598" s="2" t="s">
        <v>3588</v>
      </c>
      <c r="C3598" s="3">
        <v>30878.0</v>
      </c>
    </row>
    <row r="3599">
      <c r="A3599" s="2">
        <v>15180.0</v>
      </c>
      <c r="B3599" s="2" t="s">
        <v>3589</v>
      </c>
      <c r="C3599" s="3">
        <v>28162.0</v>
      </c>
    </row>
    <row r="3600">
      <c r="A3600" s="2">
        <v>15181.0</v>
      </c>
      <c r="B3600" s="2" t="s">
        <v>3590</v>
      </c>
      <c r="C3600" s="3">
        <v>25311.0</v>
      </c>
    </row>
    <row r="3601">
      <c r="A3601" s="2">
        <v>15182.0</v>
      </c>
      <c r="B3601" s="2" t="s">
        <v>3591</v>
      </c>
      <c r="C3601" s="3">
        <v>12291.0</v>
      </c>
    </row>
    <row r="3602">
      <c r="A3602" s="2">
        <v>15183.0</v>
      </c>
      <c r="B3602" s="2" t="s">
        <v>3592</v>
      </c>
      <c r="C3602" s="3">
        <v>28839.0</v>
      </c>
    </row>
    <row r="3603">
      <c r="A3603" s="2">
        <v>15184.0</v>
      </c>
      <c r="B3603" s="2" t="s">
        <v>3593</v>
      </c>
      <c r="C3603" s="3">
        <v>18432.0</v>
      </c>
    </row>
    <row r="3604">
      <c r="A3604" s="2">
        <v>15185.0</v>
      </c>
      <c r="B3604" s="2" t="s">
        <v>3594</v>
      </c>
      <c r="C3604" s="3">
        <v>29050.0</v>
      </c>
    </row>
    <row r="3605">
      <c r="A3605" s="2">
        <v>15187.0</v>
      </c>
      <c r="B3605" s="2" t="s">
        <v>3595</v>
      </c>
      <c r="C3605" s="3">
        <v>28292.0</v>
      </c>
    </row>
    <row r="3606">
      <c r="A3606" s="2">
        <v>15188.0</v>
      </c>
      <c r="B3606" s="2" t="s">
        <v>3596</v>
      </c>
      <c r="C3606" s="3">
        <v>18306.0</v>
      </c>
    </row>
    <row r="3607">
      <c r="A3607" s="2">
        <v>15189.0</v>
      </c>
      <c r="B3607" s="2" t="s">
        <v>3597</v>
      </c>
      <c r="C3607" s="3">
        <v>28852.0</v>
      </c>
    </row>
    <row r="3608">
      <c r="A3608" s="4">
        <v>15190.0</v>
      </c>
      <c r="B3608" s="4" t="s">
        <v>3598</v>
      </c>
      <c r="C3608" s="3">
        <v>11783.0</v>
      </c>
    </row>
    <row r="3609">
      <c r="A3609" s="2">
        <v>15192.0</v>
      </c>
      <c r="B3609" s="2" t="s">
        <v>3599</v>
      </c>
      <c r="C3609" s="3">
        <v>25618.0</v>
      </c>
    </row>
    <row r="3610">
      <c r="A3610" s="2">
        <v>15195.0</v>
      </c>
      <c r="B3610" s="2" t="s">
        <v>3600</v>
      </c>
      <c r="C3610" s="3">
        <v>33286.0</v>
      </c>
    </row>
    <row r="3611">
      <c r="A3611" s="2">
        <v>15196.0</v>
      </c>
      <c r="B3611" s="2" t="s">
        <v>3601</v>
      </c>
      <c r="C3611" s="3">
        <v>35144.0</v>
      </c>
    </row>
    <row r="3612">
      <c r="A3612" s="2">
        <v>15197.0</v>
      </c>
      <c r="B3612" s="2" t="s">
        <v>3602</v>
      </c>
      <c r="C3612" s="3">
        <v>26093.0</v>
      </c>
    </row>
    <row r="3613">
      <c r="A3613" s="2">
        <v>15198.0</v>
      </c>
      <c r="B3613" s="2" t="s">
        <v>3603</v>
      </c>
      <c r="C3613" s="3">
        <v>21482.0</v>
      </c>
    </row>
    <row r="3614">
      <c r="A3614" s="2">
        <v>15199.0</v>
      </c>
      <c r="B3614" s="2" t="s">
        <v>3604</v>
      </c>
      <c r="C3614" s="3">
        <v>24046.0</v>
      </c>
    </row>
    <row r="3615">
      <c r="A3615" s="2">
        <v>15201.0</v>
      </c>
      <c r="B3615" s="2" t="s">
        <v>3605</v>
      </c>
      <c r="C3615" s="3">
        <v>22096.0</v>
      </c>
    </row>
    <row r="3616">
      <c r="A3616" s="2">
        <v>15202.0</v>
      </c>
      <c r="B3616" s="2" t="s">
        <v>3606</v>
      </c>
      <c r="C3616" s="3">
        <v>28284.0</v>
      </c>
    </row>
    <row r="3617">
      <c r="A3617" s="2">
        <v>15203.0</v>
      </c>
      <c r="B3617" s="2" t="s">
        <v>3607</v>
      </c>
      <c r="C3617" s="3">
        <v>28280.0</v>
      </c>
    </row>
    <row r="3618">
      <c r="A3618" s="2">
        <v>15204.0</v>
      </c>
      <c r="B3618" s="2" t="s">
        <v>3608</v>
      </c>
      <c r="C3618" s="3">
        <v>16146.0</v>
      </c>
    </row>
    <row r="3619">
      <c r="A3619" s="2">
        <v>15205.0</v>
      </c>
      <c r="B3619" s="2" t="s">
        <v>3609</v>
      </c>
      <c r="C3619" s="3">
        <v>29436.0</v>
      </c>
    </row>
    <row r="3620">
      <c r="A3620" s="2">
        <v>15207.0</v>
      </c>
      <c r="B3620" s="2" t="s">
        <v>3610</v>
      </c>
      <c r="C3620" s="3">
        <v>20268.0</v>
      </c>
    </row>
    <row r="3621">
      <c r="A3621" s="2">
        <v>15209.0</v>
      </c>
      <c r="B3621" s="2" t="s">
        <v>3611</v>
      </c>
      <c r="C3621" s="3">
        <v>14594.0</v>
      </c>
    </row>
    <row r="3622">
      <c r="A3622" s="2">
        <v>15210.0</v>
      </c>
      <c r="B3622" s="2" t="s">
        <v>3612</v>
      </c>
      <c r="C3622" s="3">
        <v>32777.0</v>
      </c>
    </row>
    <row r="3623">
      <c r="A3623" s="2">
        <v>15211.0</v>
      </c>
      <c r="B3623" s="2" t="s">
        <v>3613</v>
      </c>
      <c r="C3623" s="3">
        <v>27444.0</v>
      </c>
    </row>
    <row r="3624">
      <c r="A3624" s="2">
        <v>15213.0</v>
      </c>
      <c r="B3624" s="2" t="s">
        <v>3614</v>
      </c>
      <c r="C3624" s="3">
        <v>18483.0</v>
      </c>
    </row>
    <row r="3625">
      <c r="A3625" s="2">
        <v>15214.0</v>
      </c>
      <c r="B3625" s="2" t="s">
        <v>3615</v>
      </c>
      <c r="C3625" s="3">
        <v>17411.0</v>
      </c>
    </row>
    <row r="3626">
      <c r="A3626" s="2">
        <v>15215.0</v>
      </c>
      <c r="B3626" s="2" t="s">
        <v>3616</v>
      </c>
      <c r="C3626" s="3">
        <v>13841.0</v>
      </c>
    </row>
    <row r="3627">
      <c r="A3627" s="2">
        <v>15216.0</v>
      </c>
      <c r="B3627" s="2" t="s">
        <v>3617</v>
      </c>
      <c r="C3627" s="3">
        <v>19488.0</v>
      </c>
    </row>
    <row r="3628">
      <c r="A3628" s="2">
        <v>15217.0</v>
      </c>
      <c r="B3628" s="2" t="s">
        <v>3618</v>
      </c>
      <c r="C3628" s="3">
        <v>19011.0</v>
      </c>
    </row>
    <row r="3629">
      <c r="A3629" s="2">
        <v>15218.0</v>
      </c>
      <c r="B3629" s="2" t="s">
        <v>3619</v>
      </c>
      <c r="C3629" s="3">
        <v>17528.0</v>
      </c>
    </row>
    <row r="3630">
      <c r="A3630" s="2">
        <v>15219.0</v>
      </c>
      <c r="B3630" s="2" t="s">
        <v>3620</v>
      </c>
      <c r="C3630" s="3">
        <v>20125.0</v>
      </c>
    </row>
    <row r="3631">
      <c r="A3631" s="2">
        <v>15220.0</v>
      </c>
      <c r="B3631" s="2" t="s">
        <v>3621</v>
      </c>
      <c r="C3631" s="3">
        <v>25165.0</v>
      </c>
    </row>
    <row r="3632">
      <c r="A3632" s="2">
        <v>15221.0</v>
      </c>
      <c r="B3632" s="2" t="s">
        <v>3622</v>
      </c>
      <c r="C3632" s="3">
        <v>23125.0</v>
      </c>
    </row>
    <row r="3633">
      <c r="A3633" s="2">
        <v>15222.0</v>
      </c>
      <c r="B3633" s="2" t="s">
        <v>3623</v>
      </c>
      <c r="C3633" s="3">
        <v>21335.0</v>
      </c>
    </row>
    <row r="3634">
      <c r="A3634" s="2">
        <v>15223.0</v>
      </c>
      <c r="B3634" s="2" t="s">
        <v>3624</v>
      </c>
      <c r="C3634" s="3">
        <v>13792.0</v>
      </c>
    </row>
    <row r="3635">
      <c r="A3635" s="2">
        <v>15224.0</v>
      </c>
      <c r="B3635" s="2" t="s">
        <v>3625</v>
      </c>
      <c r="C3635" s="3">
        <v>17042.0</v>
      </c>
    </row>
    <row r="3636">
      <c r="A3636" s="2">
        <v>15225.0</v>
      </c>
      <c r="B3636" s="2" t="s">
        <v>3626</v>
      </c>
      <c r="C3636" s="3">
        <v>19214.0</v>
      </c>
    </row>
    <row r="3637">
      <c r="A3637" s="2">
        <v>15226.0</v>
      </c>
      <c r="B3637" s="2" t="s">
        <v>3627</v>
      </c>
      <c r="C3637" s="3">
        <v>11328.0</v>
      </c>
    </row>
    <row r="3638">
      <c r="A3638" s="2">
        <v>15227.0</v>
      </c>
      <c r="B3638" s="2" t="s">
        <v>3628</v>
      </c>
      <c r="C3638" s="3">
        <v>27243.0</v>
      </c>
    </row>
    <row r="3639">
      <c r="A3639" s="2">
        <v>15228.0</v>
      </c>
      <c r="B3639" s="2" t="s">
        <v>3629</v>
      </c>
      <c r="C3639" s="3">
        <v>22233.0</v>
      </c>
    </row>
    <row r="3640">
      <c r="A3640" s="2">
        <v>15229.0</v>
      </c>
      <c r="B3640" s="2" t="s">
        <v>3630</v>
      </c>
      <c r="C3640" s="3">
        <v>26780.0</v>
      </c>
    </row>
    <row r="3641">
      <c r="A3641" s="2">
        <v>15230.0</v>
      </c>
      <c r="B3641" s="2" t="s">
        <v>3631</v>
      </c>
      <c r="C3641" s="3">
        <v>15698.0</v>
      </c>
    </row>
    <row r="3642">
      <c r="A3642" s="2">
        <v>15231.0</v>
      </c>
      <c r="B3642" s="2" t="s">
        <v>3632</v>
      </c>
      <c r="C3642" s="3">
        <v>22632.0</v>
      </c>
    </row>
    <row r="3643">
      <c r="A3643" s="2">
        <v>15232.0</v>
      </c>
      <c r="B3643" s="2" t="s">
        <v>3633</v>
      </c>
      <c r="C3643" s="3">
        <v>25678.0</v>
      </c>
    </row>
    <row r="3644">
      <c r="A3644" s="2">
        <v>15233.0</v>
      </c>
      <c r="B3644" s="2" t="s">
        <v>3634</v>
      </c>
      <c r="C3644" s="3">
        <v>8763.0</v>
      </c>
    </row>
    <row r="3645">
      <c r="A3645" s="2">
        <v>15234.0</v>
      </c>
      <c r="B3645" s="2" t="s">
        <v>3635</v>
      </c>
      <c r="C3645" s="3">
        <v>19634.0</v>
      </c>
    </row>
    <row r="3646">
      <c r="A3646" s="2">
        <v>15235.0</v>
      </c>
      <c r="B3646" s="2" t="s">
        <v>3636</v>
      </c>
      <c r="C3646" s="3">
        <v>22140.0</v>
      </c>
    </row>
    <row r="3647">
      <c r="A3647" s="2">
        <v>15238.0</v>
      </c>
      <c r="B3647" s="2" t="s">
        <v>3637</v>
      </c>
      <c r="C3647" s="3">
        <v>29113.0</v>
      </c>
    </row>
    <row r="3648">
      <c r="A3648" s="2">
        <v>15239.0</v>
      </c>
      <c r="B3648" s="2" t="s">
        <v>3638</v>
      </c>
      <c r="C3648" s="3">
        <v>14916.0</v>
      </c>
    </row>
    <row r="3649">
      <c r="A3649" s="2">
        <v>15240.0</v>
      </c>
      <c r="B3649" s="2" t="s">
        <v>3639</v>
      </c>
      <c r="C3649" s="3">
        <v>30311.0</v>
      </c>
    </row>
    <row r="3650">
      <c r="A3650" s="2">
        <v>15242.0</v>
      </c>
      <c r="B3650" s="2" t="s">
        <v>3640</v>
      </c>
      <c r="C3650" s="3">
        <v>27777.0</v>
      </c>
    </row>
    <row r="3651">
      <c r="A3651" s="2">
        <v>15243.0</v>
      </c>
      <c r="B3651" s="2" t="s">
        <v>3641</v>
      </c>
      <c r="C3651" s="3">
        <v>20661.0</v>
      </c>
    </row>
    <row r="3652">
      <c r="A3652" s="2">
        <v>15244.0</v>
      </c>
      <c r="B3652" s="2" t="s">
        <v>3642</v>
      </c>
      <c r="C3652" s="3">
        <v>22139.0</v>
      </c>
    </row>
    <row r="3653">
      <c r="A3653" s="2">
        <v>15245.0</v>
      </c>
      <c r="B3653" s="2" t="s">
        <v>3643</v>
      </c>
      <c r="C3653" s="3">
        <v>20404.0</v>
      </c>
    </row>
    <row r="3654">
      <c r="A3654" s="2">
        <v>15246.0</v>
      </c>
      <c r="B3654" s="2" t="s">
        <v>3644</v>
      </c>
      <c r="C3654" s="3">
        <v>23981.0</v>
      </c>
    </row>
    <row r="3655">
      <c r="A3655" s="2">
        <v>15247.0</v>
      </c>
      <c r="B3655" s="2" t="s">
        <v>3645</v>
      </c>
      <c r="C3655" s="3">
        <v>32081.0</v>
      </c>
    </row>
    <row r="3656">
      <c r="A3656" s="2">
        <v>15248.0</v>
      </c>
      <c r="B3656" s="2" t="s">
        <v>3646</v>
      </c>
      <c r="C3656" s="3">
        <v>21030.0</v>
      </c>
    </row>
    <row r="3657">
      <c r="A3657" s="2">
        <v>15249.0</v>
      </c>
      <c r="B3657" s="2" t="s">
        <v>3647</v>
      </c>
      <c r="C3657" s="3">
        <v>12017.0</v>
      </c>
    </row>
    <row r="3658">
      <c r="A3658" s="2">
        <v>15250.0</v>
      </c>
      <c r="B3658" s="2" t="s">
        <v>3648</v>
      </c>
      <c r="C3658" s="3">
        <v>14591.0</v>
      </c>
    </row>
    <row r="3659">
      <c r="A3659" s="2">
        <v>15251.0</v>
      </c>
      <c r="B3659" s="2" t="s">
        <v>3649</v>
      </c>
      <c r="C3659" s="3">
        <v>23171.0</v>
      </c>
    </row>
    <row r="3660">
      <c r="A3660" s="2">
        <v>15252.0</v>
      </c>
      <c r="B3660" s="2" t="s">
        <v>3650</v>
      </c>
      <c r="C3660" s="3">
        <v>21927.0</v>
      </c>
    </row>
    <row r="3661">
      <c r="A3661" s="2">
        <v>15253.0</v>
      </c>
      <c r="B3661" s="2" t="s">
        <v>3651</v>
      </c>
      <c r="C3661" s="3">
        <v>24706.0</v>
      </c>
    </row>
    <row r="3662">
      <c r="A3662" s="2">
        <v>15255.0</v>
      </c>
      <c r="B3662" s="2" t="s">
        <v>3652</v>
      </c>
      <c r="C3662" s="3">
        <v>23170.0</v>
      </c>
    </row>
    <row r="3663">
      <c r="A3663" s="2">
        <v>15257.0</v>
      </c>
      <c r="B3663" s="2" t="s">
        <v>3653</v>
      </c>
      <c r="C3663" s="3">
        <v>31923.0</v>
      </c>
    </row>
    <row r="3664">
      <c r="A3664" s="2">
        <v>15258.0</v>
      </c>
      <c r="B3664" s="2" t="s">
        <v>3654</v>
      </c>
      <c r="C3664" s="3">
        <v>20697.0</v>
      </c>
    </row>
    <row r="3665">
      <c r="A3665" s="2">
        <v>15259.0</v>
      </c>
      <c r="B3665" s="2" t="s">
        <v>3655</v>
      </c>
      <c r="C3665" s="3">
        <v>24504.0</v>
      </c>
    </row>
    <row r="3666">
      <c r="A3666" s="2">
        <v>15260.0</v>
      </c>
      <c r="B3666" s="2" t="s">
        <v>3656</v>
      </c>
      <c r="C3666" s="3">
        <v>17852.0</v>
      </c>
    </row>
    <row r="3667">
      <c r="A3667" s="2">
        <v>15261.0</v>
      </c>
      <c r="B3667" s="2" t="s">
        <v>3657</v>
      </c>
      <c r="C3667" s="3">
        <v>23249.0</v>
      </c>
    </row>
    <row r="3668">
      <c r="A3668" s="2">
        <v>15262.0</v>
      </c>
      <c r="B3668" s="2" t="s">
        <v>3658</v>
      </c>
      <c r="C3668" s="3">
        <v>25359.0</v>
      </c>
    </row>
    <row r="3669">
      <c r="A3669" s="2">
        <v>15263.0</v>
      </c>
      <c r="B3669" s="2" t="s">
        <v>3659</v>
      </c>
      <c r="C3669" s="3">
        <v>22129.0</v>
      </c>
    </row>
    <row r="3670">
      <c r="A3670" s="2">
        <v>15265.0</v>
      </c>
      <c r="B3670" s="2" t="s">
        <v>3660</v>
      </c>
      <c r="C3670" s="3">
        <v>26902.0</v>
      </c>
    </row>
    <row r="3671">
      <c r="A3671" s="2">
        <v>15266.0</v>
      </c>
      <c r="B3671" s="2" t="s">
        <v>3661</v>
      </c>
      <c r="C3671" s="3">
        <v>22479.0</v>
      </c>
    </row>
    <row r="3672">
      <c r="A3672" s="2">
        <v>15267.0</v>
      </c>
      <c r="B3672" s="2" t="s">
        <v>1867</v>
      </c>
      <c r="C3672" s="3">
        <v>33478.0</v>
      </c>
    </row>
    <row r="3673">
      <c r="A3673" s="2">
        <v>15268.0</v>
      </c>
      <c r="B3673" s="2" t="s">
        <v>3662</v>
      </c>
      <c r="C3673" s="3">
        <v>32607.0</v>
      </c>
    </row>
    <row r="3674">
      <c r="A3674" s="2">
        <v>15269.0</v>
      </c>
      <c r="B3674" s="2" t="s">
        <v>3663</v>
      </c>
      <c r="C3674" s="3">
        <v>35767.0</v>
      </c>
    </row>
    <row r="3675">
      <c r="A3675" s="2">
        <v>15270.0</v>
      </c>
      <c r="B3675" s="2" t="s">
        <v>3664</v>
      </c>
      <c r="C3675" s="3">
        <v>19633.0</v>
      </c>
    </row>
    <row r="3676">
      <c r="A3676" s="2">
        <v>15272.0</v>
      </c>
      <c r="B3676" s="2" t="s">
        <v>3665</v>
      </c>
      <c r="C3676" s="3">
        <v>20197.0</v>
      </c>
    </row>
    <row r="3677">
      <c r="A3677" s="2">
        <v>15273.0</v>
      </c>
      <c r="B3677" s="2" t="s">
        <v>3666</v>
      </c>
      <c r="C3677" s="3">
        <v>33383.0</v>
      </c>
    </row>
    <row r="3678">
      <c r="A3678" s="2">
        <v>15274.0</v>
      </c>
      <c r="B3678" s="2" t="s">
        <v>3667</v>
      </c>
      <c r="C3678" s="3">
        <v>21443.0</v>
      </c>
    </row>
    <row r="3679">
      <c r="A3679" s="2">
        <v>15276.0</v>
      </c>
      <c r="B3679" s="2" t="s">
        <v>3668</v>
      </c>
      <c r="C3679" s="3">
        <v>29784.0</v>
      </c>
    </row>
    <row r="3680">
      <c r="A3680" s="2">
        <v>15277.0</v>
      </c>
      <c r="B3680" s="2" t="s">
        <v>3669</v>
      </c>
      <c r="C3680" s="3">
        <v>12693.0</v>
      </c>
    </row>
    <row r="3681">
      <c r="A3681" s="2">
        <v>15278.0</v>
      </c>
      <c r="B3681" s="2" t="s">
        <v>3670</v>
      </c>
      <c r="C3681" s="3">
        <v>24532.0</v>
      </c>
    </row>
    <row r="3682">
      <c r="A3682" s="2">
        <v>15279.0</v>
      </c>
      <c r="B3682" s="2" t="s">
        <v>3671</v>
      </c>
      <c r="C3682" s="3">
        <v>15685.0</v>
      </c>
    </row>
    <row r="3683">
      <c r="A3683" s="2">
        <v>15280.0</v>
      </c>
      <c r="B3683" s="2" t="s">
        <v>3672</v>
      </c>
      <c r="C3683" s="3">
        <v>28986.0</v>
      </c>
    </row>
    <row r="3684">
      <c r="A3684" s="2">
        <v>15281.0</v>
      </c>
      <c r="B3684" s="2" t="s">
        <v>3673</v>
      </c>
      <c r="C3684" s="3">
        <v>27758.0</v>
      </c>
    </row>
    <row r="3685">
      <c r="A3685" s="2">
        <v>15282.0</v>
      </c>
      <c r="B3685" s="2" t="s">
        <v>3674</v>
      </c>
      <c r="C3685" s="3">
        <v>19078.0</v>
      </c>
    </row>
    <row r="3686">
      <c r="A3686" s="2">
        <v>15284.0</v>
      </c>
      <c r="B3686" s="2" t="s">
        <v>3675</v>
      </c>
      <c r="C3686" s="3">
        <v>11401.0</v>
      </c>
    </row>
    <row r="3687">
      <c r="A3687" s="2">
        <v>15285.0</v>
      </c>
      <c r="B3687" s="2" t="s">
        <v>3676</v>
      </c>
      <c r="C3687" s="3">
        <v>29130.0</v>
      </c>
    </row>
    <row r="3688">
      <c r="A3688" s="2">
        <v>15286.0</v>
      </c>
      <c r="B3688" s="2" t="s">
        <v>3677</v>
      </c>
      <c r="C3688" s="3">
        <v>23666.0</v>
      </c>
    </row>
    <row r="3689">
      <c r="A3689" s="2">
        <v>15287.0</v>
      </c>
      <c r="B3689" s="2" t="s">
        <v>3678</v>
      </c>
      <c r="C3689" s="3">
        <v>22295.0</v>
      </c>
    </row>
    <row r="3690">
      <c r="A3690" s="2">
        <v>15288.0</v>
      </c>
      <c r="B3690" s="2" t="s">
        <v>3679</v>
      </c>
      <c r="C3690" s="3">
        <v>20463.0</v>
      </c>
    </row>
    <row r="3691">
      <c r="A3691" s="2">
        <v>15290.0</v>
      </c>
      <c r="B3691" s="2" t="s">
        <v>3680</v>
      </c>
      <c r="C3691" s="3">
        <v>15075.0</v>
      </c>
    </row>
    <row r="3692">
      <c r="A3692" s="2">
        <v>15291.0</v>
      </c>
      <c r="B3692" s="2" t="s">
        <v>3681</v>
      </c>
      <c r="C3692" s="3">
        <v>16997.0</v>
      </c>
    </row>
    <row r="3693">
      <c r="A3693" s="2">
        <v>15292.0</v>
      </c>
      <c r="B3693" s="2" t="s">
        <v>3682</v>
      </c>
      <c r="C3693" s="3">
        <v>21891.0</v>
      </c>
    </row>
    <row r="3694">
      <c r="A3694" s="2">
        <v>15293.0</v>
      </c>
      <c r="B3694" s="2" t="s">
        <v>3683</v>
      </c>
      <c r="C3694" s="3">
        <v>15560.0</v>
      </c>
    </row>
    <row r="3695">
      <c r="A3695" s="2">
        <v>15294.0</v>
      </c>
      <c r="B3695" s="2" t="s">
        <v>3684</v>
      </c>
      <c r="C3695" s="3">
        <v>18656.0</v>
      </c>
    </row>
    <row r="3696">
      <c r="A3696" s="2">
        <v>15298.0</v>
      </c>
      <c r="B3696" s="2" t="s">
        <v>3685</v>
      </c>
      <c r="C3696" s="3">
        <v>28361.0</v>
      </c>
    </row>
    <row r="3697">
      <c r="A3697" s="2">
        <v>15299.0</v>
      </c>
      <c r="B3697" s="2" t="s">
        <v>3686</v>
      </c>
      <c r="C3697" s="3">
        <v>17784.0</v>
      </c>
    </row>
    <row r="3698">
      <c r="A3698" s="2">
        <v>15301.0</v>
      </c>
      <c r="B3698" s="2" t="s">
        <v>3687</v>
      </c>
      <c r="C3698" s="3">
        <v>10044.0</v>
      </c>
    </row>
    <row r="3699">
      <c r="A3699" s="2">
        <v>15302.0</v>
      </c>
      <c r="B3699" s="2" t="s">
        <v>3688</v>
      </c>
      <c r="C3699" s="3">
        <v>17959.0</v>
      </c>
    </row>
    <row r="3700">
      <c r="A3700" s="2">
        <v>15303.0</v>
      </c>
      <c r="B3700" s="2" t="s">
        <v>3689</v>
      </c>
      <c r="C3700" s="3">
        <v>17551.0</v>
      </c>
    </row>
    <row r="3701">
      <c r="A3701" s="2">
        <v>15304.0</v>
      </c>
      <c r="B3701" s="2" t="s">
        <v>3690</v>
      </c>
      <c r="C3701" s="3">
        <v>20357.0</v>
      </c>
    </row>
    <row r="3702">
      <c r="A3702" s="2">
        <v>15305.0</v>
      </c>
      <c r="B3702" s="2" t="s">
        <v>3691</v>
      </c>
      <c r="C3702" s="3">
        <v>17512.0</v>
      </c>
    </row>
    <row r="3703">
      <c r="A3703" s="2">
        <v>15306.0</v>
      </c>
      <c r="B3703" s="2" t="s">
        <v>3692</v>
      </c>
      <c r="C3703" s="3">
        <v>15750.0</v>
      </c>
    </row>
    <row r="3704">
      <c r="A3704" s="2">
        <v>15307.0</v>
      </c>
      <c r="B3704" s="2" t="s">
        <v>3693</v>
      </c>
      <c r="C3704" s="3">
        <v>21690.0</v>
      </c>
    </row>
    <row r="3705">
      <c r="A3705" s="2">
        <v>15309.0</v>
      </c>
      <c r="B3705" s="2" t="s">
        <v>3694</v>
      </c>
      <c r="C3705" s="3">
        <v>22714.0</v>
      </c>
    </row>
    <row r="3706">
      <c r="A3706" s="2">
        <v>15310.0</v>
      </c>
      <c r="B3706" s="2" t="s">
        <v>3695</v>
      </c>
      <c r="C3706" s="3">
        <v>24000.0</v>
      </c>
    </row>
    <row r="3707">
      <c r="A3707" s="2">
        <v>15311.0</v>
      </c>
      <c r="B3707" s="2" t="s">
        <v>3696</v>
      </c>
      <c r="C3707" s="3">
        <v>34728.0</v>
      </c>
    </row>
    <row r="3708">
      <c r="A3708" s="2">
        <v>15313.0</v>
      </c>
      <c r="B3708" s="2" t="s">
        <v>3697</v>
      </c>
      <c r="C3708" s="3">
        <v>22340.0</v>
      </c>
    </row>
    <row r="3709">
      <c r="A3709" s="2">
        <v>15315.0</v>
      </c>
      <c r="B3709" s="2" t="s">
        <v>3698</v>
      </c>
      <c r="C3709" s="3">
        <v>23045.0</v>
      </c>
    </row>
    <row r="3710">
      <c r="A3710" s="2">
        <v>15316.0</v>
      </c>
      <c r="B3710" s="2" t="s">
        <v>3699</v>
      </c>
      <c r="C3710" s="3">
        <v>22265.0</v>
      </c>
    </row>
    <row r="3711">
      <c r="A3711" s="2">
        <v>15317.0</v>
      </c>
      <c r="B3711" s="2" t="s">
        <v>3700</v>
      </c>
      <c r="C3711" s="3">
        <v>18445.0</v>
      </c>
    </row>
    <row r="3712">
      <c r="A3712" s="2">
        <v>15318.0</v>
      </c>
      <c r="B3712" s="2" t="s">
        <v>3701</v>
      </c>
      <c r="C3712" s="3">
        <v>27343.0</v>
      </c>
    </row>
    <row r="3713">
      <c r="A3713" s="2">
        <v>15321.0</v>
      </c>
      <c r="B3713" s="2" t="s">
        <v>3702</v>
      </c>
      <c r="C3713" s="3">
        <v>22826.0</v>
      </c>
    </row>
    <row r="3714">
      <c r="A3714" s="2">
        <v>15322.0</v>
      </c>
      <c r="B3714" s="2" t="s">
        <v>3703</v>
      </c>
      <c r="C3714" s="3">
        <v>16468.0</v>
      </c>
    </row>
    <row r="3715">
      <c r="A3715" s="2">
        <v>15324.0</v>
      </c>
      <c r="B3715" s="2" t="s">
        <v>3704</v>
      </c>
      <c r="C3715" s="3">
        <v>25994.0</v>
      </c>
    </row>
    <row r="3716">
      <c r="A3716" s="2">
        <v>15325.0</v>
      </c>
      <c r="B3716" s="2" t="s">
        <v>3705</v>
      </c>
      <c r="C3716" s="3">
        <v>28657.0</v>
      </c>
    </row>
    <row r="3717">
      <c r="A3717" s="2">
        <v>15326.0</v>
      </c>
      <c r="B3717" s="2" t="s">
        <v>3706</v>
      </c>
      <c r="C3717" s="3">
        <v>26038.0</v>
      </c>
    </row>
    <row r="3718">
      <c r="A3718" s="2">
        <v>15327.0</v>
      </c>
      <c r="B3718" s="2" t="s">
        <v>3707</v>
      </c>
      <c r="C3718" s="3">
        <v>13256.0</v>
      </c>
    </row>
    <row r="3719">
      <c r="A3719" s="2">
        <v>15328.0</v>
      </c>
      <c r="B3719" s="2" t="s">
        <v>3708</v>
      </c>
      <c r="C3719" s="3">
        <v>26212.0</v>
      </c>
    </row>
    <row r="3720">
      <c r="A3720" s="2">
        <v>15329.0</v>
      </c>
      <c r="B3720" s="2" t="s">
        <v>3709</v>
      </c>
      <c r="C3720" s="3">
        <v>26889.0</v>
      </c>
    </row>
    <row r="3721">
      <c r="A3721" s="2">
        <v>15330.0</v>
      </c>
      <c r="B3721" s="2" t="s">
        <v>3710</v>
      </c>
      <c r="C3721" s="3">
        <v>12342.0</v>
      </c>
    </row>
    <row r="3722">
      <c r="A3722" s="2">
        <v>15331.0</v>
      </c>
      <c r="B3722" s="2" t="s">
        <v>3711</v>
      </c>
      <c r="C3722" s="3">
        <v>23051.0</v>
      </c>
    </row>
    <row r="3723">
      <c r="A3723" s="2">
        <v>15333.0</v>
      </c>
      <c r="B3723" s="2" t="s">
        <v>3712</v>
      </c>
      <c r="C3723" s="3">
        <v>19284.0</v>
      </c>
    </row>
    <row r="3724">
      <c r="A3724" s="2">
        <v>15334.0</v>
      </c>
      <c r="B3724" s="2" t="s">
        <v>3713</v>
      </c>
      <c r="C3724" s="3">
        <v>25400.0</v>
      </c>
    </row>
    <row r="3725">
      <c r="A3725" s="2">
        <v>15335.0</v>
      </c>
      <c r="B3725" s="2" t="s">
        <v>3714</v>
      </c>
      <c r="C3725" s="3">
        <v>33029.0</v>
      </c>
    </row>
    <row r="3726">
      <c r="A3726" s="2">
        <v>15336.0</v>
      </c>
      <c r="B3726" s="2" t="s">
        <v>3715</v>
      </c>
      <c r="C3726" s="3">
        <v>23002.0</v>
      </c>
    </row>
    <row r="3727">
      <c r="A3727" s="2">
        <v>15337.0</v>
      </c>
      <c r="B3727" s="2" t="s">
        <v>3716</v>
      </c>
      <c r="C3727" s="3">
        <v>29323.0</v>
      </c>
    </row>
    <row r="3728">
      <c r="A3728" s="2">
        <v>15338.0</v>
      </c>
      <c r="B3728" s="2" t="s">
        <v>3717</v>
      </c>
      <c r="C3728" s="3">
        <v>23852.0</v>
      </c>
    </row>
    <row r="3729">
      <c r="A3729" s="2">
        <v>15339.0</v>
      </c>
      <c r="B3729" s="2" t="s">
        <v>3718</v>
      </c>
      <c r="C3729" s="3">
        <v>13992.0</v>
      </c>
    </row>
    <row r="3730">
      <c r="A3730" s="2">
        <v>15340.0</v>
      </c>
      <c r="B3730" s="2" t="s">
        <v>3719</v>
      </c>
      <c r="C3730" s="3">
        <v>20218.0</v>
      </c>
    </row>
    <row r="3731">
      <c r="A3731" s="2">
        <v>15341.0</v>
      </c>
      <c r="B3731" s="2" t="s">
        <v>3720</v>
      </c>
      <c r="C3731" s="3">
        <v>18032.0</v>
      </c>
    </row>
    <row r="3732">
      <c r="A3732" s="2">
        <v>15342.0</v>
      </c>
      <c r="B3732" s="2" t="s">
        <v>3721</v>
      </c>
      <c r="C3732" s="3">
        <v>20028.0</v>
      </c>
    </row>
    <row r="3733">
      <c r="A3733" s="2">
        <v>15343.0</v>
      </c>
      <c r="B3733" s="2" t="s">
        <v>3722</v>
      </c>
      <c r="C3733" s="3">
        <v>31003.0</v>
      </c>
    </row>
    <row r="3734">
      <c r="A3734" s="2">
        <v>15345.0</v>
      </c>
      <c r="B3734" s="2" t="s">
        <v>3723</v>
      </c>
      <c r="C3734" s="3">
        <v>22955.0</v>
      </c>
    </row>
    <row r="3735">
      <c r="A3735" s="2">
        <v>15346.0</v>
      </c>
      <c r="B3735" s="2" t="s">
        <v>3724</v>
      </c>
      <c r="C3735" s="3">
        <v>24452.0</v>
      </c>
    </row>
    <row r="3736">
      <c r="A3736" s="2">
        <v>15347.0</v>
      </c>
      <c r="B3736" s="2" t="s">
        <v>3725</v>
      </c>
      <c r="C3736" s="3">
        <v>17638.0</v>
      </c>
    </row>
    <row r="3737">
      <c r="A3737" s="2">
        <v>15348.0</v>
      </c>
      <c r="B3737" s="2" t="s">
        <v>3726</v>
      </c>
      <c r="C3737" s="3">
        <v>22242.0</v>
      </c>
    </row>
    <row r="3738">
      <c r="A3738" s="2">
        <v>15349.0</v>
      </c>
      <c r="B3738" s="2" t="s">
        <v>3727</v>
      </c>
      <c r="C3738" s="3">
        <v>25447.0</v>
      </c>
    </row>
    <row r="3739">
      <c r="A3739" s="2">
        <v>15350.0</v>
      </c>
      <c r="B3739" s="2" t="s">
        <v>3728</v>
      </c>
      <c r="C3739" s="3">
        <v>22833.0</v>
      </c>
    </row>
    <row r="3740">
      <c r="A3740" s="2">
        <v>15351.0</v>
      </c>
      <c r="B3740" s="2" t="s">
        <v>3729</v>
      </c>
      <c r="C3740" s="3">
        <v>26303.0</v>
      </c>
    </row>
    <row r="3741">
      <c r="A3741" s="2">
        <v>15352.0</v>
      </c>
      <c r="B3741" s="2" t="s">
        <v>3730</v>
      </c>
      <c r="C3741" s="3">
        <v>18942.0</v>
      </c>
    </row>
    <row r="3742">
      <c r="A3742" s="2">
        <v>15353.0</v>
      </c>
      <c r="B3742" s="2" t="s">
        <v>3731</v>
      </c>
      <c r="C3742" s="3">
        <v>14102.0</v>
      </c>
    </row>
    <row r="3743">
      <c r="A3743" s="2">
        <v>15354.0</v>
      </c>
      <c r="B3743" s="2" t="s">
        <v>3732</v>
      </c>
      <c r="C3743" s="3">
        <v>25160.0</v>
      </c>
    </row>
    <row r="3744">
      <c r="A3744" s="2">
        <v>15355.0</v>
      </c>
      <c r="B3744" s="2" t="s">
        <v>3733</v>
      </c>
      <c r="C3744" s="3">
        <v>17678.0</v>
      </c>
    </row>
    <row r="3745">
      <c r="A3745" s="2">
        <v>15356.0</v>
      </c>
      <c r="B3745" s="2" t="s">
        <v>3734</v>
      </c>
      <c r="C3745" s="3">
        <v>19211.0</v>
      </c>
    </row>
    <row r="3746">
      <c r="A3746" s="2">
        <v>15358.0</v>
      </c>
      <c r="B3746" s="2" t="s">
        <v>3735</v>
      </c>
      <c r="C3746" s="3">
        <v>26371.0</v>
      </c>
    </row>
    <row r="3747">
      <c r="A3747" s="2">
        <v>15359.0</v>
      </c>
      <c r="B3747" s="2" t="s">
        <v>3736</v>
      </c>
      <c r="C3747" s="3">
        <v>29328.0</v>
      </c>
    </row>
    <row r="3748">
      <c r="A3748" s="2">
        <v>15360.0</v>
      </c>
      <c r="B3748" s="2" t="s">
        <v>3737</v>
      </c>
      <c r="C3748" s="3">
        <v>28604.0</v>
      </c>
    </row>
    <row r="3749">
      <c r="A3749" s="2">
        <v>15361.0</v>
      </c>
      <c r="B3749" s="2" t="s">
        <v>3738</v>
      </c>
      <c r="C3749" s="3">
        <v>21945.0</v>
      </c>
    </row>
    <row r="3750">
      <c r="A3750" s="2">
        <v>15362.0</v>
      </c>
      <c r="B3750" s="2" t="s">
        <v>3739</v>
      </c>
      <c r="C3750" s="3">
        <v>23259.0</v>
      </c>
    </row>
    <row r="3751">
      <c r="A3751" s="2">
        <v>15363.0</v>
      </c>
      <c r="B3751" s="2" t="s">
        <v>3740</v>
      </c>
      <c r="C3751" s="3">
        <v>15602.0</v>
      </c>
    </row>
    <row r="3752">
      <c r="A3752" s="2">
        <v>15366.0</v>
      </c>
      <c r="B3752" s="2" t="s">
        <v>3741</v>
      </c>
      <c r="C3752" s="3">
        <v>34555.0</v>
      </c>
    </row>
    <row r="3753">
      <c r="A3753" s="2">
        <v>15367.0</v>
      </c>
      <c r="B3753" s="2" t="s">
        <v>3742</v>
      </c>
      <c r="C3753" s="3">
        <v>13516.0</v>
      </c>
    </row>
    <row r="3754">
      <c r="A3754" s="2">
        <v>15368.0</v>
      </c>
      <c r="B3754" s="2" t="s">
        <v>3743</v>
      </c>
      <c r="C3754" s="3">
        <v>14748.0</v>
      </c>
    </row>
    <row r="3755">
      <c r="A3755" s="2">
        <v>15369.0</v>
      </c>
      <c r="B3755" s="2" t="s">
        <v>3744</v>
      </c>
      <c r="C3755" s="3">
        <v>20429.0</v>
      </c>
    </row>
    <row r="3756">
      <c r="A3756" s="2">
        <v>15370.0</v>
      </c>
      <c r="B3756" s="2" t="s">
        <v>3745</v>
      </c>
      <c r="C3756" s="3">
        <v>17065.0</v>
      </c>
    </row>
    <row r="3757">
      <c r="A3757" s="2">
        <v>15371.0</v>
      </c>
      <c r="B3757" s="2" t="s">
        <v>3746</v>
      </c>
      <c r="C3757" s="3">
        <v>20440.0</v>
      </c>
    </row>
    <row r="3758">
      <c r="A3758" s="2">
        <v>15372.0</v>
      </c>
      <c r="B3758" s="2" t="s">
        <v>3747</v>
      </c>
      <c r="C3758" s="3">
        <v>17930.0</v>
      </c>
    </row>
    <row r="3759">
      <c r="A3759" s="2">
        <v>15374.0</v>
      </c>
      <c r="B3759" s="2" t="s">
        <v>3748</v>
      </c>
      <c r="C3759" s="3">
        <v>32583.0</v>
      </c>
    </row>
    <row r="3760">
      <c r="A3760" s="2">
        <v>15375.0</v>
      </c>
      <c r="B3760" s="2" t="s">
        <v>3749</v>
      </c>
      <c r="C3760" s="3">
        <v>26002.0</v>
      </c>
    </row>
    <row r="3761">
      <c r="A3761" s="2">
        <v>15376.0</v>
      </c>
      <c r="B3761" s="2" t="s">
        <v>3750</v>
      </c>
      <c r="C3761" s="3">
        <v>25959.0</v>
      </c>
    </row>
    <row r="3762">
      <c r="A3762" s="2">
        <v>15377.0</v>
      </c>
      <c r="B3762" s="2" t="s">
        <v>3751</v>
      </c>
      <c r="C3762" s="3">
        <v>20329.0</v>
      </c>
    </row>
    <row r="3763">
      <c r="A3763" s="2">
        <v>15378.0</v>
      </c>
      <c r="B3763" s="2" t="s">
        <v>3752</v>
      </c>
      <c r="C3763" s="3">
        <v>20866.0</v>
      </c>
    </row>
    <row r="3764">
      <c r="A3764" s="2">
        <v>15379.0</v>
      </c>
      <c r="B3764" s="2" t="s">
        <v>3753</v>
      </c>
      <c r="C3764" s="3">
        <v>17858.0</v>
      </c>
    </row>
    <row r="3765">
      <c r="A3765" s="2">
        <v>15380.0</v>
      </c>
      <c r="B3765" s="2" t="s">
        <v>3754</v>
      </c>
      <c r="C3765" s="3">
        <v>23270.0</v>
      </c>
    </row>
    <row r="3766">
      <c r="A3766" s="2">
        <v>15381.0</v>
      </c>
      <c r="B3766" s="2" t="s">
        <v>3755</v>
      </c>
      <c r="C3766" s="3">
        <v>16369.0</v>
      </c>
    </row>
    <row r="3767">
      <c r="A3767" s="2">
        <v>15382.0</v>
      </c>
      <c r="B3767" s="2" t="s">
        <v>3756</v>
      </c>
      <c r="C3767" s="3">
        <v>22192.0</v>
      </c>
    </row>
    <row r="3768">
      <c r="A3768" s="2">
        <v>15383.0</v>
      </c>
      <c r="B3768" s="2" t="s">
        <v>3757</v>
      </c>
      <c r="C3768" s="3">
        <v>18387.0</v>
      </c>
    </row>
    <row r="3769">
      <c r="A3769" s="2">
        <v>15384.0</v>
      </c>
      <c r="B3769" s="2" t="s">
        <v>3758</v>
      </c>
      <c r="C3769" s="3">
        <v>19744.0</v>
      </c>
    </row>
    <row r="3770">
      <c r="A3770" s="2">
        <v>15385.0</v>
      </c>
      <c r="B3770" s="2" t="s">
        <v>3759</v>
      </c>
      <c r="C3770" s="3">
        <v>33331.0</v>
      </c>
    </row>
    <row r="3771">
      <c r="A3771" s="2">
        <v>15386.0</v>
      </c>
      <c r="B3771" s="2" t="s">
        <v>3760</v>
      </c>
      <c r="C3771" s="3">
        <v>16780.0</v>
      </c>
    </row>
    <row r="3772">
      <c r="A3772" s="2">
        <v>15387.0</v>
      </c>
      <c r="B3772" s="2" t="s">
        <v>3761</v>
      </c>
      <c r="C3772" s="3">
        <v>30148.0</v>
      </c>
    </row>
    <row r="3773">
      <c r="A3773" s="2">
        <v>15388.0</v>
      </c>
      <c r="B3773" s="2" t="s">
        <v>3762</v>
      </c>
      <c r="C3773" s="3">
        <v>20125.0</v>
      </c>
    </row>
    <row r="3774">
      <c r="A3774" s="2">
        <v>15389.0</v>
      </c>
      <c r="B3774" s="2" t="s">
        <v>3763</v>
      </c>
      <c r="C3774" s="3">
        <v>15601.0</v>
      </c>
    </row>
    <row r="3775">
      <c r="A3775" s="2">
        <v>15390.0</v>
      </c>
      <c r="B3775" s="2" t="s">
        <v>3764</v>
      </c>
      <c r="C3775" s="3">
        <v>21294.0</v>
      </c>
    </row>
    <row r="3776">
      <c r="A3776" s="2">
        <v>15391.0</v>
      </c>
      <c r="B3776" s="2" t="s">
        <v>3765</v>
      </c>
      <c r="C3776" s="3">
        <v>29802.0</v>
      </c>
    </row>
    <row r="3777">
      <c r="A3777" s="2">
        <v>15392.0</v>
      </c>
      <c r="B3777" s="2" t="s">
        <v>3766</v>
      </c>
      <c r="C3777" s="3">
        <v>19488.0</v>
      </c>
    </row>
    <row r="3778">
      <c r="A3778" s="2">
        <v>15393.0</v>
      </c>
      <c r="B3778" s="2" t="s">
        <v>3767</v>
      </c>
      <c r="C3778" s="3">
        <v>24671.0</v>
      </c>
    </row>
    <row r="3779">
      <c r="A3779" s="2">
        <v>15394.0</v>
      </c>
      <c r="B3779" s="2" t="s">
        <v>3768</v>
      </c>
      <c r="C3779" s="3">
        <v>11812.0</v>
      </c>
    </row>
    <row r="3780">
      <c r="A3780" s="2">
        <v>15395.0</v>
      </c>
      <c r="B3780" s="2" t="s">
        <v>3769</v>
      </c>
      <c r="C3780" s="3">
        <v>22769.0</v>
      </c>
    </row>
    <row r="3781">
      <c r="A3781" s="2">
        <v>15396.0</v>
      </c>
      <c r="B3781" s="2" t="s">
        <v>3770</v>
      </c>
      <c r="C3781" s="3">
        <v>18121.0</v>
      </c>
    </row>
    <row r="3782">
      <c r="A3782" s="2">
        <v>15397.0</v>
      </c>
      <c r="B3782" s="2" t="s">
        <v>3771</v>
      </c>
      <c r="C3782" s="3">
        <v>14602.0</v>
      </c>
    </row>
    <row r="3783">
      <c r="A3783" s="2">
        <v>15398.0</v>
      </c>
      <c r="B3783" s="2" t="s">
        <v>3772</v>
      </c>
      <c r="C3783" s="3">
        <v>32565.0</v>
      </c>
    </row>
    <row r="3784">
      <c r="A3784" s="2">
        <v>15399.0</v>
      </c>
      <c r="B3784" s="2" t="s">
        <v>3773</v>
      </c>
      <c r="C3784" s="3">
        <v>28732.0</v>
      </c>
    </row>
    <row r="3785">
      <c r="A3785" s="2">
        <v>15400.0</v>
      </c>
      <c r="B3785" s="2" t="s">
        <v>3774</v>
      </c>
      <c r="C3785" s="3">
        <v>37959.0</v>
      </c>
    </row>
    <row r="3786">
      <c r="A3786" s="2">
        <v>15401.0</v>
      </c>
      <c r="B3786" s="2" t="s">
        <v>3775</v>
      </c>
      <c r="C3786" s="3">
        <v>15105.0</v>
      </c>
    </row>
    <row r="3787">
      <c r="A3787" s="2">
        <v>15402.0</v>
      </c>
      <c r="B3787" s="2" t="s">
        <v>3776</v>
      </c>
      <c r="C3787" s="3">
        <v>16062.0</v>
      </c>
    </row>
    <row r="3788">
      <c r="A3788" s="2">
        <v>15404.0</v>
      </c>
      <c r="B3788" s="2" t="s">
        <v>3777</v>
      </c>
      <c r="C3788" s="3">
        <v>18529.0</v>
      </c>
    </row>
    <row r="3789">
      <c r="A3789" s="2">
        <v>15405.0</v>
      </c>
      <c r="B3789" s="2" t="s">
        <v>3778</v>
      </c>
      <c r="C3789" s="3">
        <v>17394.0</v>
      </c>
    </row>
    <row r="3790">
      <c r="A3790" s="2">
        <v>15407.0</v>
      </c>
      <c r="B3790" s="2" t="s">
        <v>3779</v>
      </c>
      <c r="C3790" s="3">
        <v>29641.0</v>
      </c>
    </row>
    <row r="3791">
      <c r="A3791" s="2">
        <v>15409.0</v>
      </c>
      <c r="B3791" s="2" t="s">
        <v>3780</v>
      </c>
      <c r="C3791" s="3">
        <v>16055.0</v>
      </c>
    </row>
    <row r="3792">
      <c r="A3792" s="2">
        <v>16898.0</v>
      </c>
      <c r="B3792" s="2" t="s">
        <v>3781</v>
      </c>
      <c r="C3792" s="3">
        <v>31559.0</v>
      </c>
    </row>
    <row r="3793">
      <c r="A3793" s="2">
        <v>15413.0</v>
      </c>
      <c r="B3793" s="2" t="s">
        <v>3782</v>
      </c>
      <c r="C3793" s="3">
        <v>16906.0</v>
      </c>
    </row>
    <row r="3794">
      <c r="A3794" s="2">
        <v>15417.0</v>
      </c>
      <c r="B3794" s="2" t="s">
        <v>3783</v>
      </c>
      <c r="C3794" s="3">
        <v>31218.0</v>
      </c>
    </row>
    <row r="3795">
      <c r="A3795" s="2">
        <v>15418.0</v>
      </c>
      <c r="B3795" s="2" t="s">
        <v>3784</v>
      </c>
      <c r="C3795" s="3">
        <v>20563.0</v>
      </c>
    </row>
    <row r="3796">
      <c r="A3796" s="2">
        <v>15419.0</v>
      </c>
      <c r="B3796" s="2" t="s">
        <v>3785</v>
      </c>
      <c r="C3796" s="3">
        <v>21554.0</v>
      </c>
    </row>
    <row r="3797">
      <c r="A3797" s="2">
        <v>15420.0</v>
      </c>
      <c r="B3797" s="2" t="s">
        <v>3786</v>
      </c>
      <c r="C3797" s="3">
        <v>25687.0</v>
      </c>
    </row>
    <row r="3798">
      <c r="A3798" s="4">
        <v>15421.0</v>
      </c>
      <c r="B3798" s="4" t="s">
        <v>3787</v>
      </c>
      <c r="C3798" s="3">
        <v>23275.0</v>
      </c>
    </row>
    <row r="3799">
      <c r="A3799" s="2">
        <v>15422.0</v>
      </c>
      <c r="B3799" s="2" t="s">
        <v>3788</v>
      </c>
      <c r="C3799" s="3">
        <v>27560.0</v>
      </c>
    </row>
    <row r="3800">
      <c r="A3800" s="2">
        <v>15423.0</v>
      </c>
      <c r="B3800" s="2" t="s">
        <v>3789</v>
      </c>
      <c r="C3800" s="3">
        <v>24363.0</v>
      </c>
    </row>
    <row r="3801">
      <c r="A3801" s="2">
        <v>15425.0</v>
      </c>
      <c r="B3801" s="2" t="s">
        <v>3790</v>
      </c>
      <c r="C3801" s="3">
        <v>31223.0</v>
      </c>
    </row>
    <row r="3802">
      <c r="A3802" s="2">
        <v>15426.0</v>
      </c>
      <c r="B3802" s="2" t="s">
        <v>3791</v>
      </c>
      <c r="C3802" s="3">
        <v>18470.0</v>
      </c>
    </row>
    <row r="3803">
      <c r="A3803" s="2">
        <v>15427.0</v>
      </c>
      <c r="B3803" s="2" t="s">
        <v>3792</v>
      </c>
      <c r="C3803" s="3">
        <v>21365.0</v>
      </c>
    </row>
    <row r="3804">
      <c r="A3804" s="2">
        <v>15428.0</v>
      </c>
      <c r="B3804" s="2" t="s">
        <v>3793</v>
      </c>
      <c r="C3804" s="3">
        <v>30271.0</v>
      </c>
    </row>
    <row r="3805">
      <c r="A3805" s="2">
        <v>15430.0</v>
      </c>
      <c r="B3805" s="2" t="s">
        <v>3794</v>
      </c>
      <c r="C3805" s="3">
        <v>28929.0</v>
      </c>
    </row>
    <row r="3806">
      <c r="A3806" s="2">
        <v>15432.0</v>
      </c>
      <c r="B3806" s="2" t="s">
        <v>3795</v>
      </c>
      <c r="C3806" s="3">
        <v>22895.0</v>
      </c>
    </row>
    <row r="3807">
      <c r="A3807" s="2">
        <v>15435.0</v>
      </c>
      <c r="B3807" s="2" t="s">
        <v>3796</v>
      </c>
      <c r="C3807" s="3">
        <v>36773.0</v>
      </c>
    </row>
    <row r="3808">
      <c r="A3808" s="2">
        <v>15436.0</v>
      </c>
      <c r="B3808" s="2" t="s">
        <v>3797</v>
      </c>
      <c r="C3808" s="3">
        <v>10430.0</v>
      </c>
    </row>
    <row r="3809">
      <c r="A3809" s="2">
        <v>15437.0</v>
      </c>
      <c r="B3809" s="2" t="s">
        <v>3798</v>
      </c>
      <c r="C3809" s="3">
        <v>22134.0</v>
      </c>
    </row>
    <row r="3810">
      <c r="A3810" s="2">
        <v>15439.0</v>
      </c>
      <c r="B3810" s="2" t="s">
        <v>3799</v>
      </c>
      <c r="C3810" s="3">
        <v>20339.0</v>
      </c>
    </row>
    <row r="3811">
      <c r="A3811" s="2">
        <v>15440.0</v>
      </c>
      <c r="B3811" s="2" t="s">
        <v>3800</v>
      </c>
      <c r="C3811" s="3">
        <v>31083.0</v>
      </c>
    </row>
    <row r="3812">
      <c r="A3812" s="2">
        <v>15441.0</v>
      </c>
      <c r="B3812" s="2" t="s">
        <v>3801</v>
      </c>
      <c r="C3812" s="3">
        <v>22431.0</v>
      </c>
    </row>
    <row r="3813">
      <c r="A3813" s="2">
        <v>15442.0</v>
      </c>
      <c r="B3813" s="2" t="s">
        <v>3802</v>
      </c>
      <c r="C3813" s="3">
        <v>21832.0</v>
      </c>
    </row>
    <row r="3814">
      <c r="A3814" s="2">
        <v>15443.0</v>
      </c>
      <c r="B3814" s="2" t="s">
        <v>3803</v>
      </c>
      <c r="C3814" s="3">
        <v>22777.0</v>
      </c>
    </row>
    <row r="3815">
      <c r="A3815" s="2">
        <v>15445.0</v>
      </c>
      <c r="B3815" s="2" t="s">
        <v>3804</v>
      </c>
      <c r="C3815" s="3">
        <v>26528.0</v>
      </c>
    </row>
    <row r="3816">
      <c r="A3816" s="2">
        <v>15446.0</v>
      </c>
      <c r="B3816" s="2" t="s">
        <v>3805</v>
      </c>
      <c r="C3816" s="3">
        <v>25033.0</v>
      </c>
    </row>
    <row r="3817">
      <c r="A3817" s="2">
        <v>15447.0</v>
      </c>
      <c r="B3817" s="2" t="s">
        <v>3806</v>
      </c>
      <c r="C3817" s="3">
        <v>25112.0</v>
      </c>
    </row>
    <row r="3818">
      <c r="A3818" s="2">
        <v>15448.0</v>
      </c>
      <c r="B3818" s="2" t="s">
        <v>3807</v>
      </c>
      <c r="C3818" s="3">
        <v>24400.0</v>
      </c>
    </row>
    <row r="3819">
      <c r="A3819" s="2">
        <v>15449.0</v>
      </c>
      <c r="B3819" s="2" t="s">
        <v>3808</v>
      </c>
      <c r="C3819" s="3">
        <v>25779.0</v>
      </c>
    </row>
    <row r="3820">
      <c r="A3820" s="2">
        <v>15450.0</v>
      </c>
      <c r="B3820" s="2" t="s">
        <v>3809</v>
      </c>
      <c r="C3820" s="3">
        <v>15506.0</v>
      </c>
    </row>
    <row r="3821">
      <c r="A3821" s="2">
        <v>15451.0</v>
      </c>
      <c r="B3821" s="2" t="s">
        <v>3810</v>
      </c>
      <c r="C3821" s="3">
        <v>34099.0</v>
      </c>
    </row>
    <row r="3822">
      <c r="A3822" s="2">
        <v>15452.0</v>
      </c>
      <c r="B3822" s="2" t="s">
        <v>3811</v>
      </c>
      <c r="C3822" s="3">
        <v>32550.0</v>
      </c>
    </row>
    <row r="3823">
      <c r="A3823" s="2">
        <v>15453.0</v>
      </c>
      <c r="B3823" s="2" t="s">
        <v>3812</v>
      </c>
      <c r="C3823" s="3">
        <v>34624.0</v>
      </c>
    </row>
    <row r="3824">
      <c r="A3824" s="2">
        <v>15454.0</v>
      </c>
      <c r="B3824" s="2" t="s">
        <v>3813</v>
      </c>
      <c r="C3824" s="3">
        <v>13311.0</v>
      </c>
    </row>
    <row r="3825">
      <c r="A3825" s="2">
        <v>15455.0</v>
      </c>
      <c r="B3825" s="2" t="s">
        <v>3814</v>
      </c>
      <c r="C3825" s="3">
        <v>28193.0</v>
      </c>
    </row>
    <row r="3826">
      <c r="A3826" s="2">
        <v>15456.0</v>
      </c>
      <c r="B3826" s="2" t="s">
        <v>3815</v>
      </c>
      <c r="C3826" s="3">
        <v>19131.0</v>
      </c>
    </row>
    <row r="3827">
      <c r="A3827" s="2">
        <v>15458.0</v>
      </c>
      <c r="B3827" s="2" t="s">
        <v>3816</v>
      </c>
      <c r="C3827" s="3">
        <v>17103.0</v>
      </c>
    </row>
    <row r="3828">
      <c r="A3828" s="2">
        <v>15459.0</v>
      </c>
      <c r="B3828" s="2" t="s">
        <v>3817</v>
      </c>
      <c r="C3828" s="3">
        <v>15499.0</v>
      </c>
    </row>
    <row r="3829">
      <c r="A3829" s="2">
        <v>15460.0</v>
      </c>
      <c r="B3829" s="2" t="s">
        <v>3818</v>
      </c>
      <c r="C3829" s="3">
        <v>15143.0</v>
      </c>
    </row>
    <row r="3830">
      <c r="A3830" s="2">
        <v>15461.0</v>
      </c>
      <c r="B3830" s="2" t="s">
        <v>3819</v>
      </c>
      <c r="C3830" s="3">
        <v>13322.0</v>
      </c>
    </row>
    <row r="3831">
      <c r="A3831" s="2">
        <v>15462.0</v>
      </c>
      <c r="B3831" s="2" t="s">
        <v>3820</v>
      </c>
      <c r="C3831" s="3">
        <v>15026.0</v>
      </c>
    </row>
    <row r="3832">
      <c r="A3832" s="2">
        <v>15463.0</v>
      </c>
      <c r="B3832" s="2" t="s">
        <v>3821</v>
      </c>
      <c r="C3832" s="3">
        <v>16153.0</v>
      </c>
    </row>
    <row r="3833">
      <c r="A3833" s="2">
        <v>15464.0</v>
      </c>
      <c r="B3833" s="2" t="s">
        <v>3822</v>
      </c>
      <c r="C3833" s="3">
        <v>19884.0</v>
      </c>
    </row>
    <row r="3834">
      <c r="A3834" s="2">
        <v>15465.0</v>
      </c>
      <c r="B3834" s="2" t="s">
        <v>3823</v>
      </c>
      <c r="C3834" s="3">
        <v>11889.0</v>
      </c>
    </row>
    <row r="3835">
      <c r="A3835" s="2">
        <v>15466.0</v>
      </c>
      <c r="B3835" s="2" t="s">
        <v>3824</v>
      </c>
      <c r="C3835" s="3">
        <v>15405.0</v>
      </c>
    </row>
    <row r="3836">
      <c r="A3836" s="2">
        <v>15467.0</v>
      </c>
      <c r="B3836" s="2" t="s">
        <v>3825</v>
      </c>
      <c r="C3836" s="3">
        <v>16101.0</v>
      </c>
    </row>
    <row r="3837">
      <c r="A3837" s="2">
        <v>15468.0</v>
      </c>
      <c r="B3837" s="2" t="s">
        <v>3826</v>
      </c>
      <c r="C3837" s="3">
        <v>22800.0</v>
      </c>
    </row>
    <row r="3838">
      <c r="A3838" s="2">
        <v>15469.0</v>
      </c>
      <c r="B3838" s="2" t="s">
        <v>3827</v>
      </c>
      <c r="C3838" s="3">
        <v>18802.0</v>
      </c>
    </row>
    <row r="3839">
      <c r="A3839" s="2">
        <v>15470.0</v>
      </c>
      <c r="B3839" s="2" t="s">
        <v>3828</v>
      </c>
      <c r="C3839" s="3">
        <v>35429.0</v>
      </c>
    </row>
    <row r="3840">
      <c r="A3840" s="2">
        <v>15471.0</v>
      </c>
      <c r="B3840" s="2" t="s">
        <v>3829</v>
      </c>
      <c r="C3840" s="3">
        <v>17854.0</v>
      </c>
    </row>
    <row r="3841">
      <c r="A3841" s="2">
        <v>15472.0</v>
      </c>
      <c r="B3841" s="2" t="s">
        <v>3830</v>
      </c>
      <c r="C3841" s="3">
        <v>20328.0</v>
      </c>
    </row>
    <row r="3842">
      <c r="A3842" s="2">
        <v>15473.0</v>
      </c>
      <c r="B3842" s="2" t="s">
        <v>3831</v>
      </c>
      <c r="C3842" s="3">
        <v>34603.0</v>
      </c>
    </row>
    <row r="3843">
      <c r="A3843" s="2">
        <v>15474.0</v>
      </c>
      <c r="B3843" s="2" t="s">
        <v>3832</v>
      </c>
      <c r="C3843" s="3">
        <v>18329.0</v>
      </c>
    </row>
    <row r="3844">
      <c r="A3844" s="2">
        <v>15475.0</v>
      </c>
      <c r="B3844" s="2" t="s">
        <v>3833</v>
      </c>
      <c r="C3844" s="3">
        <v>23419.0</v>
      </c>
    </row>
    <row r="3845">
      <c r="A3845" s="2">
        <v>15476.0</v>
      </c>
      <c r="B3845" s="2" t="s">
        <v>3834</v>
      </c>
      <c r="C3845" s="3">
        <v>29727.0</v>
      </c>
    </row>
    <row r="3846">
      <c r="A3846" s="2">
        <v>15478.0</v>
      </c>
      <c r="B3846" s="2" t="s">
        <v>3835</v>
      </c>
      <c r="C3846" s="3">
        <v>19831.0</v>
      </c>
    </row>
    <row r="3847">
      <c r="A3847" s="2">
        <v>15479.0</v>
      </c>
      <c r="B3847" s="2" t="s">
        <v>3836</v>
      </c>
      <c r="C3847" s="3">
        <v>28397.0</v>
      </c>
    </row>
    <row r="3848">
      <c r="A3848" s="2">
        <v>15480.0</v>
      </c>
      <c r="B3848" s="2" t="s">
        <v>3837</v>
      </c>
      <c r="C3848" s="3">
        <v>33456.0</v>
      </c>
    </row>
    <row r="3849">
      <c r="A3849" s="2">
        <v>15481.0</v>
      </c>
      <c r="B3849" s="2" t="s">
        <v>3838</v>
      </c>
      <c r="C3849" s="3">
        <v>30967.0</v>
      </c>
    </row>
    <row r="3850">
      <c r="A3850" s="2">
        <v>15482.0</v>
      </c>
      <c r="B3850" s="2" t="s">
        <v>3839</v>
      </c>
      <c r="C3850" s="3">
        <v>20789.0</v>
      </c>
    </row>
    <row r="3851">
      <c r="A3851" s="2">
        <v>15483.0</v>
      </c>
      <c r="B3851" s="2" t="s">
        <v>3512</v>
      </c>
      <c r="C3851" s="3">
        <v>27630.0</v>
      </c>
    </row>
    <row r="3852">
      <c r="A3852" s="2">
        <v>15485.0</v>
      </c>
      <c r="B3852" s="2" t="s">
        <v>3840</v>
      </c>
      <c r="C3852" s="3">
        <v>22499.0</v>
      </c>
    </row>
    <row r="3853">
      <c r="A3853" s="2">
        <v>15486.0</v>
      </c>
      <c r="B3853" s="2" t="s">
        <v>3841</v>
      </c>
      <c r="C3853" s="3">
        <v>20661.0</v>
      </c>
    </row>
    <row r="3854">
      <c r="A3854" s="2">
        <v>15488.0</v>
      </c>
      <c r="B3854" s="2" t="s">
        <v>3842</v>
      </c>
      <c r="C3854" s="3">
        <v>20339.0</v>
      </c>
    </row>
    <row r="3855">
      <c r="A3855" s="2">
        <v>15489.0</v>
      </c>
      <c r="B3855" s="2" t="s">
        <v>3843</v>
      </c>
      <c r="C3855" s="3">
        <v>11661.0</v>
      </c>
    </row>
    <row r="3856">
      <c r="A3856" s="2">
        <v>15490.0</v>
      </c>
      <c r="B3856" s="2" t="s">
        <v>3844</v>
      </c>
      <c r="C3856" s="3">
        <v>31492.0</v>
      </c>
    </row>
    <row r="3857">
      <c r="A3857" s="2">
        <v>15491.0</v>
      </c>
      <c r="B3857" s="2" t="s">
        <v>3845</v>
      </c>
      <c r="C3857" s="3">
        <v>17962.0</v>
      </c>
    </row>
    <row r="3858">
      <c r="A3858" s="2">
        <v>15492.0</v>
      </c>
      <c r="B3858" s="2" t="s">
        <v>3846</v>
      </c>
      <c r="C3858" s="3">
        <v>27449.0</v>
      </c>
    </row>
    <row r="3859">
      <c r="A3859" s="2">
        <v>15493.0</v>
      </c>
      <c r="B3859" s="2" t="s">
        <v>3847</v>
      </c>
      <c r="C3859" s="3">
        <v>19689.0</v>
      </c>
    </row>
    <row r="3860">
      <c r="A3860" s="2">
        <v>15494.0</v>
      </c>
      <c r="B3860" s="2" t="s">
        <v>3848</v>
      </c>
      <c r="C3860" s="3">
        <v>23782.0</v>
      </c>
    </row>
    <row r="3861">
      <c r="A3861" s="2">
        <v>15495.0</v>
      </c>
      <c r="B3861" s="2" t="s">
        <v>3849</v>
      </c>
      <c r="C3861" s="3">
        <v>21593.0</v>
      </c>
    </row>
    <row r="3862">
      <c r="A3862" s="2">
        <v>15496.0</v>
      </c>
      <c r="B3862" s="2" t="s">
        <v>3850</v>
      </c>
      <c r="C3862" s="3">
        <v>26354.0</v>
      </c>
    </row>
    <row r="3863">
      <c r="A3863" s="2">
        <v>15497.0</v>
      </c>
      <c r="B3863" s="2" t="s">
        <v>2147</v>
      </c>
      <c r="C3863" s="3">
        <v>24897.0</v>
      </c>
    </row>
    <row r="3864">
      <c r="A3864" s="2">
        <v>15498.0</v>
      </c>
      <c r="B3864" s="2" t="s">
        <v>3851</v>
      </c>
      <c r="C3864" s="3">
        <v>22507.0</v>
      </c>
    </row>
    <row r="3865">
      <c r="A3865" s="2">
        <v>15499.0</v>
      </c>
      <c r="B3865" s="2" t="s">
        <v>3852</v>
      </c>
      <c r="C3865" s="3">
        <v>18868.0</v>
      </c>
    </row>
    <row r="3866">
      <c r="A3866" s="2">
        <v>15500.0</v>
      </c>
      <c r="B3866" s="2" t="s">
        <v>3853</v>
      </c>
      <c r="C3866" s="3">
        <v>17848.0</v>
      </c>
    </row>
    <row r="3867">
      <c r="A3867" s="2">
        <v>15501.0</v>
      </c>
      <c r="B3867" s="2" t="s">
        <v>3854</v>
      </c>
      <c r="C3867" s="3">
        <v>22023.0</v>
      </c>
    </row>
    <row r="3868">
      <c r="A3868" s="2">
        <v>15502.0</v>
      </c>
      <c r="B3868" s="2" t="s">
        <v>3855</v>
      </c>
      <c r="C3868" s="3">
        <v>22188.0</v>
      </c>
    </row>
    <row r="3869">
      <c r="A3869" s="2">
        <v>15503.0</v>
      </c>
      <c r="B3869" s="2" t="s">
        <v>3856</v>
      </c>
      <c r="C3869" s="3">
        <v>18910.0</v>
      </c>
    </row>
    <row r="3870">
      <c r="A3870" s="2">
        <v>15504.0</v>
      </c>
      <c r="B3870" s="2" t="s">
        <v>3857</v>
      </c>
      <c r="C3870" s="3">
        <v>16756.0</v>
      </c>
    </row>
    <row r="3871">
      <c r="A3871" s="2">
        <v>15505.0</v>
      </c>
      <c r="B3871" s="2" t="s">
        <v>3858</v>
      </c>
      <c r="C3871" s="3">
        <v>15615.0</v>
      </c>
    </row>
    <row r="3872">
      <c r="A3872" s="2">
        <v>15506.0</v>
      </c>
      <c r="B3872" s="2" t="s">
        <v>3859</v>
      </c>
      <c r="C3872" s="3">
        <v>28738.0</v>
      </c>
    </row>
    <row r="3873">
      <c r="A3873" s="2">
        <v>15507.0</v>
      </c>
      <c r="B3873" s="2" t="s">
        <v>3860</v>
      </c>
      <c r="C3873" s="3">
        <v>25442.0</v>
      </c>
    </row>
    <row r="3874">
      <c r="A3874" s="4">
        <v>15510.0</v>
      </c>
      <c r="B3874" s="4" t="s">
        <v>3861</v>
      </c>
      <c r="C3874" s="3">
        <v>27654.0</v>
      </c>
    </row>
    <row r="3875">
      <c r="A3875" s="2">
        <v>15511.0</v>
      </c>
      <c r="B3875" s="2" t="s">
        <v>3862</v>
      </c>
      <c r="C3875" s="3">
        <v>23040.0</v>
      </c>
    </row>
    <row r="3876">
      <c r="A3876" s="2">
        <v>15513.0</v>
      </c>
      <c r="B3876" s="2" t="s">
        <v>3863</v>
      </c>
      <c r="C3876" s="3">
        <v>15863.0</v>
      </c>
    </row>
    <row r="3877">
      <c r="A3877" s="2">
        <v>15514.0</v>
      </c>
      <c r="B3877" s="2" t="s">
        <v>3864</v>
      </c>
      <c r="C3877" s="3">
        <v>11897.0</v>
      </c>
    </row>
    <row r="3878">
      <c r="A3878" s="4">
        <v>15515.0</v>
      </c>
      <c r="B3878" s="4" t="s">
        <v>3865</v>
      </c>
      <c r="C3878" s="3">
        <v>26046.0</v>
      </c>
    </row>
    <row r="3879">
      <c r="A3879" s="2">
        <v>15516.0</v>
      </c>
      <c r="B3879" s="2" t="s">
        <v>3866</v>
      </c>
      <c r="C3879" s="3">
        <v>10312.0</v>
      </c>
    </row>
    <row r="3880">
      <c r="A3880" s="2">
        <v>15517.0</v>
      </c>
      <c r="B3880" s="2" t="s">
        <v>3867</v>
      </c>
      <c r="C3880" s="3">
        <v>16334.0</v>
      </c>
    </row>
    <row r="3881">
      <c r="A3881" s="2">
        <v>15518.0</v>
      </c>
      <c r="B3881" s="2" t="s">
        <v>3868</v>
      </c>
      <c r="C3881" s="3">
        <v>36832.0</v>
      </c>
    </row>
    <row r="3882">
      <c r="A3882" s="2">
        <v>15519.0</v>
      </c>
      <c r="B3882" s="2" t="s">
        <v>3869</v>
      </c>
      <c r="C3882" s="3">
        <v>32543.0</v>
      </c>
    </row>
    <row r="3883">
      <c r="A3883" s="2">
        <v>15520.0</v>
      </c>
      <c r="B3883" s="2" t="s">
        <v>3870</v>
      </c>
      <c r="C3883" s="3">
        <v>18142.0</v>
      </c>
    </row>
    <row r="3884">
      <c r="A3884" s="2">
        <v>15521.0</v>
      </c>
      <c r="B3884" s="2" t="s">
        <v>3871</v>
      </c>
      <c r="C3884" s="3">
        <v>27379.0</v>
      </c>
    </row>
    <row r="3885">
      <c r="A3885" s="2">
        <v>15522.0</v>
      </c>
      <c r="B3885" s="2" t="s">
        <v>3872</v>
      </c>
      <c r="C3885" s="3">
        <v>19197.0</v>
      </c>
    </row>
    <row r="3886">
      <c r="A3886" s="2">
        <v>15523.0</v>
      </c>
      <c r="B3886" s="2" t="s">
        <v>3873</v>
      </c>
      <c r="C3886" s="3">
        <v>31472.0</v>
      </c>
    </row>
    <row r="3887">
      <c r="A3887" s="2">
        <v>15524.0</v>
      </c>
      <c r="B3887" s="2" t="s">
        <v>3874</v>
      </c>
      <c r="C3887" s="3">
        <v>19310.0</v>
      </c>
    </row>
    <row r="3888">
      <c r="A3888" s="2">
        <v>15525.0</v>
      </c>
      <c r="B3888" s="2" t="s">
        <v>3875</v>
      </c>
      <c r="C3888" s="3">
        <v>20331.0</v>
      </c>
    </row>
    <row r="3889">
      <c r="A3889" s="2">
        <v>15526.0</v>
      </c>
      <c r="B3889" s="2" t="s">
        <v>3876</v>
      </c>
      <c r="C3889" s="3">
        <v>21023.0</v>
      </c>
    </row>
    <row r="3890">
      <c r="A3890" s="2">
        <v>15527.0</v>
      </c>
      <c r="B3890" s="2" t="s">
        <v>3877</v>
      </c>
      <c r="C3890" s="3">
        <v>29227.0</v>
      </c>
    </row>
    <row r="3891">
      <c r="A3891" s="2">
        <v>15528.0</v>
      </c>
      <c r="B3891" s="2" t="s">
        <v>3878</v>
      </c>
      <c r="C3891" s="3">
        <v>20134.0</v>
      </c>
    </row>
    <row r="3892">
      <c r="A3892" s="2">
        <v>15529.0</v>
      </c>
      <c r="B3892" s="2" t="s">
        <v>3879</v>
      </c>
      <c r="C3892" s="3">
        <v>24662.0</v>
      </c>
    </row>
    <row r="3893">
      <c r="A3893" s="2">
        <v>15530.0</v>
      </c>
      <c r="B3893" s="2" t="s">
        <v>3880</v>
      </c>
      <c r="C3893" s="3">
        <v>16683.0</v>
      </c>
    </row>
    <row r="3894">
      <c r="A3894" s="2">
        <v>15531.0</v>
      </c>
      <c r="B3894" s="2" t="s">
        <v>3881</v>
      </c>
      <c r="C3894" s="3">
        <v>19806.0</v>
      </c>
    </row>
    <row r="3895">
      <c r="A3895" s="2">
        <v>15532.0</v>
      </c>
      <c r="B3895" s="2" t="s">
        <v>3882</v>
      </c>
      <c r="C3895" s="3">
        <v>28192.0</v>
      </c>
    </row>
    <row r="3896">
      <c r="A3896" s="2">
        <v>15533.0</v>
      </c>
      <c r="B3896" s="2" t="s">
        <v>3883</v>
      </c>
      <c r="C3896" s="3">
        <v>21163.0</v>
      </c>
    </row>
    <row r="3897">
      <c r="A3897" s="2">
        <v>15534.0</v>
      </c>
      <c r="B3897" s="2" t="s">
        <v>3884</v>
      </c>
      <c r="C3897" s="3">
        <v>23905.0</v>
      </c>
    </row>
    <row r="3898">
      <c r="A3898" s="2">
        <v>15535.0</v>
      </c>
      <c r="B3898" s="2" t="s">
        <v>3885</v>
      </c>
      <c r="C3898" s="3">
        <v>17227.0</v>
      </c>
    </row>
    <row r="3899">
      <c r="A3899" s="2">
        <v>15536.0</v>
      </c>
      <c r="B3899" s="2" t="s">
        <v>3886</v>
      </c>
      <c r="C3899" s="3">
        <v>21822.0</v>
      </c>
    </row>
    <row r="3900">
      <c r="A3900" s="2">
        <v>15537.0</v>
      </c>
      <c r="B3900" s="2" t="s">
        <v>3887</v>
      </c>
      <c r="C3900" s="3">
        <v>21607.0</v>
      </c>
    </row>
    <row r="3901">
      <c r="A3901" s="2">
        <v>15538.0</v>
      </c>
      <c r="B3901" s="2" t="s">
        <v>3888</v>
      </c>
      <c r="C3901" s="3">
        <v>20920.0</v>
      </c>
    </row>
    <row r="3902">
      <c r="A3902" s="2">
        <v>15539.0</v>
      </c>
      <c r="B3902" s="2" t="s">
        <v>3889</v>
      </c>
      <c r="C3902" s="3">
        <v>23413.0</v>
      </c>
    </row>
    <row r="3903">
      <c r="A3903" s="2">
        <v>15540.0</v>
      </c>
      <c r="B3903" s="2" t="s">
        <v>3890</v>
      </c>
      <c r="C3903" s="3">
        <v>23559.0</v>
      </c>
    </row>
    <row r="3904">
      <c r="A3904" s="2">
        <v>15541.0</v>
      </c>
      <c r="B3904" s="2" t="s">
        <v>3891</v>
      </c>
      <c r="C3904" s="3">
        <v>18850.0</v>
      </c>
    </row>
    <row r="3905">
      <c r="A3905" s="2">
        <v>15542.0</v>
      </c>
      <c r="B3905" s="2" t="s">
        <v>3892</v>
      </c>
      <c r="C3905" s="3">
        <v>15399.0</v>
      </c>
    </row>
    <row r="3906">
      <c r="A3906" s="2">
        <v>15543.0</v>
      </c>
      <c r="B3906" s="2" t="s">
        <v>3893</v>
      </c>
      <c r="C3906" s="3">
        <v>21330.0</v>
      </c>
    </row>
    <row r="3907">
      <c r="A3907" s="2">
        <v>15544.0</v>
      </c>
      <c r="B3907" s="2" t="s">
        <v>3894</v>
      </c>
      <c r="C3907" s="3">
        <v>33593.0</v>
      </c>
    </row>
    <row r="3908">
      <c r="A3908" s="2">
        <v>15545.0</v>
      </c>
      <c r="B3908" s="2" t="s">
        <v>3895</v>
      </c>
      <c r="C3908" s="3">
        <v>23937.0</v>
      </c>
    </row>
    <row r="3909">
      <c r="A3909" s="2">
        <v>15546.0</v>
      </c>
      <c r="B3909" s="2" t="s">
        <v>3896</v>
      </c>
      <c r="C3909" s="3">
        <v>17992.0</v>
      </c>
    </row>
    <row r="3910">
      <c r="A3910" s="2">
        <v>15547.0</v>
      </c>
      <c r="B3910" s="2" t="s">
        <v>3897</v>
      </c>
      <c r="C3910" s="3">
        <v>33310.0</v>
      </c>
    </row>
    <row r="3911">
      <c r="A3911" s="2">
        <v>15548.0</v>
      </c>
      <c r="B3911" s="2" t="s">
        <v>3898</v>
      </c>
      <c r="C3911" s="3">
        <v>25310.0</v>
      </c>
    </row>
    <row r="3912">
      <c r="A3912" s="2">
        <v>15549.0</v>
      </c>
      <c r="B3912" s="2" t="s">
        <v>3899</v>
      </c>
      <c r="C3912" s="3">
        <v>27220.0</v>
      </c>
    </row>
    <row r="3913">
      <c r="A3913" s="2">
        <v>15550.0</v>
      </c>
      <c r="B3913" s="2" t="s">
        <v>3900</v>
      </c>
      <c r="C3913" s="3">
        <v>23663.0</v>
      </c>
    </row>
    <row r="3914">
      <c r="A3914" s="2">
        <v>15551.0</v>
      </c>
      <c r="B3914" s="2" t="s">
        <v>3901</v>
      </c>
      <c r="C3914" s="3">
        <v>23723.0</v>
      </c>
    </row>
    <row r="3915">
      <c r="A3915" s="2">
        <v>15552.0</v>
      </c>
      <c r="B3915" s="2" t="s">
        <v>3902</v>
      </c>
      <c r="C3915" s="3">
        <v>18702.0</v>
      </c>
    </row>
    <row r="3916">
      <c r="A3916" s="2">
        <v>15553.0</v>
      </c>
      <c r="B3916" s="2" t="s">
        <v>3903</v>
      </c>
      <c r="C3916" s="3">
        <v>24645.0</v>
      </c>
    </row>
    <row r="3917">
      <c r="A3917" s="2">
        <v>15554.0</v>
      </c>
      <c r="B3917" s="2" t="s">
        <v>3904</v>
      </c>
      <c r="C3917" s="3">
        <v>21508.0</v>
      </c>
    </row>
    <row r="3918">
      <c r="A3918" s="2">
        <v>15555.0</v>
      </c>
      <c r="B3918" s="2" t="s">
        <v>3905</v>
      </c>
      <c r="C3918" s="3">
        <v>20542.0</v>
      </c>
    </row>
    <row r="3919">
      <c r="A3919" s="2">
        <v>15556.0</v>
      </c>
      <c r="B3919" s="2" t="s">
        <v>3906</v>
      </c>
      <c r="C3919" s="3">
        <v>12814.0</v>
      </c>
    </row>
    <row r="3920">
      <c r="A3920" s="2">
        <v>15557.0</v>
      </c>
      <c r="B3920" s="2" t="s">
        <v>3907</v>
      </c>
      <c r="C3920" s="3">
        <v>13652.0</v>
      </c>
    </row>
    <row r="3921">
      <c r="A3921" s="2">
        <v>15559.0</v>
      </c>
      <c r="B3921" s="2" t="s">
        <v>3908</v>
      </c>
      <c r="C3921" s="3">
        <v>15668.0</v>
      </c>
    </row>
    <row r="3922">
      <c r="A3922" s="2">
        <v>15560.0</v>
      </c>
      <c r="B3922" s="2" t="s">
        <v>3909</v>
      </c>
      <c r="C3922" s="3">
        <v>22819.0</v>
      </c>
    </row>
    <row r="3923">
      <c r="A3923" s="2">
        <v>15561.0</v>
      </c>
      <c r="B3923" s="2" t="s">
        <v>3910</v>
      </c>
      <c r="C3923" s="3">
        <v>27589.0</v>
      </c>
    </row>
    <row r="3924">
      <c r="A3924" s="2">
        <v>15563.0</v>
      </c>
      <c r="B3924" s="2" t="s">
        <v>3911</v>
      </c>
      <c r="C3924" s="3">
        <v>32426.0</v>
      </c>
    </row>
    <row r="3925">
      <c r="A3925" s="2">
        <v>15564.0</v>
      </c>
      <c r="B3925" s="2" t="s">
        <v>3912</v>
      </c>
      <c r="C3925" s="3">
        <v>26420.0</v>
      </c>
    </row>
    <row r="3926">
      <c r="A3926" s="2">
        <v>15566.0</v>
      </c>
      <c r="B3926" s="2" t="s">
        <v>3913</v>
      </c>
      <c r="C3926" s="3">
        <v>25661.0</v>
      </c>
    </row>
    <row r="3927">
      <c r="A3927" s="2">
        <v>15567.0</v>
      </c>
      <c r="B3927" s="2" t="s">
        <v>3914</v>
      </c>
      <c r="C3927" s="3">
        <v>26384.0</v>
      </c>
    </row>
    <row r="3928">
      <c r="A3928" s="2">
        <v>15569.0</v>
      </c>
      <c r="B3928" s="2" t="s">
        <v>3915</v>
      </c>
      <c r="C3928" s="3">
        <v>25170.0</v>
      </c>
    </row>
    <row r="3929">
      <c r="A3929" s="2">
        <v>15570.0</v>
      </c>
      <c r="B3929" s="2" t="s">
        <v>3916</v>
      </c>
      <c r="C3929" s="3">
        <v>19023.0</v>
      </c>
    </row>
    <row r="3930">
      <c r="A3930" s="2">
        <v>15571.0</v>
      </c>
      <c r="B3930" s="2" t="s">
        <v>3917</v>
      </c>
      <c r="C3930" s="3">
        <v>26997.0</v>
      </c>
    </row>
    <row r="3931">
      <c r="A3931" s="2">
        <v>15572.0</v>
      </c>
      <c r="B3931" s="2" t="s">
        <v>3918</v>
      </c>
      <c r="C3931" s="3">
        <v>21761.0</v>
      </c>
    </row>
    <row r="3932">
      <c r="A3932" s="2">
        <v>15573.0</v>
      </c>
      <c r="B3932" s="2" t="s">
        <v>3919</v>
      </c>
      <c r="C3932" s="3">
        <v>26123.0</v>
      </c>
    </row>
    <row r="3933">
      <c r="A3933" s="2">
        <v>15574.0</v>
      </c>
      <c r="B3933" s="2" t="s">
        <v>3920</v>
      </c>
      <c r="C3933" s="3">
        <v>24427.0</v>
      </c>
    </row>
    <row r="3934">
      <c r="A3934" s="2">
        <v>15575.0</v>
      </c>
      <c r="B3934" s="2" t="s">
        <v>3921</v>
      </c>
      <c r="C3934" s="3">
        <v>25072.0</v>
      </c>
    </row>
    <row r="3935">
      <c r="A3935" s="2">
        <v>15576.0</v>
      </c>
      <c r="B3935" s="2" t="s">
        <v>3922</v>
      </c>
      <c r="C3935" s="3">
        <v>17409.0</v>
      </c>
    </row>
    <row r="3936">
      <c r="A3936" s="2">
        <v>15577.0</v>
      </c>
      <c r="B3936" s="2" t="s">
        <v>3923</v>
      </c>
      <c r="C3936" s="3">
        <v>20101.0</v>
      </c>
    </row>
    <row r="3937">
      <c r="A3937" s="2">
        <v>15578.0</v>
      </c>
      <c r="B3937" s="2" t="s">
        <v>3924</v>
      </c>
      <c r="C3937" s="3">
        <v>24337.0</v>
      </c>
    </row>
    <row r="3938">
      <c r="A3938" s="2">
        <v>15579.0</v>
      </c>
      <c r="B3938" s="2" t="s">
        <v>3925</v>
      </c>
      <c r="C3938" s="3">
        <v>18488.0</v>
      </c>
    </row>
    <row r="3939">
      <c r="A3939" s="2">
        <v>15580.0</v>
      </c>
      <c r="B3939" s="2" t="s">
        <v>728</v>
      </c>
      <c r="C3939" s="3">
        <v>19803.0</v>
      </c>
    </row>
    <row r="3940">
      <c r="A3940" s="2">
        <v>15581.0</v>
      </c>
      <c r="B3940" s="2" t="s">
        <v>3926</v>
      </c>
      <c r="C3940" s="3">
        <v>21424.0</v>
      </c>
    </row>
    <row r="3941">
      <c r="A3941" s="2">
        <v>15582.0</v>
      </c>
      <c r="B3941" s="2" t="s">
        <v>3927</v>
      </c>
      <c r="C3941" s="3">
        <v>21611.0</v>
      </c>
    </row>
    <row r="3942">
      <c r="A3942" s="2">
        <v>15583.0</v>
      </c>
      <c r="B3942" s="2" t="s">
        <v>3928</v>
      </c>
      <c r="C3942" s="3">
        <v>16991.0</v>
      </c>
    </row>
    <row r="3943">
      <c r="A3943" s="2">
        <v>15584.0</v>
      </c>
      <c r="B3943" s="2" t="s">
        <v>183</v>
      </c>
      <c r="C3943" s="3">
        <v>25194.0</v>
      </c>
    </row>
    <row r="3944">
      <c r="A3944" s="2">
        <v>15585.0</v>
      </c>
      <c r="B3944" s="2" t="s">
        <v>3929</v>
      </c>
      <c r="C3944" s="3">
        <v>22641.0</v>
      </c>
    </row>
    <row r="3945">
      <c r="A3945" s="2">
        <v>15586.0</v>
      </c>
      <c r="B3945" s="2" t="s">
        <v>3930</v>
      </c>
      <c r="C3945" s="3">
        <v>16770.0</v>
      </c>
    </row>
    <row r="3946">
      <c r="A3946" s="2">
        <v>15587.0</v>
      </c>
      <c r="B3946" s="2" t="s">
        <v>3441</v>
      </c>
      <c r="C3946" s="3">
        <v>20536.0</v>
      </c>
    </row>
    <row r="3947">
      <c r="A3947" s="2">
        <v>15588.0</v>
      </c>
      <c r="B3947" s="2" t="s">
        <v>3931</v>
      </c>
      <c r="C3947" s="3">
        <v>21458.0</v>
      </c>
    </row>
    <row r="3948">
      <c r="A3948" s="2">
        <v>15589.0</v>
      </c>
      <c r="B3948" s="2" t="s">
        <v>3932</v>
      </c>
      <c r="C3948" s="3">
        <v>24482.0</v>
      </c>
    </row>
    <row r="3949">
      <c r="A3949" s="2">
        <v>15590.0</v>
      </c>
      <c r="B3949" s="2" t="s">
        <v>3933</v>
      </c>
      <c r="C3949" s="3">
        <v>26883.0</v>
      </c>
    </row>
    <row r="3950">
      <c r="A3950" s="2">
        <v>15591.0</v>
      </c>
      <c r="B3950" s="2" t="s">
        <v>3934</v>
      </c>
      <c r="C3950" s="3">
        <v>21357.0</v>
      </c>
    </row>
    <row r="3951">
      <c r="A3951" s="2">
        <v>15592.0</v>
      </c>
      <c r="B3951" s="2" t="s">
        <v>3935</v>
      </c>
      <c r="C3951" s="3">
        <v>17154.0</v>
      </c>
    </row>
    <row r="3952">
      <c r="A3952" s="2">
        <v>15593.0</v>
      </c>
      <c r="B3952" s="2" t="s">
        <v>3936</v>
      </c>
      <c r="C3952" s="3">
        <v>26161.0</v>
      </c>
    </row>
    <row r="3953">
      <c r="A3953" s="2">
        <v>15595.0</v>
      </c>
      <c r="B3953" s="2" t="s">
        <v>3937</v>
      </c>
      <c r="C3953" s="3">
        <v>16882.0</v>
      </c>
    </row>
    <row r="3954">
      <c r="A3954" s="2">
        <v>15596.0</v>
      </c>
      <c r="B3954" s="2" t="s">
        <v>3938</v>
      </c>
      <c r="C3954" s="3">
        <v>17769.0</v>
      </c>
    </row>
    <row r="3955">
      <c r="A3955" s="2">
        <v>15597.0</v>
      </c>
      <c r="B3955" s="2" t="s">
        <v>3939</v>
      </c>
      <c r="C3955" s="3">
        <v>16309.0</v>
      </c>
    </row>
    <row r="3956">
      <c r="A3956" s="2">
        <v>15598.0</v>
      </c>
      <c r="B3956" s="2" t="s">
        <v>3940</v>
      </c>
      <c r="C3956" s="3">
        <v>20029.0</v>
      </c>
    </row>
    <row r="3957">
      <c r="A3957" s="2">
        <v>15599.0</v>
      </c>
      <c r="B3957" s="2" t="s">
        <v>3941</v>
      </c>
      <c r="C3957" s="3">
        <v>20668.0</v>
      </c>
    </row>
    <row r="3958">
      <c r="A3958" s="2">
        <v>15600.0</v>
      </c>
      <c r="B3958" s="2" t="s">
        <v>3942</v>
      </c>
      <c r="C3958" s="3">
        <v>18638.0</v>
      </c>
    </row>
    <row r="3959">
      <c r="A3959" s="2">
        <v>15601.0</v>
      </c>
      <c r="B3959" s="2" t="s">
        <v>3943</v>
      </c>
      <c r="C3959" s="3">
        <v>20014.0</v>
      </c>
    </row>
    <row r="3960">
      <c r="A3960" s="2">
        <v>15602.0</v>
      </c>
      <c r="B3960" s="2" t="s">
        <v>3944</v>
      </c>
      <c r="C3960" s="3">
        <v>21253.0</v>
      </c>
    </row>
    <row r="3961">
      <c r="A3961" s="2">
        <v>15603.0</v>
      </c>
      <c r="B3961" s="2" t="s">
        <v>3945</v>
      </c>
      <c r="C3961" s="3">
        <v>21691.0</v>
      </c>
    </row>
    <row r="3962">
      <c r="A3962" s="2">
        <v>15604.0</v>
      </c>
      <c r="B3962" s="2" t="s">
        <v>3946</v>
      </c>
      <c r="C3962" s="3">
        <v>20476.0</v>
      </c>
    </row>
    <row r="3963">
      <c r="A3963" s="2">
        <v>15605.0</v>
      </c>
      <c r="B3963" s="2" t="s">
        <v>3947</v>
      </c>
      <c r="C3963" s="3">
        <v>25642.0</v>
      </c>
    </row>
    <row r="3964">
      <c r="A3964" s="2">
        <v>15606.0</v>
      </c>
      <c r="B3964" s="2" t="s">
        <v>3948</v>
      </c>
      <c r="C3964" s="3">
        <v>21464.0</v>
      </c>
    </row>
    <row r="3965">
      <c r="A3965" s="2">
        <v>15607.0</v>
      </c>
      <c r="B3965" s="2" t="s">
        <v>3949</v>
      </c>
      <c r="C3965" s="3">
        <v>13040.0</v>
      </c>
    </row>
    <row r="3966">
      <c r="A3966" s="4">
        <v>15608.0</v>
      </c>
      <c r="B3966" s="4" t="s">
        <v>3950</v>
      </c>
      <c r="C3966" s="3">
        <v>20238.0</v>
      </c>
    </row>
    <row r="3967">
      <c r="A3967" s="2">
        <v>15609.0</v>
      </c>
      <c r="B3967" s="2" t="s">
        <v>3951</v>
      </c>
      <c r="C3967" s="3">
        <v>28149.0</v>
      </c>
    </row>
    <row r="3968">
      <c r="A3968" s="2">
        <v>15610.0</v>
      </c>
      <c r="B3968" s="2" t="s">
        <v>3952</v>
      </c>
      <c r="C3968" s="3">
        <v>25594.0</v>
      </c>
    </row>
    <row r="3969">
      <c r="A3969" s="2">
        <v>15611.0</v>
      </c>
      <c r="B3969" s="2" t="s">
        <v>3953</v>
      </c>
      <c r="C3969" s="3">
        <v>21765.0</v>
      </c>
    </row>
    <row r="3970">
      <c r="A3970" s="2">
        <v>15612.0</v>
      </c>
      <c r="B3970" s="2" t="s">
        <v>3954</v>
      </c>
      <c r="C3970" s="3">
        <v>18396.0</v>
      </c>
    </row>
    <row r="3971">
      <c r="A3971" s="2">
        <v>15613.0</v>
      </c>
      <c r="B3971" s="2" t="s">
        <v>3955</v>
      </c>
      <c r="C3971" s="3">
        <v>22685.0</v>
      </c>
    </row>
    <row r="3972">
      <c r="A3972" s="2">
        <v>15614.0</v>
      </c>
      <c r="B3972" s="2" t="s">
        <v>3956</v>
      </c>
      <c r="C3972" s="3">
        <v>22255.0</v>
      </c>
    </row>
    <row r="3973">
      <c r="A3973" s="2">
        <v>15615.0</v>
      </c>
      <c r="B3973" s="2" t="s">
        <v>3957</v>
      </c>
      <c r="C3973" s="3">
        <v>32142.0</v>
      </c>
    </row>
    <row r="3974">
      <c r="A3974" s="2">
        <v>15616.0</v>
      </c>
      <c r="B3974" s="2" t="s">
        <v>3958</v>
      </c>
      <c r="C3974" s="3">
        <v>15867.0</v>
      </c>
    </row>
    <row r="3975">
      <c r="A3975" s="2">
        <v>15617.0</v>
      </c>
      <c r="B3975" s="2" t="s">
        <v>3959</v>
      </c>
      <c r="C3975" s="3">
        <v>25625.0</v>
      </c>
    </row>
    <row r="3976">
      <c r="A3976" s="2">
        <v>15619.0</v>
      </c>
      <c r="B3976" s="2" t="s">
        <v>3960</v>
      </c>
      <c r="C3976" s="3">
        <v>18134.0</v>
      </c>
    </row>
    <row r="3977">
      <c r="A3977" s="2">
        <v>15620.0</v>
      </c>
      <c r="B3977" s="2" t="s">
        <v>3961</v>
      </c>
      <c r="C3977" s="3">
        <v>19311.0</v>
      </c>
    </row>
    <row r="3978">
      <c r="A3978" s="2">
        <v>15621.0</v>
      </c>
      <c r="B3978" s="2" t="s">
        <v>3962</v>
      </c>
      <c r="C3978" s="3">
        <v>21011.0</v>
      </c>
    </row>
    <row r="3979">
      <c r="A3979" s="2">
        <v>15622.0</v>
      </c>
      <c r="B3979" s="2" t="s">
        <v>3963</v>
      </c>
      <c r="C3979" s="3">
        <v>27572.0</v>
      </c>
    </row>
    <row r="3980">
      <c r="A3980" s="2">
        <v>15623.0</v>
      </c>
      <c r="B3980" s="2" t="s">
        <v>3964</v>
      </c>
      <c r="C3980" s="3">
        <v>24495.0</v>
      </c>
    </row>
    <row r="3981">
      <c r="A3981" s="2">
        <v>15625.0</v>
      </c>
      <c r="B3981" s="2" t="s">
        <v>3965</v>
      </c>
      <c r="C3981" s="3">
        <v>21436.0</v>
      </c>
    </row>
    <row r="3982">
      <c r="A3982" s="2">
        <v>15626.0</v>
      </c>
      <c r="B3982" s="2" t="s">
        <v>3966</v>
      </c>
      <c r="C3982" s="3">
        <v>13658.0</v>
      </c>
    </row>
    <row r="3983">
      <c r="A3983" s="2">
        <v>15627.0</v>
      </c>
      <c r="B3983" s="2" t="s">
        <v>3967</v>
      </c>
      <c r="C3983" s="3">
        <v>15805.0</v>
      </c>
    </row>
    <row r="3984">
      <c r="A3984" s="2">
        <v>15628.0</v>
      </c>
      <c r="B3984" s="2" t="s">
        <v>3968</v>
      </c>
      <c r="C3984" s="3">
        <v>25832.0</v>
      </c>
    </row>
    <row r="3985">
      <c r="A3985" s="2">
        <v>15629.0</v>
      </c>
      <c r="B3985" s="2" t="s">
        <v>3969</v>
      </c>
      <c r="C3985" s="3">
        <v>14499.0</v>
      </c>
    </row>
    <row r="3986">
      <c r="A3986" s="2">
        <v>15631.0</v>
      </c>
      <c r="B3986" s="2" t="s">
        <v>3970</v>
      </c>
      <c r="C3986" s="3">
        <v>15838.0</v>
      </c>
    </row>
    <row r="3987">
      <c r="A3987" s="2">
        <v>15632.0</v>
      </c>
      <c r="B3987" s="2" t="s">
        <v>3971</v>
      </c>
      <c r="C3987" s="3">
        <v>23874.0</v>
      </c>
    </row>
    <row r="3988">
      <c r="A3988" s="2">
        <v>15633.0</v>
      </c>
      <c r="B3988" s="2" t="s">
        <v>3972</v>
      </c>
      <c r="C3988" s="3">
        <v>20974.0</v>
      </c>
    </row>
    <row r="3989">
      <c r="A3989" s="2">
        <v>15634.0</v>
      </c>
      <c r="B3989" s="2" t="s">
        <v>3973</v>
      </c>
      <c r="C3989" s="3">
        <v>18780.0</v>
      </c>
    </row>
    <row r="3990">
      <c r="A3990" s="2">
        <v>15635.0</v>
      </c>
      <c r="B3990" s="2" t="s">
        <v>3974</v>
      </c>
      <c r="C3990" s="3">
        <v>20122.0</v>
      </c>
    </row>
    <row r="3991">
      <c r="A3991" s="2">
        <v>15637.0</v>
      </c>
      <c r="B3991" s="2" t="s">
        <v>3975</v>
      </c>
      <c r="C3991" s="3">
        <v>25033.0</v>
      </c>
    </row>
    <row r="3992">
      <c r="A3992" s="2">
        <v>15638.0</v>
      </c>
      <c r="B3992" s="2" t="s">
        <v>3976</v>
      </c>
      <c r="C3992" s="3">
        <v>18174.0</v>
      </c>
    </row>
    <row r="3993">
      <c r="A3993" s="2">
        <v>15639.0</v>
      </c>
      <c r="B3993" s="2" t="s">
        <v>3977</v>
      </c>
      <c r="C3993" s="3">
        <v>17056.0</v>
      </c>
    </row>
    <row r="3994">
      <c r="A3994" s="2">
        <v>15640.0</v>
      </c>
      <c r="B3994" s="2" t="s">
        <v>3978</v>
      </c>
      <c r="C3994" s="3">
        <v>26898.0</v>
      </c>
    </row>
    <row r="3995">
      <c r="A3995" s="2">
        <v>15641.0</v>
      </c>
      <c r="B3995" s="2" t="s">
        <v>3979</v>
      </c>
      <c r="C3995" s="3">
        <v>14095.0</v>
      </c>
    </row>
    <row r="3996">
      <c r="A3996" s="2">
        <v>15642.0</v>
      </c>
      <c r="B3996" s="2" t="s">
        <v>3980</v>
      </c>
      <c r="C3996" s="3">
        <v>22702.0</v>
      </c>
    </row>
    <row r="3997">
      <c r="A3997" s="2">
        <v>15643.0</v>
      </c>
      <c r="B3997" s="2" t="s">
        <v>3981</v>
      </c>
      <c r="C3997" s="3">
        <v>26218.0</v>
      </c>
    </row>
    <row r="3998">
      <c r="A3998" s="2">
        <v>15644.0</v>
      </c>
      <c r="B3998" s="2" t="s">
        <v>3982</v>
      </c>
      <c r="C3998" s="3">
        <v>14426.0</v>
      </c>
    </row>
    <row r="3999">
      <c r="A3999" s="2">
        <v>15645.0</v>
      </c>
      <c r="B3999" s="2" t="s">
        <v>3983</v>
      </c>
      <c r="C3999" s="3">
        <v>29464.0</v>
      </c>
    </row>
    <row r="4000">
      <c r="A4000" s="2">
        <v>15646.0</v>
      </c>
      <c r="B4000" s="2" t="s">
        <v>3984</v>
      </c>
      <c r="C4000" s="3">
        <v>28024.0</v>
      </c>
    </row>
    <row r="4001">
      <c r="A4001" s="2">
        <v>15647.0</v>
      </c>
      <c r="B4001" s="2" t="s">
        <v>3985</v>
      </c>
      <c r="C4001" s="3">
        <v>26283.0</v>
      </c>
    </row>
    <row r="4002">
      <c r="A4002" s="2">
        <v>15648.0</v>
      </c>
      <c r="B4002" s="2" t="s">
        <v>3986</v>
      </c>
      <c r="C4002" s="3">
        <v>25882.0</v>
      </c>
    </row>
    <row r="4003">
      <c r="A4003" s="2">
        <v>15649.0</v>
      </c>
      <c r="B4003" s="2" t="s">
        <v>3987</v>
      </c>
      <c r="C4003" s="3">
        <v>19072.0</v>
      </c>
    </row>
    <row r="4004">
      <c r="A4004" s="2">
        <v>15650.0</v>
      </c>
      <c r="B4004" s="2" t="s">
        <v>3988</v>
      </c>
      <c r="C4004" s="3">
        <v>18953.0</v>
      </c>
    </row>
    <row r="4005">
      <c r="A4005" s="2">
        <v>15652.0</v>
      </c>
      <c r="B4005" s="2" t="s">
        <v>3989</v>
      </c>
      <c r="C4005" s="3">
        <v>21214.0</v>
      </c>
    </row>
    <row r="4006">
      <c r="A4006" s="2">
        <v>15653.0</v>
      </c>
      <c r="B4006" s="2" t="s">
        <v>3990</v>
      </c>
      <c r="C4006" s="3">
        <v>18431.0</v>
      </c>
    </row>
    <row r="4007">
      <c r="A4007" s="2">
        <v>15654.0</v>
      </c>
      <c r="B4007" s="2" t="s">
        <v>3991</v>
      </c>
      <c r="C4007" s="3">
        <v>18324.0</v>
      </c>
    </row>
    <row r="4008">
      <c r="A4008" s="2">
        <v>15655.0</v>
      </c>
      <c r="B4008" s="2" t="s">
        <v>3992</v>
      </c>
      <c r="C4008" s="3">
        <v>18038.0</v>
      </c>
    </row>
    <row r="4009">
      <c r="A4009" s="2">
        <v>15656.0</v>
      </c>
      <c r="B4009" s="2" t="s">
        <v>3993</v>
      </c>
      <c r="C4009" s="3">
        <v>17373.0</v>
      </c>
    </row>
    <row r="4010">
      <c r="A4010" s="2">
        <v>15657.0</v>
      </c>
      <c r="B4010" s="2" t="s">
        <v>3994</v>
      </c>
      <c r="C4010" s="3">
        <v>24273.0</v>
      </c>
    </row>
    <row r="4011">
      <c r="A4011" s="2">
        <v>15658.0</v>
      </c>
      <c r="B4011" s="2" t="s">
        <v>3995</v>
      </c>
      <c r="C4011" s="3">
        <v>20620.0</v>
      </c>
    </row>
    <row r="4012">
      <c r="A4012" s="2">
        <v>15659.0</v>
      </c>
      <c r="B4012" s="2" t="s">
        <v>3996</v>
      </c>
      <c r="C4012" s="3">
        <v>32631.0</v>
      </c>
    </row>
    <row r="4013">
      <c r="A4013" s="2">
        <v>15661.0</v>
      </c>
      <c r="B4013" s="2" t="s">
        <v>3997</v>
      </c>
      <c r="C4013" s="3">
        <v>14849.0</v>
      </c>
    </row>
    <row r="4014">
      <c r="A4014" s="2">
        <v>15662.0</v>
      </c>
      <c r="B4014" s="2" t="s">
        <v>3998</v>
      </c>
      <c r="C4014" s="3">
        <v>19843.0</v>
      </c>
    </row>
    <row r="4015">
      <c r="A4015" s="2">
        <v>15663.0</v>
      </c>
      <c r="B4015" s="2" t="s">
        <v>3999</v>
      </c>
      <c r="C4015" s="3">
        <v>23520.0</v>
      </c>
    </row>
    <row r="4016">
      <c r="A4016" s="2">
        <v>15664.0</v>
      </c>
      <c r="B4016" s="2" t="s">
        <v>4000</v>
      </c>
      <c r="C4016" s="3">
        <v>22056.0</v>
      </c>
    </row>
    <row r="4017">
      <c r="A4017" s="2">
        <v>15665.0</v>
      </c>
      <c r="B4017" s="2" t="s">
        <v>4001</v>
      </c>
      <c r="C4017" s="3">
        <v>19949.0</v>
      </c>
    </row>
    <row r="4018">
      <c r="A4018" s="2">
        <v>15666.0</v>
      </c>
      <c r="B4018" s="2" t="s">
        <v>4002</v>
      </c>
      <c r="C4018" s="3">
        <v>26653.0</v>
      </c>
    </row>
    <row r="4019">
      <c r="A4019" s="2">
        <v>15667.0</v>
      </c>
      <c r="B4019" s="2" t="s">
        <v>4003</v>
      </c>
      <c r="C4019" s="3">
        <v>28612.0</v>
      </c>
    </row>
    <row r="4020">
      <c r="A4020" s="2">
        <v>15668.0</v>
      </c>
      <c r="B4020" s="2" t="s">
        <v>4004</v>
      </c>
      <c r="C4020" s="3">
        <v>18726.0</v>
      </c>
    </row>
    <row r="4021">
      <c r="A4021" s="2">
        <v>15669.0</v>
      </c>
      <c r="B4021" s="2" t="s">
        <v>4005</v>
      </c>
      <c r="C4021" s="3">
        <v>19792.0</v>
      </c>
    </row>
    <row r="4022">
      <c r="A4022" s="2">
        <v>15670.0</v>
      </c>
      <c r="B4022" s="2" t="s">
        <v>4006</v>
      </c>
      <c r="C4022" s="3">
        <v>19901.0</v>
      </c>
    </row>
    <row r="4023">
      <c r="A4023" s="2">
        <v>15671.0</v>
      </c>
      <c r="B4023" s="2" t="s">
        <v>4007</v>
      </c>
      <c r="C4023" s="3">
        <v>23935.0</v>
      </c>
    </row>
    <row r="4024">
      <c r="A4024" s="2">
        <v>15672.0</v>
      </c>
      <c r="B4024" s="2" t="s">
        <v>4008</v>
      </c>
      <c r="C4024" s="3">
        <v>24374.0</v>
      </c>
    </row>
    <row r="4025">
      <c r="A4025" s="2">
        <v>15673.0</v>
      </c>
      <c r="B4025" s="2" t="s">
        <v>4009</v>
      </c>
      <c r="C4025" s="3">
        <v>21105.0</v>
      </c>
    </row>
    <row r="4026">
      <c r="A4026" s="2">
        <v>15674.0</v>
      </c>
      <c r="B4026" s="2" t="s">
        <v>4010</v>
      </c>
      <c r="C4026" s="3">
        <v>28746.0</v>
      </c>
    </row>
    <row r="4027">
      <c r="A4027" s="2">
        <v>15675.0</v>
      </c>
      <c r="B4027" s="2" t="s">
        <v>4011</v>
      </c>
      <c r="C4027" s="3">
        <v>31679.0</v>
      </c>
    </row>
    <row r="4028">
      <c r="A4028" s="2">
        <v>15676.0</v>
      </c>
      <c r="B4028" s="2" t="s">
        <v>4012</v>
      </c>
      <c r="C4028" s="3">
        <v>23618.0</v>
      </c>
    </row>
    <row r="4029">
      <c r="A4029" s="2">
        <v>15677.0</v>
      </c>
      <c r="B4029" s="2" t="s">
        <v>4013</v>
      </c>
      <c r="C4029" s="3">
        <v>25001.0</v>
      </c>
    </row>
    <row r="4030">
      <c r="A4030" s="2">
        <v>15678.0</v>
      </c>
      <c r="B4030" s="2" t="s">
        <v>4014</v>
      </c>
      <c r="C4030" s="3">
        <v>30016.0</v>
      </c>
    </row>
    <row r="4031">
      <c r="A4031" s="2">
        <v>15679.0</v>
      </c>
      <c r="B4031" s="2" t="s">
        <v>4015</v>
      </c>
      <c r="C4031" s="3">
        <v>21027.0</v>
      </c>
    </row>
    <row r="4032">
      <c r="A4032" s="2">
        <v>15680.0</v>
      </c>
      <c r="B4032" s="2" t="s">
        <v>4016</v>
      </c>
      <c r="C4032" s="3">
        <v>26249.0</v>
      </c>
    </row>
    <row r="4033">
      <c r="A4033" s="2">
        <v>15681.0</v>
      </c>
      <c r="B4033" s="2" t="s">
        <v>778</v>
      </c>
      <c r="C4033" s="3">
        <v>26305.0</v>
      </c>
    </row>
    <row r="4034">
      <c r="A4034" s="2">
        <v>15683.0</v>
      </c>
      <c r="B4034" s="2" t="s">
        <v>4017</v>
      </c>
      <c r="C4034" s="3">
        <v>25687.0</v>
      </c>
    </row>
    <row r="4035">
      <c r="A4035" s="2">
        <v>15684.0</v>
      </c>
      <c r="B4035" s="2" t="s">
        <v>4018</v>
      </c>
      <c r="C4035" s="3">
        <v>29785.0</v>
      </c>
    </row>
    <row r="4036">
      <c r="A4036" s="2">
        <v>15685.0</v>
      </c>
      <c r="B4036" s="2" t="s">
        <v>4019</v>
      </c>
      <c r="C4036" s="3">
        <v>19387.0</v>
      </c>
    </row>
    <row r="4037">
      <c r="A4037" s="2">
        <v>15686.0</v>
      </c>
      <c r="B4037" s="2" t="s">
        <v>501</v>
      </c>
      <c r="C4037" s="3">
        <v>21861.0</v>
      </c>
    </row>
    <row r="4038">
      <c r="A4038" s="2">
        <v>15687.0</v>
      </c>
      <c r="B4038" s="2" t="s">
        <v>4020</v>
      </c>
      <c r="C4038" s="3">
        <v>21067.0</v>
      </c>
    </row>
    <row r="4039">
      <c r="A4039" s="2">
        <v>15688.0</v>
      </c>
      <c r="B4039" s="2" t="s">
        <v>4021</v>
      </c>
      <c r="C4039" s="3">
        <v>17927.0</v>
      </c>
    </row>
    <row r="4040">
      <c r="A4040" s="2">
        <v>15689.0</v>
      </c>
      <c r="B4040" s="2" t="s">
        <v>4022</v>
      </c>
      <c r="C4040" s="3">
        <v>25981.0</v>
      </c>
    </row>
    <row r="4041">
      <c r="A4041" s="2">
        <v>15690.0</v>
      </c>
      <c r="B4041" s="2" t="s">
        <v>4023</v>
      </c>
      <c r="C4041" s="3">
        <v>17162.0</v>
      </c>
    </row>
    <row r="4042">
      <c r="A4042" s="2">
        <v>15691.0</v>
      </c>
      <c r="B4042" s="2" t="s">
        <v>4024</v>
      </c>
      <c r="C4042" s="3">
        <v>17776.0</v>
      </c>
    </row>
    <row r="4043">
      <c r="A4043" s="2">
        <v>15692.0</v>
      </c>
      <c r="B4043" s="2" t="s">
        <v>4025</v>
      </c>
      <c r="C4043" s="3">
        <v>19760.0</v>
      </c>
    </row>
    <row r="4044">
      <c r="A4044" s="2">
        <v>15693.0</v>
      </c>
      <c r="B4044" s="2" t="s">
        <v>4026</v>
      </c>
      <c r="C4044" s="3">
        <v>26001.0</v>
      </c>
    </row>
    <row r="4045">
      <c r="A4045" s="2">
        <v>15694.0</v>
      </c>
      <c r="B4045" s="2" t="s">
        <v>4027</v>
      </c>
      <c r="C4045" s="3">
        <v>27016.0</v>
      </c>
    </row>
    <row r="4046">
      <c r="A4046" s="2">
        <v>15695.0</v>
      </c>
      <c r="B4046" s="2" t="s">
        <v>4028</v>
      </c>
      <c r="C4046" s="3">
        <v>28928.0</v>
      </c>
    </row>
    <row r="4047">
      <c r="A4047" s="2">
        <v>15696.0</v>
      </c>
      <c r="B4047" s="2" t="s">
        <v>4029</v>
      </c>
      <c r="C4047" s="3">
        <v>24867.0</v>
      </c>
    </row>
    <row r="4048">
      <c r="A4048" s="2">
        <v>15697.0</v>
      </c>
      <c r="B4048" s="2" t="s">
        <v>4030</v>
      </c>
      <c r="C4048" s="3">
        <v>28605.0</v>
      </c>
    </row>
    <row r="4049">
      <c r="A4049" s="2">
        <v>15698.0</v>
      </c>
      <c r="B4049" s="2" t="s">
        <v>4031</v>
      </c>
      <c r="C4049" s="3">
        <v>22582.0</v>
      </c>
    </row>
    <row r="4050">
      <c r="A4050" s="2">
        <v>15699.0</v>
      </c>
      <c r="B4050" s="2" t="s">
        <v>4032</v>
      </c>
      <c r="C4050" s="3">
        <v>19665.0</v>
      </c>
    </row>
    <row r="4051">
      <c r="A4051" s="2">
        <v>15700.0</v>
      </c>
      <c r="B4051" s="2" t="s">
        <v>4033</v>
      </c>
      <c r="C4051" s="3">
        <v>19914.0</v>
      </c>
    </row>
    <row r="4052">
      <c r="A4052" s="2">
        <v>15701.0</v>
      </c>
      <c r="B4052" s="2" t="s">
        <v>4034</v>
      </c>
      <c r="C4052" s="3">
        <v>23802.0</v>
      </c>
    </row>
    <row r="4053">
      <c r="A4053" s="2">
        <v>15702.0</v>
      </c>
      <c r="B4053" s="2" t="s">
        <v>4035</v>
      </c>
      <c r="C4053" s="3">
        <v>25899.0</v>
      </c>
    </row>
    <row r="4054">
      <c r="A4054" s="2">
        <v>15703.0</v>
      </c>
      <c r="B4054" s="2" t="s">
        <v>4036</v>
      </c>
      <c r="C4054" s="3">
        <v>22279.0</v>
      </c>
    </row>
    <row r="4055">
      <c r="A4055" s="2">
        <v>15704.0</v>
      </c>
      <c r="B4055" s="2" t="s">
        <v>4037</v>
      </c>
      <c r="C4055" s="3">
        <v>23553.0</v>
      </c>
    </row>
    <row r="4056">
      <c r="A4056" s="2">
        <v>15705.0</v>
      </c>
      <c r="B4056" s="2" t="s">
        <v>4038</v>
      </c>
      <c r="C4056" s="3">
        <v>16316.0</v>
      </c>
    </row>
    <row r="4057">
      <c r="A4057" s="2">
        <v>15706.0</v>
      </c>
      <c r="B4057" s="2" t="s">
        <v>4039</v>
      </c>
      <c r="C4057" s="3">
        <v>28206.0</v>
      </c>
    </row>
    <row r="4058">
      <c r="A4058" s="2">
        <v>15707.0</v>
      </c>
      <c r="B4058" s="2" t="s">
        <v>4040</v>
      </c>
      <c r="C4058" s="3">
        <v>30887.0</v>
      </c>
    </row>
    <row r="4059">
      <c r="A4059" s="2">
        <v>15708.0</v>
      </c>
      <c r="B4059" s="2" t="s">
        <v>4041</v>
      </c>
      <c r="C4059" s="3">
        <v>24232.0</v>
      </c>
    </row>
    <row r="4060">
      <c r="A4060" s="2">
        <v>12148.0</v>
      </c>
      <c r="B4060" s="2" t="s">
        <v>4042</v>
      </c>
      <c r="C4060" s="3">
        <v>19436.0</v>
      </c>
    </row>
    <row r="4061">
      <c r="A4061" s="2">
        <v>15710.0</v>
      </c>
      <c r="B4061" s="2" t="s">
        <v>4043</v>
      </c>
      <c r="C4061" s="3">
        <v>26114.0</v>
      </c>
    </row>
    <row r="4062">
      <c r="A4062" s="2">
        <v>15711.0</v>
      </c>
      <c r="B4062" s="2" t="s">
        <v>4044</v>
      </c>
      <c r="C4062" s="3">
        <v>26465.0</v>
      </c>
    </row>
    <row r="4063">
      <c r="A4063" s="2">
        <v>15712.0</v>
      </c>
      <c r="B4063" s="2" t="s">
        <v>4045</v>
      </c>
      <c r="C4063" s="3">
        <v>12163.0</v>
      </c>
    </row>
    <row r="4064">
      <c r="A4064" s="2">
        <v>15713.0</v>
      </c>
      <c r="B4064" s="2" t="s">
        <v>4046</v>
      </c>
      <c r="C4064" s="3">
        <v>18132.0</v>
      </c>
    </row>
    <row r="4065">
      <c r="A4065" s="2">
        <v>15714.0</v>
      </c>
      <c r="B4065" s="2" t="s">
        <v>4047</v>
      </c>
      <c r="C4065" s="3">
        <v>26136.0</v>
      </c>
    </row>
    <row r="4066">
      <c r="A4066" s="2">
        <v>15715.0</v>
      </c>
      <c r="B4066" s="2" t="s">
        <v>4048</v>
      </c>
      <c r="C4066" s="3">
        <v>23204.0</v>
      </c>
    </row>
    <row r="4067">
      <c r="A4067" s="2">
        <v>15716.0</v>
      </c>
      <c r="B4067" s="2" t="s">
        <v>4049</v>
      </c>
      <c r="C4067" s="3">
        <v>22638.0</v>
      </c>
    </row>
    <row r="4068">
      <c r="A4068" s="2">
        <v>15717.0</v>
      </c>
      <c r="B4068" s="2" t="s">
        <v>4050</v>
      </c>
      <c r="C4068" s="3">
        <v>15723.0</v>
      </c>
    </row>
    <row r="4069">
      <c r="A4069" s="2">
        <v>15718.0</v>
      </c>
      <c r="B4069" s="2" t="s">
        <v>4051</v>
      </c>
      <c r="C4069" s="3">
        <v>14315.0</v>
      </c>
    </row>
    <row r="4070">
      <c r="A4070" s="2">
        <v>15719.0</v>
      </c>
      <c r="B4070" s="2" t="s">
        <v>4052</v>
      </c>
      <c r="C4070" s="3">
        <v>18669.0</v>
      </c>
    </row>
    <row r="4071">
      <c r="A4071" s="2">
        <v>15720.0</v>
      </c>
      <c r="B4071" s="2" t="s">
        <v>4053</v>
      </c>
      <c r="C4071" s="3">
        <v>30193.0</v>
      </c>
    </row>
    <row r="4072">
      <c r="A4072" s="2">
        <v>15722.0</v>
      </c>
      <c r="B4072" s="2" t="s">
        <v>4054</v>
      </c>
      <c r="C4072" s="3">
        <v>21448.0</v>
      </c>
    </row>
    <row r="4073">
      <c r="A4073" s="2">
        <v>15723.0</v>
      </c>
      <c r="B4073" s="2" t="s">
        <v>4055</v>
      </c>
      <c r="C4073" s="3">
        <v>23303.0</v>
      </c>
    </row>
    <row r="4074">
      <c r="A4074" s="2">
        <v>15724.0</v>
      </c>
      <c r="B4074" s="2" t="s">
        <v>4056</v>
      </c>
      <c r="C4074" s="3">
        <v>23824.0</v>
      </c>
    </row>
    <row r="4075">
      <c r="A4075" s="2">
        <v>15725.0</v>
      </c>
      <c r="B4075" s="2" t="s">
        <v>4057</v>
      </c>
      <c r="C4075" s="3">
        <v>16394.0</v>
      </c>
    </row>
    <row r="4076">
      <c r="A4076" s="2">
        <v>15726.0</v>
      </c>
      <c r="B4076" s="2" t="s">
        <v>4058</v>
      </c>
      <c r="C4076" s="3">
        <v>21495.0</v>
      </c>
    </row>
    <row r="4077">
      <c r="A4077" s="2">
        <v>15727.0</v>
      </c>
      <c r="B4077" s="2" t="s">
        <v>4059</v>
      </c>
      <c r="C4077" s="3">
        <v>28137.0</v>
      </c>
    </row>
    <row r="4078">
      <c r="A4078" s="2">
        <v>15728.0</v>
      </c>
      <c r="B4078" s="2" t="s">
        <v>4060</v>
      </c>
      <c r="C4078" s="3">
        <v>16898.0</v>
      </c>
    </row>
    <row r="4079">
      <c r="A4079" s="2">
        <v>15729.0</v>
      </c>
      <c r="B4079" s="2" t="s">
        <v>4061</v>
      </c>
      <c r="C4079" s="3">
        <v>27327.0</v>
      </c>
    </row>
    <row r="4080">
      <c r="A4080" s="2">
        <v>15730.0</v>
      </c>
      <c r="B4080" s="2" t="s">
        <v>4062</v>
      </c>
      <c r="C4080" s="3">
        <v>18306.0</v>
      </c>
    </row>
    <row r="4081">
      <c r="A4081" s="2">
        <v>15731.0</v>
      </c>
      <c r="B4081" s="2" t="s">
        <v>4063</v>
      </c>
      <c r="C4081" s="3">
        <v>17258.0</v>
      </c>
    </row>
    <row r="4082">
      <c r="A4082" s="2">
        <v>15732.0</v>
      </c>
      <c r="B4082" s="2" t="s">
        <v>4064</v>
      </c>
      <c r="C4082" s="3">
        <v>22537.0</v>
      </c>
    </row>
    <row r="4083">
      <c r="A4083" s="2">
        <v>15733.0</v>
      </c>
      <c r="B4083" s="2" t="s">
        <v>4065</v>
      </c>
      <c r="C4083" s="3">
        <v>18485.0</v>
      </c>
    </row>
    <row r="4084">
      <c r="A4084" s="2">
        <v>15734.0</v>
      </c>
      <c r="B4084" s="2" t="s">
        <v>4066</v>
      </c>
      <c r="C4084" s="3">
        <v>23624.0</v>
      </c>
    </row>
    <row r="4085">
      <c r="A4085" s="2">
        <v>15735.0</v>
      </c>
      <c r="B4085" s="2" t="s">
        <v>4067</v>
      </c>
      <c r="C4085" s="3">
        <v>21712.0</v>
      </c>
    </row>
    <row r="4086">
      <c r="A4086" s="2">
        <v>15736.0</v>
      </c>
      <c r="B4086" s="2" t="s">
        <v>4068</v>
      </c>
      <c r="C4086" s="3">
        <v>24806.0</v>
      </c>
    </row>
    <row r="4087">
      <c r="A4087" s="2">
        <v>15737.0</v>
      </c>
      <c r="B4087" s="2" t="s">
        <v>4069</v>
      </c>
      <c r="C4087" s="3">
        <v>27398.0</v>
      </c>
    </row>
    <row r="4088">
      <c r="A4088" s="2">
        <v>15738.0</v>
      </c>
      <c r="B4088" s="2" t="s">
        <v>4070</v>
      </c>
      <c r="C4088" s="3">
        <v>23184.0</v>
      </c>
    </row>
    <row r="4089">
      <c r="A4089" s="2">
        <v>15739.0</v>
      </c>
      <c r="B4089" s="2" t="s">
        <v>4071</v>
      </c>
      <c r="C4089" s="3">
        <v>22716.0</v>
      </c>
    </row>
    <row r="4090">
      <c r="A4090" s="2">
        <v>15740.0</v>
      </c>
      <c r="B4090" s="2" t="s">
        <v>4072</v>
      </c>
      <c r="C4090" s="3">
        <v>17084.0</v>
      </c>
    </row>
    <row r="4091">
      <c r="A4091" s="2">
        <v>15741.0</v>
      </c>
      <c r="B4091" s="2" t="s">
        <v>4073</v>
      </c>
      <c r="C4091" s="3">
        <v>17556.0</v>
      </c>
    </row>
    <row r="4092">
      <c r="A4092" s="2">
        <v>15742.0</v>
      </c>
      <c r="B4092" s="2" t="s">
        <v>4074</v>
      </c>
      <c r="C4092" s="3">
        <v>17073.0</v>
      </c>
    </row>
    <row r="4093">
      <c r="A4093" s="2">
        <v>15743.0</v>
      </c>
      <c r="B4093" s="2" t="s">
        <v>4075</v>
      </c>
      <c r="C4093" s="3">
        <v>21968.0</v>
      </c>
    </row>
    <row r="4094">
      <c r="A4094" s="2">
        <v>15744.0</v>
      </c>
      <c r="B4094" s="2" t="s">
        <v>4076</v>
      </c>
      <c r="C4094" s="3">
        <v>22964.0</v>
      </c>
    </row>
    <row r="4095">
      <c r="A4095" s="2">
        <v>15745.0</v>
      </c>
      <c r="B4095" s="2" t="s">
        <v>4077</v>
      </c>
      <c r="C4095" s="3">
        <v>21738.0</v>
      </c>
    </row>
    <row r="4096">
      <c r="A4096" s="2">
        <v>15746.0</v>
      </c>
      <c r="B4096" s="2" t="s">
        <v>4078</v>
      </c>
      <c r="C4096" s="3">
        <v>19289.0</v>
      </c>
    </row>
    <row r="4097">
      <c r="A4097" s="2">
        <v>15747.0</v>
      </c>
      <c r="B4097" s="2" t="s">
        <v>4079</v>
      </c>
      <c r="C4097" s="3">
        <v>20053.0</v>
      </c>
    </row>
    <row r="4098">
      <c r="A4098" s="2">
        <v>15748.0</v>
      </c>
      <c r="B4098" s="2" t="s">
        <v>4080</v>
      </c>
      <c r="C4098" s="3">
        <v>22492.0</v>
      </c>
    </row>
    <row r="4099">
      <c r="A4099" s="2">
        <v>15749.0</v>
      </c>
      <c r="B4099" s="2" t="s">
        <v>4081</v>
      </c>
      <c r="C4099" s="3">
        <v>30064.0</v>
      </c>
    </row>
    <row r="4100">
      <c r="A4100" s="2">
        <v>15750.0</v>
      </c>
      <c r="B4100" s="2" t="s">
        <v>4082</v>
      </c>
      <c r="C4100" s="3">
        <v>19538.0</v>
      </c>
    </row>
    <row r="4101">
      <c r="A4101" s="2">
        <v>15751.0</v>
      </c>
      <c r="B4101" s="2" t="s">
        <v>4083</v>
      </c>
      <c r="C4101" s="3">
        <v>29562.0</v>
      </c>
    </row>
    <row r="4102">
      <c r="A4102" s="2">
        <v>15753.0</v>
      </c>
      <c r="B4102" s="2" t="s">
        <v>4084</v>
      </c>
      <c r="C4102" s="3">
        <v>17733.0</v>
      </c>
    </row>
    <row r="4103">
      <c r="A4103" s="2">
        <v>15755.0</v>
      </c>
      <c r="B4103" s="2" t="s">
        <v>4085</v>
      </c>
      <c r="C4103" s="3">
        <v>18681.0</v>
      </c>
    </row>
    <row r="4104">
      <c r="A4104" s="2">
        <v>15756.0</v>
      </c>
      <c r="B4104" s="2" t="s">
        <v>4086</v>
      </c>
      <c r="C4104" s="3">
        <v>17203.0</v>
      </c>
    </row>
    <row r="4105">
      <c r="A4105" s="2">
        <v>15757.0</v>
      </c>
      <c r="B4105" s="2" t="s">
        <v>4087</v>
      </c>
      <c r="C4105" s="3">
        <v>26378.0</v>
      </c>
    </row>
    <row r="4106">
      <c r="A4106" s="2">
        <v>15758.0</v>
      </c>
      <c r="B4106" s="2" t="s">
        <v>4088</v>
      </c>
      <c r="C4106" s="3">
        <v>22700.0</v>
      </c>
    </row>
    <row r="4107">
      <c r="A4107" s="2">
        <v>15760.0</v>
      </c>
      <c r="B4107" s="2" t="s">
        <v>4089</v>
      </c>
      <c r="C4107" s="3">
        <v>23524.0</v>
      </c>
    </row>
    <row r="4108">
      <c r="A4108" s="2">
        <v>15761.0</v>
      </c>
      <c r="B4108" s="2" t="s">
        <v>4090</v>
      </c>
      <c r="C4108" s="3">
        <v>19046.0</v>
      </c>
    </row>
    <row r="4109">
      <c r="A4109" s="2">
        <v>15762.0</v>
      </c>
      <c r="B4109" s="2" t="s">
        <v>4091</v>
      </c>
      <c r="C4109" s="3">
        <v>28325.0</v>
      </c>
    </row>
    <row r="4110">
      <c r="A4110" s="2">
        <v>15763.0</v>
      </c>
      <c r="B4110" s="2" t="s">
        <v>4092</v>
      </c>
      <c r="C4110" s="3">
        <v>23818.0</v>
      </c>
    </row>
    <row r="4111">
      <c r="A4111" s="2">
        <v>15764.0</v>
      </c>
      <c r="B4111" s="2" t="s">
        <v>4093</v>
      </c>
      <c r="C4111" s="3">
        <v>24741.0</v>
      </c>
    </row>
    <row r="4112">
      <c r="A4112" s="2">
        <v>15765.0</v>
      </c>
      <c r="B4112" s="2" t="s">
        <v>4094</v>
      </c>
      <c r="C4112" s="3">
        <v>23265.0</v>
      </c>
    </row>
    <row r="4113">
      <c r="A4113" s="2">
        <v>15766.0</v>
      </c>
      <c r="B4113" s="2" t="s">
        <v>4095</v>
      </c>
      <c r="C4113" s="3">
        <v>23906.0</v>
      </c>
    </row>
    <row r="4114">
      <c r="A4114" s="2">
        <v>15767.0</v>
      </c>
      <c r="B4114" s="2" t="s">
        <v>4096</v>
      </c>
      <c r="C4114" s="3">
        <v>21418.0</v>
      </c>
    </row>
    <row r="4115">
      <c r="A4115" s="2">
        <v>15768.0</v>
      </c>
      <c r="B4115" s="2" t="s">
        <v>4097</v>
      </c>
      <c r="C4115" s="3">
        <v>24108.0</v>
      </c>
    </row>
    <row r="4116">
      <c r="A4116" s="2">
        <v>15769.0</v>
      </c>
      <c r="B4116" s="2" t="s">
        <v>4098</v>
      </c>
      <c r="C4116" s="3">
        <v>19725.0</v>
      </c>
    </row>
    <row r="4117">
      <c r="A4117" s="2">
        <v>15770.0</v>
      </c>
      <c r="B4117" s="2" t="s">
        <v>4099</v>
      </c>
      <c r="C4117" s="3">
        <v>21050.0</v>
      </c>
    </row>
    <row r="4118">
      <c r="A4118" s="2">
        <v>15771.0</v>
      </c>
      <c r="B4118" s="2" t="s">
        <v>4100</v>
      </c>
      <c r="C4118" s="3">
        <v>19858.0</v>
      </c>
    </row>
    <row r="4119">
      <c r="A4119" s="2">
        <v>15772.0</v>
      </c>
      <c r="B4119" s="2" t="s">
        <v>4101</v>
      </c>
      <c r="C4119" s="3">
        <v>24343.0</v>
      </c>
    </row>
    <row r="4120">
      <c r="A4120" s="2">
        <v>15774.0</v>
      </c>
      <c r="B4120" s="2" t="s">
        <v>3896</v>
      </c>
      <c r="C4120" s="3">
        <v>22495.0</v>
      </c>
    </row>
    <row r="4121">
      <c r="A4121" s="2">
        <v>15775.0</v>
      </c>
      <c r="B4121" s="2" t="s">
        <v>4102</v>
      </c>
      <c r="C4121" s="3">
        <v>24599.0</v>
      </c>
    </row>
    <row r="4122">
      <c r="A4122" s="2">
        <v>15776.0</v>
      </c>
      <c r="B4122" s="2" t="s">
        <v>4103</v>
      </c>
      <c r="C4122" s="3">
        <v>26111.0</v>
      </c>
    </row>
    <row r="4123">
      <c r="A4123" s="2">
        <v>15777.0</v>
      </c>
      <c r="B4123" s="2" t="s">
        <v>4104</v>
      </c>
      <c r="C4123" s="3">
        <v>21158.0</v>
      </c>
    </row>
    <row r="4124">
      <c r="A4124" s="2">
        <v>15778.0</v>
      </c>
      <c r="B4124" s="2" t="s">
        <v>4105</v>
      </c>
      <c r="C4124" s="3">
        <v>24111.0</v>
      </c>
    </row>
    <row r="4125">
      <c r="A4125" s="2">
        <v>15779.0</v>
      </c>
      <c r="B4125" s="2" t="s">
        <v>4106</v>
      </c>
      <c r="C4125" s="3">
        <v>21259.0</v>
      </c>
    </row>
    <row r="4126">
      <c r="A4126" s="2">
        <v>15780.0</v>
      </c>
      <c r="B4126" s="2" t="s">
        <v>4107</v>
      </c>
      <c r="C4126" s="3">
        <v>23452.0</v>
      </c>
    </row>
    <row r="4127">
      <c r="A4127" s="2">
        <v>15782.0</v>
      </c>
      <c r="B4127" s="2" t="s">
        <v>4108</v>
      </c>
      <c r="C4127" s="3">
        <v>26777.0</v>
      </c>
    </row>
    <row r="4128">
      <c r="A4128" s="2">
        <v>15783.0</v>
      </c>
      <c r="B4128" s="2" t="s">
        <v>4109</v>
      </c>
      <c r="C4128" s="3">
        <v>20965.0</v>
      </c>
    </row>
    <row r="4129">
      <c r="A4129" s="2">
        <v>15784.0</v>
      </c>
      <c r="B4129" s="2" t="s">
        <v>4110</v>
      </c>
      <c r="C4129" s="3">
        <v>27911.0</v>
      </c>
    </row>
    <row r="4130">
      <c r="A4130" s="2">
        <v>15785.0</v>
      </c>
      <c r="B4130" s="2" t="s">
        <v>4111</v>
      </c>
      <c r="C4130" s="3">
        <v>19662.0</v>
      </c>
    </row>
    <row r="4131">
      <c r="A4131" s="2">
        <v>15786.0</v>
      </c>
      <c r="B4131" s="2" t="s">
        <v>4112</v>
      </c>
      <c r="C4131" s="3">
        <v>21798.0</v>
      </c>
    </row>
    <row r="4132">
      <c r="A4132" s="2">
        <v>15787.0</v>
      </c>
      <c r="B4132" s="2" t="s">
        <v>4113</v>
      </c>
      <c r="C4132" s="3">
        <v>25510.0</v>
      </c>
    </row>
    <row r="4133">
      <c r="A4133" s="2">
        <v>15789.0</v>
      </c>
      <c r="B4133" s="2" t="s">
        <v>4114</v>
      </c>
      <c r="C4133" s="3">
        <v>18415.0</v>
      </c>
    </row>
    <row r="4134">
      <c r="A4134" s="2">
        <v>15790.0</v>
      </c>
      <c r="B4134" s="2" t="s">
        <v>4115</v>
      </c>
      <c r="C4134" s="3">
        <v>30759.0</v>
      </c>
    </row>
    <row r="4135">
      <c r="A4135" s="2">
        <v>15791.0</v>
      </c>
      <c r="B4135" s="2" t="s">
        <v>4116</v>
      </c>
      <c r="C4135" s="3">
        <v>21098.0</v>
      </c>
    </row>
    <row r="4136">
      <c r="A4136" s="2">
        <v>15792.0</v>
      </c>
      <c r="B4136" s="2" t="s">
        <v>4117</v>
      </c>
      <c r="C4136" s="3">
        <v>30530.0</v>
      </c>
    </row>
    <row r="4137">
      <c r="A4137" s="2">
        <v>15793.0</v>
      </c>
      <c r="B4137" s="2" t="s">
        <v>4118</v>
      </c>
      <c r="C4137" s="3">
        <v>16522.0</v>
      </c>
    </row>
    <row r="4138">
      <c r="A4138" s="2">
        <v>15794.0</v>
      </c>
      <c r="B4138" s="2" t="s">
        <v>4119</v>
      </c>
      <c r="C4138" s="3">
        <v>20692.0</v>
      </c>
    </row>
    <row r="4139">
      <c r="A4139" s="2">
        <v>15795.0</v>
      </c>
      <c r="B4139" s="2" t="s">
        <v>4120</v>
      </c>
      <c r="C4139" s="3">
        <v>15753.0</v>
      </c>
    </row>
    <row r="4140">
      <c r="A4140" s="2">
        <v>15796.0</v>
      </c>
      <c r="B4140" s="2" t="s">
        <v>4121</v>
      </c>
      <c r="C4140" s="3">
        <v>31611.0</v>
      </c>
    </row>
    <row r="4141">
      <c r="A4141" s="2">
        <v>15797.0</v>
      </c>
      <c r="B4141" s="2" t="s">
        <v>4122</v>
      </c>
      <c r="C4141" s="3">
        <v>22485.0</v>
      </c>
    </row>
    <row r="4142">
      <c r="A4142" s="2">
        <v>15798.0</v>
      </c>
      <c r="B4142" s="2" t="s">
        <v>4123</v>
      </c>
      <c r="C4142" s="3">
        <v>26903.0</v>
      </c>
    </row>
    <row r="4143">
      <c r="A4143" s="2">
        <v>15799.0</v>
      </c>
      <c r="B4143" s="2" t="s">
        <v>4124</v>
      </c>
      <c r="C4143" s="3">
        <v>20858.0</v>
      </c>
    </row>
    <row r="4144">
      <c r="A4144" s="2">
        <v>15800.0</v>
      </c>
      <c r="B4144" s="2" t="s">
        <v>4125</v>
      </c>
      <c r="C4144" s="3">
        <v>21210.0</v>
      </c>
    </row>
    <row r="4145">
      <c r="A4145" s="2">
        <v>15801.0</v>
      </c>
      <c r="B4145" s="2" t="s">
        <v>4126</v>
      </c>
      <c r="C4145" s="3">
        <v>18872.0</v>
      </c>
    </row>
    <row r="4146">
      <c r="A4146" s="2">
        <v>15802.0</v>
      </c>
      <c r="B4146" s="2" t="s">
        <v>4127</v>
      </c>
      <c r="C4146" s="3">
        <v>14014.0</v>
      </c>
    </row>
    <row r="4147">
      <c r="A4147" s="2">
        <v>15803.0</v>
      </c>
      <c r="B4147" s="2" t="s">
        <v>4128</v>
      </c>
      <c r="C4147" s="3">
        <v>23681.0</v>
      </c>
    </row>
    <row r="4148">
      <c r="A4148" s="2">
        <v>15804.0</v>
      </c>
      <c r="B4148" s="2" t="s">
        <v>4129</v>
      </c>
      <c r="C4148" s="3">
        <v>18291.0</v>
      </c>
    </row>
    <row r="4149">
      <c r="A4149" s="2">
        <v>15805.0</v>
      </c>
      <c r="B4149" s="2" t="s">
        <v>4130</v>
      </c>
      <c r="C4149" s="3">
        <v>28195.0</v>
      </c>
    </row>
    <row r="4150">
      <c r="A4150" s="2">
        <v>15806.0</v>
      </c>
      <c r="B4150" s="2" t="s">
        <v>4131</v>
      </c>
      <c r="C4150" s="3">
        <v>18664.0</v>
      </c>
    </row>
    <row r="4151">
      <c r="A4151" s="2">
        <v>15807.0</v>
      </c>
      <c r="B4151" s="2" t="s">
        <v>4132</v>
      </c>
      <c r="C4151" s="3">
        <v>22632.0</v>
      </c>
    </row>
    <row r="4152">
      <c r="A4152" s="2">
        <v>15808.0</v>
      </c>
      <c r="B4152" s="2" t="s">
        <v>4133</v>
      </c>
      <c r="C4152" s="3">
        <v>17409.0</v>
      </c>
    </row>
    <row r="4153">
      <c r="A4153" s="2">
        <v>15809.0</v>
      </c>
      <c r="B4153" s="2" t="s">
        <v>4134</v>
      </c>
      <c r="C4153" s="3">
        <v>13255.0</v>
      </c>
    </row>
    <row r="4154">
      <c r="A4154" s="2">
        <v>15811.0</v>
      </c>
      <c r="B4154" s="2" t="s">
        <v>559</v>
      </c>
      <c r="C4154" s="3">
        <v>26807.0</v>
      </c>
    </row>
    <row r="4155">
      <c r="A4155" s="2">
        <v>15812.0</v>
      </c>
      <c r="B4155" s="2" t="s">
        <v>4135</v>
      </c>
      <c r="C4155" s="3">
        <v>31904.0</v>
      </c>
    </row>
    <row r="4156">
      <c r="A4156" s="2">
        <v>15813.0</v>
      </c>
      <c r="B4156" s="2" t="s">
        <v>4136</v>
      </c>
      <c r="C4156" s="3">
        <v>21691.0</v>
      </c>
    </row>
    <row r="4157">
      <c r="A4157" s="2">
        <v>15814.0</v>
      </c>
      <c r="B4157" s="2" t="s">
        <v>4137</v>
      </c>
      <c r="C4157" s="3">
        <v>28677.0</v>
      </c>
    </row>
    <row r="4158">
      <c r="A4158" s="2">
        <v>15815.0</v>
      </c>
      <c r="B4158" s="2" t="s">
        <v>4138</v>
      </c>
      <c r="C4158" s="3">
        <v>20335.0</v>
      </c>
    </row>
    <row r="4159">
      <c r="A4159" s="2">
        <v>15817.0</v>
      </c>
      <c r="B4159" s="2" t="s">
        <v>4139</v>
      </c>
      <c r="C4159" s="3">
        <v>31161.0</v>
      </c>
    </row>
    <row r="4160">
      <c r="A4160" s="2">
        <v>15818.0</v>
      </c>
      <c r="B4160" s="2" t="s">
        <v>4140</v>
      </c>
      <c r="C4160" s="3">
        <v>24706.0</v>
      </c>
    </row>
    <row r="4161">
      <c r="A4161" s="2">
        <v>15819.0</v>
      </c>
      <c r="B4161" s="2" t="s">
        <v>4141</v>
      </c>
      <c r="C4161" s="3">
        <v>25506.0</v>
      </c>
    </row>
    <row r="4162">
      <c r="A4162" s="2">
        <v>15820.0</v>
      </c>
      <c r="B4162" s="2" t="s">
        <v>4142</v>
      </c>
      <c r="C4162" s="3">
        <v>18622.0</v>
      </c>
    </row>
    <row r="4163">
      <c r="A4163" s="2">
        <v>15821.0</v>
      </c>
      <c r="B4163" s="2" t="s">
        <v>4143</v>
      </c>
      <c r="C4163" s="3">
        <v>27989.0</v>
      </c>
    </row>
    <row r="4164">
      <c r="A4164" s="2">
        <v>15822.0</v>
      </c>
      <c r="B4164" s="2" t="s">
        <v>4144</v>
      </c>
      <c r="C4164" s="3">
        <v>26428.0</v>
      </c>
    </row>
    <row r="4165">
      <c r="A4165" s="2">
        <v>15823.0</v>
      </c>
      <c r="B4165" s="2" t="s">
        <v>4145</v>
      </c>
      <c r="C4165" s="3">
        <v>17402.0</v>
      </c>
    </row>
    <row r="4166">
      <c r="A4166" s="2">
        <v>15824.0</v>
      </c>
      <c r="B4166" s="2" t="s">
        <v>4146</v>
      </c>
      <c r="C4166" s="3">
        <v>22206.0</v>
      </c>
    </row>
    <row r="4167">
      <c r="A4167" s="2">
        <v>15825.0</v>
      </c>
      <c r="B4167" s="2" t="s">
        <v>4147</v>
      </c>
      <c r="C4167" s="3">
        <v>23533.0</v>
      </c>
    </row>
    <row r="4168">
      <c r="A4168" s="2">
        <v>15826.0</v>
      </c>
      <c r="B4168" s="2" t="s">
        <v>4148</v>
      </c>
      <c r="C4168" s="3">
        <v>18101.0</v>
      </c>
    </row>
    <row r="4169">
      <c r="A4169" s="2">
        <v>15827.0</v>
      </c>
      <c r="B4169" s="2" t="s">
        <v>4149</v>
      </c>
      <c r="C4169" s="3">
        <v>17462.0</v>
      </c>
    </row>
    <row r="4170">
      <c r="A4170" s="2">
        <v>15829.0</v>
      </c>
      <c r="B4170" s="2" t="s">
        <v>4150</v>
      </c>
      <c r="C4170" s="3">
        <v>29850.0</v>
      </c>
    </row>
    <row r="4171">
      <c r="A4171" s="2">
        <v>15830.0</v>
      </c>
      <c r="B4171" s="2" t="s">
        <v>4151</v>
      </c>
      <c r="C4171" s="3">
        <v>20032.0</v>
      </c>
    </row>
    <row r="4172">
      <c r="A4172" s="4">
        <v>15831.0</v>
      </c>
      <c r="B4172" s="4" t="s">
        <v>4152</v>
      </c>
      <c r="C4172" s="3">
        <v>27556.0</v>
      </c>
    </row>
    <row r="4173">
      <c r="A4173" s="2">
        <v>15832.0</v>
      </c>
      <c r="B4173" s="2" t="s">
        <v>1778</v>
      </c>
      <c r="C4173" s="3">
        <v>20976.0</v>
      </c>
    </row>
    <row r="4174">
      <c r="A4174" s="2">
        <v>15833.0</v>
      </c>
      <c r="B4174" s="2" t="s">
        <v>4153</v>
      </c>
      <c r="C4174" s="3">
        <v>30890.0</v>
      </c>
    </row>
    <row r="4175">
      <c r="A4175" s="2">
        <v>15834.0</v>
      </c>
      <c r="B4175" s="2" t="s">
        <v>4154</v>
      </c>
      <c r="C4175" s="3">
        <v>17523.0</v>
      </c>
    </row>
    <row r="4176">
      <c r="A4176" s="2">
        <v>15835.0</v>
      </c>
      <c r="B4176" s="2" t="s">
        <v>4155</v>
      </c>
      <c r="C4176" s="3">
        <v>21919.0</v>
      </c>
    </row>
    <row r="4177">
      <c r="A4177" s="2">
        <v>15836.0</v>
      </c>
      <c r="B4177" s="2" t="s">
        <v>4156</v>
      </c>
      <c r="C4177" s="3">
        <v>16122.0</v>
      </c>
    </row>
    <row r="4178">
      <c r="A4178" s="2">
        <v>15837.0</v>
      </c>
      <c r="B4178" s="2" t="s">
        <v>4157</v>
      </c>
      <c r="C4178" s="3">
        <v>26371.0</v>
      </c>
    </row>
    <row r="4179">
      <c r="A4179" s="2">
        <v>15838.0</v>
      </c>
      <c r="B4179" s="2" t="s">
        <v>4158</v>
      </c>
      <c r="C4179" s="3">
        <v>21409.0</v>
      </c>
    </row>
    <row r="4180">
      <c r="A4180" s="2">
        <v>15839.0</v>
      </c>
      <c r="B4180" s="2" t="s">
        <v>4159</v>
      </c>
      <c r="C4180" s="3">
        <v>25369.0</v>
      </c>
    </row>
    <row r="4181">
      <c r="A4181" s="2">
        <v>15840.0</v>
      </c>
      <c r="B4181" s="2" t="s">
        <v>4160</v>
      </c>
      <c r="C4181" s="3">
        <v>16549.0</v>
      </c>
    </row>
    <row r="4182">
      <c r="A4182" s="2">
        <v>15841.0</v>
      </c>
      <c r="B4182" s="2" t="s">
        <v>4161</v>
      </c>
      <c r="C4182" s="3">
        <v>20058.0</v>
      </c>
    </row>
    <row r="4183">
      <c r="A4183" s="2">
        <v>15842.0</v>
      </c>
      <c r="B4183" s="2" t="s">
        <v>4162</v>
      </c>
      <c r="C4183" s="3">
        <v>18789.0</v>
      </c>
    </row>
    <row r="4184">
      <c r="A4184" s="2">
        <v>15843.0</v>
      </c>
      <c r="B4184" s="2" t="s">
        <v>4163</v>
      </c>
      <c r="C4184" s="3">
        <v>22196.0</v>
      </c>
    </row>
    <row r="4185">
      <c r="A4185" s="2">
        <v>15844.0</v>
      </c>
      <c r="B4185" s="2" t="s">
        <v>4164</v>
      </c>
      <c r="C4185" s="3">
        <v>24938.0</v>
      </c>
    </row>
    <row r="4186">
      <c r="A4186" s="2">
        <v>15845.0</v>
      </c>
      <c r="B4186" s="2" t="s">
        <v>4165</v>
      </c>
      <c r="C4186" s="3">
        <v>26349.0</v>
      </c>
    </row>
    <row r="4187">
      <c r="A4187" s="2">
        <v>15846.0</v>
      </c>
      <c r="B4187" s="2" t="s">
        <v>4166</v>
      </c>
      <c r="C4187" s="3">
        <v>29050.0</v>
      </c>
    </row>
    <row r="4188">
      <c r="A4188" s="2">
        <v>15847.0</v>
      </c>
      <c r="B4188" s="2" t="s">
        <v>4167</v>
      </c>
      <c r="C4188" s="3">
        <v>33740.0</v>
      </c>
    </row>
    <row r="4189">
      <c r="A4189" s="2">
        <v>15848.0</v>
      </c>
      <c r="B4189" s="2" t="s">
        <v>4168</v>
      </c>
      <c r="C4189" s="3">
        <v>30128.0</v>
      </c>
    </row>
    <row r="4190">
      <c r="A4190" s="2">
        <v>15849.0</v>
      </c>
      <c r="B4190" s="2" t="s">
        <v>4169</v>
      </c>
      <c r="C4190" s="3">
        <v>32104.0</v>
      </c>
    </row>
    <row r="4191">
      <c r="A4191" s="2">
        <v>15850.0</v>
      </c>
      <c r="B4191" s="2" t="s">
        <v>4170</v>
      </c>
      <c r="C4191" s="3">
        <v>20771.0</v>
      </c>
    </row>
    <row r="4192">
      <c r="A4192" s="2">
        <v>15851.0</v>
      </c>
      <c r="B4192" s="2" t="s">
        <v>4171</v>
      </c>
      <c r="C4192" s="3">
        <v>23918.0</v>
      </c>
    </row>
    <row r="4193">
      <c r="A4193" s="2">
        <v>15852.0</v>
      </c>
      <c r="B4193" s="2" t="s">
        <v>4172</v>
      </c>
      <c r="C4193" s="3">
        <v>12166.0</v>
      </c>
    </row>
    <row r="4194">
      <c r="A4194" s="2">
        <v>15853.0</v>
      </c>
      <c r="B4194" s="2" t="s">
        <v>4173</v>
      </c>
      <c r="C4194" s="3">
        <v>18900.0</v>
      </c>
    </row>
    <row r="4195">
      <c r="A4195" s="2">
        <v>15854.0</v>
      </c>
      <c r="B4195" s="2" t="s">
        <v>4174</v>
      </c>
      <c r="C4195" s="3">
        <v>23330.0</v>
      </c>
    </row>
    <row r="4196">
      <c r="A4196" s="2">
        <v>15855.0</v>
      </c>
      <c r="B4196" s="2" t="s">
        <v>4175</v>
      </c>
      <c r="C4196" s="3">
        <v>16252.0</v>
      </c>
    </row>
    <row r="4197">
      <c r="A4197" s="2">
        <v>15856.0</v>
      </c>
      <c r="B4197" s="2" t="s">
        <v>4176</v>
      </c>
      <c r="C4197" s="3">
        <v>24549.0</v>
      </c>
    </row>
    <row r="4198">
      <c r="A4198" s="2">
        <v>15857.0</v>
      </c>
      <c r="B4198" s="2" t="s">
        <v>4177</v>
      </c>
      <c r="C4198" s="3">
        <v>20924.0</v>
      </c>
    </row>
    <row r="4199">
      <c r="A4199" s="2">
        <v>15858.0</v>
      </c>
      <c r="B4199" s="2" t="s">
        <v>4178</v>
      </c>
      <c r="C4199" s="3">
        <v>16202.0</v>
      </c>
    </row>
    <row r="4200">
      <c r="A4200" s="2">
        <v>15859.0</v>
      </c>
      <c r="B4200" s="2" t="s">
        <v>4179</v>
      </c>
      <c r="C4200" s="3">
        <v>21371.0</v>
      </c>
    </row>
    <row r="4201">
      <c r="A4201" s="2">
        <v>15860.0</v>
      </c>
      <c r="B4201" s="2" t="s">
        <v>4180</v>
      </c>
      <c r="C4201" s="3">
        <v>20329.0</v>
      </c>
    </row>
    <row r="4202">
      <c r="A4202" s="2">
        <v>15861.0</v>
      </c>
      <c r="B4202" s="2" t="s">
        <v>4181</v>
      </c>
      <c r="C4202" s="3">
        <v>16576.0</v>
      </c>
    </row>
    <row r="4203">
      <c r="A4203" s="2">
        <v>15862.0</v>
      </c>
      <c r="B4203" s="2" t="s">
        <v>4182</v>
      </c>
      <c r="C4203" s="3">
        <v>15971.0</v>
      </c>
    </row>
    <row r="4204">
      <c r="A4204" s="2">
        <v>15863.0</v>
      </c>
      <c r="B4204" s="2" t="s">
        <v>4183</v>
      </c>
      <c r="C4204" s="3">
        <v>33237.0</v>
      </c>
    </row>
    <row r="4205">
      <c r="A4205" s="2">
        <v>15864.0</v>
      </c>
      <c r="B4205" s="2" t="s">
        <v>4184</v>
      </c>
      <c r="C4205" s="3">
        <v>20092.0</v>
      </c>
    </row>
    <row r="4206">
      <c r="A4206" s="2">
        <v>15865.0</v>
      </c>
      <c r="B4206" s="2" t="s">
        <v>4185</v>
      </c>
      <c r="C4206" s="3">
        <v>21979.0</v>
      </c>
    </row>
    <row r="4207">
      <c r="A4207" s="2">
        <v>15866.0</v>
      </c>
      <c r="B4207" s="2" t="s">
        <v>4186</v>
      </c>
      <c r="C4207" s="3">
        <v>22539.0</v>
      </c>
    </row>
    <row r="4208">
      <c r="A4208" s="2">
        <v>15867.0</v>
      </c>
      <c r="B4208" s="2" t="s">
        <v>4187</v>
      </c>
      <c r="C4208" s="3">
        <v>18798.0</v>
      </c>
    </row>
    <row r="4209">
      <c r="A4209" s="2">
        <v>15868.0</v>
      </c>
      <c r="B4209" s="2" t="s">
        <v>3916</v>
      </c>
      <c r="C4209" s="3">
        <v>17930.0</v>
      </c>
    </row>
    <row r="4210">
      <c r="A4210" s="2">
        <v>15869.0</v>
      </c>
      <c r="B4210" s="2" t="s">
        <v>4188</v>
      </c>
      <c r="C4210" s="3">
        <v>20667.0</v>
      </c>
    </row>
    <row r="4211">
      <c r="A4211" s="2">
        <v>15870.0</v>
      </c>
      <c r="B4211" s="2" t="s">
        <v>4189</v>
      </c>
      <c r="C4211" s="3">
        <v>23931.0</v>
      </c>
    </row>
    <row r="4212">
      <c r="A4212" s="2">
        <v>15871.0</v>
      </c>
      <c r="B4212" s="2" t="s">
        <v>4190</v>
      </c>
      <c r="C4212" s="3">
        <v>28890.0</v>
      </c>
    </row>
    <row r="4213">
      <c r="A4213" s="2">
        <v>15872.0</v>
      </c>
      <c r="B4213" s="2" t="s">
        <v>4191</v>
      </c>
      <c r="C4213" s="3">
        <v>37918.0</v>
      </c>
    </row>
    <row r="4214">
      <c r="A4214" s="2">
        <v>15873.0</v>
      </c>
      <c r="B4214" s="2" t="s">
        <v>4192</v>
      </c>
      <c r="C4214" s="3">
        <v>17286.0</v>
      </c>
    </row>
    <row r="4215">
      <c r="A4215" s="2">
        <v>15874.0</v>
      </c>
      <c r="B4215" s="2" t="s">
        <v>4193</v>
      </c>
      <c r="C4215" s="3">
        <v>27724.0</v>
      </c>
    </row>
    <row r="4216">
      <c r="A4216" s="2">
        <v>15875.0</v>
      </c>
      <c r="B4216" s="2" t="s">
        <v>4194</v>
      </c>
      <c r="C4216" s="3">
        <v>29275.0</v>
      </c>
    </row>
    <row r="4217">
      <c r="A4217" s="2">
        <v>15876.0</v>
      </c>
      <c r="B4217" s="2" t="s">
        <v>4195</v>
      </c>
      <c r="C4217" s="3">
        <v>24706.0</v>
      </c>
    </row>
    <row r="4218">
      <c r="A4218" s="2">
        <v>15877.0</v>
      </c>
      <c r="B4218" s="2" t="s">
        <v>4196</v>
      </c>
      <c r="C4218" s="3">
        <v>29898.0</v>
      </c>
    </row>
    <row r="4219">
      <c r="A4219" s="2">
        <v>15878.0</v>
      </c>
      <c r="B4219" s="2" t="s">
        <v>4197</v>
      </c>
      <c r="C4219" s="3">
        <v>24028.0</v>
      </c>
    </row>
    <row r="4220">
      <c r="A4220" s="2">
        <v>15879.0</v>
      </c>
      <c r="B4220" s="2" t="s">
        <v>4198</v>
      </c>
      <c r="C4220" s="3">
        <v>28372.0</v>
      </c>
    </row>
    <row r="4221">
      <c r="A4221" s="2">
        <v>15880.0</v>
      </c>
      <c r="B4221" s="2" t="s">
        <v>4199</v>
      </c>
      <c r="C4221" s="3">
        <v>20718.0</v>
      </c>
    </row>
    <row r="4222">
      <c r="A4222" s="2">
        <v>15881.0</v>
      </c>
      <c r="B4222" s="2" t="s">
        <v>4200</v>
      </c>
      <c r="C4222" s="3">
        <v>15629.0</v>
      </c>
    </row>
    <row r="4223">
      <c r="A4223" s="2">
        <v>15882.0</v>
      </c>
      <c r="B4223" s="2" t="s">
        <v>4201</v>
      </c>
      <c r="C4223" s="3">
        <v>29136.0</v>
      </c>
    </row>
    <row r="4224">
      <c r="A4224" s="2">
        <v>15883.0</v>
      </c>
      <c r="B4224" s="2" t="s">
        <v>4202</v>
      </c>
      <c r="C4224" s="3">
        <v>14483.0</v>
      </c>
    </row>
    <row r="4225">
      <c r="A4225" s="2">
        <v>15884.0</v>
      </c>
      <c r="B4225" s="2" t="s">
        <v>4203</v>
      </c>
      <c r="C4225" s="3">
        <v>17027.0</v>
      </c>
    </row>
    <row r="4226">
      <c r="A4226" s="2">
        <v>15885.0</v>
      </c>
      <c r="B4226" s="2" t="s">
        <v>4204</v>
      </c>
      <c r="C4226" s="3">
        <v>19266.0</v>
      </c>
    </row>
    <row r="4227">
      <c r="A4227" s="2">
        <v>15886.0</v>
      </c>
      <c r="B4227" s="2" t="s">
        <v>4205</v>
      </c>
      <c r="C4227" s="3">
        <v>30131.0</v>
      </c>
    </row>
    <row r="4228">
      <c r="A4228" s="2">
        <v>15887.0</v>
      </c>
      <c r="B4228" s="2" t="s">
        <v>4206</v>
      </c>
      <c r="C4228" s="3">
        <v>27207.0</v>
      </c>
    </row>
    <row r="4229">
      <c r="A4229" s="2">
        <v>15888.0</v>
      </c>
      <c r="B4229" s="2" t="s">
        <v>4207</v>
      </c>
      <c r="C4229" s="3">
        <v>25223.0</v>
      </c>
    </row>
    <row r="4230">
      <c r="A4230" s="2">
        <v>15889.0</v>
      </c>
      <c r="B4230" s="2" t="s">
        <v>4208</v>
      </c>
      <c r="C4230" s="3">
        <v>35727.0</v>
      </c>
    </row>
    <row r="4231">
      <c r="A4231" s="2">
        <v>15890.0</v>
      </c>
      <c r="B4231" s="2" t="s">
        <v>4209</v>
      </c>
      <c r="C4231" s="3">
        <v>34119.0</v>
      </c>
    </row>
    <row r="4232">
      <c r="A4232" s="2">
        <v>15891.0</v>
      </c>
      <c r="B4232" s="2" t="s">
        <v>4210</v>
      </c>
      <c r="C4232" s="3">
        <v>25116.0</v>
      </c>
    </row>
    <row r="4233">
      <c r="A4233" s="2">
        <v>15892.0</v>
      </c>
      <c r="B4233" s="2" t="s">
        <v>4211</v>
      </c>
      <c r="C4233" s="3">
        <v>23446.0</v>
      </c>
    </row>
    <row r="4234">
      <c r="A4234" s="2">
        <v>15893.0</v>
      </c>
      <c r="B4234" s="2" t="s">
        <v>4212</v>
      </c>
      <c r="C4234" s="3">
        <v>26147.0</v>
      </c>
    </row>
    <row r="4235">
      <c r="A4235" s="2">
        <v>15894.0</v>
      </c>
      <c r="B4235" s="2" t="s">
        <v>4213</v>
      </c>
      <c r="C4235" s="3">
        <v>18114.0</v>
      </c>
    </row>
    <row r="4236">
      <c r="A4236" s="2">
        <v>15895.0</v>
      </c>
      <c r="B4236" s="2" t="s">
        <v>4214</v>
      </c>
      <c r="C4236" s="3">
        <v>30701.0</v>
      </c>
    </row>
    <row r="4237">
      <c r="A4237" s="2">
        <v>15896.0</v>
      </c>
      <c r="B4237" s="2" t="s">
        <v>4215</v>
      </c>
      <c r="C4237" s="3">
        <v>18717.0</v>
      </c>
    </row>
    <row r="4238">
      <c r="A4238" s="2">
        <v>15897.0</v>
      </c>
      <c r="B4238" s="2" t="s">
        <v>4216</v>
      </c>
      <c r="C4238" s="3">
        <v>28703.0</v>
      </c>
    </row>
    <row r="4239">
      <c r="A4239" s="2">
        <v>15898.0</v>
      </c>
      <c r="B4239" s="2" t="s">
        <v>4217</v>
      </c>
      <c r="C4239" s="3">
        <v>22937.0</v>
      </c>
    </row>
    <row r="4240">
      <c r="A4240" s="2">
        <v>15899.0</v>
      </c>
      <c r="B4240" s="2" t="s">
        <v>4218</v>
      </c>
      <c r="C4240" s="3">
        <v>19839.0</v>
      </c>
    </row>
    <row r="4241">
      <c r="A4241" s="2">
        <v>15900.0</v>
      </c>
      <c r="B4241" s="2" t="s">
        <v>4219</v>
      </c>
      <c r="C4241" s="3">
        <v>30175.0</v>
      </c>
    </row>
    <row r="4242">
      <c r="A4242" s="2">
        <v>15901.0</v>
      </c>
      <c r="B4242" s="2" t="s">
        <v>4220</v>
      </c>
      <c r="C4242" s="3">
        <v>21182.0</v>
      </c>
    </row>
    <row r="4243">
      <c r="A4243" s="2">
        <v>17145.0</v>
      </c>
      <c r="B4243" s="2" t="s">
        <v>4221</v>
      </c>
      <c r="C4243" s="3">
        <v>30612.0</v>
      </c>
    </row>
    <row r="4244">
      <c r="A4244" s="2">
        <v>15903.0</v>
      </c>
      <c r="B4244" s="2" t="s">
        <v>4222</v>
      </c>
      <c r="C4244" s="3">
        <v>16501.0</v>
      </c>
    </row>
    <row r="4245">
      <c r="A4245" s="2">
        <v>15905.0</v>
      </c>
      <c r="B4245" s="2" t="s">
        <v>4223</v>
      </c>
      <c r="C4245" s="3">
        <v>16698.0</v>
      </c>
    </row>
    <row r="4246">
      <c r="A4246" s="2">
        <v>15906.0</v>
      </c>
      <c r="B4246" s="2" t="s">
        <v>4224</v>
      </c>
      <c r="C4246" s="3">
        <v>19970.0</v>
      </c>
    </row>
    <row r="4247">
      <c r="A4247" s="2">
        <v>15907.0</v>
      </c>
      <c r="B4247" s="2" t="s">
        <v>794</v>
      </c>
      <c r="C4247" s="3">
        <v>31056.0</v>
      </c>
    </row>
    <row r="4248">
      <c r="A4248" s="2">
        <v>15909.0</v>
      </c>
      <c r="B4248" s="2" t="s">
        <v>4225</v>
      </c>
      <c r="C4248" s="3">
        <v>25674.0</v>
      </c>
    </row>
    <row r="4249">
      <c r="A4249" s="2">
        <v>15910.0</v>
      </c>
      <c r="B4249" s="2" t="s">
        <v>4226</v>
      </c>
      <c r="C4249" s="3">
        <v>23715.0</v>
      </c>
    </row>
    <row r="4250">
      <c r="A4250" s="2">
        <v>15911.0</v>
      </c>
      <c r="B4250" s="2" t="s">
        <v>4227</v>
      </c>
      <c r="C4250" s="3">
        <v>29976.0</v>
      </c>
    </row>
    <row r="4251">
      <c r="A4251" s="2">
        <v>15912.0</v>
      </c>
      <c r="B4251" s="2" t="s">
        <v>4228</v>
      </c>
      <c r="C4251" s="3">
        <v>25747.0</v>
      </c>
    </row>
    <row r="4252">
      <c r="A4252" s="2">
        <v>15913.0</v>
      </c>
      <c r="B4252" s="2" t="s">
        <v>4229</v>
      </c>
      <c r="C4252" s="3">
        <v>22185.0</v>
      </c>
    </row>
    <row r="4253">
      <c r="A4253" s="2">
        <v>15914.0</v>
      </c>
      <c r="B4253" s="2" t="s">
        <v>4230</v>
      </c>
      <c r="C4253" s="3">
        <v>21149.0</v>
      </c>
    </row>
    <row r="4254">
      <c r="A4254" s="2">
        <v>15915.0</v>
      </c>
      <c r="B4254" s="2" t="s">
        <v>4231</v>
      </c>
      <c r="C4254" s="3">
        <v>17170.0</v>
      </c>
    </row>
    <row r="4255">
      <c r="A4255" s="2">
        <v>15916.0</v>
      </c>
      <c r="B4255" s="2" t="s">
        <v>4232</v>
      </c>
      <c r="C4255" s="3">
        <v>24736.0</v>
      </c>
    </row>
    <row r="4256">
      <c r="A4256" s="2">
        <v>15917.0</v>
      </c>
      <c r="B4256" s="2" t="s">
        <v>4233</v>
      </c>
      <c r="C4256" s="3">
        <v>21456.0</v>
      </c>
    </row>
    <row r="4257">
      <c r="A4257" s="2">
        <v>15918.0</v>
      </c>
      <c r="B4257" s="2" t="s">
        <v>4234</v>
      </c>
      <c r="C4257" s="3">
        <v>19725.0</v>
      </c>
    </row>
    <row r="4258">
      <c r="A4258" s="2">
        <v>15919.0</v>
      </c>
      <c r="B4258" s="2" t="s">
        <v>4235</v>
      </c>
      <c r="C4258" s="3">
        <v>20627.0</v>
      </c>
    </row>
    <row r="4259">
      <c r="A4259" s="2">
        <v>15920.0</v>
      </c>
      <c r="B4259" s="2" t="s">
        <v>4236</v>
      </c>
      <c r="C4259" s="3">
        <v>26799.0</v>
      </c>
    </row>
    <row r="4260">
      <c r="A4260" s="2">
        <v>15921.0</v>
      </c>
      <c r="B4260" s="2" t="s">
        <v>4237</v>
      </c>
      <c r="C4260" s="3">
        <v>11537.0</v>
      </c>
    </row>
    <row r="4261">
      <c r="A4261" s="2">
        <v>15922.0</v>
      </c>
      <c r="B4261" s="2" t="s">
        <v>4238</v>
      </c>
      <c r="C4261" s="3">
        <v>22489.0</v>
      </c>
    </row>
    <row r="4262">
      <c r="A4262" s="2">
        <v>15923.0</v>
      </c>
      <c r="B4262" s="2" t="s">
        <v>4239</v>
      </c>
      <c r="C4262" s="3">
        <v>23037.0</v>
      </c>
    </row>
    <row r="4263">
      <c r="A4263" s="2">
        <v>15924.0</v>
      </c>
      <c r="B4263" s="2" t="s">
        <v>4240</v>
      </c>
      <c r="C4263" s="3">
        <v>17518.0</v>
      </c>
    </row>
    <row r="4264">
      <c r="A4264" s="2">
        <v>15925.0</v>
      </c>
      <c r="B4264" s="2" t="s">
        <v>4241</v>
      </c>
      <c r="C4264" s="3">
        <v>14629.0</v>
      </c>
    </row>
    <row r="4265">
      <c r="A4265" s="2">
        <v>15927.0</v>
      </c>
      <c r="B4265" s="2" t="s">
        <v>4242</v>
      </c>
      <c r="C4265" s="3">
        <v>15573.0</v>
      </c>
    </row>
    <row r="4266">
      <c r="A4266" s="2">
        <v>15928.0</v>
      </c>
      <c r="B4266" s="2" t="s">
        <v>4243</v>
      </c>
      <c r="C4266" s="3">
        <v>36660.0</v>
      </c>
    </row>
    <row r="4267">
      <c r="A4267" s="2">
        <v>15929.0</v>
      </c>
      <c r="B4267" s="2" t="s">
        <v>4244</v>
      </c>
      <c r="C4267" s="3">
        <v>20076.0</v>
      </c>
    </row>
    <row r="4268">
      <c r="A4268" s="2">
        <v>15930.0</v>
      </c>
      <c r="B4268" s="2" t="s">
        <v>4245</v>
      </c>
      <c r="C4268" s="3">
        <v>21359.0</v>
      </c>
    </row>
    <row r="4269">
      <c r="A4269" s="2">
        <v>15932.0</v>
      </c>
      <c r="B4269" s="2" t="s">
        <v>4246</v>
      </c>
      <c r="C4269" s="3">
        <v>30249.0</v>
      </c>
    </row>
    <row r="4270">
      <c r="A4270" s="2">
        <v>15933.0</v>
      </c>
      <c r="B4270" s="2" t="s">
        <v>4247</v>
      </c>
      <c r="C4270" s="3">
        <v>25810.0</v>
      </c>
    </row>
    <row r="4271">
      <c r="A4271" s="2">
        <v>15934.0</v>
      </c>
      <c r="B4271" s="2" t="s">
        <v>4248</v>
      </c>
      <c r="C4271" s="3">
        <v>24135.0</v>
      </c>
    </row>
    <row r="4272">
      <c r="A4272" s="2">
        <v>15935.0</v>
      </c>
      <c r="B4272" s="2" t="s">
        <v>4249</v>
      </c>
      <c r="C4272" s="3">
        <v>27015.0</v>
      </c>
    </row>
    <row r="4273">
      <c r="A4273" s="2">
        <v>15936.0</v>
      </c>
      <c r="B4273" s="2" t="s">
        <v>4250</v>
      </c>
      <c r="C4273" s="3">
        <v>28162.0</v>
      </c>
    </row>
    <row r="4274">
      <c r="A4274" s="2">
        <v>15937.0</v>
      </c>
      <c r="B4274" s="2" t="s">
        <v>4251</v>
      </c>
      <c r="C4274" s="3">
        <v>19598.0</v>
      </c>
    </row>
    <row r="4275">
      <c r="A4275" s="2">
        <v>15938.0</v>
      </c>
      <c r="B4275" s="2" t="s">
        <v>4252</v>
      </c>
      <c r="C4275" s="3">
        <v>24547.0</v>
      </c>
    </row>
    <row r="4276">
      <c r="A4276" s="2">
        <v>15939.0</v>
      </c>
      <c r="B4276" s="2" t="s">
        <v>4253</v>
      </c>
      <c r="C4276" s="3">
        <v>24219.0</v>
      </c>
    </row>
    <row r="4277">
      <c r="A4277" s="2">
        <v>15940.0</v>
      </c>
      <c r="B4277" s="2" t="s">
        <v>4254</v>
      </c>
      <c r="C4277" s="3">
        <v>22109.0</v>
      </c>
    </row>
    <row r="4278">
      <c r="A4278" s="2">
        <v>15941.0</v>
      </c>
      <c r="B4278" s="2" t="s">
        <v>4255</v>
      </c>
      <c r="C4278" s="3">
        <v>24920.0</v>
      </c>
    </row>
    <row r="4279">
      <c r="A4279" s="2">
        <v>15942.0</v>
      </c>
      <c r="B4279" s="2" t="s">
        <v>4256</v>
      </c>
      <c r="C4279" s="3">
        <v>20598.0</v>
      </c>
    </row>
    <row r="4280">
      <c r="A4280" s="2">
        <v>15944.0</v>
      </c>
      <c r="B4280" s="2" t="s">
        <v>4257</v>
      </c>
      <c r="C4280" s="3">
        <v>19557.0</v>
      </c>
    </row>
    <row r="4281">
      <c r="A4281" s="2">
        <v>15945.0</v>
      </c>
      <c r="B4281" s="2" t="s">
        <v>4258</v>
      </c>
      <c r="C4281" s="3">
        <v>37089.0</v>
      </c>
    </row>
    <row r="4282">
      <c r="A4282" s="2">
        <v>15947.0</v>
      </c>
      <c r="B4282" s="2" t="s">
        <v>1091</v>
      </c>
      <c r="C4282" s="3">
        <v>28885.0</v>
      </c>
    </row>
    <row r="4283">
      <c r="A4283" s="2">
        <v>15948.0</v>
      </c>
      <c r="B4283" s="2" t="s">
        <v>783</v>
      </c>
      <c r="C4283" s="3">
        <v>20139.0</v>
      </c>
    </row>
    <row r="4284">
      <c r="A4284" s="2">
        <v>15949.0</v>
      </c>
      <c r="B4284" s="2" t="s">
        <v>4259</v>
      </c>
      <c r="C4284" s="3">
        <v>28112.0</v>
      </c>
    </row>
    <row r="4285">
      <c r="A4285" s="4">
        <v>15950.0</v>
      </c>
      <c r="B4285" s="4" t="s">
        <v>4260</v>
      </c>
      <c r="C4285" s="3">
        <v>15456.0</v>
      </c>
    </row>
    <row r="4286">
      <c r="A4286" s="2">
        <v>15951.0</v>
      </c>
      <c r="B4286" s="2" t="s">
        <v>4261</v>
      </c>
      <c r="C4286" s="3">
        <v>31987.0</v>
      </c>
    </row>
    <row r="4287">
      <c r="A4287" s="2">
        <v>15952.0</v>
      </c>
      <c r="B4287" s="2" t="s">
        <v>4262</v>
      </c>
      <c r="C4287" s="3">
        <v>21231.0</v>
      </c>
    </row>
    <row r="4288">
      <c r="A4288" s="2">
        <v>15953.0</v>
      </c>
      <c r="B4288" s="2" t="s">
        <v>4263</v>
      </c>
      <c r="C4288" s="3">
        <v>29255.0</v>
      </c>
    </row>
    <row r="4289">
      <c r="A4289" s="2">
        <v>15954.0</v>
      </c>
      <c r="B4289" s="2" t="s">
        <v>4264</v>
      </c>
      <c r="C4289" s="3">
        <v>24854.0</v>
      </c>
    </row>
    <row r="4290">
      <c r="A4290" s="2">
        <v>15955.0</v>
      </c>
      <c r="B4290" s="2" t="s">
        <v>4265</v>
      </c>
      <c r="C4290" s="3">
        <v>24783.0</v>
      </c>
    </row>
    <row r="4291">
      <c r="A4291" s="2">
        <v>15956.0</v>
      </c>
      <c r="B4291" s="2" t="s">
        <v>4266</v>
      </c>
      <c r="C4291" s="3">
        <v>22910.0</v>
      </c>
    </row>
    <row r="4292">
      <c r="A4292" s="2">
        <v>15957.0</v>
      </c>
      <c r="B4292" s="2" t="s">
        <v>4267</v>
      </c>
      <c r="C4292" s="3">
        <v>23525.0</v>
      </c>
    </row>
    <row r="4293">
      <c r="A4293" s="2">
        <v>15958.0</v>
      </c>
      <c r="B4293" s="2" t="s">
        <v>4268</v>
      </c>
      <c r="C4293" s="3">
        <v>34555.0</v>
      </c>
    </row>
    <row r="4294">
      <c r="A4294" s="2">
        <v>15960.0</v>
      </c>
      <c r="B4294" s="2" t="s">
        <v>4269</v>
      </c>
      <c r="C4294" s="3">
        <v>25647.0</v>
      </c>
    </row>
    <row r="4295">
      <c r="A4295" s="2">
        <v>15961.0</v>
      </c>
      <c r="B4295" s="2" t="s">
        <v>4270</v>
      </c>
      <c r="C4295" s="3">
        <v>16557.0</v>
      </c>
    </row>
    <row r="4296">
      <c r="A4296" s="2">
        <v>15962.0</v>
      </c>
      <c r="B4296" s="2" t="s">
        <v>4271</v>
      </c>
      <c r="C4296" s="3">
        <v>15921.0</v>
      </c>
    </row>
    <row r="4297">
      <c r="A4297" s="2">
        <v>15965.0</v>
      </c>
      <c r="B4297" s="2" t="s">
        <v>4272</v>
      </c>
      <c r="C4297" s="3">
        <v>19883.0</v>
      </c>
    </row>
    <row r="4298">
      <c r="A4298" s="2">
        <v>15966.0</v>
      </c>
      <c r="B4298" s="2" t="s">
        <v>4273</v>
      </c>
      <c r="C4298" s="3">
        <v>17152.0</v>
      </c>
    </row>
    <row r="4299">
      <c r="A4299" s="2">
        <v>15967.0</v>
      </c>
      <c r="B4299" s="2" t="s">
        <v>4274</v>
      </c>
      <c r="C4299" s="3">
        <v>26232.0</v>
      </c>
    </row>
    <row r="4300">
      <c r="A4300" s="2">
        <v>15968.0</v>
      </c>
      <c r="B4300" s="2" t="s">
        <v>4275</v>
      </c>
      <c r="C4300" s="3">
        <v>23518.0</v>
      </c>
    </row>
    <row r="4301">
      <c r="A4301" s="4">
        <v>15969.0</v>
      </c>
      <c r="B4301" s="4" t="s">
        <v>4276</v>
      </c>
      <c r="C4301" s="3">
        <v>28460.0</v>
      </c>
    </row>
    <row r="4302">
      <c r="A4302" s="4">
        <v>15970.0</v>
      </c>
      <c r="B4302" s="2" t="s">
        <v>4277</v>
      </c>
      <c r="C4302" s="3">
        <v>36213.0</v>
      </c>
    </row>
    <row r="4303">
      <c r="A4303" s="2">
        <v>15971.0</v>
      </c>
      <c r="B4303" s="2" t="s">
        <v>4278</v>
      </c>
      <c r="C4303" s="3">
        <v>26266.0</v>
      </c>
    </row>
    <row r="4304">
      <c r="A4304" s="2">
        <v>15972.0</v>
      </c>
      <c r="B4304" s="2" t="s">
        <v>4279</v>
      </c>
      <c r="C4304" s="3">
        <v>22825.0</v>
      </c>
    </row>
    <row r="4305">
      <c r="A4305" s="2">
        <v>15973.0</v>
      </c>
      <c r="B4305" s="2" t="s">
        <v>4280</v>
      </c>
      <c r="C4305" s="3">
        <v>12838.0</v>
      </c>
    </row>
    <row r="4306">
      <c r="A4306" s="2">
        <v>15974.0</v>
      </c>
      <c r="B4306" s="2" t="s">
        <v>4281</v>
      </c>
      <c r="C4306" s="3">
        <v>22730.0</v>
      </c>
    </row>
    <row r="4307">
      <c r="A4307" s="2">
        <v>15975.0</v>
      </c>
      <c r="B4307" s="2" t="s">
        <v>4282</v>
      </c>
      <c r="C4307" s="3">
        <v>13427.0</v>
      </c>
    </row>
    <row r="4308">
      <c r="A4308" s="2">
        <v>15976.0</v>
      </c>
      <c r="B4308" s="2" t="s">
        <v>4283</v>
      </c>
      <c r="C4308" s="3">
        <v>18920.0</v>
      </c>
    </row>
    <row r="4309">
      <c r="A4309" s="2">
        <v>15977.0</v>
      </c>
      <c r="B4309" s="2" t="s">
        <v>4284</v>
      </c>
      <c r="C4309" s="3">
        <v>26952.0</v>
      </c>
    </row>
    <row r="4310">
      <c r="A4310" s="4">
        <v>15978.0</v>
      </c>
      <c r="B4310" s="4" t="s">
        <v>4285</v>
      </c>
      <c r="C4310" s="3">
        <v>14351.0</v>
      </c>
    </row>
    <row r="4311">
      <c r="A4311" s="2">
        <v>15979.0</v>
      </c>
      <c r="B4311" s="2" t="s">
        <v>4286</v>
      </c>
      <c r="C4311" s="3">
        <v>22579.0</v>
      </c>
    </row>
    <row r="4312">
      <c r="A4312" s="2">
        <v>15980.0</v>
      </c>
      <c r="B4312" s="2" t="s">
        <v>4287</v>
      </c>
      <c r="C4312" s="3">
        <v>31213.0</v>
      </c>
    </row>
    <row r="4313">
      <c r="A4313" s="2">
        <v>15981.0</v>
      </c>
      <c r="B4313" s="2" t="s">
        <v>4288</v>
      </c>
      <c r="C4313" s="3">
        <v>26840.0</v>
      </c>
    </row>
    <row r="4314">
      <c r="A4314" s="4">
        <v>15982.0</v>
      </c>
      <c r="B4314" s="4" t="s">
        <v>4289</v>
      </c>
      <c r="C4314" s="3">
        <v>27245.0</v>
      </c>
    </row>
    <row r="4315">
      <c r="A4315" s="2">
        <v>15984.0</v>
      </c>
      <c r="B4315" s="2" t="s">
        <v>4290</v>
      </c>
      <c r="C4315" s="3">
        <v>26822.0</v>
      </c>
    </row>
    <row r="4316">
      <c r="A4316" s="4">
        <v>15985.0</v>
      </c>
      <c r="B4316" s="4" t="s">
        <v>4291</v>
      </c>
      <c r="C4316" s="3">
        <v>23574.0</v>
      </c>
    </row>
    <row r="4317">
      <c r="A4317" s="2">
        <v>15986.0</v>
      </c>
      <c r="B4317" s="2" t="s">
        <v>4292</v>
      </c>
      <c r="C4317" s="3">
        <v>25376.0</v>
      </c>
    </row>
    <row r="4318">
      <c r="A4318" s="4">
        <v>15987.0</v>
      </c>
      <c r="B4318" s="4" t="s">
        <v>4293</v>
      </c>
      <c r="C4318" s="3">
        <v>17734.0</v>
      </c>
    </row>
    <row r="4319">
      <c r="A4319" s="2">
        <v>15988.0</v>
      </c>
      <c r="B4319" s="2" t="s">
        <v>4294</v>
      </c>
      <c r="C4319" s="3">
        <v>17400.0</v>
      </c>
    </row>
    <row r="4320">
      <c r="A4320" s="4">
        <v>15989.0</v>
      </c>
      <c r="B4320" s="4" t="s">
        <v>4295</v>
      </c>
      <c r="C4320" s="3">
        <v>30622.0</v>
      </c>
    </row>
    <row r="4321">
      <c r="A4321" s="4">
        <v>15990.0</v>
      </c>
      <c r="B4321" s="4" t="s">
        <v>4296</v>
      </c>
      <c r="C4321" s="3">
        <v>22405.0</v>
      </c>
    </row>
    <row r="4322">
      <c r="A4322" s="2">
        <v>15992.0</v>
      </c>
      <c r="B4322" s="2" t="s">
        <v>4297</v>
      </c>
      <c r="C4322" s="3">
        <v>17715.0</v>
      </c>
    </row>
    <row r="4323">
      <c r="A4323" s="2">
        <v>15993.0</v>
      </c>
      <c r="B4323" s="2" t="s">
        <v>4298</v>
      </c>
      <c r="C4323" s="3">
        <v>30933.0</v>
      </c>
    </row>
    <row r="4324">
      <c r="A4324" s="4">
        <v>15994.0</v>
      </c>
      <c r="B4324" s="4" t="s">
        <v>4299</v>
      </c>
      <c r="C4324" s="3">
        <v>13335.0</v>
      </c>
    </row>
    <row r="4325">
      <c r="A4325" s="2">
        <v>15995.0</v>
      </c>
      <c r="B4325" s="2" t="s">
        <v>4300</v>
      </c>
      <c r="C4325" s="3">
        <v>31035.0</v>
      </c>
    </row>
    <row r="4326">
      <c r="A4326" s="2">
        <v>15997.0</v>
      </c>
      <c r="B4326" s="2" t="s">
        <v>4301</v>
      </c>
      <c r="C4326" s="3">
        <v>26742.0</v>
      </c>
    </row>
    <row r="4327">
      <c r="A4327" s="2">
        <v>15998.0</v>
      </c>
      <c r="B4327" s="2" t="s">
        <v>4302</v>
      </c>
      <c r="C4327" s="3">
        <v>19064.0</v>
      </c>
    </row>
    <row r="4328">
      <c r="A4328" s="2">
        <v>15999.0</v>
      </c>
      <c r="B4328" s="2" t="s">
        <v>4303</v>
      </c>
      <c r="C4328" s="3">
        <v>33358.0</v>
      </c>
    </row>
    <row r="4329">
      <c r="A4329" s="2">
        <v>16000.0</v>
      </c>
      <c r="B4329" s="2" t="s">
        <v>4304</v>
      </c>
      <c r="C4329" s="3">
        <v>25400.0</v>
      </c>
    </row>
    <row r="4330">
      <c r="A4330" s="2">
        <v>16001.0</v>
      </c>
      <c r="B4330" s="2" t="s">
        <v>4305</v>
      </c>
      <c r="C4330" s="3">
        <v>26562.0</v>
      </c>
    </row>
    <row r="4331">
      <c r="A4331" s="2">
        <v>16002.0</v>
      </c>
      <c r="B4331" s="2" t="s">
        <v>4306</v>
      </c>
      <c r="C4331" s="3">
        <v>33968.0</v>
      </c>
    </row>
    <row r="4332">
      <c r="A4332" s="4">
        <v>16003.0</v>
      </c>
      <c r="B4332" s="4" t="s">
        <v>4307</v>
      </c>
      <c r="C4332" s="3">
        <v>25541.0</v>
      </c>
    </row>
    <row r="4333">
      <c r="A4333" s="2">
        <v>16004.0</v>
      </c>
      <c r="B4333" s="2" t="s">
        <v>4308</v>
      </c>
      <c r="C4333" s="3">
        <v>19862.0</v>
      </c>
    </row>
    <row r="4334">
      <c r="A4334" s="4">
        <v>16007.0</v>
      </c>
      <c r="B4334" s="4" t="s">
        <v>4309</v>
      </c>
      <c r="C4334" s="3">
        <v>35276.0</v>
      </c>
    </row>
    <row r="4335">
      <c r="A4335" s="2">
        <v>16008.0</v>
      </c>
      <c r="B4335" s="2" t="s">
        <v>4310</v>
      </c>
      <c r="C4335" s="3">
        <v>18674.0</v>
      </c>
    </row>
    <row r="4336">
      <c r="A4336" s="2">
        <v>16009.0</v>
      </c>
      <c r="B4336" s="2" t="s">
        <v>4311</v>
      </c>
      <c r="C4336" s="3">
        <v>32074.0</v>
      </c>
    </row>
    <row r="4337">
      <c r="A4337" s="2">
        <v>16010.0</v>
      </c>
      <c r="B4337" s="2" t="s">
        <v>4312</v>
      </c>
      <c r="C4337" s="3">
        <v>23044.0</v>
      </c>
    </row>
    <row r="4338">
      <c r="A4338" s="2">
        <v>16011.0</v>
      </c>
      <c r="B4338" s="2" t="s">
        <v>4313</v>
      </c>
      <c r="C4338" s="3">
        <v>31805.0</v>
      </c>
    </row>
    <row r="4339">
      <c r="A4339" s="2">
        <v>16012.0</v>
      </c>
      <c r="B4339" s="2" t="s">
        <v>4314</v>
      </c>
      <c r="C4339" s="3">
        <v>23070.0</v>
      </c>
    </row>
    <row r="4340">
      <c r="A4340" s="2">
        <v>16013.0</v>
      </c>
      <c r="B4340" s="2" t="s">
        <v>4315</v>
      </c>
      <c r="C4340" s="3">
        <v>28026.0</v>
      </c>
    </row>
    <row r="4341">
      <c r="A4341" s="2">
        <v>16014.0</v>
      </c>
      <c r="B4341" s="2" t="s">
        <v>4316</v>
      </c>
      <c r="C4341" s="3">
        <v>29086.0</v>
      </c>
    </row>
    <row r="4342">
      <c r="A4342" s="2">
        <v>16015.0</v>
      </c>
      <c r="B4342" s="2" t="s">
        <v>4317</v>
      </c>
      <c r="C4342" s="3">
        <v>29150.0</v>
      </c>
    </row>
    <row r="4343">
      <c r="A4343" s="2">
        <v>16016.0</v>
      </c>
      <c r="B4343" s="2" t="s">
        <v>4318</v>
      </c>
      <c r="C4343" s="3">
        <v>45664.0</v>
      </c>
    </row>
    <row r="4344">
      <c r="A4344" s="2">
        <v>16017.0</v>
      </c>
      <c r="B4344" s="2" t="s">
        <v>4319</v>
      </c>
      <c r="C4344" s="3">
        <v>23335.0</v>
      </c>
    </row>
    <row r="4345">
      <c r="A4345" s="4">
        <v>16018.0</v>
      </c>
      <c r="B4345" s="4" t="s">
        <v>4320</v>
      </c>
      <c r="C4345" s="3">
        <v>17183.0</v>
      </c>
    </row>
    <row r="4346">
      <c r="A4346" s="4">
        <v>16019.0</v>
      </c>
      <c r="B4346" s="4" t="s">
        <v>4321</v>
      </c>
      <c r="C4346" s="3">
        <v>27370.0</v>
      </c>
    </row>
    <row r="4347">
      <c r="A4347" s="2">
        <v>16020.0</v>
      </c>
      <c r="B4347" s="2" t="s">
        <v>4322</v>
      </c>
      <c r="C4347" s="3">
        <v>32693.0</v>
      </c>
    </row>
    <row r="4348">
      <c r="A4348" s="2">
        <v>16021.0</v>
      </c>
      <c r="B4348" s="2" t="s">
        <v>4323</v>
      </c>
      <c r="C4348" s="3">
        <v>16360.0</v>
      </c>
    </row>
    <row r="4349">
      <c r="A4349" s="2">
        <v>16022.0</v>
      </c>
      <c r="B4349" s="2" t="s">
        <v>4324</v>
      </c>
      <c r="C4349" s="3">
        <v>25835.0</v>
      </c>
    </row>
    <row r="4350">
      <c r="A4350" s="2">
        <v>16023.0</v>
      </c>
      <c r="B4350" s="2" t="s">
        <v>1369</v>
      </c>
      <c r="C4350" s="3">
        <v>32833.0</v>
      </c>
    </row>
    <row r="4351">
      <c r="A4351" s="4">
        <v>16024.0</v>
      </c>
      <c r="B4351" s="4" t="s">
        <v>4325</v>
      </c>
      <c r="C4351" s="3">
        <v>20948.0</v>
      </c>
    </row>
    <row r="4352">
      <c r="A4352" s="4">
        <v>16025.0</v>
      </c>
      <c r="B4352" s="4" t="s">
        <v>4326</v>
      </c>
      <c r="C4352" s="3">
        <v>19098.0</v>
      </c>
    </row>
    <row r="4353">
      <c r="A4353" s="2">
        <v>16026.0</v>
      </c>
      <c r="B4353" s="2" t="s">
        <v>4327</v>
      </c>
      <c r="C4353" s="3">
        <v>21139.0</v>
      </c>
    </row>
    <row r="4354">
      <c r="A4354" s="4">
        <v>16027.0</v>
      </c>
      <c r="B4354" s="4" t="s">
        <v>4328</v>
      </c>
      <c r="C4354" s="3">
        <v>30414.0</v>
      </c>
    </row>
    <row r="4355">
      <c r="A4355" s="4">
        <v>16028.0</v>
      </c>
      <c r="B4355" s="4" t="s">
        <v>4329</v>
      </c>
      <c r="C4355" s="3">
        <v>23078.0</v>
      </c>
    </row>
    <row r="4356">
      <c r="A4356" s="4">
        <v>16029.0</v>
      </c>
      <c r="B4356" s="4" t="s">
        <v>4330</v>
      </c>
      <c r="C4356" s="3">
        <v>15431.0</v>
      </c>
    </row>
    <row r="4357">
      <c r="A4357" s="4">
        <v>16030.0</v>
      </c>
      <c r="B4357" s="4" t="s">
        <v>4331</v>
      </c>
      <c r="C4357" s="3">
        <v>32598.0</v>
      </c>
    </row>
    <row r="4358">
      <c r="A4358" s="4">
        <v>16031.0</v>
      </c>
      <c r="B4358" s="4" t="s">
        <v>4332</v>
      </c>
      <c r="C4358" s="3">
        <v>17337.0</v>
      </c>
    </row>
    <row r="4359">
      <c r="A4359" s="4">
        <v>16034.0</v>
      </c>
      <c r="B4359" s="4" t="s">
        <v>4333</v>
      </c>
      <c r="C4359" s="3">
        <v>17158.0</v>
      </c>
    </row>
    <row r="4360">
      <c r="A4360" s="4">
        <v>16035.0</v>
      </c>
      <c r="B4360" s="4" t="s">
        <v>4334</v>
      </c>
      <c r="C4360" s="3">
        <v>19873.0</v>
      </c>
    </row>
    <row r="4361">
      <c r="A4361" s="4">
        <v>16036.0</v>
      </c>
      <c r="B4361" s="4" t="s">
        <v>4335</v>
      </c>
      <c r="C4361" s="3">
        <v>28050.0</v>
      </c>
    </row>
    <row r="4362">
      <c r="A4362" s="4">
        <v>16037.0</v>
      </c>
      <c r="B4362" s="4" t="s">
        <v>4336</v>
      </c>
      <c r="C4362" s="3">
        <v>16788.0</v>
      </c>
    </row>
    <row r="4363">
      <c r="A4363" s="4">
        <v>16039.0</v>
      </c>
      <c r="B4363" s="4" t="s">
        <v>4337</v>
      </c>
      <c r="C4363" s="3">
        <v>23742.0</v>
      </c>
    </row>
    <row r="4364">
      <c r="A4364" s="4">
        <v>16040.0</v>
      </c>
      <c r="B4364" s="4" t="s">
        <v>4338</v>
      </c>
      <c r="C4364" s="3">
        <v>27422.0</v>
      </c>
    </row>
    <row r="4365">
      <c r="A4365" s="4">
        <v>16041.0</v>
      </c>
      <c r="B4365" s="4" t="s">
        <v>4339</v>
      </c>
      <c r="C4365" s="3">
        <v>25669.0</v>
      </c>
    </row>
    <row r="4366">
      <c r="A4366" s="4">
        <v>16042.0</v>
      </c>
      <c r="B4366" s="4" t="s">
        <v>4340</v>
      </c>
      <c r="C4366" s="3">
        <v>20478.0</v>
      </c>
    </row>
    <row r="4367">
      <c r="A4367" s="4">
        <v>16044.0</v>
      </c>
      <c r="B4367" s="4" t="s">
        <v>4341</v>
      </c>
      <c r="C4367" s="3">
        <v>29615.0</v>
      </c>
    </row>
    <row r="4368">
      <c r="A4368" s="4">
        <v>16045.0</v>
      </c>
      <c r="B4368" s="4" t="s">
        <v>2579</v>
      </c>
      <c r="C4368" s="3">
        <v>24633.0</v>
      </c>
    </row>
    <row r="4369">
      <c r="A4369" s="4">
        <v>16046.0</v>
      </c>
      <c r="B4369" s="4" t="s">
        <v>4342</v>
      </c>
      <c r="C4369" s="3">
        <v>18837.0</v>
      </c>
    </row>
    <row r="4370">
      <c r="A4370" s="4">
        <v>16047.0</v>
      </c>
      <c r="B4370" s="4" t="s">
        <v>4343</v>
      </c>
      <c r="C4370" s="3">
        <v>22361.0</v>
      </c>
    </row>
    <row r="4371">
      <c r="A4371" s="4">
        <v>16048.0</v>
      </c>
      <c r="B4371" s="4" t="s">
        <v>4344</v>
      </c>
      <c r="C4371" s="3">
        <v>20964.0</v>
      </c>
    </row>
    <row r="4372">
      <c r="A4372" s="4">
        <v>16049.0</v>
      </c>
      <c r="B4372" s="4" t="s">
        <v>4345</v>
      </c>
      <c r="C4372" s="3">
        <v>21172.0</v>
      </c>
    </row>
    <row r="4373">
      <c r="A4373" s="4">
        <v>16050.0</v>
      </c>
      <c r="B4373" s="4" t="s">
        <v>4346</v>
      </c>
      <c r="C4373" s="3">
        <v>27133.0</v>
      </c>
    </row>
    <row r="4374">
      <c r="A4374" s="4">
        <v>16051.0</v>
      </c>
      <c r="B4374" s="4" t="s">
        <v>4347</v>
      </c>
      <c r="C4374" s="3">
        <v>24194.0</v>
      </c>
    </row>
    <row r="4375">
      <c r="A4375" s="4">
        <v>16052.0</v>
      </c>
      <c r="B4375" s="4" t="s">
        <v>4348</v>
      </c>
      <c r="C4375" s="3">
        <v>25440.0</v>
      </c>
    </row>
    <row r="4376">
      <c r="A4376" s="4">
        <v>16053.0</v>
      </c>
      <c r="B4376" s="4" t="s">
        <v>4349</v>
      </c>
      <c r="C4376" s="3">
        <v>22521.0</v>
      </c>
    </row>
    <row r="4377">
      <c r="A4377" s="4">
        <v>16054.0</v>
      </c>
      <c r="B4377" s="4" t="s">
        <v>4350</v>
      </c>
      <c r="C4377" s="3">
        <v>12950.0</v>
      </c>
    </row>
    <row r="4378">
      <c r="A4378" s="4">
        <v>16055.0</v>
      </c>
      <c r="B4378" s="4" t="s">
        <v>4351</v>
      </c>
      <c r="C4378" s="3">
        <v>16708.0</v>
      </c>
    </row>
    <row r="4379">
      <c r="A4379" s="4">
        <v>16056.0</v>
      </c>
      <c r="B4379" s="4" t="s">
        <v>4352</v>
      </c>
      <c r="C4379" s="3">
        <v>17399.0</v>
      </c>
    </row>
    <row r="4380">
      <c r="A4380" s="4">
        <v>16057.0</v>
      </c>
      <c r="B4380" s="4" t="s">
        <v>4353</v>
      </c>
      <c r="C4380" s="3">
        <v>26141.0</v>
      </c>
    </row>
    <row r="4381">
      <c r="A4381" s="4">
        <v>16058.0</v>
      </c>
      <c r="B4381" s="4" t="s">
        <v>4354</v>
      </c>
      <c r="C4381" s="3">
        <v>17853.0</v>
      </c>
    </row>
    <row r="4382">
      <c r="A4382" s="4">
        <v>16059.0</v>
      </c>
      <c r="B4382" s="4" t="s">
        <v>4355</v>
      </c>
      <c r="C4382" s="3">
        <v>28874.0</v>
      </c>
    </row>
    <row r="4383">
      <c r="A4383" s="4">
        <v>16060.0</v>
      </c>
      <c r="B4383" s="4" t="s">
        <v>4356</v>
      </c>
      <c r="C4383" s="3">
        <v>17891.0</v>
      </c>
    </row>
    <row r="4384">
      <c r="A4384" s="4">
        <v>16061.0</v>
      </c>
      <c r="B4384" s="4" t="s">
        <v>4357</v>
      </c>
      <c r="C4384" s="3">
        <v>11463.0</v>
      </c>
    </row>
    <row r="4385">
      <c r="A4385" s="4">
        <v>16062.0</v>
      </c>
      <c r="B4385" s="4" t="s">
        <v>4358</v>
      </c>
      <c r="C4385" s="3">
        <v>17777.0</v>
      </c>
    </row>
    <row r="4386">
      <c r="A4386" s="4">
        <v>16063.0</v>
      </c>
      <c r="B4386" s="4" t="s">
        <v>4359</v>
      </c>
      <c r="C4386" s="3">
        <v>24748.0</v>
      </c>
    </row>
    <row r="4387">
      <c r="A4387" s="4">
        <v>16064.0</v>
      </c>
      <c r="B4387" s="4" t="s">
        <v>4360</v>
      </c>
      <c r="C4387" s="3">
        <v>25890.0</v>
      </c>
    </row>
    <row r="4388">
      <c r="A4388" s="4">
        <v>16066.0</v>
      </c>
      <c r="B4388" s="4" t="s">
        <v>4361</v>
      </c>
      <c r="C4388" s="3">
        <v>31846.0</v>
      </c>
    </row>
    <row r="4389">
      <c r="A4389" s="4">
        <v>16068.0</v>
      </c>
      <c r="B4389" s="4" t="s">
        <v>4362</v>
      </c>
      <c r="C4389" s="3">
        <v>29571.0</v>
      </c>
    </row>
    <row r="4390">
      <c r="A4390" s="4">
        <v>16069.0</v>
      </c>
      <c r="B4390" s="4" t="s">
        <v>4363</v>
      </c>
      <c r="C4390" s="3">
        <v>27413.0</v>
      </c>
    </row>
    <row r="4391">
      <c r="A4391" s="4">
        <v>16070.0</v>
      </c>
      <c r="B4391" s="4" t="s">
        <v>4364</v>
      </c>
      <c r="C4391" s="3">
        <v>33918.0</v>
      </c>
    </row>
    <row r="4392">
      <c r="A4392" s="4">
        <v>16071.0</v>
      </c>
      <c r="B4392" s="4" t="s">
        <v>4365</v>
      </c>
      <c r="C4392" s="3">
        <v>22567.0</v>
      </c>
    </row>
    <row r="4393">
      <c r="A4393" s="4">
        <v>16072.0</v>
      </c>
      <c r="B4393" s="4" t="s">
        <v>4366</v>
      </c>
      <c r="C4393" s="3">
        <v>19202.0</v>
      </c>
    </row>
    <row r="4394">
      <c r="A4394" s="4">
        <v>16073.0</v>
      </c>
      <c r="B4394" s="4" t="s">
        <v>4367</v>
      </c>
      <c r="C4394" s="3">
        <v>15089.0</v>
      </c>
    </row>
    <row r="4395">
      <c r="A4395" s="4">
        <v>16074.0</v>
      </c>
      <c r="B4395" s="4" t="s">
        <v>4368</v>
      </c>
      <c r="C4395" s="3">
        <v>28808.0</v>
      </c>
    </row>
    <row r="4396">
      <c r="A4396" s="4">
        <v>16075.0</v>
      </c>
      <c r="B4396" s="4" t="s">
        <v>4369</v>
      </c>
      <c r="C4396" s="3">
        <v>15384.0</v>
      </c>
    </row>
    <row r="4397">
      <c r="A4397" s="4">
        <v>16076.0</v>
      </c>
      <c r="B4397" s="4" t="s">
        <v>1708</v>
      </c>
      <c r="C4397" s="3">
        <v>18911.0</v>
      </c>
    </row>
    <row r="4398">
      <c r="A4398" s="4">
        <v>16077.0</v>
      </c>
      <c r="B4398" s="4" t="s">
        <v>4370</v>
      </c>
      <c r="C4398" s="3">
        <v>32777.0</v>
      </c>
    </row>
    <row r="4399">
      <c r="A4399" s="4">
        <v>16078.0</v>
      </c>
      <c r="B4399" s="4" t="s">
        <v>4371</v>
      </c>
      <c r="C4399" s="3">
        <v>21707.0</v>
      </c>
    </row>
    <row r="4400">
      <c r="A4400" s="4">
        <v>16079.0</v>
      </c>
      <c r="B4400" s="4" t="s">
        <v>4372</v>
      </c>
      <c r="C4400" s="3">
        <v>20163.0</v>
      </c>
    </row>
    <row r="4401">
      <c r="A4401" s="4">
        <v>16080.0</v>
      </c>
      <c r="B4401" s="4" t="s">
        <v>4373</v>
      </c>
      <c r="C4401" s="3">
        <v>19123.0</v>
      </c>
    </row>
    <row r="4402">
      <c r="A4402" s="4">
        <v>16081.0</v>
      </c>
      <c r="B4402" s="4" t="s">
        <v>4374</v>
      </c>
      <c r="C4402" s="3">
        <v>18891.0</v>
      </c>
    </row>
    <row r="4403">
      <c r="A4403" s="4">
        <v>16082.0</v>
      </c>
      <c r="B4403" s="4" t="s">
        <v>4375</v>
      </c>
      <c r="C4403" s="3">
        <v>22883.0</v>
      </c>
    </row>
    <row r="4404">
      <c r="A4404" s="4">
        <v>16083.0</v>
      </c>
      <c r="B4404" s="4" t="s">
        <v>4376</v>
      </c>
      <c r="C4404" s="3">
        <v>18278.0</v>
      </c>
    </row>
    <row r="4405">
      <c r="A4405" s="4">
        <v>16084.0</v>
      </c>
      <c r="B4405" s="4" t="s">
        <v>4377</v>
      </c>
      <c r="C4405" s="3">
        <v>15012.0</v>
      </c>
    </row>
    <row r="4406">
      <c r="A4406" s="4">
        <v>16085.0</v>
      </c>
      <c r="B4406" s="4" t="s">
        <v>4378</v>
      </c>
      <c r="C4406" s="3">
        <v>31033.0</v>
      </c>
    </row>
    <row r="4407">
      <c r="A4407" s="4">
        <v>16086.0</v>
      </c>
      <c r="B4407" s="4" t="s">
        <v>4379</v>
      </c>
      <c r="C4407" s="3">
        <v>29859.0</v>
      </c>
    </row>
    <row r="4408">
      <c r="A4408" s="4">
        <v>16087.0</v>
      </c>
      <c r="B4408" s="4" t="s">
        <v>4380</v>
      </c>
      <c r="C4408" s="3">
        <v>13504.0</v>
      </c>
    </row>
    <row r="4409">
      <c r="A4409" s="4">
        <v>16088.0</v>
      </c>
      <c r="B4409" s="4" t="s">
        <v>4381</v>
      </c>
      <c r="C4409" s="3">
        <v>19588.0</v>
      </c>
    </row>
    <row r="4410">
      <c r="A4410" s="4">
        <v>16089.0</v>
      </c>
      <c r="B4410" s="4" t="s">
        <v>4382</v>
      </c>
      <c r="C4410" s="3">
        <v>16520.0</v>
      </c>
    </row>
    <row r="4411">
      <c r="A4411" s="4">
        <v>16090.0</v>
      </c>
      <c r="B4411" s="4" t="s">
        <v>4383</v>
      </c>
      <c r="C4411" s="3">
        <v>23657.0</v>
      </c>
    </row>
    <row r="4412">
      <c r="A4412" s="4">
        <v>16091.0</v>
      </c>
      <c r="B4412" s="4" t="s">
        <v>4384</v>
      </c>
      <c r="C4412" s="3">
        <v>14802.0</v>
      </c>
    </row>
    <row r="4413">
      <c r="A4413" s="4">
        <v>16092.0</v>
      </c>
      <c r="B4413" s="4" t="s">
        <v>4385</v>
      </c>
      <c r="C4413" s="3">
        <v>34952.0</v>
      </c>
    </row>
    <row r="4414">
      <c r="A4414" s="4">
        <v>16095.0</v>
      </c>
      <c r="B4414" s="4" t="s">
        <v>4386</v>
      </c>
      <c r="C4414" s="3">
        <v>28569.0</v>
      </c>
    </row>
    <row r="4415">
      <c r="A4415" s="4">
        <v>16096.0</v>
      </c>
      <c r="B4415" s="4" t="s">
        <v>4387</v>
      </c>
      <c r="C4415" s="3">
        <v>30163.0</v>
      </c>
    </row>
    <row r="4416">
      <c r="A4416" s="4">
        <v>16097.0</v>
      </c>
      <c r="B4416" s="4" t="s">
        <v>4388</v>
      </c>
      <c r="C4416" s="3">
        <v>19149.0</v>
      </c>
    </row>
    <row r="4417">
      <c r="A4417" s="4">
        <v>16098.0</v>
      </c>
      <c r="B4417" s="4" t="s">
        <v>1648</v>
      </c>
      <c r="C4417" s="3">
        <v>23770.0</v>
      </c>
    </row>
    <row r="4418">
      <c r="A4418" s="4">
        <v>16099.0</v>
      </c>
      <c r="B4418" s="4" t="s">
        <v>4389</v>
      </c>
      <c r="C4418" s="3">
        <v>11453.0</v>
      </c>
    </row>
    <row r="4419">
      <c r="A4419" s="4">
        <v>16100.0</v>
      </c>
      <c r="B4419" s="4" t="s">
        <v>4390</v>
      </c>
      <c r="C4419" s="3">
        <v>17443.0</v>
      </c>
    </row>
    <row r="4420">
      <c r="A4420" s="4">
        <v>16103.0</v>
      </c>
      <c r="B4420" s="4" t="s">
        <v>4391</v>
      </c>
      <c r="C4420" s="3">
        <v>16250.0</v>
      </c>
    </row>
    <row r="4421">
      <c r="A4421" s="4">
        <v>16104.0</v>
      </c>
      <c r="B4421" s="4" t="s">
        <v>4392</v>
      </c>
      <c r="C4421" s="3">
        <v>22488.0</v>
      </c>
    </row>
    <row r="4422">
      <c r="A4422" s="4">
        <v>16105.0</v>
      </c>
      <c r="B4422" s="4" t="s">
        <v>4393</v>
      </c>
      <c r="C4422" s="3">
        <v>32961.0</v>
      </c>
    </row>
    <row r="4423">
      <c r="A4423" s="4">
        <v>16106.0</v>
      </c>
      <c r="B4423" s="4" t="s">
        <v>4394</v>
      </c>
      <c r="C4423" s="3">
        <v>23484.0</v>
      </c>
    </row>
    <row r="4424">
      <c r="A4424" s="4">
        <v>16107.0</v>
      </c>
      <c r="B4424" s="4" t="s">
        <v>4395</v>
      </c>
      <c r="C4424" s="3">
        <v>14998.0</v>
      </c>
    </row>
    <row r="4425">
      <c r="A4425" s="4">
        <v>16108.0</v>
      </c>
      <c r="B4425" s="4" t="s">
        <v>4396</v>
      </c>
      <c r="C4425" s="3">
        <v>17951.0</v>
      </c>
    </row>
    <row r="4426">
      <c r="A4426" s="4">
        <v>16109.0</v>
      </c>
      <c r="B4426" s="4" t="s">
        <v>4397</v>
      </c>
      <c r="C4426" s="3">
        <v>30960.0</v>
      </c>
    </row>
    <row r="4427">
      <c r="A4427" s="4">
        <v>16111.0</v>
      </c>
      <c r="B4427" s="4" t="s">
        <v>4398</v>
      </c>
      <c r="C4427" s="3">
        <v>27323.0</v>
      </c>
    </row>
    <row r="4428">
      <c r="A4428" s="4">
        <v>16112.0</v>
      </c>
      <c r="B4428" s="4" t="s">
        <v>4399</v>
      </c>
      <c r="C4428" s="3">
        <v>19667.0</v>
      </c>
    </row>
    <row r="4429">
      <c r="A4429" s="4">
        <v>16113.0</v>
      </c>
      <c r="B4429" s="4" t="s">
        <v>4400</v>
      </c>
      <c r="C4429" s="3">
        <v>19846.0</v>
      </c>
    </row>
    <row r="4430">
      <c r="A4430" s="4">
        <v>16114.0</v>
      </c>
      <c r="B4430" s="4" t="s">
        <v>4401</v>
      </c>
      <c r="C4430" s="3">
        <v>35491.0</v>
      </c>
    </row>
    <row r="4431">
      <c r="A4431" s="4">
        <v>16115.0</v>
      </c>
      <c r="B4431" s="4" t="s">
        <v>4402</v>
      </c>
      <c r="C4431" s="3">
        <v>15091.0</v>
      </c>
    </row>
    <row r="4432">
      <c r="A4432" s="4">
        <v>16116.0</v>
      </c>
      <c r="B4432" s="4" t="s">
        <v>4403</v>
      </c>
      <c r="C4432" s="3">
        <v>18323.0</v>
      </c>
    </row>
    <row r="4433">
      <c r="A4433" s="4">
        <v>16117.0</v>
      </c>
      <c r="B4433" s="4" t="s">
        <v>4404</v>
      </c>
      <c r="C4433" s="3">
        <v>21870.0</v>
      </c>
    </row>
    <row r="4434">
      <c r="A4434" s="4">
        <v>16118.0</v>
      </c>
      <c r="B4434" s="4" t="s">
        <v>4405</v>
      </c>
      <c r="C4434" s="3">
        <v>26651.0</v>
      </c>
    </row>
    <row r="4435">
      <c r="A4435" s="4">
        <v>16119.0</v>
      </c>
      <c r="B4435" s="4" t="s">
        <v>4406</v>
      </c>
      <c r="C4435" s="3">
        <v>22435.0</v>
      </c>
    </row>
    <row r="4436">
      <c r="A4436" s="4">
        <v>16120.0</v>
      </c>
      <c r="B4436" s="4" t="s">
        <v>4407</v>
      </c>
      <c r="C4436" s="3">
        <v>27886.0</v>
      </c>
    </row>
    <row r="4437">
      <c r="A4437" s="4">
        <v>16121.0</v>
      </c>
      <c r="B4437" s="4" t="s">
        <v>4408</v>
      </c>
      <c r="C4437" s="3">
        <v>18931.0</v>
      </c>
    </row>
    <row r="4438">
      <c r="A4438" s="4">
        <v>16122.0</v>
      </c>
      <c r="B4438" s="4" t="s">
        <v>4409</v>
      </c>
      <c r="C4438" s="3">
        <v>31911.0</v>
      </c>
    </row>
    <row r="4439">
      <c r="A4439" s="4">
        <v>16123.0</v>
      </c>
      <c r="B4439" s="4" t="s">
        <v>4410</v>
      </c>
      <c r="C4439" s="3">
        <v>25164.0</v>
      </c>
    </row>
    <row r="4440">
      <c r="A4440" s="4">
        <v>16124.0</v>
      </c>
      <c r="B4440" s="4" t="s">
        <v>4411</v>
      </c>
      <c r="C4440" s="3">
        <v>16746.0</v>
      </c>
    </row>
    <row r="4441">
      <c r="A4441" s="4">
        <v>16125.0</v>
      </c>
      <c r="B4441" s="4" t="s">
        <v>4412</v>
      </c>
      <c r="C4441" s="3">
        <v>21786.0</v>
      </c>
    </row>
    <row r="4442">
      <c r="A4442" s="4">
        <v>16126.0</v>
      </c>
      <c r="B4442" s="4" t="s">
        <v>4413</v>
      </c>
      <c r="C4442" s="3">
        <v>18371.0</v>
      </c>
    </row>
    <row r="4443">
      <c r="A4443" s="4">
        <v>16127.0</v>
      </c>
      <c r="B4443" s="4" t="s">
        <v>4414</v>
      </c>
      <c r="C4443" s="3">
        <v>14684.0</v>
      </c>
    </row>
    <row r="4444">
      <c r="A4444" s="4">
        <v>16128.0</v>
      </c>
      <c r="B4444" s="4" t="s">
        <v>4415</v>
      </c>
      <c r="C4444" s="3">
        <v>16663.0</v>
      </c>
    </row>
    <row r="4445">
      <c r="A4445" s="4">
        <v>16129.0</v>
      </c>
      <c r="B4445" s="4" t="s">
        <v>4416</v>
      </c>
      <c r="C4445" s="3">
        <v>22600.0</v>
      </c>
    </row>
    <row r="4446">
      <c r="A4446" s="4">
        <v>16130.0</v>
      </c>
      <c r="B4446" s="4" t="s">
        <v>4417</v>
      </c>
      <c r="C4446" s="3">
        <v>11757.0</v>
      </c>
    </row>
    <row r="4447">
      <c r="A4447" s="4">
        <v>16131.0</v>
      </c>
      <c r="B4447" s="4" t="s">
        <v>4418</v>
      </c>
      <c r="C4447" s="3">
        <v>24979.0</v>
      </c>
    </row>
    <row r="4448">
      <c r="A4448" s="4">
        <v>16132.0</v>
      </c>
      <c r="B4448" s="4" t="s">
        <v>4419</v>
      </c>
      <c r="C4448" s="3">
        <v>27950.0</v>
      </c>
    </row>
    <row r="4449">
      <c r="A4449" s="4">
        <v>16133.0</v>
      </c>
      <c r="B4449" s="4" t="s">
        <v>4420</v>
      </c>
      <c r="C4449" s="3">
        <v>25822.0</v>
      </c>
    </row>
    <row r="4450">
      <c r="A4450" s="4">
        <v>16134.0</v>
      </c>
      <c r="B4450" s="4" t="s">
        <v>4421</v>
      </c>
      <c r="C4450" s="3">
        <v>13744.0</v>
      </c>
    </row>
    <row r="4451">
      <c r="A4451" s="4">
        <v>16135.0</v>
      </c>
      <c r="B4451" s="4" t="s">
        <v>4422</v>
      </c>
      <c r="C4451" s="3">
        <v>26455.0</v>
      </c>
    </row>
    <row r="4452">
      <c r="A4452" s="4">
        <v>16136.0</v>
      </c>
      <c r="B4452" s="4" t="s">
        <v>4423</v>
      </c>
      <c r="C4452" s="3">
        <v>24666.0</v>
      </c>
    </row>
    <row r="4453">
      <c r="A4453" s="4">
        <v>16138.0</v>
      </c>
      <c r="B4453" s="4" t="s">
        <v>4424</v>
      </c>
      <c r="C4453" s="3">
        <v>31240.0</v>
      </c>
    </row>
    <row r="4454">
      <c r="A4454" s="4">
        <v>16139.0</v>
      </c>
      <c r="B4454" s="4" t="s">
        <v>4425</v>
      </c>
      <c r="C4454" s="3">
        <v>31019.0</v>
      </c>
    </row>
    <row r="4455">
      <c r="A4455" s="4">
        <v>16140.0</v>
      </c>
      <c r="B4455" s="4" t="s">
        <v>4426</v>
      </c>
      <c r="C4455" s="3">
        <v>19835.0</v>
      </c>
    </row>
    <row r="4456">
      <c r="A4456" s="4">
        <v>16142.0</v>
      </c>
      <c r="B4456" s="4" t="s">
        <v>4427</v>
      </c>
      <c r="C4456" s="3">
        <v>28443.0</v>
      </c>
    </row>
    <row r="4457">
      <c r="A4457" s="4">
        <v>16145.0</v>
      </c>
      <c r="B4457" s="4" t="s">
        <v>4428</v>
      </c>
      <c r="C4457" s="3">
        <v>28048.0</v>
      </c>
    </row>
    <row r="4458">
      <c r="A4458" s="4">
        <v>16147.0</v>
      </c>
      <c r="B4458" s="4" t="s">
        <v>4429</v>
      </c>
      <c r="C4458" s="3">
        <v>21509.0</v>
      </c>
    </row>
    <row r="4459">
      <c r="A4459" s="4">
        <v>16148.0</v>
      </c>
      <c r="B4459" s="4" t="s">
        <v>4430</v>
      </c>
      <c r="C4459" s="3">
        <v>20613.0</v>
      </c>
    </row>
    <row r="4460">
      <c r="A4460" s="4">
        <v>16149.0</v>
      </c>
      <c r="B4460" s="4" t="s">
        <v>4431</v>
      </c>
      <c r="C4460" s="3">
        <v>14652.0</v>
      </c>
    </row>
    <row r="4461">
      <c r="A4461" s="4">
        <v>16150.0</v>
      </c>
      <c r="B4461" s="4" t="s">
        <v>4432</v>
      </c>
      <c r="C4461" s="3">
        <v>12095.0</v>
      </c>
    </row>
    <row r="4462">
      <c r="A4462" s="4">
        <v>16151.0</v>
      </c>
      <c r="B4462" s="4" t="s">
        <v>685</v>
      </c>
      <c r="C4462" s="3">
        <v>11393.0</v>
      </c>
    </row>
    <row r="4463">
      <c r="A4463" s="4">
        <v>16152.0</v>
      </c>
      <c r="B4463" s="4" t="s">
        <v>4433</v>
      </c>
      <c r="C4463" s="3">
        <v>20475.0</v>
      </c>
    </row>
    <row r="4464">
      <c r="A4464" s="4">
        <v>16153.0</v>
      </c>
      <c r="B4464" s="4" t="s">
        <v>4434</v>
      </c>
      <c r="C4464" s="3">
        <v>19614.0</v>
      </c>
    </row>
    <row r="4465">
      <c r="A4465" s="4">
        <v>16154.0</v>
      </c>
      <c r="B4465" s="4" t="s">
        <v>4435</v>
      </c>
      <c r="C4465" s="3">
        <v>21842.0</v>
      </c>
    </row>
    <row r="4466">
      <c r="A4466" s="4">
        <v>16155.0</v>
      </c>
      <c r="B4466" s="4" t="s">
        <v>4436</v>
      </c>
      <c r="C4466" s="3">
        <v>25004.0</v>
      </c>
    </row>
    <row r="4467">
      <c r="A4467" s="4">
        <v>16156.0</v>
      </c>
      <c r="B4467" s="4" t="s">
        <v>4437</v>
      </c>
      <c r="C4467" s="3">
        <v>29705.0</v>
      </c>
    </row>
    <row r="4468">
      <c r="A4468" s="4">
        <v>16157.0</v>
      </c>
      <c r="B4468" s="4" t="s">
        <v>4438</v>
      </c>
      <c r="C4468" s="3">
        <v>22862.0</v>
      </c>
    </row>
    <row r="4469">
      <c r="A4469" s="4">
        <v>16158.0</v>
      </c>
      <c r="B4469" s="4" t="s">
        <v>4439</v>
      </c>
      <c r="C4469" s="3">
        <v>32270.0</v>
      </c>
    </row>
    <row r="4470">
      <c r="A4470" s="4">
        <v>16159.0</v>
      </c>
      <c r="B4470" s="4" t="s">
        <v>4440</v>
      </c>
      <c r="C4470" s="3">
        <v>13470.0</v>
      </c>
    </row>
    <row r="4471">
      <c r="A4471" s="4">
        <v>16160.0</v>
      </c>
      <c r="B4471" s="4" t="s">
        <v>4441</v>
      </c>
      <c r="C4471" s="3">
        <v>15366.0</v>
      </c>
    </row>
    <row r="4472">
      <c r="A4472" s="4">
        <v>16161.0</v>
      </c>
      <c r="B4472" s="4" t="s">
        <v>4442</v>
      </c>
      <c r="C4472" s="3">
        <v>22085.0</v>
      </c>
    </row>
    <row r="4473">
      <c r="A4473" s="4">
        <v>16163.0</v>
      </c>
      <c r="B4473" s="4" t="s">
        <v>4443</v>
      </c>
      <c r="C4473" s="3">
        <v>30495.0</v>
      </c>
    </row>
    <row r="4474">
      <c r="A4474" s="4">
        <v>16164.0</v>
      </c>
      <c r="B4474" s="4" t="s">
        <v>4444</v>
      </c>
      <c r="C4474" s="3">
        <v>35660.0</v>
      </c>
    </row>
    <row r="4475">
      <c r="A4475" s="4">
        <v>16165.0</v>
      </c>
      <c r="B4475" s="4" t="s">
        <v>4445</v>
      </c>
      <c r="C4475" s="3">
        <v>20739.0</v>
      </c>
    </row>
    <row r="4476">
      <c r="A4476" s="4">
        <v>16166.0</v>
      </c>
      <c r="B4476" s="4" t="s">
        <v>4446</v>
      </c>
      <c r="C4476" s="3">
        <v>21767.0</v>
      </c>
    </row>
    <row r="4477">
      <c r="A4477" s="4">
        <v>16167.0</v>
      </c>
      <c r="B4477" s="4" t="s">
        <v>4447</v>
      </c>
      <c r="C4477" s="3">
        <v>19877.0</v>
      </c>
    </row>
    <row r="4478">
      <c r="A4478" s="4">
        <v>16170.0</v>
      </c>
      <c r="B4478" s="4" t="s">
        <v>4448</v>
      </c>
      <c r="C4478" s="3">
        <v>14821.0</v>
      </c>
    </row>
    <row r="4479">
      <c r="A4479" s="4">
        <v>16171.0</v>
      </c>
      <c r="B4479" s="4" t="s">
        <v>4449</v>
      </c>
      <c r="C4479" s="3">
        <v>23762.0</v>
      </c>
    </row>
    <row r="4480">
      <c r="A4480" s="4">
        <v>16172.0</v>
      </c>
      <c r="B4480" s="4" t="s">
        <v>4450</v>
      </c>
      <c r="C4480" s="3">
        <v>28162.0</v>
      </c>
    </row>
    <row r="4481">
      <c r="A4481" s="4">
        <v>16173.0</v>
      </c>
      <c r="B4481" s="4" t="s">
        <v>4451</v>
      </c>
      <c r="C4481" s="3">
        <v>28506.0</v>
      </c>
    </row>
    <row r="4482">
      <c r="A4482" s="4">
        <v>16174.0</v>
      </c>
      <c r="B4482" s="4" t="s">
        <v>4452</v>
      </c>
      <c r="C4482" s="3">
        <v>29733.0</v>
      </c>
    </row>
    <row r="4483">
      <c r="A4483" s="4">
        <v>16175.0</v>
      </c>
      <c r="B4483" s="4" t="s">
        <v>4453</v>
      </c>
      <c r="C4483" s="3">
        <v>15210.0</v>
      </c>
    </row>
    <row r="4484">
      <c r="A4484" s="4">
        <v>16176.0</v>
      </c>
      <c r="B4484" s="4" t="s">
        <v>4454</v>
      </c>
      <c r="C4484" s="3">
        <v>24766.0</v>
      </c>
    </row>
    <row r="4485">
      <c r="A4485" s="4">
        <v>16177.0</v>
      </c>
      <c r="B4485" s="4" t="s">
        <v>4455</v>
      </c>
      <c r="C4485" s="3">
        <v>15455.0</v>
      </c>
    </row>
    <row r="4486">
      <c r="A4486" s="4">
        <v>16178.0</v>
      </c>
      <c r="B4486" s="4" t="s">
        <v>4456</v>
      </c>
      <c r="C4486" s="3">
        <v>16356.0</v>
      </c>
    </row>
    <row r="4487">
      <c r="A4487" s="4">
        <v>16179.0</v>
      </c>
      <c r="B4487" s="4" t="s">
        <v>4457</v>
      </c>
      <c r="C4487" s="3">
        <v>22315.0</v>
      </c>
    </row>
    <row r="4488">
      <c r="A4488" s="4">
        <v>16181.0</v>
      </c>
      <c r="B4488" s="4" t="s">
        <v>4458</v>
      </c>
      <c r="C4488" s="3">
        <v>12396.0</v>
      </c>
    </row>
    <row r="4489">
      <c r="A4489" s="4">
        <v>16182.0</v>
      </c>
      <c r="B4489" s="4" t="s">
        <v>4459</v>
      </c>
      <c r="C4489" s="3">
        <v>19965.0</v>
      </c>
    </row>
    <row r="4490">
      <c r="A4490" s="4">
        <v>16183.0</v>
      </c>
      <c r="B4490" s="4" t="s">
        <v>4460</v>
      </c>
      <c r="C4490" s="3">
        <v>21935.0</v>
      </c>
    </row>
    <row r="4491">
      <c r="A4491" s="4">
        <v>16184.0</v>
      </c>
      <c r="B4491" s="4" t="s">
        <v>4461</v>
      </c>
      <c r="C4491" s="3">
        <v>17049.0</v>
      </c>
    </row>
    <row r="4492">
      <c r="A4492" s="4">
        <v>16186.0</v>
      </c>
      <c r="B4492" s="4" t="s">
        <v>4462</v>
      </c>
      <c r="C4492" s="3">
        <v>20468.0</v>
      </c>
    </row>
    <row r="4493">
      <c r="A4493" s="4">
        <v>16187.0</v>
      </c>
      <c r="B4493" s="4" t="s">
        <v>4463</v>
      </c>
      <c r="C4493" s="3">
        <v>16346.0</v>
      </c>
    </row>
    <row r="4494">
      <c r="A4494" s="4">
        <v>16188.0</v>
      </c>
      <c r="B4494" s="4" t="s">
        <v>4464</v>
      </c>
      <c r="C4494" s="3">
        <v>25958.0</v>
      </c>
    </row>
    <row r="4495">
      <c r="A4495" s="4">
        <v>16189.0</v>
      </c>
      <c r="B4495" s="4" t="s">
        <v>4465</v>
      </c>
      <c r="C4495" s="3">
        <v>21423.0</v>
      </c>
    </row>
    <row r="4496">
      <c r="A4496" s="4">
        <v>16190.0</v>
      </c>
      <c r="B4496" s="4" t="s">
        <v>4466</v>
      </c>
      <c r="C4496" s="3">
        <v>15922.0</v>
      </c>
    </row>
    <row r="4497">
      <c r="A4497" s="4">
        <v>16191.0</v>
      </c>
      <c r="B4497" s="4" t="s">
        <v>4467</v>
      </c>
      <c r="C4497" s="3">
        <v>20630.0</v>
      </c>
    </row>
    <row r="4498">
      <c r="A4498" s="4">
        <v>16192.0</v>
      </c>
      <c r="B4498" s="4" t="s">
        <v>4468</v>
      </c>
      <c r="C4498" s="3">
        <v>26875.0</v>
      </c>
    </row>
    <row r="4499">
      <c r="A4499" s="4">
        <v>16193.0</v>
      </c>
      <c r="B4499" s="4" t="s">
        <v>4469</v>
      </c>
      <c r="C4499" s="3">
        <v>17497.0</v>
      </c>
    </row>
    <row r="4500">
      <c r="A4500" s="4">
        <v>16194.0</v>
      </c>
      <c r="B4500" s="4" t="s">
        <v>4470</v>
      </c>
      <c r="C4500" s="3">
        <v>37491.0</v>
      </c>
    </row>
    <row r="4501">
      <c r="A4501" s="4">
        <v>16196.0</v>
      </c>
      <c r="B4501" s="4" t="s">
        <v>4471</v>
      </c>
      <c r="C4501" s="3">
        <v>17763.0</v>
      </c>
    </row>
    <row r="4502">
      <c r="A4502" s="4">
        <v>16197.0</v>
      </c>
      <c r="B4502" s="4" t="s">
        <v>4472</v>
      </c>
      <c r="C4502" s="3">
        <v>26334.0</v>
      </c>
    </row>
    <row r="4503">
      <c r="A4503" s="4">
        <v>16199.0</v>
      </c>
      <c r="B4503" s="4" t="s">
        <v>4473</v>
      </c>
      <c r="C4503" s="3">
        <v>22598.0</v>
      </c>
    </row>
    <row r="4504">
      <c r="A4504" s="4">
        <v>16200.0</v>
      </c>
      <c r="B4504" s="4" t="s">
        <v>4474</v>
      </c>
      <c r="C4504" s="3">
        <v>26484.0</v>
      </c>
    </row>
    <row r="4505">
      <c r="A4505" s="4">
        <v>16202.0</v>
      </c>
      <c r="B4505" s="4" t="s">
        <v>4475</v>
      </c>
      <c r="C4505" s="3">
        <v>24456.0</v>
      </c>
    </row>
    <row r="4506">
      <c r="A4506" s="4">
        <v>16203.0</v>
      </c>
      <c r="B4506" s="4" t="s">
        <v>4476</v>
      </c>
      <c r="C4506" s="3">
        <v>20489.0</v>
      </c>
    </row>
    <row r="4507">
      <c r="A4507" s="4">
        <v>16204.0</v>
      </c>
      <c r="B4507" s="4" t="s">
        <v>4477</v>
      </c>
      <c r="C4507" s="3">
        <v>19496.0</v>
      </c>
    </row>
    <row r="4508">
      <c r="A4508" s="4">
        <v>16206.0</v>
      </c>
      <c r="B4508" s="4" t="s">
        <v>4478</v>
      </c>
      <c r="C4508" s="3">
        <v>21629.0</v>
      </c>
    </row>
    <row r="4509">
      <c r="A4509" s="4">
        <v>16207.0</v>
      </c>
      <c r="B4509" s="4" t="s">
        <v>4479</v>
      </c>
      <c r="C4509" s="3">
        <v>21909.0</v>
      </c>
    </row>
    <row r="4510">
      <c r="A4510" s="4">
        <v>16208.0</v>
      </c>
      <c r="B4510" s="4" t="s">
        <v>4480</v>
      </c>
      <c r="C4510" s="3">
        <v>15733.0</v>
      </c>
    </row>
    <row r="4511">
      <c r="A4511" s="4">
        <v>16209.0</v>
      </c>
      <c r="B4511" s="4" t="s">
        <v>4481</v>
      </c>
      <c r="C4511" s="3">
        <v>18602.0</v>
      </c>
    </row>
    <row r="4512">
      <c r="A4512" s="4">
        <v>16210.0</v>
      </c>
      <c r="B4512" s="4" t="s">
        <v>4482</v>
      </c>
      <c r="C4512" s="3">
        <v>21794.0</v>
      </c>
    </row>
    <row r="4513">
      <c r="A4513" s="4">
        <v>16211.0</v>
      </c>
      <c r="B4513" s="4" t="s">
        <v>4483</v>
      </c>
      <c r="C4513" s="3">
        <v>21043.0</v>
      </c>
    </row>
    <row r="4514">
      <c r="A4514" s="4">
        <v>16213.0</v>
      </c>
      <c r="B4514" s="4" t="s">
        <v>4484</v>
      </c>
      <c r="C4514" s="3">
        <v>32484.0</v>
      </c>
    </row>
    <row r="4515">
      <c r="A4515" s="4">
        <v>16214.0</v>
      </c>
      <c r="B4515" s="4" t="s">
        <v>4485</v>
      </c>
      <c r="C4515" s="3">
        <v>28904.0</v>
      </c>
    </row>
    <row r="4516">
      <c r="A4516" s="4">
        <v>16215.0</v>
      </c>
      <c r="B4516" s="4" t="s">
        <v>4486</v>
      </c>
      <c r="C4516" s="3">
        <v>22092.0</v>
      </c>
    </row>
    <row r="4517">
      <c r="A4517" s="4">
        <v>16216.0</v>
      </c>
      <c r="B4517" s="4" t="s">
        <v>4487</v>
      </c>
      <c r="C4517" s="3">
        <v>25289.0</v>
      </c>
    </row>
    <row r="4518">
      <c r="A4518" s="4">
        <v>16218.0</v>
      </c>
      <c r="B4518" s="4" t="s">
        <v>4488</v>
      </c>
      <c r="C4518" s="3">
        <v>26306.0</v>
      </c>
    </row>
    <row r="4519">
      <c r="A4519" s="4">
        <v>16219.0</v>
      </c>
      <c r="B4519" s="4" t="s">
        <v>4489</v>
      </c>
      <c r="C4519" s="3">
        <v>24090.0</v>
      </c>
    </row>
    <row r="4520">
      <c r="A4520" s="4">
        <v>16220.0</v>
      </c>
      <c r="B4520" s="4" t="s">
        <v>2086</v>
      </c>
      <c r="C4520" s="3">
        <v>15500.0</v>
      </c>
    </row>
    <row r="4521">
      <c r="A4521" s="4">
        <v>16221.0</v>
      </c>
      <c r="B4521" s="4" t="s">
        <v>4490</v>
      </c>
      <c r="C4521" s="3">
        <v>11372.0</v>
      </c>
    </row>
    <row r="4522">
      <c r="A4522" s="4">
        <v>16222.0</v>
      </c>
      <c r="B4522" s="4" t="s">
        <v>3508</v>
      </c>
      <c r="C4522" s="3">
        <v>17215.0</v>
      </c>
    </row>
    <row r="4523">
      <c r="A4523" s="4">
        <v>16223.0</v>
      </c>
      <c r="B4523" s="4" t="s">
        <v>4491</v>
      </c>
      <c r="C4523" s="3">
        <v>20569.0</v>
      </c>
    </row>
    <row r="4524">
      <c r="A4524" s="4">
        <v>16224.0</v>
      </c>
      <c r="B4524" s="4" t="s">
        <v>4492</v>
      </c>
      <c r="C4524" s="3">
        <v>22750.0</v>
      </c>
    </row>
    <row r="4525">
      <c r="A4525" s="4">
        <v>16225.0</v>
      </c>
      <c r="B4525" s="4" t="s">
        <v>4493</v>
      </c>
      <c r="C4525" s="3">
        <v>28072.0</v>
      </c>
    </row>
    <row r="4526">
      <c r="A4526" s="4">
        <v>16226.0</v>
      </c>
      <c r="B4526" s="4" t="s">
        <v>4494</v>
      </c>
      <c r="C4526" s="3">
        <v>20927.0</v>
      </c>
    </row>
    <row r="4527">
      <c r="A4527" s="4">
        <v>16227.0</v>
      </c>
      <c r="B4527" s="4" t="s">
        <v>2707</v>
      </c>
      <c r="C4527" s="3">
        <v>16681.0</v>
      </c>
    </row>
    <row r="4528">
      <c r="A4528" s="4">
        <v>16228.0</v>
      </c>
      <c r="B4528" s="4" t="s">
        <v>4495</v>
      </c>
      <c r="C4528" s="3">
        <v>25122.0</v>
      </c>
    </row>
    <row r="4529">
      <c r="A4529" s="4">
        <v>16229.0</v>
      </c>
      <c r="B4529" s="4" t="s">
        <v>4496</v>
      </c>
      <c r="C4529" s="3">
        <v>23957.0</v>
      </c>
    </row>
    <row r="4530">
      <c r="A4530" s="4">
        <v>16230.0</v>
      </c>
      <c r="B4530" s="4" t="s">
        <v>4497</v>
      </c>
      <c r="C4530" s="3">
        <v>24608.0</v>
      </c>
    </row>
    <row r="4531">
      <c r="A4531" s="4">
        <v>16232.0</v>
      </c>
      <c r="B4531" s="4" t="s">
        <v>4498</v>
      </c>
      <c r="C4531" s="3">
        <v>24755.0</v>
      </c>
    </row>
    <row r="4532">
      <c r="A4532" s="4">
        <v>16233.0</v>
      </c>
      <c r="B4532" s="4" t="s">
        <v>4499</v>
      </c>
      <c r="C4532" s="3">
        <v>33630.0</v>
      </c>
    </row>
    <row r="4533">
      <c r="A4533" s="4">
        <v>16234.0</v>
      </c>
      <c r="B4533" s="4" t="s">
        <v>4500</v>
      </c>
      <c r="C4533" s="3">
        <v>15843.0</v>
      </c>
    </row>
    <row r="4534">
      <c r="A4534" s="4">
        <v>16235.0</v>
      </c>
      <c r="B4534" s="4" t="s">
        <v>4501</v>
      </c>
      <c r="C4534" s="3">
        <v>21675.0</v>
      </c>
    </row>
    <row r="4535">
      <c r="A4535" s="4">
        <v>16236.0</v>
      </c>
      <c r="B4535" s="4" t="s">
        <v>4502</v>
      </c>
      <c r="C4535" s="3">
        <v>20696.0</v>
      </c>
    </row>
    <row r="4536">
      <c r="A4536" s="4">
        <v>16238.0</v>
      </c>
      <c r="B4536" s="4" t="s">
        <v>4503</v>
      </c>
      <c r="C4536" s="3">
        <v>22844.0</v>
      </c>
    </row>
    <row r="4537">
      <c r="A4537" s="4">
        <v>16239.0</v>
      </c>
      <c r="B4537" s="4" t="s">
        <v>4504</v>
      </c>
      <c r="C4537" s="3">
        <v>20907.0</v>
      </c>
    </row>
    <row r="4538">
      <c r="A4538" s="4">
        <v>16240.0</v>
      </c>
      <c r="B4538" s="4" t="s">
        <v>4505</v>
      </c>
      <c r="C4538" s="3">
        <v>28893.0</v>
      </c>
    </row>
    <row r="4539">
      <c r="A4539" s="4">
        <v>16241.0</v>
      </c>
      <c r="B4539" s="4" t="s">
        <v>4506</v>
      </c>
      <c r="C4539" s="3">
        <v>25861.0</v>
      </c>
    </row>
    <row r="4540">
      <c r="A4540" s="4">
        <v>16242.0</v>
      </c>
      <c r="B4540" s="4" t="s">
        <v>4507</v>
      </c>
      <c r="C4540" s="3">
        <v>14365.0</v>
      </c>
    </row>
    <row r="4541">
      <c r="A4541" s="4">
        <v>16243.0</v>
      </c>
      <c r="B4541" s="4" t="s">
        <v>4508</v>
      </c>
      <c r="C4541" s="3">
        <v>16671.0</v>
      </c>
    </row>
    <row r="4542">
      <c r="A4542" s="4">
        <v>16245.0</v>
      </c>
      <c r="B4542" s="4" t="s">
        <v>4509</v>
      </c>
      <c r="C4542" s="3">
        <v>22836.0</v>
      </c>
    </row>
    <row r="4543">
      <c r="A4543" s="4">
        <v>16246.0</v>
      </c>
      <c r="B4543" s="4" t="s">
        <v>4510</v>
      </c>
      <c r="C4543" s="3">
        <v>24375.0</v>
      </c>
    </row>
    <row r="4544">
      <c r="A4544" s="4">
        <v>16247.0</v>
      </c>
      <c r="B4544" s="4" t="s">
        <v>4511</v>
      </c>
      <c r="C4544" s="3">
        <v>23869.0</v>
      </c>
    </row>
    <row r="4545">
      <c r="A4545" s="4">
        <v>16248.0</v>
      </c>
      <c r="B4545" s="4" t="s">
        <v>4512</v>
      </c>
      <c r="C4545" s="3">
        <v>26284.0</v>
      </c>
    </row>
    <row r="4546">
      <c r="A4546" s="4">
        <v>16249.0</v>
      </c>
      <c r="B4546" s="4" t="s">
        <v>4513</v>
      </c>
      <c r="C4546" s="3">
        <v>17512.0</v>
      </c>
    </row>
    <row r="4547">
      <c r="A4547" s="4">
        <v>16250.0</v>
      </c>
      <c r="B4547" s="4" t="s">
        <v>4514</v>
      </c>
      <c r="C4547" s="3">
        <v>19230.0</v>
      </c>
    </row>
    <row r="4548">
      <c r="A4548" s="4">
        <v>16251.0</v>
      </c>
      <c r="B4548" s="4" t="s">
        <v>4515</v>
      </c>
      <c r="C4548" s="3">
        <v>14044.0</v>
      </c>
    </row>
    <row r="4549">
      <c r="A4549" s="4">
        <v>16252.0</v>
      </c>
      <c r="B4549" s="4" t="s">
        <v>4516</v>
      </c>
      <c r="C4549" s="3">
        <v>31498.0</v>
      </c>
    </row>
    <row r="4550">
      <c r="A4550" s="4">
        <v>16253.0</v>
      </c>
      <c r="B4550" s="4" t="s">
        <v>4517</v>
      </c>
      <c r="C4550" s="3">
        <v>25892.0</v>
      </c>
    </row>
    <row r="4551">
      <c r="A4551" s="4">
        <v>16254.0</v>
      </c>
      <c r="B4551" s="4" t="s">
        <v>4518</v>
      </c>
      <c r="C4551" s="3">
        <v>25486.0</v>
      </c>
    </row>
    <row r="4552">
      <c r="A4552" s="4">
        <v>16255.0</v>
      </c>
      <c r="B4552" s="4" t="s">
        <v>4519</v>
      </c>
      <c r="C4552" s="3">
        <v>18350.0</v>
      </c>
    </row>
    <row r="4553">
      <c r="A4553" s="4">
        <v>16256.0</v>
      </c>
      <c r="B4553" s="4" t="s">
        <v>4520</v>
      </c>
      <c r="C4553" s="3">
        <v>16967.0</v>
      </c>
    </row>
    <row r="4554">
      <c r="A4554" s="4">
        <v>16257.0</v>
      </c>
      <c r="B4554" s="4" t="s">
        <v>4521</v>
      </c>
      <c r="C4554" s="3">
        <v>28758.0</v>
      </c>
    </row>
    <row r="4555">
      <c r="A4555" s="4">
        <v>16258.0</v>
      </c>
      <c r="B4555" s="4" t="s">
        <v>4522</v>
      </c>
      <c r="C4555" s="3">
        <v>24869.0</v>
      </c>
    </row>
    <row r="4556">
      <c r="A4556" s="4">
        <v>16259.0</v>
      </c>
      <c r="B4556" s="4" t="s">
        <v>4523</v>
      </c>
      <c r="C4556" s="3">
        <v>17763.0</v>
      </c>
    </row>
    <row r="4557">
      <c r="A4557" s="4">
        <v>16260.0</v>
      </c>
      <c r="B4557" s="4" t="s">
        <v>4524</v>
      </c>
      <c r="C4557" s="3">
        <v>17025.0</v>
      </c>
    </row>
    <row r="4558">
      <c r="A4558" s="4">
        <v>16261.0</v>
      </c>
      <c r="B4558" s="4" t="s">
        <v>4525</v>
      </c>
      <c r="C4558" s="3">
        <v>19464.0</v>
      </c>
    </row>
    <row r="4559">
      <c r="A4559" s="4">
        <v>16262.0</v>
      </c>
      <c r="B4559" s="4" t="s">
        <v>4526</v>
      </c>
      <c r="C4559" s="3">
        <v>23868.0</v>
      </c>
    </row>
    <row r="4560">
      <c r="A4560" s="4">
        <v>16263.0</v>
      </c>
      <c r="B4560" s="4" t="s">
        <v>4527</v>
      </c>
      <c r="C4560" s="3">
        <v>19913.0</v>
      </c>
    </row>
    <row r="4561">
      <c r="A4561" s="4">
        <v>15709.0</v>
      </c>
      <c r="B4561" s="4" t="s">
        <v>4528</v>
      </c>
      <c r="C4561" s="3">
        <v>33385.0</v>
      </c>
    </row>
    <row r="4562">
      <c r="A4562" s="4">
        <v>16265.0</v>
      </c>
      <c r="B4562" s="4" t="s">
        <v>4529</v>
      </c>
      <c r="C4562" s="3">
        <v>32027.0</v>
      </c>
    </row>
    <row r="4563">
      <c r="A4563" s="4">
        <v>16271.0</v>
      </c>
      <c r="B4563" s="4" t="s">
        <v>4530</v>
      </c>
      <c r="C4563" s="3">
        <v>19087.0</v>
      </c>
    </row>
    <row r="4564">
      <c r="A4564" s="4">
        <v>16272.0</v>
      </c>
      <c r="B4564" s="4" t="s">
        <v>4531</v>
      </c>
      <c r="C4564" s="3">
        <v>15035.0</v>
      </c>
    </row>
    <row r="4565">
      <c r="A4565" s="4">
        <v>16273.0</v>
      </c>
      <c r="B4565" s="4" t="s">
        <v>4532</v>
      </c>
      <c r="C4565" s="3">
        <v>22114.0</v>
      </c>
    </row>
    <row r="4566">
      <c r="A4566" s="4">
        <v>16274.0</v>
      </c>
      <c r="B4566" s="4" t="s">
        <v>4533</v>
      </c>
      <c r="C4566" s="3">
        <v>20144.0</v>
      </c>
    </row>
    <row r="4567">
      <c r="A4567" s="4">
        <v>16280.0</v>
      </c>
      <c r="B4567" s="4" t="s">
        <v>4534</v>
      </c>
      <c r="C4567" s="3">
        <v>19214.0</v>
      </c>
    </row>
    <row r="4568">
      <c r="A4568" s="4">
        <v>16283.0</v>
      </c>
      <c r="B4568" s="4" t="s">
        <v>3977</v>
      </c>
      <c r="C4568" s="3">
        <v>19566.0</v>
      </c>
    </row>
    <row r="4569">
      <c r="A4569" s="4">
        <v>16284.0</v>
      </c>
      <c r="B4569" s="4" t="s">
        <v>4535</v>
      </c>
      <c r="C4569" s="3">
        <v>17455.0</v>
      </c>
    </row>
    <row r="4570">
      <c r="A4570" s="4">
        <v>16285.0</v>
      </c>
      <c r="B4570" s="4" t="s">
        <v>4536</v>
      </c>
      <c r="C4570" s="3">
        <v>22722.0</v>
      </c>
    </row>
    <row r="4571">
      <c r="A4571" s="4">
        <v>16286.0</v>
      </c>
      <c r="B4571" s="4" t="s">
        <v>4537</v>
      </c>
      <c r="C4571" s="3">
        <v>16305.0</v>
      </c>
    </row>
    <row r="4572">
      <c r="A4572" s="4">
        <v>16287.0</v>
      </c>
      <c r="B4572" s="4" t="s">
        <v>4538</v>
      </c>
      <c r="C4572" s="3">
        <v>11138.0</v>
      </c>
    </row>
    <row r="4573">
      <c r="A4573" s="4">
        <v>16288.0</v>
      </c>
      <c r="B4573" s="4" t="s">
        <v>4539</v>
      </c>
      <c r="C4573" s="3">
        <v>14894.0</v>
      </c>
    </row>
    <row r="4574">
      <c r="A4574" s="4">
        <v>16291.0</v>
      </c>
      <c r="B4574" s="4" t="s">
        <v>4540</v>
      </c>
      <c r="C4574" s="3">
        <v>12545.0</v>
      </c>
    </row>
    <row r="4575">
      <c r="A4575" s="4">
        <v>16292.0</v>
      </c>
      <c r="B4575" s="4" t="s">
        <v>4541</v>
      </c>
      <c r="C4575" s="3">
        <v>22019.0</v>
      </c>
    </row>
    <row r="4576">
      <c r="A4576" s="4">
        <v>16293.0</v>
      </c>
      <c r="B4576" s="4" t="s">
        <v>4542</v>
      </c>
      <c r="C4576" s="3">
        <v>23364.0</v>
      </c>
    </row>
    <row r="4577">
      <c r="A4577" s="4">
        <v>16294.0</v>
      </c>
      <c r="B4577" s="4" t="s">
        <v>4543</v>
      </c>
      <c r="C4577" s="3">
        <v>24388.0</v>
      </c>
    </row>
    <row r="4578">
      <c r="A4578" s="4">
        <v>16295.0</v>
      </c>
      <c r="B4578" s="4" t="s">
        <v>4544</v>
      </c>
      <c r="C4578" s="3">
        <v>19737.0</v>
      </c>
    </row>
    <row r="4579">
      <c r="A4579" s="4">
        <v>16296.0</v>
      </c>
      <c r="B4579" s="4" t="s">
        <v>4545</v>
      </c>
      <c r="C4579" s="3">
        <v>28301.0</v>
      </c>
    </row>
    <row r="4580">
      <c r="A4580" s="4">
        <v>16297.0</v>
      </c>
      <c r="B4580" s="4" t="s">
        <v>4546</v>
      </c>
      <c r="C4580" s="3">
        <v>15281.0</v>
      </c>
    </row>
    <row r="4581">
      <c r="A4581" s="4">
        <v>16298.0</v>
      </c>
      <c r="B4581" s="4" t="s">
        <v>4547</v>
      </c>
      <c r="C4581" s="3">
        <v>22478.0</v>
      </c>
    </row>
    <row r="4582">
      <c r="A4582" s="4">
        <v>16299.0</v>
      </c>
      <c r="B4582" s="4" t="s">
        <v>4548</v>
      </c>
      <c r="C4582" s="3">
        <v>17491.0</v>
      </c>
    </row>
    <row r="4583">
      <c r="A4583" s="4">
        <v>16302.0</v>
      </c>
      <c r="B4583" s="4" t="s">
        <v>4549</v>
      </c>
      <c r="C4583" s="3">
        <v>24212.0</v>
      </c>
    </row>
    <row r="4584">
      <c r="A4584" s="4">
        <v>16304.0</v>
      </c>
      <c r="B4584" s="4" t="s">
        <v>4550</v>
      </c>
      <c r="C4584" s="3">
        <v>22300.0</v>
      </c>
    </row>
    <row r="4585">
      <c r="A4585" s="4">
        <v>16306.0</v>
      </c>
      <c r="B4585" s="4" t="s">
        <v>4551</v>
      </c>
      <c r="C4585" s="3">
        <v>21606.0</v>
      </c>
    </row>
    <row r="4586">
      <c r="A4586" s="4">
        <v>16307.0</v>
      </c>
      <c r="B4586" s="4" t="s">
        <v>4552</v>
      </c>
      <c r="C4586" s="3">
        <v>33237.0</v>
      </c>
    </row>
    <row r="4587">
      <c r="A4587" s="4">
        <v>16308.0</v>
      </c>
      <c r="B4587" s="4" t="s">
        <v>4553</v>
      </c>
      <c r="C4587" s="3">
        <v>14928.0</v>
      </c>
    </row>
    <row r="4588">
      <c r="A4588" s="4">
        <v>16310.0</v>
      </c>
      <c r="B4588" s="4" t="s">
        <v>4554</v>
      </c>
      <c r="C4588" s="3">
        <v>20014.0</v>
      </c>
    </row>
    <row r="4589">
      <c r="A4589" s="4">
        <v>16311.0</v>
      </c>
      <c r="B4589" s="4" t="s">
        <v>4555</v>
      </c>
      <c r="C4589" s="3">
        <v>21912.0</v>
      </c>
    </row>
    <row r="4590">
      <c r="A4590" s="4">
        <v>16312.0</v>
      </c>
      <c r="B4590" s="4" t="s">
        <v>4556</v>
      </c>
      <c r="C4590" s="3">
        <v>25387.0</v>
      </c>
    </row>
    <row r="4591">
      <c r="A4591" s="4">
        <v>16313.0</v>
      </c>
      <c r="B4591" s="4" t="s">
        <v>4557</v>
      </c>
      <c r="C4591" s="3">
        <v>32768.0</v>
      </c>
    </row>
    <row r="4592">
      <c r="A4592" s="4">
        <v>16314.0</v>
      </c>
      <c r="B4592" s="4" t="s">
        <v>4558</v>
      </c>
      <c r="C4592" s="3">
        <v>17524.0</v>
      </c>
    </row>
    <row r="4593">
      <c r="A4593" s="4">
        <v>16316.0</v>
      </c>
      <c r="B4593" s="4" t="s">
        <v>4559</v>
      </c>
      <c r="C4593" s="3">
        <v>18500.0</v>
      </c>
    </row>
    <row r="4594">
      <c r="A4594" s="4">
        <v>16317.0</v>
      </c>
      <c r="B4594" s="4" t="s">
        <v>4560</v>
      </c>
      <c r="C4594" s="3">
        <v>26513.0</v>
      </c>
    </row>
    <row r="4595">
      <c r="A4595" s="4">
        <v>16318.0</v>
      </c>
      <c r="B4595" s="4" t="s">
        <v>4561</v>
      </c>
      <c r="C4595" s="3">
        <v>18967.0</v>
      </c>
    </row>
    <row r="4596">
      <c r="A4596" s="4">
        <v>16319.0</v>
      </c>
      <c r="B4596" s="4" t="s">
        <v>4562</v>
      </c>
      <c r="C4596" s="3">
        <v>31878.0</v>
      </c>
    </row>
    <row r="4597">
      <c r="A4597" s="4">
        <v>16320.0</v>
      </c>
      <c r="B4597" s="4" t="s">
        <v>4563</v>
      </c>
      <c r="C4597" s="3">
        <v>12609.0</v>
      </c>
    </row>
    <row r="4598">
      <c r="A4598" s="4">
        <v>16321.0</v>
      </c>
      <c r="B4598" s="4" t="s">
        <v>4564</v>
      </c>
      <c r="C4598" s="3">
        <v>26031.0</v>
      </c>
    </row>
    <row r="4599">
      <c r="A4599" s="4">
        <v>16323.0</v>
      </c>
      <c r="B4599" s="4" t="s">
        <v>4565</v>
      </c>
      <c r="C4599" s="3">
        <v>18129.0</v>
      </c>
    </row>
    <row r="4600">
      <c r="A4600" s="4">
        <v>16324.0</v>
      </c>
      <c r="B4600" s="4" t="s">
        <v>4566</v>
      </c>
      <c r="C4600" s="3">
        <v>19977.0</v>
      </c>
    </row>
    <row r="4601">
      <c r="A4601" s="4">
        <v>16325.0</v>
      </c>
      <c r="B4601" s="4" t="s">
        <v>4567</v>
      </c>
      <c r="C4601" s="3">
        <v>22374.0</v>
      </c>
    </row>
    <row r="4602">
      <c r="A4602" s="4">
        <v>16327.0</v>
      </c>
      <c r="B4602" s="4" t="s">
        <v>4568</v>
      </c>
      <c r="C4602" s="3">
        <v>20204.0</v>
      </c>
    </row>
    <row r="4603">
      <c r="A4603" s="4">
        <v>16328.0</v>
      </c>
      <c r="B4603" s="4" t="s">
        <v>4569</v>
      </c>
      <c r="C4603" s="3">
        <v>18603.0</v>
      </c>
    </row>
    <row r="4604">
      <c r="A4604" s="4">
        <v>16329.0</v>
      </c>
      <c r="B4604" s="4" t="s">
        <v>4570</v>
      </c>
      <c r="C4604" s="3">
        <v>23619.0</v>
      </c>
    </row>
    <row r="4605">
      <c r="A4605" s="4">
        <v>16330.0</v>
      </c>
      <c r="B4605" s="4" t="s">
        <v>4571</v>
      </c>
      <c r="C4605" s="3">
        <v>24636.0</v>
      </c>
    </row>
    <row r="4606">
      <c r="A4606" s="4">
        <v>16331.0</v>
      </c>
      <c r="B4606" s="4" t="s">
        <v>4572</v>
      </c>
      <c r="C4606" s="3">
        <v>18606.0</v>
      </c>
    </row>
    <row r="4607">
      <c r="A4607" s="4">
        <v>16332.0</v>
      </c>
      <c r="B4607" s="4" t="s">
        <v>4573</v>
      </c>
      <c r="C4607" s="3">
        <v>35335.0</v>
      </c>
    </row>
    <row r="4608">
      <c r="A4608" s="4">
        <v>16333.0</v>
      </c>
      <c r="B4608" s="4" t="s">
        <v>4574</v>
      </c>
      <c r="C4608" s="3">
        <v>31071.0</v>
      </c>
    </row>
    <row r="4609">
      <c r="A4609" s="4">
        <v>16334.0</v>
      </c>
      <c r="B4609" s="4" t="s">
        <v>4575</v>
      </c>
      <c r="C4609" s="3">
        <v>16945.0</v>
      </c>
    </row>
    <row r="4610">
      <c r="A4610" s="4">
        <v>16335.0</v>
      </c>
      <c r="B4610" s="4" t="s">
        <v>4576</v>
      </c>
      <c r="C4610" s="3">
        <v>32209.0</v>
      </c>
    </row>
    <row r="4611">
      <c r="A4611" s="4">
        <v>16336.0</v>
      </c>
      <c r="B4611" s="4" t="s">
        <v>4577</v>
      </c>
      <c r="C4611" s="3">
        <v>20145.0</v>
      </c>
    </row>
    <row r="4612">
      <c r="A4612" s="4">
        <v>16337.0</v>
      </c>
      <c r="B4612" s="4" t="s">
        <v>4578</v>
      </c>
      <c r="C4612" s="3">
        <v>19762.0</v>
      </c>
    </row>
    <row r="4613">
      <c r="A4613" s="4">
        <v>16338.0</v>
      </c>
      <c r="B4613" s="4" t="s">
        <v>4579</v>
      </c>
      <c r="C4613" s="3">
        <v>21227.0</v>
      </c>
    </row>
    <row r="4614">
      <c r="A4614" s="4">
        <v>16339.0</v>
      </c>
      <c r="B4614" s="4" t="s">
        <v>4580</v>
      </c>
      <c r="C4614" s="3">
        <v>29836.0</v>
      </c>
    </row>
    <row r="4615">
      <c r="A4615" s="4">
        <v>16340.0</v>
      </c>
      <c r="B4615" s="4" t="s">
        <v>4581</v>
      </c>
      <c r="C4615" s="3">
        <v>21007.0</v>
      </c>
    </row>
    <row r="4616">
      <c r="A4616" s="4">
        <v>16341.0</v>
      </c>
      <c r="B4616" s="4" t="s">
        <v>4582</v>
      </c>
      <c r="C4616" s="3">
        <v>22969.0</v>
      </c>
    </row>
    <row r="4617">
      <c r="A4617" s="4">
        <v>16342.0</v>
      </c>
      <c r="B4617" s="4" t="s">
        <v>4583</v>
      </c>
      <c r="C4617" s="3">
        <v>31335.0</v>
      </c>
    </row>
    <row r="4618">
      <c r="A4618" s="4">
        <v>16343.0</v>
      </c>
      <c r="B4618" s="4" t="s">
        <v>3045</v>
      </c>
      <c r="C4618" s="3">
        <v>22755.0</v>
      </c>
    </row>
    <row r="4619">
      <c r="A4619" s="4">
        <v>16344.0</v>
      </c>
      <c r="B4619" s="4" t="s">
        <v>4584</v>
      </c>
      <c r="C4619" s="3">
        <v>36990.0</v>
      </c>
    </row>
    <row r="4620">
      <c r="A4620" s="4">
        <v>16345.0</v>
      </c>
      <c r="B4620" s="4" t="s">
        <v>4585</v>
      </c>
      <c r="C4620" s="3">
        <v>25107.0</v>
      </c>
    </row>
    <row r="4621">
      <c r="A4621" s="4">
        <v>16346.0</v>
      </c>
      <c r="B4621" s="4" t="s">
        <v>4586</v>
      </c>
      <c r="C4621" s="3">
        <v>18157.0</v>
      </c>
    </row>
    <row r="4622">
      <c r="A4622" s="4">
        <v>16347.0</v>
      </c>
      <c r="B4622" s="4" t="s">
        <v>4587</v>
      </c>
      <c r="C4622" s="3">
        <v>21818.0</v>
      </c>
    </row>
    <row r="4623">
      <c r="A4623" s="4">
        <v>16348.0</v>
      </c>
      <c r="B4623" s="4" t="s">
        <v>4588</v>
      </c>
      <c r="C4623" s="3">
        <v>15288.0</v>
      </c>
    </row>
    <row r="4624">
      <c r="A4624" s="4">
        <v>16349.0</v>
      </c>
      <c r="B4624" s="4" t="s">
        <v>4589</v>
      </c>
      <c r="C4624" s="3">
        <v>13922.0</v>
      </c>
    </row>
    <row r="4625">
      <c r="A4625" s="4">
        <v>16350.0</v>
      </c>
      <c r="B4625" s="4" t="s">
        <v>4590</v>
      </c>
      <c r="C4625" s="3">
        <v>22243.0</v>
      </c>
    </row>
    <row r="4626">
      <c r="A4626" s="4">
        <v>16352.0</v>
      </c>
      <c r="B4626" s="4" t="s">
        <v>4591</v>
      </c>
      <c r="C4626" s="3">
        <v>15725.0</v>
      </c>
    </row>
    <row r="4627">
      <c r="A4627" s="4">
        <v>16353.0</v>
      </c>
      <c r="B4627" s="4" t="s">
        <v>4592</v>
      </c>
      <c r="C4627" s="3">
        <v>14083.0</v>
      </c>
    </row>
    <row r="4628">
      <c r="A4628" s="4">
        <v>16354.0</v>
      </c>
      <c r="B4628" s="4" t="s">
        <v>4593</v>
      </c>
      <c r="C4628" s="3">
        <v>15506.0</v>
      </c>
    </row>
    <row r="4629">
      <c r="A4629" s="4">
        <v>16355.0</v>
      </c>
      <c r="B4629" s="4" t="s">
        <v>4594</v>
      </c>
      <c r="C4629" s="3">
        <v>13948.0</v>
      </c>
    </row>
    <row r="4630">
      <c r="A4630" s="4">
        <v>16356.0</v>
      </c>
      <c r="B4630" s="4" t="s">
        <v>4595</v>
      </c>
      <c r="C4630" s="3">
        <v>15053.0</v>
      </c>
    </row>
    <row r="4631">
      <c r="A4631" s="4">
        <v>16357.0</v>
      </c>
      <c r="B4631" s="4" t="s">
        <v>4596</v>
      </c>
      <c r="C4631" s="3">
        <v>22879.0</v>
      </c>
    </row>
    <row r="4632">
      <c r="A4632" s="4">
        <v>16358.0</v>
      </c>
      <c r="B4632" s="4" t="s">
        <v>4597</v>
      </c>
      <c r="C4632" s="3">
        <v>34143.0</v>
      </c>
    </row>
    <row r="4633">
      <c r="A4633" s="4">
        <v>16359.0</v>
      </c>
      <c r="B4633" s="4" t="s">
        <v>4598</v>
      </c>
      <c r="C4633" s="3">
        <v>19129.0</v>
      </c>
    </row>
    <row r="4634">
      <c r="A4634" s="4">
        <v>16360.0</v>
      </c>
      <c r="B4634" s="4" t="s">
        <v>4599</v>
      </c>
      <c r="C4634" s="3">
        <v>27597.0</v>
      </c>
    </row>
    <row r="4635">
      <c r="A4635" s="4">
        <v>16361.0</v>
      </c>
      <c r="B4635" s="4" t="s">
        <v>4600</v>
      </c>
      <c r="C4635" s="3">
        <v>22156.0</v>
      </c>
    </row>
    <row r="4636">
      <c r="A4636" s="4">
        <v>16362.0</v>
      </c>
      <c r="B4636" s="4" t="s">
        <v>4601</v>
      </c>
      <c r="C4636" s="3">
        <v>26714.0</v>
      </c>
    </row>
    <row r="4637">
      <c r="A4637" s="4">
        <v>16363.0</v>
      </c>
      <c r="B4637" s="4" t="s">
        <v>4602</v>
      </c>
      <c r="C4637" s="3">
        <v>16762.0</v>
      </c>
    </row>
    <row r="4638">
      <c r="A4638" s="4">
        <v>16364.0</v>
      </c>
      <c r="B4638" s="4" t="s">
        <v>4603</v>
      </c>
      <c r="C4638" s="3">
        <v>32591.0</v>
      </c>
    </row>
    <row r="4639">
      <c r="A4639" s="4">
        <v>16365.0</v>
      </c>
      <c r="B4639" s="4" t="s">
        <v>4604</v>
      </c>
      <c r="C4639" s="3">
        <v>26324.0</v>
      </c>
    </row>
    <row r="4640">
      <c r="A4640" s="4">
        <v>16366.0</v>
      </c>
      <c r="B4640" s="4" t="s">
        <v>4605</v>
      </c>
      <c r="C4640" s="3">
        <v>25871.0</v>
      </c>
    </row>
    <row r="4641">
      <c r="A4641" s="4">
        <v>16368.0</v>
      </c>
      <c r="B4641" s="4" t="s">
        <v>4606</v>
      </c>
      <c r="C4641" s="3">
        <v>33256.0</v>
      </c>
    </row>
    <row r="4642">
      <c r="A4642" s="4">
        <v>16370.0</v>
      </c>
      <c r="B4642" s="4" t="s">
        <v>4607</v>
      </c>
      <c r="C4642" s="3">
        <v>16144.0</v>
      </c>
    </row>
    <row r="4643">
      <c r="A4643" s="4">
        <v>16371.0</v>
      </c>
      <c r="B4643" s="4" t="s">
        <v>4608</v>
      </c>
      <c r="C4643" s="3">
        <v>32368.0</v>
      </c>
    </row>
    <row r="4644">
      <c r="A4644" s="4">
        <v>16372.0</v>
      </c>
      <c r="B4644" s="4" t="s">
        <v>4609</v>
      </c>
      <c r="C4644" s="3">
        <v>15209.0</v>
      </c>
    </row>
    <row r="4645">
      <c r="A4645" s="4">
        <v>16373.0</v>
      </c>
      <c r="B4645" s="4" t="s">
        <v>4610</v>
      </c>
      <c r="C4645" s="3">
        <v>20996.0</v>
      </c>
    </row>
    <row r="4646">
      <c r="A4646" s="4">
        <v>16374.0</v>
      </c>
      <c r="B4646" s="4" t="s">
        <v>4611</v>
      </c>
      <c r="C4646" s="3">
        <v>23831.0</v>
      </c>
    </row>
    <row r="4647">
      <c r="A4647" s="4">
        <v>16375.0</v>
      </c>
      <c r="B4647" s="4" t="s">
        <v>4612</v>
      </c>
      <c r="C4647" s="3">
        <v>19442.0</v>
      </c>
    </row>
    <row r="4648">
      <c r="A4648" s="4">
        <v>16376.0</v>
      </c>
      <c r="B4648" s="4" t="s">
        <v>4613</v>
      </c>
      <c r="C4648" s="3">
        <v>30915.0</v>
      </c>
    </row>
    <row r="4649">
      <c r="A4649" s="4">
        <v>16377.0</v>
      </c>
      <c r="B4649" s="4" t="s">
        <v>4614</v>
      </c>
      <c r="C4649" s="3">
        <v>26719.0</v>
      </c>
    </row>
    <row r="4650">
      <c r="A4650" s="4">
        <v>16378.0</v>
      </c>
      <c r="B4650" s="4" t="s">
        <v>4615</v>
      </c>
      <c r="C4650" s="3">
        <v>28236.0</v>
      </c>
    </row>
    <row r="4651">
      <c r="A4651" s="4">
        <v>16379.0</v>
      </c>
      <c r="B4651" s="4" t="s">
        <v>4616</v>
      </c>
      <c r="C4651" s="3">
        <v>29634.0</v>
      </c>
    </row>
    <row r="4652">
      <c r="A4652" s="4">
        <v>16380.0</v>
      </c>
      <c r="B4652" s="4" t="s">
        <v>4617</v>
      </c>
      <c r="C4652" s="3">
        <v>14198.0</v>
      </c>
    </row>
    <row r="4653">
      <c r="A4653" s="4">
        <v>16381.0</v>
      </c>
      <c r="B4653" s="4" t="s">
        <v>4618</v>
      </c>
      <c r="C4653" s="3">
        <v>21829.0</v>
      </c>
    </row>
    <row r="4654">
      <c r="A4654" s="4">
        <v>16382.0</v>
      </c>
      <c r="B4654" s="4" t="s">
        <v>4619</v>
      </c>
      <c r="C4654" s="3">
        <v>34529.0</v>
      </c>
    </row>
    <row r="4655">
      <c r="A4655" s="4">
        <v>16383.0</v>
      </c>
      <c r="B4655" s="4" t="s">
        <v>4620</v>
      </c>
      <c r="C4655" s="3">
        <v>13721.0</v>
      </c>
    </row>
    <row r="4656">
      <c r="A4656" s="4">
        <v>16384.0</v>
      </c>
      <c r="B4656" s="4" t="s">
        <v>4621</v>
      </c>
      <c r="C4656" s="3">
        <v>22210.0</v>
      </c>
    </row>
    <row r="4657">
      <c r="A4657" s="4">
        <v>16387.0</v>
      </c>
      <c r="B4657" s="4" t="s">
        <v>4622</v>
      </c>
      <c r="C4657" s="3">
        <v>21921.0</v>
      </c>
    </row>
    <row r="4658">
      <c r="A4658" s="4">
        <v>16388.0</v>
      </c>
      <c r="B4658" s="4" t="s">
        <v>4623</v>
      </c>
      <c r="C4658" s="3">
        <v>15830.0</v>
      </c>
    </row>
    <row r="4659">
      <c r="A4659" s="4">
        <v>16390.0</v>
      </c>
      <c r="B4659" s="4" t="s">
        <v>4624</v>
      </c>
      <c r="C4659" s="3">
        <v>17473.0</v>
      </c>
    </row>
    <row r="4660">
      <c r="A4660" s="4">
        <v>16391.0</v>
      </c>
      <c r="B4660" s="4" t="s">
        <v>4625</v>
      </c>
      <c r="C4660" s="3">
        <v>15883.0</v>
      </c>
    </row>
    <row r="4661">
      <c r="A4661" s="4">
        <v>16392.0</v>
      </c>
      <c r="B4661" s="4" t="s">
        <v>4626</v>
      </c>
      <c r="C4661" s="3">
        <v>29159.0</v>
      </c>
    </row>
    <row r="4662">
      <c r="A4662" s="4">
        <v>16395.0</v>
      </c>
      <c r="B4662" s="4" t="s">
        <v>4627</v>
      </c>
      <c r="C4662" s="3">
        <v>34341.0</v>
      </c>
    </row>
    <row r="4663">
      <c r="A4663" s="4">
        <v>16398.0</v>
      </c>
      <c r="B4663" s="4" t="s">
        <v>4628</v>
      </c>
      <c r="C4663" s="3">
        <v>17697.0</v>
      </c>
    </row>
    <row r="4664">
      <c r="A4664" s="4">
        <v>16399.0</v>
      </c>
      <c r="B4664" s="4" t="s">
        <v>4629</v>
      </c>
      <c r="C4664" s="3">
        <v>19889.0</v>
      </c>
    </row>
    <row r="4665">
      <c r="A4665" s="4">
        <v>16401.0</v>
      </c>
      <c r="B4665" s="4" t="s">
        <v>4630</v>
      </c>
      <c r="C4665" s="3">
        <v>23628.0</v>
      </c>
    </row>
    <row r="4666">
      <c r="A4666" s="4">
        <v>16402.0</v>
      </c>
      <c r="B4666" s="4" t="s">
        <v>4631</v>
      </c>
      <c r="C4666" s="3">
        <v>16827.0</v>
      </c>
    </row>
    <row r="4667">
      <c r="A4667" s="4">
        <v>16403.0</v>
      </c>
      <c r="B4667" s="4" t="s">
        <v>4632</v>
      </c>
      <c r="C4667" s="3">
        <v>14184.0</v>
      </c>
    </row>
    <row r="4668">
      <c r="A4668" s="4">
        <v>16404.0</v>
      </c>
      <c r="B4668" s="4" t="s">
        <v>4633</v>
      </c>
      <c r="C4668" s="3">
        <v>21743.0</v>
      </c>
    </row>
    <row r="4669">
      <c r="A4669" s="4">
        <v>16407.0</v>
      </c>
      <c r="B4669" s="4" t="s">
        <v>4634</v>
      </c>
      <c r="C4669" s="3">
        <v>30011.0</v>
      </c>
    </row>
    <row r="4670">
      <c r="A4670" s="4">
        <v>16408.0</v>
      </c>
      <c r="B4670" s="4" t="s">
        <v>4635</v>
      </c>
      <c r="C4670" s="3">
        <v>17007.0</v>
      </c>
    </row>
    <row r="4671">
      <c r="A4671" s="4">
        <v>16409.0</v>
      </c>
      <c r="B4671" s="4" t="s">
        <v>4636</v>
      </c>
      <c r="C4671" s="3">
        <v>19377.0</v>
      </c>
    </row>
    <row r="4672">
      <c r="A4672" s="4">
        <v>16411.0</v>
      </c>
      <c r="B4672" s="4" t="s">
        <v>420</v>
      </c>
      <c r="C4672" s="3">
        <v>19376.0</v>
      </c>
    </row>
    <row r="4673">
      <c r="A4673" s="4">
        <v>16412.0</v>
      </c>
      <c r="B4673" s="4" t="s">
        <v>4637</v>
      </c>
      <c r="C4673" s="3">
        <v>16226.0</v>
      </c>
    </row>
    <row r="4674">
      <c r="A4674" s="4">
        <v>16413.0</v>
      </c>
      <c r="B4674" s="4" t="s">
        <v>2349</v>
      </c>
      <c r="C4674" s="3">
        <v>17781.0</v>
      </c>
    </row>
    <row r="4675">
      <c r="A4675" s="4">
        <v>16414.0</v>
      </c>
      <c r="B4675" s="4" t="s">
        <v>4638</v>
      </c>
      <c r="C4675" s="3">
        <v>12283.0</v>
      </c>
    </row>
    <row r="4676">
      <c r="A4676" s="4">
        <v>16415.0</v>
      </c>
      <c r="B4676" s="4" t="s">
        <v>4639</v>
      </c>
      <c r="C4676" s="3">
        <v>31942.0</v>
      </c>
    </row>
    <row r="4677">
      <c r="A4677" s="4">
        <v>16417.0</v>
      </c>
      <c r="B4677" s="4" t="s">
        <v>4640</v>
      </c>
      <c r="C4677" s="3">
        <v>29034.0</v>
      </c>
    </row>
    <row r="4678">
      <c r="A4678" s="4">
        <v>16420.0</v>
      </c>
      <c r="B4678" s="4" t="s">
        <v>4641</v>
      </c>
      <c r="C4678" s="3">
        <v>24177.0</v>
      </c>
    </row>
    <row r="4679">
      <c r="A4679" s="4">
        <v>16421.0</v>
      </c>
      <c r="B4679" s="4" t="s">
        <v>4642</v>
      </c>
      <c r="C4679" s="3">
        <v>22284.0</v>
      </c>
    </row>
    <row r="4680">
      <c r="A4680" s="4">
        <v>16425.0</v>
      </c>
      <c r="B4680" s="4" t="s">
        <v>4643</v>
      </c>
      <c r="C4680" s="3">
        <v>28522.0</v>
      </c>
    </row>
    <row r="4681">
      <c r="A4681" s="4">
        <v>16426.0</v>
      </c>
      <c r="B4681" s="4" t="s">
        <v>2196</v>
      </c>
      <c r="C4681" s="3">
        <v>12302.0</v>
      </c>
    </row>
    <row r="4682">
      <c r="A4682" s="4">
        <v>16427.0</v>
      </c>
      <c r="B4682" s="4" t="s">
        <v>4644</v>
      </c>
      <c r="C4682" s="3">
        <v>24828.0</v>
      </c>
    </row>
    <row r="4683">
      <c r="A4683" s="4">
        <v>16429.0</v>
      </c>
      <c r="B4683" s="4" t="s">
        <v>4645</v>
      </c>
      <c r="C4683" s="3">
        <v>14422.0</v>
      </c>
    </row>
    <row r="4684">
      <c r="A4684" s="4">
        <v>16430.0</v>
      </c>
      <c r="B4684" s="4" t="s">
        <v>4646</v>
      </c>
      <c r="C4684" s="3">
        <v>24420.0</v>
      </c>
    </row>
    <row r="4685">
      <c r="A4685" s="4">
        <v>16431.0</v>
      </c>
      <c r="B4685" s="4" t="s">
        <v>4647</v>
      </c>
      <c r="C4685" s="3">
        <v>18157.0</v>
      </c>
    </row>
    <row r="4686">
      <c r="A4686" s="4">
        <v>16432.0</v>
      </c>
      <c r="B4686" s="4" t="s">
        <v>4648</v>
      </c>
      <c r="C4686" s="3">
        <v>29938.0</v>
      </c>
    </row>
    <row r="4687">
      <c r="A4687" s="4">
        <v>16433.0</v>
      </c>
      <c r="B4687" s="4" t="s">
        <v>4649</v>
      </c>
      <c r="C4687" s="3">
        <v>22177.0</v>
      </c>
    </row>
    <row r="4688">
      <c r="A4688" s="4">
        <v>16434.0</v>
      </c>
      <c r="B4688" s="4" t="s">
        <v>4650</v>
      </c>
      <c r="C4688" s="3">
        <v>29227.0</v>
      </c>
    </row>
    <row r="4689">
      <c r="A4689" s="4">
        <v>16435.0</v>
      </c>
      <c r="B4689" s="4" t="s">
        <v>4651</v>
      </c>
      <c r="C4689" s="3">
        <v>21752.0</v>
      </c>
    </row>
    <row r="4690">
      <c r="A4690" s="4">
        <v>16436.0</v>
      </c>
      <c r="B4690" s="4" t="s">
        <v>4652</v>
      </c>
      <c r="C4690" s="3">
        <v>18434.0</v>
      </c>
    </row>
    <row r="4691">
      <c r="A4691" s="4">
        <v>16438.0</v>
      </c>
      <c r="B4691" s="4" t="s">
        <v>4653</v>
      </c>
      <c r="C4691" s="3">
        <v>16578.0</v>
      </c>
    </row>
    <row r="4692">
      <c r="A4692" s="4">
        <v>16439.0</v>
      </c>
      <c r="B4692" s="4" t="s">
        <v>4654</v>
      </c>
      <c r="C4692" s="3">
        <v>27354.0</v>
      </c>
    </row>
    <row r="4693">
      <c r="A4693" s="4">
        <v>16441.0</v>
      </c>
      <c r="B4693" s="4" t="s">
        <v>4655</v>
      </c>
      <c r="C4693" s="3">
        <v>22733.0</v>
      </c>
    </row>
    <row r="4694">
      <c r="A4694" s="4">
        <v>16442.0</v>
      </c>
      <c r="B4694" s="4" t="s">
        <v>4656</v>
      </c>
      <c r="C4694" s="3">
        <v>22978.0</v>
      </c>
    </row>
    <row r="4695">
      <c r="A4695" s="4">
        <v>16443.0</v>
      </c>
      <c r="B4695" s="4" t="s">
        <v>4657</v>
      </c>
      <c r="C4695" s="3">
        <v>33995.0</v>
      </c>
    </row>
    <row r="4696">
      <c r="A4696" s="4">
        <v>16444.0</v>
      </c>
      <c r="B4696" s="4" t="s">
        <v>4658</v>
      </c>
      <c r="C4696" s="3">
        <v>13772.0</v>
      </c>
    </row>
    <row r="4697">
      <c r="A4697" s="4">
        <v>16445.0</v>
      </c>
      <c r="B4697" s="4" t="s">
        <v>4659</v>
      </c>
      <c r="C4697" s="3">
        <v>23082.0</v>
      </c>
    </row>
    <row r="4698">
      <c r="A4698" s="4">
        <v>16446.0</v>
      </c>
      <c r="B4698" s="4" t="s">
        <v>4660</v>
      </c>
      <c r="C4698" s="3">
        <v>27864.0</v>
      </c>
    </row>
    <row r="4699">
      <c r="A4699" s="4">
        <v>16448.0</v>
      </c>
      <c r="B4699" s="4" t="s">
        <v>4661</v>
      </c>
      <c r="C4699" s="3">
        <v>31169.0</v>
      </c>
    </row>
    <row r="4700">
      <c r="A4700" s="4">
        <v>16449.0</v>
      </c>
      <c r="B4700" s="4" t="s">
        <v>4662</v>
      </c>
      <c r="C4700" s="3">
        <v>23434.0</v>
      </c>
    </row>
    <row r="4701">
      <c r="A4701" s="4">
        <v>16450.0</v>
      </c>
      <c r="B4701" s="4" t="s">
        <v>4663</v>
      </c>
      <c r="C4701" s="3">
        <v>31453.0</v>
      </c>
    </row>
    <row r="4702">
      <c r="A4702" s="4">
        <v>16451.0</v>
      </c>
      <c r="B4702" s="4" t="s">
        <v>4664</v>
      </c>
      <c r="C4702" s="3">
        <v>17091.0</v>
      </c>
    </row>
    <row r="4703">
      <c r="A4703" s="4">
        <v>16453.0</v>
      </c>
      <c r="B4703" s="4" t="s">
        <v>4665</v>
      </c>
      <c r="C4703" s="3">
        <v>26860.0</v>
      </c>
    </row>
    <row r="4704">
      <c r="A4704" s="4">
        <v>16455.0</v>
      </c>
      <c r="B4704" s="4" t="s">
        <v>4666</v>
      </c>
      <c r="C4704" s="3">
        <v>27691.0</v>
      </c>
    </row>
    <row r="4705">
      <c r="A4705" s="4">
        <v>16456.0</v>
      </c>
      <c r="B4705" s="4" t="s">
        <v>4667</v>
      </c>
      <c r="C4705" s="3">
        <v>33340.0</v>
      </c>
    </row>
    <row r="4706">
      <c r="A4706" s="4">
        <v>16457.0</v>
      </c>
      <c r="B4706" s="4" t="s">
        <v>4668</v>
      </c>
      <c r="C4706" s="3">
        <v>20610.0</v>
      </c>
    </row>
    <row r="4707">
      <c r="A4707" s="4">
        <v>16458.0</v>
      </c>
      <c r="B4707" s="4" t="s">
        <v>4669</v>
      </c>
      <c r="C4707" s="3">
        <v>17921.0</v>
      </c>
    </row>
    <row r="4708">
      <c r="A4708" s="4">
        <v>16459.0</v>
      </c>
      <c r="B4708" s="4" t="s">
        <v>4670</v>
      </c>
      <c r="C4708" s="3">
        <v>19018.0</v>
      </c>
    </row>
    <row r="4709">
      <c r="A4709" s="4">
        <v>16462.0</v>
      </c>
      <c r="B4709" s="4" t="s">
        <v>4671</v>
      </c>
      <c r="C4709" s="3">
        <v>17504.0</v>
      </c>
    </row>
    <row r="4710">
      <c r="A4710" s="4">
        <v>16463.0</v>
      </c>
      <c r="B4710" s="4" t="s">
        <v>4672</v>
      </c>
      <c r="C4710" s="3">
        <v>29506.0</v>
      </c>
    </row>
    <row r="4711">
      <c r="A4711" s="4">
        <v>16464.0</v>
      </c>
      <c r="B4711" s="4" t="s">
        <v>4673</v>
      </c>
      <c r="C4711" s="3">
        <v>25109.0</v>
      </c>
    </row>
    <row r="4712">
      <c r="A4712" s="4">
        <v>16465.0</v>
      </c>
      <c r="B4712" s="4" t="s">
        <v>4674</v>
      </c>
      <c r="C4712" s="3">
        <v>30615.0</v>
      </c>
    </row>
    <row r="4713">
      <c r="A4713" s="4">
        <v>16466.0</v>
      </c>
      <c r="B4713" s="4" t="s">
        <v>4675</v>
      </c>
      <c r="C4713" s="3">
        <v>23152.0</v>
      </c>
    </row>
    <row r="4714">
      <c r="A4714" s="4">
        <v>16467.0</v>
      </c>
      <c r="B4714" s="4" t="s">
        <v>4676</v>
      </c>
      <c r="C4714" s="3">
        <v>25813.0</v>
      </c>
    </row>
    <row r="4715">
      <c r="A4715" s="4">
        <v>16468.0</v>
      </c>
      <c r="B4715" s="4" t="s">
        <v>4677</v>
      </c>
      <c r="C4715" s="3">
        <v>21058.0</v>
      </c>
    </row>
    <row r="4716">
      <c r="A4716" s="4">
        <v>16470.0</v>
      </c>
      <c r="B4716" s="4" t="s">
        <v>4678</v>
      </c>
      <c r="C4716" s="3">
        <v>15618.0</v>
      </c>
    </row>
    <row r="4717">
      <c r="A4717" s="4">
        <v>16471.0</v>
      </c>
      <c r="B4717" s="4" t="s">
        <v>4679</v>
      </c>
      <c r="C4717" s="3">
        <v>23867.0</v>
      </c>
    </row>
    <row r="4718">
      <c r="A4718" s="4">
        <v>16472.0</v>
      </c>
      <c r="B4718" s="4" t="s">
        <v>4680</v>
      </c>
      <c r="C4718" s="3">
        <v>27250.0</v>
      </c>
    </row>
    <row r="4719">
      <c r="A4719" s="4">
        <v>16473.0</v>
      </c>
      <c r="B4719" s="4" t="s">
        <v>4681</v>
      </c>
      <c r="C4719" s="3">
        <v>22507.0</v>
      </c>
    </row>
    <row r="4720">
      <c r="A4720" s="4">
        <v>16474.0</v>
      </c>
      <c r="B4720" s="4" t="s">
        <v>4682</v>
      </c>
      <c r="C4720" s="3">
        <v>24316.0</v>
      </c>
    </row>
    <row r="4721">
      <c r="A4721" s="4">
        <v>16475.0</v>
      </c>
      <c r="B4721" s="4" t="s">
        <v>4683</v>
      </c>
      <c r="C4721" s="3">
        <v>27121.0</v>
      </c>
    </row>
    <row r="4722">
      <c r="A4722" s="4">
        <v>16476.0</v>
      </c>
      <c r="B4722" s="4" t="s">
        <v>4684</v>
      </c>
      <c r="C4722" s="3">
        <v>23386.0</v>
      </c>
    </row>
    <row r="4723">
      <c r="A4723" s="4">
        <v>16477.0</v>
      </c>
      <c r="B4723" s="4" t="s">
        <v>4685</v>
      </c>
      <c r="C4723" s="3">
        <v>22135.0</v>
      </c>
    </row>
    <row r="4724">
      <c r="A4724" s="4">
        <v>16478.0</v>
      </c>
      <c r="B4724" s="4" t="s">
        <v>4686</v>
      </c>
      <c r="C4724" s="3">
        <v>19153.0</v>
      </c>
    </row>
    <row r="4725">
      <c r="A4725" s="4">
        <v>16481.0</v>
      </c>
      <c r="B4725" s="4" t="s">
        <v>4687</v>
      </c>
      <c r="C4725" s="3">
        <v>23102.0</v>
      </c>
    </row>
    <row r="4726">
      <c r="A4726" s="4">
        <v>16482.0</v>
      </c>
      <c r="B4726" s="4" t="s">
        <v>4688</v>
      </c>
      <c r="C4726" s="3">
        <v>13256.0</v>
      </c>
    </row>
    <row r="4727">
      <c r="A4727" s="4">
        <v>16483.0</v>
      </c>
      <c r="B4727" s="4" t="s">
        <v>4689</v>
      </c>
      <c r="C4727" s="3">
        <v>25298.0</v>
      </c>
    </row>
    <row r="4728">
      <c r="A4728" s="4">
        <v>16484.0</v>
      </c>
      <c r="B4728" s="4" t="s">
        <v>4690</v>
      </c>
      <c r="C4728" s="3">
        <v>31168.0</v>
      </c>
    </row>
    <row r="4729">
      <c r="A4729" s="4">
        <v>16485.0</v>
      </c>
      <c r="B4729" s="4" t="s">
        <v>4691</v>
      </c>
      <c r="C4729" s="3">
        <v>17407.0</v>
      </c>
    </row>
    <row r="4730">
      <c r="A4730" s="4">
        <v>16488.0</v>
      </c>
      <c r="B4730" s="4" t="s">
        <v>4692</v>
      </c>
      <c r="C4730" s="3">
        <v>22921.0</v>
      </c>
    </row>
    <row r="4731">
      <c r="A4731" s="4">
        <v>16490.0</v>
      </c>
      <c r="B4731" s="4" t="s">
        <v>4693</v>
      </c>
      <c r="C4731" s="3">
        <v>17970.0</v>
      </c>
    </row>
    <row r="4732">
      <c r="A4732" s="4">
        <v>16491.0</v>
      </c>
      <c r="B4732" s="4" t="s">
        <v>4694</v>
      </c>
      <c r="C4732" s="3">
        <v>16179.0</v>
      </c>
    </row>
    <row r="4733">
      <c r="A4733" s="4">
        <v>16492.0</v>
      </c>
      <c r="B4733" s="4" t="s">
        <v>4695</v>
      </c>
      <c r="C4733" s="3">
        <v>31364.0</v>
      </c>
    </row>
    <row r="4734">
      <c r="A4734" s="4">
        <v>16494.0</v>
      </c>
      <c r="B4734" s="4" t="s">
        <v>4696</v>
      </c>
      <c r="C4734" s="3">
        <v>24579.0</v>
      </c>
    </row>
    <row r="4735">
      <c r="A4735" s="4">
        <v>16495.0</v>
      </c>
      <c r="B4735" s="4" t="s">
        <v>4697</v>
      </c>
      <c r="C4735" s="3">
        <v>25245.0</v>
      </c>
    </row>
    <row r="4736">
      <c r="A4736" s="4">
        <v>16496.0</v>
      </c>
      <c r="B4736" s="4" t="s">
        <v>4698</v>
      </c>
      <c r="C4736" s="3">
        <v>19235.0</v>
      </c>
    </row>
    <row r="4737">
      <c r="A4737" s="4">
        <v>16497.0</v>
      </c>
      <c r="B4737" s="4" t="s">
        <v>4699</v>
      </c>
      <c r="C4737" s="3">
        <v>19950.0</v>
      </c>
    </row>
    <row r="4738">
      <c r="A4738" s="4">
        <v>16498.0</v>
      </c>
      <c r="B4738" s="4" t="s">
        <v>4700</v>
      </c>
      <c r="C4738" s="3">
        <v>20803.0</v>
      </c>
    </row>
    <row r="4739">
      <c r="A4739" s="4">
        <v>16499.0</v>
      </c>
      <c r="B4739" s="4" t="s">
        <v>4701</v>
      </c>
      <c r="C4739" s="3">
        <v>26230.0</v>
      </c>
    </row>
    <row r="4740">
      <c r="A4740" s="4">
        <v>16500.0</v>
      </c>
      <c r="B4740" s="4" t="s">
        <v>4702</v>
      </c>
      <c r="C4740" s="3">
        <v>23027.0</v>
      </c>
    </row>
    <row r="4741">
      <c r="A4741" s="4">
        <v>16502.0</v>
      </c>
      <c r="B4741" s="4" t="s">
        <v>4703</v>
      </c>
      <c r="C4741" s="3">
        <v>28281.0</v>
      </c>
    </row>
    <row r="4742">
      <c r="A4742" s="4">
        <v>16503.0</v>
      </c>
      <c r="B4742" s="4" t="s">
        <v>4704</v>
      </c>
      <c r="C4742" s="3">
        <v>12325.0</v>
      </c>
    </row>
    <row r="4743">
      <c r="A4743" s="4">
        <v>16504.0</v>
      </c>
      <c r="B4743" s="4" t="s">
        <v>4705</v>
      </c>
      <c r="C4743" s="3">
        <v>20242.0</v>
      </c>
    </row>
    <row r="4744">
      <c r="A4744" s="4">
        <v>16505.0</v>
      </c>
      <c r="B4744" s="4" t="s">
        <v>4706</v>
      </c>
      <c r="C4744" s="3">
        <v>21464.0</v>
      </c>
    </row>
    <row r="4745">
      <c r="A4745" s="4">
        <v>16506.0</v>
      </c>
      <c r="B4745" s="4" t="s">
        <v>4707</v>
      </c>
      <c r="C4745" s="3">
        <v>25578.0</v>
      </c>
    </row>
    <row r="4746">
      <c r="A4746" s="4">
        <v>16507.0</v>
      </c>
      <c r="B4746" s="4" t="s">
        <v>4708</v>
      </c>
      <c r="C4746" s="3">
        <v>21287.0</v>
      </c>
    </row>
    <row r="4747">
      <c r="A4747" s="4">
        <v>16508.0</v>
      </c>
      <c r="B4747" s="4" t="s">
        <v>4709</v>
      </c>
      <c r="C4747" s="3">
        <v>12209.0</v>
      </c>
    </row>
    <row r="4748">
      <c r="A4748" s="4">
        <v>16509.0</v>
      </c>
      <c r="B4748" s="4" t="s">
        <v>4710</v>
      </c>
      <c r="C4748" s="3">
        <v>16614.0</v>
      </c>
    </row>
    <row r="4749">
      <c r="A4749" s="4">
        <v>16510.0</v>
      </c>
      <c r="B4749" s="4" t="s">
        <v>4711</v>
      </c>
      <c r="C4749" s="3">
        <v>18483.0</v>
      </c>
    </row>
    <row r="4750">
      <c r="A4750" s="4">
        <v>16511.0</v>
      </c>
      <c r="B4750" s="4" t="s">
        <v>4712</v>
      </c>
      <c r="C4750" s="3">
        <v>20244.0</v>
      </c>
    </row>
    <row r="4751">
      <c r="A4751" s="4">
        <v>16512.0</v>
      </c>
      <c r="B4751" s="4" t="s">
        <v>4350</v>
      </c>
      <c r="C4751" s="3">
        <v>12955.0</v>
      </c>
    </row>
    <row r="4752">
      <c r="A4752" s="4">
        <v>16513.0</v>
      </c>
      <c r="B4752" s="4" t="s">
        <v>4713</v>
      </c>
      <c r="C4752" s="3">
        <v>17670.0</v>
      </c>
    </row>
    <row r="4753">
      <c r="A4753" s="4">
        <v>16514.0</v>
      </c>
      <c r="B4753" s="4" t="s">
        <v>4714</v>
      </c>
      <c r="C4753" s="3">
        <v>28378.0</v>
      </c>
    </row>
    <row r="4754">
      <c r="A4754" s="4">
        <v>16515.0</v>
      </c>
      <c r="B4754" s="4" t="s">
        <v>4715</v>
      </c>
      <c r="C4754" s="3">
        <v>17317.0</v>
      </c>
    </row>
    <row r="4755">
      <c r="A4755" s="4">
        <v>16516.0</v>
      </c>
      <c r="B4755" s="4" t="s">
        <v>4716</v>
      </c>
      <c r="C4755" s="3">
        <v>15499.0</v>
      </c>
    </row>
    <row r="4756">
      <c r="A4756" s="4">
        <v>16517.0</v>
      </c>
      <c r="B4756" s="4" t="s">
        <v>4717</v>
      </c>
      <c r="C4756" s="3">
        <v>17609.0</v>
      </c>
    </row>
    <row r="4757">
      <c r="A4757" s="4">
        <v>16518.0</v>
      </c>
      <c r="B4757" s="4" t="s">
        <v>4718</v>
      </c>
      <c r="C4757" s="3">
        <v>27958.0</v>
      </c>
    </row>
    <row r="4758">
      <c r="A4758" s="4">
        <v>16519.0</v>
      </c>
      <c r="B4758" s="4" t="s">
        <v>4719</v>
      </c>
      <c r="C4758" s="3">
        <v>21727.0</v>
      </c>
    </row>
    <row r="4759">
      <c r="A4759" s="4">
        <v>16520.0</v>
      </c>
      <c r="B4759" s="4" t="s">
        <v>4720</v>
      </c>
      <c r="C4759" s="3">
        <v>35851.0</v>
      </c>
    </row>
    <row r="4760">
      <c r="A4760" s="4">
        <v>16521.0</v>
      </c>
      <c r="B4760" s="4" t="s">
        <v>4721</v>
      </c>
      <c r="C4760" s="3">
        <v>19307.0</v>
      </c>
    </row>
    <row r="4761">
      <c r="A4761" s="4">
        <v>16522.0</v>
      </c>
      <c r="B4761" s="4" t="s">
        <v>4722</v>
      </c>
      <c r="C4761" s="3">
        <v>25936.0</v>
      </c>
    </row>
    <row r="4762">
      <c r="A4762" s="4">
        <v>16523.0</v>
      </c>
      <c r="B4762" s="4" t="s">
        <v>4723</v>
      </c>
      <c r="C4762" s="3">
        <v>21431.0</v>
      </c>
    </row>
    <row r="4763">
      <c r="A4763" s="4">
        <v>16524.0</v>
      </c>
      <c r="B4763" s="4" t="s">
        <v>4724</v>
      </c>
      <c r="C4763" s="3">
        <v>25485.0</v>
      </c>
    </row>
    <row r="4764">
      <c r="A4764" s="4">
        <v>16525.0</v>
      </c>
      <c r="B4764" s="4" t="s">
        <v>4725</v>
      </c>
      <c r="C4764" s="3">
        <v>22889.0</v>
      </c>
    </row>
    <row r="4765">
      <c r="A4765" s="4">
        <v>16526.0</v>
      </c>
      <c r="B4765" s="4" t="s">
        <v>4726</v>
      </c>
      <c r="C4765" s="3">
        <v>19731.0</v>
      </c>
    </row>
    <row r="4766">
      <c r="A4766" s="4">
        <v>16527.0</v>
      </c>
      <c r="B4766" s="4" t="s">
        <v>4727</v>
      </c>
      <c r="C4766" s="3">
        <v>22233.0</v>
      </c>
    </row>
    <row r="4767">
      <c r="A4767" s="4">
        <v>16528.0</v>
      </c>
      <c r="B4767" s="4" t="s">
        <v>4728</v>
      </c>
      <c r="C4767" s="3">
        <v>23671.0</v>
      </c>
    </row>
    <row r="4768">
      <c r="A4768" s="4">
        <v>16529.0</v>
      </c>
      <c r="B4768" s="4" t="s">
        <v>4729</v>
      </c>
      <c r="C4768" s="3">
        <v>23382.0</v>
      </c>
    </row>
    <row r="4769">
      <c r="A4769" s="4">
        <v>16530.0</v>
      </c>
      <c r="B4769" s="4" t="s">
        <v>4730</v>
      </c>
      <c r="C4769" s="3">
        <v>20533.0</v>
      </c>
    </row>
    <row r="4770">
      <c r="A4770" s="4">
        <v>16531.0</v>
      </c>
      <c r="B4770" s="4" t="s">
        <v>1387</v>
      </c>
      <c r="C4770" s="3">
        <v>20643.0</v>
      </c>
    </row>
    <row r="4771">
      <c r="A4771" s="4">
        <v>16532.0</v>
      </c>
      <c r="B4771" s="4" t="s">
        <v>4731</v>
      </c>
      <c r="C4771" s="3">
        <v>14251.0</v>
      </c>
    </row>
    <row r="4772">
      <c r="A4772" s="4">
        <v>16535.0</v>
      </c>
      <c r="B4772" s="4" t="s">
        <v>794</v>
      </c>
      <c r="C4772" s="3">
        <v>23148.0</v>
      </c>
    </row>
    <row r="4773">
      <c r="A4773" s="4">
        <v>16536.0</v>
      </c>
      <c r="B4773" s="4" t="s">
        <v>4732</v>
      </c>
      <c r="C4773" s="3">
        <v>18689.0</v>
      </c>
    </row>
    <row r="4774">
      <c r="A4774" s="4">
        <v>16537.0</v>
      </c>
      <c r="B4774" s="4" t="s">
        <v>4733</v>
      </c>
      <c r="C4774" s="3">
        <v>20802.0</v>
      </c>
    </row>
    <row r="4775">
      <c r="A4775" s="4">
        <v>16538.0</v>
      </c>
      <c r="B4775" s="4" t="s">
        <v>4734</v>
      </c>
      <c r="C4775" s="3">
        <v>18629.0</v>
      </c>
    </row>
    <row r="4776">
      <c r="A4776" s="4">
        <v>16539.0</v>
      </c>
      <c r="B4776" s="4" t="s">
        <v>4735</v>
      </c>
      <c r="C4776" s="3">
        <v>28267.0</v>
      </c>
    </row>
    <row r="4777">
      <c r="A4777" s="4">
        <v>16541.0</v>
      </c>
      <c r="B4777" s="4" t="s">
        <v>4736</v>
      </c>
      <c r="C4777" s="3">
        <v>25664.0</v>
      </c>
    </row>
    <row r="4778">
      <c r="A4778" s="4">
        <v>16542.0</v>
      </c>
      <c r="B4778" s="4" t="s">
        <v>4737</v>
      </c>
      <c r="C4778" s="3">
        <v>16692.0</v>
      </c>
    </row>
    <row r="4779">
      <c r="A4779" s="4">
        <v>16543.0</v>
      </c>
      <c r="B4779" s="4" t="s">
        <v>4738</v>
      </c>
      <c r="C4779" s="3">
        <v>34460.0</v>
      </c>
    </row>
    <row r="4780">
      <c r="A4780" s="4">
        <v>16544.0</v>
      </c>
      <c r="B4780" s="4" t="s">
        <v>4739</v>
      </c>
      <c r="C4780" s="3">
        <v>32132.0</v>
      </c>
    </row>
    <row r="4781">
      <c r="A4781" s="4">
        <v>16548.0</v>
      </c>
      <c r="B4781" s="4" t="s">
        <v>4740</v>
      </c>
      <c r="C4781" s="3">
        <v>19962.0</v>
      </c>
    </row>
    <row r="4782">
      <c r="A4782" s="4">
        <v>16549.0</v>
      </c>
      <c r="B4782" s="4" t="s">
        <v>4741</v>
      </c>
      <c r="C4782" s="3">
        <v>22503.0</v>
      </c>
    </row>
    <row r="4783">
      <c r="A4783" s="4">
        <v>16550.0</v>
      </c>
      <c r="B4783" s="4" t="s">
        <v>4742</v>
      </c>
      <c r="C4783" s="3">
        <v>33641.0</v>
      </c>
    </row>
    <row r="4784">
      <c r="A4784" s="4">
        <v>16551.0</v>
      </c>
      <c r="B4784" s="4" t="s">
        <v>4743</v>
      </c>
      <c r="C4784" s="3">
        <v>13947.0</v>
      </c>
    </row>
    <row r="4785">
      <c r="A4785" s="4">
        <v>16552.0</v>
      </c>
      <c r="B4785" s="4" t="s">
        <v>4744</v>
      </c>
      <c r="C4785" s="3">
        <v>14043.0</v>
      </c>
    </row>
    <row r="4786">
      <c r="A4786" s="4">
        <v>16553.0</v>
      </c>
      <c r="B4786" s="4" t="s">
        <v>4745</v>
      </c>
      <c r="C4786" s="3">
        <v>23011.0</v>
      </c>
    </row>
    <row r="4787">
      <c r="A4787" s="4">
        <v>16554.0</v>
      </c>
      <c r="B4787" s="4" t="s">
        <v>4746</v>
      </c>
      <c r="C4787" s="3">
        <v>28107.0</v>
      </c>
    </row>
    <row r="4788">
      <c r="A4788" s="4">
        <v>16559.0</v>
      </c>
      <c r="B4788" s="4" t="s">
        <v>4747</v>
      </c>
      <c r="C4788" s="3">
        <v>16062.0</v>
      </c>
    </row>
    <row r="4789">
      <c r="A4789" s="4">
        <v>16560.0</v>
      </c>
      <c r="B4789" s="4" t="s">
        <v>4748</v>
      </c>
      <c r="C4789" s="3">
        <v>17367.0</v>
      </c>
    </row>
    <row r="4790">
      <c r="A4790" s="4">
        <v>16561.0</v>
      </c>
      <c r="B4790" s="4" t="s">
        <v>4749</v>
      </c>
      <c r="C4790" s="3">
        <v>22361.0</v>
      </c>
    </row>
    <row r="4791">
      <c r="A4791" s="4">
        <v>16562.0</v>
      </c>
      <c r="B4791" s="4" t="s">
        <v>4750</v>
      </c>
      <c r="C4791" s="3">
        <v>27267.0</v>
      </c>
    </row>
    <row r="4792">
      <c r="A4792" s="4">
        <v>16563.0</v>
      </c>
      <c r="B4792" s="4" t="s">
        <v>4751</v>
      </c>
      <c r="C4792" s="3">
        <v>23442.0</v>
      </c>
    </row>
    <row r="4793">
      <c r="A4793" s="4">
        <v>16564.0</v>
      </c>
      <c r="B4793" s="4" t="s">
        <v>4752</v>
      </c>
      <c r="C4793" s="3">
        <v>24222.0</v>
      </c>
    </row>
    <row r="4794">
      <c r="A4794" s="4">
        <v>16565.0</v>
      </c>
      <c r="B4794" s="4" t="s">
        <v>4753</v>
      </c>
      <c r="C4794" s="3">
        <v>20784.0</v>
      </c>
    </row>
    <row r="4795">
      <c r="A4795" s="4">
        <v>16566.0</v>
      </c>
      <c r="B4795" s="4" t="s">
        <v>4754</v>
      </c>
      <c r="C4795" s="3">
        <v>22129.0</v>
      </c>
    </row>
    <row r="4796">
      <c r="A4796" s="4">
        <v>16567.0</v>
      </c>
      <c r="B4796" s="4" t="s">
        <v>4755</v>
      </c>
      <c r="C4796" s="3">
        <v>26875.0</v>
      </c>
    </row>
    <row r="4797">
      <c r="A4797" s="4">
        <v>16570.0</v>
      </c>
      <c r="B4797" s="4" t="s">
        <v>4756</v>
      </c>
      <c r="C4797" s="3">
        <v>30092.0</v>
      </c>
    </row>
    <row r="4798">
      <c r="A4798" s="4">
        <v>16571.0</v>
      </c>
      <c r="B4798" s="4" t="s">
        <v>4757</v>
      </c>
      <c r="C4798" s="3">
        <v>14391.0</v>
      </c>
    </row>
    <row r="4799">
      <c r="A4799" s="4">
        <v>16572.0</v>
      </c>
      <c r="B4799" s="4" t="s">
        <v>4758</v>
      </c>
      <c r="C4799" s="3">
        <v>24674.0</v>
      </c>
    </row>
    <row r="4800">
      <c r="A4800" s="4">
        <v>16573.0</v>
      </c>
      <c r="B4800" s="4" t="s">
        <v>4759</v>
      </c>
      <c r="C4800" s="3">
        <v>25586.0</v>
      </c>
    </row>
    <row r="4801">
      <c r="A4801" s="4">
        <v>16574.0</v>
      </c>
      <c r="B4801" s="4" t="s">
        <v>4760</v>
      </c>
      <c r="C4801" s="3">
        <v>22806.0</v>
      </c>
    </row>
    <row r="4802">
      <c r="A4802" s="4">
        <v>16575.0</v>
      </c>
      <c r="B4802" s="4" t="s">
        <v>4761</v>
      </c>
      <c r="C4802" s="3">
        <v>21689.0</v>
      </c>
    </row>
    <row r="4803">
      <c r="A4803" s="4">
        <v>16576.0</v>
      </c>
      <c r="B4803" s="4" t="s">
        <v>4762</v>
      </c>
      <c r="C4803" s="3">
        <v>17982.0</v>
      </c>
    </row>
    <row r="4804">
      <c r="A4804" s="4">
        <v>16577.0</v>
      </c>
      <c r="B4804" s="4" t="s">
        <v>4763</v>
      </c>
      <c r="C4804" s="3">
        <v>13867.0</v>
      </c>
    </row>
    <row r="4805">
      <c r="A4805" s="4">
        <v>16582.0</v>
      </c>
      <c r="B4805" s="4" t="s">
        <v>4764</v>
      </c>
      <c r="C4805" s="3">
        <v>16737.0</v>
      </c>
    </row>
    <row r="4806">
      <c r="A4806" s="4">
        <v>16583.0</v>
      </c>
      <c r="B4806" s="4" t="s">
        <v>4765</v>
      </c>
      <c r="C4806" s="3">
        <v>23664.0</v>
      </c>
    </row>
    <row r="4807">
      <c r="A4807" s="4">
        <v>16584.0</v>
      </c>
      <c r="B4807" s="4" t="s">
        <v>4766</v>
      </c>
      <c r="C4807" s="3">
        <v>26074.0</v>
      </c>
    </row>
    <row r="4808">
      <c r="A4808" s="4">
        <v>16585.0</v>
      </c>
      <c r="B4808" s="4" t="s">
        <v>4767</v>
      </c>
      <c r="C4808" s="3">
        <v>18481.0</v>
      </c>
    </row>
    <row r="4809">
      <c r="A4809" s="4">
        <v>16586.0</v>
      </c>
      <c r="B4809" s="4" t="s">
        <v>4768</v>
      </c>
      <c r="C4809" s="3">
        <v>29471.0</v>
      </c>
    </row>
    <row r="4810">
      <c r="A4810" s="4">
        <v>16588.0</v>
      </c>
      <c r="B4810" s="4" t="s">
        <v>4769</v>
      </c>
      <c r="C4810" s="3">
        <v>20910.0</v>
      </c>
    </row>
    <row r="4811">
      <c r="A4811" s="4">
        <v>16589.0</v>
      </c>
      <c r="B4811" s="4" t="s">
        <v>4770</v>
      </c>
      <c r="C4811" s="3">
        <v>16222.0</v>
      </c>
    </row>
    <row r="4812">
      <c r="A4812" s="4">
        <v>16590.0</v>
      </c>
      <c r="B4812" s="4" t="s">
        <v>4771</v>
      </c>
      <c r="C4812" s="3">
        <v>25308.0</v>
      </c>
    </row>
    <row r="4813">
      <c r="A4813" s="4">
        <v>16591.0</v>
      </c>
      <c r="B4813" s="4" t="s">
        <v>4772</v>
      </c>
      <c r="C4813" s="3">
        <v>19773.0</v>
      </c>
    </row>
    <row r="4814">
      <c r="A4814" s="4">
        <v>16595.0</v>
      </c>
      <c r="B4814" s="4" t="s">
        <v>4773</v>
      </c>
      <c r="C4814" s="3">
        <v>32158.0</v>
      </c>
    </row>
    <row r="4815">
      <c r="A4815" s="4">
        <v>16596.0</v>
      </c>
      <c r="B4815" s="4" t="s">
        <v>4774</v>
      </c>
      <c r="C4815" s="3">
        <v>16214.0</v>
      </c>
    </row>
    <row r="4816">
      <c r="A4816" s="4">
        <v>16598.0</v>
      </c>
      <c r="B4816" s="4" t="s">
        <v>4775</v>
      </c>
      <c r="C4816" s="3">
        <v>29972.0</v>
      </c>
    </row>
    <row r="4817">
      <c r="A4817" s="4">
        <v>16599.0</v>
      </c>
      <c r="B4817" s="4" t="s">
        <v>4776</v>
      </c>
      <c r="C4817" s="3">
        <v>20468.0</v>
      </c>
    </row>
    <row r="4818">
      <c r="A4818" s="4">
        <v>16602.0</v>
      </c>
      <c r="B4818" s="4" t="s">
        <v>4777</v>
      </c>
      <c r="C4818" s="3">
        <v>35031.0</v>
      </c>
    </row>
    <row r="4819">
      <c r="A4819" s="4">
        <v>16605.0</v>
      </c>
      <c r="B4819" s="4" t="s">
        <v>4778</v>
      </c>
      <c r="C4819" s="3">
        <v>34957.0</v>
      </c>
    </row>
    <row r="4820">
      <c r="A4820" s="4">
        <v>16606.0</v>
      </c>
      <c r="B4820" s="4" t="s">
        <v>4779</v>
      </c>
      <c r="C4820" s="3">
        <v>24236.0</v>
      </c>
    </row>
    <row r="4821">
      <c r="A4821" s="4">
        <v>16607.0</v>
      </c>
      <c r="B4821" s="4" t="s">
        <v>4780</v>
      </c>
      <c r="C4821" s="3">
        <v>29673.0</v>
      </c>
    </row>
    <row r="4822">
      <c r="A4822" s="4">
        <v>16608.0</v>
      </c>
      <c r="B4822" s="4" t="s">
        <v>4781</v>
      </c>
      <c r="C4822" s="3">
        <v>31297.0</v>
      </c>
    </row>
    <row r="4823">
      <c r="A4823" s="4">
        <v>16609.0</v>
      </c>
      <c r="B4823" s="4" t="s">
        <v>4782</v>
      </c>
      <c r="C4823" s="3">
        <v>19761.0</v>
      </c>
    </row>
    <row r="4824">
      <c r="A4824" s="4">
        <v>16610.0</v>
      </c>
      <c r="B4824" s="4" t="s">
        <v>4783</v>
      </c>
      <c r="C4824" s="3">
        <v>16367.0</v>
      </c>
    </row>
    <row r="4825">
      <c r="A4825" s="4">
        <v>16611.0</v>
      </c>
      <c r="B4825" s="4" t="s">
        <v>4784</v>
      </c>
      <c r="C4825" s="3">
        <v>13977.0</v>
      </c>
    </row>
    <row r="4826">
      <c r="A4826" s="4">
        <v>16612.0</v>
      </c>
      <c r="B4826" s="4" t="s">
        <v>4785</v>
      </c>
      <c r="C4826" s="3">
        <v>24787.0</v>
      </c>
    </row>
    <row r="4827">
      <c r="A4827" s="4">
        <v>16614.0</v>
      </c>
      <c r="B4827" s="4" t="s">
        <v>4786</v>
      </c>
      <c r="C4827" s="3">
        <v>36630.0</v>
      </c>
    </row>
    <row r="4828">
      <c r="A4828" s="4">
        <v>16616.0</v>
      </c>
      <c r="B4828" s="4" t="s">
        <v>4787</v>
      </c>
      <c r="C4828" s="3">
        <v>23944.0</v>
      </c>
    </row>
    <row r="4829">
      <c r="A4829" s="4">
        <v>16617.0</v>
      </c>
      <c r="B4829" s="4" t="s">
        <v>4788</v>
      </c>
      <c r="C4829" s="3">
        <v>17122.0</v>
      </c>
    </row>
    <row r="4830">
      <c r="A4830" s="4">
        <v>16618.0</v>
      </c>
      <c r="B4830" s="4" t="s">
        <v>4789</v>
      </c>
      <c r="C4830" s="3">
        <v>19461.0</v>
      </c>
    </row>
    <row r="4831">
      <c r="A4831" s="4">
        <v>16619.0</v>
      </c>
      <c r="B4831" s="4" t="s">
        <v>4790</v>
      </c>
      <c r="C4831" s="3">
        <v>32217.0</v>
      </c>
    </row>
    <row r="4832">
      <c r="A4832" s="4">
        <v>16620.0</v>
      </c>
      <c r="B4832" s="4" t="s">
        <v>4791</v>
      </c>
      <c r="C4832" s="3">
        <v>27488.0</v>
      </c>
    </row>
    <row r="4833">
      <c r="A4833" s="4">
        <v>16621.0</v>
      </c>
      <c r="B4833" s="4" t="s">
        <v>4792</v>
      </c>
      <c r="C4833" s="3">
        <v>17346.0</v>
      </c>
    </row>
    <row r="4834">
      <c r="A4834" s="4">
        <v>16622.0</v>
      </c>
      <c r="B4834" s="4" t="s">
        <v>4793</v>
      </c>
      <c r="C4834" s="3">
        <v>22025.0</v>
      </c>
    </row>
    <row r="4835">
      <c r="A4835" s="4">
        <v>16625.0</v>
      </c>
      <c r="B4835" s="4" t="s">
        <v>4794</v>
      </c>
      <c r="C4835" s="3">
        <v>32103.0</v>
      </c>
    </row>
    <row r="4836">
      <c r="A4836" s="4">
        <v>16626.0</v>
      </c>
      <c r="B4836" s="4" t="s">
        <v>4795</v>
      </c>
      <c r="C4836" s="3">
        <v>22990.0</v>
      </c>
    </row>
    <row r="4837">
      <c r="A4837" s="4">
        <v>16628.0</v>
      </c>
      <c r="B4837" s="4" t="s">
        <v>4796</v>
      </c>
      <c r="C4837" s="3">
        <v>29045.0</v>
      </c>
    </row>
    <row r="4838">
      <c r="A4838" s="4">
        <v>16630.0</v>
      </c>
      <c r="B4838" s="4" t="s">
        <v>4797</v>
      </c>
      <c r="C4838" s="3">
        <v>22061.0</v>
      </c>
    </row>
    <row r="4839">
      <c r="A4839" s="4">
        <v>16631.0</v>
      </c>
      <c r="B4839" s="4" t="s">
        <v>4798</v>
      </c>
      <c r="C4839" s="3">
        <v>22152.0</v>
      </c>
    </row>
    <row r="4840">
      <c r="A4840" s="4">
        <v>16632.0</v>
      </c>
      <c r="B4840" s="4" t="s">
        <v>4799</v>
      </c>
      <c r="C4840" s="3">
        <v>23870.0</v>
      </c>
    </row>
    <row r="4841">
      <c r="A4841" s="4">
        <v>16633.0</v>
      </c>
      <c r="B4841" s="4" t="s">
        <v>4800</v>
      </c>
      <c r="C4841" s="3">
        <v>17476.0</v>
      </c>
    </row>
    <row r="4842">
      <c r="A4842" s="4">
        <v>16635.0</v>
      </c>
      <c r="B4842" s="4" t="s">
        <v>4801</v>
      </c>
      <c r="C4842" s="3">
        <v>19895.0</v>
      </c>
    </row>
    <row r="4843">
      <c r="A4843" s="4">
        <v>16636.0</v>
      </c>
      <c r="B4843" s="4" t="s">
        <v>4802</v>
      </c>
      <c r="C4843" s="3">
        <v>29866.0</v>
      </c>
    </row>
    <row r="4844">
      <c r="A4844" s="4">
        <v>16637.0</v>
      </c>
      <c r="B4844" s="4" t="s">
        <v>4803</v>
      </c>
      <c r="C4844" s="3">
        <v>30813.0</v>
      </c>
    </row>
    <row r="4845">
      <c r="A4845" s="4">
        <v>16638.0</v>
      </c>
      <c r="B4845" s="4" t="s">
        <v>4804</v>
      </c>
      <c r="C4845" s="3">
        <v>26014.0</v>
      </c>
    </row>
    <row r="4846">
      <c r="A4846" s="4">
        <v>16639.0</v>
      </c>
      <c r="B4846" s="4" t="s">
        <v>4805</v>
      </c>
      <c r="C4846" s="3">
        <v>23388.0</v>
      </c>
    </row>
    <row r="4847">
      <c r="A4847" s="4">
        <v>16640.0</v>
      </c>
      <c r="B4847" s="4" t="s">
        <v>4806</v>
      </c>
      <c r="C4847" s="3">
        <v>31481.0</v>
      </c>
    </row>
    <row r="4848">
      <c r="A4848" s="4">
        <v>16641.0</v>
      </c>
      <c r="B4848" s="4" t="s">
        <v>4807</v>
      </c>
      <c r="C4848" s="3">
        <v>23406.0</v>
      </c>
    </row>
    <row r="4849">
      <c r="A4849" s="4">
        <v>16642.0</v>
      </c>
      <c r="B4849" s="4" t="s">
        <v>4808</v>
      </c>
      <c r="C4849" s="3">
        <v>29828.0</v>
      </c>
    </row>
    <row r="4850">
      <c r="A4850" s="4">
        <v>16643.0</v>
      </c>
      <c r="B4850" s="4" t="s">
        <v>4809</v>
      </c>
      <c r="C4850" s="3">
        <v>14558.0</v>
      </c>
    </row>
    <row r="4851">
      <c r="A4851" s="4">
        <v>16644.0</v>
      </c>
      <c r="B4851" s="4" t="s">
        <v>4810</v>
      </c>
      <c r="C4851" s="3">
        <v>26340.0</v>
      </c>
    </row>
    <row r="4852">
      <c r="A4852" s="4">
        <v>16645.0</v>
      </c>
      <c r="B4852" s="4" t="s">
        <v>4811</v>
      </c>
      <c r="C4852" s="3">
        <v>17634.0</v>
      </c>
    </row>
    <row r="4853">
      <c r="A4853" s="4">
        <v>16646.0</v>
      </c>
      <c r="B4853" s="4" t="s">
        <v>4812</v>
      </c>
      <c r="C4853" s="3">
        <v>27128.0</v>
      </c>
    </row>
    <row r="4854">
      <c r="A4854" s="4">
        <v>16648.0</v>
      </c>
      <c r="B4854" s="4" t="s">
        <v>4813</v>
      </c>
      <c r="C4854" s="3">
        <v>18998.0</v>
      </c>
    </row>
    <row r="4855">
      <c r="A4855" s="4">
        <v>16649.0</v>
      </c>
      <c r="B4855" s="4" t="s">
        <v>4814</v>
      </c>
      <c r="C4855" s="3">
        <v>14819.0</v>
      </c>
    </row>
    <row r="4856">
      <c r="A4856" s="4">
        <v>16652.0</v>
      </c>
      <c r="B4856" s="4" t="s">
        <v>4815</v>
      </c>
      <c r="C4856" s="3">
        <v>15018.0</v>
      </c>
    </row>
    <row r="4857">
      <c r="A4857" s="4">
        <v>16653.0</v>
      </c>
      <c r="B4857" s="4" t="s">
        <v>4816</v>
      </c>
      <c r="C4857" s="3">
        <v>19401.0</v>
      </c>
    </row>
    <row r="4858">
      <c r="A4858" s="4">
        <v>16655.0</v>
      </c>
      <c r="B4858" s="4" t="s">
        <v>4817</v>
      </c>
      <c r="C4858" s="3">
        <v>26906.0</v>
      </c>
    </row>
    <row r="4859">
      <c r="A4859" s="4">
        <v>16656.0</v>
      </c>
      <c r="B4859" s="4" t="s">
        <v>4818</v>
      </c>
      <c r="C4859" s="3">
        <v>19104.0</v>
      </c>
    </row>
    <row r="4860">
      <c r="A4860" s="4">
        <v>16657.0</v>
      </c>
      <c r="B4860" s="4" t="s">
        <v>4819</v>
      </c>
      <c r="C4860" s="3">
        <v>23665.0</v>
      </c>
    </row>
    <row r="4861">
      <c r="A4861" s="4">
        <v>16658.0</v>
      </c>
      <c r="B4861" s="4" t="s">
        <v>4820</v>
      </c>
      <c r="C4861" s="3">
        <v>25998.0</v>
      </c>
    </row>
    <row r="4862">
      <c r="A4862" s="4">
        <v>16659.0</v>
      </c>
      <c r="B4862" s="4" t="s">
        <v>4821</v>
      </c>
      <c r="C4862" s="3">
        <v>13161.0</v>
      </c>
    </row>
    <row r="4863">
      <c r="A4863" s="4">
        <v>16660.0</v>
      </c>
      <c r="B4863" s="4" t="s">
        <v>4822</v>
      </c>
      <c r="C4863" s="3">
        <v>18250.0</v>
      </c>
    </row>
    <row r="4864">
      <c r="A4864" s="4">
        <v>16661.0</v>
      </c>
      <c r="B4864" s="4" t="s">
        <v>4823</v>
      </c>
      <c r="C4864" s="3">
        <v>17544.0</v>
      </c>
    </row>
    <row r="4865">
      <c r="A4865" s="4">
        <v>16662.0</v>
      </c>
      <c r="B4865" s="4" t="s">
        <v>4824</v>
      </c>
      <c r="C4865" s="3">
        <v>17834.0</v>
      </c>
    </row>
    <row r="4866">
      <c r="A4866" s="4">
        <v>16663.0</v>
      </c>
      <c r="B4866" s="4" t="s">
        <v>4825</v>
      </c>
      <c r="C4866" s="3">
        <v>23574.0</v>
      </c>
    </row>
    <row r="4867">
      <c r="A4867" s="4">
        <v>16664.0</v>
      </c>
      <c r="B4867" s="4" t="s">
        <v>4826</v>
      </c>
      <c r="C4867" s="3">
        <v>22122.0</v>
      </c>
    </row>
    <row r="4868">
      <c r="A4868" s="4">
        <v>16667.0</v>
      </c>
      <c r="B4868" s="4" t="s">
        <v>4827</v>
      </c>
      <c r="C4868" s="3">
        <v>27736.0</v>
      </c>
    </row>
    <row r="4869">
      <c r="A4869" s="4">
        <v>16668.0</v>
      </c>
      <c r="B4869" s="4" t="s">
        <v>4828</v>
      </c>
      <c r="C4869" s="3">
        <v>29499.0</v>
      </c>
    </row>
    <row r="4870">
      <c r="A4870" s="4">
        <v>16669.0</v>
      </c>
      <c r="B4870" s="4" t="s">
        <v>4829</v>
      </c>
      <c r="C4870" s="3">
        <v>20675.0</v>
      </c>
    </row>
    <row r="4871">
      <c r="A4871" s="4">
        <v>16670.0</v>
      </c>
      <c r="B4871" s="4" t="s">
        <v>4830</v>
      </c>
      <c r="C4871" s="3">
        <v>20192.0</v>
      </c>
    </row>
    <row r="4872">
      <c r="A4872" s="4">
        <v>16671.0</v>
      </c>
      <c r="B4872" s="4" t="s">
        <v>4831</v>
      </c>
      <c r="C4872" s="3">
        <v>22559.0</v>
      </c>
    </row>
    <row r="4873">
      <c r="A4873" s="4">
        <v>16672.0</v>
      </c>
      <c r="B4873" s="4" t="s">
        <v>4832</v>
      </c>
      <c r="C4873" s="3">
        <v>47078.0</v>
      </c>
    </row>
    <row r="4874">
      <c r="A4874" s="4">
        <v>16674.0</v>
      </c>
      <c r="B4874" s="4" t="s">
        <v>4833</v>
      </c>
      <c r="C4874" s="3">
        <v>21782.0</v>
      </c>
    </row>
    <row r="4875">
      <c r="A4875" s="4">
        <v>16675.0</v>
      </c>
      <c r="B4875" s="4" t="s">
        <v>4834</v>
      </c>
      <c r="C4875" s="3">
        <v>11940.0</v>
      </c>
    </row>
    <row r="4876">
      <c r="A4876" s="4">
        <v>16677.0</v>
      </c>
      <c r="B4876" s="4" t="s">
        <v>4835</v>
      </c>
      <c r="C4876" s="3">
        <v>20737.0</v>
      </c>
    </row>
    <row r="4877">
      <c r="A4877" s="4">
        <v>16678.0</v>
      </c>
      <c r="B4877" s="4" t="s">
        <v>4836</v>
      </c>
      <c r="C4877" s="3">
        <v>27277.0</v>
      </c>
    </row>
    <row r="4878">
      <c r="A4878" s="4">
        <v>16679.0</v>
      </c>
      <c r="B4878" s="4" t="s">
        <v>4837</v>
      </c>
      <c r="C4878" s="3">
        <v>22296.0</v>
      </c>
    </row>
    <row r="4879">
      <c r="A4879" s="4">
        <v>16680.0</v>
      </c>
      <c r="B4879" s="4" t="s">
        <v>4838</v>
      </c>
      <c r="C4879" s="3">
        <v>28421.0</v>
      </c>
    </row>
    <row r="4880">
      <c r="A4880" s="4">
        <v>16681.0</v>
      </c>
      <c r="B4880" s="4" t="s">
        <v>4839</v>
      </c>
      <c r="C4880" s="3">
        <v>22930.0</v>
      </c>
    </row>
    <row r="4881">
      <c r="A4881" s="4">
        <v>16682.0</v>
      </c>
      <c r="B4881" s="4" t="s">
        <v>4840</v>
      </c>
      <c r="C4881" s="3">
        <v>20068.0</v>
      </c>
    </row>
    <row r="4882">
      <c r="A4882" s="4">
        <v>16683.0</v>
      </c>
      <c r="B4882" s="4" t="s">
        <v>4841</v>
      </c>
      <c r="C4882" s="3">
        <v>32333.0</v>
      </c>
    </row>
    <row r="4883">
      <c r="A4883" s="4">
        <v>16684.0</v>
      </c>
      <c r="B4883" s="4" t="s">
        <v>4842</v>
      </c>
      <c r="C4883" s="3">
        <v>29291.0</v>
      </c>
    </row>
    <row r="4884">
      <c r="A4884" s="4">
        <v>16685.0</v>
      </c>
      <c r="B4884" s="4" t="s">
        <v>4843</v>
      </c>
      <c r="C4884" s="3">
        <v>28179.0</v>
      </c>
    </row>
    <row r="4885">
      <c r="A4885" s="4">
        <v>16686.0</v>
      </c>
      <c r="B4885" s="4" t="s">
        <v>4844</v>
      </c>
      <c r="C4885" s="3">
        <v>14867.0</v>
      </c>
    </row>
    <row r="4886">
      <c r="A4886" s="4">
        <v>16687.0</v>
      </c>
      <c r="B4886" s="4" t="s">
        <v>4845</v>
      </c>
      <c r="C4886" s="3">
        <v>17055.0</v>
      </c>
    </row>
    <row r="4887">
      <c r="A4887" s="4">
        <v>16690.0</v>
      </c>
      <c r="B4887" s="4" t="s">
        <v>4846</v>
      </c>
      <c r="C4887" s="3">
        <v>21564.0</v>
      </c>
    </row>
    <row r="4888">
      <c r="A4888" s="4">
        <v>16691.0</v>
      </c>
      <c r="B4888" s="4" t="s">
        <v>4847</v>
      </c>
      <c r="C4888" s="3">
        <v>28721.0</v>
      </c>
    </row>
    <row r="4889">
      <c r="A4889" s="4">
        <v>16692.0</v>
      </c>
      <c r="B4889" s="4" t="s">
        <v>4848</v>
      </c>
      <c r="C4889" s="3">
        <v>18634.0</v>
      </c>
    </row>
    <row r="4890">
      <c r="A4890" s="4">
        <v>16693.0</v>
      </c>
      <c r="B4890" s="4" t="s">
        <v>4849</v>
      </c>
      <c r="C4890" s="3">
        <v>30127.0</v>
      </c>
    </row>
    <row r="4891">
      <c r="A4891" s="4">
        <v>16694.0</v>
      </c>
      <c r="B4891" s="4" t="s">
        <v>4850</v>
      </c>
      <c r="C4891" s="3">
        <v>12270.0</v>
      </c>
    </row>
    <row r="4892">
      <c r="A4892" s="4">
        <v>16695.0</v>
      </c>
      <c r="B4892" s="4" t="s">
        <v>4851</v>
      </c>
      <c r="C4892" s="3">
        <v>22489.0</v>
      </c>
    </row>
    <row r="4893">
      <c r="A4893" s="4">
        <v>16697.0</v>
      </c>
      <c r="B4893" s="4" t="s">
        <v>4852</v>
      </c>
      <c r="C4893" s="3">
        <v>25544.0</v>
      </c>
    </row>
    <row r="4894">
      <c r="A4894" s="4">
        <v>16699.0</v>
      </c>
      <c r="B4894" s="4" t="s">
        <v>4853</v>
      </c>
      <c r="C4894" s="3">
        <v>20034.0</v>
      </c>
    </row>
    <row r="4895">
      <c r="A4895" s="4">
        <v>16700.0</v>
      </c>
      <c r="B4895" s="4" t="s">
        <v>4854</v>
      </c>
      <c r="C4895" s="3">
        <v>9823.0</v>
      </c>
    </row>
    <row r="4896">
      <c r="A4896" s="4">
        <v>16701.0</v>
      </c>
      <c r="B4896" s="4" t="s">
        <v>1139</v>
      </c>
      <c r="C4896" s="3">
        <v>31681.0</v>
      </c>
    </row>
    <row r="4897">
      <c r="A4897" s="4">
        <v>16703.0</v>
      </c>
      <c r="B4897" s="4" t="s">
        <v>4855</v>
      </c>
      <c r="C4897" s="3">
        <v>22337.0</v>
      </c>
    </row>
    <row r="4898">
      <c r="A4898" s="4">
        <v>16704.0</v>
      </c>
      <c r="B4898" s="4" t="s">
        <v>4856</v>
      </c>
      <c r="C4898" s="3">
        <v>22637.0</v>
      </c>
    </row>
    <row r="4899">
      <c r="A4899" s="4">
        <v>16705.0</v>
      </c>
      <c r="B4899" s="4" t="s">
        <v>683</v>
      </c>
      <c r="C4899" s="3">
        <v>20001.0</v>
      </c>
    </row>
    <row r="4900">
      <c r="A4900" s="4">
        <v>16707.0</v>
      </c>
      <c r="B4900" s="4" t="s">
        <v>2241</v>
      </c>
      <c r="C4900" s="3">
        <v>12534.0</v>
      </c>
    </row>
    <row r="4901">
      <c r="A4901" s="4">
        <v>16708.0</v>
      </c>
      <c r="B4901" s="4" t="s">
        <v>4857</v>
      </c>
      <c r="C4901" s="3">
        <v>11530.0</v>
      </c>
    </row>
    <row r="4902">
      <c r="A4902" s="4">
        <v>16709.0</v>
      </c>
      <c r="B4902" s="4" t="s">
        <v>4858</v>
      </c>
      <c r="C4902" s="3">
        <v>23212.0</v>
      </c>
    </row>
    <row r="4903">
      <c r="A4903" s="4">
        <v>16712.0</v>
      </c>
      <c r="B4903" s="4" t="s">
        <v>4859</v>
      </c>
      <c r="C4903" s="3">
        <v>20122.0</v>
      </c>
    </row>
    <row r="4904">
      <c r="A4904" s="4">
        <v>16713.0</v>
      </c>
      <c r="B4904" s="4" t="s">
        <v>4860</v>
      </c>
      <c r="C4904" s="3">
        <v>25588.0</v>
      </c>
    </row>
    <row r="4905">
      <c r="A4905" s="4">
        <v>16714.0</v>
      </c>
      <c r="B4905" s="4" t="s">
        <v>4861</v>
      </c>
      <c r="C4905" s="3">
        <v>19087.0</v>
      </c>
    </row>
    <row r="4906">
      <c r="A4906" s="4">
        <v>16715.0</v>
      </c>
      <c r="B4906" s="4" t="s">
        <v>4862</v>
      </c>
      <c r="C4906" s="3">
        <v>23242.0</v>
      </c>
    </row>
    <row r="4907">
      <c r="A4907" s="4">
        <v>16716.0</v>
      </c>
      <c r="B4907" s="4" t="s">
        <v>4863</v>
      </c>
      <c r="C4907" s="3">
        <v>30856.0</v>
      </c>
    </row>
    <row r="4908">
      <c r="A4908" s="4">
        <v>16718.0</v>
      </c>
      <c r="B4908" s="4" t="s">
        <v>4864</v>
      </c>
      <c r="C4908" s="3">
        <v>22824.0</v>
      </c>
    </row>
    <row r="4909">
      <c r="A4909" s="4">
        <v>16719.0</v>
      </c>
      <c r="B4909" s="4" t="s">
        <v>4865</v>
      </c>
      <c r="C4909" s="3">
        <v>22401.0</v>
      </c>
    </row>
    <row r="4910">
      <c r="A4910" s="4">
        <v>16720.0</v>
      </c>
      <c r="B4910" s="4" t="s">
        <v>4866</v>
      </c>
      <c r="C4910" s="3">
        <v>29601.0</v>
      </c>
    </row>
    <row r="4911">
      <c r="A4911" s="4">
        <v>16721.0</v>
      </c>
      <c r="B4911" s="4" t="s">
        <v>4867</v>
      </c>
      <c r="C4911" s="3">
        <v>29245.0</v>
      </c>
    </row>
    <row r="4912">
      <c r="A4912" s="4">
        <v>16722.0</v>
      </c>
      <c r="B4912" s="4" t="s">
        <v>4868</v>
      </c>
      <c r="C4912" s="3">
        <v>17812.0</v>
      </c>
    </row>
    <row r="4913">
      <c r="A4913" s="4">
        <v>16723.0</v>
      </c>
      <c r="B4913" s="4" t="s">
        <v>4869</v>
      </c>
      <c r="C4913" s="3">
        <v>25804.0</v>
      </c>
    </row>
    <row r="4914">
      <c r="A4914" s="4">
        <v>16725.0</v>
      </c>
      <c r="B4914" s="4" t="s">
        <v>4870</v>
      </c>
      <c r="C4914" s="3">
        <v>33524.0</v>
      </c>
    </row>
    <row r="4915">
      <c r="A4915" s="4">
        <v>16726.0</v>
      </c>
      <c r="B4915" s="4" t="s">
        <v>4871</v>
      </c>
      <c r="C4915" s="3">
        <v>24152.0</v>
      </c>
    </row>
    <row r="4916">
      <c r="A4916" s="4">
        <v>16727.0</v>
      </c>
      <c r="B4916" s="4" t="s">
        <v>4872</v>
      </c>
      <c r="C4916" s="3">
        <v>22667.0</v>
      </c>
    </row>
    <row r="4917">
      <c r="A4917" s="4">
        <v>16728.0</v>
      </c>
      <c r="B4917" s="4" t="s">
        <v>4873</v>
      </c>
      <c r="C4917" s="3">
        <v>16042.0</v>
      </c>
    </row>
    <row r="4918">
      <c r="A4918" s="4">
        <v>16730.0</v>
      </c>
      <c r="B4918" s="4" t="s">
        <v>4874</v>
      </c>
      <c r="C4918" s="3">
        <v>22649.0</v>
      </c>
    </row>
    <row r="4919">
      <c r="A4919" s="4">
        <v>16731.0</v>
      </c>
      <c r="B4919" s="4" t="s">
        <v>4875</v>
      </c>
      <c r="C4919" s="3">
        <v>19431.0</v>
      </c>
    </row>
    <row r="4920">
      <c r="A4920" s="4">
        <v>16732.0</v>
      </c>
      <c r="B4920" s="4" t="s">
        <v>4876</v>
      </c>
      <c r="C4920" s="3">
        <v>23942.0</v>
      </c>
    </row>
    <row r="4921">
      <c r="A4921" s="4">
        <v>16733.0</v>
      </c>
      <c r="B4921" s="4" t="s">
        <v>4877</v>
      </c>
      <c r="C4921" s="3">
        <v>18127.0</v>
      </c>
    </row>
    <row r="4922">
      <c r="A4922" s="4">
        <v>16734.0</v>
      </c>
      <c r="B4922" s="4" t="s">
        <v>4878</v>
      </c>
      <c r="C4922" s="3">
        <v>16208.0</v>
      </c>
    </row>
    <row r="4923">
      <c r="A4923" s="4">
        <v>17088.0</v>
      </c>
      <c r="B4923" s="4" t="s">
        <v>4879</v>
      </c>
      <c r="C4923" s="3">
        <v>27790.0</v>
      </c>
    </row>
    <row r="4924">
      <c r="A4924" s="4">
        <v>16736.0</v>
      </c>
      <c r="B4924" s="4" t="s">
        <v>4880</v>
      </c>
      <c r="C4924" s="3">
        <v>28145.0</v>
      </c>
    </row>
    <row r="4925">
      <c r="A4925" s="4">
        <v>16162.0</v>
      </c>
      <c r="B4925" s="4" t="s">
        <v>4881</v>
      </c>
      <c r="C4925" s="3">
        <v>27212.0</v>
      </c>
    </row>
    <row r="4926">
      <c r="A4926" s="4">
        <v>16738.0</v>
      </c>
      <c r="B4926" s="4" t="s">
        <v>4882</v>
      </c>
      <c r="C4926" s="3">
        <v>23693.0</v>
      </c>
    </row>
    <row r="4927">
      <c r="A4927" s="4">
        <v>16739.0</v>
      </c>
      <c r="B4927" s="4" t="s">
        <v>4883</v>
      </c>
      <c r="C4927" s="3">
        <v>16716.0</v>
      </c>
    </row>
    <row r="4928">
      <c r="A4928" s="4">
        <v>16740.0</v>
      </c>
      <c r="B4928" s="4" t="s">
        <v>4884</v>
      </c>
      <c r="C4928" s="3">
        <v>25008.0</v>
      </c>
    </row>
    <row r="4929">
      <c r="A4929" s="4">
        <v>16741.0</v>
      </c>
      <c r="B4929" s="4" t="s">
        <v>4885</v>
      </c>
      <c r="C4929" s="3">
        <v>21643.0</v>
      </c>
    </row>
    <row r="4930">
      <c r="A4930" s="4">
        <v>16743.0</v>
      </c>
      <c r="B4930" s="4" t="s">
        <v>4886</v>
      </c>
      <c r="C4930" s="3">
        <v>13975.0</v>
      </c>
    </row>
    <row r="4931">
      <c r="A4931" s="4">
        <v>16745.0</v>
      </c>
      <c r="B4931" s="4" t="s">
        <v>4887</v>
      </c>
      <c r="C4931" s="3">
        <v>34760.0</v>
      </c>
    </row>
    <row r="4932">
      <c r="A4932" s="4">
        <v>16746.0</v>
      </c>
      <c r="B4932" s="4" t="s">
        <v>4888</v>
      </c>
      <c r="C4932" s="3">
        <v>25838.0</v>
      </c>
    </row>
    <row r="4933">
      <c r="A4933" s="4">
        <v>16747.0</v>
      </c>
      <c r="B4933" s="4" t="s">
        <v>4889</v>
      </c>
      <c r="C4933" s="3">
        <v>24565.0</v>
      </c>
    </row>
    <row r="4934">
      <c r="A4934" s="4">
        <v>16748.0</v>
      </c>
      <c r="B4934" s="4" t="s">
        <v>4890</v>
      </c>
      <c r="C4934" s="3">
        <v>26623.0</v>
      </c>
    </row>
    <row r="4935">
      <c r="A4935" s="4">
        <v>16749.0</v>
      </c>
      <c r="B4935" s="4" t="s">
        <v>4891</v>
      </c>
      <c r="C4935" s="3">
        <v>23943.0</v>
      </c>
    </row>
    <row r="4936">
      <c r="A4936" s="4">
        <v>16750.0</v>
      </c>
      <c r="B4936" s="4" t="s">
        <v>4892</v>
      </c>
      <c r="C4936" s="3">
        <v>28666.0</v>
      </c>
    </row>
    <row r="4937">
      <c r="A4937" s="4">
        <v>16751.0</v>
      </c>
      <c r="B4937" s="4" t="s">
        <v>4893</v>
      </c>
      <c r="C4937" s="3">
        <v>31857.0</v>
      </c>
    </row>
    <row r="4938">
      <c r="A4938" s="4">
        <v>16754.0</v>
      </c>
      <c r="B4938" s="4" t="s">
        <v>4894</v>
      </c>
      <c r="C4938" s="3">
        <v>33434.0</v>
      </c>
    </row>
    <row r="4939">
      <c r="A4939" s="4">
        <v>16755.0</v>
      </c>
      <c r="B4939" s="4" t="s">
        <v>4895</v>
      </c>
      <c r="C4939" s="3">
        <v>14324.0</v>
      </c>
    </row>
    <row r="4940">
      <c r="A4940" s="4">
        <v>16756.0</v>
      </c>
      <c r="B4940" s="4" t="s">
        <v>4896</v>
      </c>
      <c r="C4940" s="3">
        <v>16349.0</v>
      </c>
    </row>
    <row r="4941">
      <c r="A4941" s="4">
        <v>16757.0</v>
      </c>
      <c r="B4941" s="4" t="s">
        <v>4897</v>
      </c>
      <c r="C4941" s="3">
        <v>22411.0</v>
      </c>
    </row>
    <row r="4942">
      <c r="A4942" s="4">
        <v>16758.0</v>
      </c>
      <c r="B4942" s="4" t="s">
        <v>4898</v>
      </c>
      <c r="C4942" s="3">
        <v>19768.0</v>
      </c>
    </row>
    <row r="4943">
      <c r="A4943" s="4">
        <v>16759.0</v>
      </c>
      <c r="B4943" s="4" t="s">
        <v>4899</v>
      </c>
      <c r="C4943" s="3">
        <v>19183.0</v>
      </c>
    </row>
    <row r="4944">
      <c r="A4944" s="4">
        <v>16760.0</v>
      </c>
      <c r="B4944" s="4" t="s">
        <v>4900</v>
      </c>
      <c r="C4944" s="3">
        <v>21765.0</v>
      </c>
    </row>
    <row r="4945">
      <c r="A4945" s="4">
        <v>16761.0</v>
      </c>
      <c r="B4945" s="4" t="s">
        <v>4901</v>
      </c>
      <c r="C4945" s="3">
        <v>19754.0</v>
      </c>
    </row>
    <row r="4946">
      <c r="A4946" s="4">
        <v>16762.0</v>
      </c>
      <c r="B4946" s="4" t="s">
        <v>4902</v>
      </c>
      <c r="C4946" s="3">
        <v>27945.0</v>
      </c>
    </row>
    <row r="4947">
      <c r="A4947" s="4">
        <v>16763.0</v>
      </c>
      <c r="B4947" s="4" t="s">
        <v>4903</v>
      </c>
      <c r="C4947" s="3">
        <v>25170.0</v>
      </c>
    </row>
    <row r="4948">
      <c r="A4948" s="4">
        <v>16764.0</v>
      </c>
      <c r="B4948" s="4" t="s">
        <v>4904</v>
      </c>
      <c r="C4948" s="3">
        <v>18476.0</v>
      </c>
    </row>
    <row r="4949">
      <c r="A4949" s="4">
        <v>16765.0</v>
      </c>
      <c r="B4949" s="4" t="s">
        <v>4905</v>
      </c>
      <c r="C4949" s="3">
        <v>18773.0</v>
      </c>
    </row>
    <row r="4950">
      <c r="A4950" s="4">
        <v>16766.0</v>
      </c>
      <c r="B4950" s="4" t="s">
        <v>4906</v>
      </c>
      <c r="C4950" s="3">
        <v>18093.0</v>
      </c>
    </row>
    <row r="4951">
      <c r="A4951" s="4">
        <v>16767.0</v>
      </c>
      <c r="B4951" s="4" t="s">
        <v>4907</v>
      </c>
      <c r="C4951" s="3">
        <v>31048.0</v>
      </c>
    </row>
    <row r="4952">
      <c r="A4952" s="4">
        <v>16768.0</v>
      </c>
      <c r="B4952" s="4" t="s">
        <v>4908</v>
      </c>
      <c r="C4952" s="3">
        <v>26866.0</v>
      </c>
    </row>
    <row r="4953">
      <c r="A4953" s="4">
        <v>16769.0</v>
      </c>
      <c r="B4953" s="4" t="s">
        <v>4909</v>
      </c>
      <c r="C4953" s="3">
        <v>32635.0</v>
      </c>
    </row>
    <row r="4954">
      <c r="A4954" s="4">
        <v>16770.0</v>
      </c>
      <c r="B4954" s="4" t="s">
        <v>4910</v>
      </c>
      <c r="C4954" s="3">
        <v>12003.0</v>
      </c>
    </row>
    <row r="4955">
      <c r="A4955" s="4">
        <v>16771.0</v>
      </c>
      <c r="B4955" s="4" t="s">
        <v>4911</v>
      </c>
      <c r="C4955" s="3">
        <v>19565.0</v>
      </c>
    </row>
    <row r="4956">
      <c r="A4956" s="4">
        <v>16772.0</v>
      </c>
      <c r="B4956" s="4" t="s">
        <v>4912</v>
      </c>
      <c r="C4956" s="3">
        <v>20303.0</v>
      </c>
    </row>
    <row r="4957">
      <c r="A4957" s="4">
        <v>16773.0</v>
      </c>
      <c r="B4957" s="4" t="s">
        <v>4913</v>
      </c>
      <c r="C4957" s="3">
        <v>13956.0</v>
      </c>
    </row>
    <row r="4958">
      <c r="A4958" s="4">
        <v>16775.0</v>
      </c>
      <c r="B4958" s="4" t="s">
        <v>4914</v>
      </c>
      <c r="C4958" s="3">
        <v>16800.0</v>
      </c>
    </row>
    <row r="4959">
      <c r="A4959" s="4">
        <v>16776.0</v>
      </c>
      <c r="B4959" s="4" t="s">
        <v>4915</v>
      </c>
      <c r="C4959" s="3">
        <v>29416.0</v>
      </c>
    </row>
    <row r="4960">
      <c r="A4960" s="4">
        <v>16264.0</v>
      </c>
      <c r="B4960" s="4" t="s">
        <v>4916</v>
      </c>
      <c r="C4960" s="3">
        <v>25336.0</v>
      </c>
    </row>
    <row r="4961">
      <c r="A4961" s="4">
        <v>16778.0</v>
      </c>
      <c r="B4961" s="4" t="s">
        <v>4917</v>
      </c>
      <c r="C4961" s="3">
        <v>24169.0</v>
      </c>
    </row>
    <row r="4962">
      <c r="A4962" s="4">
        <v>16779.0</v>
      </c>
      <c r="B4962" s="4" t="s">
        <v>4918</v>
      </c>
      <c r="C4962" s="3">
        <v>23570.0</v>
      </c>
    </row>
    <row r="4963">
      <c r="A4963" s="4">
        <v>16780.0</v>
      </c>
      <c r="B4963" s="4" t="s">
        <v>4919</v>
      </c>
      <c r="C4963" s="3">
        <v>34780.0</v>
      </c>
    </row>
    <row r="4964">
      <c r="A4964" s="4">
        <v>16782.0</v>
      </c>
      <c r="B4964" s="4" t="s">
        <v>4920</v>
      </c>
      <c r="C4964" s="3">
        <v>19179.0</v>
      </c>
    </row>
    <row r="4965">
      <c r="A4965" s="4">
        <v>16783.0</v>
      </c>
      <c r="B4965" s="4" t="s">
        <v>4921</v>
      </c>
      <c r="C4965" s="3">
        <v>27272.0</v>
      </c>
    </row>
    <row r="4966">
      <c r="A4966" s="4">
        <v>16785.0</v>
      </c>
      <c r="B4966" s="4" t="s">
        <v>4922</v>
      </c>
      <c r="C4966" s="3">
        <v>22221.0</v>
      </c>
    </row>
    <row r="4967">
      <c r="A4967" s="4">
        <v>16786.0</v>
      </c>
      <c r="B4967" s="4" t="s">
        <v>4923</v>
      </c>
      <c r="C4967" s="3">
        <v>19366.0</v>
      </c>
    </row>
    <row r="4968">
      <c r="A4968" s="4">
        <v>16788.0</v>
      </c>
      <c r="B4968" s="4" t="s">
        <v>4924</v>
      </c>
      <c r="C4968" s="3">
        <v>18684.0</v>
      </c>
    </row>
    <row r="4969">
      <c r="A4969" s="4">
        <v>16789.0</v>
      </c>
      <c r="B4969" s="4" t="s">
        <v>4925</v>
      </c>
      <c r="C4969" s="3">
        <v>21424.0</v>
      </c>
    </row>
    <row r="4970">
      <c r="A4970" s="4">
        <v>16790.0</v>
      </c>
      <c r="B4970" s="4" t="s">
        <v>4926</v>
      </c>
      <c r="C4970" s="3">
        <v>27641.0</v>
      </c>
    </row>
    <row r="4971">
      <c r="A4971" s="4">
        <v>16791.0</v>
      </c>
      <c r="B4971" s="4" t="s">
        <v>4927</v>
      </c>
      <c r="C4971" s="3">
        <v>14348.0</v>
      </c>
    </row>
    <row r="4972">
      <c r="A4972" s="4">
        <v>16792.0</v>
      </c>
      <c r="B4972" s="4" t="s">
        <v>4928</v>
      </c>
      <c r="C4972" s="3">
        <v>13375.0</v>
      </c>
    </row>
    <row r="4973">
      <c r="A4973" s="4">
        <v>16793.0</v>
      </c>
      <c r="B4973" s="4" t="s">
        <v>4929</v>
      </c>
      <c r="C4973" s="3">
        <v>21247.0</v>
      </c>
    </row>
    <row r="4974">
      <c r="A4974" s="4">
        <v>16794.0</v>
      </c>
      <c r="B4974" s="4" t="s">
        <v>4930</v>
      </c>
      <c r="C4974" s="3">
        <v>18089.0</v>
      </c>
    </row>
    <row r="4975">
      <c r="A4975" s="4">
        <v>16795.0</v>
      </c>
      <c r="B4975" s="4" t="s">
        <v>4931</v>
      </c>
      <c r="C4975" s="3">
        <v>18695.0</v>
      </c>
    </row>
    <row r="4976">
      <c r="A4976" s="4">
        <v>16796.0</v>
      </c>
      <c r="B4976" s="4" t="s">
        <v>4932</v>
      </c>
      <c r="C4976" s="3">
        <v>12606.0</v>
      </c>
    </row>
    <row r="4977">
      <c r="A4977" s="4">
        <v>16797.0</v>
      </c>
      <c r="B4977" s="4" t="s">
        <v>4933</v>
      </c>
      <c r="C4977" s="3">
        <v>26237.0</v>
      </c>
    </row>
    <row r="4978">
      <c r="A4978" s="4">
        <v>16798.0</v>
      </c>
      <c r="B4978" s="4" t="s">
        <v>4934</v>
      </c>
      <c r="C4978" s="3">
        <v>19395.0</v>
      </c>
    </row>
    <row r="4979">
      <c r="A4979" s="4">
        <v>16799.0</v>
      </c>
      <c r="B4979" s="4" t="s">
        <v>4935</v>
      </c>
      <c r="C4979" s="3">
        <v>30903.0</v>
      </c>
    </row>
    <row r="4980">
      <c r="A4980" s="4">
        <v>16800.0</v>
      </c>
      <c r="B4980" s="4" t="s">
        <v>4936</v>
      </c>
      <c r="C4980" s="3">
        <v>15294.0</v>
      </c>
    </row>
    <row r="4981">
      <c r="A4981" s="4">
        <v>16801.0</v>
      </c>
      <c r="B4981" s="4" t="s">
        <v>4937</v>
      </c>
      <c r="C4981" s="3">
        <v>16955.0</v>
      </c>
    </row>
    <row r="4982">
      <c r="A4982" s="4">
        <v>16803.0</v>
      </c>
      <c r="B4982" s="4" t="s">
        <v>4938</v>
      </c>
      <c r="C4982" s="3">
        <v>13461.0</v>
      </c>
    </row>
    <row r="4983">
      <c r="A4983" s="4">
        <v>16804.0</v>
      </c>
      <c r="B4983" s="4" t="s">
        <v>4939</v>
      </c>
      <c r="C4983" s="3">
        <v>14781.0</v>
      </c>
    </row>
    <row r="4984">
      <c r="A4984" s="4">
        <v>16805.0</v>
      </c>
      <c r="B4984" s="4" t="s">
        <v>4940</v>
      </c>
      <c r="C4984" s="3">
        <v>18771.0</v>
      </c>
    </row>
    <row r="4985">
      <c r="A4985" s="4">
        <v>16806.0</v>
      </c>
      <c r="B4985" s="4" t="s">
        <v>4941</v>
      </c>
      <c r="C4985" s="3">
        <v>24302.0</v>
      </c>
    </row>
    <row r="4986">
      <c r="A4986" s="4">
        <v>16807.0</v>
      </c>
      <c r="B4986" s="4" t="s">
        <v>4942</v>
      </c>
      <c r="C4986" s="3">
        <v>13912.0</v>
      </c>
    </row>
    <row r="4987">
      <c r="A4987" s="4">
        <v>16808.0</v>
      </c>
      <c r="B4987" s="4" t="s">
        <v>4943</v>
      </c>
      <c r="C4987" s="3">
        <v>23943.0</v>
      </c>
    </row>
    <row r="4988">
      <c r="A4988" s="4">
        <v>16809.0</v>
      </c>
      <c r="B4988" s="4" t="s">
        <v>4944</v>
      </c>
      <c r="C4988" s="3">
        <v>14615.0</v>
      </c>
    </row>
    <row r="4989">
      <c r="A4989" s="4">
        <v>16810.0</v>
      </c>
      <c r="B4989" s="4" t="s">
        <v>4945</v>
      </c>
      <c r="C4989" s="3">
        <v>27556.0</v>
      </c>
    </row>
    <row r="4990">
      <c r="A4990" s="4">
        <v>16811.0</v>
      </c>
      <c r="B4990" s="4" t="s">
        <v>4946</v>
      </c>
      <c r="C4990" s="3">
        <v>22145.0</v>
      </c>
    </row>
    <row r="4991">
      <c r="A4991" s="4">
        <v>16812.0</v>
      </c>
      <c r="B4991" s="4" t="s">
        <v>4947</v>
      </c>
      <c r="C4991" s="3">
        <v>29782.0</v>
      </c>
    </row>
    <row r="4992">
      <c r="A4992" s="4">
        <v>16813.0</v>
      </c>
      <c r="B4992" s="4" t="s">
        <v>4948</v>
      </c>
      <c r="C4992" s="3">
        <v>19496.0</v>
      </c>
    </row>
    <row r="4993">
      <c r="A4993" s="4">
        <v>16815.0</v>
      </c>
      <c r="B4993" s="4" t="s">
        <v>4949</v>
      </c>
      <c r="C4993" s="3">
        <v>23011.0</v>
      </c>
    </row>
    <row r="4994">
      <c r="A4994" s="4">
        <v>16816.0</v>
      </c>
      <c r="B4994" s="4" t="s">
        <v>4950</v>
      </c>
      <c r="C4994" s="3">
        <v>14299.0</v>
      </c>
    </row>
    <row r="4995">
      <c r="A4995" s="4">
        <v>16818.0</v>
      </c>
      <c r="B4995" s="4" t="s">
        <v>4951</v>
      </c>
      <c r="C4995" s="3">
        <v>19668.0</v>
      </c>
    </row>
    <row r="4996">
      <c r="A4996" s="4">
        <v>16820.0</v>
      </c>
      <c r="B4996" s="4" t="s">
        <v>4952</v>
      </c>
      <c r="C4996" s="3">
        <v>22084.0</v>
      </c>
    </row>
    <row r="4997">
      <c r="A4997" s="4">
        <v>16821.0</v>
      </c>
      <c r="B4997" s="4" t="s">
        <v>4953</v>
      </c>
      <c r="C4997" s="3">
        <v>11699.0</v>
      </c>
    </row>
    <row r="4998">
      <c r="A4998" s="4">
        <v>16822.0</v>
      </c>
      <c r="B4998" s="4" t="s">
        <v>4954</v>
      </c>
      <c r="C4998" s="3">
        <v>27282.0</v>
      </c>
    </row>
    <row r="4999">
      <c r="A4999" s="4">
        <v>16823.0</v>
      </c>
      <c r="B4999" s="4" t="s">
        <v>4955</v>
      </c>
      <c r="C4999" s="3">
        <v>30531.0</v>
      </c>
    </row>
    <row r="5000">
      <c r="A5000" s="4">
        <v>16826.0</v>
      </c>
      <c r="B5000" s="4" t="s">
        <v>4956</v>
      </c>
      <c r="C5000" s="3">
        <v>13221.0</v>
      </c>
    </row>
    <row r="5001">
      <c r="A5001" s="4">
        <v>16827.0</v>
      </c>
      <c r="B5001" s="4" t="s">
        <v>4957</v>
      </c>
      <c r="C5001" s="3">
        <v>25937.0</v>
      </c>
    </row>
    <row r="5002">
      <c r="A5002" s="4">
        <v>16829.0</v>
      </c>
      <c r="B5002" s="4" t="s">
        <v>4958</v>
      </c>
      <c r="C5002" s="3">
        <v>25909.0</v>
      </c>
    </row>
    <row r="5003">
      <c r="A5003" s="4">
        <v>16830.0</v>
      </c>
      <c r="B5003" s="4" t="s">
        <v>4959</v>
      </c>
      <c r="C5003" s="3">
        <v>30164.0</v>
      </c>
    </row>
    <row r="5004">
      <c r="A5004" s="4">
        <v>16831.0</v>
      </c>
      <c r="B5004" s="4" t="s">
        <v>4960</v>
      </c>
      <c r="C5004" s="3">
        <v>28136.0</v>
      </c>
    </row>
    <row r="5005">
      <c r="A5005" s="4">
        <v>16832.0</v>
      </c>
      <c r="B5005" s="4" t="s">
        <v>4961</v>
      </c>
      <c r="C5005" s="3">
        <v>25336.0</v>
      </c>
    </row>
    <row r="5006">
      <c r="A5006" s="4">
        <v>16833.0</v>
      </c>
      <c r="B5006" s="4" t="s">
        <v>4962</v>
      </c>
      <c r="C5006" s="3">
        <v>17920.0</v>
      </c>
    </row>
    <row r="5007">
      <c r="A5007" s="4">
        <v>16834.0</v>
      </c>
      <c r="B5007" s="4" t="s">
        <v>4963</v>
      </c>
      <c r="C5007" s="3">
        <v>19637.0</v>
      </c>
    </row>
    <row r="5008">
      <c r="A5008" s="4">
        <v>16835.0</v>
      </c>
      <c r="B5008" s="4" t="s">
        <v>4964</v>
      </c>
      <c r="C5008" s="3">
        <v>24826.0</v>
      </c>
    </row>
    <row r="5009">
      <c r="A5009" s="4">
        <v>16735.0</v>
      </c>
      <c r="B5009" s="4" t="s">
        <v>4965</v>
      </c>
      <c r="C5009" s="3">
        <v>26892.0</v>
      </c>
    </row>
    <row r="5010">
      <c r="A5010" s="4">
        <v>16839.0</v>
      </c>
      <c r="B5010" s="4" t="s">
        <v>4966</v>
      </c>
      <c r="C5010" s="3">
        <v>32140.0</v>
      </c>
    </row>
    <row r="5011">
      <c r="A5011" s="4">
        <v>16840.0</v>
      </c>
      <c r="B5011" s="4" t="s">
        <v>4967</v>
      </c>
      <c r="C5011" s="3">
        <v>23491.0</v>
      </c>
    </row>
    <row r="5012">
      <c r="A5012" s="4">
        <v>16841.0</v>
      </c>
      <c r="B5012" s="4" t="s">
        <v>4968</v>
      </c>
      <c r="C5012" s="3">
        <v>14393.0</v>
      </c>
    </row>
    <row r="5013">
      <c r="A5013" s="4">
        <v>16486.0</v>
      </c>
      <c r="B5013" s="4" t="s">
        <v>4969</v>
      </c>
      <c r="C5013" s="3">
        <v>16220.0</v>
      </c>
    </row>
    <row r="5014">
      <c r="A5014" s="4">
        <v>16846.0</v>
      </c>
      <c r="B5014" s="4" t="s">
        <v>4970</v>
      </c>
      <c r="C5014" s="3">
        <v>23704.0</v>
      </c>
    </row>
    <row r="5015">
      <c r="A5015" s="4">
        <v>16848.0</v>
      </c>
      <c r="B5015" s="4" t="s">
        <v>4971</v>
      </c>
      <c r="C5015" s="3">
        <v>20597.0</v>
      </c>
    </row>
    <row r="5016">
      <c r="A5016" s="4">
        <v>16850.0</v>
      </c>
      <c r="B5016" s="4" t="s">
        <v>4972</v>
      </c>
      <c r="C5016" s="3">
        <v>19077.0</v>
      </c>
    </row>
    <row r="5017">
      <c r="A5017" s="4">
        <v>16851.0</v>
      </c>
      <c r="B5017" s="4" t="s">
        <v>4973</v>
      </c>
      <c r="C5017" s="3">
        <v>17272.0</v>
      </c>
    </row>
    <row r="5018">
      <c r="A5018" s="4">
        <v>16852.0</v>
      </c>
      <c r="B5018" s="4" t="s">
        <v>4974</v>
      </c>
      <c r="C5018" s="3">
        <v>34411.0</v>
      </c>
    </row>
    <row r="5019">
      <c r="A5019" s="4">
        <v>16854.0</v>
      </c>
      <c r="B5019" s="4" t="s">
        <v>4975</v>
      </c>
      <c r="C5019" s="3">
        <v>24522.0</v>
      </c>
    </row>
    <row r="5020">
      <c r="A5020" s="4">
        <v>16855.0</v>
      </c>
      <c r="B5020" s="4" t="s">
        <v>4976</v>
      </c>
      <c r="C5020" s="3">
        <v>23890.0</v>
      </c>
    </row>
    <row r="5021">
      <c r="A5021" s="4">
        <v>16857.0</v>
      </c>
      <c r="B5021" s="4" t="s">
        <v>4977</v>
      </c>
      <c r="C5021" s="3">
        <v>22690.0</v>
      </c>
    </row>
    <row r="5022">
      <c r="A5022" s="4">
        <v>16858.0</v>
      </c>
      <c r="B5022" s="4" t="s">
        <v>4978</v>
      </c>
      <c r="C5022" s="3">
        <v>19847.0</v>
      </c>
    </row>
    <row r="5023">
      <c r="A5023" s="4">
        <v>16859.0</v>
      </c>
      <c r="B5023" s="4" t="s">
        <v>4979</v>
      </c>
      <c r="C5023" s="3">
        <v>22276.0</v>
      </c>
    </row>
    <row r="5024">
      <c r="A5024" s="4">
        <v>16861.0</v>
      </c>
      <c r="B5024" s="4" t="s">
        <v>4980</v>
      </c>
      <c r="C5024" s="3">
        <v>24927.0</v>
      </c>
    </row>
    <row r="5025">
      <c r="A5025" s="4">
        <v>16863.0</v>
      </c>
      <c r="B5025" s="4" t="s">
        <v>4981</v>
      </c>
      <c r="C5025" s="3">
        <v>27112.0</v>
      </c>
    </row>
    <row r="5026">
      <c r="A5026" s="4">
        <v>16865.0</v>
      </c>
      <c r="B5026" s="4" t="s">
        <v>4982</v>
      </c>
      <c r="C5026" s="3">
        <v>21283.0</v>
      </c>
    </row>
    <row r="5027">
      <c r="A5027" s="4">
        <v>16866.0</v>
      </c>
      <c r="B5027" s="4" t="s">
        <v>326</v>
      </c>
      <c r="C5027" s="3">
        <v>9671.0</v>
      </c>
    </row>
    <row r="5028">
      <c r="A5028" s="4">
        <v>16867.0</v>
      </c>
      <c r="B5028" s="4" t="s">
        <v>4983</v>
      </c>
      <c r="C5028" s="3">
        <v>32056.0</v>
      </c>
    </row>
    <row r="5029">
      <c r="A5029" s="4">
        <v>16868.0</v>
      </c>
      <c r="B5029" s="4" t="s">
        <v>4984</v>
      </c>
      <c r="C5029" s="3">
        <v>19142.0</v>
      </c>
    </row>
    <row r="5030">
      <c r="A5030" s="4">
        <v>16869.0</v>
      </c>
      <c r="B5030" s="4" t="s">
        <v>4985</v>
      </c>
      <c r="C5030" s="3">
        <v>22884.0</v>
      </c>
    </row>
    <row r="5031">
      <c r="A5031" s="4">
        <v>16870.0</v>
      </c>
      <c r="B5031" s="4" t="s">
        <v>4986</v>
      </c>
      <c r="C5031" s="3">
        <v>30787.0</v>
      </c>
    </row>
    <row r="5032">
      <c r="A5032" s="4">
        <v>16871.0</v>
      </c>
      <c r="B5032" s="4" t="s">
        <v>4987</v>
      </c>
      <c r="C5032" s="3">
        <v>19460.0</v>
      </c>
    </row>
    <row r="5033">
      <c r="A5033" s="4">
        <v>16873.0</v>
      </c>
      <c r="B5033" s="4" t="s">
        <v>4988</v>
      </c>
      <c r="C5033" s="3">
        <v>25643.0</v>
      </c>
    </row>
    <row r="5034">
      <c r="A5034" s="4">
        <v>16874.0</v>
      </c>
      <c r="B5034" s="4" t="s">
        <v>4989</v>
      </c>
      <c r="C5034" s="3">
        <v>12975.0</v>
      </c>
    </row>
    <row r="5035">
      <c r="A5035" s="4">
        <v>16875.0</v>
      </c>
      <c r="B5035" s="4" t="s">
        <v>4990</v>
      </c>
      <c r="C5035" s="3">
        <v>19869.0</v>
      </c>
    </row>
    <row r="5036">
      <c r="A5036" s="4">
        <v>16877.0</v>
      </c>
      <c r="B5036" s="4" t="s">
        <v>4991</v>
      </c>
      <c r="C5036" s="3">
        <v>14780.0</v>
      </c>
    </row>
    <row r="5037">
      <c r="A5037" s="4">
        <v>16878.0</v>
      </c>
      <c r="B5037" s="4" t="s">
        <v>4992</v>
      </c>
      <c r="C5037" s="3">
        <v>19002.0</v>
      </c>
    </row>
    <row r="5038">
      <c r="A5038" s="4">
        <v>16879.0</v>
      </c>
      <c r="B5038" s="4" t="s">
        <v>4993</v>
      </c>
      <c r="C5038" s="3">
        <v>17894.0</v>
      </c>
    </row>
    <row r="5039">
      <c r="A5039" s="4">
        <v>16880.0</v>
      </c>
      <c r="B5039" s="4" t="s">
        <v>4994</v>
      </c>
      <c r="C5039" s="3">
        <v>30693.0</v>
      </c>
    </row>
    <row r="5040">
      <c r="A5040" s="4">
        <v>16881.0</v>
      </c>
      <c r="B5040" s="4" t="s">
        <v>4995</v>
      </c>
      <c r="C5040" s="3">
        <v>17138.0</v>
      </c>
    </row>
    <row r="5041">
      <c r="A5041" s="4">
        <v>16882.0</v>
      </c>
      <c r="B5041" s="4" t="s">
        <v>4996</v>
      </c>
      <c r="C5041" s="3">
        <v>25355.0</v>
      </c>
    </row>
    <row r="5042">
      <c r="A5042" s="4">
        <v>16883.0</v>
      </c>
      <c r="B5042" s="4" t="s">
        <v>4997</v>
      </c>
      <c r="C5042" s="3">
        <v>20142.0</v>
      </c>
    </row>
    <row r="5043">
      <c r="A5043" s="4">
        <v>16885.0</v>
      </c>
      <c r="B5043" s="4" t="s">
        <v>4998</v>
      </c>
      <c r="C5043" s="3">
        <v>10605.0</v>
      </c>
    </row>
    <row r="5044">
      <c r="A5044" s="4">
        <v>16886.0</v>
      </c>
      <c r="B5044" s="4" t="s">
        <v>4999</v>
      </c>
      <c r="C5044" s="3">
        <v>30826.0</v>
      </c>
    </row>
    <row r="5045">
      <c r="A5045" s="4">
        <v>16887.0</v>
      </c>
      <c r="B5045" s="4" t="s">
        <v>5000</v>
      </c>
      <c r="C5045" s="3">
        <v>27615.0</v>
      </c>
    </row>
    <row r="5046">
      <c r="A5046" s="4">
        <v>16888.0</v>
      </c>
      <c r="B5046" s="4" t="s">
        <v>5001</v>
      </c>
      <c r="C5046" s="3">
        <v>12015.0</v>
      </c>
    </row>
    <row r="5047">
      <c r="A5047" s="4">
        <v>16889.0</v>
      </c>
      <c r="B5047" s="4" t="s">
        <v>5002</v>
      </c>
      <c r="C5047" s="3">
        <v>21807.0</v>
      </c>
    </row>
    <row r="5048">
      <c r="A5048" s="4">
        <v>16890.0</v>
      </c>
      <c r="B5048" s="4" t="s">
        <v>5003</v>
      </c>
      <c r="C5048" s="3">
        <v>20319.0</v>
      </c>
    </row>
    <row r="5049">
      <c r="A5049" s="4">
        <v>16891.0</v>
      </c>
      <c r="B5049" s="4" t="s">
        <v>5004</v>
      </c>
      <c r="C5049" s="3">
        <v>20265.0</v>
      </c>
    </row>
    <row r="5050">
      <c r="A5050" s="4">
        <v>16892.0</v>
      </c>
      <c r="B5050" s="4" t="s">
        <v>5005</v>
      </c>
      <c r="C5050" s="3">
        <v>13852.0</v>
      </c>
    </row>
    <row r="5051">
      <c r="A5051" s="4">
        <v>16893.0</v>
      </c>
      <c r="B5051" s="4" t="s">
        <v>5006</v>
      </c>
      <c r="C5051" s="3">
        <v>21530.0</v>
      </c>
    </row>
    <row r="5052">
      <c r="A5052" s="4">
        <v>16894.0</v>
      </c>
      <c r="B5052" s="4" t="s">
        <v>5007</v>
      </c>
      <c r="C5052" s="3">
        <v>18479.0</v>
      </c>
    </row>
    <row r="5053">
      <c r="A5053" s="4">
        <v>16895.0</v>
      </c>
      <c r="B5053" s="4" t="s">
        <v>5008</v>
      </c>
      <c r="C5053" s="3">
        <v>31798.0</v>
      </c>
    </row>
    <row r="5054">
      <c r="A5054" s="4">
        <v>16896.0</v>
      </c>
      <c r="B5054" s="4" t="s">
        <v>5009</v>
      </c>
      <c r="C5054" s="3">
        <v>22688.0</v>
      </c>
    </row>
    <row r="5055">
      <c r="A5055" s="4">
        <v>16897.0</v>
      </c>
      <c r="B5055" s="2" t="s">
        <v>5010</v>
      </c>
      <c r="C5055" s="3">
        <v>14946.0</v>
      </c>
    </row>
    <row r="5056">
      <c r="A5056" s="4">
        <v>17312.0</v>
      </c>
      <c r="B5056" s="4" t="s">
        <v>5011</v>
      </c>
      <c r="C5056" s="3">
        <v>26135.0</v>
      </c>
    </row>
    <row r="5057">
      <c r="A5057" s="4">
        <v>16899.0</v>
      </c>
      <c r="B5057" s="4" t="s">
        <v>5012</v>
      </c>
      <c r="C5057" s="3">
        <v>35019.0</v>
      </c>
    </row>
    <row r="5058">
      <c r="A5058" s="4">
        <v>16900.0</v>
      </c>
      <c r="B5058" s="4" t="s">
        <v>5013</v>
      </c>
      <c r="C5058" s="3">
        <v>26415.0</v>
      </c>
    </row>
    <row r="5059">
      <c r="A5059" s="4">
        <v>16902.0</v>
      </c>
      <c r="B5059" s="4" t="s">
        <v>1277</v>
      </c>
      <c r="C5059" s="3">
        <v>15299.0</v>
      </c>
    </row>
    <row r="5060">
      <c r="A5060" s="4">
        <v>16903.0</v>
      </c>
      <c r="B5060" s="4" t="s">
        <v>5014</v>
      </c>
      <c r="C5060" s="3">
        <v>15127.0</v>
      </c>
    </row>
    <row r="5061">
      <c r="A5061" s="4">
        <v>16905.0</v>
      </c>
      <c r="B5061" s="4" t="s">
        <v>5015</v>
      </c>
      <c r="C5061" s="3">
        <v>19927.0</v>
      </c>
    </row>
    <row r="5062">
      <c r="A5062" s="4">
        <v>16906.0</v>
      </c>
      <c r="B5062" s="4" t="s">
        <v>5016</v>
      </c>
      <c r="C5062" s="3">
        <v>23086.0</v>
      </c>
    </row>
    <row r="5063">
      <c r="A5063" s="4">
        <v>16907.0</v>
      </c>
      <c r="B5063" s="4" t="s">
        <v>5017</v>
      </c>
      <c r="C5063" s="3">
        <v>28706.0</v>
      </c>
    </row>
    <row r="5064">
      <c r="A5064" s="4">
        <v>16908.0</v>
      </c>
      <c r="B5064" s="4" t="s">
        <v>5018</v>
      </c>
      <c r="C5064" s="3">
        <v>22870.0</v>
      </c>
    </row>
    <row r="5065">
      <c r="A5065" s="4">
        <v>16909.0</v>
      </c>
      <c r="B5065" s="4" t="s">
        <v>5019</v>
      </c>
      <c r="C5065" s="3">
        <v>25231.0</v>
      </c>
    </row>
    <row r="5066">
      <c r="A5066" s="4">
        <v>16910.0</v>
      </c>
      <c r="B5066" s="4" t="s">
        <v>5020</v>
      </c>
      <c r="C5066" s="3">
        <v>27897.0</v>
      </c>
    </row>
    <row r="5067">
      <c r="A5067" s="4">
        <v>16911.0</v>
      </c>
      <c r="B5067" s="4" t="s">
        <v>5021</v>
      </c>
      <c r="C5067" s="3">
        <v>19984.0</v>
      </c>
    </row>
    <row r="5068">
      <c r="A5068" s="4">
        <v>16913.0</v>
      </c>
      <c r="B5068" s="4" t="s">
        <v>5022</v>
      </c>
      <c r="C5068" s="3">
        <v>20603.0</v>
      </c>
    </row>
    <row r="5069">
      <c r="A5069" s="4">
        <v>16914.0</v>
      </c>
      <c r="B5069" s="4" t="s">
        <v>5023</v>
      </c>
      <c r="C5069" s="3">
        <v>22267.0</v>
      </c>
    </row>
    <row r="5070">
      <c r="A5070" s="4">
        <v>16916.0</v>
      </c>
      <c r="B5070" s="4" t="s">
        <v>5024</v>
      </c>
      <c r="C5070" s="3">
        <v>23500.0</v>
      </c>
    </row>
    <row r="5071">
      <c r="A5071" s="4">
        <v>16917.0</v>
      </c>
      <c r="B5071" s="4" t="s">
        <v>5025</v>
      </c>
      <c r="C5071" s="3">
        <v>26322.0</v>
      </c>
    </row>
    <row r="5072">
      <c r="A5072" s="4">
        <v>16918.0</v>
      </c>
      <c r="B5072" s="4" t="s">
        <v>5026</v>
      </c>
      <c r="C5072" s="3">
        <v>25750.0</v>
      </c>
    </row>
    <row r="5073">
      <c r="A5073" s="4">
        <v>16919.0</v>
      </c>
      <c r="B5073" s="4" t="s">
        <v>5027</v>
      </c>
      <c r="C5073" s="3">
        <v>34405.0</v>
      </c>
    </row>
    <row r="5074">
      <c r="A5074" s="4">
        <v>16920.0</v>
      </c>
      <c r="B5074" s="4" t="s">
        <v>5028</v>
      </c>
      <c r="C5074" s="3">
        <v>24682.0</v>
      </c>
    </row>
    <row r="5075">
      <c r="A5075" s="4">
        <v>16922.0</v>
      </c>
      <c r="B5075" s="4" t="s">
        <v>5029</v>
      </c>
      <c r="C5075" s="3">
        <v>25738.0</v>
      </c>
    </row>
    <row r="5076">
      <c r="A5076" s="4">
        <v>16923.0</v>
      </c>
      <c r="B5076" s="4" t="s">
        <v>5030</v>
      </c>
      <c r="C5076" s="3">
        <v>26764.0</v>
      </c>
    </row>
    <row r="5077">
      <c r="A5077" s="4">
        <v>16924.0</v>
      </c>
      <c r="B5077" s="4" t="s">
        <v>5031</v>
      </c>
      <c r="C5077" s="3">
        <v>11577.0</v>
      </c>
    </row>
    <row r="5078">
      <c r="A5078" s="4">
        <v>16927.0</v>
      </c>
      <c r="B5078" s="4" t="s">
        <v>5032</v>
      </c>
      <c r="C5078" s="3">
        <v>19924.0</v>
      </c>
    </row>
    <row r="5079">
      <c r="A5079" s="4">
        <v>16928.0</v>
      </c>
      <c r="B5079" s="4" t="s">
        <v>5033</v>
      </c>
      <c r="C5079" s="3">
        <v>20393.0</v>
      </c>
    </row>
    <row r="5080">
      <c r="A5080" s="4">
        <v>16929.0</v>
      </c>
      <c r="B5080" s="4" t="s">
        <v>196</v>
      </c>
      <c r="C5080" s="3">
        <v>22938.0</v>
      </c>
    </row>
    <row r="5081">
      <c r="A5081" s="4">
        <v>16930.0</v>
      </c>
      <c r="B5081" s="4" t="s">
        <v>5034</v>
      </c>
      <c r="C5081" s="3">
        <v>23559.0</v>
      </c>
    </row>
    <row r="5082">
      <c r="A5082" s="4">
        <v>16931.0</v>
      </c>
      <c r="B5082" s="4" t="s">
        <v>5035</v>
      </c>
      <c r="C5082" s="3">
        <v>26857.0</v>
      </c>
    </row>
    <row r="5083">
      <c r="A5083" s="4">
        <v>16932.0</v>
      </c>
      <c r="B5083" s="4" t="s">
        <v>5036</v>
      </c>
      <c r="C5083" s="3">
        <v>20388.0</v>
      </c>
    </row>
    <row r="5084">
      <c r="A5084" s="4">
        <v>16933.0</v>
      </c>
      <c r="B5084" s="4" t="s">
        <v>5037</v>
      </c>
      <c r="C5084" s="3">
        <v>12929.0</v>
      </c>
    </row>
    <row r="5085">
      <c r="A5085" s="4">
        <v>16934.0</v>
      </c>
      <c r="B5085" s="4" t="s">
        <v>5038</v>
      </c>
      <c r="C5085" s="3">
        <v>19702.0</v>
      </c>
    </row>
    <row r="5086">
      <c r="A5086" s="4">
        <v>16935.0</v>
      </c>
      <c r="B5086" s="4" t="s">
        <v>5039</v>
      </c>
      <c r="C5086" s="3">
        <v>25212.0</v>
      </c>
    </row>
    <row r="5087">
      <c r="A5087" s="4">
        <v>16936.0</v>
      </c>
      <c r="B5087" s="4" t="s">
        <v>5040</v>
      </c>
      <c r="C5087" s="3">
        <v>26117.0</v>
      </c>
    </row>
    <row r="5088">
      <c r="A5088" s="4">
        <v>16937.0</v>
      </c>
      <c r="B5088" s="4" t="s">
        <v>5041</v>
      </c>
      <c r="C5088" s="3">
        <v>22909.0</v>
      </c>
    </row>
    <row r="5089">
      <c r="A5089" s="4">
        <v>16938.0</v>
      </c>
      <c r="B5089" s="4" t="s">
        <v>5042</v>
      </c>
      <c r="C5089" s="3">
        <v>29159.0</v>
      </c>
    </row>
    <row r="5090">
      <c r="A5090" s="4">
        <v>16939.0</v>
      </c>
      <c r="B5090" s="4" t="s">
        <v>5043</v>
      </c>
      <c r="C5090" s="3">
        <v>15304.0</v>
      </c>
    </row>
    <row r="5091">
      <c r="A5091" s="4">
        <v>16941.0</v>
      </c>
      <c r="B5091" s="4" t="s">
        <v>5044</v>
      </c>
      <c r="C5091" s="3">
        <v>21789.0</v>
      </c>
    </row>
    <row r="5092">
      <c r="A5092" s="4">
        <v>16942.0</v>
      </c>
      <c r="B5092" s="4" t="s">
        <v>5045</v>
      </c>
      <c r="C5092" s="3">
        <v>21275.0</v>
      </c>
    </row>
    <row r="5093">
      <c r="A5093" s="4">
        <v>16943.0</v>
      </c>
      <c r="B5093" s="4" t="s">
        <v>5046</v>
      </c>
      <c r="C5093" s="3">
        <v>16364.0</v>
      </c>
    </row>
    <row r="5094">
      <c r="A5094" s="4">
        <v>16944.0</v>
      </c>
      <c r="B5094" s="4" t="s">
        <v>5047</v>
      </c>
      <c r="C5094" s="3">
        <v>18219.0</v>
      </c>
    </row>
    <row r="5095">
      <c r="A5095" s="4">
        <v>16945.0</v>
      </c>
      <c r="B5095" s="4" t="s">
        <v>5048</v>
      </c>
      <c r="C5095" s="3">
        <v>20148.0</v>
      </c>
    </row>
    <row r="5096">
      <c r="A5096" s="4">
        <v>16946.0</v>
      </c>
      <c r="B5096" s="4" t="s">
        <v>5049</v>
      </c>
      <c r="C5096" s="3">
        <v>31556.0</v>
      </c>
    </row>
    <row r="5097">
      <c r="A5097" s="4">
        <v>16947.0</v>
      </c>
      <c r="B5097" s="4" t="s">
        <v>5050</v>
      </c>
      <c r="C5097" s="3">
        <v>29404.0</v>
      </c>
    </row>
    <row r="5098">
      <c r="A5098" s="4">
        <v>16949.0</v>
      </c>
      <c r="B5098" s="4" t="s">
        <v>5051</v>
      </c>
      <c r="C5098" s="3">
        <v>23888.0</v>
      </c>
    </row>
    <row r="5099">
      <c r="A5099" s="4">
        <v>16950.0</v>
      </c>
      <c r="B5099" s="4" t="s">
        <v>5052</v>
      </c>
      <c r="C5099" s="3">
        <v>21534.0</v>
      </c>
    </row>
    <row r="5100">
      <c r="A5100" s="4">
        <v>16951.0</v>
      </c>
      <c r="B5100" s="4" t="s">
        <v>5053</v>
      </c>
      <c r="C5100" s="3">
        <v>30038.0</v>
      </c>
    </row>
    <row r="5101">
      <c r="A5101" s="4">
        <v>16952.0</v>
      </c>
      <c r="B5101" s="4" t="s">
        <v>5054</v>
      </c>
      <c r="C5101" s="3">
        <v>19025.0</v>
      </c>
    </row>
    <row r="5102">
      <c r="A5102" s="4">
        <v>16954.0</v>
      </c>
      <c r="B5102" s="4" t="s">
        <v>5055</v>
      </c>
      <c r="C5102" s="3">
        <v>15237.0</v>
      </c>
    </row>
    <row r="5103">
      <c r="A5103" s="4">
        <v>16955.0</v>
      </c>
      <c r="B5103" s="4" t="s">
        <v>5056</v>
      </c>
      <c r="C5103" s="3">
        <v>26804.0</v>
      </c>
    </row>
    <row r="5104">
      <c r="A5104" s="4">
        <v>16956.0</v>
      </c>
      <c r="B5104" s="4" t="s">
        <v>5057</v>
      </c>
      <c r="C5104" s="3">
        <v>17859.0</v>
      </c>
    </row>
    <row r="5105">
      <c r="A5105" s="4">
        <v>16957.0</v>
      </c>
      <c r="B5105" s="4" t="s">
        <v>5058</v>
      </c>
      <c r="C5105" s="3">
        <v>15159.0</v>
      </c>
    </row>
    <row r="5106">
      <c r="A5106" s="4">
        <v>16958.0</v>
      </c>
      <c r="B5106" s="4" t="s">
        <v>5059</v>
      </c>
      <c r="C5106" s="3">
        <v>24294.0</v>
      </c>
    </row>
    <row r="5107">
      <c r="A5107" s="4">
        <v>16959.0</v>
      </c>
      <c r="B5107" s="4" t="s">
        <v>5060</v>
      </c>
      <c r="C5107" s="3">
        <v>29067.0</v>
      </c>
    </row>
    <row r="5108">
      <c r="A5108" s="4">
        <v>16961.0</v>
      </c>
      <c r="B5108" s="4" t="s">
        <v>5061</v>
      </c>
      <c r="C5108" s="3">
        <v>22052.0</v>
      </c>
    </row>
    <row r="5109">
      <c r="A5109" s="4">
        <v>16962.0</v>
      </c>
      <c r="B5109" s="4" t="s">
        <v>5062</v>
      </c>
      <c r="C5109" s="3">
        <v>19199.0</v>
      </c>
    </row>
    <row r="5110">
      <c r="A5110" s="4">
        <v>16965.0</v>
      </c>
      <c r="B5110" s="4" t="s">
        <v>5063</v>
      </c>
      <c r="C5110" s="3">
        <v>19061.0</v>
      </c>
    </row>
    <row r="5111">
      <c r="A5111" s="4">
        <v>16967.0</v>
      </c>
      <c r="B5111" s="4" t="s">
        <v>5064</v>
      </c>
      <c r="C5111" s="3">
        <v>23591.0</v>
      </c>
    </row>
    <row r="5112">
      <c r="A5112" s="4">
        <v>16968.0</v>
      </c>
      <c r="B5112" s="4" t="s">
        <v>5065</v>
      </c>
      <c r="C5112" s="3">
        <v>17193.0</v>
      </c>
    </row>
    <row r="5113">
      <c r="A5113" s="4">
        <v>16969.0</v>
      </c>
      <c r="B5113" s="4" t="s">
        <v>5066</v>
      </c>
      <c r="C5113" s="3">
        <v>24840.0</v>
      </c>
    </row>
    <row r="5114">
      <c r="A5114" s="4">
        <v>16970.0</v>
      </c>
      <c r="B5114" s="4" t="s">
        <v>5067</v>
      </c>
      <c r="C5114" s="3">
        <v>19986.0</v>
      </c>
    </row>
    <row r="5115">
      <c r="A5115" s="4">
        <v>16971.0</v>
      </c>
      <c r="B5115" s="4" t="s">
        <v>5068</v>
      </c>
      <c r="C5115" s="3">
        <v>25920.0</v>
      </c>
    </row>
    <row r="5116">
      <c r="A5116" s="4">
        <v>16973.0</v>
      </c>
      <c r="B5116" s="4" t="s">
        <v>5069</v>
      </c>
      <c r="C5116" s="3">
        <v>24541.0</v>
      </c>
    </row>
    <row r="5117">
      <c r="A5117" s="4">
        <v>16974.0</v>
      </c>
      <c r="B5117" s="4" t="s">
        <v>5070</v>
      </c>
      <c r="C5117" s="3">
        <v>18458.0</v>
      </c>
    </row>
    <row r="5118">
      <c r="A5118" s="4">
        <v>16975.0</v>
      </c>
      <c r="B5118" s="4" t="s">
        <v>5071</v>
      </c>
      <c r="C5118" s="3">
        <v>27957.0</v>
      </c>
    </row>
    <row r="5119">
      <c r="A5119" s="4">
        <v>16978.0</v>
      </c>
      <c r="B5119" s="4" t="s">
        <v>5072</v>
      </c>
      <c r="C5119" s="3">
        <v>21205.0</v>
      </c>
    </row>
    <row r="5120">
      <c r="A5120" s="4">
        <v>16979.0</v>
      </c>
      <c r="B5120" s="4" t="s">
        <v>5073</v>
      </c>
      <c r="C5120" s="3">
        <v>20605.0</v>
      </c>
    </row>
    <row r="5121">
      <c r="A5121" s="4">
        <v>16980.0</v>
      </c>
      <c r="B5121" s="4" t="s">
        <v>5074</v>
      </c>
      <c r="C5121" s="3">
        <v>25014.0</v>
      </c>
    </row>
    <row r="5122">
      <c r="A5122" s="4">
        <v>16981.0</v>
      </c>
      <c r="B5122" s="4" t="s">
        <v>5075</v>
      </c>
      <c r="C5122" s="3">
        <v>16257.0</v>
      </c>
    </row>
    <row r="5123">
      <c r="A5123" s="4">
        <v>16982.0</v>
      </c>
      <c r="B5123" s="4" t="s">
        <v>5076</v>
      </c>
      <c r="C5123" s="3">
        <v>21978.0</v>
      </c>
    </row>
    <row r="5124">
      <c r="A5124" s="4">
        <v>16983.0</v>
      </c>
      <c r="B5124" s="4" t="s">
        <v>5077</v>
      </c>
      <c r="C5124" s="3">
        <v>33550.0</v>
      </c>
    </row>
    <row r="5125">
      <c r="A5125" s="4">
        <v>16984.0</v>
      </c>
      <c r="B5125" s="4" t="s">
        <v>5078</v>
      </c>
      <c r="C5125" s="3">
        <v>22620.0</v>
      </c>
    </row>
    <row r="5126">
      <c r="A5126" s="4">
        <v>16985.0</v>
      </c>
      <c r="B5126" s="4" t="s">
        <v>708</v>
      </c>
      <c r="C5126" s="3">
        <v>22406.0</v>
      </c>
    </row>
    <row r="5127">
      <c r="A5127" s="4">
        <v>16987.0</v>
      </c>
      <c r="B5127" s="4" t="s">
        <v>5079</v>
      </c>
      <c r="C5127" s="3">
        <v>20918.0</v>
      </c>
    </row>
    <row r="5128">
      <c r="A5128" s="4">
        <v>16988.0</v>
      </c>
      <c r="B5128" s="4" t="s">
        <v>5080</v>
      </c>
      <c r="C5128" s="3">
        <v>22702.0</v>
      </c>
    </row>
    <row r="5129">
      <c r="A5129" s="4">
        <v>16989.0</v>
      </c>
      <c r="B5129" s="4" t="s">
        <v>5081</v>
      </c>
      <c r="C5129" s="3">
        <v>17608.0</v>
      </c>
    </row>
    <row r="5130">
      <c r="A5130" s="4">
        <v>16990.0</v>
      </c>
      <c r="B5130" s="4" t="s">
        <v>5082</v>
      </c>
      <c r="C5130" s="3">
        <v>14488.0</v>
      </c>
    </row>
    <row r="5131">
      <c r="A5131" s="4">
        <v>16991.0</v>
      </c>
      <c r="B5131" s="4" t="s">
        <v>5083</v>
      </c>
      <c r="C5131" s="3">
        <v>20338.0</v>
      </c>
    </row>
    <row r="5132">
      <c r="A5132" s="4">
        <v>16993.0</v>
      </c>
      <c r="B5132" s="4" t="s">
        <v>5084</v>
      </c>
      <c r="C5132" s="3">
        <v>14634.0</v>
      </c>
    </row>
    <row r="5133">
      <c r="A5133" s="4">
        <v>16995.0</v>
      </c>
      <c r="B5133" s="4" t="s">
        <v>5085</v>
      </c>
      <c r="C5133" s="3">
        <v>24264.0</v>
      </c>
    </row>
    <row r="5134">
      <c r="A5134" s="4">
        <v>16996.0</v>
      </c>
      <c r="B5134" s="4" t="s">
        <v>5086</v>
      </c>
      <c r="C5134" s="3">
        <v>25072.0</v>
      </c>
    </row>
    <row r="5135">
      <c r="A5135" s="4">
        <v>16997.0</v>
      </c>
      <c r="B5135" s="4" t="s">
        <v>5087</v>
      </c>
      <c r="C5135" s="3">
        <v>19563.0</v>
      </c>
    </row>
    <row r="5136">
      <c r="A5136" s="4">
        <v>16998.0</v>
      </c>
      <c r="B5136" s="4" t="s">
        <v>5088</v>
      </c>
      <c r="C5136" s="3">
        <v>22892.0</v>
      </c>
    </row>
    <row r="5137">
      <c r="A5137" s="4">
        <v>16999.0</v>
      </c>
      <c r="B5137" s="4" t="s">
        <v>5089</v>
      </c>
      <c r="C5137" s="3">
        <v>25187.0</v>
      </c>
    </row>
    <row r="5138">
      <c r="A5138" s="4">
        <v>17001.0</v>
      </c>
      <c r="B5138" s="4" t="s">
        <v>5090</v>
      </c>
      <c r="C5138" s="3">
        <v>21083.0</v>
      </c>
    </row>
    <row r="5139">
      <c r="A5139" s="4">
        <v>17002.0</v>
      </c>
      <c r="B5139" s="4" t="s">
        <v>5091</v>
      </c>
      <c r="C5139" s="3">
        <v>16318.0</v>
      </c>
    </row>
    <row r="5140">
      <c r="A5140" s="4">
        <v>17003.0</v>
      </c>
      <c r="B5140" s="4" t="s">
        <v>5092</v>
      </c>
      <c r="C5140" s="3">
        <v>26677.0</v>
      </c>
    </row>
    <row r="5141">
      <c r="A5141" s="4">
        <v>17005.0</v>
      </c>
      <c r="B5141" s="4" t="s">
        <v>5093</v>
      </c>
      <c r="C5141" s="3">
        <v>22398.0</v>
      </c>
    </row>
    <row r="5142">
      <c r="A5142" s="4">
        <v>17007.0</v>
      </c>
      <c r="B5142" s="4" t="s">
        <v>5094</v>
      </c>
      <c r="C5142" s="3">
        <v>18316.0</v>
      </c>
    </row>
    <row r="5143">
      <c r="A5143" s="4">
        <v>17008.0</v>
      </c>
      <c r="B5143" s="4" t="s">
        <v>5095</v>
      </c>
      <c r="C5143" s="3">
        <v>27220.0</v>
      </c>
    </row>
    <row r="5144">
      <c r="A5144" s="4">
        <v>17009.0</v>
      </c>
      <c r="B5144" s="4" t="s">
        <v>5096</v>
      </c>
      <c r="C5144" s="3">
        <v>20910.0</v>
      </c>
    </row>
    <row r="5145">
      <c r="A5145" s="4">
        <v>17010.0</v>
      </c>
      <c r="B5145" s="4" t="s">
        <v>5097</v>
      </c>
      <c r="C5145" s="3">
        <v>31117.0</v>
      </c>
    </row>
    <row r="5146">
      <c r="A5146" s="4">
        <v>17011.0</v>
      </c>
      <c r="B5146" s="4" t="s">
        <v>5098</v>
      </c>
      <c r="C5146" s="3">
        <v>31873.0</v>
      </c>
    </row>
    <row r="5147">
      <c r="A5147" s="4">
        <v>17012.0</v>
      </c>
      <c r="B5147" s="4" t="s">
        <v>5099</v>
      </c>
      <c r="C5147" s="3">
        <v>37215.0</v>
      </c>
    </row>
    <row r="5148">
      <c r="A5148" s="4">
        <v>17013.0</v>
      </c>
      <c r="B5148" s="4" t="s">
        <v>5100</v>
      </c>
      <c r="C5148" s="3">
        <v>21932.0</v>
      </c>
    </row>
    <row r="5149">
      <c r="A5149" s="4">
        <v>17014.0</v>
      </c>
      <c r="B5149" s="4" t="s">
        <v>5101</v>
      </c>
      <c r="C5149" s="3">
        <v>21430.0</v>
      </c>
    </row>
    <row r="5150">
      <c r="A5150" s="4">
        <v>17016.0</v>
      </c>
      <c r="B5150" s="4" t="s">
        <v>5102</v>
      </c>
      <c r="C5150" s="3">
        <v>21593.0</v>
      </c>
    </row>
    <row r="5151">
      <c r="A5151" s="4">
        <v>17017.0</v>
      </c>
      <c r="B5151" s="4" t="s">
        <v>5103</v>
      </c>
      <c r="C5151" s="3">
        <v>29428.0</v>
      </c>
    </row>
    <row r="5152">
      <c r="A5152" s="4">
        <v>17018.0</v>
      </c>
      <c r="B5152" s="4" t="s">
        <v>5104</v>
      </c>
      <c r="C5152" s="3">
        <v>13331.0</v>
      </c>
    </row>
    <row r="5153">
      <c r="A5153" s="4">
        <v>17019.0</v>
      </c>
      <c r="B5153" s="4" t="s">
        <v>3730</v>
      </c>
      <c r="C5153" s="3">
        <v>26989.0</v>
      </c>
    </row>
    <row r="5154">
      <c r="A5154" s="4">
        <v>17020.0</v>
      </c>
      <c r="B5154" s="4" t="s">
        <v>5105</v>
      </c>
      <c r="C5154" s="3">
        <v>17746.0</v>
      </c>
    </row>
    <row r="5155">
      <c r="A5155" s="4">
        <v>17021.0</v>
      </c>
      <c r="B5155" s="4" t="s">
        <v>5106</v>
      </c>
      <c r="C5155" s="3">
        <v>18852.0</v>
      </c>
    </row>
    <row r="5156">
      <c r="A5156" s="4">
        <v>17022.0</v>
      </c>
      <c r="B5156" s="4" t="s">
        <v>5107</v>
      </c>
      <c r="C5156" s="3">
        <v>24614.0</v>
      </c>
    </row>
    <row r="5157">
      <c r="A5157" s="4">
        <v>17024.0</v>
      </c>
      <c r="B5157" s="4" t="s">
        <v>5108</v>
      </c>
      <c r="C5157" s="3">
        <v>31335.0</v>
      </c>
    </row>
    <row r="5158">
      <c r="A5158" s="4">
        <v>17025.0</v>
      </c>
      <c r="B5158" s="4" t="s">
        <v>5109</v>
      </c>
      <c r="C5158" s="3">
        <v>24788.0</v>
      </c>
    </row>
    <row r="5159">
      <c r="A5159" s="4">
        <v>17026.0</v>
      </c>
      <c r="B5159" s="4" t="s">
        <v>5110</v>
      </c>
      <c r="C5159" s="3">
        <v>24338.0</v>
      </c>
    </row>
    <row r="5160">
      <c r="A5160" s="4">
        <v>17027.0</v>
      </c>
      <c r="B5160" s="4" t="s">
        <v>5111</v>
      </c>
      <c r="C5160" s="3">
        <v>17124.0</v>
      </c>
    </row>
    <row r="5161">
      <c r="A5161" s="4">
        <v>17028.0</v>
      </c>
      <c r="B5161" s="4" t="s">
        <v>5112</v>
      </c>
      <c r="C5161" s="3">
        <v>22485.0</v>
      </c>
    </row>
    <row r="5162">
      <c r="A5162" s="4">
        <v>17029.0</v>
      </c>
      <c r="B5162" s="4" t="s">
        <v>5113</v>
      </c>
      <c r="C5162" s="3">
        <v>14167.0</v>
      </c>
    </row>
    <row r="5163">
      <c r="A5163" s="4">
        <v>17030.0</v>
      </c>
      <c r="B5163" s="4" t="s">
        <v>5114</v>
      </c>
      <c r="C5163" s="3">
        <v>14120.0</v>
      </c>
    </row>
    <row r="5164">
      <c r="A5164" s="4">
        <v>17032.0</v>
      </c>
      <c r="B5164" s="4" t="s">
        <v>5115</v>
      </c>
      <c r="C5164" s="3">
        <v>26641.0</v>
      </c>
    </row>
    <row r="5165">
      <c r="A5165" s="4">
        <v>17033.0</v>
      </c>
      <c r="B5165" s="4" t="s">
        <v>5116</v>
      </c>
      <c r="C5165" s="3">
        <v>20774.0</v>
      </c>
    </row>
    <row r="5166">
      <c r="A5166" s="4">
        <v>17034.0</v>
      </c>
      <c r="B5166" s="4" t="s">
        <v>5117</v>
      </c>
      <c r="C5166" s="3">
        <v>22143.0</v>
      </c>
    </row>
    <row r="5167">
      <c r="A5167" s="4">
        <v>17422.0</v>
      </c>
      <c r="B5167" s="4" t="s">
        <v>5118</v>
      </c>
      <c r="C5167" s="3">
        <v>25496.0</v>
      </c>
    </row>
    <row r="5168">
      <c r="A5168" s="4">
        <v>17036.0</v>
      </c>
      <c r="B5168" s="4" t="s">
        <v>5119</v>
      </c>
      <c r="C5168" s="3">
        <v>19720.0</v>
      </c>
    </row>
    <row r="5169">
      <c r="A5169" s="4">
        <v>17038.0</v>
      </c>
      <c r="B5169" s="4" t="s">
        <v>5120</v>
      </c>
      <c r="C5169" s="3">
        <v>16355.0</v>
      </c>
    </row>
    <row r="5170">
      <c r="A5170" s="4">
        <v>17039.0</v>
      </c>
      <c r="B5170" s="4" t="s">
        <v>5121</v>
      </c>
      <c r="C5170" s="3">
        <v>22843.0</v>
      </c>
    </row>
    <row r="5171">
      <c r="A5171" s="4">
        <v>17040.0</v>
      </c>
      <c r="B5171" s="4" t="s">
        <v>5122</v>
      </c>
      <c r="C5171" s="3">
        <v>18883.0</v>
      </c>
    </row>
    <row r="5172">
      <c r="A5172" s="4">
        <v>17041.0</v>
      </c>
      <c r="B5172" s="4" t="s">
        <v>5123</v>
      </c>
      <c r="C5172" s="3">
        <v>32411.0</v>
      </c>
    </row>
    <row r="5173">
      <c r="A5173" s="4">
        <v>17042.0</v>
      </c>
      <c r="B5173" s="4" t="s">
        <v>5124</v>
      </c>
      <c r="C5173" s="3">
        <v>16764.0</v>
      </c>
    </row>
    <row r="5174">
      <c r="A5174" s="4">
        <v>17043.0</v>
      </c>
      <c r="B5174" s="4" t="s">
        <v>5125</v>
      </c>
      <c r="C5174" s="3">
        <v>28322.0</v>
      </c>
    </row>
    <row r="5175">
      <c r="A5175" s="4">
        <v>17044.0</v>
      </c>
      <c r="B5175" s="4" t="s">
        <v>5126</v>
      </c>
      <c r="C5175" s="3">
        <v>24728.0</v>
      </c>
    </row>
    <row r="5176">
      <c r="A5176" s="4">
        <v>17046.0</v>
      </c>
      <c r="B5176" s="4" t="s">
        <v>5127</v>
      </c>
      <c r="C5176" s="3">
        <v>30865.0</v>
      </c>
    </row>
    <row r="5177">
      <c r="A5177" s="4">
        <v>17047.0</v>
      </c>
      <c r="B5177" s="4" t="s">
        <v>5128</v>
      </c>
      <c r="C5177" s="3">
        <v>25021.0</v>
      </c>
    </row>
    <row r="5178">
      <c r="A5178" s="4">
        <v>17048.0</v>
      </c>
      <c r="B5178" s="4" t="s">
        <v>5129</v>
      </c>
      <c r="C5178" s="3">
        <v>35213.0</v>
      </c>
    </row>
    <row r="5179">
      <c r="A5179" s="4">
        <v>17049.0</v>
      </c>
      <c r="B5179" s="4" t="s">
        <v>5130</v>
      </c>
      <c r="C5179" s="3">
        <v>16647.0</v>
      </c>
    </row>
    <row r="5180">
      <c r="A5180" s="4">
        <v>17052.0</v>
      </c>
      <c r="B5180" s="4" t="s">
        <v>5131</v>
      </c>
      <c r="C5180" s="3">
        <v>18098.0</v>
      </c>
    </row>
    <row r="5181">
      <c r="A5181" s="4">
        <v>17053.0</v>
      </c>
      <c r="B5181" s="4" t="s">
        <v>5132</v>
      </c>
      <c r="C5181" s="3">
        <v>32858.0</v>
      </c>
    </row>
    <row r="5182">
      <c r="A5182" s="4">
        <v>16737.0</v>
      </c>
      <c r="B5182" s="4" t="s">
        <v>5133</v>
      </c>
      <c r="C5182" s="3">
        <v>28127.0</v>
      </c>
    </row>
    <row r="5183">
      <c r="A5183" s="4">
        <v>17055.0</v>
      </c>
      <c r="B5183" s="4" t="s">
        <v>5134</v>
      </c>
      <c r="C5183" s="3">
        <v>11289.0</v>
      </c>
    </row>
    <row r="5184">
      <c r="A5184" s="4">
        <v>17057.0</v>
      </c>
      <c r="B5184" s="4" t="s">
        <v>5135</v>
      </c>
      <c r="C5184" s="3">
        <v>15821.0</v>
      </c>
    </row>
    <row r="5185">
      <c r="A5185" s="4">
        <v>17058.0</v>
      </c>
      <c r="B5185" s="4" t="s">
        <v>5136</v>
      </c>
      <c r="C5185" s="3">
        <v>28766.0</v>
      </c>
    </row>
    <row r="5186">
      <c r="A5186" s="4">
        <v>17059.0</v>
      </c>
      <c r="B5186" s="4" t="s">
        <v>5137</v>
      </c>
      <c r="C5186" s="3">
        <v>25452.0</v>
      </c>
    </row>
    <row r="5187">
      <c r="A5187" s="4">
        <v>17060.0</v>
      </c>
      <c r="B5187" s="4" t="s">
        <v>5138</v>
      </c>
      <c r="C5187" s="3">
        <v>24734.0</v>
      </c>
    </row>
    <row r="5188">
      <c r="A5188" s="4">
        <v>17062.0</v>
      </c>
      <c r="B5188" s="4" t="s">
        <v>5139</v>
      </c>
      <c r="C5188" s="3">
        <v>28972.0</v>
      </c>
    </row>
    <row r="5189">
      <c r="A5189" s="4">
        <v>17064.0</v>
      </c>
      <c r="B5189" s="4" t="s">
        <v>5140</v>
      </c>
      <c r="C5189" s="3">
        <v>17700.0</v>
      </c>
    </row>
    <row r="5190">
      <c r="A5190" s="4">
        <v>17066.0</v>
      </c>
      <c r="B5190" s="4" t="s">
        <v>5141</v>
      </c>
      <c r="C5190" s="3">
        <v>16544.0</v>
      </c>
    </row>
    <row r="5191">
      <c r="A5191" s="4">
        <v>17067.0</v>
      </c>
      <c r="B5191" s="4" t="s">
        <v>5142</v>
      </c>
      <c r="C5191" s="3">
        <v>33823.0</v>
      </c>
    </row>
    <row r="5192">
      <c r="A5192" s="4">
        <v>17068.0</v>
      </c>
      <c r="B5192" s="4" t="s">
        <v>5143</v>
      </c>
      <c r="C5192" s="3">
        <v>22674.0</v>
      </c>
    </row>
    <row r="5193">
      <c r="A5193" s="4">
        <v>17069.0</v>
      </c>
      <c r="B5193" s="4" t="s">
        <v>5144</v>
      </c>
      <c r="C5193" s="3">
        <v>25720.0</v>
      </c>
    </row>
    <row r="5194">
      <c r="A5194" s="4">
        <v>17070.0</v>
      </c>
      <c r="B5194" s="4" t="s">
        <v>5145</v>
      </c>
      <c r="C5194" s="3">
        <v>21561.0</v>
      </c>
    </row>
    <row r="5195">
      <c r="A5195" s="4">
        <v>17071.0</v>
      </c>
      <c r="B5195" s="4" t="s">
        <v>5146</v>
      </c>
      <c r="C5195" s="3">
        <v>20042.0</v>
      </c>
    </row>
    <row r="5196">
      <c r="A5196" s="4">
        <v>17072.0</v>
      </c>
      <c r="B5196" s="4" t="s">
        <v>5147</v>
      </c>
      <c r="C5196" s="3">
        <v>27779.0</v>
      </c>
    </row>
    <row r="5197">
      <c r="A5197" s="4">
        <v>17074.0</v>
      </c>
      <c r="B5197" s="4" t="s">
        <v>5148</v>
      </c>
      <c r="C5197" s="3">
        <v>19946.0</v>
      </c>
    </row>
    <row r="5198">
      <c r="A5198" s="4">
        <v>17075.0</v>
      </c>
      <c r="B5198" s="4" t="s">
        <v>5149</v>
      </c>
      <c r="C5198" s="3">
        <v>34288.0</v>
      </c>
    </row>
    <row r="5199">
      <c r="A5199" s="4">
        <v>17076.0</v>
      </c>
      <c r="B5199" s="4" t="s">
        <v>5150</v>
      </c>
      <c r="C5199" s="3">
        <v>25317.0</v>
      </c>
    </row>
    <row r="5200">
      <c r="A5200" s="4">
        <v>17078.0</v>
      </c>
      <c r="B5200" s="4" t="s">
        <v>5151</v>
      </c>
      <c r="C5200" s="3">
        <v>15795.0</v>
      </c>
    </row>
    <row r="5201">
      <c r="A5201" s="4">
        <v>17079.0</v>
      </c>
      <c r="B5201" s="4" t="s">
        <v>5152</v>
      </c>
      <c r="C5201" s="3">
        <v>28191.0</v>
      </c>
    </row>
    <row r="5202">
      <c r="A5202" s="4">
        <v>17080.0</v>
      </c>
      <c r="B5202" s="4" t="s">
        <v>5153</v>
      </c>
      <c r="C5202" s="3">
        <v>25813.0</v>
      </c>
    </row>
    <row r="5203">
      <c r="A5203" s="4">
        <v>17081.0</v>
      </c>
      <c r="B5203" s="4" t="s">
        <v>5154</v>
      </c>
      <c r="C5203" s="3">
        <v>14389.0</v>
      </c>
    </row>
    <row r="5204">
      <c r="A5204" s="4">
        <v>17082.0</v>
      </c>
      <c r="B5204" s="4" t="s">
        <v>5155</v>
      </c>
      <c r="C5204" s="3">
        <v>15255.0</v>
      </c>
    </row>
    <row r="5205">
      <c r="A5205" s="4">
        <v>17083.0</v>
      </c>
      <c r="B5205" s="4" t="s">
        <v>5156</v>
      </c>
      <c r="C5205" s="3">
        <v>19218.0</v>
      </c>
    </row>
    <row r="5206">
      <c r="A5206" s="4">
        <v>17085.0</v>
      </c>
      <c r="B5206" s="4" t="s">
        <v>5157</v>
      </c>
      <c r="C5206" s="3">
        <v>25274.0</v>
      </c>
    </row>
    <row r="5207">
      <c r="A5207" s="4">
        <v>17086.0</v>
      </c>
      <c r="B5207" s="4" t="s">
        <v>5158</v>
      </c>
      <c r="C5207" s="3">
        <v>27296.0</v>
      </c>
    </row>
    <row r="5208">
      <c r="A5208" s="4">
        <v>15508.0</v>
      </c>
      <c r="B5208" s="4" t="s">
        <v>5159</v>
      </c>
      <c r="C5208" s="3">
        <v>25256.0</v>
      </c>
    </row>
    <row r="5209">
      <c r="A5209" s="4">
        <v>17089.0</v>
      </c>
      <c r="B5209" s="4" t="s">
        <v>5160</v>
      </c>
      <c r="C5209" s="3">
        <v>18082.0</v>
      </c>
    </row>
    <row r="5210">
      <c r="A5210" s="4">
        <v>17091.0</v>
      </c>
      <c r="B5210" s="4" t="s">
        <v>5161</v>
      </c>
      <c r="C5210" s="3">
        <v>26715.0</v>
      </c>
    </row>
    <row r="5211">
      <c r="A5211" s="4">
        <v>17092.0</v>
      </c>
      <c r="B5211" s="4" t="s">
        <v>5162</v>
      </c>
      <c r="C5211" s="3">
        <v>21671.0</v>
      </c>
    </row>
    <row r="5212">
      <c r="A5212" s="4">
        <v>17093.0</v>
      </c>
      <c r="B5212" s="4" t="s">
        <v>5163</v>
      </c>
      <c r="C5212" s="3">
        <v>23334.0</v>
      </c>
    </row>
    <row r="5213">
      <c r="A5213" s="4">
        <v>17094.0</v>
      </c>
      <c r="B5213" s="4" t="s">
        <v>5164</v>
      </c>
      <c r="C5213" s="3">
        <v>19645.0</v>
      </c>
    </row>
    <row r="5214">
      <c r="A5214" s="4">
        <v>17095.0</v>
      </c>
      <c r="B5214" s="4" t="s">
        <v>5165</v>
      </c>
      <c r="C5214" s="3">
        <v>16812.0</v>
      </c>
    </row>
    <row r="5215">
      <c r="A5215" s="4">
        <v>17096.0</v>
      </c>
      <c r="B5215" s="4" t="s">
        <v>5166</v>
      </c>
      <c r="C5215" s="3">
        <v>14240.0</v>
      </c>
    </row>
    <row r="5216">
      <c r="A5216" s="4">
        <v>17097.0</v>
      </c>
      <c r="B5216" s="4" t="s">
        <v>5167</v>
      </c>
      <c r="C5216" s="3">
        <v>20197.0</v>
      </c>
    </row>
    <row r="5217">
      <c r="A5217" s="4">
        <v>17098.0</v>
      </c>
      <c r="B5217" s="4" t="s">
        <v>5168</v>
      </c>
      <c r="C5217" s="3">
        <v>10771.0</v>
      </c>
    </row>
    <row r="5218">
      <c r="A5218" s="4">
        <v>17099.0</v>
      </c>
      <c r="B5218" s="4" t="s">
        <v>5169</v>
      </c>
      <c r="C5218" s="3">
        <v>19994.0</v>
      </c>
    </row>
    <row r="5219">
      <c r="A5219" s="4">
        <v>17100.0</v>
      </c>
      <c r="B5219" s="4" t="s">
        <v>5170</v>
      </c>
      <c r="C5219" s="3">
        <v>20993.0</v>
      </c>
    </row>
    <row r="5220">
      <c r="A5220" s="4">
        <v>17101.0</v>
      </c>
      <c r="B5220" s="4" t="s">
        <v>5171</v>
      </c>
      <c r="C5220" s="3">
        <v>25821.0</v>
      </c>
    </row>
    <row r="5221">
      <c r="A5221" s="4">
        <v>17102.0</v>
      </c>
      <c r="B5221" s="4" t="s">
        <v>5172</v>
      </c>
      <c r="C5221" s="3">
        <v>21299.0</v>
      </c>
    </row>
    <row r="5222">
      <c r="A5222" s="4">
        <v>17103.0</v>
      </c>
      <c r="B5222" s="4" t="s">
        <v>1902</v>
      </c>
      <c r="C5222" s="3">
        <v>24852.0</v>
      </c>
    </row>
    <row r="5223">
      <c r="A5223" s="4">
        <v>17104.0</v>
      </c>
      <c r="B5223" s="4" t="s">
        <v>5173</v>
      </c>
      <c r="C5223" s="3">
        <v>29278.0</v>
      </c>
    </row>
    <row r="5224">
      <c r="A5224" s="4">
        <v>17105.0</v>
      </c>
      <c r="B5224" s="4" t="s">
        <v>5174</v>
      </c>
      <c r="C5224" s="3">
        <v>25263.0</v>
      </c>
    </row>
    <row r="5225">
      <c r="A5225" s="4">
        <v>17106.0</v>
      </c>
      <c r="B5225" s="4" t="s">
        <v>5175</v>
      </c>
      <c r="C5225" s="3">
        <v>11696.0</v>
      </c>
    </row>
    <row r="5226">
      <c r="A5226" s="4">
        <v>17107.0</v>
      </c>
      <c r="B5226" s="4" t="s">
        <v>5176</v>
      </c>
      <c r="C5226" s="3">
        <v>33141.0</v>
      </c>
    </row>
    <row r="5227">
      <c r="A5227" s="4">
        <v>17108.0</v>
      </c>
      <c r="B5227" s="4" t="s">
        <v>5177</v>
      </c>
      <c r="C5227" s="3">
        <v>27178.0</v>
      </c>
    </row>
    <row r="5228">
      <c r="A5228" s="4">
        <v>17109.0</v>
      </c>
      <c r="B5228" s="4" t="s">
        <v>5178</v>
      </c>
      <c r="C5228" s="3">
        <v>24191.0</v>
      </c>
    </row>
    <row r="5229">
      <c r="A5229" s="4">
        <v>17110.0</v>
      </c>
      <c r="B5229" s="4" t="s">
        <v>5179</v>
      </c>
      <c r="C5229" s="3">
        <v>20387.0</v>
      </c>
    </row>
    <row r="5230">
      <c r="A5230" s="4">
        <v>17111.0</v>
      </c>
      <c r="B5230" s="4" t="s">
        <v>5180</v>
      </c>
      <c r="C5230" s="3">
        <v>35171.0</v>
      </c>
    </row>
    <row r="5231">
      <c r="A5231" s="4">
        <v>17112.0</v>
      </c>
      <c r="B5231" s="4" t="s">
        <v>5181</v>
      </c>
      <c r="C5231" s="3">
        <v>30598.0</v>
      </c>
    </row>
    <row r="5232">
      <c r="A5232" s="4">
        <v>17114.0</v>
      </c>
      <c r="B5232" s="4" t="s">
        <v>5182</v>
      </c>
      <c r="C5232" s="3">
        <v>18389.0</v>
      </c>
    </row>
    <row r="5233">
      <c r="A5233" s="4">
        <v>17115.0</v>
      </c>
      <c r="B5233" s="4" t="s">
        <v>5183</v>
      </c>
      <c r="C5233" s="3">
        <v>22351.0</v>
      </c>
    </row>
    <row r="5234">
      <c r="A5234" s="4">
        <v>17116.0</v>
      </c>
      <c r="B5234" s="4" t="s">
        <v>5184</v>
      </c>
      <c r="C5234" s="3">
        <v>32878.0</v>
      </c>
    </row>
    <row r="5235">
      <c r="A5235" s="4">
        <v>17117.0</v>
      </c>
      <c r="B5235" s="4" t="s">
        <v>5185</v>
      </c>
      <c r="C5235" s="3">
        <v>18876.0</v>
      </c>
    </row>
    <row r="5236">
      <c r="A5236" s="4">
        <v>17118.0</v>
      </c>
      <c r="B5236" s="4" t="s">
        <v>5186</v>
      </c>
      <c r="C5236" s="3">
        <v>25241.0</v>
      </c>
    </row>
    <row r="5237">
      <c r="A5237" s="4">
        <v>17119.0</v>
      </c>
      <c r="B5237" s="4" t="s">
        <v>5187</v>
      </c>
      <c r="C5237" s="3">
        <v>22189.0</v>
      </c>
    </row>
    <row r="5238">
      <c r="A5238" s="4">
        <v>17120.0</v>
      </c>
      <c r="B5238" s="4" t="s">
        <v>5188</v>
      </c>
      <c r="C5238" s="3">
        <v>15240.0</v>
      </c>
    </row>
    <row r="5239">
      <c r="A5239" s="4">
        <v>17121.0</v>
      </c>
      <c r="B5239" s="4" t="s">
        <v>5189</v>
      </c>
      <c r="C5239" s="3">
        <v>10085.0</v>
      </c>
    </row>
    <row r="5240">
      <c r="A5240" s="4">
        <v>17123.0</v>
      </c>
      <c r="B5240" s="4" t="s">
        <v>5190</v>
      </c>
      <c r="C5240" s="3">
        <v>20047.0</v>
      </c>
    </row>
    <row r="5241">
      <c r="A5241" s="4">
        <v>17125.0</v>
      </c>
      <c r="B5241" s="4" t="s">
        <v>5191</v>
      </c>
      <c r="C5241" s="3">
        <v>17554.0</v>
      </c>
    </row>
    <row r="5242">
      <c r="A5242" s="4">
        <v>17126.0</v>
      </c>
      <c r="B5242" s="4" t="s">
        <v>5192</v>
      </c>
      <c r="C5242" s="3">
        <v>14466.0</v>
      </c>
    </row>
    <row r="5243">
      <c r="A5243" s="4">
        <v>17127.0</v>
      </c>
      <c r="B5243" s="4" t="s">
        <v>5193</v>
      </c>
      <c r="C5243" s="3">
        <v>20178.0</v>
      </c>
    </row>
    <row r="5244">
      <c r="A5244" s="4">
        <v>17128.0</v>
      </c>
      <c r="B5244" s="4" t="s">
        <v>5194</v>
      </c>
      <c r="C5244" s="3">
        <v>20854.0</v>
      </c>
    </row>
    <row r="5245">
      <c r="A5245" s="4">
        <v>17129.0</v>
      </c>
      <c r="B5245" s="4" t="s">
        <v>5195</v>
      </c>
      <c r="C5245" s="3">
        <v>37263.0</v>
      </c>
    </row>
    <row r="5246">
      <c r="A5246" s="4">
        <v>17132.0</v>
      </c>
      <c r="B5246" s="4" t="s">
        <v>5196</v>
      </c>
      <c r="C5246" s="3">
        <v>20001.0</v>
      </c>
    </row>
    <row r="5247">
      <c r="A5247" s="4">
        <v>17133.0</v>
      </c>
      <c r="B5247" s="4" t="s">
        <v>5197</v>
      </c>
      <c r="C5247" s="3">
        <v>17711.0</v>
      </c>
    </row>
    <row r="5248">
      <c r="A5248" s="4">
        <v>17134.0</v>
      </c>
      <c r="B5248" s="4" t="s">
        <v>5198</v>
      </c>
      <c r="C5248" s="3">
        <v>11819.0</v>
      </c>
    </row>
    <row r="5249">
      <c r="A5249" s="4">
        <v>17135.0</v>
      </c>
      <c r="B5249" s="4" t="s">
        <v>5199</v>
      </c>
      <c r="C5249" s="3">
        <v>7991.0</v>
      </c>
    </row>
    <row r="5250">
      <c r="A5250" s="4">
        <v>17136.0</v>
      </c>
      <c r="B5250" s="4" t="s">
        <v>5200</v>
      </c>
      <c r="C5250" s="3">
        <v>28830.0</v>
      </c>
    </row>
    <row r="5251">
      <c r="A5251" s="4">
        <v>17137.0</v>
      </c>
      <c r="B5251" s="4" t="s">
        <v>5201</v>
      </c>
      <c r="C5251" s="3">
        <v>22217.0</v>
      </c>
    </row>
    <row r="5252">
      <c r="A5252" s="4">
        <v>17139.0</v>
      </c>
      <c r="B5252" s="4" t="s">
        <v>5202</v>
      </c>
      <c r="C5252" s="3">
        <v>15964.0</v>
      </c>
    </row>
    <row r="5253">
      <c r="A5253" s="4">
        <v>17140.0</v>
      </c>
      <c r="B5253" s="4" t="s">
        <v>5203</v>
      </c>
      <c r="C5253" s="3">
        <v>32116.0</v>
      </c>
    </row>
    <row r="5254">
      <c r="A5254" s="4">
        <v>17141.0</v>
      </c>
      <c r="B5254" s="4" t="s">
        <v>5204</v>
      </c>
      <c r="C5254" s="3">
        <v>12984.0</v>
      </c>
    </row>
    <row r="5255">
      <c r="A5255" s="4">
        <v>17142.0</v>
      </c>
      <c r="B5255" s="4" t="s">
        <v>5205</v>
      </c>
      <c r="C5255" s="3">
        <v>30104.0</v>
      </c>
    </row>
    <row r="5256">
      <c r="A5256" s="4">
        <v>17143.0</v>
      </c>
      <c r="B5256" s="4" t="s">
        <v>5206</v>
      </c>
      <c r="C5256" s="3">
        <v>23907.0</v>
      </c>
    </row>
    <row r="5257">
      <c r="A5257" s="4">
        <v>17144.0</v>
      </c>
      <c r="B5257" s="4" t="s">
        <v>5207</v>
      </c>
      <c r="C5257" s="3">
        <v>28295.0</v>
      </c>
    </row>
    <row r="5258">
      <c r="A5258" s="4">
        <v>17146.0</v>
      </c>
      <c r="B5258" s="4" t="s">
        <v>5208</v>
      </c>
      <c r="C5258" s="3">
        <v>20905.0</v>
      </c>
    </row>
    <row r="5259">
      <c r="A5259" s="4">
        <v>17147.0</v>
      </c>
      <c r="B5259" s="4" t="s">
        <v>5209</v>
      </c>
      <c r="C5259" s="3">
        <v>19931.0</v>
      </c>
    </row>
    <row r="5260">
      <c r="A5260" s="4">
        <v>17150.0</v>
      </c>
      <c r="B5260" s="4" t="s">
        <v>5210</v>
      </c>
      <c r="C5260" s="3">
        <v>25756.0</v>
      </c>
    </row>
    <row r="5261">
      <c r="A5261" s="4">
        <v>17151.0</v>
      </c>
      <c r="B5261" s="4" t="s">
        <v>5211</v>
      </c>
      <c r="C5261" s="3">
        <v>32477.0</v>
      </c>
    </row>
    <row r="5262">
      <c r="A5262" s="4">
        <v>17153.0</v>
      </c>
      <c r="B5262" s="4" t="s">
        <v>5212</v>
      </c>
      <c r="C5262" s="3">
        <v>29857.0</v>
      </c>
    </row>
    <row r="5263">
      <c r="A5263" s="4">
        <v>17154.0</v>
      </c>
      <c r="B5263" s="4" t="s">
        <v>5213</v>
      </c>
      <c r="C5263" s="3">
        <v>27058.0</v>
      </c>
    </row>
    <row r="5264">
      <c r="A5264" s="4">
        <v>17155.0</v>
      </c>
      <c r="B5264" s="4" t="s">
        <v>5214</v>
      </c>
      <c r="C5264" s="3">
        <v>20870.0</v>
      </c>
    </row>
    <row r="5265">
      <c r="A5265" s="4">
        <v>17156.0</v>
      </c>
      <c r="B5265" s="4" t="s">
        <v>5215</v>
      </c>
      <c r="C5265" s="3">
        <v>21989.0</v>
      </c>
    </row>
    <row r="5266">
      <c r="A5266" s="4">
        <v>17157.0</v>
      </c>
      <c r="B5266" s="4" t="s">
        <v>5216</v>
      </c>
      <c r="C5266" s="3">
        <v>21795.0</v>
      </c>
    </row>
    <row r="5267">
      <c r="A5267" s="4">
        <v>17158.0</v>
      </c>
      <c r="B5267" s="4" t="s">
        <v>5217</v>
      </c>
      <c r="C5267" s="3">
        <v>28152.0</v>
      </c>
    </row>
    <row r="5268">
      <c r="A5268" s="4">
        <v>17159.0</v>
      </c>
      <c r="B5268" s="4" t="s">
        <v>5218</v>
      </c>
      <c r="C5268" s="3">
        <v>17702.0</v>
      </c>
    </row>
    <row r="5269">
      <c r="A5269" s="4">
        <v>17162.0</v>
      </c>
      <c r="B5269" s="4" t="s">
        <v>5219</v>
      </c>
      <c r="C5269" s="3">
        <v>22211.0</v>
      </c>
    </row>
    <row r="5270">
      <c r="A5270" s="4">
        <v>17163.0</v>
      </c>
      <c r="B5270" s="4" t="s">
        <v>5220</v>
      </c>
      <c r="C5270" s="3">
        <v>20350.0</v>
      </c>
    </row>
    <row r="5271">
      <c r="A5271" s="4">
        <v>17164.0</v>
      </c>
      <c r="B5271" s="4" t="s">
        <v>5221</v>
      </c>
      <c r="C5271" s="3">
        <v>22850.0</v>
      </c>
    </row>
    <row r="5272">
      <c r="A5272" s="4">
        <v>17165.0</v>
      </c>
      <c r="B5272" s="4" t="s">
        <v>5222</v>
      </c>
      <c r="C5272" s="3">
        <v>13529.0</v>
      </c>
    </row>
    <row r="5273">
      <c r="A5273" s="4">
        <v>17166.0</v>
      </c>
      <c r="B5273" s="4" t="s">
        <v>5223</v>
      </c>
      <c r="C5273" s="3">
        <v>23624.0</v>
      </c>
    </row>
    <row r="5274">
      <c r="A5274" s="4">
        <v>17168.0</v>
      </c>
      <c r="B5274" s="4" t="s">
        <v>5224</v>
      </c>
      <c r="C5274" s="3">
        <v>27344.0</v>
      </c>
    </row>
    <row r="5275">
      <c r="A5275" s="4">
        <v>17170.0</v>
      </c>
      <c r="B5275" s="4" t="s">
        <v>5225</v>
      </c>
      <c r="C5275" s="3">
        <v>15869.0</v>
      </c>
    </row>
    <row r="5276">
      <c r="A5276" s="4">
        <v>17171.0</v>
      </c>
      <c r="B5276" s="4" t="s">
        <v>5226</v>
      </c>
      <c r="C5276" s="3">
        <v>26592.0</v>
      </c>
    </row>
    <row r="5277">
      <c r="A5277" s="4">
        <v>17172.0</v>
      </c>
      <c r="B5277" s="4" t="s">
        <v>5227</v>
      </c>
      <c r="C5277" s="3">
        <v>17998.0</v>
      </c>
    </row>
    <row r="5278">
      <c r="A5278" s="4">
        <v>17173.0</v>
      </c>
      <c r="B5278" s="4" t="s">
        <v>5228</v>
      </c>
      <c r="C5278" s="3">
        <v>29239.0</v>
      </c>
    </row>
    <row r="5279">
      <c r="A5279" s="4">
        <v>17174.0</v>
      </c>
      <c r="B5279" s="4" t="s">
        <v>5229</v>
      </c>
      <c r="C5279" s="3">
        <v>28957.0</v>
      </c>
    </row>
    <row r="5280">
      <c r="A5280" s="4">
        <v>17175.0</v>
      </c>
      <c r="B5280" s="4" t="s">
        <v>5230</v>
      </c>
      <c r="C5280" s="3">
        <v>22114.0</v>
      </c>
    </row>
    <row r="5281">
      <c r="A5281" s="4">
        <v>17176.0</v>
      </c>
      <c r="B5281" s="4" t="s">
        <v>5231</v>
      </c>
      <c r="C5281" s="3">
        <v>17317.0</v>
      </c>
    </row>
    <row r="5282">
      <c r="A5282" s="4">
        <v>17177.0</v>
      </c>
      <c r="B5282" s="4" t="s">
        <v>5232</v>
      </c>
      <c r="C5282" s="3">
        <v>30401.0</v>
      </c>
    </row>
    <row r="5283">
      <c r="A5283" s="4">
        <v>17179.0</v>
      </c>
      <c r="B5283" s="4" t="s">
        <v>5233</v>
      </c>
      <c r="C5283" s="3">
        <v>37615.0</v>
      </c>
    </row>
    <row r="5284">
      <c r="A5284" s="4">
        <v>17180.0</v>
      </c>
      <c r="B5284" s="4" t="s">
        <v>5234</v>
      </c>
      <c r="C5284" s="3">
        <v>14910.0</v>
      </c>
    </row>
    <row r="5285">
      <c r="A5285" s="4">
        <v>17181.0</v>
      </c>
      <c r="B5285" s="4" t="s">
        <v>5235</v>
      </c>
      <c r="C5285" s="3">
        <v>16445.0</v>
      </c>
    </row>
    <row r="5286">
      <c r="A5286" s="4">
        <v>17182.0</v>
      </c>
      <c r="B5286" s="4" t="s">
        <v>5236</v>
      </c>
      <c r="C5286" s="3">
        <v>24399.0</v>
      </c>
    </row>
    <row r="5287">
      <c r="A5287" s="4">
        <v>17184.0</v>
      </c>
      <c r="B5287" s="4" t="s">
        <v>5237</v>
      </c>
      <c r="C5287" s="3">
        <v>26988.0</v>
      </c>
    </row>
    <row r="5288">
      <c r="A5288" s="4">
        <v>17185.0</v>
      </c>
      <c r="B5288" s="4" t="s">
        <v>5238</v>
      </c>
      <c r="C5288" s="3">
        <v>15362.0</v>
      </c>
    </row>
    <row r="5289">
      <c r="A5289" s="4">
        <v>17186.0</v>
      </c>
      <c r="B5289" s="4" t="s">
        <v>5239</v>
      </c>
      <c r="C5289" s="3">
        <v>32887.0</v>
      </c>
    </row>
    <row r="5290">
      <c r="A5290" s="4">
        <v>16777.0</v>
      </c>
      <c r="B5290" s="4" t="s">
        <v>5240</v>
      </c>
      <c r="C5290" s="3">
        <v>15732.0</v>
      </c>
    </row>
    <row r="5291">
      <c r="A5291" s="4">
        <v>17188.0</v>
      </c>
      <c r="B5291" s="4" t="s">
        <v>5241</v>
      </c>
      <c r="C5291" s="3">
        <v>20711.0</v>
      </c>
    </row>
    <row r="5292">
      <c r="A5292" s="4">
        <v>17189.0</v>
      </c>
      <c r="B5292" s="4" t="s">
        <v>5242</v>
      </c>
      <c r="C5292" s="3">
        <v>26494.0</v>
      </c>
    </row>
    <row r="5293">
      <c r="A5293" s="4">
        <v>17190.0</v>
      </c>
      <c r="B5293" s="4" t="s">
        <v>5243</v>
      </c>
      <c r="C5293" s="3">
        <v>19879.0</v>
      </c>
    </row>
    <row r="5294">
      <c r="A5294" s="4">
        <v>17191.0</v>
      </c>
      <c r="B5294" s="4" t="s">
        <v>5244</v>
      </c>
      <c r="C5294" s="3">
        <v>28971.0</v>
      </c>
    </row>
    <row r="5295">
      <c r="A5295" s="4">
        <v>17192.0</v>
      </c>
      <c r="B5295" s="4" t="s">
        <v>5245</v>
      </c>
      <c r="C5295" s="3">
        <v>19647.0</v>
      </c>
    </row>
    <row r="5296">
      <c r="A5296" s="4">
        <v>17193.0</v>
      </c>
      <c r="B5296" s="4" t="s">
        <v>172</v>
      </c>
      <c r="C5296" s="3">
        <v>13097.0</v>
      </c>
    </row>
    <row r="5297">
      <c r="A5297" s="4">
        <v>17194.0</v>
      </c>
      <c r="B5297" s="4" t="s">
        <v>5246</v>
      </c>
      <c r="C5297" s="3">
        <v>14925.0</v>
      </c>
    </row>
    <row r="5298">
      <c r="A5298" s="4">
        <v>17195.0</v>
      </c>
      <c r="B5298" s="4" t="s">
        <v>5247</v>
      </c>
      <c r="C5298" s="3">
        <v>23337.0</v>
      </c>
    </row>
    <row r="5299">
      <c r="A5299" s="4">
        <v>17197.0</v>
      </c>
      <c r="B5299" s="4" t="s">
        <v>5248</v>
      </c>
      <c r="C5299" s="3">
        <v>20092.0</v>
      </c>
    </row>
    <row r="5300">
      <c r="A5300" s="4">
        <v>17198.0</v>
      </c>
      <c r="B5300" s="4" t="s">
        <v>5249</v>
      </c>
      <c r="C5300" s="3">
        <v>20106.0</v>
      </c>
    </row>
    <row r="5301">
      <c r="A5301" s="4">
        <v>17199.0</v>
      </c>
      <c r="B5301" s="4" t="s">
        <v>5250</v>
      </c>
      <c r="C5301" s="3">
        <v>34129.0</v>
      </c>
    </row>
    <row r="5302">
      <c r="A5302" s="4">
        <v>17200.0</v>
      </c>
      <c r="B5302" s="4" t="s">
        <v>5251</v>
      </c>
      <c r="C5302" s="3">
        <v>27599.0</v>
      </c>
    </row>
    <row r="5303">
      <c r="A5303" s="4">
        <v>17201.0</v>
      </c>
      <c r="B5303" s="4" t="s">
        <v>5252</v>
      </c>
      <c r="C5303" s="3">
        <v>25999.0</v>
      </c>
    </row>
    <row r="5304">
      <c r="A5304" s="4">
        <v>17203.0</v>
      </c>
      <c r="B5304" s="4" t="s">
        <v>5253</v>
      </c>
      <c r="C5304" s="3">
        <v>21217.0</v>
      </c>
    </row>
    <row r="5305">
      <c r="A5305" s="4">
        <v>17204.0</v>
      </c>
      <c r="B5305" s="4" t="s">
        <v>5254</v>
      </c>
      <c r="C5305" s="3">
        <v>20195.0</v>
      </c>
    </row>
    <row r="5306">
      <c r="A5306" s="4">
        <v>17205.0</v>
      </c>
      <c r="B5306" s="4" t="s">
        <v>5255</v>
      </c>
      <c r="C5306" s="3">
        <v>18951.0</v>
      </c>
    </row>
    <row r="5307">
      <c r="A5307" s="4">
        <v>17206.0</v>
      </c>
      <c r="B5307" s="4" t="s">
        <v>5256</v>
      </c>
      <c r="C5307" s="3">
        <v>20244.0</v>
      </c>
    </row>
    <row r="5308">
      <c r="A5308" s="4">
        <v>17207.0</v>
      </c>
      <c r="B5308" s="4" t="s">
        <v>5257</v>
      </c>
      <c r="C5308" s="3">
        <v>21962.0</v>
      </c>
    </row>
    <row r="5309">
      <c r="A5309" s="4">
        <v>17209.0</v>
      </c>
      <c r="B5309" s="4" t="s">
        <v>5258</v>
      </c>
      <c r="C5309" s="3">
        <v>31086.0</v>
      </c>
    </row>
    <row r="5310">
      <c r="A5310" s="4">
        <v>17210.0</v>
      </c>
      <c r="B5310" s="4" t="s">
        <v>5259</v>
      </c>
      <c r="C5310" s="3">
        <v>21998.0</v>
      </c>
    </row>
    <row r="5311">
      <c r="A5311" s="4">
        <v>17211.0</v>
      </c>
      <c r="B5311" s="4" t="s">
        <v>5260</v>
      </c>
      <c r="C5311" s="3">
        <v>16418.0</v>
      </c>
    </row>
    <row r="5312">
      <c r="A5312" s="4">
        <v>17212.0</v>
      </c>
      <c r="B5312" s="4" t="s">
        <v>5261</v>
      </c>
      <c r="C5312" s="3">
        <v>12935.0</v>
      </c>
    </row>
    <row r="5313">
      <c r="A5313" s="4">
        <v>17213.0</v>
      </c>
      <c r="B5313" s="4" t="s">
        <v>5262</v>
      </c>
      <c r="C5313" s="3">
        <v>20559.0</v>
      </c>
    </row>
    <row r="5314">
      <c r="A5314" s="4">
        <v>17214.0</v>
      </c>
      <c r="B5314" s="4" t="s">
        <v>5263</v>
      </c>
      <c r="C5314" s="3">
        <v>27931.0</v>
      </c>
    </row>
    <row r="5315">
      <c r="A5315" s="4">
        <v>17215.0</v>
      </c>
      <c r="B5315" s="4" t="s">
        <v>5264</v>
      </c>
      <c r="C5315" s="3">
        <v>22578.0</v>
      </c>
    </row>
    <row r="5316">
      <c r="A5316" s="4">
        <v>17216.0</v>
      </c>
      <c r="B5316" s="4" t="s">
        <v>5265</v>
      </c>
      <c r="C5316" s="3">
        <v>26265.0</v>
      </c>
    </row>
    <row r="5317">
      <c r="A5317" s="4">
        <v>13600.0</v>
      </c>
      <c r="B5317" s="4" t="s">
        <v>5266</v>
      </c>
      <c r="C5317" s="3">
        <v>25019.0</v>
      </c>
    </row>
    <row r="5318">
      <c r="A5318" s="4">
        <v>17218.0</v>
      </c>
      <c r="B5318" s="4" t="s">
        <v>5267</v>
      </c>
      <c r="C5318" s="3">
        <v>21038.0</v>
      </c>
    </row>
    <row r="5319">
      <c r="A5319" s="4">
        <v>17219.0</v>
      </c>
      <c r="B5319" s="4" t="s">
        <v>5268</v>
      </c>
      <c r="C5319" s="3">
        <v>22454.0</v>
      </c>
    </row>
    <row r="5320">
      <c r="A5320" s="4">
        <v>17220.0</v>
      </c>
      <c r="B5320" s="4" t="s">
        <v>5269</v>
      </c>
      <c r="C5320" s="3">
        <v>34760.0</v>
      </c>
    </row>
    <row r="5321">
      <c r="A5321" s="4">
        <v>17222.0</v>
      </c>
      <c r="B5321" s="4" t="s">
        <v>5270</v>
      </c>
      <c r="C5321" s="3">
        <v>33227.0</v>
      </c>
    </row>
    <row r="5322">
      <c r="A5322" s="4">
        <v>17223.0</v>
      </c>
      <c r="B5322" s="4" t="s">
        <v>5271</v>
      </c>
      <c r="C5322" s="3">
        <v>29464.0</v>
      </c>
    </row>
    <row r="5323">
      <c r="A5323" s="4">
        <v>17224.0</v>
      </c>
      <c r="B5323" s="4" t="s">
        <v>5272</v>
      </c>
      <c r="C5323" s="3">
        <v>19306.0</v>
      </c>
    </row>
    <row r="5324">
      <c r="A5324" s="4">
        <v>17225.0</v>
      </c>
      <c r="B5324" s="4" t="s">
        <v>5273</v>
      </c>
      <c r="C5324" s="3">
        <v>19725.0</v>
      </c>
    </row>
    <row r="5325">
      <c r="A5325" s="4">
        <v>17226.0</v>
      </c>
      <c r="B5325" s="4" t="s">
        <v>5274</v>
      </c>
      <c r="C5325" s="3">
        <v>27961.0</v>
      </c>
    </row>
    <row r="5326">
      <c r="A5326" s="4">
        <v>17227.0</v>
      </c>
      <c r="B5326" s="4" t="s">
        <v>1648</v>
      </c>
      <c r="C5326" s="3">
        <v>16166.0</v>
      </c>
    </row>
    <row r="5327">
      <c r="A5327" s="4">
        <v>17228.0</v>
      </c>
      <c r="B5327" s="4" t="s">
        <v>5275</v>
      </c>
      <c r="C5327" s="3">
        <v>20508.0</v>
      </c>
    </row>
    <row r="5328">
      <c r="A5328" s="4">
        <v>17229.0</v>
      </c>
      <c r="B5328" s="4" t="s">
        <v>5276</v>
      </c>
      <c r="C5328" s="3">
        <v>18356.0</v>
      </c>
    </row>
    <row r="5329">
      <c r="A5329" s="4">
        <v>17230.0</v>
      </c>
      <c r="B5329" s="4" t="s">
        <v>5277</v>
      </c>
      <c r="C5329" s="3">
        <v>22265.0</v>
      </c>
    </row>
    <row r="5330">
      <c r="A5330" s="4">
        <v>17231.0</v>
      </c>
      <c r="B5330" s="4" t="s">
        <v>5278</v>
      </c>
      <c r="C5330" s="3">
        <v>25588.0</v>
      </c>
    </row>
    <row r="5331">
      <c r="A5331" s="4">
        <v>17232.0</v>
      </c>
      <c r="B5331" s="4" t="s">
        <v>5279</v>
      </c>
      <c r="C5331" s="3">
        <v>24913.0</v>
      </c>
    </row>
    <row r="5332">
      <c r="A5332" s="4">
        <v>17234.0</v>
      </c>
      <c r="B5332" s="4" t="s">
        <v>5280</v>
      </c>
      <c r="C5332" s="3">
        <v>26564.0</v>
      </c>
    </row>
    <row r="5333">
      <c r="A5333" s="4">
        <v>17235.0</v>
      </c>
      <c r="B5333" s="4" t="s">
        <v>5281</v>
      </c>
      <c r="C5333" s="3">
        <v>23653.0</v>
      </c>
    </row>
    <row r="5334">
      <c r="A5334" s="4">
        <v>17236.0</v>
      </c>
      <c r="B5334" s="4" t="s">
        <v>5282</v>
      </c>
      <c r="C5334" s="3">
        <v>22141.0</v>
      </c>
    </row>
    <row r="5335">
      <c r="A5335" s="4">
        <v>17237.0</v>
      </c>
      <c r="B5335" s="4" t="s">
        <v>5283</v>
      </c>
      <c r="C5335" s="3">
        <v>25026.0</v>
      </c>
    </row>
    <row r="5336">
      <c r="A5336" s="4">
        <v>17239.0</v>
      </c>
      <c r="B5336" s="4" t="s">
        <v>5284</v>
      </c>
      <c r="C5336" s="3">
        <v>35554.0</v>
      </c>
    </row>
    <row r="5337">
      <c r="A5337" s="4">
        <v>17240.0</v>
      </c>
      <c r="B5337" s="4" t="s">
        <v>5285</v>
      </c>
      <c r="C5337" s="3">
        <v>17830.0</v>
      </c>
    </row>
    <row r="5338">
      <c r="A5338" s="4">
        <v>17241.0</v>
      </c>
      <c r="B5338" s="4" t="s">
        <v>5286</v>
      </c>
      <c r="C5338" s="3">
        <v>24347.0</v>
      </c>
    </row>
    <row r="5339">
      <c r="A5339" s="4">
        <v>17242.0</v>
      </c>
      <c r="B5339" s="4" t="s">
        <v>5287</v>
      </c>
      <c r="C5339" s="3">
        <v>23320.0</v>
      </c>
    </row>
    <row r="5340">
      <c r="A5340" s="4">
        <v>17243.0</v>
      </c>
      <c r="B5340" s="4" t="s">
        <v>5288</v>
      </c>
      <c r="C5340" s="3">
        <v>16122.0</v>
      </c>
    </row>
    <row r="5341">
      <c r="A5341" s="4">
        <v>17244.0</v>
      </c>
      <c r="B5341" s="4" t="s">
        <v>1376</v>
      </c>
      <c r="C5341" s="3">
        <v>16927.0</v>
      </c>
    </row>
    <row r="5342">
      <c r="A5342" s="4">
        <v>17246.0</v>
      </c>
      <c r="B5342" s="4" t="s">
        <v>5289</v>
      </c>
      <c r="C5342" s="3">
        <v>13268.0</v>
      </c>
    </row>
    <row r="5343">
      <c r="A5343" s="4">
        <v>17247.0</v>
      </c>
      <c r="B5343" s="4" t="s">
        <v>5290</v>
      </c>
      <c r="C5343" s="3">
        <v>23075.0</v>
      </c>
    </row>
    <row r="5344">
      <c r="A5344" s="4">
        <v>17248.0</v>
      </c>
      <c r="B5344" s="4" t="s">
        <v>5291</v>
      </c>
      <c r="C5344" s="3">
        <v>24291.0</v>
      </c>
    </row>
    <row r="5345">
      <c r="A5345" s="4">
        <v>17249.0</v>
      </c>
      <c r="B5345" s="4" t="s">
        <v>5292</v>
      </c>
      <c r="C5345" s="3">
        <v>17289.0</v>
      </c>
    </row>
    <row r="5346">
      <c r="A5346" s="4">
        <v>17250.0</v>
      </c>
      <c r="B5346" s="4" t="s">
        <v>5293</v>
      </c>
      <c r="C5346" s="3">
        <v>37376.0</v>
      </c>
    </row>
    <row r="5347">
      <c r="A5347" s="4">
        <v>17251.0</v>
      </c>
      <c r="B5347" s="4" t="s">
        <v>5294</v>
      </c>
      <c r="C5347" s="3">
        <v>26547.0</v>
      </c>
    </row>
    <row r="5348">
      <c r="A5348" s="4">
        <v>17252.0</v>
      </c>
      <c r="B5348" s="4" t="s">
        <v>5295</v>
      </c>
      <c r="C5348" s="3">
        <v>31636.0</v>
      </c>
    </row>
    <row r="5349">
      <c r="A5349" s="4">
        <v>17253.0</v>
      </c>
      <c r="B5349" s="4" t="s">
        <v>5296</v>
      </c>
      <c r="C5349" s="3">
        <v>20904.0</v>
      </c>
    </row>
    <row r="5350">
      <c r="A5350" s="4">
        <v>17255.0</v>
      </c>
      <c r="B5350" s="4" t="s">
        <v>5297</v>
      </c>
      <c r="C5350" s="3">
        <v>24395.0</v>
      </c>
    </row>
    <row r="5351">
      <c r="A5351" s="4">
        <v>16819.0</v>
      </c>
      <c r="B5351" s="4" t="s">
        <v>5298</v>
      </c>
      <c r="C5351" s="3">
        <v>12946.0</v>
      </c>
    </row>
    <row r="5352">
      <c r="A5352" s="4">
        <v>17257.0</v>
      </c>
      <c r="B5352" s="4" t="s">
        <v>5299</v>
      </c>
      <c r="C5352" s="3">
        <v>20232.0</v>
      </c>
    </row>
    <row r="5353">
      <c r="A5353" s="4">
        <v>17258.0</v>
      </c>
      <c r="B5353" s="4" t="s">
        <v>5300</v>
      </c>
      <c r="C5353" s="3">
        <v>15584.0</v>
      </c>
    </row>
    <row r="5354">
      <c r="A5354" s="4">
        <v>17259.0</v>
      </c>
      <c r="B5354" s="4" t="s">
        <v>5301</v>
      </c>
      <c r="C5354" s="3">
        <v>30466.0</v>
      </c>
    </row>
    <row r="5355">
      <c r="A5355" s="4">
        <v>17260.0</v>
      </c>
      <c r="B5355" s="4" t="s">
        <v>5302</v>
      </c>
      <c r="C5355" s="3">
        <v>20239.0</v>
      </c>
    </row>
    <row r="5356">
      <c r="A5356" s="4">
        <v>17261.0</v>
      </c>
      <c r="B5356" s="4" t="s">
        <v>5303</v>
      </c>
      <c r="C5356" s="3">
        <v>29928.0</v>
      </c>
    </row>
    <row r="5357">
      <c r="A5357" s="4">
        <v>17262.0</v>
      </c>
      <c r="B5357" s="4" t="s">
        <v>5304</v>
      </c>
      <c r="C5357" s="3">
        <v>27191.0</v>
      </c>
    </row>
    <row r="5358">
      <c r="A5358" s="4">
        <v>17263.0</v>
      </c>
      <c r="B5358" s="4" t="s">
        <v>5305</v>
      </c>
      <c r="C5358" s="3">
        <v>25223.0</v>
      </c>
    </row>
    <row r="5359">
      <c r="A5359" s="4">
        <v>17264.0</v>
      </c>
      <c r="B5359" s="4" t="s">
        <v>5306</v>
      </c>
      <c r="C5359" s="3">
        <v>18156.0</v>
      </c>
    </row>
    <row r="5360">
      <c r="A5360" s="4">
        <v>17266.0</v>
      </c>
      <c r="B5360" s="4" t="s">
        <v>5307</v>
      </c>
      <c r="C5360" s="3">
        <v>17591.0</v>
      </c>
    </row>
    <row r="5361">
      <c r="A5361" s="4">
        <v>17270.0</v>
      </c>
      <c r="B5361" s="4" t="s">
        <v>5308</v>
      </c>
      <c r="C5361" s="3">
        <v>34986.0</v>
      </c>
    </row>
    <row r="5362">
      <c r="A5362" s="4">
        <v>17271.0</v>
      </c>
      <c r="B5362" s="4" t="s">
        <v>5309</v>
      </c>
      <c r="C5362" s="3">
        <v>30677.0</v>
      </c>
    </row>
    <row r="5363">
      <c r="A5363" s="4">
        <v>17272.0</v>
      </c>
      <c r="B5363" s="4" t="s">
        <v>5310</v>
      </c>
      <c r="C5363" s="3">
        <v>15370.0</v>
      </c>
    </row>
    <row r="5364">
      <c r="A5364" s="4">
        <v>17273.0</v>
      </c>
      <c r="B5364" s="4" t="s">
        <v>5311</v>
      </c>
      <c r="C5364" s="3">
        <v>20862.0</v>
      </c>
    </row>
    <row r="5365">
      <c r="A5365" s="4">
        <v>17274.0</v>
      </c>
      <c r="B5365" s="4" t="s">
        <v>5312</v>
      </c>
      <c r="C5365" s="3">
        <v>34730.0</v>
      </c>
    </row>
    <row r="5366">
      <c r="A5366" s="4">
        <v>17275.0</v>
      </c>
      <c r="B5366" s="4" t="s">
        <v>5313</v>
      </c>
      <c r="C5366" s="3">
        <v>36215.0</v>
      </c>
    </row>
    <row r="5367">
      <c r="A5367" s="4">
        <v>17277.0</v>
      </c>
      <c r="B5367" s="4" t="s">
        <v>5314</v>
      </c>
      <c r="C5367" s="3">
        <v>29742.0</v>
      </c>
    </row>
    <row r="5368">
      <c r="A5368" s="4">
        <v>17278.0</v>
      </c>
      <c r="B5368" s="4" t="s">
        <v>5315</v>
      </c>
      <c r="C5368" s="3">
        <v>17633.0</v>
      </c>
    </row>
    <row r="5369">
      <c r="A5369" s="4">
        <v>17279.0</v>
      </c>
      <c r="B5369" s="4" t="s">
        <v>5316</v>
      </c>
      <c r="C5369" s="3">
        <v>16640.0</v>
      </c>
    </row>
    <row r="5370">
      <c r="A5370" s="4">
        <v>17280.0</v>
      </c>
      <c r="B5370" s="4" t="s">
        <v>5317</v>
      </c>
      <c r="C5370" s="3">
        <v>29439.0</v>
      </c>
    </row>
    <row r="5371">
      <c r="A5371" s="4">
        <v>16824.0</v>
      </c>
      <c r="B5371" s="4" t="s">
        <v>5318</v>
      </c>
      <c r="C5371" s="3">
        <v>26090.0</v>
      </c>
    </row>
    <row r="5372">
      <c r="A5372" s="4">
        <v>17282.0</v>
      </c>
      <c r="B5372" s="4" t="s">
        <v>5319</v>
      </c>
      <c r="C5372" s="3">
        <v>23082.0</v>
      </c>
    </row>
    <row r="5373">
      <c r="A5373" s="4">
        <v>17283.0</v>
      </c>
      <c r="B5373" s="4" t="s">
        <v>5320</v>
      </c>
      <c r="C5373" s="3">
        <v>20108.0</v>
      </c>
    </row>
    <row r="5374">
      <c r="A5374" s="4">
        <v>17285.0</v>
      </c>
      <c r="B5374" s="4" t="s">
        <v>5321</v>
      </c>
      <c r="C5374" s="3">
        <v>25666.0</v>
      </c>
    </row>
    <row r="5375">
      <c r="A5375" s="4">
        <v>17286.0</v>
      </c>
      <c r="B5375" s="4" t="s">
        <v>5322</v>
      </c>
      <c r="C5375" s="3">
        <v>16047.0</v>
      </c>
    </row>
    <row r="5376">
      <c r="A5376" s="4">
        <v>17288.0</v>
      </c>
      <c r="B5376" s="4" t="s">
        <v>5323</v>
      </c>
      <c r="C5376" s="3">
        <v>22364.0</v>
      </c>
    </row>
    <row r="5377">
      <c r="A5377" s="4">
        <v>17289.0</v>
      </c>
      <c r="B5377" s="4" t="s">
        <v>5324</v>
      </c>
      <c r="C5377" s="3">
        <v>17562.0</v>
      </c>
    </row>
    <row r="5378">
      <c r="A5378" s="4">
        <v>17290.0</v>
      </c>
      <c r="B5378" s="4" t="s">
        <v>5325</v>
      </c>
      <c r="C5378" s="3">
        <v>15125.0</v>
      </c>
    </row>
    <row r="5379">
      <c r="A5379" s="4">
        <v>17291.0</v>
      </c>
      <c r="B5379" s="4" t="s">
        <v>5326</v>
      </c>
      <c r="C5379" s="3">
        <v>23071.0</v>
      </c>
    </row>
    <row r="5380">
      <c r="A5380" s="4">
        <v>17292.0</v>
      </c>
      <c r="B5380" s="4" t="s">
        <v>5327</v>
      </c>
      <c r="C5380" s="3">
        <v>35216.0</v>
      </c>
    </row>
    <row r="5381">
      <c r="A5381" s="4">
        <v>17293.0</v>
      </c>
      <c r="B5381" s="4" t="s">
        <v>5328</v>
      </c>
      <c r="C5381" s="3">
        <v>16663.0</v>
      </c>
    </row>
    <row r="5382">
      <c r="A5382" s="4">
        <v>17294.0</v>
      </c>
      <c r="B5382" s="4" t="s">
        <v>5329</v>
      </c>
      <c r="C5382" s="3">
        <v>28685.0</v>
      </c>
    </row>
    <row r="5383">
      <c r="A5383" s="4">
        <v>17295.0</v>
      </c>
      <c r="B5383" s="4" t="s">
        <v>5330</v>
      </c>
      <c r="C5383" s="3">
        <v>22870.0</v>
      </c>
    </row>
    <row r="5384">
      <c r="A5384" s="4">
        <v>17297.0</v>
      </c>
      <c r="B5384" s="4" t="s">
        <v>5331</v>
      </c>
      <c r="C5384" s="3">
        <v>18233.0</v>
      </c>
    </row>
    <row r="5385">
      <c r="A5385" s="4">
        <v>17298.0</v>
      </c>
      <c r="B5385" s="4" t="s">
        <v>5332</v>
      </c>
      <c r="C5385" s="3">
        <v>18185.0</v>
      </c>
    </row>
    <row r="5386">
      <c r="A5386" s="4">
        <v>17300.0</v>
      </c>
      <c r="B5386" s="4" t="s">
        <v>5333</v>
      </c>
      <c r="C5386" s="3">
        <v>23437.0</v>
      </c>
    </row>
    <row r="5387">
      <c r="A5387" s="4">
        <v>17301.0</v>
      </c>
      <c r="B5387" s="4" t="s">
        <v>5334</v>
      </c>
      <c r="C5387" s="3">
        <v>31281.0</v>
      </c>
    </row>
    <row r="5388">
      <c r="A5388" s="4">
        <v>17303.0</v>
      </c>
      <c r="B5388" s="4" t="s">
        <v>5335</v>
      </c>
      <c r="C5388" s="3">
        <v>13916.0</v>
      </c>
    </row>
    <row r="5389">
      <c r="A5389" s="4">
        <v>17305.0</v>
      </c>
      <c r="B5389" s="4" t="s">
        <v>5336</v>
      </c>
      <c r="C5389" s="3">
        <v>17128.0</v>
      </c>
    </row>
    <row r="5390">
      <c r="A5390" s="4">
        <v>17306.0</v>
      </c>
      <c r="B5390" s="4" t="s">
        <v>5337</v>
      </c>
      <c r="C5390" s="3">
        <v>21668.0</v>
      </c>
    </row>
    <row r="5391">
      <c r="A5391" s="4">
        <v>17307.0</v>
      </c>
      <c r="B5391" s="4" t="s">
        <v>5338</v>
      </c>
      <c r="C5391" s="3">
        <v>15229.0</v>
      </c>
    </row>
    <row r="5392">
      <c r="A5392" s="4">
        <v>17308.0</v>
      </c>
      <c r="B5392" s="4" t="s">
        <v>5339</v>
      </c>
      <c r="C5392" s="3">
        <v>26605.0</v>
      </c>
    </row>
    <row r="5393">
      <c r="A5393" s="4">
        <v>17309.0</v>
      </c>
      <c r="B5393" s="4" t="s">
        <v>5340</v>
      </c>
      <c r="C5393" s="3">
        <v>18816.0</v>
      </c>
    </row>
    <row r="5394">
      <c r="A5394" s="4">
        <v>17310.0</v>
      </c>
      <c r="B5394" s="4" t="s">
        <v>5341</v>
      </c>
      <c r="C5394" s="3">
        <v>18041.0</v>
      </c>
    </row>
    <row r="5395">
      <c r="A5395" s="4">
        <v>17311.0</v>
      </c>
      <c r="B5395" s="4" t="s">
        <v>5342</v>
      </c>
      <c r="C5395" s="3">
        <v>26877.0</v>
      </c>
    </row>
    <row r="5396">
      <c r="A5396" s="4">
        <v>17314.0</v>
      </c>
      <c r="B5396" s="4" t="s">
        <v>5343</v>
      </c>
      <c r="C5396" s="3">
        <v>27861.0</v>
      </c>
    </row>
    <row r="5397">
      <c r="A5397" s="4">
        <v>17316.0</v>
      </c>
      <c r="B5397" s="4" t="s">
        <v>5344</v>
      </c>
      <c r="C5397" s="3">
        <v>21188.0</v>
      </c>
    </row>
    <row r="5398">
      <c r="A5398" s="4">
        <v>17317.0</v>
      </c>
      <c r="B5398" s="4" t="s">
        <v>5345</v>
      </c>
      <c r="C5398" s="3">
        <v>20616.0</v>
      </c>
    </row>
    <row r="5399">
      <c r="A5399" s="4">
        <v>17320.0</v>
      </c>
      <c r="B5399" s="4" t="s">
        <v>5346</v>
      </c>
      <c r="C5399" s="3">
        <v>23770.0</v>
      </c>
    </row>
    <row r="5400">
      <c r="A5400" s="4">
        <v>17322.0</v>
      </c>
      <c r="B5400" s="4" t="s">
        <v>5347</v>
      </c>
      <c r="C5400" s="3">
        <v>13998.0</v>
      </c>
    </row>
    <row r="5401">
      <c r="A5401" s="4">
        <v>17324.0</v>
      </c>
      <c r="B5401" s="4" t="s">
        <v>5348</v>
      </c>
      <c r="C5401" s="3">
        <v>27214.0</v>
      </c>
    </row>
    <row r="5402">
      <c r="A5402" s="4">
        <v>17325.0</v>
      </c>
      <c r="B5402" s="4" t="s">
        <v>5349</v>
      </c>
      <c r="C5402" s="3">
        <v>28876.0</v>
      </c>
    </row>
    <row r="5403">
      <c r="A5403" s="4">
        <v>17326.0</v>
      </c>
      <c r="B5403" s="4" t="s">
        <v>5350</v>
      </c>
      <c r="C5403" s="3">
        <v>17382.0</v>
      </c>
    </row>
    <row r="5404">
      <c r="A5404" s="4">
        <v>17327.0</v>
      </c>
      <c r="B5404" s="4" t="s">
        <v>5351</v>
      </c>
      <c r="C5404" s="3">
        <v>24176.0</v>
      </c>
    </row>
    <row r="5405">
      <c r="A5405" s="4">
        <v>17328.0</v>
      </c>
      <c r="B5405" s="4" t="s">
        <v>5352</v>
      </c>
      <c r="C5405" s="3">
        <v>15964.0</v>
      </c>
    </row>
    <row r="5406">
      <c r="A5406" s="4">
        <v>17329.0</v>
      </c>
      <c r="B5406" s="4" t="s">
        <v>5353</v>
      </c>
      <c r="C5406" s="3">
        <v>27776.0</v>
      </c>
    </row>
    <row r="5407">
      <c r="A5407" s="4">
        <v>17330.0</v>
      </c>
      <c r="B5407" s="4" t="s">
        <v>5354</v>
      </c>
      <c r="C5407" s="3">
        <v>15033.0</v>
      </c>
    </row>
    <row r="5408">
      <c r="A5408" s="4">
        <v>17333.0</v>
      </c>
      <c r="B5408" s="4" t="s">
        <v>5355</v>
      </c>
      <c r="C5408" s="3">
        <v>15071.0</v>
      </c>
    </row>
    <row r="5409">
      <c r="A5409" s="4">
        <v>17334.0</v>
      </c>
      <c r="B5409" s="4" t="s">
        <v>5356</v>
      </c>
      <c r="C5409" s="3">
        <v>25243.0</v>
      </c>
    </row>
    <row r="5410">
      <c r="A5410" s="4">
        <v>17335.0</v>
      </c>
      <c r="B5410" s="4" t="s">
        <v>5357</v>
      </c>
      <c r="C5410" s="3">
        <v>30732.0</v>
      </c>
    </row>
    <row r="5411">
      <c r="A5411" s="4">
        <v>17336.0</v>
      </c>
      <c r="B5411" s="4" t="s">
        <v>5358</v>
      </c>
      <c r="C5411" s="3">
        <v>12784.0</v>
      </c>
    </row>
    <row r="5412">
      <c r="A5412" s="4">
        <v>17337.0</v>
      </c>
      <c r="B5412" s="4" t="s">
        <v>5359</v>
      </c>
      <c r="C5412" s="3">
        <v>18183.0</v>
      </c>
    </row>
    <row r="5413">
      <c r="A5413" s="4">
        <v>17339.0</v>
      </c>
      <c r="B5413" s="4" t="s">
        <v>5360</v>
      </c>
      <c r="C5413" s="3">
        <v>15599.0</v>
      </c>
    </row>
    <row r="5414">
      <c r="A5414" s="4">
        <v>17340.0</v>
      </c>
      <c r="B5414" s="4" t="s">
        <v>5361</v>
      </c>
      <c r="C5414" s="3">
        <v>26715.0</v>
      </c>
    </row>
    <row r="5415">
      <c r="A5415" s="4">
        <v>17343.0</v>
      </c>
      <c r="B5415" s="4" t="s">
        <v>5362</v>
      </c>
      <c r="C5415" s="3">
        <v>26929.0</v>
      </c>
    </row>
    <row r="5416">
      <c r="A5416" s="4">
        <v>17344.0</v>
      </c>
      <c r="B5416" s="4" t="s">
        <v>5363</v>
      </c>
      <c r="C5416" s="3">
        <v>20321.0</v>
      </c>
    </row>
    <row r="5417">
      <c r="A5417" s="4">
        <v>17346.0</v>
      </c>
      <c r="B5417" s="4" t="s">
        <v>5364</v>
      </c>
      <c r="C5417" s="3">
        <v>36998.0</v>
      </c>
    </row>
    <row r="5418">
      <c r="A5418" s="4">
        <v>17347.0</v>
      </c>
      <c r="B5418" s="4" t="s">
        <v>5365</v>
      </c>
      <c r="C5418" s="3">
        <v>22820.0</v>
      </c>
    </row>
    <row r="5419">
      <c r="A5419" s="4">
        <v>17348.0</v>
      </c>
      <c r="B5419" s="4" t="s">
        <v>5366</v>
      </c>
      <c r="C5419" s="3">
        <v>24346.0</v>
      </c>
    </row>
    <row r="5420">
      <c r="A5420" s="4">
        <v>17349.0</v>
      </c>
      <c r="B5420" s="4" t="s">
        <v>5367</v>
      </c>
      <c r="C5420" s="3">
        <v>16193.0</v>
      </c>
    </row>
    <row r="5421">
      <c r="A5421" s="4">
        <v>17350.0</v>
      </c>
      <c r="B5421" s="4" t="s">
        <v>5368</v>
      </c>
      <c r="C5421" s="3">
        <v>14746.0</v>
      </c>
    </row>
    <row r="5422">
      <c r="A5422" s="4">
        <v>17351.0</v>
      </c>
      <c r="B5422" s="4" t="s">
        <v>5369</v>
      </c>
      <c r="C5422" s="3">
        <v>13050.0</v>
      </c>
    </row>
    <row r="5423">
      <c r="A5423" s="4">
        <v>17352.0</v>
      </c>
      <c r="B5423" s="4" t="s">
        <v>5370</v>
      </c>
      <c r="C5423" s="3">
        <v>20056.0</v>
      </c>
    </row>
    <row r="5424">
      <c r="A5424" s="4">
        <v>17356.0</v>
      </c>
      <c r="B5424" s="4" t="s">
        <v>5371</v>
      </c>
      <c r="C5424" s="3">
        <v>18854.0</v>
      </c>
    </row>
    <row r="5425">
      <c r="A5425" s="4">
        <v>17357.0</v>
      </c>
      <c r="B5425" s="4" t="s">
        <v>5372</v>
      </c>
      <c r="C5425" s="3">
        <v>18120.0</v>
      </c>
    </row>
    <row r="5426">
      <c r="A5426" s="4">
        <v>17358.0</v>
      </c>
      <c r="B5426" s="4" t="s">
        <v>5373</v>
      </c>
      <c r="C5426" s="3">
        <v>26128.0</v>
      </c>
    </row>
    <row r="5427">
      <c r="A5427" s="4">
        <v>17359.0</v>
      </c>
      <c r="B5427" s="4" t="s">
        <v>5374</v>
      </c>
      <c r="C5427" s="3">
        <v>19875.0</v>
      </c>
    </row>
    <row r="5428">
      <c r="A5428" s="4">
        <v>17360.0</v>
      </c>
      <c r="B5428" s="4" t="s">
        <v>5375</v>
      </c>
      <c r="C5428" s="3">
        <v>19781.0</v>
      </c>
    </row>
    <row r="5429">
      <c r="A5429" s="4">
        <v>17361.0</v>
      </c>
      <c r="B5429" s="4" t="s">
        <v>5376</v>
      </c>
      <c r="C5429" s="3">
        <v>16387.0</v>
      </c>
    </row>
    <row r="5430">
      <c r="A5430" s="4">
        <v>17362.0</v>
      </c>
      <c r="B5430" s="4" t="s">
        <v>5377</v>
      </c>
      <c r="C5430" s="3">
        <v>24242.0</v>
      </c>
    </row>
    <row r="5431">
      <c r="A5431" s="4">
        <v>17363.0</v>
      </c>
      <c r="B5431" s="4" t="s">
        <v>5378</v>
      </c>
      <c r="C5431" s="3">
        <v>25187.0</v>
      </c>
    </row>
    <row r="5432">
      <c r="A5432" s="4">
        <v>17364.0</v>
      </c>
      <c r="B5432" s="4" t="s">
        <v>5379</v>
      </c>
      <c r="C5432" s="3">
        <v>14335.0</v>
      </c>
    </row>
    <row r="5433">
      <c r="A5433" s="4">
        <v>17366.0</v>
      </c>
      <c r="B5433" s="4" t="s">
        <v>5380</v>
      </c>
      <c r="C5433" s="3">
        <v>15609.0</v>
      </c>
    </row>
    <row r="5434">
      <c r="A5434" s="4">
        <v>17367.0</v>
      </c>
      <c r="B5434" s="4" t="s">
        <v>5381</v>
      </c>
      <c r="C5434" s="3">
        <v>20919.0</v>
      </c>
    </row>
    <row r="5435">
      <c r="A5435" s="4">
        <v>17368.0</v>
      </c>
      <c r="B5435" s="4" t="s">
        <v>5382</v>
      </c>
      <c r="C5435" s="3">
        <v>15464.0</v>
      </c>
    </row>
    <row r="5436">
      <c r="A5436" s="4">
        <v>17369.0</v>
      </c>
      <c r="B5436" s="4" t="s">
        <v>5383</v>
      </c>
      <c r="C5436" s="3">
        <v>32288.0</v>
      </c>
    </row>
    <row r="5437">
      <c r="A5437" s="4">
        <v>17370.0</v>
      </c>
      <c r="B5437" s="4" t="s">
        <v>5384</v>
      </c>
      <c r="C5437" s="3">
        <v>19205.0</v>
      </c>
    </row>
    <row r="5438">
      <c r="A5438" s="4">
        <v>17371.0</v>
      </c>
      <c r="B5438" s="4" t="s">
        <v>5385</v>
      </c>
      <c r="C5438" s="3">
        <v>31691.0</v>
      </c>
    </row>
    <row r="5439">
      <c r="A5439" s="4">
        <v>17372.0</v>
      </c>
      <c r="B5439" s="4" t="s">
        <v>5386</v>
      </c>
      <c r="C5439" s="3">
        <v>28927.0</v>
      </c>
    </row>
    <row r="5440">
      <c r="A5440" s="4">
        <v>17373.0</v>
      </c>
      <c r="B5440" s="4" t="s">
        <v>5387</v>
      </c>
      <c r="C5440" s="3">
        <v>12052.0</v>
      </c>
    </row>
    <row r="5441">
      <c r="A5441" s="4">
        <v>17374.0</v>
      </c>
      <c r="B5441" s="4" t="s">
        <v>5388</v>
      </c>
      <c r="C5441" s="3">
        <v>18469.0</v>
      </c>
    </row>
    <row r="5442">
      <c r="A5442" s="4">
        <v>17375.0</v>
      </c>
      <c r="B5442" s="4" t="s">
        <v>5389</v>
      </c>
      <c r="C5442" s="3">
        <v>20256.0</v>
      </c>
    </row>
    <row r="5443">
      <c r="A5443" s="4">
        <v>17376.0</v>
      </c>
      <c r="B5443" s="4" t="s">
        <v>5390</v>
      </c>
      <c r="C5443" s="3">
        <v>16276.0</v>
      </c>
    </row>
    <row r="5444">
      <c r="A5444" s="4">
        <v>17377.0</v>
      </c>
      <c r="B5444" s="4" t="s">
        <v>5391</v>
      </c>
      <c r="C5444" s="3">
        <v>14196.0</v>
      </c>
    </row>
    <row r="5445">
      <c r="A5445" s="4">
        <v>17378.0</v>
      </c>
      <c r="B5445" s="4" t="s">
        <v>3090</v>
      </c>
      <c r="C5445" s="3">
        <v>15255.0</v>
      </c>
    </row>
    <row r="5446">
      <c r="A5446" s="4">
        <v>17380.0</v>
      </c>
      <c r="B5446" s="4" t="s">
        <v>5392</v>
      </c>
      <c r="C5446" s="3">
        <v>21029.0</v>
      </c>
    </row>
    <row r="5447">
      <c r="A5447" s="4">
        <v>17381.0</v>
      </c>
      <c r="B5447" s="4" t="s">
        <v>5393</v>
      </c>
      <c r="C5447" s="3">
        <v>28768.0</v>
      </c>
    </row>
    <row r="5448">
      <c r="A5448" s="4">
        <v>17382.0</v>
      </c>
      <c r="B5448" s="4" t="s">
        <v>5394</v>
      </c>
      <c r="C5448" s="3">
        <v>20693.0</v>
      </c>
    </row>
    <row r="5449">
      <c r="A5449" s="4">
        <v>17384.0</v>
      </c>
      <c r="B5449" s="4" t="s">
        <v>5395</v>
      </c>
      <c r="C5449" s="3">
        <v>19907.0</v>
      </c>
    </row>
    <row r="5450">
      <c r="A5450" s="4">
        <v>17385.0</v>
      </c>
      <c r="B5450" s="4" t="s">
        <v>5396</v>
      </c>
      <c r="C5450" s="3">
        <v>29501.0</v>
      </c>
    </row>
    <row r="5451">
      <c r="A5451" s="4">
        <v>17387.0</v>
      </c>
      <c r="B5451" s="4" t="s">
        <v>5397</v>
      </c>
      <c r="C5451" s="3">
        <v>19803.0</v>
      </c>
    </row>
    <row r="5452">
      <c r="A5452" s="4">
        <v>17388.0</v>
      </c>
      <c r="B5452" s="4" t="s">
        <v>5398</v>
      </c>
      <c r="C5452" s="3">
        <v>20837.0</v>
      </c>
    </row>
    <row r="5453">
      <c r="A5453" s="4">
        <v>17389.0</v>
      </c>
      <c r="B5453" s="4" t="s">
        <v>5399</v>
      </c>
      <c r="C5453" s="3">
        <v>25089.0</v>
      </c>
    </row>
    <row r="5454">
      <c r="A5454" s="4">
        <v>17390.0</v>
      </c>
      <c r="B5454" s="4" t="s">
        <v>5400</v>
      </c>
      <c r="C5454" s="3">
        <v>26869.0</v>
      </c>
    </row>
    <row r="5455">
      <c r="A5455" s="4">
        <v>17391.0</v>
      </c>
      <c r="B5455" s="4" t="s">
        <v>5401</v>
      </c>
      <c r="C5455" s="3">
        <v>21112.0</v>
      </c>
    </row>
    <row r="5456">
      <c r="A5456" s="4">
        <v>17392.0</v>
      </c>
      <c r="B5456" s="4" t="s">
        <v>5402</v>
      </c>
      <c r="C5456" s="3">
        <v>15475.0</v>
      </c>
    </row>
    <row r="5457">
      <c r="A5457" s="4">
        <v>15357.0</v>
      </c>
      <c r="B5457" s="4" t="s">
        <v>5403</v>
      </c>
      <c r="C5457" s="3">
        <v>24988.0</v>
      </c>
    </row>
    <row r="5458">
      <c r="A5458" s="4">
        <v>17394.0</v>
      </c>
      <c r="B5458" s="4" t="s">
        <v>5404</v>
      </c>
      <c r="C5458" s="3">
        <v>20350.0</v>
      </c>
    </row>
    <row r="5459">
      <c r="A5459" s="4">
        <v>17396.0</v>
      </c>
      <c r="B5459" s="4" t="s">
        <v>5405</v>
      </c>
      <c r="C5459" s="3">
        <v>18132.0</v>
      </c>
    </row>
    <row r="5460">
      <c r="A5460" s="4">
        <v>17397.0</v>
      </c>
      <c r="B5460" s="4" t="s">
        <v>5406</v>
      </c>
      <c r="C5460" s="3">
        <v>24358.0</v>
      </c>
    </row>
    <row r="5461">
      <c r="A5461" s="4">
        <v>17399.0</v>
      </c>
      <c r="B5461" s="4" t="s">
        <v>5407</v>
      </c>
      <c r="C5461" s="3">
        <v>19585.0</v>
      </c>
    </row>
    <row r="5462">
      <c r="A5462" s="4">
        <v>17400.0</v>
      </c>
      <c r="B5462" s="4" t="s">
        <v>5408</v>
      </c>
      <c r="C5462" s="3">
        <v>22359.0</v>
      </c>
    </row>
    <row r="5463">
      <c r="A5463" s="4">
        <v>17401.0</v>
      </c>
      <c r="B5463" s="4" t="s">
        <v>5409</v>
      </c>
      <c r="C5463" s="3">
        <v>19270.0</v>
      </c>
    </row>
    <row r="5464">
      <c r="A5464" s="4">
        <v>17402.0</v>
      </c>
      <c r="B5464" s="4" t="s">
        <v>5410</v>
      </c>
      <c r="C5464" s="3">
        <v>34747.0</v>
      </c>
    </row>
    <row r="5465">
      <c r="A5465" s="4">
        <v>17403.0</v>
      </c>
      <c r="B5465" s="4" t="s">
        <v>5411</v>
      </c>
      <c r="C5465" s="3">
        <v>26246.0</v>
      </c>
    </row>
    <row r="5466">
      <c r="A5466" s="4">
        <v>17405.0</v>
      </c>
      <c r="B5466" s="4" t="s">
        <v>5412</v>
      </c>
      <c r="C5466" s="3">
        <v>21578.0</v>
      </c>
    </row>
    <row r="5467">
      <c r="A5467" s="4">
        <v>17407.0</v>
      </c>
      <c r="B5467" s="4" t="s">
        <v>5413</v>
      </c>
      <c r="C5467" s="3">
        <v>37004.0</v>
      </c>
    </row>
    <row r="5468">
      <c r="A5468" s="4">
        <v>17408.0</v>
      </c>
      <c r="B5468" s="4" t="s">
        <v>5414</v>
      </c>
      <c r="C5468" s="3">
        <v>15793.0</v>
      </c>
    </row>
    <row r="5469">
      <c r="A5469" s="4">
        <v>17410.0</v>
      </c>
      <c r="B5469" s="4" t="s">
        <v>5415</v>
      </c>
      <c r="C5469" s="3">
        <v>21489.0</v>
      </c>
    </row>
    <row r="5470">
      <c r="A5470" s="4">
        <v>17413.0</v>
      </c>
      <c r="B5470" s="4" t="s">
        <v>5416</v>
      </c>
      <c r="C5470" s="3">
        <v>23082.0</v>
      </c>
    </row>
    <row r="5471">
      <c r="A5471" s="4">
        <v>17414.0</v>
      </c>
      <c r="B5471" s="4" t="s">
        <v>5417</v>
      </c>
      <c r="C5471" s="3">
        <v>18170.0</v>
      </c>
    </row>
    <row r="5472">
      <c r="A5472" s="4">
        <v>17415.0</v>
      </c>
      <c r="B5472" s="4" t="s">
        <v>5418</v>
      </c>
      <c r="C5472" s="3">
        <v>27400.0</v>
      </c>
    </row>
    <row r="5473">
      <c r="A5473" s="4">
        <v>17417.0</v>
      </c>
      <c r="B5473" s="4" t="s">
        <v>5419</v>
      </c>
      <c r="C5473" s="3">
        <v>18931.0</v>
      </c>
    </row>
    <row r="5474">
      <c r="A5474" s="4">
        <v>17418.0</v>
      </c>
      <c r="B5474" s="4" t="s">
        <v>5420</v>
      </c>
      <c r="C5474" s="3">
        <v>24776.0</v>
      </c>
    </row>
    <row r="5475">
      <c r="A5475" s="4">
        <v>17419.0</v>
      </c>
      <c r="B5475" s="4" t="s">
        <v>5421</v>
      </c>
      <c r="C5475" s="3">
        <v>22908.0</v>
      </c>
    </row>
    <row r="5476">
      <c r="A5476" s="4">
        <v>17420.0</v>
      </c>
      <c r="B5476" s="4" t="s">
        <v>5422</v>
      </c>
      <c r="C5476" s="3">
        <v>34414.0</v>
      </c>
    </row>
    <row r="5477">
      <c r="A5477" s="4">
        <v>17421.0</v>
      </c>
      <c r="B5477" s="4" t="s">
        <v>5423</v>
      </c>
      <c r="C5477" s="3">
        <v>22316.0</v>
      </c>
    </row>
    <row r="5478">
      <c r="A5478" s="4">
        <v>16094.0</v>
      </c>
      <c r="B5478" s="4" t="s">
        <v>5424</v>
      </c>
      <c r="C5478" s="3">
        <v>22960.0</v>
      </c>
    </row>
    <row r="5479">
      <c r="A5479" s="4">
        <v>17423.0</v>
      </c>
      <c r="B5479" s="4" t="s">
        <v>5425</v>
      </c>
      <c r="C5479" s="3">
        <v>25877.0</v>
      </c>
    </row>
    <row r="5480">
      <c r="A5480" s="4">
        <v>17424.0</v>
      </c>
      <c r="B5480" s="4" t="s">
        <v>5426</v>
      </c>
      <c r="C5480" s="3">
        <v>30127.0</v>
      </c>
    </row>
    <row r="5481">
      <c r="A5481" s="4">
        <v>17425.0</v>
      </c>
      <c r="B5481" s="4" t="s">
        <v>5427</v>
      </c>
      <c r="C5481" s="3">
        <v>22145.0</v>
      </c>
    </row>
    <row r="5482">
      <c r="A5482" s="4">
        <v>17427.0</v>
      </c>
      <c r="B5482" s="4" t="s">
        <v>5428</v>
      </c>
      <c r="C5482" s="3">
        <v>19807.0</v>
      </c>
    </row>
    <row r="5483">
      <c r="A5483" s="4">
        <v>17428.0</v>
      </c>
      <c r="B5483" s="4" t="s">
        <v>5429</v>
      </c>
      <c r="C5483" s="3">
        <v>19307.0</v>
      </c>
    </row>
    <row r="5484">
      <c r="A5484" s="4">
        <v>17429.0</v>
      </c>
      <c r="B5484" s="4" t="s">
        <v>1766</v>
      </c>
      <c r="C5484" s="3">
        <v>22303.0</v>
      </c>
    </row>
    <row r="5485">
      <c r="A5485" s="4">
        <v>17430.0</v>
      </c>
      <c r="B5485" s="4" t="s">
        <v>5430</v>
      </c>
      <c r="C5485" s="3">
        <v>22361.0</v>
      </c>
    </row>
    <row r="5486">
      <c r="A5486" s="4">
        <v>17431.0</v>
      </c>
      <c r="B5486" s="4" t="s">
        <v>5431</v>
      </c>
      <c r="C5486" s="3">
        <v>30474.0</v>
      </c>
    </row>
    <row r="5487">
      <c r="A5487" s="4">
        <v>17432.0</v>
      </c>
      <c r="B5487" s="4" t="s">
        <v>5432</v>
      </c>
      <c r="C5487" s="3">
        <v>28960.0</v>
      </c>
    </row>
    <row r="5488">
      <c r="A5488" s="4">
        <v>17433.0</v>
      </c>
      <c r="B5488" s="4" t="s">
        <v>5433</v>
      </c>
      <c r="C5488" s="3">
        <v>17676.0</v>
      </c>
    </row>
    <row r="5489">
      <c r="A5489" s="4">
        <v>17434.0</v>
      </c>
      <c r="B5489" s="4" t="s">
        <v>5434</v>
      </c>
      <c r="C5489" s="3">
        <v>23737.0</v>
      </c>
    </row>
    <row r="5490">
      <c r="A5490" s="4">
        <v>17436.0</v>
      </c>
      <c r="B5490" s="4" t="s">
        <v>5435</v>
      </c>
      <c r="C5490" s="3">
        <v>20046.0</v>
      </c>
    </row>
    <row r="5491">
      <c r="A5491" s="4">
        <v>17437.0</v>
      </c>
      <c r="B5491" s="4" t="s">
        <v>5436</v>
      </c>
      <c r="C5491" s="3">
        <v>21770.0</v>
      </c>
    </row>
    <row r="5492">
      <c r="A5492" s="4">
        <v>17438.0</v>
      </c>
      <c r="B5492" s="4" t="s">
        <v>5437</v>
      </c>
      <c r="C5492" s="3">
        <v>30556.0</v>
      </c>
    </row>
    <row r="5493">
      <c r="A5493" s="4">
        <v>17439.0</v>
      </c>
      <c r="B5493" s="4" t="s">
        <v>5438</v>
      </c>
      <c r="C5493" s="3">
        <v>21513.0</v>
      </c>
    </row>
    <row r="5494">
      <c r="A5494" s="4">
        <v>17441.0</v>
      </c>
      <c r="B5494" s="4" t="s">
        <v>5439</v>
      </c>
      <c r="C5494" s="3">
        <v>36427.0</v>
      </c>
    </row>
    <row r="5495">
      <c r="A5495" s="4">
        <v>17442.0</v>
      </c>
      <c r="B5495" s="4" t="s">
        <v>5440</v>
      </c>
      <c r="C5495" s="3">
        <v>23797.0</v>
      </c>
    </row>
    <row r="5496">
      <c r="A5496" s="4">
        <v>17445.0</v>
      </c>
      <c r="B5496" s="4" t="s">
        <v>5441</v>
      </c>
      <c r="C5496" s="3">
        <v>30569.0</v>
      </c>
    </row>
    <row r="5497">
      <c r="A5497" s="4">
        <v>17446.0</v>
      </c>
      <c r="B5497" s="4" t="s">
        <v>5442</v>
      </c>
      <c r="C5497" s="3">
        <v>20491.0</v>
      </c>
    </row>
    <row r="5498">
      <c r="A5498" s="4">
        <v>17448.0</v>
      </c>
      <c r="B5498" s="4" t="s">
        <v>5443</v>
      </c>
      <c r="C5498" s="3">
        <v>17192.0</v>
      </c>
    </row>
    <row r="5499">
      <c r="A5499" s="4">
        <v>17449.0</v>
      </c>
      <c r="B5499" s="4" t="s">
        <v>5444</v>
      </c>
      <c r="C5499" s="3">
        <v>24002.0</v>
      </c>
    </row>
    <row r="5500">
      <c r="A5500" s="4">
        <v>17450.0</v>
      </c>
      <c r="B5500" s="4" t="s">
        <v>5445</v>
      </c>
      <c r="C5500" s="3">
        <v>28887.0</v>
      </c>
    </row>
    <row r="5501">
      <c r="A5501" s="4">
        <v>17451.0</v>
      </c>
      <c r="B5501" s="4" t="s">
        <v>5446</v>
      </c>
      <c r="C5501" s="3">
        <v>16017.0</v>
      </c>
    </row>
    <row r="5502">
      <c r="A5502" s="4">
        <v>17453.0</v>
      </c>
      <c r="B5502" s="4" t="s">
        <v>5447</v>
      </c>
      <c r="C5502" s="3">
        <v>28969.0</v>
      </c>
    </row>
    <row r="5503">
      <c r="A5503" s="4">
        <v>17454.0</v>
      </c>
      <c r="B5503" s="4" t="s">
        <v>5448</v>
      </c>
      <c r="C5503" s="3">
        <v>14356.0</v>
      </c>
    </row>
    <row r="5504">
      <c r="A5504" s="4">
        <v>17455.0</v>
      </c>
      <c r="B5504" s="4" t="s">
        <v>5449</v>
      </c>
      <c r="C5504" s="3">
        <v>16904.0</v>
      </c>
    </row>
    <row r="5505">
      <c r="A5505" s="4">
        <v>17456.0</v>
      </c>
      <c r="B5505" s="4" t="s">
        <v>5450</v>
      </c>
      <c r="C5505" s="3">
        <v>30232.0</v>
      </c>
    </row>
    <row r="5506">
      <c r="A5506" s="4">
        <v>17457.0</v>
      </c>
      <c r="B5506" s="4" t="s">
        <v>5451</v>
      </c>
      <c r="C5506" s="3">
        <v>13539.0</v>
      </c>
    </row>
    <row r="5507">
      <c r="A5507" s="4">
        <v>17458.0</v>
      </c>
      <c r="B5507" s="4" t="s">
        <v>5452</v>
      </c>
      <c r="C5507" s="3">
        <v>14496.0</v>
      </c>
    </row>
    <row r="5508">
      <c r="A5508" s="4">
        <v>17459.0</v>
      </c>
      <c r="B5508" s="4" t="s">
        <v>5453</v>
      </c>
      <c r="C5508" s="3">
        <v>16684.0</v>
      </c>
    </row>
    <row r="5509">
      <c r="A5509" s="4">
        <v>17460.0</v>
      </c>
      <c r="B5509" s="4" t="s">
        <v>5454</v>
      </c>
      <c r="C5509" s="3">
        <v>17269.0</v>
      </c>
    </row>
    <row r="5510">
      <c r="A5510" s="4">
        <v>17461.0</v>
      </c>
      <c r="B5510" s="4" t="s">
        <v>5455</v>
      </c>
      <c r="C5510" s="3">
        <v>27036.0</v>
      </c>
    </row>
    <row r="5511">
      <c r="A5511" s="4">
        <v>17462.0</v>
      </c>
      <c r="B5511" s="4" t="s">
        <v>5456</v>
      </c>
      <c r="C5511" s="3">
        <v>25331.0</v>
      </c>
    </row>
    <row r="5512">
      <c r="A5512" s="4">
        <v>17463.0</v>
      </c>
      <c r="B5512" s="4" t="s">
        <v>5457</v>
      </c>
      <c r="C5512" s="3">
        <v>20156.0</v>
      </c>
    </row>
    <row r="5513">
      <c r="A5513" s="4">
        <v>17465.0</v>
      </c>
      <c r="B5513" s="4" t="s">
        <v>5458</v>
      </c>
      <c r="C5513" s="3">
        <v>28970.0</v>
      </c>
    </row>
    <row r="5514">
      <c r="A5514" s="4">
        <v>17466.0</v>
      </c>
      <c r="B5514" s="4" t="s">
        <v>5459</v>
      </c>
      <c r="C5514" s="3">
        <v>18881.0</v>
      </c>
    </row>
    <row r="5515">
      <c r="A5515" s="4">
        <v>17467.0</v>
      </c>
      <c r="B5515" s="4" t="s">
        <v>5460</v>
      </c>
      <c r="C5515" s="3">
        <v>13952.0</v>
      </c>
    </row>
    <row r="5516">
      <c r="A5516" s="4">
        <v>17468.0</v>
      </c>
      <c r="B5516" s="4" t="s">
        <v>5461</v>
      </c>
      <c r="C5516" s="3">
        <v>24099.0</v>
      </c>
    </row>
    <row r="5517">
      <c r="A5517" s="4">
        <v>17469.0</v>
      </c>
      <c r="B5517" s="4" t="s">
        <v>5462</v>
      </c>
      <c r="C5517" s="3">
        <v>24017.0</v>
      </c>
    </row>
    <row r="5518">
      <c r="A5518" s="4">
        <v>17470.0</v>
      </c>
      <c r="B5518" s="4" t="s">
        <v>5463</v>
      </c>
      <c r="C5518" s="3">
        <v>34674.0</v>
      </c>
    </row>
    <row r="5519">
      <c r="A5519" s="4">
        <v>17471.0</v>
      </c>
      <c r="B5519" s="4" t="s">
        <v>5464</v>
      </c>
      <c r="C5519" s="3">
        <v>19775.0</v>
      </c>
    </row>
    <row r="5520">
      <c r="A5520" s="4">
        <v>17472.0</v>
      </c>
      <c r="B5520" s="4" t="s">
        <v>5465</v>
      </c>
      <c r="C5520" s="3">
        <v>23857.0</v>
      </c>
    </row>
    <row r="5521">
      <c r="A5521" s="4">
        <v>17473.0</v>
      </c>
      <c r="B5521" s="4" t="s">
        <v>5466</v>
      </c>
      <c r="C5521" s="3">
        <v>16243.0</v>
      </c>
    </row>
    <row r="5522">
      <c r="A5522" s="4">
        <v>17474.0</v>
      </c>
      <c r="B5522" s="4" t="s">
        <v>5467</v>
      </c>
      <c r="C5522" s="3">
        <v>31388.0</v>
      </c>
    </row>
    <row r="5523">
      <c r="A5523" s="4">
        <v>17475.0</v>
      </c>
      <c r="B5523" s="4" t="s">
        <v>5468</v>
      </c>
      <c r="C5523" s="3">
        <v>29600.0</v>
      </c>
    </row>
    <row r="5524">
      <c r="A5524" s="4">
        <v>17476.0</v>
      </c>
      <c r="B5524" s="4" t="s">
        <v>5469</v>
      </c>
      <c r="C5524" s="3">
        <v>18351.0</v>
      </c>
    </row>
    <row r="5525">
      <c r="A5525" s="4">
        <v>17477.0</v>
      </c>
      <c r="B5525" s="4" t="s">
        <v>5470</v>
      </c>
      <c r="C5525" s="3">
        <v>17264.0</v>
      </c>
    </row>
    <row r="5526">
      <c r="A5526" s="4">
        <v>17478.0</v>
      </c>
      <c r="B5526" s="4" t="s">
        <v>5471</v>
      </c>
      <c r="C5526" s="3">
        <v>17962.0</v>
      </c>
    </row>
    <row r="5527">
      <c r="A5527" s="4">
        <v>17481.0</v>
      </c>
      <c r="B5527" s="4" t="s">
        <v>5472</v>
      </c>
      <c r="C5527" s="3">
        <v>22479.0</v>
      </c>
    </row>
    <row r="5528">
      <c r="A5528" s="4">
        <v>17482.0</v>
      </c>
      <c r="B5528" s="4" t="s">
        <v>5473</v>
      </c>
      <c r="C5528" s="3">
        <v>23647.0</v>
      </c>
    </row>
    <row r="5529">
      <c r="A5529" s="4">
        <v>17484.0</v>
      </c>
      <c r="B5529" s="4" t="s">
        <v>5474</v>
      </c>
      <c r="C5529" s="3">
        <v>24593.0</v>
      </c>
    </row>
    <row r="5530">
      <c r="A5530" s="4">
        <v>17485.0</v>
      </c>
      <c r="B5530" s="4" t="s">
        <v>5475</v>
      </c>
      <c r="C5530" s="3">
        <v>24152.0</v>
      </c>
    </row>
    <row r="5531">
      <c r="A5531" s="4">
        <v>17486.0</v>
      </c>
      <c r="B5531" s="4" t="s">
        <v>5476</v>
      </c>
      <c r="C5531" s="3">
        <v>31922.0</v>
      </c>
    </row>
    <row r="5532">
      <c r="A5532" s="4">
        <v>17489.0</v>
      </c>
      <c r="B5532" s="4" t="s">
        <v>235</v>
      </c>
      <c r="C5532" s="3">
        <v>18257.0</v>
      </c>
    </row>
    <row r="5533">
      <c r="A5533" s="4">
        <v>17492.0</v>
      </c>
      <c r="B5533" s="4" t="s">
        <v>5477</v>
      </c>
      <c r="C5533" s="3">
        <v>14490.0</v>
      </c>
    </row>
    <row r="5534">
      <c r="A5534" s="4">
        <v>17493.0</v>
      </c>
      <c r="B5534" s="4" t="s">
        <v>5478</v>
      </c>
      <c r="C5534" s="3">
        <v>21631.0</v>
      </c>
    </row>
    <row r="5535">
      <c r="A5535" s="4">
        <v>17494.0</v>
      </c>
      <c r="B5535" s="4" t="s">
        <v>5479</v>
      </c>
      <c r="C5535" s="3">
        <v>11262.0</v>
      </c>
    </row>
    <row r="5536">
      <c r="A5536" s="4">
        <v>17496.0</v>
      </c>
      <c r="B5536" s="4" t="s">
        <v>5480</v>
      </c>
      <c r="C5536" s="3">
        <v>19976.0</v>
      </c>
    </row>
    <row r="5537">
      <c r="A5537" s="4">
        <v>17497.0</v>
      </c>
      <c r="B5537" s="4" t="s">
        <v>5481</v>
      </c>
      <c r="C5537" s="3">
        <v>23612.0</v>
      </c>
    </row>
    <row r="5538">
      <c r="A5538" s="4">
        <v>17498.0</v>
      </c>
      <c r="B5538" s="4" t="s">
        <v>5482</v>
      </c>
      <c r="C5538" s="3">
        <v>18565.0</v>
      </c>
    </row>
    <row r="5539">
      <c r="A5539" s="4">
        <v>17499.0</v>
      </c>
      <c r="B5539" s="4" t="s">
        <v>5483</v>
      </c>
      <c r="C5539" s="3">
        <v>29169.0</v>
      </c>
    </row>
    <row r="5540">
      <c r="A5540" s="4">
        <v>17500.0</v>
      </c>
      <c r="B5540" s="4" t="s">
        <v>5484</v>
      </c>
      <c r="C5540" s="3">
        <v>30285.0</v>
      </c>
    </row>
    <row r="5541">
      <c r="A5541" s="4">
        <v>17502.0</v>
      </c>
      <c r="B5541" s="4" t="s">
        <v>5485</v>
      </c>
      <c r="C5541" s="3">
        <v>32760.0</v>
      </c>
    </row>
    <row r="5542">
      <c r="A5542" s="4">
        <v>17503.0</v>
      </c>
      <c r="B5542" s="4" t="s">
        <v>5486</v>
      </c>
      <c r="C5542" s="3">
        <v>17078.0</v>
      </c>
    </row>
    <row r="5543">
      <c r="A5543" s="4">
        <v>17504.0</v>
      </c>
      <c r="B5543" s="4" t="s">
        <v>5487</v>
      </c>
      <c r="C5543" s="3">
        <v>23663.0</v>
      </c>
    </row>
    <row r="5544">
      <c r="A5544" s="4">
        <v>17506.0</v>
      </c>
      <c r="B5544" s="4" t="s">
        <v>5488</v>
      </c>
      <c r="C5544" s="3">
        <v>20709.0</v>
      </c>
    </row>
    <row r="5545">
      <c r="A5545" s="4">
        <v>17510.0</v>
      </c>
      <c r="B5545" s="4" t="s">
        <v>5489</v>
      </c>
      <c r="C5545" s="3">
        <v>19005.0</v>
      </c>
    </row>
    <row r="5546">
      <c r="A5546" s="4">
        <v>17513.0</v>
      </c>
      <c r="B5546" s="4" t="s">
        <v>5490</v>
      </c>
      <c r="C5546" s="3">
        <v>13668.0</v>
      </c>
    </row>
    <row r="5547">
      <c r="A5547" s="4">
        <v>17515.0</v>
      </c>
      <c r="B5547" s="4" t="s">
        <v>5491</v>
      </c>
      <c r="C5547" s="3">
        <v>26361.0</v>
      </c>
    </row>
    <row r="5548">
      <c r="A5548" s="4">
        <v>17516.0</v>
      </c>
      <c r="B5548" s="4" t="s">
        <v>5492</v>
      </c>
      <c r="C5548" s="3">
        <v>31876.0</v>
      </c>
    </row>
    <row r="5549">
      <c r="A5549" s="4">
        <v>17517.0</v>
      </c>
      <c r="B5549" s="4" t="s">
        <v>5493</v>
      </c>
      <c r="C5549" s="3">
        <v>28710.0</v>
      </c>
    </row>
    <row r="5550">
      <c r="A5550" s="4">
        <v>17518.0</v>
      </c>
      <c r="B5550" s="4" t="s">
        <v>5494</v>
      </c>
      <c r="C5550" s="3">
        <v>16752.0</v>
      </c>
    </row>
    <row r="5551">
      <c r="A5551" s="4">
        <v>17519.0</v>
      </c>
      <c r="B5551" s="4" t="s">
        <v>5495</v>
      </c>
      <c r="C5551" s="3">
        <v>23509.0</v>
      </c>
    </row>
    <row r="5552">
      <c r="A5552" s="4">
        <v>17521.0</v>
      </c>
      <c r="B5552" s="4" t="s">
        <v>5496</v>
      </c>
      <c r="C5552" s="3">
        <v>20941.0</v>
      </c>
    </row>
    <row r="5553">
      <c r="A5553" s="4">
        <v>17522.0</v>
      </c>
      <c r="B5553" s="4" t="s">
        <v>5497</v>
      </c>
      <c r="C5553" s="3">
        <v>18023.0</v>
      </c>
    </row>
    <row r="5554">
      <c r="A5554" s="4">
        <v>17523.0</v>
      </c>
      <c r="B5554" s="4" t="s">
        <v>5498</v>
      </c>
      <c r="C5554" s="3">
        <v>15636.0</v>
      </c>
    </row>
    <row r="5555">
      <c r="A5555" s="4">
        <v>17524.0</v>
      </c>
      <c r="B5555" s="4" t="s">
        <v>5499</v>
      </c>
      <c r="C5555" s="3">
        <v>20396.0</v>
      </c>
    </row>
    <row r="5556">
      <c r="A5556" s="4">
        <v>17528.0</v>
      </c>
      <c r="B5556" s="4" t="s">
        <v>5500</v>
      </c>
      <c r="C5556" s="3">
        <v>26421.0</v>
      </c>
    </row>
    <row r="5557">
      <c r="A5557" s="4">
        <v>17529.0</v>
      </c>
      <c r="B5557" s="4" t="s">
        <v>5501</v>
      </c>
      <c r="C5557" s="3">
        <v>23205.0</v>
      </c>
    </row>
    <row r="5558">
      <c r="A5558" s="4">
        <v>17530.0</v>
      </c>
      <c r="B5558" s="4" t="s">
        <v>5502</v>
      </c>
      <c r="C5558" s="3">
        <v>21720.0</v>
      </c>
    </row>
    <row r="5559">
      <c r="A5559" s="4">
        <v>17531.0</v>
      </c>
      <c r="B5559" s="4" t="s">
        <v>5503</v>
      </c>
      <c r="C5559" s="3">
        <v>22539.0</v>
      </c>
    </row>
    <row r="5560">
      <c r="A5560" s="4">
        <v>17532.0</v>
      </c>
      <c r="B5560" s="4" t="s">
        <v>5504</v>
      </c>
      <c r="C5560" s="3">
        <v>12172.0</v>
      </c>
    </row>
    <row r="5561">
      <c r="A5561" s="4">
        <v>17533.0</v>
      </c>
      <c r="B5561" s="4" t="s">
        <v>5505</v>
      </c>
      <c r="C5561" s="3">
        <v>24130.0</v>
      </c>
    </row>
    <row r="5562">
      <c r="A5562" s="4">
        <v>17534.0</v>
      </c>
      <c r="B5562" s="4" t="s">
        <v>5506</v>
      </c>
      <c r="C5562" s="3">
        <v>21457.0</v>
      </c>
    </row>
    <row r="5563">
      <c r="A5563" s="4">
        <v>17536.0</v>
      </c>
      <c r="B5563" s="4" t="s">
        <v>5507</v>
      </c>
      <c r="C5563" s="3">
        <v>26216.0</v>
      </c>
    </row>
    <row r="5564">
      <c r="A5564" s="4">
        <v>17538.0</v>
      </c>
      <c r="B5564" s="4" t="s">
        <v>5508</v>
      </c>
      <c r="C5564" s="3">
        <v>18030.0</v>
      </c>
    </row>
    <row r="5565">
      <c r="A5565" s="4">
        <v>17539.0</v>
      </c>
      <c r="B5565" s="4" t="s">
        <v>5509</v>
      </c>
      <c r="C5565" s="3">
        <v>29640.0</v>
      </c>
    </row>
    <row r="5566">
      <c r="A5566" s="4">
        <v>17540.0</v>
      </c>
      <c r="B5566" s="4" t="s">
        <v>5510</v>
      </c>
      <c r="C5566" s="3">
        <v>15648.0</v>
      </c>
    </row>
    <row r="5567">
      <c r="A5567" s="4">
        <v>17541.0</v>
      </c>
      <c r="B5567" s="4" t="s">
        <v>5511</v>
      </c>
      <c r="C5567" s="3">
        <v>29868.0</v>
      </c>
    </row>
    <row r="5568">
      <c r="A5568" s="4">
        <v>17542.0</v>
      </c>
      <c r="B5568" s="4" t="s">
        <v>5512</v>
      </c>
      <c r="C5568" s="3">
        <v>20417.0</v>
      </c>
    </row>
    <row r="5569">
      <c r="A5569" s="4">
        <v>17544.0</v>
      </c>
      <c r="B5569" s="4" t="s">
        <v>5513</v>
      </c>
      <c r="C5569" s="3">
        <v>23721.0</v>
      </c>
    </row>
    <row r="5570">
      <c r="A5570" s="4">
        <v>17546.0</v>
      </c>
      <c r="B5570" s="4" t="s">
        <v>5514</v>
      </c>
      <c r="C5570" s="3">
        <v>23240.0</v>
      </c>
    </row>
    <row r="5571">
      <c r="A5571" s="4">
        <v>17547.0</v>
      </c>
      <c r="B5571" s="4" t="s">
        <v>5515</v>
      </c>
      <c r="C5571" s="3">
        <v>20086.0</v>
      </c>
    </row>
    <row r="5572">
      <c r="A5572" s="4">
        <v>17549.0</v>
      </c>
      <c r="B5572" s="4" t="s">
        <v>5516</v>
      </c>
      <c r="C5572" s="3">
        <v>18957.0</v>
      </c>
    </row>
    <row r="5573">
      <c r="A5573" s="4">
        <v>17550.0</v>
      </c>
      <c r="B5573" s="4" t="s">
        <v>5517</v>
      </c>
      <c r="C5573" s="3">
        <v>21743.0</v>
      </c>
    </row>
    <row r="5574">
      <c r="A5574" s="4">
        <v>17551.0</v>
      </c>
      <c r="B5574" s="4" t="s">
        <v>5518</v>
      </c>
      <c r="C5574" s="3">
        <v>32702.0</v>
      </c>
    </row>
    <row r="5575">
      <c r="A5575" s="4">
        <v>17552.0</v>
      </c>
      <c r="B5575" s="4" t="s">
        <v>5519</v>
      </c>
      <c r="C5575" s="3">
        <v>29202.0</v>
      </c>
    </row>
    <row r="5576">
      <c r="A5576" s="4">
        <v>17553.0</v>
      </c>
      <c r="B5576" s="4" t="s">
        <v>5520</v>
      </c>
      <c r="C5576" s="3">
        <v>30002.0</v>
      </c>
    </row>
    <row r="5577">
      <c r="A5577" s="4">
        <v>17554.0</v>
      </c>
      <c r="B5577" s="4" t="s">
        <v>5521</v>
      </c>
      <c r="C5577" s="3">
        <v>27802.0</v>
      </c>
    </row>
    <row r="5578">
      <c r="A5578" s="4">
        <v>17555.0</v>
      </c>
      <c r="B5578" s="4" t="s">
        <v>5522</v>
      </c>
      <c r="C5578" s="3">
        <v>19669.0</v>
      </c>
    </row>
    <row r="5579">
      <c r="A5579" s="4">
        <v>17556.0</v>
      </c>
      <c r="B5579" s="4" t="s">
        <v>5523</v>
      </c>
      <c r="C5579" s="3">
        <v>37099.0</v>
      </c>
    </row>
    <row r="5580">
      <c r="A5580" s="4">
        <v>17558.0</v>
      </c>
      <c r="B5580" s="4" t="s">
        <v>5524</v>
      </c>
      <c r="C5580" s="3">
        <v>19754.0</v>
      </c>
    </row>
    <row r="5581">
      <c r="A5581" s="4">
        <v>17559.0</v>
      </c>
      <c r="B5581" s="4" t="s">
        <v>5525</v>
      </c>
      <c r="C5581" s="3">
        <v>19216.0</v>
      </c>
    </row>
    <row r="5582">
      <c r="A5582" s="4">
        <v>16688.0</v>
      </c>
      <c r="B5582" s="4" t="s">
        <v>5526</v>
      </c>
      <c r="C5582" s="3">
        <v>22083.0</v>
      </c>
    </row>
    <row r="5583">
      <c r="A5583" s="4">
        <v>17562.0</v>
      </c>
      <c r="B5583" s="4" t="s">
        <v>5527</v>
      </c>
      <c r="C5583" s="3">
        <v>14131.0</v>
      </c>
    </row>
    <row r="5584">
      <c r="A5584" s="4">
        <v>17563.0</v>
      </c>
      <c r="B5584" s="4" t="s">
        <v>5437</v>
      </c>
      <c r="C5584" s="3">
        <v>19344.0</v>
      </c>
    </row>
    <row r="5585">
      <c r="A5585" s="4">
        <v>17564.0</v>
      </c>
      <c r="B5585" s="4" t="s">
        <v>5528</v>
      </c>
      <c r="C5585" s="3">
        <v>29667.0</v>
      </c>
    </row>
    <row r="5586">
      <c r="A5586" s="4">
        <v>17565.0</v>
      </c>
      <c r="B5586" s="4" t="s">
        <v>5529</v>
      </c>
      <c r="C5586" s="3">
        <v>28296.0</v>
      </c>
    </row>
    <row r="5587">
      <c r="A5587" s="4">
        <v>17566.0</v>
      </c>
      <c r="B5587" s="4" t="s">
        <v>5530</v>
      </c>
      <c r="C5587" s="3">
        <v>22520.0</v>
      </c>
    </row>
    <row r="5588">
      <c r="A5588" s="4">
        <v>17567.0</v>
      </c>
      <c r="B5588" s="4" t="s">
        <v>5531</v>
      </c>
      <c r="C5588" s="3">
        <v>19428.0</v>
      </c>
    </row>
    <row r="5589">
      <c r="A5589" s="4">
        <v>17568.0</v>
      </c>
      <c r="B5589" s="4" t="s">
        <v>5532</v>
      </c>
      <c r="C5589" s="3">
        <v>22600.0</v>
      </c>
    </row>
    <row r="5590">
      <c r="A5590" s="4">
        <v>17569.0</v>
      </c>
      <c r="B5590" s="4" t="s">
        <v>5533</v>
      </c>
      <c r="C5590" s="3">
        <v>24274.0</v>
      </c>
    </row>
    <row r="5591">
      <c r="A5591" s="4">
        <v>17571.0</v>
      </c>
      <c r="B5591" s="4" t="s">
        <v>5534</v>
      </c>
      <c r="C5591" s="3">
        <v>26372.0</v>
      </c>
    </row>
    <row r="5592">
      <c r="A5592" s="4">
        <v>17573.0</v>
      </c>
      <c r="B5592" s="4" t="s">
        <v>5535</v>
      </c>
      <c r="C5592" s="3">
        <v>18767.0</v>
      </c>
    </row>
    <row r="5593">
      <c r="A5593" s="4">
        <v>17576.0</v>
      </c>
      <c r="B5593" s="4" t="s">
        <v>5536</v>
      </c>
      <c r="C5593" s="3">
        <v>20370.0</v>
      </c>
    </row>
    <row r="5594">
      <c r="A5594" s="4">
        <v>17577.0</v>
      </c>
      <c r="B5594" s="4" t="s">
        <v>5537</v>
      </c>
      <c r="C5594" s="3">
        <v>23885.0</v>
      </c>
    </row>
    <row r="5595">
      <c r="A5595" s="4">
        <v>17580.0</v>
      </c>
      <c r="B5595" s="4" t="s">
        <v>5538</v>
      </c>
      <c r="C5595" s="3">
        <v>23076.0</v>
      </c>
    </row>
    <row r="5596">
      <c r="A5596" s="4">
        <v>17581.0</v>
      </c>
      <c r="B5596" s="4" t="s">
        <v>5539</v>
      </c>
      <c r="C5596" s="3">
        <v>29340.0</v>
      </c>
    </row>
    <row r="5597">
      <c r="A5597" s="4">
        <v>17582.0</v>
      </c>
      <c r="B5597" s="4" t="s">
        <v>5540</v>
      </c>
      <c r="C5597" s="3">
        <v>16032.0</v>
      </c>
    </row>
    <row r="5598">
      <c r="A5598" s="4">
        <v>17587.0</v>
      </c>
      <c r="B5598" s="4" t="s">
        <v>5541</v>
      </c>
      <c r="C5598" s="3">
        <v>25234.0</v>
      </c>
    </row>
    <row r="5599">
      <c r="A5599" s="4">
        <v>17588.0</v>
      </c>
      <c r="B5599" s="4" t="s">
        <v>5542</v>
      </c>
      <c r="C5599" s="3">
        <v>20083.0</v>
      </c>
    </row>
    <row r="5600">
      <c r="A5600" s="4">
        <v>17589.0</v>
      </c>
      <c r="B5600" s="4" t="s">
        <v>5543</v>
      </c>
      <c r="C5600" s="3">
        <v>24271.0</v>
      </c>
    </row>
    <row r="5601">
      <c r="A5601" s="4">
        <v>17590.0</v>
      </c>
      <c r="B5601" s="4" t="s">
        <v>5544</v>
      </c>
      <c r="C5601" s="3">
        <v>26837.0</v>
      </c>
    </row>
    <row r="5602">
      <c r="A5602" s="4">
        <v>17591.0</v>
      </c>
      <c r="B5602" s="4" t="s">
        <v>5545</v>
      </c>
      <c r="C5602" s="3">
        <v>17332.0</v>
      </c>
    </row>
    <row r="5603">
      <c r="A5603" s="4">
        <v>17592.0</v>
      </c>
      <c r="B5603" s="4" t="s">
        <v>5546</v>
      </c>
      <c r="C5603" s="3">
        <v>20500.0</v>
      </c>
    </row>
    <row r="5604">
      <c r="A5604" s="4">
        <v>17593.0</v>
      </c>
      <c r="B5604" s="4" t="s">
        <v>5547</v>
      </c>
      <c r="C5604" s="3">
        <v>22097.0</v>
      </c>
    </row>
    <row r="5605">
      <c r="A5605" s="4">
        <v>17598.0</v>
      </c>
      <c r="B5605" s="4" t="s">
        <v>5548</v>
      </c>
      <c r="C5605" s="3">
        <v>32870.0</v>
      </c>
    </row>
    <row r="5606">
      <c r="A5606" s="4">
        <v>17600.0</v>
      </c>
      <c r="B5606" s="4" t="s">
        <v>5549</v>
      </c>
      <c r="C5606" s="3">
        <v>28310.0</v>
      </c>
    </row>
    <row r="5607">
      <c r="A5607" s="4">
        <v>17607.0</v>
      </c>
      <c r="B5607" s="4" t="s">
        <v>5550</v>
      </c>
      <c r="C5607" s="3">
        <v>17277.0</v>
      </c>
    </row>
    <row r="5608">
      <c r="A5608" s="4">
        <v>17609.0</v>
      </c>
      <c r="B5608" s="4" t="s">
        <v>5551</v>
      </c>
      <c r="C5608" s="3">
        <v>14571.0</v>
      </c>
    </row>
    <row r="5609">
      <c r="A5609" s="4">
        <v>17611.0</v>
      </c>
      <c r="B5609" s="4" t="s">
        <v>5552</v>
      </c>
      <c r="C5609" s="3">
        <v>18385.0</v>
      </c>
    </row>
    <row r="5610">
      <c r="A5610" s="4">
        <v>17613.0</v>
      </c>
      <c r="B5610" s="4" t="s">
        <v>5553</v>
      </c>
      <c r="C5610" s="3">
        <v>23779.0</v>
      </c>
    </row>
    <row r="5611">
      <c r="A5611" s="4">
        <v>17615.0</v>
      </c>
      <c r="B5611" s="4" t="s">
        <v>5554</v>
      </c>
      <c r="C5611" s="3">
        <v>16202.0</v>
      </c>
    </row>
    <row r="5612">
      <c r="A5612" s="4">
        <v>17616.0</v>
      </c>
      <c r="B5612" s="4" t="s">
        <v>5555</v>
      </c>
      <c r="C5612" s="3">
        <v>32824.0</v>
      </c>
    </row>
    <row r="5613">
      <c r="A5613" s="4">
        <v>16842.0</v>
      </c>
      <c r="B5613" s="4" t="s">
        <v>5556</v>
      </c>
      <c r="C5613" s="3">
        <v>21658.0</v>
      </c>
    </row>
    <row r="5614">
      <c r="A5614" s="4">
        <v>17622.0</v>
      </c>
      <c r="B5614" s="4" t="s">
        <v>5557</v>
      </c>
      <c r="C5614" s="3">
        <v>25553.0</v>
      </c>
    </row>
    <row r="5615">
      <c r="A5615" s="4">
        <v>17628.0</v>
      </c>
      <c r="B5615" s="4" t="s">
        <v>5558</v>
      </c>
      <c r="C5615" s="3">
        <v>21258.0</v>
      </c>
    </row>
    <row r="5616">
      <c r="A5616" s="4">
        <v>17630.0</v>
      </c>
      <c r="B5616" s="4" t="s">
        <v>5559</v>
      </c>
      <c r="C5616" s="3">
        <v>16735.0</v>
      </c>
    </row>
    <row r="5617">
      <c r="A5617" s="4">
        <v>17636.0</v>
      </c>
      <c r="B5617" s="4" t="s">
        <v>5560</v>
      </c>
      <c r="C5617" s="3">
        <v>28769.0</v>
      </c>
    </row>
    <row r="5618">
      <c r="A5618" s="4">
        <v>17638.0</v>
      </c>
      <c r="B5618" s="4" t="s">
        <v>5561</v>
      </c>
      <c r="C5618" s="3">
        <v>24544.0</v>
      </c>
    </row>
    <row r="5619">
      <c r="A5619" s="4">
        <v>17642.0</v>
      </c>
      <c r="B5619" s="4" t="s">
        <v>5562</v>
      </c>
      <c r="C5619" s="3">
        <v>10492.0</v>
      </c>
    </row>
    <row r="5620">
      <c r="A5620" s="4">
        <v>17644.0</v>
      </c>
      <c r="B5620" s="4" t="s">
        <v>5563</v>
      </c>
      <c r="C5620" s="3">
        <v>17953.0</v>
      </c>
    </row>
    <row r="5621">
      <c r="A5621" s="4">
        <v>17645.0</v>
      </c>
      <c r="B5621" s="4" t="s">
        <v>5564</v>
      </c>
      <c r="C5621" s="3">
        <v>28342.0</v>
      </c>
    </row>
    <row r="5622">
      <c r="A5622" s="4">
        <v>17646.0</v>
      </c>
      <c r="B5622" s="4" t="s">
        <v>5565</v>
      </c>
      <c r="C5622" s="3">
        <v>22520.0</v>
      </c>
    </row>
    <row r="5623">
      <c r="A5623" s="4">
        <v>17650.0</v>
      </c>
      <c r="B5623" s="4" t="s">
        <v>5566</v>
      </c>
      <c r="C5623" s="3">
        <v>20700.0</v>
      </c>
    </row>
    <row r="5624">
      <c r="A5624" s="4">
        <v>17585.0</v>
      </c>
      <c r="B5624" s="4" t="s">
        <v>5567</v>
      </c>
      <c r="C5624" s="3">
        <v>22072.0</v>
      </c>
    </row>
    <row r="5625">
      <c r="A5625" s="4">
        <v>17653.0</v>
      </c>
      <c r="B5625" s="4" t="s">
        <v>5568</v>
      </c>
      <c r="C5625" s="3">
        <v>33117.0</v>
      </c>
    </row>
    <row r="5626">
      <c r="A5626" s="4">
        <v>17654.0</v>
      </c>
      <c r="B5626" s="4" t="s">
        <v>5569</v>
      </c>
      <c r="C5626" s="3">
        <v>25635.0</v>
      </c>
    </row>
    <row r="5627">
      <c r="A5627" s="4">
        <v>17655.0</v>
      </c>
      <c r="B5627" s="4" t="s">
        <v>5570</v>
      </c>
      <c r="C5627" s="3">
        <v>16439.0</v>
      </c>
    </row>
    <row r="5628">
      <c r="A5628" s="4">
        <v>17656.0</v>
      </c>
      <c r="B5628" s="4" t="s">
        <v>5571</v>
      </c>
      <c r="C5628" s="3">
        <v>17028.0</v>
      </c>
    </row>
    <row r="5629">
      <c r="A5629" s="4">
        <v>17661.0</v>
      </c>
      <c r="B5629" s="4" t="s">
        <v>5572</v>
      </c>
      <c r="C5629" s="3">
        <v>18853.0</v>
      </c>
    </row>
    <row r="5630">
      <c r="A5630" s="4">
        <v>17662.0</v>
      </c>
      <c r="B5630" s="4" t="s">
        <v>5573</v>
      </c>
      <c r="C5630" s="3">
        <v>31625.0</v>
      </c>
    </row>
    <row r="5631">
      <c r="A5631" s="4">
        <v>17663.0</v>
      </c>
      <c r="B5631" s="4" t="s">
        <v>5574</v>
      </c>
      <c r="C5631" s="3">
        <v>15789.0</v>
      </c>
    </row>
    <row r="5632">
      <c r="A5632" s="4">
        <v>17665.0</v>
      </c>
      <c r="B5632" s="4" t="s">
        <v>5575</v>
      </c>
      <c r="C5632" s="3">
        <v>11991.0</v>
      </c>
    </row>
    <row r="5633">
      <c r="A5633" s="4">
        <v>17666.0</v>
      </c>
      <c r="B5633" s="4" t="s">
        <v>5576</v>
      </c>
      <c r="C5633" s="3">
        <v>15904.0</v>
      </c>
    </row>
    <row r="5634">
      <c r="A5634" s="4">
        <v>17668.0</v>
      </c>
      <c r="B5634" s="4" t="s">
        <v>5577</v>
      </c>
      <c r="C5634" s="3">
        <v>13250.0</v>
      </c>
    </row>
    <row r="5635">
      <c r="A5635" s="4">
        <v>17670.0</v>
      </c>
      <c r="B5635" s="4" t="s">
        <v>5578</v>
      </c>
      <c r="C5635" s="3">
        <v>15233.0</v>
      </c>
    </row>
    <row r="5636">
      <c r="A5636" s="4">
        <v>17672.0</v>
      </c>
      <c r="B5636" s="4" t="s">
        <v>5579</v>
      </c>
      <c r="C5636" s="3">
        <v>24669.0</v>
      </c>
    </row>
    <row r="5637">
      <c r="A5637" s="4">
        <v>17674.0</v>
      </c>
      <c r="B5637" s="4" t="s">
        <v>5580</v>
      </c>
      <c r="C5637" s="3">
        <v>27918.0</v>
      </c>
    </row>
    <row r="5638">
      <c r="A5638" s="4">
        <v>17675.0</v>
      </c>
      <c r="B5638" s="4" t="s">
        <v>5581</v>
      </c>
      <c r="C5638" s="3">
        <v>15429.0</v>
      </c>
    </row>
    <row r="5639">
      <c r="A5639" s="4">
        <v>17679.0</v>
      </c>
      <c r="B5639" s="4" t="s">
        <v>5582</v>
      </c>
      <c r="C5639" s="3">
        <v>29073.0</v>
      </c>
    </row>
    <row r="5640">
      <c r="A5640" s="4">
        <v>17681.0</v>
      </c>
      <c r="B5640" s="4" t="s">
        <v>5583</v>
      </c>
      <c r="C5640" s="3">
        <v>25947.0</v>
      </c>
    </row>
    <row r="5641">
      <c r="A5641" s="4">
        <v>17682.0</v>
      </c>
      <c r="B5641" s="4" t="s">
        <v>5584</v>
      </c>
      <c r="C5641" s="3">
        <v>19868.0</v>
      </c>
    </row>
    <row r="5642">
      <c r="A5642" s="4">
        <v>17684.0</v>
      </c>
      <c r="B5642" s="4" t="s">
        <v>5585</v>
      </c>
      <c r="C5642" s="3">
        <v>15744.0</v>
      </c>
    </row>
    <row r="5643">
      <c r="A5643" s="4">
        <v>17685.0</v>
      </c>
      <c r="B5643" s="4" t="s">
        <v>5586</v>
      </c>
      <c r="C5643" s="3">
        <v>24394.0</v>
      </c>
    </row>
    <row r="5644">
      <c r="A5644" s="4">
        <v>17691.0</v>
      </c>
      <c r="B5644" s="4" t="s">
        <v>5587</v>
      </c>
      <c r="C5644" s="3">
        <v>15625.0</v>
      </c>
    </row>
    <row r="5645">
      <c r="A5645" s="4">
        <v>17693.0</v>
      </c>
      <c r="B5645" s="4" t="s">
        <v>5588</v>
      </c>
      <c r="C5645" s="3">
        <v>30218.0</v>
      </c>
    </row>
    <row r="5646">
      <c r="A5646" s="4">
        <v>17697.0</v>
      </c>
      <c r="B5646" s="4" t="s">
        <v>5589</v>
      </c>
      <c r="C5646" s="3">
        <v>24305.0</v>
      </c>
    </row>
    <row r="5647">
      <c r="A5647" s="4">
        <v>17699.0</v>
      </c>
      <c r="B5647" s="4" t="s">
        <v>5590</v>
      </c>
      <c r="C5647" s="3">
        <v>19822.0</v>
      </c>
    </row>
    <row r="5648">
      <c r="A5648" s="4">
        <v>17700.0</v>
      </c>
      <c r="B5648" s="4" t="s">
        <v>5591</v>
      </c>
      <c r="C5648" s="3">
        <v>22880.0</v>
      </c>
    </row>
    <row r="5649">
      <c r="A5649" s="4">
        <v>17704.0</v>
      </c>
      <c r="B5649" s="4" t="s">
        <v>5592</v>
      </c>
      <c r="C5649" s="3">
        <v>26847.0</v>
      </c>
    </row>
    <row r="5650">
      <c r="A5650" s="4">
        <v>17707.0</v>
      </c>
      <c r="B5650" s="4" t="s">
        <v>5593</v>
      </c>
      <c r="C5650" s="3">
        <v>16095.0</v>
      </c>
    </row>
    <row r="5651">
      <c r="A5651" s="4">
        <v>17708.0</v>
      </c>
      <c r="B5651" s="4" t="s">
        <v>5594</v>
      </c>
      <c r="C5651" s="3">
        <v>14701.0</v>
      </c>
    </row>
    <row r="5652">
      <c r="A5652" s="4">
        <v>17713.0</v>
      </c>
      <c r="B5652" s="4" t="s">
        <v>5595</v>
      </c>
      <c r="C5652" s="3">
        <v>21325.0</v>
      </c>
    </row>
    <row r="5653">
      <c r="A5653" s="4">
        <v>17714.0</v>
      </c>
      <c r="B5653" s="4" t="s">
        <v>5596</v>
      </c>
      <c r="C5653" s="3">
        <v>27440.0</v>
      </c>
    </row>
    <row r="5654">
      <c r="A5654" s="4">
        <v>17722.0</v>
      </c>
      <c r="B5654" s="4" t="s">
        <v>5597</v>
      </c>
      <c r="C5654" s="3">
        <v>18162.0</v>
      </c>
    </row>
    <row r="5655">
      <c r="A5655" s="4">
        <v>17726.0</v>
      </c>
      <c r="B5655" s="4" t="s">
        <v>5598</v>
      </c>
      <c r="C5655" s="3">
        <v>25326.0</v>
      </c>
    </row>
    <row r="5656">
      <c r="A5656" s="4">
        <v>17731.0</v>
      </c>
      <c r="B5656" s="4" t="s">
        <v>5599</v>
      </c>
      <c r="C5656" s="3">
        <v>16165.0</v>
      </c>
    </row>
    <row r="5657">
      <c r="A5657" s="4">
        <v>17737.0</v>
      </c>
      <c r="B5657" s="4" t="s">
        <v>5600</v>
      </c>
      <c r="C5657" s="3">
        <v>20591.0</v>
      </c>
    </row>
    <row r="5658">
      <c r="A5658" s="4">
        <v>17740.0</v>
      </c>
      <c r="B5658" s="4" t="s">
        <v>5601</v>
      </c>
      <c r="C5658" s="3">
        <v>17787.0</v>
      </c>
    </row>
    <row r="5659">
      <c r="A5659" s="4" t="s">
        <v>5602</v>
      </c>
      <c r="B5659" s="4" t="s">
        <v>5603</v>
      </c>
      <c r="C5659" s="3">
        <v>17945.0</v>
      </c>
    </row>
    <row r="5660">
      <c r="A5660" s="4" t="s">
        <v>5604</v>
      </c>
      <c r="B5660" s="4" t="s">
        <v>471</v>
      </c>
      <c r="C5660" s="3">
        <v>22263.0</v>
      </c>
    </row>
    <row r="5661">
      <c r="A5661" s="4" t="s">
        <v>5605</v>
      </c>
      <c r="B5661" s="4" t="s">
        <v>520</v>
      </c>
      <c r="C5661" s="3">
        <v>28667.0</v>
      </c>
    </row>
    <row r="5662">
      <c r="A5662" s="4" t="s">
        <v>5606</v>
      </c>
      <c r="B5662" s="4" t="s">
        <v>616</v>
      </c>
      <c r="C5662" s="3">
        <v>23016.0</v>
      </c>
    </row>
    <row r="5663">
      <c r="A5663" s="4" t="s">
        <v>5607</v>
      </c>
      <c r="B5663" s="4" t="s">
        <v>659</v>
      </c>
      <c r="C5663" s="3">
        <v>17116.0</v>
      </c>
    </row>
    <row r="5664">
      <c r="A5664" s="4" t="s">
        <v>5608</v>
      </c>
      <c r="B5664" s="4" t="s">
        <v>715</v>
      </c>
      <c r="C5664" s="3">
        <v>18722.0</v>
      </c>
    </row>
    <row r="5665">
      <c r="A5665" s="4" t="s">
        <v>5609</v>
      </c>
      <c r="B5665" s="4" t="s">
        <v>716</v>
      </c>
      <c r="C5665" s="3">
        <v>19806.0</v>
      </c>
    </row>
    <row r="5666">
      <c r="A5666" s="4" t="s">
        <v>5610</v>
      </c>
      <c r="B5666" s="4" t="s">
        <v>5611</v>
      </c>
      <c r="C5666" s="3">
        <v>19324.0</v>
      </c>
    </row>
    <row r="5667">
      <c r="A5667" s="4" t="s">
        <v>5612</v>
      </c>
      <c r="B5667" s="4" t="s">
        <v>761</v>
      </c>
      <c r="C5667" s="3">
        <v>13482.0</v>
      </c>
    </row>
    <row r="5668">
      <c r="A5668" s="4" t="s">
        <v>5613</v>
      </c>
      <c r="B5668" s="4" t="s">
        <v>763</v>
      </c>
      <c r="C5668" s="3">
        <v>20885.0</v>
      </c>
    </row>
    <row r="5669">
      <c r="A5669" s="4" t="s">
        <v>5614</v>
      </c>
      <c r="B5669" s="4" t="s">
        <v>770</v>
      </c>
      <c r="C5669" s="3">
        <v>24401.0</v>
      </c>
    </row>
    <row r="5670">
      <c r="A5670" s="4" t="s">
        <v>5615</v>
      </c>
      <c r="B5670" s="4" t="s">
        <v>5616</v>
      </c>
      <c r="C5670" s="3">
        <v>33348.0</v>
      </c>
    </row>
    <row r="5671">
      <c r="A5671" s="4" t="s">
        <v>5617</v>
      </c>
      <c r="B5671" s="4" t="s">
        <v>876</v>
      </c>
      <c r="C5671" s="3">
        <v>24551.0</v>
      </c>
    </row>
    <row r="5672">
      <c r="A5672" s="4" t="s">
        <v>5618</v>
      </c>
      <c r="B5672" s="4" t="s">
        <v>980</v>
      </c>
      <c r="C5672" s="3">
        <v>31522.0</v>
      </c>
    </row>
    <row r="5673">
      <c r="A5673" s="4" t="s">
        <v>5619</v>
      </c>
      <c r="B5673" s="4" t="s">
        <v>5620</v>
      </c>
      <c r="C5673" s="3">
        <v>33253.0</v>
      </c>
    </row>
    <row r="5674">
      <c r="A5674" s="4" t="s">
        <v>5621</v>
      </c>
      <c r="B5674" s="4" t="s">
        <v>1269</v>
      </c>
      <c r="C5674" s="3">
        <v>27387.0</v>
      </c>
    </row>
    <row r="5675">
      <c r="A5675" s="4" t="s">
        <v>5622</v>
      </c>
      <c r="B5675" s="4" t="s">
        <v>1274</v>
      </c>
      <c r="C5675" s="3">
        <v>25069.0</v>
      </c>
    </row>
    <row r="5676">
      <c r="A5676" s="4" t="s">
        <v>5623</v>
      </c>
      <c r="B5676" s="4" t="s">
        <v>1443</v>
      </c>
      <c r="C5676" s="3">
        <v>15274.0</v>
      </c>
    </row>
    <row r="5677">
      <c r="A5677" s="4" t="s">
        <v>5624</v>
      </c>
      <c r="B5677" s="4" t="s">
        <v>1524</v>
      </c>
      <c r="C5677" s="3">
        <v>16075.0</v>
      </c>
    </row>
    <row r="5678">
      <c r="A5678" s="4" t="s">
        <v>5625</v>
      </c>
      <c r="B5678" s="4" t="s">
        <v>1663</v>
      </c>
      <c r="C5678" s="3">
        <v>16408.0</v>
      </c>
    </row>
    <row r="5679">
      <c r="A5679" s="4" t="s">
        <v>5626</v>
      </c>
      <c r="B5679" s="4" t="s">
        <v>5627</v>
      </c>
      <c r="C5679" s="3">
        <v>10504.0</v>
      </c>
    </row>
    <row r="5680">
      <c r="A5680" s="4" t="s">
        <v>5628</v>
      </c>
      <c r="B5680" s="4" t="s">
        <v>5629</v>
      </c>
      <c r="C5680" s="3">
        <v>28446.0</v>
      </c>
    </row>
    <row r="5681">
      <c r="A5681" s="4">
        <v>12928.0</v>
      </c>
      <c r="B5681" s="4" t="s">
        <v>5629</v>
      </c>
      <c r="C5681" s="3">
        <v>28446.0</v>
      </c>
    </row>
    <row r="5682">
      <c r="A5682" s="4" t="s">
        <v>5630</v>
      </c>
      <c r="B5682" s="4" t="s">
        <v>1840</v>
      </c>
      <c r="C5682" s="3">
        <v>15686.0</v>
      </c>
    </row>
    <row r="5683">
      <c r="A5683" s="4" t="s">
        <v>5631</v>
      </c>
      <c r="B5683" s="4" t="s">
        <v>1922</v>
      </c>
      <c r="C5683" s="3">
        <v>15746.0</v>
      </c>
    </row>
    <row r="5684">
      <c r="A5684" s="4" t="s">
        <v>5632</v>
      </c>
      <c r="B5684" s="4" t="s">
        <v>2022</v>
      </c>
      <c r="C5684" s="3">
        <v>10769.0</v>
      </c>
    </row>
    <row r="5685">
      <c r="A5685" s="4" t="s">
        <v>5633</v>
      </c>
      <c r="B5685" s="4" t="s">
        <v>2097</v>
      </c>
      <c r="C5685" s="3">
        <v>31106.0</v>
      </c>
    </row>
    <row r="5686">
      <c r="A5686" s="4" t="s">
        <v>5634</v>
      </c>
      <c r="B5686" s="4" t="s">
        <v>2143</v>
      </c>
      <c r="C5686" s="3">
        <v>12842.0</v>
      </c>
    </row>
    <row r="5687">
      <c r="A5687" s="4" t="s">
        <v>5635</v>
      </c>
      <c r="B5687" s="4" t="s">
        <v>2214</v>
      </c>
      <c r="C5687" s="3">
        <v>19914.0</v>
      </c>
    </row>
    <row r="5688">
      <c r="A5688" s="4" t="s">
        <v>5636</v>
      </c>
      <c r="B5688" s="4" t="s">
        <v>2218</v>
      </c>
      <c r="C5688" s="3">
        <v>14935.0</v>
      </c>
    </row>
    <row r="5689">
      <c r="A5689" s="4" t="s">
        <v>5637</v>
      </c>
      <c r="B5689" s="4" t="s">
        <v>5638</v>
      </c>
      <c r="C5689" s="3">
        <v>24561.0</v>
      </c>
    </row>
    <row r="5690">
      <c r="A5690" s="4" t="s">
        <v>5639</v>
      </c>
      <c r="B5690" s="4" t="s">
        <v>2362</v>
      </c>
      <c r="C5690" s="3">
        <v>28177.0</v>
      </c>
    </row>
    <row r="5691">
      <c r="A5691" s="4" t="s">
        <v>5640</v>
      </c>
      <c r="B5691" s="4" t="s">
        <v>2416</v>
      </c>
      <c r="C5691" s="3">
        <v>32834.0</v>
      </c>
    </row>
    <row r="5692">
      <c r="A5692" s="4" t="s">
        <v>5641</v>
      </c>
      <c r="B5692" s="4" t="s">
        <v>2426</v>
      </c>
      <c r="C5692" s="3">
        <v>34963.0</v>
      </c>
    </row>
    <row r="5693">
      <c r="A5693" s="4" t="s">
        <v>5642</v>
      </c>
      <c r="B5693" s="4" t="s">
        <v>2427</v>
      </c>
      <c r="C5693" s="3">
        <v>23397.0</v>
      </c>
    </row>
    <row r="5694">
      <c r="A5694" s="4" t="s">
        <v>5643</v>
      </c>
      <c r="B5694" s="4" t="s">
        <v>2442</v>
      </c>
      <c r="C5694" s="3">
        <v>30118.0</v>
      </c>
    </row>
    <row r="5695">
      <c r="A5695" s="4" t="s">
        <v>5644</v>
      </c>
      <c r="B5695" s="4" t="s">
        <v>2456</v>
      </c>
      <c r="C5695" s="3">
        <v>24812.0</v>
      </c>
    </row>
    <row r="5696">
      <c r="A5696" s="4" t="s">
        <v>5645</v>
      </c>
      <c r="B5696" s="4" t="s">
        <v>2564</v>
      </c>
      <c r="C5696" s="3">
        <v>21643.0</v>
      </c>
    </row>
    <row r="5697">
      <c r="A5697" s="4" t="s">
        <v>5646</v>
      </c>
      <c r="B5697" s="4" t="s">
        <v>5647</v>
      </c>
      <c r="C5697" s="3">
        <v>22694.0</v>
      </c>
    </row>
    <row r="5698">
      <c r="A5698" s="4" t="s">
        <v>5648</v>
      </c>
      <c r="B5698" s="4" t="s">
        <v>5649</v>
      </c>
      <c r="C5698" s="3">
        <v>30335.0</v>
      </c>
    </row>
    <row r="5699">
      <c r="A5699" s="4" t="s">
        <v>5650</v>
      </c>
      <c r="B5699" s="4" t="s">
        <v>2625</v>
      </c>
      <c r="C5699" s="3">
        <v>24823.0</v>
      </c>
    </row>
    <row r="5700">
      <c r="A5700" s="4" t="s">
        <v>5651</v>
      </c>
      <c r="B5700" s="4" t="s">
        <v>2670</v>
      </c>
      <c r="C5700" s="3">
        <v>18535.0</v>
      </c>
    </row>
    <row r="5701">
      <c r="A5701" s="4" t="s">
        <v>5652</v>
      </c>
      <c r="B5701" s="4" t="s">
        <v>5653</v>
      </c>
      <c r="C5701" s="3">
        <v>22607.0</v>
      </c>
    </row>
    <row r="5702">
      <c r="A5702" s="4" t="s">
        <v>5654</v>
      </c>
      <c r="B5702" s="4" t="s">
        <v>2761</v>
      </c>
      <c r="C5702" s="3">
        <v>17875.0</v>
      </c>
    </row>
    <row r="5703">
      <c r="A5703" s="4" t="s">
        <v>5655</v>
      </c>
      <c r="B5703" s="4" t="s">
        <v>2809</v>
      </c>
      <c r="C5703" s="3">
        <v>32103.0</v>
      </c>
    </row>
    <row r="5704">
      <c r="A5704" s="4" t="s">
        <v>5656</v>
      </c>
      <c r="B5704" s="4" t="s">
        <v>2811</v>
      </c>
      <c r="C5704" s="3">
        <v>22076.0</v>
      </c>
    </row>
    <row r="5705">
      <c r="A5705" s="4" t="s">
        <v>5657</v>
      </c>
      <c r="B5705" s="4" t="s">
        <v>2897</v>
      </c>
      <c r="C5705" s="3">
        <v>29008.0</v>
      </c>
    </row>
    <row r="5706">
      <c r="A5706" s="4" t="s">
        <v>5658</v>
      </c>
      <c r="B5706" s="4" t="s">
        <v>3017</v>
      </c>
      <c r="C5706" s="3">
        <v>18498.0</v>
      </c>
    </row>
    <row r="5707">
      <c r="A5707" s="4" t="s">
        <v>5659</v>
      </c>
      <c r="B5707" s="4" t="s">
        <v>3030</v>
      </c>
      <c r="C5707" s="3">
        <v>18101.0</v>
      </c>
    </row>
    <row r="5708">
      <c r="A5708" s="4" t="s">
        <v>5660</v>
      </c>
      <c r="B5708" s="4" t="s">
        <v>3038</v>
      </c>
      <c r="C5708" s="3">
        <v>30337.0</v>
      </c>
    </row>
    <row r="5709">
      <c r="A5709" s="4" t="s">
        <v>5661</v>
      </c>
      <c r="B5709" s="4" t="s">
        <v>3040</v>
      </c>
      <c r="C5709" s="3">
        <v>36551.0</v>
      </c>
    </row>
    <row r="5710">
      <c r="A5710" s="4" t="s">
        <v>5662</v>
      </c>
      <c r="B5710" s="4" t="s">
        <v>3106</v>
      </c>
      <c r="C5710" s="3">
        <v>21465.0</v>
      </c>
    </row>
    <row r="5711">
      <c r="A5711" s="4" t="s">
        <v>5663</v>
      </c>
      <c r="B5711" s="4" t="s">
        <v>3133</v>
      </c>
      <c r="C5711" s="3">
        <v>21550.0</v>
      </c>
    </row>
    <row r="5712">
      <c r="A5712" s="4" t="s">
        <v>5664</v>
      </c>
      <c r="B5712" s="4" t="s">
        <v>3195</v>
      </c>
      <c r="C5712" s="3">
        <v>19785.0</v>
      </c>
    </row>
    <row r="5713">
      <c r="A5713" s="4" t="s">
        <v>5665</v>
      </c>
      <c r="B5713" s="4" t="s">
        <v>3327</v>
      </c>
      <c r="C5713" s="3">
        <v>24183.0</v>
      </c>
    </row>
    <row r="5714">
      <c r="A5714" s="4" t="s">
        <v>5666</v>
      </c>
      <c r="B5714" s="4" t="s">
        <v>3480</v>
      </c>
      <c r="C5714" s="3">
        <v>25090.0</v>
      </c>
    </row>
    <row r="5715">
      <c r="A5715" s="4" t="s">
        <v>5667</v>
      </c>
      <c r="B5715" s="4" t="s">
        <v>3548</v>
      </c>
      <c r="C5715" s="3">
        <v>18665.0</v>
      </c>
    </row>
    <row r="5716">
      <c r="A5716" s="4" t="s">
        <v>5668</v>
      </c>
      <c r="B5716" s="4" t="s">
        <v>3569</v>
      </c>
      <c r="C5716" s="3">
        <v>30883.0</v>
      </c>
    </row>
    <row r="5717">
      <c r="A5717" s="4" t="s">
        <v>5669</v>
      </c>
      <c r="B5717" s="4" t="s">
        <v>3644</v>
      </c>
      <c r="C5717" s="3">
        <v>23981.0</v>
      </c>
    </row>
    <row r="5718">
      <c r="A5718" s="4" t="s">
        <v>5670</v>
      </c>
      <c r="B5718" s="4" t="s">
        <v>3658</v>
      </c>
      <c r="C5718" s="3">
        <v>25359.0</v>
      </c>
    </row>
    <row r="5719">
      <c r="A5719" s="4" t="s">
        <v>5671</v>
      </c>
      <c r="B5719" s="4" t="s">
        <v>3734</v>
      </c>
      <c r="C5719" s="3">
        <v>19211.0</v>
      </c>
    </row>
    <row r="5720">
      <c r="A5720" s="4" t="s">
        <v>5672</v>
      </c>
      <c r="B5720" s="4" t="s">
        <v>3753</v>
      </c>
      <c r="C5720" s="3">
        <v>17858.0</v>
      </c>
    </row>
    <row r="5721">
      <c r="A5721" s="4" t="s">
        <v>5673</v>
      </c>
      <c r="B5721" s="4" t="s">
        <v>3829</v>
      </c>
      <c r="C5721" s="3">
        <v>17854.0</v>
      </c>
    </row>
    <row r="5722">
      <c r="A5722" s="4" t="s">
        <v>5674</v>
      </c>
      <c r="B5722" s="4" t="s">
        <v>3931</v>
      </c>
      <c r="C5722" s="3">
        <v>21458.0</v>
      </c>
    </row>
    <row r="5723">
      <c r="A5723" s="4" t="s">
        <v>5675</v>
      </c>
      <c r="B5723" s="4" t="s">
        <v>4012</v>
      </c>
      <c r="C5723" s="3">
        <v>23618.0</v>
      </c>
    </row>
    <row r="5724">
      <c r="A5724" s="4" t="s">
        <v>5676</v>
      </c>
      <c r="B5724" s="4" t="s">
        <v>4014</v>
      </c>
      <c r="C5724" s="3">
        <v>30016.0</v>
      </c>
    </row>
    <row r="5725">
      <c r="A5725" s="4" t="s">
        <v>5677</v>
      </c>
      <c r="B5725" s="4" t="s">
        <v>4078</v>
      </c>
      <c r="C5725" s="3">
        <v>19289.0</v>
      </c>
    </row>
    <row r="5726">
      <c r="A5726" s="4" t="s">
        <v>5678</v>
      </c>
      <c r="B5726" s="4" t="s">
        <v>4086</v>
      </c>
      <c r="C5726" s="3">
        <v>17203.0</v>
      </c>
    </row>
    <row r="5727">
      <c r="A5727" s="4" t="s">
        <v>5679</v>
      </c>
      <c r="B5727" s="4" t="s">
        <v>3896</v>
      </c>
      <c r="C5727" s="3">
        <v>22495.0</v>
      </c>
    </row>
    <row r="5728">
      <c r="A5728" s="4" t="s">
        <v>5680</v>
      </c>
      <c r="B5728" s="4" t="s">
        <v>4122</v>
      </c>
      <c r="C5728" s="3">
        <v>22485.0</v>
      </c>
    </row>
    <row r="5729">
      <c r="A5729" s="4" t="s">
        <v>5681</v>
      </c>
      <c r="B5729" s="4" t="s">
        <v>4163</v>
      </c>
      <c r="C5729" s="3">
        <v>22196.0</v>
      </c>
    </row>
    <row r="5730">
      <c r="A5730" s="4" t="s">
        <v>5682</v>
      </c>
      <c r="B5730" s="4" t="s">
        <v>4209</v>
      </c>
      <c r="C5730" s="3">
        <v>34119.0</v>
      </c>
    </row>
    <row r="5731">
      <c r="A5731" s="4" t="s">
        <v>5683</v>
      </c>
      <c r="B5731" s="4" t="s">
        <v>4240</v>
      </c>
      <c r="C5731" s="3">
        <v>17518.0</v>
      </c>
    </row>
    <row r="5732">
      <c r="A5732" s="4" t="s">
        <v>5684</v>
      </c>
      <c r="B5732" s="4" t="s">
        <v>5685</v>
      </c>
      <c r="C5732" s="3">
        <v>22109.0</v>
      </c>
    </row>
    <row r="5733">
      <c r="A5733" s="4" t="s">
        <v>5686</v>
      </c>
      <c r="B5733" s="4" t="s">
        <v>4284</v>
      </c>
      <c r="C5733" s="3">
        <v>26952.0</v>
      </c>
    </row>
    <row r="5734">
      <c r="A5734" s="4" t="s">
        <v>5687</v>
      </c>
      <c r="B5734" s="4" t="s">
        <v>4316</v>
      </c>
      <c r="C5734" s="3">
        <v>29086.0</v>
      </c>
    </row>
    <row r="5735">
      <c r="A5735" s="4" t="s">
        <v>5688</v>
      </c>
      <c r="B5735" s="4" t="s">
        <v>4601</v>
      </c>
      <c r="C5735" s="3">
        <v>26714.0</v>
      </c>
    </row>
    <row r="5736">
      <c r="A5736" s="4" t="s">
        <v>5689</v>
      </c>
      <c r="B5736" s="4" t="s">
        <v>5690</v>
      </c>
      <c r="C5736" s="3">
        <v>16599.0</v>
      </c>
    </row>
    <row r="5737">
      <c r="A5737" s="4" t="s">
        <v>5691</v>
      </c>
      <c r="B5737" s="4" t="s">
        <v>4786</v>
      </c>
      <c r="C5737" s="3">
        <v>36630.0</v>
      </c>
    </row>
    <row r="5738">
      <c r="A5738" s="4" t="s">
        <v>5692</v>
      </c>
      <c r="B5738" s="4" t="s">
        <v>4858</v>
      </c>
      <c r="C5738" s="3">
        <v>23212.0</v>
      </c>
    </row>
    <row r="5739">
      <c r="A5739" s="4" t="s">
        <v>5693</v>
      </c>
      <c r="B5739" s="4" t="s">
        <v>5694</v>
      </c>
      <c r="C5739" s="3">
        <v>12933.0</v>
      </c>
    </row>
    <row r="5740">
      <c r="A5740" s="4" t="s">
        <v>5695</v>
      </c>
      <c r="B5740" s="4" t="s">
        <v>5696</v>
      </c>
      <c r="C5740" s="3">
        <v>36057.0</v>
      </c>
    </row>
    <row r="5741">
      <c r="A5741" s="4" t="s">
        <v>5697</v>
      </c>
      <c r="B5741" s="4" t="s">
        <v>12</v>
      </c>
      <c r="C5741" s="3">
        <v>19653.0</v>
      </c>
    </row>
    <row r="5742">
      <c r="A5742" s="4" t="s">
        <v>5698</v>
      </c>
      <c r="B5742" s="4" t="s">
        <v>157</v>
      </c>
      <c r="C5742" s="3">
        <v>31808.0</v>
      </c>
    </row>
    <row r="5743">
      <c r="A5743" s="4" t="s">
        <v>5699</v>
      </c>
      <c r="B5743" s="4" t="s">
        <v>202</v>
      </c>
      <c r="C5743" s="3">
        <v>24448.0</v>
      </c>
    </row>
    <row r="5744">
      <c r="A5744" s="4" t="s">
        <v>5700</v>
      </c>
      <c r="B5744" s="4" t="s">
        <v>254</v>
      </c>
      <c r="C5744" s="3">
        <v>17915.0</v>
      </c>
    </row>
    <row r="5745">
      <c r="A5745" s="4" t="s">
        <v>5701</v>
      </c>
      <c r="B5745" s="4" t="s">
        <v>5702</v>
      </c>
      <c r="C5745" s="3">
        <v>26420.0</v>
      </c>
    </row>
    <row r="5746">
      <c r="A5746" s="4">
        <v>17511.0</v>
      </c>
      <c r="B5746" s="4" t="s">
        <v>5703</v>
      </c>
      <c r="C5746" s="3">
        <v>27130.0</v>
      </c>
    </row>
    <row r="5747">
      <c r="A5747" s="4">
        <v>17574.0</v>
      </c>
      <c r="B5747" s="4" t="s">
        <v>5704</v>
      </c>
      <c r="C5747" s="3">
        <v>23497.0</v>
      </c>
    </row>
    <row r="5748">
      <c r="A5748" s="4">
        <v>17323.0</v>
      </c>
      <c r="B5748" s="4" t="s">
        <v>5705</v>
      </c>
      <c r="C5748" s="3">
        <v>25004.0</v>
      </c>
    </row>
    <row r="5749">
      <c r="A5749" s="4">
        <v>17318.0</v>
      </c>
      <c r="B5749" s="4" t="s">
        <v>5706</v>
      </c>
      <c r="C5749" s="3">
        <v>20974.0</v>
      </c>
    </row>
    <row r="5750">
      <c r="A5750" s="4">
        <v>13991.0</v>
      </c>
      <c r="B5750" s="4" t="s">
        <v>5707</v>
      </c>
      <c r="C5750" s="3">
        <v>23382.0</v>
      </c>
    </row>
    <row r="5751">
      <c r="A5751" s="4">
        <v>17512.0</v>
      </c>
      <c r="B5751" s="4" t="s">
        <v>5708</v>
      </c>
      <c r="C5751" s="3">
        <v>16813.0</v>
      </c>
    </row>
    <row r="5752">
      <c r="A5752" s="4">
        <v>17480.0</v>
      </c>
      <c r="B5752" s="4" t="s">
        <v>5709</v>
      </c>
      <c r="C5752" s="3">
        <v>17702.0</v>
      </c>
    </row>
    <row r="5753">
      <c r="A5753" s="4">
        <v>17321.0</v>
      </c>
      <c r="B5753" s="4" t="s">
        <v>5710</v>
      </c>
      <c r="C5753" s="3">
        <v>19084.0</v>
      </c>
    </row>
    <row r="5754">
      <c r="A5754" s="4">
        <v>17527.0</v>
      </c>
      <c r="B5754" s="4" t="s">
        <v>5711</v>
      </c>
      <c r="C5754" s="3">
        <v>29049.0</v>
      </c>
    </row>
    <row r="5755">
      <c r="A5755" s="4">
        <v>17575.0</v>
      </c>
      <c r="B5755" s="4" t="s">
        <v>5712</v>
      </c>
      <c r="C5755" s="3">
        <v>30266.0</v>
      </c>
    </row>
    <row r="5756">
      <c r="A5756" s="4">
        <v>17483.0</v>
      </c>
      <c r="B5756" s="4" t="s">
        <v>5713</v>
      </c>
      <c r="C5756" s="3">
        <v>21004.0</v>
      </c>
    </row>
    <row r="5757">
      <c r="A5757" s="4">
        <v>17508.0</v>
      </c>
      <c r="B5757" s="4" t="s">
        <v>5714</v>
      </c>
      <c r="C5757" s="3">
        <v>26371.0</v>
      </c>
    </row>
    <row r="5758">
      <c r="A5758" s="4">
        <v>14962.0</v>
      </c>
      <c r="B5758" s="4" t="s">
        <v>5715</v>
      </c>
      <c r="C5758" s="3">
        <v>19199.0</v>
      </c>
    </row>
    <row r="5759">
      <c r="A5759" s="4">
        <v>17745.0</v>
      </c>
      <c r="B5759" s="4" t="s">
        <v>5716</v>
      </c>
      <c r="C5759" s="3">
        <v>21949.0</v>
      </c>
    </row>
    <row r="5760">
      <c r="A5760" s="4">
        <v>17752.0</v>
      </c>
      <c r="B5760" s="4" t="s">
        <v>5717</v>
      </c>
      <c r="C5760" s="3">
        <v>12688.0</v>
      </c>
    </row>
    <row r="5761">
      <c r="A5761" s="4">
        <v>17643.0</v>
      </c>
      <c r="B5761" s="4" t="s">
        <v>5718</v>
      </c>
      <c r="C5761" s="3">
        <v>15359.0</v>
      </c>
    </row>
    <row r="5762">
      <c r="A5762" s="4">
        <v>16856.0</v>
      </c>
      <c r="B5762" s="4" t="s">
        <v>5719</v>
      </c>
      <c r="C5762" s="3">
        <v>12796.0</v>
      </c>
    </row>
    <row r="5763">
      <c r="A5763" s="4">
        <v>17054.0</v>
      </c>
      <c r="B5763" s="4" t="s">
        <v>5720</v>
      </c>
      <c r="C5763" s="3">
        <v>15559.0</v>
      </c>
    </row>
    <row r="5764">
      <c r="A5764" s="4">
        <v>17525.0</v>
      </c>
      <c r="B5764" s="4" t="s">
        <v>5721</v>
      </c>
      <c r="C5764" s="3">
        <v>23101.0</v>
      </c>
    </row>
    <row r="5765">
      <c r="A5765" s="4">
        <v>17594.0</v>
      </c>
      <c r="B5765" s="4" t="s">
        <v>5722</v>
      </c>
      <c r="C5765" s="3">
        <v>29808.0</v>
      </c>
    </row>
    <row r="5766">
      <c r="A5766" s="4">
        <v>17599.0</v>
      </c>
      <c r="B5766" s="4" t="s">
        <v>5723</v>
      </c>
      <c r="C5766" s="3">
        <v>35490.0</v>
      </c>
    </row>
    <row r="5767">
      <c r="A5767" s="4">
        <v>17196.0</v>
      </c>
      <c r="B5767" s="4" t="s">
        <v>5724</v>
      </c>
      <c r="C5767" s="3">
        <v>29902.0</v>
      </c>
    </row>
    <row r="5768">
      <c r="A5768" s="4">
        <v>17131.0</v>
      </c>
      <c r="B5768" s="4" t="s">
        <v>5725</v>
      </c>
      <c r="C5768" s="3">
        <v>20373.0</v>
      </c>
    </row>
    <row r="5769">
      <c r="A5769" s="4">
        <v>17464.0</v>
      </c>
      <c r="B5769" s="4" t="s">
        <v>5726</v>
      </c>
      <c r="C5769" s="3">
        <v>24235.0</v>
      </c>
    </row>
    <row r="5770">
      <c r="A5770" s="4">
        <v>17603.0</v>
      </c>
      <c r="B5770" s="4" t="s">
        <v>5727</v>
      </c>
      <c r="C5770" s="3">
        <v>14719.0</v>
      </c>
    </row>
    <row r="5771">
      <c r="A5771" s="4">
        <v>17138.0</v>
      </c>
      <c r="B5771" s="4" t="s">
        <v>5728</v>
      </c>
      <c r="C5771" s="3">
        <v>25953.0</v>
      </c>
    </row>
    <row r="5772">
      <c r="A5772" s="4">
        <v>17617.0</v>
      </c>
      <c r="B5772" s="4" t="s">
        <v>5729</v>
      </c>
      <c r="C5772" s="3">
        <v>21458.0</v>
      </c>
    </row>
    <row r="5773">
      <c r="A5773" s="4">
        <v>17634.0</v>
      </c>
      <c r="B5773" s="4" t="s">
        <v>5730</v>
      </c>
      <c r="C5773" s="3">
        <v>22974.0</v>
      </c>
    </row>
    <row r="5774">
      <c r="A5774" s="4">
        <v>17233.0</v>
      </c>
      <c r="B5774" s="4" t="s">
        <v>5731</v>
      </c>
      <c r="C5774" s="3">
        <v>21017.0</v>
      </c>
    </row>
    <row r="5775">
      <c r="A5775" s="4">
        <v>17187.0</v>
      </c>
      <c r="B5775" s="4" t="s">
        <v>5732</v>
      </c>
      <c r="C5775" s="3">
        <v>32578.0</v>
      </c>
    </row>
    <row r="5776">
      <c r="A5776" s="4">
        <v>17238.0</v>
      </c>
      <c r="B5776" s="4" t="s">
        <v>5733</v>
      </c>
      <c r="C5776" s="3">
        <v>13756.0</v>
      </c>
    </row>
    <row r="5777">
      <c r="A5777" s="4">
        <v>17706.0</v>
      </c>
      <c r="B5777" s="4" t="s">
        <v>5734</v>
      </c>
      <c r="C5777" s="3">
        <v>29355.0</v>
      </c>
    </row>
    <row r="5778">
      <c r="A5778" s="4">
        <v>17720.0</v>
      </c>
      <c r="B5778" s="4" t="s">
        <v>5735</v>
      </c>
      <c r="C5778" s="3">
        <v>28016.0</v>
      </c>
    </row>
    <row r="5779">
      <c r="A5779" s="4">
        <v>17647.0</v>
      </c>
      <c r="B5779" s="4" t="s">
        <v>5736</v>
      </c>
      <c r="C5779" s="3">
        <v>27610.0</v>
      </c>
    </row>
    <row r="5780">
      <c r="A5780" s="4">
        <v>17730.0</v>
      </c>
      <c r="B5780" s="4" t="s">
        <v>5737</v>
      </c>
      <c r="C5780" s="3">
        <v>20478.0</v>
      </c>
    </row>
    <row r="5781">
      <c r="A5781" s="4">
        <v>17747.0</v>
      </c>
      <c r="B5781" s="4" t="s">
        <v>5738</v>
      </c>
      <c r="C5781" s="3">
        <v>23868.0</v>
      </c>
    </row>
    <row r="5782">
      <c r="A5782" s="4">
        <v>17750.0</v>
      </c>
      <c r="B5782" s="4" t="s">
        <v>5739</v>
      </c>
      <c r="C5782" s="3">
        <v>15689.0</v>
      </c>
    </row>
    <row r="5783">
      <c r="A5783" s="4">
        <v>17761.0</v>
      </c>
      <c r="B5783" s="4" t="s">
        <v>5740</v>
      </c>
      <c r="C5783" s="3">
        <v>16187.0</v>
      </c>
    </row>
    <row r="5784">
      <c r="A5784" s="4">
        <v>17755.0</v>
      </c>
      <c r="B5784" s="4" t="s">
        <v>5741</v>
      </c>
      <c r="C5784" s="3">
        <v>26676.0</v>
      </c>
    </row>
    <row r="5785">
      <c r="A5785" s="4">
        <v>17583.0</v>
      </c>
      <c r="B5785" s="4" t="s">
        <v>5742</v>
      </c>
      <c r="C5785" s="3">
        <v>18585.0</v>
      </c>
    </row>
    <row r="5786">
      <c r="A5786" s="4">
        <v>17637.0</v>
      </c>
      <c r="B5786" s="4" t="s">
        <v>5743</v>
      </c>
      <c r="C5786" s="3">
        <v>21661.0</v>
      </c>
    </row>
    <row r="5787">
      <c r="A5787" s="4">
        <v>17770.0</v>
      </c>
      <c r="B5787" s="4" t="s">
        <v>5744</v>
      </c>
      <c r="C5787" s="3">
        <v>12509.0</v>
      </c>
    </row>
    <row r="5788">
      <c r="A5788" s="4">
        <v>17758.0</v>
      </c>
      <c r="B5788" s="4" t="s">
        <v>5745</v>
      </c>
      <c r="C5788" s="3">
        <v>33633.0</v>
      </c>
    </row>
    <row r="5789">
      <c r="A5789" s="4">
        <v>17771.0</v>
      </c>
      <c r="B5789" s="4" t="s">
        <v>5746</v>
      </c>
      <c r="C5789" s="3">
        <v>14316.0</v>
      </c>
    </row>
    <row r="5790">
      <c r="A5790" s="4">
        <v>17256.0</v>
      </c>
      <c r="B5790" s="4" t="s">
        <v>5747</v>
      </c>
      <c r="C5790" s="3">
        <v>17651.0</v>
      </c>
    </row>
    <row r="5791">
      <c r="A5791" s="4">
        <v>17276.0</v>
      </c>
      <c r="B5791" s="4" t="s">
        <v>5748</v>
      </c>
      <c r="C5791" s="3">
        <v>25945.0</v>
      </c>
    </row>
    <row r="5792">
      <c r="A5792" s="4">
        <v>17281.0</v>
      </c>
      <c r="B5792" s="4" t="s">
        <v>5749</v>
      </c>
      <c r="C5792" s="3">
        <v>22556.0</v>
      </c>
    </row>
    <row r="5793">
      <c r="A5793" s="4">
        <v>17545.0</v>
      </c>
      <c r="B5793" s="4" t="s">
        <v>5750</v>
      </c>
      <c r="C5793" s="3">
        <v>20813.0</v>
      </c>
    </row>
    <row r="5794">
      <c r="A5794" s="4">
        <v>17601.0</v>
      </c>
      <c r="B5794" s="4" t="s">
        <v>5751</v>
      </c>
      <c r="C5794" s="3">
        <v>24249.0</v>
      </c>
    </row>
    <row r="5795">
      <c r="A5795" s="4">
        <v>17479.0</v>
      </c>
      <c r="B5795" s="4" t="s">
        <v>5752</v>
      </c>
      <c r="C5795" s="3">
        <v>25841.0</v>
      </c>
    </row>
    <row r="5796">
      <c r="A5796" s="4">
        <v>17606.0</v>
      </c>
      <c r="B5796" s="4" t="s">
        <v>5753</v>
      </c>
      <c r="C5796" s="3">
        <v>17098.0</v>
      </c>
    </row>
    <row r="5797">
      <c r="A5797" s="4">
        <v>17537.0</v>
      </c>
      <c r="B5797" s="4" t="s">
        <v>5754</v>
      </c>
      <c r="C5797" s="3">
        <v>20177.0</v>
      </c>
    </row>
    <row r="5798">
      <c r="A5798" s="4">
        <v>17610.0</v>
      </c>
      <c r="B5798" s="4" t="s">
        <v>5755</v>
      </c>
      <c r="C5798" s="3">
        <v>18834.0</v>
      </c>
    </row>
    <row r="5799">
      <c r="A5799" s="4">
        <v>17618.0</v>
      </c>
      <c r="B5799" s="4" t="s">
        <v>5756</v>
      </c>
      <c r="C5799" s="3">
        <v>35367.0</v>
      </c>
    </row>
    <row r="5800">
      <c r="A5800" s="4">
        <v>17621.0</v>
      </c>
      <c r="B5800" s="4" t="s">
        <v>5757</v>
      </c>
      <c r="C5800" s="3">
        <v>25680.0</v>
      </c>
    </row>
    <row r="5801">
      <c r="A5801" s="4">
        <v>17625.0</v>
      </c>
      <c r="B5801" s="4" t="s">
        <v>5758</v>
      </c>
      <c r="C5801" s="3">
        <v>32514.0</v>
      </c>
    </row>
    <row r="5802">
      <c r="A5802" s="4">
        <v>17596.0</v>
      </c>
      <c r="B5802" s="4" t="s">
        <v>5759</v>
      </c>
      <c r="C5802" s="3">
        <v>28265.0</v>
      </c>
    </row>
    <row r="5803">
      <c r="A5803" s="4">
        <v>17626.0</v>
      </c>
      <c r="B5803" s="4" t="s">
        <v>5760</v>
      </c>
      <c r="C5803" s="3">
        <v>23562.0</v>
      </c>
    </row>
    <row r="5804">
      <c r="A5804" s="4">
        <v>12462.0</v>
      </c>
      <c r="B5804" s="4" t="s">
        <v>5761</v>
      </c>
      <c r="C5804" s="3">
        <v>34256.0</v>
      </c>
    </row>
    <row r="5805">
      <c r="A5805" s="4">
        <v>17632.0</v>
      </c>
      <c r="B5805" s="4" t="s">
        <v>5762</v>
      </c>
      <c r="C5805" s="3">
        <v>31594.0</v>
      </c>
    </row>
    <row r="5806">
      <c r="A5806" s="4">
        <v>17633.0</v>
      </c>
      <c r="B5806" s="4" t="s">
        <v>5763</v>
      </c>
      <c r="C5806" s="3">
        <v>20719.0</v>
      </c>
    </row>
    <row r="5807">
      <c r="A5807" s="4">
        <v>17635.0</v>
      </c>
      <c r="B5807" s="4" t="s">
        <v>5764</v>
      </c>
      <c r="C5807" s="3">
        <v>13329.0</v>
      </c>
    </row>
    <row r="5808">
      <c r="A5808" s="4">
        <v>17639.0</v>
      </c>
      <c r="B5808" s="4" t="s">
        <v>5765</v>
      </c>
      <c r="C5808" s="3">
        <v>21790.0</v>
      </c>
    </row>
    <row r="5809">
      <c r="A5809" s="4">
        <v>17602.0</v>
      </c>
      <c r="B5809" s="4" t="s">
        <v>5766</v>
      </c>
      <c r="C5809" s="3">
        <v>17108.0</v>
      </c>
    </row>
    <row r="5810">
      <c r="A5810" s="4">
        <v>17688.0</v>
      </c>
      <c r="B5810" s="4" t="s">
        <v>5767</v>
      </c>
      <c r="C5810" s="3">
        <v>21857.0</v>
      </c>
    </row>
    <row r="5811">
      <c r="A5811" s="4">
        <v>17686.0</v>
      </c>
      <c r="B5811" s="4" t="s">
        <v>5768</v>
      </c>
      <c r="C5811" s="3">
        <v>28621.0</v>
      </c>
    </row>
    <row r="5812">
      <c r="A5812" s="4">
        <v>17623.0</v>
      </c>
      <c r="B5812" s="4" t="s">
        <v>5769</v>
      </c>
      <c r="C5812" s="3">
        <v>32647.0</v>
      </c>
    </row>
    <row r="5813">
      <c r="A5813" s="4">
        <v>17627.0</v>
      </c>
      <c r="B5813" s="4" t="s">
        <v>5770</v>
      </c>
      <c r="C5813" s="3">
        <v>23417.0</v>
      </c>
    </row>
    <row r="5814">
      <c r="A5814" s="4">
        <v>17620.0</v>
      </c>
      <c r="B5814" s="4" t="s">
        <v>5771</v>
      </c>
      <c r="C5814" s="3">
        <v>19101.0</v>
      </c>
    </row>
    <row r="5815">
      <c r="A5815" s="4">
        <v>17729.0</v>
      </c>
      <c r="B5815" s="4" t="s">
        <v>5772</v>
      </c>
      <c r="C5815" s="3">
        <v>29966.0</v>
      </c>
    </row>
    <row r="5816">
      <c r="A5816" s="4">
        <v>12692.0</v>
      </c>
      <c r="B5816" s="4" t="s">
        <v>5773</v>
      </c>
      <c r="C5816" s="3">
        <v>25492.0</v>
      </c>
    </row>
    <row r="5817">
      <c r="A5817" s="4">
        <v>17640.0</v>
      </c>
      <c r="B5817" s="4" t="s">
        <v>5774</v>
      </c>
      <c r="C5817" s="3">
        <v>22120.0</v>
      </c>
    </row>
    <row r="5818">
      <c r="A5818" s="4">
        <v>9200.0</v>
      </c>
      <c r="B5818" s="4" t="s">
        <v>5775</v>
      </c>
      <c r="C5818" s="3">
        <v>22540.0</v>
      </c>
    </row>
    <row r="5819">
      <c r="A5819" s="4">
        <v>17557.0</v>
      </c>
      <c r="B5819" s="4" t="s">
        <v>5776</v>
      </c>
      <c r="C5819" s="3">
        <v>21735.0</v>
      </c>
    </row>
    <row r="5820">
      <c r="A5820" s="4">
        <v>14837.0</v>
      </c>
      <c r="B5820" s="4" t="s">
        <v>5777</v>
      </c>
      <c r="C5820" s="3">
        <v>18265.0</v>
      </c>
    </row>
    <row r="5821">
      <c r="A5821" s="4">
        <v>15030.0</v>
      </c>
      <c r="B5821" s="4" t="s">
        <v>185</v>
      </c>
      <c r="C5821" s="3">
        <v>19471.0</v>
      </c>
    </row>
    <row r="5822">
      <c r="A5822" s="4">
        <v>17035.0</v>
      </c>
      <c r="B5822" s="4" t="s">
        <v>5778</v>
      </c>
      <c r="C5822" s="3">
        <v>21199.0</v>
      </c>
    </row>
    <row r="5823">
      <c r="A5823" s="4">
        <v>17393.0</v>
      </c>
      <c r="B5823" s="4" t="s">
        <v>5779</v>
      </c>
      <c r="C5823" s="3">
        <v>21177.0</v>
      </c>
    </row>
    <row r="5824">
      <c r="A5824" s="4">
        <v>16837.0</v>
      </c>
      <c r="B5824" s="4" t="s">
        <v>5780</v>
      </c>
      <c r="C5824" s="3">
        <v>20933.0</v>
      </c>
    </row>
    <row r="5825">
      <c r="A5825" s="4">
        <v>17560.0</v>
      </c>
      <c r="B5825" s="4" t="s">
        <v>5781</v>
      </c>
      <c r="C5825" s="3">
        <v>20721.0</v>
      </c>
    </row>
    <row r="5826">
      <c r="A5826" s="4">
        <v>16972.0</v>
      </c>
      <c r="B5826" s="4" t="s">
        <v>5782</v>
      </c>
      <c r="C5826" s="3">
        <v>20595.0</v>
      </c>
    </row>
    <row r="5827">
      <c r="A5827" s="4">
        <v>17651.0</v>
      </c>
      <c r="B5827" s="4" t="s">
        <v>5783</v>
      </c>
      <c r="C5827" s="3">
        <v>20365.0</v>
      </c>
    </row>
    <row r="5828">
      <c r="A5828" s="4">
        <v>16845.0</v>
      </c>
      <c r="B5828" s="4" t="s">
        <v>5784</v>
      </c>
      <c r="C5828" s="3">
        <v>16898.0</v>
      </c>
    </row>
    <row r="5829">
      <c r="A5829" s="4">
        <v>17728.0</v>
      </c>
      <c r="B5829" s="4" t="s">
        <v>5785</v>
      </c>
      <c r="C5829" s="3">
        <v>16889.0</v>
      </c>
    </row>
    <row r="5830">
      <c r="A5830" s="4">
        <v>16787.0</v>
      </c>
      <c r="B5830" s="4" t="s">
        <v>5786</v>
      </c>
      <c r="C5830" s="3">
        <v>16576.0</v>
      </c>
    </row>
    <row r="5831">
      <c r="A5831" s="4">
        <v>17087.0</v>
      </c>
      <c r="B5831" s="4" t="s">
        <v>5787</v>
      </c>
      <c r="C5831" s="3">
        <v>16003.0</v>
      </c>
    </row>
    <row r="5832">
      <c r="A5832" s="4">
        <v>17443.0</v>
      </c>
      <c r="B5832" s="4" t="s">
        <v>5788</v>
      </c>
      <c r="C5832" s="3">
        <v>15044.0</v>
      </c>
    </row>
    <row r="5833">
      <c r="A5833" s="4">
        <v>15902.0</v>
      </c>
      <c r="B5833" s="4" t="s">
        <v>5789</v>
      </c>
      <c r="C5833" s="3">
        <v>14350.0</v>
      </c>
    </row>
    <row r="5834">
      <c r="A5834" s="4">
        <v>17604.0</v>
      </c>
      <c r="B5834" s="4" t="s">
        <v>5790</v>
      </c>
      <c r="C5834" s="3">
        <v>29059.0</v>
      </c>
    </row>
    <row r="5835">
      <c r="A5835" s="4">
        <v>17629.0</v>
      </c>
      <c r="B5835" s="4" t="s">
        <v>5791</v>
      </c>
      <c r="C5835" s="3">
        <v>23145.0</v>
      </c>
    </row>
    <row r="5836">
      <c r="A5836" s="4">
        <v>17631.0</v>
      </c>
      <c r="B5836" s="4" t="s">
        <v>5792</v>
      </c>
      <c r="C5836" s="3">
        <v>19203.0</v>
      </c>
    </row>
    <row r="5837">
      <c r="A5837" s="4">
        <v>17641.0</v>
      </c>
      <c r="B5837" s="4" t="s">
        <v>5793</v>
      </c>
      <c r="C5837" s="3">
        <v>13817.0</v>
      </c>
    </row>
    <row r="5838">
      <c r="A5838" s="4">
        <v>17649.0</v>
      </c>
      <c r="B5838" s="4" t="s">
        <v>5794</v>
      </c>
      <c r="C5838" s="3">
        <v>21711.0</v>
      </c>
    </row>
    <row r="5839">
      <c r="A5839" s="4">
        <v>17217.0</v>
      </c>
      <c r="B5839" s="4" t="s">
        <v>5795</v>
      </c>
      <c r="C5839" s="3">
        <v>14145.0</v>
      </c>
    </row>
    <row r="5840">
      <c r="A5840" s="4">
        <v>17652.0</v>
      </c>
      <c r="B5840" s="4" t="s">
        <v>5796</v>
      </c>
      <c r="C5840" s="3">
        <v>30943.0</v>
      </c>
    </row>
    <row r="5841">
      <c r="A5841" s="4">
        <v>17659.0</v>
      </c>
      <c r="B5841" s="4" t="s">
        <v>5797</v>
      </c>
      <c r="C5841" s="3">
        <v>19776.0</v>
      </c>
    </row>
    <row r="5842">
      <c r="A5842" s="4">
        <v>11207.0</v>
      </c>
      <c r="B5842" s="4" t="s">
        <v>5798</v>
      </c>
      <c r="C5842" s="3">
        <v>9739.0</v>
      </c>
    </row>
    <row r="5843">
      <c r="A5843" s="4">
        <v>17756.0</v>
      </c>
      <c r="B5843" s="4" t="s">
        <v>5799</v>
      </c>
      <c r="C5843" s="3">
        <v>16867.0</v>
      </c>
    </row>
    <row r="5844">
      <c r="A5844" s="4">
        <v>17759.0</v>
      </c>
      <c r="B5844" s="4" t="s">
        <v>5800</v>
      </c>
      <c r="C5844" s="3">
        <v>13627.0</v>
      </c>
    </row>
    <row r="5845">
      <c r="A5845" s="4">
        <v>17762.0</v>
      </c>
      <c r="B5845" s="4" t="s">
        <v>5801</v>
      </c>
      <c r="C5845" s="3">
        <v>20994.0</v>
      </c>
    </row>
    <row r="5846">
      <c r="A5846" s="4">
        <v>17769.0</v>
      </c>
      <c r="B5846" s="4" t="s">
        <v>5802</v>
      </c>
      <c r="C5846" s="3">
        <v>20682.0</v>
      </c>
    </row>
    <row r="5847">
      <c r="A5847" s="4">
        <v>17775.0</v>
      </c>
      <c r="B5847" s="4" t="s">
        <v>5803</v>
      </c>
      <c r="C5847" s="3">
        <v>19126.0</v>
      </c>
    </row>
    <row r="5848">
      <c r="A5848" s="4">
        <v>17780.0</v>
      </c>
      <c r="B5848" s="4" t="s">
        <v>5804</v>
      </c>
      <c r="C5848" s="3">
        <v>13468.0</v>
      </c>
    </row>
    <row r="5849">
      <c r="A5849" s="4">
        <v>17790.0</v>
      </c>
      <c r="B5849" s="4" t="s">
        <v>5805</v>
      </c>
      <c r="C5849" s="3">
        <v>13836.0</v>
      </c>
    </row>
    <row r="5850">
      <c r="A5850" s="4">
        <v>17791.0</v>
      </c>
      <c r="B5850" s="4" t="s">
        <v>5806</v>
      </c>
      <c r="C5850" s="3">
        <v>14080.0</v>
      </c>
    </row>
    <row r="5851">
      <c r="A5851" s="4">
        <v>17680.0</v>
      </c>
      <c r="B5851" s="4" t="s">
        <v>5807</v>
      </c>
      <c r="C5851" s="3">
        <v>15987.0</v>
      </c>
    </row>
    <row r="5852">
      <c r="A5852" s="4">
        <v>17683.0</v>
      </c>
      <c r="B5852" s="4" t="s">
        <v>5808</v>
      </c>
      <c r="C5852" s="3">
        <v>36630.0</v>
      </c>
    </row>
    <row r="5853">
      <c r="A5853" s="4">
        <v>17715.0</v>
      </c>
      <c r="B5853" s="4" t="s">
        <v>5809</v>
      </c>
      <c r="C5853" s="3">
        <v>25325.0</v>
      </c>
    </row>
    <row r="5854">
      <c r="A5854" s="4">
        <v>17687.0</v>
      </c>
      <c r="B5854" s="4" t="s">
        <v>5810</v>
      </c>
      <c r="C5854" s="3">
        <v>23979.0</v>
      </c>
    </row>
    <row r="5855">
      <c r="A5855" s="4">
        <v>17657.0</v>
      </c>
      <c r="B5855" s="4" t="s">
        <v>5811</v>
      </c>
      <c r="C5855" s="3">
        <v>21009.0</v>
      </c>
    </row>
    <row r="5856">
      <c r="A5856" s="4">
        <v>17669.0</v>
      </c>
      <c r="B5856" s="4" t="s">
        <v>5812</v>
      </c>
      <c r="C5856" s="3">
        <v>21131.0</v>
      </c>
    </row>
    <row r="5857">
      <c r="A5857" s="4">
        <v>17734.0</v>
      </c>
      <c r="B5857" s="4" t="s">
        <v>5813</v>
      </c>
      <c r="C5857" s="3">
        <v>18166.0</v>
      </c>
    </row>
    <row r="5858">
      <c r="A5858" s="4">
        <v>17716.0</v>
      </c>
      <c r="B5858" s="4" t="s">
        <v>5814</v>
      </c>
      <c r="C5858" s="3">
        <v>17940.0</v>
      </c>
    </row>
    <row r="5859">
      <c r="A5859" s="4">
        <v>17667.0</v>
      </c>
      <c r="B5859" s="4" t="s">
        <v>5815</v>
      </c>
      <c r="C5859" s="3">
        <v>25503.0</v>
      </c>
    </row>
    <row r="5860">
      <c r="A5860" s="4">
        <v>17696.0</v>
      </c>
      <c r="B5860" s="4" t="s">
        <v>5816</v>
      </c>
      <c r="C5860" s="3">
        <v>21984.0</v>
      </c>
    </row>
    <row r="5861">
      <c r="A5861" s="4">
        <v>17772.0</v>
      </c>
      <c r="B5861" s="4" t="s">
        <v>5817</v>
      </c>
      <c r="C5861" s="3">
        <v>25892.0</v>
      </c>
    </row>
    <row r="5862">
      <c r="A5862" s="4">
        <v>17701.0</v>
      </c>
      <c r="B5862" s="4" t="s">
        <v>2141</v>
      </c>
      <c r="C5862" s="3">
        <v>15476.0</v>
      </c>
    </row>
    <row r="5863">
      <c r="A5863" s="4">
        <v>10519.0</v>
      </c>
      <c r="B5863" s="4" t="s">
        <v>5818</v>
      </c>
      <c r="C5863" s="3">
        <v>23901.0</v>
      </c>
    </row>
    <row r="5864">
      <c r="A5864" s="4">
        <v>15412.0</v>
      </c>
      <c r="B5864" s="4" t="s">
        <v>5819</v>
      </c>
      <c r="C5864" s="3">
        <v>9126.0</v>
      </c>
    </row>
    <row r="5865">
      <c r="A5865" s="4">
        <v>12201.0</v>
      </c>
      <c r="B5865" s="4" t="s">
        <v>5820</v>
      </c>
      <c r="C5865" s="3">
        <v>16723.0</v>
      </c>
    </row>
    <row r="5866">
      <c r="A5866" s="4">
        <v>17791.0</v>
      </c>
      <c r="B5866" s="4" t="s">
        <v>5821</v>
      </c>
      <c r="C5866" s="3">
        <v>14080.0</v>
      </c>
    </row>
    <row r="5867">
      <c r="A5867" s="4">
        <v>17411.0</v>
      </c>
      <c r="B5867" s="4" t="s">
        <v>5822</v>
      </c>
      <c r="C5867" s="3">
        <v>33103.0</v>
      </c>
    </row>
    <row r="5868">
      <c r="A5868" s="4">
        <v>12909.0</v>
      </c>
      <c r="B5868" s="4" t="s">
        <v>5823</v>
      </c>
      <c r="C5868" s="3">
        <v>20679.0</v>
      </c>
    </row>
    <row r="5869">
      <c r="A5869" s="4">
        <v>16139.0</v>
      </c>
      <c r="B5869" s="4" t="s">
        <v>5824</v>
      </c>
      <c r="C5869" s="3">
        <v>31019.0</v>
      </c>
    </row>
    <row r="5870">
      <c r="A5870" s="4">
        <v>17480.0</v>
      </c>
      <c r="B5870" s="4" t="s">
        <v>5825</v>
      </c>
      <c r="C5870" s="3">
        <v>17702.0</v>
      </c>
    </row>
    <row r="5871">
      <c r="A5871" s="4">
        <v>17508.0</v>
      </c>
      <c r="B5871" s="4" t="s">
        <v>5826</v>
      </c>
      <c r="C5871" s="3">
        <v>26371.0</v>
      </c>
    </row>
    <row r="5872">
      <c r="A5872" s="4">
        <v>16605.0</v>
      </c>
      <c r="B5872" s="4" t="s">
        <v>5827</v>
      </c>
      <c r="C5872" s="3">
        <v>34957.0</v>
      </c>
    </row>
    <row r="5873">
      <c r="A5873" s="4">
        <v>12577.0</v>
      </c>
      <c r="B5873" s="4" t="s">
        <v>5828</v>
      </c>
      <c r="C5873" s="3">
        <v>29381.0</v>
      </c>
    </row>
    <row r="5874">
      <c r="A5874" s="4">
        <v>17489.0</v>
      </c>
      <c r="B5874" s="4" t="s">
        <v>5829</v>
      </c>
      <c r="C5874" s="3">
        <v>18257.0</v>
      </c>
    </row>
    <row r="5875">
      <c r="A5875" s="4">
        <v>16762.0</v>
      </c>
      <c r="B5875" s="4" t="s">
        <v>5830</v>
      </c>
      <c r="C5875" s="3">
        <v>27945.0</v>
      </c>
    </row>
    <row r="5876">
      <c r="A5876" s="4">
        <v>17672.0</v>
      </c>
      <c r="B5876" s="4" t="s">
        <v>5831</v>
      </c>
      <c r="C5876" s="3">
        <v>24669.0</v>
      </c>
    </row>
    <row r="5877">
      <c r="A5877" s="4">
        <v>17689.0</v>
      </c>
      <c r="B5877" s="4" t="s">
        <v>5832</v>
      </c>
      <c r="C5877" s="3">
        <v>26094.0</v>
      </c>
    </row>
    <row r="5878">
      <c r="A5878" s="4">
        <v>17692.0</v>
      </c>
      <c r="B5878" s="4" t="s">
        <v>5833</v>
      </c>
      <c r="C5878" s="3">
        <v>23476.0</v>
      </c>
    </row>
    <row r="5879">
      <c r="A5879" s="4">
        <v>17695.0</v>
      </c>
      <c r="B5879" s="4" t="s">
        <v>5834</v>
      </c>
      <c r="C5879" s="3">
        <v>19430.0</v>
      </c>
    </row>
    <row r="5880">
      <c r="A5880" s="4">
        <v>17703.0</v>
      </c>
      <c r="B5880" s="4" t="s">
        <v>5835</v>
      </c>
      <c r="C5880" s="3">
        <v>22399.0</v>
      </c>
    </row>
    <row r="5881">
      <c r="A5881" s="4">
        <v>17685.0</v>
      </c>
      <c r="B5881" s="4" t="s">
        <v>5836</v>
      </c>
      <c r="C5881" s="3">
        <v>24394.0</v>
      </c>
    </row>
    <row r="5882">
      <c r="A5882" s="4">
        <v>17691.0</v>
      </c>
      <c r="B5882" s="4" t="s">
        <v>5837</v>
      </c>
      <c r="C5882" s="3">
        <v>15625.0</v>
      </c>
    </row>
    <row r="5883">
      <c r="A5883" s="4">
        <v>17709.0</v>
      </c>
      <c r="B5883" s="4" t="s">
        <v>5838</v>
      </c>
      <c r="C5883" s="3">
        <v>29001.0</v>
      </c>
    </row>
    <row r="5884">
      <c r="A5884" s="4">
        <v>17710.0</v>
      </c>
      <c r="B5884" s="4" t="s">
        <v>794</v>
      </c>
      <c r="C5884" s="3">
        <v>19920.0</v>
      </c>
    </row>
    <row r="5885">
      <c r="A5885" s="4">
        <v>17702.0</v>
      </c>
      <c r="B5885" s="4" t="s">
        <v>5839</v>
      </c>
      <c r="C5885" s="3">
        <v>31731.0</v>
      </c>
    </row>
    <row r="5886">
      <c r="A5886" s="4">
        <v>17711.0</v>
      </c>
      <c r="B5886" s="4" t="s">
        <v>5840</v>
      </c>
      <c r="C5886" s="3">
        <v>15864.0</v>
      </c>
    </row>
    <row r="5887">
      <c r="A5887" s="4">
        <v>17712.0</v>
      </c>
      <c r="B5887" s="4" t="s">
        <v>5841</v>
      </c>
      <c r="C5887" s="3">
        <v>28485.0</v>
      </c>
    </row>
    <row r="5888">
      <c r="A5888" s="4">
        <v>17718.0</v>
      </c>
      <c r="B5888" s="4" t="s">
        <v>5842</v>
      </c>
      <c r="C5888" s="3">
        <v>31448.0</v>
      </c>
    </row>
    <row r="5889">
      <c r="A5889" s="4">
        <v>17721.0</v>
      </c>
      <c r="B5889" s="4" t="s">
        <v>5843</v>
      </c>
      <c r="C5889" s="3">
        <v>29204.0</v>
      </c>
    </row>
    <row r="5890">
      <c r="A5890" s="4">
        <v>17724.0</v>
      </c>
      <c r="B5890" s="4" t="s">
        <v>5844</v>
      </c>
      <c r="C5890" s="3">
        <v>20493.0</v>
      </c>
    </row>
    <row r="5891">
      <c r="A5891" s="4">
        <v>17387.0</v>
      </c>
      <c r="B5891" s="4" t="s">
        <v>5845</v>
      </c>
      <c r="C5891" s="3">
        <v>19803.0</v>
      </c>
    </row>
    <row r="5892">
      <c r="A5892" s="4">
        <v>17727.0</v>
      </c>
      <c r="B5892" s="4" t="s">
        <v>5846</v>
      </c>
      <c r="C5892" s="3">
        <v>28711.0</v>
      </c>
    </row>
    <row r="5893">
      <c r="A5893" s="4">
        <v>17520.0</v>
      </c>
      <c r="B5893" s="4" t="s">
        <v>5847</v>
      </c>
      <c r="C5893" s="3">
        <v>35085.0</v>
      </c>
    </row>
    <row r="5894">
      <c r="A5894" s="4">
        <v>17732.0</v>
      </c>
      <c r="B5894" s="4" t="s">
        <v>5848</v>
      </c>
      <c r="C5894" s="3">
        <v>20346.0</v>
      </c>
    </row>
    <row r="5895">
      <c r="A5895" s="4">
        <v>17735.0</v>
      </c>
      <c r="B5895" s="4" t="s">
        <v>5849</v>
      </c>
      <c r="C5895" s="3">
        <v>21655.0</v>
      </c>
    </row>
    <row r="5896">
      <c r="A5896" s="4">
        <v>17741.0</v>
      </c>
      <c r="B5896" s="4" t="s">
        <v>776</v>
      </c>
      <c r="C5896" s="3">
        <v>25235.0</v>
      </c>
    </row>
    <row r="5897">
      <c r="A5897" s="4">
        <v>17743.0</v>
      </c>
      <c r="B5897" s="4" t="s">
        <v>5850</v>
      </c>
      <c r="C5897" s="3">
        <v>20087.0</v>
      </c>
    </row>
    <row r="5898">
      <c r="A5898" s="4">
        <v>17753.0</v>
      </c>
      <c r="B5898" s="4" t="s">
        <v>5851</v>
      </c>
      <c r="C5898" s="3">
        <v>35291.0</v>
      </c>
    </row>
    <row r="5899">
      <c r="A5899" s="4">
        <v>17763.0</v>
      </c>
      <c r="B5899" s="4" t="s">
        <v>5852</v>
      </c>
      <c r="C5899" s="3">
        <v>27224.0</v>
      </c>
    </row>
    <row r="5900">
      <c r="A5900" s="4">
        <v>17764.0</v>
      </c>
      <c r="B5900" s="4" t="s">
        <v>5853</v>
      </c>
      <c r="C5900" s="3">
        <v>15916.0</v>
      </c>
    </row>
    <row r="5901">
      <c r="A5901" s="4">
        <v>17773.0</v>
      </c>
      <c r="B5901" s="4" t="s">
        <v>5854</v>
      </c>
      <c r="C5901" s="3">
        <v>22591.0</v>
      </c>
    </row>
    <row r="5902">
      <c r="A5902" s="4">
        <v>17784.0</v>
      </c>
      <c r="B5902" s="4" t="s">
        <v>5855</v>
      </c>
      <c r="C5902" s="3">
        <v>22673.0</v>
      </c>
    </row>
    <row r="5903">
      <c r="A5903" s="4">
        <v>17800.0</v>
      </c>
      <c r="B5903" s="4" t="s">
        <v>5856</v>
      </c>
      <c r="C5903" s="3">
        <v>30848.0</v>
      </c>
    </row>
    <row r="5904">
      <c r="A5904" s="4">
        <v>17789.0</v>
      </c>
      <c r="B5904" s="4" t="s">
        <v>5857</v>
      </c>
      <c r="C5904" s="3">
        <v>22877.0</v>
      </c>
    </row>
    <row r="5905">
      <c r="A5905" s="4">
        <v>17801.0</v>
      </c>
      <c r="B5905" s="4" t="s">
        <v>5858</v>
      </c>
      <c r="C5905" s="3">
        <v>24106.0</v>
      </c>
    </row>
    <row r="5906">
      <c r="A5906" s="4">
        <v>17792.0</v>
      </c>
      <c r="B5906" s="4" t="s">
        <v>5859</v>
      </c>
      <c r="C5906" s="3">
        <v>31373.0</v>
      </c>
    </row>
    <row r="5907">
      <c r="A5907" s="4">
        <v>17518.0</v>
      </c>
      <c r="B5907" s="4" t="s">
        <v>5860</v>
      </c>
      <c r="C5907" s="3">
        <v>16752.0</v>
      </c>
    </row>
    <row r="5908">
      <c r="A5908" s="4">
        <v>17787.0</v>
      </c>
      <c r="B5908" s="4" t="s">
        <v>5861</v>
      </c>
      <c r="C5908" s="3">
        <v>17915.0</v>
      </c>
    </row>
    <row r="5909">
      <c r="A5909" s="4">
        <v>15994.0</v>
      </c>
      <c r="B5909" s="4" t="s">
        <v>5862</v>
      </c>
      <c r="C5909" s="3">
        <v>13335.0</v>
      </c>
    </row>
    <row r="5910">
      <c r="A5910" s="4">
        <v>17321.0</v>
      </c>
      <c r="B5910" s="4" t="s">
        <v>5863</v>
      </c>
      <c r="C5910" s="3">
        <v>19084.0</v>
      </c>
    </row>
    <row r="5911">
      <c r="A5911" s="4">
        <v>17213.0</v>
      </c>
      <c r="B5911" s="4" t="s">
        <v>5864</v>
      </c>
      <c r="C5911" s="3">
        <v>20559.0</v>
      </c>
    </row>
    <row r="5912">
      <c r="A5912" s="4">
        <v>16243.0</v>
      </c>
      <c r="B5912" s="4" t="s">
        <v>5865</v>
      </c>
      <c r="C5912" s="3">
        <v>16671.0</v>
      </c>
    </row>
    <row r="5913">
      <c r="A5913" s="4">
        <v>17242.0</v>
      </c>
      <c r="B5913" s="4" t="s">
        <v>5866</v>
      </c>
      <c r="C5913" s="3">
        <v>23320.0</v>
      </c>
    </row>
    <row r="5914">
      <c r="A5914" s="4">
        <v>17597.0</v>
      </c>
      <c r="B5914" s="4" t="s">
        <v>5867</v>
      </c>
      <c r="C5914" s="3">
        <v>21091.0</v>
      </c>
    </row>
    <row r="5915">
      <c r="A5915" s="4">
        <v>17572.0</v>
      </c>
      <c r="B5915" s="4" t="s">
        <v>5868</v>
      </c>
      <c r="C5915" s="3">
        <v>16338.0</v>
      </c>
    </row>
    <row r="5916">
      <c r="A5916" s="4">
        <v>17738.0</v>
      </c>
      <c r="B5916" s="4" t="s">
        <v>5869</v>
      </c>
      <c r="C5916" s="3">
        <v>24348.0</v>
      </c>
    </row>
    <row r="5917">
      <c r="A5917" s="4">
        <v>17777.0</v>
      </c>
      <c r="B5917" s="4" t="s">
        <v>5870</v>
      </c>
      <c r="C5917" s="3">
        <v>12674.0</v>
      </c>
    </row>
    <row r="5918">
      <c r="A5918" s="4">
        <v>17796.0</v>
      </c>
      <c r="B5918" s="4" t="s">
        <v>5871</v>
      </c>
      <c r="C5918" s="3">
        <v>10923.0</v>
      </c>
    </row>
    <row r="5919">
      <c r="A5919" s="4">
        <v>17797.0</v>
      </c>
      <c r="B5919" s="4" t="s">
        <v>5872</v>
      </c>
      <c r="C5919" s="3">
        <v>17814.0</v>
      </c>
    </row>
    <row r="5920">
      <c r="A5920" s="4">
        <v>13733.0</v>
      </c>
      <c r="B5920" s="4" t="s">
        <v>5873</v>
      </c>
      <c r="C5920" s="3">
        <v>24461.0</v>
      </c>
    </row>
    <row r="5921">
      <c r="A5921" s="4">
        <v>17805.0</v>
      </c>
      <c r="B5921" s="4" t="s">
        <v>5874</v>
      </c>
      <c r="C5921" s="3">
        <v>13984.0</v>
      </c>
    </row>
    <row r="5922">
      <c r="A5922" s="4">
        <v>17778.0</v>
      </c>
      <c r="B5922" s="4" t="s">
        <v>5875</v>
      </c>
      <c r="C5922" s="3">
        <v>19156.0</v>
      </c>
    </row>
    <row r="5923">
      <c r="A5923" s="4">
        <v>17719.0</v>
      </c>
      <c r="B5923" s="4" t="s">
        <v>5876</v>
      </c>
      <c r="C5923" s="3">
        <v>16470.0</v>
      </c>
    </row>
    <row r="5924">
      <c r="A5924" s="4">
        <v>17782.0</v>
      </c>
      <c r="B5924" s="4" t="s">
        <v>5877</v>
      </c>
      <c r="C5924" s="3">
        <v>14015.0</v>
      </c>
    </row>
    <row r="5925">
      <c r="A5925" s="4">
        <v>17806.0</v>
      </c>
      <c r="B5925" s="4" t="s">
        <v>5878</v>
      </c>
      <c r="C5925" s="3">
        <v>17363.0</v>
      </c>
    </row>
    <row r="5926">
      <c r="A5926" s="4">
        <v>17783.0</v>
      </c>
      <c r="B5926" s="4" t="s">
        <v>5879</v>
      </c>
      <c r="C5926" s="3">
        <v>20855.0</v>
      </c>
    </row>
    <row r="5927">
      <c r="A5927" s="4">
        <v>17765.0</v>
      </c>
      <c r="B5927" s="4" t="s">
        <v>5880</v>
      </c>
      <c r="C5927" s="3">
        <v>14661.0</v>
      </c>
    </row>
    <row r="5928">
      <c r="A5928" s="4">
        <v>17808.0</v>
      </c>
      <c r="B5928" s="4" t="s">
        <v>5881</v>
      </c>
      <c r="C5928" s="3">
        <v>33764.0</v>
      </c>
    </row>
    <row r="5929">
      <c r="A5929" s="4">
        <v>16599.0</v>
      </c>
      <c r="B5929" s="4" t="s">
        <v>5882</v>
      </c>
      <c r="C5929" s="3">
        <v>20468.0</v>
      </c>
    </row>
    <row r="5930">
      <c r="A5930" s="4">
        <v>17504.0</v>
      </c>
      <c r="B5930" s="4" t="s">
        <v>5883</v>
      </c>
      <c r="C5930" s="3">
        <v>23663.0</v>
      </c>
    </row>
    <row r="5931">
      <c r="A5931" s="4">
        <v>17555.0</v>
      </c>
      <c r="B5931" s="4" t="s">
        <v>5884</v>
      </c>
      <c r="C5931" s="3">
        <v>19669.0</v>
      </c>
    </row>
    <row r="5932">
      <c r="A5932" s="4">
        <v>16832.0</v>
      </c>
      <c r="B5932" s="4" t="s">
        <v>5885</v>
      </c>
      <c r="C5932" s="3">
        <v>25336.0</v>
      </c>
    </row>
    <row r="5933">
      <c r="A5933" s="4">
        <v>17393.0</v>
      </c>
      <c r="B5933" s="4" t="s">
        <v>5886</v>
      </c>
      <c r="C5933" s="3">
        <v>21177.0</v>
      </c>
    </row>
    <row r="5934">
      <c r="A5934" s="4">
        <v>17816.0</v>
      </c>
      <c r="B5934" s="4" t="s">
        <v>5887</v>
      </c>
      <c r="C5934" s="3">
        <v>28990.0</v>
      </c>
    </row>
    <row r="5935">
      <c r="A5935" s="4">
        <v>17817.0</v>
      </c>
      <c r="B5935" s="4" t="s">
        <v>5888</v>
      </c>
      <c r="C5935" s="3">
        <v>18940.0</v>
      </c>
    </row>
    <row r="5936">
      <c r="A5936" s="4">
        <v>17818.0</v>
      </c>
      <c r="B5936" s="4" t="s">
        <v>5889</v>
      </c>
      <c r="C5936" s="3">
        <v>18630.0</v>
      </c>
    </row>
    <row r="5937">
      <c r="A5937" s="4" t="s">
        <v>5890</v>
      </c>
      <c r="B5937" s="4" t="s">
        <v>3105</v>
      </c>
      <c r="C5937" s="3">
        <v>18872.0</v>
      </c>
    </row>
    <row r="5938">
      <c r="A5938" s="4">
        <v>10873.0</v>
      </c>
      <c r="B5938" s="4" t="s">
        <v>675</v>
      </c>
      <c r="C5938" s="3">
        <v>45478.0</v>
      </c>
    </row>
    <row r="5939">
      <c r="A5939" s="4">
        <v>17694.0</v>
      </c>
      <c r="B5939" s="4" t="s">
        <v>5891</v>
      </c>
      <c r="C5939" s="3">
        <v>23052.0</v>
      </c>
    </row>
    <row r="5940">
      <c r="A5940" s="4">
        <v>17272.0</v>
      </c>
      <c r="B5940" s="4" t="s">
        <v>5892</v>
      </c>
      <c r="C5940" s="3">
        <v>15370.0</v>
      </c>
    </row>
    <row r="5941">
      <c r="A5941" s="4">
        <v>17521.0</v>
      </c>
      <c r="B5941" s="4" t="s">
        <v>5893</v>
      </c>
      <c r="C5941" s="3">
        <v>20941.0</v>
      </c>
    </row>
    <row r="5942">
      <c r="A5942" s="4">
        <v>17733.0</v>
      </c>
      <c r="B5942" s="4" t="s">
        <v>5894</v>
      </c>
      <c r="C5942" s="3">
        <v>22321.0</v>
      </c>
    </row>
    <row r="5943">
      <c r="A5943" s="4">
        <v>17744.0</v>
      </c>
      <c r="B5943" s="4" t="s">
        <v>5895</v>
      </c>
      <c r="C5943" s="3">
        <v>25802.0</v>
      </c>
    </row>
    <row r="5944">
      <c r="A5944" s="4">
        <v>17698.0</v>
      </c>
      <c r="B5944" s="4" t="s">
        <v>5896</v>
      </c>
      <c r="C5944" s="3">
        <v>27227.0</v>
      </c>
    </row>
    <row r="5945">
      <c r="A5945" s="4">
        <v>17776.0</v>
      </c>
      <c r="B5945" s="4" t="s">
        <v>5897</v>
      </c>
      <c r="C5945" s="3">
        <v>18257.0</v>
      </c>
    </row>
    <row r="5946">
      <c r="A5946" s="4">
        <v>17779.0</v>
      </c>
      <c r="B5946" s="4" t="s">
        <v>5898</v>
      </c>
      <c r="C5946" s="3">
        <v>30087.0</v>
      </c>
    </row>
    <row r="5947">
      <c r="A5947" s="4">
        <v>17781.0</v>
      </c>
      <c r="B5947" s="4" t="s">
        <v>5357</v>
      </c>
      <c r="C5947" s="3">
        <v>26061.0</v>
      </c>
    </row>
    <row r="5948">
      <c r="A5948" s="4">
        <v>17678.0</v>
      </c>
      <c r="B5948" s="4" t="s">
        <v>5899</v>
      </c>
      <c r="C5948" s="3">
        <v>16948.0</v>
      </c>
    </row>
    <row r="5949">
      <c r="A5949" s="4">
        <v>17379.0</v>
      </c>
      <c r="B5949" s="4" t="s">
        <v>5900</v>
      </c>
      <c r="C5949" s="3">
        <v>25124.0</v>
      </c>
    </row>
    <row r="5950">
      <c r="A5950" s="4">
        <v>17785.0</v>
      </c>
      <c r="B5950" s="4" t="s">
        <v>5901</v>
      </c>
      <c r="C5950" s="3">
        <v>18287.0</v>
      </c>
    </row>
    <row r="5951">
      <c r="A5951" s="4">
        <v>17658.0</v>
      </c>
      <c r="B5951" s="4" t="s">
        <v>5902</v>
      </c>
      <c r="C5951" s="3">
        <v>22123.0</v>
      </c>
    </row>
    <row r="5952">
      <c r="A5952" s="4">
        <v>17799.0</v>
      </c>
      <c r="B5952" s="4" t="s">
        <v>5903</v>
      </c>
      <c r="C5952" s="3">
        <v>24580.0</v>
      </c>
    </row>
    <row r="5953">
      <c r="A5953" s="4">
        <v>9592.0</v>
      </c>
      <c r="B5953" s="4" t="s">
        <v>5904</v>
      </c>
      <c r="C5953" s="3">
        <v>20695.0</v>
      </c>
    </row>
    <row r="5954">
      <c r="A5954" s="4">
        <v>17812.0</v>
      </c>
      <c r="B5954" s="4" t="s">
        <v>5905</v>
      </c>
      <c r="C5954" s="3">
        <v>21219.0</v>
      </c>
    </row>
    <row r="5955">
      <c r="A5955" s="4">
        <v>17814.0</v>
      </c>
      <c r="B5955" s="4" t="s">
        <v>5906</v>
      </c>
      <c r="C5955" s="3">
        <v>27895.0</v>
      </c>
    </row>
    <row r="5956">
      <c r="A5956" s="4">
        <v>17823.0</v>
      </c>
      <c r="B5956" s="4" t="s">
        <v>5907</v>
      </c>
      <c r="C5956" s="3">
        <v>26239.0</v>
      </c>
    </row>
    <row r="5957">
      <c r="A5957" s="4">
        <v>16863.0</v>
      </c>
      <c r="B5957" s="4" t="s">
        <v>4981</v>
      </c>
      <c r="C5957" s="3">
        <v>27111.0</v>
      </c>
    </row>
    <row r="5958">
      <c r="A5958" s="4">
        <v>17368.0</v>
      </c>
      <c r="B5958" s="4" t="s">
        <v>5908</v>
      </c>
      <c r="C5958" s="3">
        <v>15464.0</v>
      </c>
    </row>
    <row r="5959">
      <c r="A5959" s="4">
        <v>17472.0</v>
      </c>
      <c r="B5959" s="4" t="s">
        <v>5909</v>
      </c>
      <c r="C5959" s="3">
        <v>23857.0</v>
      </c>
    </row>
    <row r="5960">
      <c r="A5960" s="4">
        <v>17675.0</v>
      </c>
      <c r="B5960" s="4" t="s">
        <v>5910</v>
      </c>
      <c r="C5960" s="3">
        <v>15429.0</v>
      </c>
    </row>
    <row r="5961">
      <c r="A5961" s="4">
        <v>17008.0</v>
      </c>
      <c r="B5961" s="4" t="s">
        <v>5911</v>
      </c>
      <c r="C5961" s="3">
        <v>27220.0</v>
      </c>
    </row>
    <row r="5962">
      <c r="A5962" s="4">
        <v>17412.0</v>
      </c>
      <c r="B5962" s="4" t="s">
        <v>5912</v>
      </c>
      <c r="C5962" s="3">
        <v>21695.0</v>
      </c>
    </row>
    <row r="5963">
      <c r="A5963" s="4">
        <v>17795.0</v>
      </c>
      <c r="B5963" s="4" t="s">
        <v>5913</v>
      </c>
      <c r="C5963" s="3">
        <v>27896.0</v>
      </c>
    </row>
    <row r="5964">
      <c r="A5964" s="4">
        <v>17802.0</v>
      </c>
      <c r="B5964" s="4" t="s">
        <v>5914</v>
      </c>
      <c r="C5964" s="3">
        <v>17369.0</v>
      </c>
    </row>
    <row r="5965">
      <c r="A5965" s="4">
        <v>17788.0</v>
      </c>
      <c r="B5965" s="4" t="s">
        <v>5915</v>
      </c>
      <c r="C5965" s="3">
        <v>11506.0</v>
      </c>
    </row>
    <row r="5966">
      <c r="A5966" s="4">
        <v>17807.0</v>
      </c>
      <c r="B5966" s="4" t="s">
        <v>5916</v>
      </c>
      <c r="C5966" s="3">
        <v>27578.0</v>
      </c>
    </row>
    <row r="5967">
      <c r="A5967" s="4">
        <v>17815.0</v>
      </c>
      <c r="B5967" s="4" t="s">
        <v>5917</v>
      </c>
      <c r="C5967" s="3">
        <v>26567.0</v>
      </c>
    </row>
    <row r="5968">
      <c r="A5968" s="4">
        <v>16527.0</v>
      </c>
      <c r="B5968" s="4" t="s">
        <v>5918</v>
      </c>
      <c r="C5968" s="3">
        <v>22233.0</v>
      </c>
    </row>
    <row r="5969">
      <c r="A5969" s="4">
        <v>17826.0</v>
      </c>
      <c r="B5969" s="4" t="s">
        <v>5919</v>
      </c>
      <c r="C5969" s="3">
        <v>23296.0</v>
      </c>
    </row>
    <row r="5970">
      <c r="A5970" s="4">
        <v>9136.0</v>
      </c>
      <c r="B5970" s="4" t="s">
        <v>3</v>
      </c>
      <c r="C5970" s="3">
        <v>20601.0</v>
      </c>
    </row>
    <row r="5971">
      <c r="A5971" s="4">
        <v>17106.0</v>
      </c>
      <c r="B5971" s="4" t="s">
        <v>5920</v>
      </c>
      <c r="C5971" s="3">
        <v>11696.0</v>
      </c>
    </row>
    <row r="5972">
      <c r="A5972" s="4">
        <v>17642.0</v>
      </c>
      <c r="B5972" s="4" t="s">
        <v>5921</v>
      </c>
      <c r="C5972" s="3">
        <v>47017.0</v>
      </c>
    </row>
    <row r="5973">
      <c r="A5973" s="4">
        <v>17186.0</v>
      </c>
      <c r="B5973" s="4" t="s">
        <v>5922</v>
      </c>
      <c r="C5973" s="3">
        <v>32887.0</v>
      </c>
    </row>
    <row r="5974">
      <c r="A5974" s="4">
        <v>16871.0</v>
      </c>
      <c r="B5974" s="4" t="s">
        <v>5923</v>
      </c>
      <c r="C5974" s="3">
        <v>19460.0</v>
      </c>
    </row>
    <row r="5975">
      <c r="A5975" s="4">
        <v>9141.0</v>
      </c>
      <c r="B5975" s="4" t="s">
        <v>5</v>
      </c>
      <c r="C5975" s="3">
        <v>30758.0</v>
      </c>
    </row>
    <row r="5976">
      <c r="A5976" s="4">
        <v>17737.0</v>
      </c>
      <c r="B5976" s="4" t="s">
        <v>5924</v>
      </c>
      <c r="C5976" s="3">
        <v>20591.0</v>
      </c>
    </row>
    <row r="5977">
      <c r="A5977" s="4">
        <v>17760.0</v>
      </c>
      <c r="B5977" s="4" t="s">
        <v>5925</v>
      </c>
      <c r="C5977" s="3">
        <v>23841.0</v>
      </c>
    </row>
    <row r="5978">
      <c r="A5978" s="4">
        <v>17824.0</v>
      </c>
      <c r="B5978" s="4" t="s">
        <v>5926</v>
      </c>
      <c r="C5978" s="3">
        <v>34075.0</v>
      </c>
    </row>
    <row r="5979">
      <c r="A5979" s="4">
        <v>15556.0</v>
      </c>
      <c r="B5979" s="4" t="s">
        <v>5927</v>
      </c>
      <c r="C5979" s="3">
        <v>12814.0</v>
      </c>
    </row>
    <row r="5980">
      <c r="A5980" s="4">
        <v>16039.0</v>
      </c>
      <c r="B5980" s="4" t="s">
        <v>5928</v>
      </c>
      <c r="C5980" s="3">
        <v>23742.0</v>
      </c>
    </row>
    <row r="5981">
      <c r="A5981" s="4">
        <v>9163.0</v>
      </c>
      <c r="B5981" s="4" t="s">
        <v>14</v>
      </c>
      <c r="C5981" s="3">
        <v>17275.0</v>
      </c>
    </row>
    <row r="5982">
      <c r="A5982" s="4">
        <v>17796.0</v>
      </c>
      <c r="B5982" s="4" t="s">
        <v>5871</v>
      </c>
      <c r="C5982" s="3">
        <v>47448.0</v>
      </c>
    </row>
    <row r="5983">
      <c r="A5983" s="4">
        <v>17788.0</v>
      </c>
      <c r="B5983" s="4" t="s">
        <v>5929</v>
      </c>
      <c r="C5983" s="3">
        <v>11506.0</v>
      </c>
    </row>
    <row r="5984">
      <c r="A5984" s="4">
        <v>17098.0</v>
      </c>
      <c r="B5984" s="4" t="s">
        <v>5168</v>
      </c>
      <c r="C5984" s="3">
        <v>47296.0</v>
      </c>
    </row>
    <row r="5985">
      <c r="A5985" s="4">
        <v>13604.0</v>
      </c>
      <c r="B5985" s="4" t="s">
        <v>5638</v>
      </c>
      <c r="C5985" s="3">
        <v>24561.0</v>
      </c>
    </row>
    <row r="5986">
      <c r="A5986" s="4">
        <v>17843.0</v>
      </c>
      <c r="B5986" s="4" t="s">
        <v>5930</v>
      </c>
      <c r="C5986" s="3">
        <v>36148.0</v>
      </c>
    </row>
    <row r="5987">
      <c r="A5987" s="4">
        <v>17461.0</v>
      </c>
      <c r="B5987" s="4" t="s">
        <v>5931</v>
      </c>
      <c r="C5987" s="3">
        <v>27036.0</v>
      </c>
    </row>
    <row r="5988">
      <c r="A5988" s="4">
        <v>17622.0</v>
      </c>
      <c r="B5988" s="4" t="s">
        <v>5557</v>
      </c>
      <c r="C5988" s="3">
        <v>25548.0</v>
      </c>
    </row>
    <row r="5989">
      <c r="A5989" s="4">
        <v>17469.0</v>
      </c>
      <c r="B5989" s="4" t="s">
        <v>5932</v>
      </c>
      <c r="C5989" s="3">
        <v>24017.0</v>
      </c>
    </row>
    <row r="5990">
      <c r="A5990" s="4">
        <v>17119.0</v>
      </c>
      <c r="B5990" s="4" t="s">
        <v>5933</v>
      </c>
      <c r="C5990" s="3">
        <v>22189.0</v>
      </c>
    </row>
    <row r="5991">
      <c r="A5991" s="4">
        <v>17613.0</v>
      </c>
      <c r="B5991" s="4" t="s">
        <v>5934</v>
      </c>
      <c r="C5991" s="3">
        <v>23779.0</v>
      </c>
    </row>
    <row r="5992">
      <c r="A5992" s="4">
        <v>17704.0</v>
      </c>
      <c r="B5992" s="4" t="s">
        <v>5935</v>
      </c>
      <c r="C5992" s="3">
        <v>26847.0</v>
      </c>
    </row>
    <row r="5993">
      <c r="A5993" s="4">
        <v>17303.0</v>
      </c>
      <c r="B5993" s="4" t="s">
        <v>5936</v>
      </c>
      <c r="C5993" s="3">
        <v>13916.0</v>
      </c>
    </row>
    <row r="5994">
      <c r="A5994" s="4" t="s">
        <v>5937</v>
      </c>
      <c r="B5994" s="4" t="s">
        <v>4938</v>
      </c>
      <c r="C5994" s="3">
        <v>13461.0</v>
      </c>
    </row>
    <row r="5995">
      <c r="A5995" s="4">
        <v>13187.0</v>
      </c>
      <c r="B5995" s="4" t="s">
        <v>5938</v>
      </c>
      <c r="C5995" s="3">
        <v>20156.0</v>
      </c>
    </row>
    <row r="5996">
      <c r="A5996" s="4">
        <v>17834.0</v>
      </c>
      <c r="B5996" s="4" t="s">
        <v>5939</v>
      </c>
      <c r="C5996" s="3">
        <v>10266.0</v>
      </c>
    </row>
    <row r="5997">
      <c r="A5997" s="4">
        <v>17846.0</v>
      </c>
      <c r="B5997" s="4" t="s">
        <v>5940</v>
      </c>
      <c r="C5997" s="3">
        <v>19720.0</v>
      </c>
    </row>
    <row r="5998">
      <c r="A5998" s="4">
        <v>12051.0</v>
      </c>
      <c r="B5998" s="4" t="s">
        <v>5941</v>
      </c>
      <c r="C5998" s="3">
        <v>19608.0</v>
      </c>
    </row>
    <row r="5999">
      <c r="A5999" s="4">
        <v>17821.0</v>
      </c>
      <c r="B5999" s="4" t="s">
        <v>5942</v>
      </c>
      <c r="C5999" s="3">
        <v>20126.0</v>
      </c>
    </row>
    <row r="6000">
      <c r="A6000" s="4">
        <v>17848.0</v>
      </c>
      <c r="B6000" s="4" t="s">
        <v>5943</v>
      </c>
      <c r="C6000" s="3">
        <v>19261.0</v>
      </c>
    </row>
    <row r="6001">
      <c r="A6001" s="4">
        <v>17831.0</v>
      </c>
      <c r="B6001" s="4" t="s">
        <v>5944</v>
      </c>
      <c r="C6001" s="3">
        <v>18671.0</v>
      </c>
    </row>
    <row r="6002">
      <c r="A6002" s="4">
        <v>17832.0</v>
      </c>
      <c r="B6002" s="4" t="s">
        <v>5945</v>
      </c>
      <c r="C6002" s="3">
        <v>16496.0</v>
      </c>
    </row>
    <row r="6003">
      <c r="A6003" s="4">
        <v>17872.0</v>
      </c>
      <c r="B6003" s="4" t="s">
        <v>5946</v>
      </c>
      <c r="C6003" s="3">
        <v>11312.0</v>
      </c>
    </row>
    <row r="6004">
      <c r="A6004" s="4">
        <v>17890.0</v>
      </c>
      <c r="B6004" s="4" t="s">
        <v>5947</v>
      </c>
      <c r="C6004" s="3">
        <v>20526.0</v>
      </c>
    </row>
    <row r="6005">
      <c r="A6005" s="4">
        <v>17853.0</v>
      </c>
      <c r="B6005" s="4" t="s">
        <v>5948</v>
      </c>
      <c r="C6005" s="3">
        <v>27562.0</v>
      </c>
    </row>
    <row r="6006">
      <c r="A6006" s="4">
        <v>14113.0</v>
      </c>
      <c r="B6006" s="4" t="s">
        <v>5949</v>
      </c>
      <c r="C6006" s="3">
        <v>21851.0</v>
      </c>
    </row>
    <row r="6007">
      <c r="A6007" s="4">
        <v>17794.0</v>
      </c>
      <c r="B6007" s="4" t="s">
        <v>5950</v>
      </c>
      <c r="C6007" s="3">
        <v>16034.0</v>
      </c>
    </row>
    <row r="6008">
      <c r="A6008" s="4">
        <v>17793.0</v>
      </c>
      <c r="B6008" s="4" t="s">
        <v>5951</v>
      </c>
      <c r="C6008" s="3">
        <v>20823.0</v>
      </c>
    </row>
    <row r="6009">
      <c r="A6009" s="4">
        <v>17757.0</v>
      </c>
      <c r="B6009" s="4" t="s">
        <v>5952</v>
      </c>
      <c r="C6009" s="3">
        <v>19937.0</v>
      </c>
    </row>
    <row r="6010">
      <c r="A6010" s="4">
        <v>15237.0</v>
      </c>
      <c r="B6010" s="4" t="s">
        <v>5953</v>
      </c>
      <c r="C6010" s="3">
        <v>29803.0</v>
      </c>
    </row>
    <row r="6011">
      <c r="A6011" s="4">
        <v>17562.0</v>
      </c>
      <c r="B6011" s="4" t="s">
        <v>5954</v>
      </c>
      <c r="C6011" s="3">
        <v>14131.0</v>
      </c>
    </row>
    <row r="6012">
      <c r="A6012" s="4">
        <v>17608.0</v>
      </c>
      <c r="B6012" s="4" t="s">
        <v>5955</v>
      </c>
      <c r="C6012" s="3">
        <v>29429.0</v>
      </c>
    </row>
    <row r="6013">
      <c r="A6013" s="4">
        <v>15652.0</v>
      </c>
      <c r="B6013" s="4" t="s">
        <v>5956</v>
      </c>
      <c r="C6013" s="3">
        <v>21214.0</v>
      </c>
    </row>
    <row r="6014">
      <c r="A6014" s="4">
        <v>17880.0</v>
      </c>
      <c r="B6014" s="4" t="s">
        <v>5957</v>
      </c>
      <c r="C6014" s="3">
        <v>19527.0</v>
      </c>
    </row>
    <row r="6015">
      <c r="A6015" s="4">
        <v>17894.0</v>
      </c>
      <c r="B6015" s="4" t="s">
        <v>5958</v>
      </c>
      <c r="C6015" s="3">
        <v>21383.0</v>
      </c>
    </row>
    <row r="6016">
      <c r="A6016" s="4">
        <v>17850.0</v>
      </c>
      <c r="B6016" s="4" t="s">
        <v>5959</v>
      </c>
      <c r="C6016" s="3">
        <v>21645.0</v>
      </c>
    </row>
    <row r="6017">
      <c r="A6017" s="4">
        <v>17855.0</v>
      </c>
      <c r="B6017" s="4" t="s">
        <v>5960</v>
      </c>
      <c r="C6017" s="3">
        <v>20194.0</v>
      </c>
    </row>
    <row r="6018">
      <c r="A6018" s="4">
        <v>16016.0</v>
      </c>
      <c r="B6018" s="4" t="s">
        <v>4318</v>
      </c>
      <c r="C6018" s="3">
        <v>9139.0</v>
      </c>
    </row>
    <row r="6019">
      <c r="A6019" s="4">
        <v>17893.0</v>
      </c>
      <c r="B6019" s="4" t="s">
        <v>5961</v>
      </c>
      <c r="C6019" s="3">
        <v>17174.0</v>
      </c>
    </row>
    <row r="6020">
      <c r="A6020" s="4">
        <v>17945.0</v>
      </c>
      <c r="B6020" s="4" t="s">
        <v>5962</v>
      </c>
      <c r="C6020" s="3">
        <v>33072.0</v>
      </c>
    </row>
    <row r="6021">
      <c r="A6021" s="4">
        <v>17840.0</v>
      </c>
      <c r="B6021" s="4" t="s">
        <v>5963</v>
      </c>
      <c r="C6021" s="3">
        <v>10590.0</v>
      </c>
    </row>
    <row r="6022">
      <c r="A6022" s="4">
        <v>17830.0</v>
      </c>
      <c r="B6022" s="4" t="s">
        <v>5964</v>
      </c>
      <c r="C6022" s="3">
        <v>25200.0</v>
      </c>
    </row>
    <row r="6023">
      <c r="A6023" s="4">
        <v>17882.0</v>
      </c>
      <c r="B6023" s="4" t="s">
        <v>5965</v>
      </c>
      <c r="C6023" s="3">
        <v>29239.0</v>
      </c>
    </row>
    <row r="6024">
      <c r="A6024" s="4">
        <v>17844.0</v>
      </c>
      <c r="B6024" s="4" t="s">
        <v>5966</v>
      </c>
      <c r="C6024" s="3">
        <v>30422.0</v>
      </c>
    </row>
    <row r="6025">
      <c r="A6025" s="4">
        <v>17867.0</v>
      </c>
      <c r="B6025" s="4" t="s">
        <v>5967</v>
      </c>
      <c r="C6025" s="3">
        <v>20298.0</v>
      </c>
    </row>
    <row r="6026">
      <c r="A6026" s="4">
        <v>17835.0</v>
      </c>
      <c r="B6026" s="4" t="s">
        <v>5968</v>
      </c>
      <c r="C6026" s="3">
        <v>23741.0</v>
      </c>
    </row>
    <row r="6027">
      <c r="A6027" s="4">
        <v>17836.0</v>
      </c>
      <c r="B6027" s="4" t="s">
        <v>5969</v>
      </c>
      <c r="C6027" s="3">
        <v>36797.0</v>
      </c>
    </row>
    <row r="6028">
      <c r="A6028" s="4">
        <v>17854.0</v>
      </c>
      <c r="B6028" s="4" t="s">
        <v>5970</v>
      </c>
      <c r="C6028" s="3">
        <v>22029.0</v>
      </c>
    </row>
    <row r="6029">
      <c r="A6029" s="4">
        <v>17849.0</v>
      </c>
      <c r="B6029" s="4" t="s">
        <v>5971</v>
      </c>
      <c r="C6029" s="3">
        <v>26237.0</v>
      </c>
    </row>
    <row r="6030">
      <c r="A6030" s="4">
        <v>17660.0</v>
      </c>
      <c r="B6030" s="4" t="s">
        <v>5972</v>
      </c>
      <c r="C6030" s="3">
        <v>25150.0</v>
      </c>
    </row>
    <row r="6031">
      <c r="A6031" s="4">
        <v>17073.0</v>
      </c>
      <c r="B6031" s="4" t="s">
        <v>5973</v>
      </c>
      <c r="C6031" s="3">
        <v>36313.0</v>
      </c>
    </row>
    <row r="6032">
      <c r="A6032" s="4">
        <v>17566.0</v>
      </c>
      <c r="B6032" s="4" t="s">
        <v>5974</v>
      </c>
      <c r="C6032" s="3">
        <v>22520.0</v>
      </c>
    </row>
    <row r="6033">
      <c r="A6033" s="4">
        <v>17833.0</v>
      </c>
      <c r="B6033" s="4" t="s">
        <v>5975</v>
      </c>
      <c r="C6033" s="3">
        <v>16597.0</v>
      </c>
    </row>
    <row r="6034">
      <c r="A6034" s="4" t="s">
        <v>5976</v>
      </c>
      <c r="B6034" s="4" t="s">
        <v>5702</v>
      </c>
      <c r="C6034" s="3">
        <v>26420.0</v>
      </c>
    </row>
    <row r="6035">
      <c r="A6035" s="4">
        <v>17328.0</v>
      </c>
      <c r="B6035" s="4" t="s">
        <v>5977</v>
      </c>
      <c r="C6035" s="3">
        <v>15964.0</v>
      </c>
    </row>
    <row r="6036">
      <c r="A6036" s="4">
        <v>17280.0</v>
      </c>
      <c r="B6036" s="4" t="s">
        <v>5978</v>
      </c>
      <c r="C6036" s="3">
        <v>29439.0</v>
      </c>
    </row>
    <row r="6037">
      <c r="A6037" s="4">
        <v>17525.0</v>
      </c>
      <c r="B6037" s="4" t="s">
        <v>5979</v>
      </c>
      <c r="C6037" s="3">
        <v>23101.0</v>
      </c>
    </row>
    <row r="6038">
      <c r="A6038" s="4">
        <v>17238.0</v>
      </c>
      <c r="B6038" s="4" t="s">
        <v>5980</v>
      </c>
      <c r="C6038" s="3">
        <v>13756.0</v>
      </c>
    </row>
    <row r="6039">
      <c r="A6039" s="4">
        <v>17771.0</v>
      </c>
      <c r="B6039" s="4" t="s">
        <v>5981</v>
      </c>
      <c r="C6039" s="3">
        <v>14316.0</v>
      </c>
    </row>
    <row r="6040">
      <c r="A6040" s="4">
        <v>17606.0</v>
      </c>
      <c r="B6040" s="4" t="s">
        <v>5982</v>
      </c>
      <c r="C6040" s="3">
        <v>17098.0</v>
      </c>
    </row>
    <row r="6041">
      <c r="A6041" s="4">
        <v>17610.0</v>
      </c>
      <c r="B6041" s="4" t="s">
        <v>5983</v>
      </c>
      <c r="C6041" s="3">
        <v>18834.0</v>
      </c>
    </row>
    <row r="6042">
      <c r="A6042" s="4">
        <v>17342.0</v>
      </c>
      <c r="B6042" s="4" t="s">
        <v>5984</v>
      </c>
      <c r="C6042" s="3">
        <v>20034.0</v>
      </c>
    </row>
    <row r="6043">
      <c r="A6043" s="4">
        <v>9945.0</v>
      </c>
      <c r="B6043" s="4" t="s">
        <v>5985</v>
      </c>
      <c r="C6043" s="3">
        <v>21443.0</v>
      </c>
    </row>
    <row r="6044">
      <c r="A6044" s="4">
        <v>17720.0</v>
      </c>
      <c r="B6044" s="4" t="s">
        <v>5986</v>
      </c>
      <c r="C6044" s="3">
        <v>28016.0</v>
      </c>
    </row>
    <row r="6045">
      <c r="A6045" s="4">
        <v>17782.0</v>
      </c>
      <c r="B6045" s="4" t="s">
        <v>5987</v>
      </c>
      <c r="C6045" s="3">
        <v>14015.0</v>
      </c>
    </row>
    <row r="6046">
      <c r="A6046" s="4">
        <v>17806.0</v>
      </c>
      <c r="B6046" s="4" t="s">
        <v>5988</v>
      </c>
      <c r="C6046" s="3">
        <v>17363.0</v>
      </c>
    </row>
    <row r="6047">
      <c r="A6047" s="4">
        <v>17837.0</v>
      </c>
      <c r="B6047" s="4" t="s">
        <v>5989</v>
      </c>
      <c r="C6047" s="3">
        <v>38166.0</v>
      </c>
    </row>
    <row r="6048">
      <c r="A6048" s="4">
        <v>17851.0</v>
      </c>
      <c r="B6048" s="4" t="s">
        <v>5990</v>
      </c>
      <c r="C6048" s="3">
        <v>23405.0</v>
      </c>
    </row>
    <row r="6049">
      <c r="A6049" s="4">
        <v>17825.0</v>
      </c>
      <c r="B6049" s="4" t="s">
        <v>5991</v>
      </c>
      <c r="C6049" s="3">
        <v>15882.0</v>
      </c>
    </row>
    <row r="6050">
      <c r="A6050" s="4">
        <v>9778.0</v>
      </c>
      <c r="B6050" s="4" t="s">
        <v>5992</v>
      </c>
      <c r="C6050" s="3">
        <v>32095.0</v>
      </c>
    </row>
    <row r="6051">
      <c r="A6051" s="4">
        <v>17822.0</v>
      </c>
      <c r="B6051" s="4" t="s">
        <v>5993</v>
      </c>
      <c r="C6051" s="3">
        <v>28711.0</v>
      </c>
    </row>
    <row r="6052">
      <c r="A6052" s="4">
        <v>17857.0</v>
      </c>
      <c r="B6052" s="4" t="s">
        <v>5994</v>
      </c>
      <c r="C6052" s="3">
        <v>23488.0</v>
      </c>
    </row>
    <row r="6053">
      <c r="A6053" s="4">
        <v>17865.0</v>
      </c>
      <c r="B6053" s="4" t="s">
        <v>5995</v>
      </c>
      <c r="C6053" s="3">
        <v>24537.0</v>
      </c>
    </row>
    <row r="6054">
      <c r="A6054" s="4">
        <v>17866.0</v>
      </c>
      <c r="B6054" s="4" t="s">
        <v>5996</v>
      </c>
      <c r="C6054" s="3">
        <v>25015.0</v>
      </c>
    </row>
    <row r="6055">
      <c r="A6055" s="4">
        <v>17870.0</v>
      </c>
      <c r="B6055" s="4" t="s">
        <v>5997</v>
      </c>
      <c r="C6055" s="3">
        <v>12848.0</v>
      </c>
    </row>
    <row r="6056">
      <c r="A6056" s="4">
        <v>17871.0</v>
      </c>
      <c r="B6056" s="4" t="s">
        <v>5998</v>
      </c>
      <c r="C6056" s="3">
        <v>19611.0</v>
      </c>
    </row>
    <row r="6057">
      <c r="A6057" s="4">
        <v>17875.0</v>
      </c>
      <c r="B6057" s="4" t="s">
        <v>5999</v>
      </c>
      <c r="C6057" s="3">
        <v>21630.0</v>
      </c>
    </row>
    <row r="6058">
      <c r="A6058" s="4">
        <v>17858.0</v>
      </c>
      <c r="B6058" s="4" t="s">
        <v>6000</v>
      </c>
      <c r="C6058" s="3">
        <v>15062.0</v>
      </c>
    </row>
    <row r="6059">
      <c r="A6059" s="4">
        <v>17847.0</v>
      </c>
      <c r="B6059" s="4" t="s">
        <v>6001</v>
      </c>
      <c r="C6059" s="3">
        <v>14077.0</v>
      </c>
    </row>
    <row r="6060">
      <c r="A6060" s="4">
        <v>17884.0</v>
      </c>
      <c r="B6060" s="4" t="s">
        <v>6002</v>
      </c>
      <c r="C6060" s="3">
        <v>22699.0</v>
      </c>
    </row>
    <row r="6061">
      <c r="A6061" s="4">
        <v>17886.0</v>
      </c>
      <c r="B6061" s="4" t="s">
        <v>6003</v>
      </c>
      <c r="C6061" s="3">
        <v>20387.0</v>
      </c>
    </row>
    <row r="6062">
      <c r="A6062" s="4">
        <v>17888.0</v>
      </c>
      <c r="B6062" s="4" t="s">
        <v>6004</v>
      </c>
      <c r="C6062" s="3">
        <v>14755.0</v>
      </c>
    </row>
    <row r="6063">
      <c r="A6063" s="4">
        <v>17896.0</v>
      </c>
      <c r="B6063" s="4" t="s">
        <v>6005</v>
      </c>
      <c r="C6063" s="3">
        <v>19176.0</v>
      </c>
    </row>
    <row r="6064">
      <c r="A6064" s="4">
        <v>17900.0</v>
      </c>
      <c r="B6064" s="4" t="s">
        <v>6006</v>
      </c>
      <c r="C6064" s="3">
        <v>25539.0</v>
      </c>
    </row>
    <row r="6065">
      <c r="A6065" s="4">
        <v>17902.0</v>
      </c>
      <c r="B6065" s="4" t="s">
        <v>6007</v>
      </c>
      <c r="C6065" s="3">
        <v>14212.0</v>
      </c>
    </row>
    <row r="6066">
      <c r="A6066" s="4">
        <v>17903.0</v>
      </c>
      <c r="B6066" s="4" t="s">
        <v>6008</v>
      </c>
      <c r="C6066" s="3">
        <v>12274.0</v>
      </c>
    </row>
    <row r="6067">
      <c r="A6067" s="4">
        <v>17751.0</v>
      </c>
      <c r="B6067" s="4" t="s">
        <v>6009</v>
      </c>
      <c r="C6067" s="3">
        <v>23030.0</v>
      </c>
    </row>
    <row r="6068">
      <c r="A6068" s="4">
        <v>17910.0</v>
      </c>
      <c r="B6068" s="4" t="s">
        <v>6010</v>
      </c>
      <c r="C6068" s="3">
        <v>18039.0</v>
      </c>
    </row>
    <row r="6069">
      <c r="A6069" s="4">
        <v>17930.0</v>
      </c>
      <c r="B6069" s="4" t="s">
        <v>6011</v>
      </c>
      <c r="C6069" s="3">
        <v>21107.0</v>
      </c>
    </row>
    <row r="6070">
      <c r="A6070" s="4">
        <v>17948.0</v>
      </c>
      <c r="B6070" s="4" t="s">
        <v>6012</v>
      </c>
      <c r="C6070" s="3">
        <v>21335.0</v>
      </c>
    </row>
    <row r="6071">
      <c r="A6071" s="4">
        <v>17954.0</v>
      </c>
      <c r="B6071" s="4" t="s">
        <v>6013</v>
      </c>
      <c r="C6071" s="3">
        <v>13621.0</v>
      </c>
    </row>
    <row r="6072">
      <c r="A6072" s="4">
        <v>17940.0</v>
      </c>
      <c r="B6072" s="4" t="s">
        <v>6014</v>
      </c>
      <c r="C6072" s="3">
        <v>12708.0</v>
      </c>
    </row>
    <row r="6073">
      <c r="A6073" s="4">
        <v>17957.0</v>
      </c>
      <c r="B6073" s="4" t="s">
        <v>6015</v>
      </c>
      <c r="C6073" s="3">
        <v>19296.0</v>
      </c>
    </row>
    <row r="6074">
      <c r="A6074" s="4">
        <v>17909.0</v>
      </c>
      <c r="B6074" s="4" t="s">
        <v>6016</v>
      </c>
      <c r="C6074" s="3">
        <v>17693.0</v>
      </c>
    </row>
    <row r="6075">
      <c r="A6075" s="4">
        <v>17913.0</v>
      </c>
      <c r="B6075" s="4" t="s">
        <v>6017</v>
      </c>
      <c r="C6075" s="3">
        <v>15556.0</v>
      </c>
    </row>
    <row r="6076">
      <c r="A6076" s="4">
        <v>17952.0</v>
      </c>
      <c r="B6076" s="4" t="s">
        <v>6018</v>
      </c>
      <c r="C6076" s="3">
        <v>20021.0</v>
      </c>
    </row>
    <row r="6077">
      <c r="A6077" s="4">
        <v>16094.0</v>
      </c>
      <c r="B6077" s="4" t="s">
        <v>6019</v>
      </c>
      <c r="C6077" s="3">
        <v>22960.0</v>
      </c>
    </row>
    <row r="6078">
      <c r="A6078" s="4">
        <v>16840.0</v>
      </c>
      <c r="B6078" s="4" t="s">
        <v>6020</v>
      </c>
      <c r="C6078" s="3">
        <v>23491.0</v>
      </c>
    </row>
    <row r="6079">
      <c r="A6079" s="4">
        <v>17197.0</v>
      </c>
      <c r="B6079" s="4" t="s">
        <v>6021</v>
      </c>
      <c r="C6079" s="3">
        <v>20092.0</v>
      </c>
    </row>
    <row r="6080">
      <c r="A6080" s="4">
        <v>13405.0</v>
      </c>
      <c r="B6080" s="4" t="s">
        <v>6022</v>
      </c>
      <c r="C6080" s="3">
        <v>23929.0</v>
      </c>
    </row>
    <row r="6081">
      <c r="A6081" s="4">
        <v>9153.0</v>
      </c>
      <c r="B6081" s="4" t="s">
        <v>9</v>
      </c>
      <c r="C6081" s="3">
        <v>24623.0</v>
      </c>
    </row>
    <row r="6082">
      <c r="A6082" s="4">
        <v>11626.0</v>
      </c>
      <c r="B6082" s="4" t="s">
        <v>6023</v>
      </c>
      <c r="C6082" s="3">
        <v>24025.0</v>
      </c>
    </row>
    <row r="6083">
      <c r="A6083" s="4">
        <v>9158.0</v>
      </c>
      <c r="B6083" s="4" t="s">
        <v>11</v>
      </c>
      <c r="C6083" s="3">
        <v>29032.0</v>
      </c>
    </row>
    <row r="6084">
      <c r="A6084" s="4" t="s">
        <v>6024</v>
      </c>
      <c r="B6084" s="4" t="s">
        <v>5215</v>
      </c>
      <c r="C6084" s="3">
        <v>21989.0</v>
      </c>
    </row>
    <row r="6085">
      <c r="A6085" s="4">
        <v>17845.0</v>
      </c>
      <c r="B6085" s="4" t="s">
        <v>6025</v>
      </c>
      <c r="C6085" s="3">
        <v>20315.0</v>
      </c>
    </row>
    <row r="6086">
      <c r="A6086" s="4">
        <v>17863.0</v>
      </c>
      <c r="B6086" s="4" t="s">
        <v>6026</v>
      </c>
      <c r="C6086" s="3">
        <v>27703.0</v>
      </c>
    </row>
    <row r="6087">
      <c r="A6087" s="4">
        <v>17869.0</v>
      </c>
      <c r="B6087" s="4" t="s">
        <v>6027</v>
      </c>
      <c r="C6087" s="3">
        <v>14526.0</v>
      </c>
    </row>
    <row r="6088">
      <c r="A6088" s="4">
        <v>17336.0</v>
      </c>
      <c r="B6088" s="4" t="s">
        <v>6028</v>
      </c>
      <c r="C6088" s="3">
        <v>12784.0</v>
      </c>
    </row>
    <row r="6089">
      <c r="A6089" s="4">
        <v>17820.0</v>
      </c>
      <c r="B6089" s="4" t="s">
        <v>6029</v>
      </c>
      <c r="C6089" s="3">
        <v>30625.0</v>
      </c>
    </row>
    <row r="6090">
      <c r="A6090" s="4">
        <v>17891.0</v>
      </c>
      <c r="B6090" s="4" t="s">
        <v>6030</v>
      </c>
      <c r="C6090" s="3">
        <v>17366.0</v>
      </c>
    </row>
    <row r="6091">
      <c r="A6091" s="4">
        <v>17892.0</v>
      </c>
      <c r="B6091" s="4" t="s">
        <v>6031</v>
      </c>
      <c r="C6091" s="3">
        <v>33326.0</v>
      </c>
    </row>
    <row r="6092">
      <c r="A6092" s="4">
        <v>17895.0</v>
      </c>
      <c r="B6092" s="4" t="s">
        <v>6032</v>
      </c>
      <c r="C6092" s="3">
        <v>25491.0</v>
      </c>
    </row>
    <row r="6093">
      <c r="A6093" s="4">
        <v>17905.0</v>
      </c>
      <c r="B6093" s="4" t="s">
        <v>6033</v>
      </c>
      <c r="C6093" s="3">
        <v>25479.0</v>
      </c>
    </row>
    <row r="6094">
      <c r="A6094" s="4">
        <v>17889.0</v>
      </c>
      <c r="B6094" s="4" t="s">
        <v>6034</v>
      </c>
      <c r="C6094" s="3">
        <v>29350.0</v>
      </c>
    </row>
    <row r="6095">
      <c r="A6095" s="4">
        <v>17928.0</v>
      </c>
      <c r="B6095" s="4" t="s">
        <v>6035</v>
      </c>
      <c r="C6095" s="3">
        <v>17455.0</v>
      </c>
    </row>
    <row r="6096">
      <c r="A6096" s="4">
        <v>17929.0</v>
      </c>
      <c r="B6096" s="4" t="s">
        <v>6036</v>
      </c>
      <c r="C6096" s="3">
        <v>15674.0</v>
      </c>
    </row>
    <row r="6097">
      <c r="A6097" s="4">
        <v>17921.0</v>
      </c>
      <c r="B6097" s="4" t="s">
        <v>6037</v>
      </c>
      <c r="C6097" s="3">
        <v>19439.0</v>
      </c>
    </row>
    <row r="6098">
      <c r="A6098" s="4">
        <v>17887.0</v>
      </c>
      <c r="B6098" s="4" t="s">
        <v>6038</v>
      </c>
      <c r="C6098" s="3">
        <v>20748.0</v>
      </c>
    </row>
    <row r="6099">
      <c r="A6099" s="4">
        <v>17810.0</v>
      </c>
      <c r="B6099" s="4" t="s">
        <v>6039</v>
      </c>
      <c r="C6099" s="3">
        <v>20621.0</v>
      </c>
    </row>
    <row r="6100">
      <c r="A6100" s="4" t="s">
        <v>6040</v>
      </c>
      <c r="B6100" s="4" t="s">
        <v>6041</v>
      </c>
      <c r="C6100" s="3">
        <v>37161.0</v>
      </c>
    </row>
    <row r="6101">
      <c r="A6101" s="5"/>
      <c r="B6101" s="5"/>
      <c r="C6101" s="6"/>
    </row>
    <row r="6102">
      <c r="A6102" s="5"/>
      <c r="B6102" s="5"/>
      <c r="C6102" s="6"/>
    </row>
    <row r="6103">
      <c r="A6103" s="5"/>
      <c r="B6103" s="5"/>
      <c r="C6103" s="6"/>
    </row>
    <row r="6104">
      <c r="A6104" s="5"/>
      <c r="B6104" s="5"/>
      <c r="C6104" s="6"/>
    </row>
    <row r="6105">
      <c r="A6105" s="5"/>
      <c r="B6105" s="5"/>
      <c r="C6105" s="6"/>
    </row>
    <row r="6106">
      <c r="A6106" s="5"/>
      <c r="B6106" s="5"/>
      <c r="C6106" s="6"/>
    </row>
    <row r="6107">
      <c r="A6107" s="5"/>
      <c r="B6107" s="5"/>
      <c r="C6107" s="6"/>
    </row>
    <row r="6108">
      <c r="A6108" s="5"/>
      <c r="B6108" s="5"/>
      <c r="C6108" s="6"/>
    </row>
    <row r="6109">
      <c r="A6109" s="5"/>
      <c r="B6109" s="5"/>
      <c r="C6109" s="6"/>
    </row>
    <row r="6110">
      <c r="A6110" s="5"/>
      <c r="B6110" s="5"/>
      <c r="C6110" s="6"/>
    </row>
    <row r="6111">
      <c r="A6111" s="5"/>
      <c r="B6111" s="5"/>
      <c r="C6111" s="6"/>
    </row>
    <row r="6112">
      <c r="A6112" s="5"/>
      <c r="B6112" s="5"/>
      <c r="C6112" s="6"/>
    </row>
    <row r="6113">
      <c r="A6113" s="5"/>
      <c r="B6113" s="5"/>
      <c r="C6113" s="6"/>
    </row>
    <row r="6114">
      <c r="A6114" s="5"/>
      <c r="B6114" s="5"/>
      <c r="C6114" s="6"/>
    </row>
    <row r="6115">
      <c r="A6115" s="5"/>
      <c r="B6115" s="5"/>
      <c r="C6115" s="6"/>
    </row>
    <row r="6116">
      <c r="A6116" s="5"/>
      <c r="B6116" s="5"/>
      <c r="C6116" s="6"/>
    </row>
    <row r="6117">
      <c r="A6117" s="5"/>
      <c r="B6117" s="5"/>
      <c r="C6117" s="6"/>
    </row>
    <row r="6118">
      <c r="A6118" s="5"/>
      <c r="B6118" s="5"/>
      <c r="C6118" s="6"/>
    </row>
    <row r="6119">
      <c r="A6119" s="5"/>
      <c r="B6119" s="5"/>
      <c r="C6119" s="6"/>
    </row>
    <row r="6120">
      <c r="A6120" s="5"/>
      <c r="B6120" s="5"/>
      <c r="C6120" s="6"/>
    </row>
    <row r="6121">
      <c r="A6121" s="5"/>
      <c r="B6121" s="5"/>
      <c r="C6121" s="6"/>
    </row>
    <row r="6122">
      <c r="A6122" s="5"/>
      <c r="B6122" s="5"/>
      <c r="C6122" s="6"/>
    </row>
    <row r="6123">
      <c r="A6123" s="5"/>
      <c r="B6123" s="5"/>
      <c r="C6123" s="6"/>
    </row>
    <row r="6124">
      <c r="A6124" s="5"/>
      <c r="B6124" s="5"/>
      <c r="C6124" s="6"/>
    </row>
    <row r="6125">
      <c r="A6125" s="5"/>
      <c r="B6125" s="5"/>
      <c r="C6125" s="6"/>
    </row>
    <row r="6126">
      <c r="A6126" s="5"/>
      <c r="B6126" s="5"/>
      <c r="C6126" s="6"/>
    </row>
    <row r="6127">
      <c r="A6127" s="5"/>
      <c r="B6127" s="5"/>
      <c r="C6127" s="6"/>
    </row>
    <row r="6128">
      <c r="A6128" s="5"/>
      <c r="B6128" s="5"/>
      <c r="C6128" s="6"/>
    </row>
    <row r="6129">
      <c r="A6129" s="5"/>
      <c r="B6129" s="5"/>
      <c r="C6129" s="6"/>
    </row>
    <row r="6130">
      <c r="A6130" s="5"/>
      <c r="B6130" s="5"/>
      <c r="C6130" s="6"/>
    </row>
    <row r="6131">
      <c r="A6131" s="5"/>
      <c r="B6131" s="5"/>
      <c r="C6131" s="6"/>
    </row>
    <row r="6132">
      <c r="A6132" s="5"/>
      <c r="B6132" s="5"/>
      <c r="C6132" s="6"/>
    </row>
    <row r="6133">
      <c r="A6133" s="5"/>
      <c r="B6133" s="5"/>
      <c r="C6133" s="6"/>
    </row>
    <row r="6134">
      <c r="A6134" s="5"/>
      <c r="B6134" s="5"/>
      <c r="C6134" s="6"/>
    </row>
    <row r="6135">
      <c r="A6135" s="5"/>
      <c r="B6135" s="5"/>
      <c r="C6135" s="6"/>
    </row>
    <row r="6136">
      <c r="A6136" s="5"/>
      <c r="B6136" s="5"/>
      <c r="C6136" s="6"/>
    </row>
    <row r="6137">
      <c r="A6137" s="5"/>
      <c r="B6137" s="5"/>
      <c r="C6137" s="6"/>
    </row>
    <row r="6138">
      <c r="A6138" s="5"/>
      <c r="B6138" s="5"/>
      <c r="C6138" s="6"/>
    </row>
    <row r="6139">
      <c r="A6139" s="5"/>
      <c r="B6139" s="5"/>
      <c r="C6139" s="6"/>
    </row>
    <row r="6140">
      <c r="A6140" s="5"/>
      <c r="B6140" s="5"/>
      <c r="C6140" s="6"/>
    </row>
    <row r="6141">
      <c r="A6141" s="5"/>
      <c r="B6141" s="5"/>
      <c r="C6141" s="6"/>
    </row>
    <row r="6142">
      <c r="A6142" s="5"/>
      <c r="B6142" s="5"/>
      <c r="C6142" s="6"/>
    </row>
    <row r="6143">
      <c r="A6143" s="5"/>
      <c r="B6143" s="5"/>
      <c r="C6143" s="6"/>
    </row>
    <row r="6144">
      <c r="A6144" s="5"/>
      <c r="B6144" s="5"/>
      <c r="C6144" s="6"/>
    </row>
    <row r="6145">
      <c r="A6145" s="5"/>
      <c r="B6145" s="5"/>
      <c r="C6145" s="6"/>
    </row>
    <row r="6146">
      <c r="A6146" s="5"/>
      <c r="B6146" s="5"/>
      <c r="C6146" s="6"/>
    </row>
    <row r="6147">
      <c r="A6147" s="5"/>
      <c r="B6147" s="5"/>
      <c r="C6147" s="6"/>
    </row>
    <row r="6148">
      <c r="A6148" s="5"/>
      <c r="B6148" s="5"/>
      <c r="C6148" s="6"/>
    </row>
    <row r="6149">
      <c r="A6149" s="5"/>
      <c r="B6149" s="5"/>
      <c r="C6149" s="6"/>
    </row>
    <row r="6150">
      <c r="A6150" s="5"/>
      <c r="B6150" s="5"/>
      <c r="C6150" s="6"/>
    </row>
    <row r="6151">
      <c r="A6151" s="5"/>
      <c r="B6151" s="5"/>
      <c r="C6151" s="6"/>
    </row>
    <row r="6152">
      <c r="A6152" s="5"/>
      <c r="B6152" s="5"/>
      <c r="C6152" s="6"/>
    </row>
    <row r="6153">
      <c r="A6153" s="5"/>
      <c r="B6153" s="5"/>
      <c r="C6153" s="6"/>
    </row>
    <row r="6154">
      <c r="A6154" s="5"/>
      <c r="B6154" s="5"/>
      <c r="C6154" s="6"/>
    </row>
    <row r="6155">
      <c r="A6155" s="5"/>
      <c r="B6155" s="5"/>
      <c r="C6155" s="6"/>
    </row>
    <row r="6156">
      <c r="A6156" s="5"/>
      <c r="B6156" s="5"/>
      <c r="C6156" s="6"/>
    </row>
    <row r="6157">
      <c r="A6157" s="5"/>
      <c r="B6157" s="5"/>
      <c r="C6157" s="6"/>
    </row>
    <row r="6158">
      <c r="A6158" s="5"/>
      <c r="B6158" s="5"/>
      <c r="C6158" s="6"/>
    </row>
    <row r="6159">
      <c r="A6159" s="5"/>
      <c r="B6159" s="5"/>
      <c r="C6159" s="6"/>
    </row>
    <row r="6160">
      <c r="A6160" s="5"/>
      <c r="B6160" s="5"/>
      <c r="C6160" s="6"/>
    </row>
    <row r="6161">
      <c r="A6161" s="5"/>
      <c r="B6161" s="5"/>
      <c r="C6161" s="6"/>
    </row>
    <row r="6162">
      <c r="A6162" s="5"/>
      <c r="B6162" s="5"/>
      <c r="C6162" s="6"/>
    </row>
    <row r="6163">
      <c r="A6163" s="5"/>
      <c r="B6163" s="5"/>
      <c r="C6163" s="6"/>
    </row>
    <row r="6164">
      <c r="A6164" s="5"/>
      <c r="B6164" s="5"/>
      <c r="C6164" s="6"/>
    </row>
    <row r="6165">
      <c r="A6165" s="5"/>
      <c r="B6165" s="5"/>
      <c r="C6165" s="6"/>
    </row>
    <row r="6166">
      <c r="A6166" s="5"/>
      <c r="B6166" s="5"/>
      <c r="C6166" s="6"/>
    </row>
    <row r="6167">
      <c r="A6167" s="5"/>
      <c r="B6167" s="5"/>
      <c r="C6167" s="6"/>
    </row>
    <row r="6168">
      <c r="A6168" s="5"/>
      <c r="B6168" s="5"/>
      <c r="C6168" s="6"/>
    </row>
    <row r="6169">
      <c r="A6169" s="5"/>
      <c r="B6169" s="5"/>
      <c r="C6169" s="6"/>
    </row>
    <row r="6170">
      <c r="A6170" s="5"/>
      <c r="B6170" s="5"/>
      <c r="C6170" s="6"/>
    </row>
    <row r="6171">
      <c r="A6171" s="5"/>
      <c r="B6171" s="5"/>
      <c r="C6171" s="6"/>
    </row>
    <row r="6172">
      <c r="A6172" s="5"/>
      <c r="B6172" s="5"/>
      <c r="C6172" s="6"/>
    </row>
    <row r="6173">
      <c r="A6173" s="5"/>
      <c r="B6173" s="5"/>
      <c r="C6173" s="6"/>
    </row>
    <row r="6174">
      <c r="A6174" s="5"/>
      <c r="B6174" s="5"/>
      <c r="C6174" s="6"/>
    </row>
    <row r="6175">
      <c r="A6175" s="5"/>
      <c r="B6175" s="5"/>
      <c r="C6175" s="6"/>
    </row>
    <row r="6176">
      <c r="A6176" s="5"/>
      <c r="B6176" s="5"/>
      <c r="C6176" s="6"/>
    </row>
    <row r="6177">
      <c r="A6177" s="5"/>
      <c r="B6177" s="5"/>
      <c r="C6177" s="6"/>
    </row>
    <row r="6178">
      <c r="A6178" s="5"/>
      <c r="B6178" s="5"/>
      <c r="C6178" s="6"/>
    </row>
    <row r="6179">
      <c r="A6179" s="5"/>
      <c r="B6179" s="5"/>
      <c r="C6179" s="6"/>
    </row>
    <row r="6180">
      <c r="A6180" s="5"/>
      <c r="B6180" s="5"/>
      <c r="C6180" s="6"/>
    </row>
    <row r="6181">
      <c r="A6181" s="5"/>
      <c r="B6181" s="5"/>
      <c r="C6181" s="6"/>
    </row>
    <row r="6182">
      <c r="A6182" s="5"/>
      <c r="B6182" s="5"/>
      <c r="C6182" s="6"/>
    </row>
    <row r="6183">
      <c r="A6183" s="5"/>
      <c r="B6183" s="5"/>
      <c r="C6183" s="6"/>
    </row>
    <row r="6184">
      <c r="A6184" s="5"/>
      <c r="B6184" s="5"/>
      <c r="C6184" s="6"/>
    </row>
    <row r="6185">
      <c r="A6185" s="5"/>
      <c r="B6185" s="5"/>
      <c r="C6185" s="6"/>
    </row>
    <row r="6186">
      <c r="A6186" s="5"/>
      <c r="B6186" s="5"/>
      <c r="C6186" s="6"/>
    </row>
    <row r="6187">
      <c r="A6187" s="5"/>
      <c r="B6187" s="5"/>
      <c r="C6187" s="6"/>
    </row>
    <row r="6188">
      <c r="A6188" s="5"/>
      <c r="B6188" s="5"/>
      <c r="C6188" s="6"/>
    </row>
    <row r="6189">
      <c r="A6189" s="5"/>
      <c r="B6189" s="5"/>
      <c r="C6189" s="6"/>
    </row>
    <row r="6190">
      <c r="A6190" s="5"/>
      <c r="B6190" s="5"/>
      <c r="C6190" s="6"/>
    </row>
    <row r="6191">
      <c r="A6191" s="5"/>
      <c r="B6191" s="5"/>
      <c r="C6191" s="6"/>
    </row>
    <row r="6192">
      <c r="A6192" s="5"/>
      <c r="B6192" s="5"/>
      <c r="C6192" s="6"/>
    </row>
    <row r="6193">
      <c r="A6193" s="5"/>
      <c r="B6193" s="5"/>
      <c r="C6193" s="6"/>
    </row>
    <row r="6194">
      <c r="A6194" s="5"/>
      <c r="B6194" s="5"/>
      <c r="C6194" s="6"/>
    </row>
    <row r="6195">
      <c r="A6195" s="5"/>
      <c r="B6195" s="5"/>
      <c r="C6195" s="6"/>
    </row>
    <row r="6196">
      <c r="A6196" s="5"/>
      <c r="B6196" s="5"/>
      <c r="C6196" s="6"/>
    </row>
    <row r="6197">
      <c r="A6197" s="5"/>
      <c r="B6197" s="5"/>
      <c r="C6197" s="6"/>
    </row>
    <row r="6198">
      <c r="A6198" s="5"/>
      <c r="B6198" s="5"/>
      <c r="C6198" s="6"/>
    </row>
    <row r="6199">
      <c r="A6199" s="5"/>
      <c r="B6199" s="5"/>
      <c r="C6199" s="6"/>
    </row>
    <row r="6200">
      <c r="A6200" s="5"/>
      <c r="B6200" s="5"/>
      <c r="C6200" s="6"/>
    </row>
    <row r="6201">
      <c r="A6201" s="5"/>
      <c r="B6201" s="5"/>
      <c r="C6201" s="6"/>
    </row>
    <row r="6202">
      <c r="A6202" s="5"/>
      <c r="B6202" s="5"/>
      <c r="C6202" s="6"/>
    </row>
    <row r="6203">
      <c r="A6203" s="5"/>
      <c r="B6203" s="5"/>
      <c r="C6203" s="6"/>
    </row>
    <row r="6204">
      <c r="A6204" s="5"/>
      <c r="B6204" s="5"/>
      <c r="C6204" s="6"/>
    </row>
    <row r="6205">
      <c r="A6205" s="5"/>
      <c r="B6205" s="5"/>
      <c r="C6205" s="6"/>
    </row>
    <row r="6206">
      <c r="A6206" s="5"/>
      <c r="B6206" s="5"/>
      <c r="C6206" s="6"/>
    </row>
    <row r="6207">
      <c r="A6207" s="5"/>
      <c r="B6207" s="5"/>
      <c r="C6207" s="6"/>
    </row>
    <row r="6208">
      <c r="A6208" s="5"/>
      <c r="B6208" s="5"/>
      <c r="C6208" s="6"/>
    </row>
    <row r="6209">
      <c r="A6209" s="5"/>
      <c r="B6209" s="5"/>
      <c r="C6209" s="6"/>
    </row>
    <row r="6210">
      <c r="A6210" s="5"/>
      <c r="B6210" s="5"/>
      <c r="C6210" s="6"/>
    </row>
    <row r="6211">
      <c r="A6211" s="5"/>
      <c r="B6211" s="5"/>
      <c r="C6211" s="6"/>
    </row>
    <row r="6212">
      <c r="A6212" s="5"/>
      <c r="B6212" s="5"/>
      <c r="C6212" s="6"/>
    </row>
    <row r="6213">
      <c r="A6213" s="5"/>
      <c r="B6213" s="5"/>
      <c r="C6213" s="6"/>
    </row>
    <row r="6214">
      <c r="A6214" s="5"/>
      <c r="B6214" s="5"/>
      <c r="C6214" s="6"/>
    </row>
    <row r="6215">
      <c r="A6215" s="5"/>
      <c r="B6215" s="5"/>
      <c r="C6215" s="6"/>
    </row>
    <row r="6216">
      <c r="A6216" s="5"/>
      <c r="B6216" s="5"/>
      <c r="C6216" s="6"/>
    </row>
    <row r="6217">
      <c r="A6217" s="5"/>
      <c r="B6217" s="5"/>
      <c r="C6217" s="6"/>
    </row>
    <row r="6218">
      <c r="A6218" s="5"/>
      <c r="B6218" s="5"/>
      <c r="C6218" s="6"/>
    </row>
    <row r="6219">
      <c r="A6219" s="5"/>
      <c r="B6219" s="5"/>
      <c r="C6219" s="6"/>
    </row>
    <row r="6220">
      <c r="A6220" s="5"/>
      <c r="B6220" s="5"/>
      <c r="C6220" s="6"/>
    </row>
    <row r="6221">
      <c r="A6221" s="5"/>
      <c r="B6221" s="5"/>
      <c r="C6221" s="6"/>
    </row>
    <row r="6222">
      <c r="A6222" s="5"/>
      <c r="B6222" s="5"/>
      <c r="C6222" s="6"/>
    </row>
    <row r="6223">
      <c r="A6223" s="5"/>
      <c r="B6223" s="5"/>
      <c r="C6223" s="6"/>
    </row>
    <row r="6224">
      <c r="A6224" s="5"/>
      <c r="B6224" s="5"/>
      <c r="C6224" s="6"/>
    </row>
    <row r="6225">
      <c r="A6225" s="5"/>
      <c r="B6225" s="5"/>
      <c r="C6225" s="6"/>
    </row>
    <row r="6226">
      <c r="A6226" s="5"/>
      <c r="B6226" s="5"/>
      <c r="C6226" s="6"/>
    </row>
    <row r="6227">
      <c r="A6227" s="5"/>
      <c r="B6227" s="5"/>
      <c r="C6227" s="6"/>
    </row>
    <row r="6228">
      <c r="A6228" s="5"/>
      <c r="B6228" s="5"/>
      <c r="C6228" s="6"/>
    </row>
    <row r="6229">
      <c r="A6229" s="5"/>
      <c r="B6229" s="5"/>
      <c r="C6229" s="6"/>
    </row>
    <row r="6230">
      <c r="A6230" s="5"/>
      <c r="B6230" s="5"/>
      <c r="C6230" s="6"/>
    </row>
    <row r="6231">
      <c r="A6231" s="5"/>
      <c r="B6231" s="5"/>
      <c r="C6231" s="6"/>
    </row>
    <row r="6232">
      <c r="A6232" s="5"/>
      <c r="B6232" s="5"/>
      <c r="C6232" s="6"/>
    </row>
    <row r="6233">
      <c r="A6233" s="5"/>
      <c r="B6233" s="5"/>
      <c r="C6233" s="6"/>
    </row>
    <row r="6234">
      <c r="A6234" s="5"/>
      <c r="B6234" s="5"/>
      <c r="C6234" s="6"/>
    </row>
    <row r="6235">
      <c r="A6235" s="5"/>
      <c r="B6235" s="5"/>
      <c r="C6235" s="6"/>
    </row>
    <row r="6236">
      <c r="A6236" s="5"/>
      <c r="B6236" s="5"/>
      <c r="C6236" s="6"/>
    </row>
    <row r="6237">
      <c r="A6237" s="5"/>
      <c r="B6237" s="5"/>
      <c r="C6237" s="6"/>
    </row>
    <row r="6238">
      <c r="A6238" s="5"/>
      <c r="B6238" s="5"/>
      <c r="C6238" s="6"/>
    </row>
    <row r="6239">
      <c r="A6239" s="5"/>
      <c r="B6239" s="5"/>
      <c r="C6239" s="6"/>
    </row>
    <row r="6240">
      <c r="A6240" s="5"/>
      <c r="B6240" s="5"/>
      <c r="C6240" s="6"/>
    </row>
    <row r="6241">
      <c r="A6241" s="5"/>
      <c r="B6241" s="5"/>
      <c r="C6241" s="6"/>
    </row>
    <row r="6242">
      <c r="A6242" s="5"/>
      <c r="B6242" s="5"/>
      <c r="C6242" s="6"/>
    </row>
    <row r="6243">
      <c r="A6243" s="5"/>
      <c r="B6243" s="5"/>
      <c r="C6243" s="6"/>
    </row>
    <row r="6244">
      <c r="A6244" s="5"/>
      <c r="B6244" s="5"/>
      <c r="C6244" s="6"/>
    </row>
    <row r="6245">
      <c r="A6245" s="5"/>
      <c r="B6245" s="5"/>
      <c r="C6245" s="6"/>
    </row>
    <row r="6246">
      <c r="A6246" s="5"/>
      <c r="B6246" s="5"/>
      <c r="C6246" s="6"/>
    </row>
    <row r="6247">
      <c r="A6247" s="5"/>
      <c r="B6247" s="5"/>
      <c r="C6247" s="6"/>
    </row>
    <row r="6248">
      <c r="A6248" s="5"/>
      <c r="B6248" s="5"/>
      <c r="C6248" s="6"/>
    </row>
    <row r="6249">
      <c r="A6249" s="5"/>
      <c r="B6249" s="5"/>
      <c r="C6249" s="6"/>
    </row>
    <row r="6250">
      <c r="A6250" s="5"/>
      <c r="B6250" s="5"/>
      <c r="C6250" s="6"/>
    </row>
    <row r="6251">
      <c r="A6251" s="5"/>
      <c r="B6251" s="5"/>
      <c r="C6251" s="6"/>
    </row>
    <row r="6252">
      <c r="A6252" s="5"/>
      <c r="B6252" s="5"/>
      <c r="C6252" s="6"/>
    </row>
    <row r="6253">
      <c r="A6253" s="5"/>
      <c r="B6253" s="5"/>
      <c r="C6253" s="6"/>
    </row>
    <row r="6254">
      <c r="A6254" s="5"/>
      <c r="B6254" s="5"/>
      <c r="C6254" s="6"/>
    </row>
    <row r="6255">
      <c r="A6255" s="5"/>
      <c r="B6255" s="5"/>
      <c r="C6255" s="6"/>
    </row>
    <row r="6256">
      <c r="A6256" s="5"/>
      <c r="B6256" s="5"/>
      <c r="C6256" s="6"/>
    </row>
    <row r="6257">
      <c r="A6257" s="5"/>
      <c r="B6257" s="5"/>
      <c r="C6257" s="6"/>
    </row>
    <row r="6258">
      <c r="A6258" s="5"/>
      <c r="B6258" s="5"/>
      <c r="C6258" s="6"/>
    </row>
    <row r="6259">
      <c r="A6259" s="5"/>
      <c r="B6259" s="5"/>
      <c r="C6259" s="6"/>
    </row>
    <row r="6260">
      <c r="A6260" s="5"/>
      <c r="B6260" s="5"/>
      <c r="C6260" s="6"/>
    </row>
    <row r="6261">
      <c r="A6261" s="5"/>
      <c r="B6261" s="5"/>
      <c r="C6261" s="6"/>
    </row>
    <row r="6262">
      <c r="A6262" s="5"/>
      <c r="B6262" s="5"/>
      <c r="C6262" s="6"/>
    </row>
    <row r="6263">
      <c r="A6263" s="5"/>
      <c r="B6263" s="5"/>
      <c r="C6263" s="6"/>
    </row>
    <row r="6264">
      <c r="A6264" s="5"/>
      <c r="B6264" s="5"/>
      <c r="C6264" s="6"/>
    </row>
    <row r="6265">
      <c r="A6265" s="5"/>
      <c r="B6265" s="5"/>
      <c r="C6265" s="6"/>
    </row>
    <row r="6266">
      <c r="A6266" s="5"/>
      <c r="B6266" s="5"/>
      <c r="C6266" s="6"/>
    </row>
    <row r="6267">
      <c r="A6267" s="5"/>
      <c r="B6267" s="5"/>
      <c r="C6267" s="6"/>
    </row>
    <row r="6268">
      <c r="A6268" s="5"/>
      <c r="B6268" s="5"/>
      <c r="C6268" s="6"/>
    </row>
    <row r="6269">
      <c r="A6269" s="5"/>
      <c r="B6269" s="5"/>
      <c r="C6269" s="6"/>
    </row>
    <row r="6270">
      <c r="A6270" s="5"/>
      <c r="B6270" s="5"/>
      <c r="C6270" s="6"/>
    </row>
    <row r="6271">
      <c r="A6271" s="5"/>
      <c r="B6271" s="5"/>
      <c r="C6271" s="6"/>
    </row>
    <row r="6272">
      <c r="A6272" s="5"/>
      <c r="B6272" s="5"/>
      <c r="C6272" s="6"/>
    </row>
    <row r="6273">
      <c r="A6273" s="5"/>
      <c r="B6273" s="5"/>
      <c r="C6273" s="6"/>
    </row>
    <row r="6274">
      <c r="A6274" s="5"/>
      <c r="B6274" s="5"/>
      <c r="C6274" s="6"/>
    </row>
    <row r="6275">
      <c r="A6275" s="5"/>
      <c r="B6275" s="5"/>
      <c r="C6275" s="6"/>
    </row>
    <row r="6276">
      <c r="A6276" s="5"/>
      <c r="B6276" s="5"/>
      <c r="C6276" s="6"/>
    </row>
    <row r="6277">
      <c r="A6277" s="5"/>
      <c r="B6277" s="5"/>
      <c r="C6277" s="6"/>
    </row>
    <row r="6278">
      <c r="A6278" s="5"/>
      <c r="B6278" s="5"/>
      <c r="C6278" s="6"/>
    </row>
    <row r="6279">
      <c r="A6279" s="5"/>
      <c r="B6279" s="5"/>
      <c r="C6279" s="6"/>
    </row>
    <row r="6280">
      <c r="A6280" s="5"/>
      <c r="B6280" s="5"/>
      <c r="C6280" s="6"/>
    </row>
    <row r="6281">
      <c r="A6281" s="5"/>
      <c r="B6281" s="5"/>
      <c r="C6281" s="6"/>
    </row>
    <row r="6282">
      <c r="A6282" s="5"/>
      <c r="B6282" s="5"/>
      <c r="C6282" s="6"/>
    </row>
    <row r="6283">
      <c r="A6283" s="5"/>
      <c r="B6283" s="5"/>
      <c r="C6283" s="6"/>
    </row>
    <row r="6284">
      <c r="A6284" s="5"/>
      <c r="B6284" s="5"/>
      <c r="C6284" s="6"/>
    </row>
    <row r="6285">
      <c r="A6285" s="5"/>
      <c r="B6285" s="5"/>
      <c r="C6285" s="6"/>
    </row>
    <row r="6286">
      <c r="A6286" s="5"/>
      <c r="B6286" s="5"/>
      <c r="C6286" s="6"/>
    </row>
    <row r="6287">
      <c r="A6287" s="5"/>
      <c r="B6287" s="5"/>
      <c r="C6287" s="6"/>
    </row>
    <row r="6288">
      <c r="A6288" s="5"/>
      <c r="B6288" s="5"/>
      <c r="C6288" s="6"/>
    </row>
    <row r="6289">
      <c r="A6289" s="5"/>
      <c r="B6289" s="5"/>
      <c r="C6289" s="6"/>
    </row>
    <row r="6290">
      <c r="A6290" s="5"/>
      <c r="B6290" s="5"/>
      <c r="C6290" s="6"/>
    </row>
    <row r="6291">
      <c r="A6291" s="5"/>
      <c r="B6291" s="5"/>
      <c r="C6291" s="6"/>
    </row>
    <row r="6292">
      <c r="A6292" s="5"/>
      <c r="B6292" s="5"/>
      <c r="C6292" s="6"/>
    </row>
    <row r="6293">
      <c r="A6293" s="5"/>
      <c r="B6293" s="5"/>
      <c r="C6293" s="6"/>
    </row>
    <row r="6294">
      <c r="A6294" s="5"/>
      <c r="B6294" s="5"/>
      <c r="C6294" s="6"/>
    </row>
    <row r="6295">
      <c r="A6295" s="5"/>
      <c r="B6295" s="5"/>
      <c r="C6295" s="6"/>
    </row>
    <row r="6296">
      <c r="A6296" s="5"/>
      <c r="B6296" s="5"/>
      <c r="C6296" s="6"/>
    </row>
    <row r="6297">
      <c r="A6297" s="5"/>
      <c r="B6297" s="5"/>
      <c r="C6297" s="6"/>
    </row>
    <row r="6298">
      <c r="A6298" s="5"/>
      <c r="B6298" s="5"/>
      <c r="C6298" s="6"/>
    </row>
    <row r="6299">
      <c r="A6299" s="5"/>
      <c r="B6299" s="5"/>
      <c r="C6299" s="6"/>
    </row>
    <row r="6300">
      <c r="A6300" s="5"/>
      <c r="B6300" s="5"/>
      <c r="C6300" s="6"/>
    </row>
    <row r="6301">
      <c r="A6301" s="5"/>
      <c r="B6301" s="5"/>
      <c r="C6301" s="6"/>
    </row>
    <row r="6302">
      <c r="A6302" s="5"/>
      <c r="B6302" s="5"/>
      <c r="C6302" s="6"/>
    </row>
    <row r="6303">
      <c r="A6303" s="5"/>
      <c r="B6303" s="5"/>
      <c r="C6303" s="6"/>
    </row>
    <row r="6304">
      <c r="A6304" s="5"/>
      <c r="B6304" s="5"/>
      <c r="C6304" s="6"/>
    </row>
    <row r="6305">
      <c r="A6305" s="5"/>
      <c r="B6305" s="5"/>
      <c r="C6305" s="6"/>
    </row>
    <row r="6306">
      <c r="A6306" s="5"/>
      <c r="B6306" s="5"/>
      <c r="C6306" s="6"/>
    </row>
    <row r="6307">
      <c r="A6307" s="5"/>
      <c r="B6307" s="5"/>
      <c r="C6307" s="6"/>
    </row>
    <row r="6308">
      <c r="A6308" s="5"/>
      <c r="B6308" s="5"/>
      <c r="C6308" s="6"/>
    </row>
    <row r="6309">
      <c r="A6309" s="5"/>
      <c r="B6309" s="5"/>
      <c r="C6309" s="6"/>
    </row>
    <row r="6310">
      <c r="A6310" s="5"/>
      <c r="B6310" s="5"/>
      <c r="C6310" s="6"/>
    </row>
    <row r="6311">
      <c r="A6311" s="5"/>
      <c r="B6311" s="5"/>
      <c r="C6311" s="6"/>
    </row>
    <row r="6312">
      <c r="A6312" s="5"/>
      <c r="B6312" s="5"/>
      <c r="C6312" s="6"/>
    </row>
    <row r="6313">
      <c r="A6313" s="5"/>
      <c r="B6313" s="5"/>
      <c r="C6313" s="6"/>
    </row>
    <row r="6314">
      <c r="A6314" s="5"/>
      <c r="B6314" s="5"/>
      <c r="C6314" s="6"/>
    </row>
    <row r="6315">
      <c r="A6315" s="5"/>
      <c r="B6315" s="5"/>
      <c r="C6315" s="6"/>
    </row>
    <row r="6316">
      <c r="A6316" s="5"/>
      <c r="B6316" s="5"/>
      <c r="C6316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hidden="1" min="1" max="2" width="23.43"/>
    <col customWidth="1" min="3" max="3" width="31.71"/>
    <col customWidth="1" min="4" max="4" width="9.29"/>
    <col customWidth="1" min="5" max="5" width="10.71"/>
    <col customWidth="1" min="6" max="6" width="9.71"/>
    <col customWidth="1" min="7" max="7" width="15.0"/>
    <col customWidth="1" min="8" max="8" width="13.71"/>
    <col customWidth="1" min="9" max="9" width="11.14"/>
    <col customWidth="1" min="10" max="10" width="13.0"/>
    <col customWidth="1" min="11" max="11" width="35.71"/>
    <col customWidth="1" min="12" max="12" width="8.0"/>
    <col customWidth="1" min="13" max="13" width="11.43"/>
    <col customWidth="1" min="14" max="14" width="7.57"/>
    <col customWidth="1" min="15" max="15" width="9.86"/>
    <col customWidth="1" min="16" max="16" width="17.71"/>
  </cols>
  <sheetData>
    <row r="1" ht="41.25" customHeight="1">
      <c r="A1" s="7" t="str">
        <f t="shared" ref="A1:A1062" si="1">IF((countif($D$2:$D1062,$D1)&gt;1),"Repeat"," ")</f>
        <v> </v>
      </c>
      <c r="B1" s="7" t="str">
        <f t="shared" ref="B1:B1062" si="2">D1&amp;F1</f>
        <v>MRN #DATE</v>
      </c>
      <c r="C1" s="8" t="s">
        <v>1</v>
      </c>
      <c r="D1" s="9" t="s">
        <v>6042</v>
      </c>
      <c r="E1" s="9" t="s">
        <v>2</v>
      </c>
      <c r="F1" s="10" t="s">
        <v>6043</v>
      </c>
      <c r="G1" s="10" t="s">
        <v>6044</v>
      </c>
      <c r="H1" s="10" t="s">
        <v>6045</v>
      </c>
      <c r="I1" s="9" t="s">
        <v>6046</v>
      </c>
      <c r="J1" s="9" t="s">
        <v>6047</v>
      </c>
      <c r="K1" s="9" t="s">
        <v>6048</v>
      </c>
      <c r="L1" s="10" t="s">
        <v>6049</v>
      </c>
      <c r="M1" s="10" t="s">
        <v>6050</v>
      </c>
      <c r="N1" s="10" t="s">
        <v>6051</v>
      </c>
      <c r="O1" s="9" t="s">
        <v>6052</v>
      </c>
      <c r="P1" s="9" t="s">
        <v>6053</v>
      </c>
    </row>
    <row r="2">
      <c r="A2" s="7" t="str">
        <f t="shared" si="1"/>
        <v> </v>
      </c>
      <c r="B2" s="7" t="str">
        <f t="shared" si="2"/>
        <v>1031644531</v>
      </c>
      <c r="C2" s="11" t="s">
        <v>459</v>
      </c>
      <c r="D2" s="12">
        <v>10316.0</v>
      </c>
      <c r="E2" s="13">
        <v>17547.0</v>
      </c>
      <c r="F2" s="14">
        <v>44531.0</v>
      </c>
      <c r="G2" s="15">
        <v>0.3333333333333333</v>
      </c>
      <c r="H2" s="16" t="s">
        <v>6054</v>
      </c>
      <c r="I2" s="17" t="s">
        <v>6055</v>
      </c>
      <c r="J2" s="18" t="s">
        <v>6056</v>
      </c>
      <c r="K2" s="19" t="s">
        <v>6057</v>
      </c>
      <c r="L2" s="20"/>
      <c r="M2" s="21" t="s">
        <v>6058</v>
      </c>
      <c r="N2" s="20"/>
      <c r="O2" s="22"/>
      <c r="P2" s="23" t="s">
        <v>6059</v>
      </c>
    </row>
    <row r="3">
      <c r="A3" s="7" t="str">
        <f t="shared" si="1"/>
        <v> </v>
      </c>
      <c r="B3" s="7" t="str">
        <f t="shared" si="2"/>
        <v>1634744531</v>
      </c>
      <c r="C3" s="11" t="s">
        <v>4587</v>
      </c>
      <c r="D3" s="12">
        <v>16347.0</v>
      </c>
      <c r="E3" s="13">
        <v>21818.0</v>
      </c>
      <c r="F3" s="14">
        <v>44531.0</v>
      </c>
      <c r="G3" s="15">
        <v>0.34375</v>
      </c>
      <c r="H3" s="16" t="s">
        <v>6060</v>
      </c>
      <c r="I3" s="17" t="s">
        <v>6061</v>
      </c>
      <c r="J3" s="18" t="s">
        <v>6062</v>
      </c>
      <c r="K3" s="19" t="s">
        <v>6057</v>
      </c>
      <c r="L3" s="21" t="s">
        <v>6058</v>
      </c>
      <c r="M3" s="20"/>
      <c r="N3" s="20"/>
      <c r="O3" s="22"/>
      <c r="P3" s="23" t="s">
        <v>6063</v>
      </c>
    </row>
    <row r="4">
      <c r="A4" s="7" t="str">
        <f t="shared" si="1"/>
        <v> </v>
      </c>
      <c r="B4" s="7" t="str">
        <f t="shared" si="2"/>
        <v>1383044531</v>
      </c>
      <c r="C4" s="11" t="s">
        <v>2506</v>
      </c>
      <c r="D4" s="12">
        <v>13830.0</v>
      </c>
      <c r="E4" s="13">
        <v>29294.0</v>
      </c>
      <c r="F4" s="14">
        <v>44531.0</v>
      </c>
      <c r="G4" s="15">
        <v>0.34375</v>
      </c>
      <c r="H4" s="16" t="s">
        <v>6054</v>
      </c>
      <c r="I4" s="17" t="s">
        <v>6061</v>
      </c>
      <c r="J4" s="18" t="s">
        <v>6062</v>
      </c>
      <c r="K4" s="19" t="s">
        <v>6057</v>
      </c>
      <c r="L4" s="21"/>
      <c r="M4" s="20" t="s">
        <v>6058</v>
      </c>
      <c r="N4" s="20" t="s">
        <v>6058</v>
      </c>
      <c r="O4" s="22"/>
      <c r="P4" s="23" t="s">
        <v>6064</v>
      </c>
    </row>
    <row r="5">
      <c r="A5" s="7" t="str">
        <f t="shared" si="1"/>
        <v> </v>
      </c>
      <c r="B5" s="7" t="str">
        <f t="shared" si="2"/>
        <v>1607244531</v>
      </c>
      <c r="C5" s="11" t="s">
        <v>4366</v>
      </c>
      <c r="D5" s="12">
        <v>16072.0</v>
      </c>
      <c r="E5" s="13">
        <v>19202.0</v>
      </c>
      <c r="F5" s="14">
        <v>44531.0</v>
      </c>
      <c r="G5" s="15">
        <v>0.3541666666666667</v>
      </c>
      <c r="H5" s="16" t="s">
        <v>6054</v>
      </c>
      <c r="I5" s="17" t="s">
        <v>6061</v>
      </c>
      <c r="J5" s="18" t="s">
        <v>6062</v>
      </c>
      <c r="K5" s="19" t="s">
        <v>6065</v>
      </c>
      <c r="L5" s="21"/>
      <c r="M5" s="20" t="s">
        <v>6058</v>
      </c>
      <c r="N5" s="20"/>
      <c r="O5" s="22"/>
      <c r="P5" s="23" t="s">
        <v>6066</v>
      </c>
    </row>
    <row r="6">
      <c r="A6" s="7" t="str">
        <f t="shared" si="1"/>
        <v> </v>
      </c>
      <c r="B6" s="7" t="str">
        <f t="shared" si="2"/>
        <v>1057344531</v>
      </c>
      <c r="C6" s="11" t="s">
        <v>556</v>
      </c>
      <c r="D6" s="12">
        <v>10573.0</v>
      </c>
      <c r="E6" s="13">
        <v>23562.0</v>
      </c>
      <c r="F6" s="14">
        <v>44531.0</v>
      </c>
      <c r="G6" s="15">
        <v>0.3541666666666667</v>
      </c>
      <c r="H6" s="16" t="s">
        <v>6060</v>
      </c>
      <c r="I6" s="17" t="s">
        <v>6067</v>
      </c>
      <c r="J6" s="18" t="s">
        <v>6068</v>
      </c>
      <c r="K6" s="19" t="s">
        <v>6069</v>
      </c>
      <c r="L6" s="21"/>
      <c r="M6" s="20" t="s">
        <v>6058</v>
      </c>
      <c r="N6" s="20"/>
      <c r="O6" s="22"/>
      <c r="P6" s="23" t="s">
        <v>6059</v>
      </c>
    </row>
    <row r="7">
      <c r="A7" s="7" t="str">
        <f t="shared" si="1"/>
        <v>Repeat</v>
      </c>
      <c r="B7" s="7" t="str">
        <f t="shared" si="2"/>
        <v>1624744531</v>
      </c>
      <c r="C7" s="11" t="s">
        <v>4511</v>
      </c>
      <c r="D7" s="12">
        <v>16247.0</v>
      </c>
      <c r="E7" s="13">
        <v>23869.0</v>
      </c>
      <c r="F7" s="14">
        <v>44531.0</v>
      </c>
      <c r="G7" s="15">
        <v>0.3541666666666667</v>
      </c>
      <c r="H7" s="16" t="s">
        <v>6054</v>
      </c>
      <c r="I7" s="17" t="s">
        <v>6067</v>
      </c>
      <c r="J7" s="18" t="s">
        <v>6068</v>
      </c>
      <c r="K7" s="19" t="s">
        <v>6070</v>
      </c>
      <c r="L7" s="21"/>
      <c r="M7" s="20" t="s">
        <v>6058</v>
      </c>
      <c r="N7" s="20"/>
      <c r="O7" s="24"/>
      <c r="P7" s="23" t="s">
        <v>6066</v>
      </c>
    </row>
    <row r="8">
      <c r="A8" s="7" t="str">
        <f t="shared" si="1"/>
        <v>Repeat</v>
      </c>
      <c r="B8" s="7" t="str">
        <f t="shared" si="2"/>
        <v>1578644531</v>
      </c>
      <c r="C8" s="11" t="s">
        <v>4112</v>
      </c>
      <c r="D8" s="12">
        <v>15786.0</v>
      </c>
      <c r="E8" s="13">
        <v>21798.0</v>
      </c>
      <c r="F8" s="14">
        <v>44531.0</v>
      </c>
      <c r="G8" s="15">
        <v>0.3541666666666667</v>
      </c>
      <c r="H8" s="16" t="s">
        <v>6060</v>
      </c>
      <c r="I8" s="17" t="s">
        <v>6055</v>
      </c>
      <c r="J8" s="18" t="s">
        <v>6056</v>
      </c>
      <c r="K8" s="19" t="s">
        <v>6070</v>
      </c>
      <c r="L8" s="21"/>
      <c r="M8" s="20" t="s">
        <v>6058</v>
      </c>
      <c r="N8" s="20" t="s">
        <v>6058</v>
      </c>
      <c r="O8" s="24"/>
      <c r="P8" s="23" t="s">
        <v>6071</v>
      </c>
    </row>
    <row r="9">
      <c r="A9" s="7" t="str">
        <f t="shared" si="1"/>
        <v> </v>
      </c>
      <c r="B9" s="7" t="str">
        <f t="shared" si="2"/>
        <v>1760944531</v>
      </c>
      <c r="C9" s="11" t="s">
        <v>5551</v>
      </c>
      <c r="D9" s="12">
        <v>17609.0</v>
      </c>
      <c r="E9" s="13">
        <v>14571.0</v>
      </c>
      <c r="F9" s="14">
        <v>44531.0</v>
      </c>
      <c r="G9" s="15">
        <v>0.3645833333333333</v>
      </c>
      <c r="H9" s="16" t="s">
        <v>6060</v>
      </c>
      <c r="I9" s="17" t="s">
        <v>6061</v>
      </c>
      <c r="J9" s="18" t="s">
        <v>6062</v>
      </c>
      <c r="K9" s="19" t="s">
        <v>6057</v>
      </c>
      <c r="L9" s="20" t="s">
        <v>6058</v>
      </c>
      <c r="M9" s="21"/>
      <c r="N9" s="20"/>
      <c r="O9" s="22"/>
      <c r="P9" s="23" t="s">
        <v>6063</v>
      </c>
    </row>
    <row r="10">
      <c r="A10" s="7" t="str">
        <f t="shared" si="1"/>
        <v> </v>
      </c>
      <c r="B10" s="7" t="str">
        <f t="shared" si="2"/>
        <v>1756344531</v>
      </c>
      <c r="C10" s="11" t="s">
        <v>5437</v>
      </c>
      <c r="D10" s="12">
        <v>17563.0</v>
      </c>
      <c r="E10" s="13">
        <v>19344.0</v>
      </c>
      <c r="F10" s="14">
        <v>44531.0</v>
      </c>
      <c r="G10" s="15">
        <v>0.3645833333333333</v>
      </c>
      <c r="H10" s="16" t="s">
        <v>6060</v>
      </c>
      <c r="I10" s="17" t="s">
        <v>6061</v>
      </c>
      <c r="J10" s="18" t="s">
        <v>6062</v>
      </c>
      <c r="K10" s="19" t="s">
        <v>6072</v>
      </c>
      <c r="L10" s="20" t="s">
        <v>6058</v>
      </c>
      <c r="M10" s="21"/>
      <c r="N10" s="20"/>
      <c r="O10" s="22"/>
      <c r="P10" s="23" t="s">
        <v>6073</v>
      </c>
    </row>
    <row r="11">
      <c r="A11" s="7" t="str">
        <f t="shared" si="1"/>
        <v> </v>
      </c>
      <c r="B11" s="7" t="str">
        <f t="shared" si="2"/>
        <v>1408344531</v>
      </c>
      <c r="C11" s="11" t="s">
        <v>2693</v>
      </c>
      <c r="D11" s="12">
        <v>14083.0</v>
      </c>
      <c r="E11" s="13">
        <v>22869.0</v>
      </c>
      <c r="F11" s="14">
        <v>44531.0</v>
      </c>
      <c r="G11" s="15">
        <v>0.3645833333333333</v>
      </c>
      <c r="H11" s="16" t="s">
        <v>6060</v>
      </c>
      <c r="I11" s="17" t="s">
        <v>6055</v>
      </c>
      <c r="J11" s="18" t="s">
        <v>6056</v>
      </c>
      <c r="K11" s="19" t="s">
        <v>6074</v>
      </c>
      <c r="L11" s="21"/>
      <c r="M11" s="20" t="s">
        <v>6058</v>
      </c>
      <c r="N11" s="20"/>
      <c r="O11" s="22"/>
      <c r="P11" s="23" t="s">
        <v>6059</v>
      </c>
    </row>
    <row r="12">
      <c r="A12" s="7" t="str">
        <f t="shared" si="1"/>
        <v> </v>
      </c>
      <c r="B12" s="7" t="str">
        <f t="shared" si="2"/>
        <v>1122844531</v>
      </c>
      <c r="C12" s="11" t="s">
        <v>837</v>
      </c>
      <c r="D12" s="12">
        <v>11228.0</v>
      </c>
      <c r="E12" s="13">
        <v>15238.0</v>
      </c>
      <c r="F12" s="14">
        <v>44531.0</v>
      </c>
      <c r="G12" s="15">
        <v>0.375</v>
      </c>
      <c r="H12" s="16" t="s">
        <v>6060</v>
      </c>
      <c r="I12" s="17" t="s">
        <v>6061</v>
      </c>
      <c r="J12" s="18" t="s">
        <v>6062</v>
      </c>
      <c r="K12" s="19" t="s">
        <v>6057</v>
      </c>
      <c r="L12" s="21"/>
      <c r="M12" s="20" t="s">
        <v>6058</v>
      </c>
      <c r="N12" s="20"/>
      <c r="O12" s="22"/>
      <c r="P12" s="23" t="s">
        <v>6059</v>
      </c>
    </row>
    <row r="13">
      <c r="A13" s="7" t="str">
        <f t="shared" si="1"/>
        <v> </v>
      </c>
      <c r="B13" s="7" t="str">
        <f t="shared" si="2"/>
        <v>1078044531</v>
      </c>
      <c r="C13" s="11" t="s">
        <v>649</v>
      </c>
      <c r="D13" s="12">
        <v>10780.0</v>
      </c>
      <c r="E13" s="13">
        <v>17668.0</v>
      </c>
      <c r="F13" s="14">
        <v>44531.0</v>
      </c>
      <c r="G13" s="15">
        <v>0.375</v>
      </c>
      <c r="H13" s="16" t="s">
        <v>6060</v>
      </c>
      <c r="I13" s="17" t="s">
        <v>6055</v>
      </c>
      <c r="J13" s="18" t="s">
        <v>6056</v>
      </c>
      <c r="K13" s="19" t="s">
        <v>6075</v>
      </c>
      <c r="L13" s="21"/>
      <c r="M13" s="20" t="s">
        <v>6058</v>
      </c>
      <c r="N13" s="20" t="s">
        <v>6058</v>
      </c>
      <c r="O13" s="24"/>
      <c r="P13" s="23" t="s">
        <v>6071</v>
      </c>
    </row>
    <row r="14">
      <c r="A14" s="7" t="str">
        <f t="shared" si="1"/>
        <v> </v>
      </c>
      <c r="B14" s="7" t="str">
        <f t="shared" si="2"/>
        <v>998644531</v>
      </c>
      <c r="C14" s="11" t="s">
        <v>327</v>
      </c>
      <c r="D14" s="12">
        <v>9986.0</v>
      </c>
      <c r="E14" s="13">
        <v>28617.0</v>
      </c>
      <c r="F14" s="14">
        <v>44531.0</v>
      </c>
      <c r="G14" s="15">
        <v>0.375</v>
      </c>
      <c r="H14" s="16" t="s">
        <v>6060</v>
      </c>
      <c r="I14" s="17" t="s">
        <v>6055</v>
      </c>
      <c r="J14" s="18" t="s">
        <v>6056</v>
      </c>
      <c r="K14" s="19" t="s">
        <v>6076</v>
      </c>
      <c r="L14" s="21"/>
      <c r="M14" s="20" t="s">
        <v>6058</v>
      </c>
      <c r="N14" s="20"/>
      <c r="O14" s="22"/>
      <c r="P14" s="23" t="s">
        <v>6059</v>
      </c>
    </row>
    <row r="15">
      <c r="A15" s="7" t="str">
        <f t="shared" si="1"/>
        <v> </v>
      </c>
      <c r="B15" s="7" t="str">
        <f t="shared" si="2"/>
        <v>1167044531</v>
      </c>
      <c r="C15" s="11" t="s">
        <v>1016</v>
      </c>
      <c r="D15" s="12">
        <v>11670.0</v>
      </c>
      <c r="E15" s="13">
        <v>20486.0</v>
      </c>
      <c r="F15" s="14">
        <v>44531.0</v>
      </c>
      <c r="G15" s="15">
        <v>0.3854166666666667</v>
      </c>
      <c r="H15" s="16" t="s">
        <v>6060</v>
      </c>
      <c r="I15" s="17" t="s">
        <v>6067</v>
      </c>
      <c r="J15" s="18" t="s">
        <v>6068</v>
      </c>
      <c r="K15" s="19" t="s">
        <v>6077</v>
      </c>
      <c r="L15" s="20"/>
      <c r="M15" s="21" t="s">
        <v>6058</v>
      </c>
      <c r="N15" s="20" t="s">
        <v>6058</v>
      </c>
      <c r="O15" s="24"/>
      <c r="P15" s="23" t="s">
        <v>6066</v>
      </c>
    </row>
    <row r="16">
      <c r="A16" s="7" t="str">
        <f t="shared" si="1"/>
        <v> </v>
      </c>
      <c r="B16" s="7" t="str">
        <f t="shared" si="2"/>
        <v>1753844531</v>
      </c>
      <c r="C16" s="11" t="s">
        <v>5508</v>
      </c>
      <c r="D16" s="12">
        <v>17538.0</v>
      </c>
      <c r="E16" s="13">
        <v>18030.0</v>
      </c>
      <c r="F16" s="14">
        <v>44531.0</v>
      </c>
      <c r="G16" s="15">
        <v>0.3958333333333333</v>
      </c>
      <c r="H16" s="16" t="s">
        <v>6060</v>
      </c>
      <c r="I16" s="17" t="s">
        <v>6061</v>
      </c>
      <c r="J16" s="18" t="s">
        <v>6062</v>
      </c>
      <c r="K16" s="19" t="s">
        <v>6057</v>
      </c>
      <c r="L16" s="21" t="s">
        <v>6058</v>
      </c>
      <c r="M16" s="20"/>
      <c r="N16" s="20"/>
      <c r="O16" s="24"/>
      <c r="P16" s="23" t="s">
        <v>6063</v>
      </c>
    </row>
    <row r="17">
      <c r="A17" s="7" t="str">
        <f t="shared" si="1"/>
        <v> </v>
      </c>
      <c r="B17" s="7" t="str">
        <f t="shared" si="2"/>
        <v>1400144531</v>
      </c>
      <c r="C17" s="11" t="s">
        <v>2629</v>
      </c>
      <c r="D17" s="12">
        <v>14001.0</v>
      </c>
      <c r="E17" s="13">
        <v>25773.0</v>
      </c>
      <c r="F17" s="14">
        <v>44531.0</v>
      </c>
      <c r="G17" s="15">
        <v>0.3958333333333333</v>
      </c>
      <c r="H17" s="16" t="s">
        <v>6060</v>
      </c>
      <c r="I17" s="17" t="s">
        <v>6067</v>
      </c>
      <c r="J17" s="18" t="s">
        <v>6068</v>
      </c>
      <c r="K17" s="19" t="s">
        <v>6078</v>
      </c>
      <c r="L17" s="20"/>
      <c r="M17" s="21" t="s">
        <v>6058</v>
      </c>
      <c r="N17" s="20" t="s">
        <v>6058</v>
      </c>
      <c r="O17" s="24"/>
      <c r="P17" s="23" t="s">
        <v>6071</v>
      </c>
    </row>
    <row r="18">
      <c r="A18" s="7" t="str">
        <f t="shared" si="1"/>
        <v> </v>
      </c>
      <c r="B18" s="7" t="str">
        <f t="shared" si="2"/>
        <v>1095444531</v>
      </c>
      <c r="C18" s="11" t="s">
        <v>708</v>
      </c>
      <c r="D18" s="12">
        <v>10954.0</v>
      </c>
      <c r="E18" s="13">
        <v>17103.0</v>
      </c>
      <c r="F18" s="14">
        <v>44531.0</v>
      </c>
      <c r="G18" s="15">
        <v>0.3958333333333333</v>
      </c>
      <c r="H18" s="16" t="s">
        <v>6060</v>
      </c>
      <c r="I18" s="17" t="s">
        <v>6061</v>
      </c>
      <c r="J18" s="18" t="s">
        <v>6062</v>
      </c>
      <c r="K18" s="19" t="s">
        <v>6079</v>
      </c>
      <c r="L18" s="21"/>
      <c r="M18" s="20" t="s">
        <v>6058</v>
      </c>
      <c r="N18" s="20"/>
      <c r="O18" s="22"/>
      <c r="P18" s="23" t="s">
        <v>6066</v>
      </c>
    </row>
    <row r="19">
      <c r="A19" s="7" t="str">
        <f t="shared" si="1"/>
        <v> </v>
      </c>
      <c r="B19" s="7" t="str">
        <f t="shared" si="2"/>
        <v>1755744531</v>
      </c>
      <c r="C19" s="11" t="s">
        <v>6080</v>
      </c>
      <c r="D19" s="12">
        <v>17557.0</v>
      </c>
      <c r="E19" s="13">
        <v>21735.0</v>
      </c>
      <c r="F19" s="14">
        <v>44531.0</v>
      </c>
      <c r="G19" s="15">
        <v>0.3958333333333333</v>
      </c>
      <c r="H19" s="16" t="s">
        <v>6054</v>
      </c>
      <c r="I19" s="17" t="s">
        <v>6061</v>
      </c>
      <c r="J19" s="18" t="s">
        <v>6062</v>
      </c>
      <c r="K19" s="19" t="s">
        <v>6057</v>
      </c>
      <c r="L19" s="21" t="s">
        <v>6058</v>
      </c>
      <c r="M19" s="20"/>
      <c r="N19" s="20"/>
      <c r="O19" s="24"/>
      <c r="P19" s="23" t="s">
        <v>6063</v>
      </c>
    </row>
    <row r="20">
      <c r="A20" s="7" t="str">
        <f t="shared" si="1"/>
        <v> </v>
      </c>
      <c r="B20" s="7" t="str">
        <f t="shared" si="2"/>
        <v>1533044531</v>
      </c>
      <c r="C20" s="11" t="s">
        <v>3710</v>
      </c>
      <c r="D20" s="12">
        <v>15330.0</v>
      </c>
      <c r="E20" s="13">
        <v>12342.0</v>
      </c>
      <c r="F20" s="14">
        <v>44531.0</v>
      </c>
      <c r="G20" s="15">
        <v>0.3958333333333333</v>
      </c>
      <c r="H20" s="16" t="s">
        <v>6054</v>
      </c>
      <c r="I20" s="17" t="s">
        <v>6061</v>
      </c>
      <c r="J20" s="18" t="s">
        <v>6062</v>
      </c>
      <c r="K20" s="19" t="s">
        <v>6057</v>
      </c>
      <c r="L20" s="21"/>
      <c r="M20" s="20" t="s">
        <v>6058</v>
      </c>
      <c r="N20" s="20"/>
      <c r="O20" s="24"/>
      <c r="P20" s="23" t="s">
        <v>6059</v>
      </c>
    </row>
    <row r="21">
      <c r="A21" s="7" t="str">
        <f t="shared" si="1"/>
        <v>Repeat</v>
      </c>
      <c r="B21" s="7" t="str">
        <f t="shared" si="2"/>
        <v>997944531</v>
      </c>
      <c r="C21" s="11" t="s">
        <v>325</v>
      </c>
      <c r="D21" s="12">
        <v>9979.0</v>
      </c>
      <c r="E21" s="13">
        <v>16425.0</v>
      </c>
      <c r="F21" s="14">
        <v>44531.0</v>
      </c>
      <c r="G21" s="15">
        <v>0.40625</v>
      </c>
      <c r="H21" s="16" t="s">
        <v>6060</v>
      </c>
      <c r="I21" s="17" t="s">
        <v>6055</v>
      </c>
      <c r="J21" s="18" t="s">
        <v>6056</v>
      </c>
      <c r="K21" s="19" t="s">
        <v>6079</v>
      </c>
      <c r="L21" s="20"/>
      <c r="M21" s="21" t="s">
        <v>6058</v>
      </c>
      <c r="N21" s="20" t="s">
        <v>6058</v>
      </c>
      <c r="O21" s="24"/>
      <c r="P21" s="23" t="s">
        <v>6071</v>
      </c>
    </row>
    <row r="22">
      <c r="A22" s="7" t="str">
        <f t="shared" si="1"/>
        <v> </v>
      </c>
      <c r="B22" s="7" t="str">
        <f t="shared" si="2"/>
        <v>1735244531</v>
      </c>
      <c r="C22" s="11" t="s">
        <v>5370</v>
      </c>
      <c r="D22" s="12">
        <v>17352.0</v>
      </c>
      <c r="E22" s="13">
        <v>20056.0</v>
      </c>
      <c r="F22" s="14">
        <v>44531.0</v>
      </c>
      <c r="G22" s="15">
        <v>0.4166666666666667</v>
      </c>
      <c r="H22" s="16" t="s">
        <v>6060</v>
      </c>
      <c r="I22" s="17" t="s">
        <v>6061</v>
      </c>
      <c r="J22" s="18" t="s">
        <v>6062</v>
      </c>
      <c r="K22" s="19" t="s">
        <v>6079</v>
      </c>
      <c r="L22" s="21" t="s">
        <v>6058</v>
      </c>
      <c r="M22" s="20"/>
      <c r="N22" s="20"/>
      <c r="O22" s="22"/>
      <c r="P22" s="23" t="s">
        <v>6073</v>
      </c>
    </row>
    <row r="23">
      <c r="A23" s="7" t="str">
        <f t="shared" si="1"/>
        <v> </v>
      </c>
      <c r="B23" s="7" t="str">
        <f t="shared" si="2"/>
        <v>1441444531</v>
      </c>
      <c r="C23" s="11" t="s">
        <v>2956</v>
      </c>
      <c r="D23" s="12">
        <v>14414.0</v>
      </c>
      <c r="E23" s="13">
        <v>20051.0</v>
      </c>
      <c r="F23" s="14">
        <v>44531.0</v>
      </c>
      <c r="G23" s="15">
        <v>0.4166666666666667</v>
      </c>
      <c r="H23" s="16" t="s">
        <v>6060</v>
      </c>
      <c r="I23" s="17" t="s">
        <v>6067</v>
      </c>
      <c r="J23" s="18" t="s">
        <v>6068</v>
      </c>
      <c r="K23" s="19" t="s">
        <v>6075</v>
      </c>
      <c r="L23" s="21"/>
      <c r="M23" s="20" t="s">
        <v>6058</v>
      </c>
      <c r="N23" s="20"/>
      <c r="O23" s="24"/>
      <c r="P23" s="23" t="s">
        <v>6066</v>
      </c>
    </row>
    <row r="24">
      <c r="A24" s="7" t="str">
        <f t="shared" si="1"/>
        <v> </v>
      </c>
      <c r="B24" s="7" t="str">
        <f t="shared" si="2"/>
        <v>1058344531</v>
      </c>
      <c r="C24" s="11" t="s">
        <v>558</v>
      </c>
      <c r="D24" s="12">
        <v>10583.0</v>
      </c>
      <c r="E24" s="13">
        <v>24764.0</v>
      </c>
      <c r="F24" s="14">
        <v>44531.0</v>
      </c>
      <c r="G24" s="15">
        <v>0.4270833333333333</v>
      </c>
      <c r="H24" s="16" t="s">
        <v>6060</v>
      </c>
      <c r="I24" s="17" t="s">
        <v>6061</v>
      </c>
      <c r="J24" s="18" t="s">
        <v>6081</v>
      </c>
      <c r="K24" s="19" t="s">
        <v>6082</v>
      </c>
      <c r="L24" s="21"/>
      <c r="M24" s="20" t="s">
        <v>6058</v>
      </c>
      <c r="N24" s="20" t="s">
        <v>6058</v>
      </c>
      <c r="O24" s="24"/>
      <c r="P24" s="23" t="s">
        <v>6064</v>
      </c>
    </row>
    <row r="25">
      <c r="A25" s="7" t="str">
        <f t="shared" si="1"/>
        <v> </v>
      </c>
      <c r="B25" s="7" t="str">
        <f t="shared" si="2"/>
        <v>1710544531</v>
      </c>
      <c r="C25" s="11" t="s">
        <v>5174</v>
      </c>
      <c r="D25" s="12">
        <v>17105.0</v>
      </c>
      <c r="E25" s="13">
        <v>25263.0</v>
      </c>
      <c r="F25" s="14">
        <v>44531.0</v>
      </c>
      <c r="G25" s="15">
        <v>0.4270833333333333</v>
      </c>
      <c r="H25" s="16" t="s">
        <v>6060</v>
      </c>
      <c r="I25" s="17" t="s">
        <v>6067</v>
      </c>
      <c r="J25" s="18" t="s">
        <v>6068</v>
      </c>
      <c r="K25" s="19" t="s">
        <v>6074</v>
      </c>
      <c r="L25" s="21"/>
      <c r="M25" s="20" t="s">
        <v>6058</v>
      </c>
      <c r="N25" s="20" t="s">
        <v>6058</v>
      </c>
      <c r="O25" s="22"/>
      <c r="P25" s="23" t="s">
        <v>6064</v>
      </c>
    </row>
    <row r="26">
      <c r="A26" s="7" t="str">
        <f t="shared" si="1"/>
        <v> </v>
      </c>
      <c r="B26" s="7" t="str">
        <f t="shared" si="2"/>
        <v>1027344531</v>
      </c>
      <c r="C26" s="11" t="s">
        <v>440</v>
      </c>
      <c r="D26" s="12">
        <v>10273.0</v>
      </c>
      <c r="E26" s="13">
        <v>15730.0</v>
      </c>
      <c r="F26" s="14">
        <v>44531.0</v>
      </c>
      <c r="G26" s="15">
        <v>0.4270833333333333</v>
      </c>
      <c r="H26" s="16" t="s">
        <v>6054</v>
      </c>
      <c r="I26" s="17" t="s">
        <v>6061</v>
      </c>
      <c r="J26" s="18" t="s">
        <v>6081</v>
      </c>
      <c r="K26" s="19" t="s">
        <v>6065</v>
      </c>
      <c r="L26" s="21"/>
      <c r="M26" s="20" t="s">
        <v>6058</v>
      </c>
      <c r="N26" s="20"/>
      <c r="O26" s="24"/>
      <c r="P26" s="23" t="s">
        <v>6066</v>
      </c>
    </row>
    <row r="27">
      <c r="A27" s="7" t="str">
        <f t="shared" si="1"/>
        <v>Repeat</v>
      </c>
      <c r="B27" s="7" t="str">
        <f t="shared" si="2"/>
        <v>1100444531</v>
      </c>
      <c r="C27" s="11" t="s">
        <v>725</v>
      </c>
      <c r="D27" s="12">
        <v>11004.0</v>
      </c>
      <c r="E27" s="13">
        <v>27126.0</v>
      </c>
      <c r="F27" s="14">
        <v>44531.0</v>
      </c>
      <c r="G27" s="15">
        <v>0.4270833333333333</v>
      </c>
      <c r="H27" s="16" t="s">
        <v>6060</v>
      </c>
      <c r="I27" s="17" t="s">
        <v>6067</v>
      </c>
      <c r="J27" s="18" t="s">
        <v>6068</v>
      </c>
      <c r="K27" s="19" t="s">
        <v>6083</v>
      </c>
      <c r="L27" s="21"/>
      <c r="M27" s="20" t="s">
        <v>6058</v>
      </c>
      <c r="N27" s="20" t="s">
        <v>6058</v>
      </c>
      <c r="O27" s="24"/>
      <c r="P27" s="23" t="s">
        <v>6064</v>
      </c>
    </row>
    <row r="28">
      <c r="A28" s="7" t="str">
        <f t="shared" si="1"/>
        <v> </v>
      </c>
      <c r="B28" s="7" t="str">
        <f t="shared" si="2"/>
        <v>1560544531</v>
      </c>
      <c r="C28" s="11" t="s">
        <v>3947</v>
      </c>
      <c r="D28" s="12">
        <v>15605.0</v>
      </c>
      <c r="E28" s="13">
        <v>25642.0</v>
      </c>
      <c r="F28" s="14">
        <v>44531.0</v>
      </c>
      <c r="G28" s="15">
        <v>0.4479166666666667</v>
      </c>
      <c r="H28" s="16" t="s">
        <v>6054</v>
      </c>
      <c r="I28" s="17" t="s">
        <v>6061</v>
      </c>
      <c r="J28" s="18" t="s">
        <v>6062</v>
      </c>
      <c r="K28" s="19" t="s">
        <v>6079</v>
      </c>
      <c r="L28" s="21"/>
      <c r="M28" s="20" t="s">
        <v>6058</v>
      </c>
      <c r="N28" s="20"/>
      <c r="O28" s="24"/>
      <c r="P28" s="23" t="s">
        <v>6066</v>
      </c>
    </row>
    <row r="29">
      <c r="A29" s="7" t="str">
        <f t="shared" si="1"/>
        <v> </v>
      </c>
      <c r="B29" s="7" t="str">
        <f t="shared" si="2"/>
        <v>1099944531</v>
      </c>
      <c r="C29" s="11" t="s">
        <v>722</v>
      </c>
      <c r="D29" s="12">
        <v>10999.0</v>
      </c>
      <c r="E29" s="13">
        <v>26764.0</v>
      </c>
      <c r="F29" s="14">
        <v>44531.0</v>
      </c>
      <c r="G29" s="15">
        <v>0.4479166666666667</v>
      </c>
      <c r="H29" s="16" t="s">
        <v>6060</v>
      </c>
      <c r="I29" s="17" t="s">
        <v>6067</v>
      </c>
      <c r="J29" s="18" t="s">
        <v>6068</v>
      </c>
      <c r="K29" s="19" t="s">
        <v>6075</v>
      </c>
      <c r="L29" s="21"/>
      <c r="M29" s="20" t="s">
        <v>6058</v>
      </c>
      <c r="N29" s="20"/>
      <c r="O29" s="24"/>
      <c r="P29" s="23" t="s">
        <v>6084</v>
      </c>
    </row>
    <row r="30">
      <c r="A30" s="7" t="str">
        <f t="shared" si="1"/>
        <v> </v>
      </c>
      <c r="B30" s="7" t="str">
        <f t="shared" si="2"/>
        <v>986144531</v>
      </c>
      <c r="C30" s="11" t="s">
        <v>290</v>
      </c>
      <c r="D30" s="12">
        <v>9861.0</v>
      </c>
      <c r="E30" s="13">
        <v>22756.0</v>
      </c>
      <c r="F30" s="14">
        <v>44531.0</v>
      </c>
      <c r="G30" s="15">
        <v>0.4583333333333333</v>
      </c>
      <c r="H30" s="16" t="s">
        <v>6060</v>
      </c>
      <c r="I30" s="17" t="s">
        <v>6055</v>
      </c>
      <c r="J30" s="18" t="s">
        <v>6056</v>
      </c>
      <c r="K30" s="19" t="s">
        <v>6076</v>
      </c>
      <c r="L30" s="20"/>
      <c r="M30" s="21" t="s">
        <v>6058</v>
      </c>
      <c r="N30" s="20" t="s">
        <v>6058</v>
      </c>
      <c r="O30" s="24"/>
      <c r="P30" s="23" t="s">
        <v>6064</v>
      </c>
    </row>
    <row r="31">
      <c r="A31" s="7" t="str">
        <f t="shared" si="1"/>
        <v> </v>
      </c>
      <c r="B31" s="7" t="str">
        <f t="shared" si="2"/>
        <v>1760244531</v>
      </c>
      <c r="C31" s="11" t="s">
        <v>6085</v>
      </c>
      <c r="D31" s="12">
        <v>17602.0</v>
      </c>
      <c r="E31" s="13">
        <v>17108.0</v>
      </c>
      <c r="F31" s="14">
        <v>44531.0</v>
      </c>
      <c r="G31" s="15">
        <v>0.46875</v>
      </c>
      <c r="H31" s="16" t="s">
        <v>6054</v>
      </c>
      <c r="I31" s="17" t="s">
        <v>6061</v>
      </c>
      <c r="J31" s="18" t="s">
        <v>6062</v>
      </c>
      <c r="K31" s="19" t="s">
        <v>6065</v>
      </c>
      <c r="L31" s="21" t="s">
        <v>6058</v>
      </c>
      <c r="M31" s="20"/>
      <c r="N31" s="20"/>
      <c r="O31" s="24"/>
      <c r="P31" s="23" t="s">
        <v>6073</v>
      </c>
    </row>
    <row r="32">
      <c r="A32" s="7" t="str">
        <f t="shared" si="1"/>
        <v> </v>
      </c>
      <c r="B32" s="7" t="str">
        <f t="shared" si="2"/>
        <v>1663744531</v>
      </c>
      <c r="C32" s="11" t="s">
        <v>4803</v>
      </c>
      <c r="D32" s="12">
        <v>16637.0</v>
      </c>
      <c r="E32" s="13">
        <v>30813.0</v>
      </c>
      <c r="F32" s="14">
        <v>44531.0</v>
      </c>
      <c r="G32" s="15">
        <v>0.4895833333333333</v>
      </c>
      <c r="H32" s="16" t="s">
        <v>6054</v>
      </c>
      <c r="I32" s="17" t="s">
        <v>6061</v>
      </c>
      <c r="J32" s="18" t="s">
        <v>6081</v>
      </c>
      <c r="K32" s="19" t="s">
        <v>6086</v>
      </c>
      <c r="L32" s="21"/>
      <c r="M32" s="20" t="s">
        <v>6058</v>
      </c>
      <c r="N32" s="20" t="s">
        <v>6058</v>
      </c>
      <c r="O32" s="24"/>
      <c r="P32" s="23" t="s">
        <v>6064</v>
      </c>
    </row>
    <row r="33">
      <c r="A33" s="7" t="str">
        <f t="shared" si="1"/>
        <v> </v>
      </c>
      <c r="B33" s="7" t="str">
        <f t="shared" si="2"/>
        <v>1140544531</v>
      </c>
      <c r="C33" s="11" t="s">
        <v>906</v>
      </c>
      <c r="D33" s="12">
        <v>11405.0</v>
      </c>
      <c r="E33" s="13">
        <v>22772.0</v>
      </c>
      <c r="F33" s="14">
        <v>44531.0</v>
      </c>
      <c r="G33" s="15">
        <v>0.53125</v>
      </c>
      <c r="H33" s="16" t="s">
        <v>6060</v>
      </c>
      <c r="I33" s="17" t="s">
        <v>6087</v>
      </c>
      <c r="J33" s="18" t="s">
        <v>6062</v>
      </c>
      <c r="K33" s="19" t="s">
        <v>6079</v>
      </c>
      <c r="L33" s="21"/>
      <c r="M33" s="20" t="s">
        <v>6058</v>
      </c>
      <c r="N33" s="20"/>
      <c r="O33" s="22"/>
      <c r="P33" s="23" t="s">
        <v>6084</v>
      </c>
    </row>
    <row r="34">
      <c r="A34" s="7" t="str">
        <f t="shared" si="1"/>
        <v> </v>
      </c>
      <c r="B34" s="7" t="str">
        <f t="shared" si="2"/>
        <v>1736444531</v>
      </c>
      <c r="C34" s="11" t="s">
        <v>5379</v>
      </c>
      <c r="D34" s="12">
        <v>17364.0</v>
      </c>
      <c r="E34" s="13">
        <v>14335.0</v>
      </c>
      <c r="F34" s="14">
        <v>44531.0</v>
      </c>
      <c r="G34" s="15">
        <v>0.5416666666666666</v>
      </c>
      <c r="H34" s="16" t="s">
        <v>6060</v>
      </c>
      <c r="I34" s="17" t="s">
        <v>6061</v>
      </c>
      <c r="J34" s="18" t="s">
        <v>6081</v>
      </c>
      <c r="K34" s="19" t="s">
        <v>6075</v>
      </c>
      <c r="L34" s="20" t="s">
        <v>6058</v>
      </c>
      <c r="M34" s="21"/>
      <c r="N34" s="20"/>
      <c r="O34" s="24"/>
      <c r="P34" s="23" t="s">
        <v>6073</v>
      </c>
    </row>
    <row r="35">
      <c r="A35" s="7" t="str">
        <f t="shared" si="1"/>
        <v> </v>
      </c>
      <c r="B35" s="7" t="str">
        <f t="shared" si="2"/>
        <v>1599344531</v>
      </c>
      <c r="C35" s="11" t="s">
        <v>4298</v>
      </c>
      <c r="D35" s="12">
        <v>15993.0</v>
      </c>
      <c r="E35" s="13">
        <v>30933.0</v>
      </c>
      <c r="F35" s="14">
        <v>44531.0</v>
      </c>
      <c r="G35" s="15">
        <v>0.5416666666666666</v>
      </c>
      <c r="H35" s="16" t="s">
        <v>6060</v>
      </c>
      <c r="I35" s="17" t="s">
        <v>6087</v>
      </c>
      <c r="J35" s="18" t="s">
        <v>6068</v>
      </c>
      <c r="K35" s="19" t="s">
        <v>6078</v>
      </c>
      <c r="L35" s="20"/>
      <c r="M35" s="21" t="s">
        <v>6058</v>
      </c>
      <c r="N35" s="20" t="s">
        <v>6058</v>
      </c>
      <c r="O35" s="24"/>
      <c r="P35" s="23" t="s">
        <v>6071</v>
      </c>
    </row>
    <row r="36">
      <c r="A36" s="7" t="str">
        <f t="shared" si="1"/>
        <v> </v>
      </c>
      <c r="B36" s="7" t="str">
        <f t="shared" si="2"/>
        <v>1739444531</v>
      </c>
      <c r="C36" s="11" t="s">
        <v>5404</v>
      </c>
      <c r="D36" s="12">
        <v>17394.0</v>
      </c>
      <c r="E36" s="13">
        <v>20350.0</v>
      </c>
      <c r="F36" s="14">
        <v>44531.0</v>
      </c>
      <c r="G36" s="15">
        <v>0.5416666666666666</v>
      </c>
      <c r="H36" s="16" t="s">
        <v>6054</v>
      </c>
      <c r="I36" s="17" t="s">
        <v>6061</v>
      </c>
      <c r="J36" s="18" t="s">
        <v>6062</v>
      </c>
      <c r="K36" s="19" t="s">
        <v>6075</v>
      </c>
      <c r="L36" s="20" t="s">
        <v>6058</v>
      </c>
      <c r="M36" s="21"/>
      <c r="N36" s="20"/>
      <c r="O36" s="24"/>
      <c r="P36" s="23" t="s">
        <v>6063</v>
      </c>
    </row>
    <row r="37">
      <c r="A37" s="7" t="str">
        <f t="shared" si="1"/>
        <v> </v>
      </c>
      <c r="B37" s="7" t="str">
        <f t="shared" si="2"/>
        <v>1660544531</v>
      </c>
      <c r="C37" s="11" t="s">
        <v>4778</v>
      </c>
      <c r="D37" s="12">
        <v>16605.0</v>
      </c>
      <c r="E37" s="13">
        <v>34957.0</v>
      </c>
      <c r="F37" s="14">
        <v>44531.0</v>
      </c>
      <c r="G37" s="15">
        <v>0.5520833333333334</v>
      </c>
      <c r="H37" s="16" t="s">
        <v>6060</v>
      </c>
      <c r="I37" s="17" t="s">
        <v>6061</v>
      </c>
      <c r="J37" s="18" t="s">
        <v>6081</v>
      </c>
      <c r="K37" s="19" t="s">
        <v>6088</v>
      </c>
      <c r="L37" s="20" t="s">
        <v>6058</v>
      </c>
      <c r="M37" s="21"/>
      <c r="N37" s="20"/>
      <c r="O37" s="24"/>
      <c r="P37" s="23" t="s">
        <v>6063</v>
      </c>
    </row>
    <row r="38">
      <c r="A38" s="7" t="str">
        <f t="shared" si="1"/>
        <v> </v>
      </c>
      <c r="B38" s="7" t="str">
        <f t="shared" si="2"/>
        <v>1761644531</v>
      </c>
      <c r="C38" s="11" t="s">
        <v>5555</v>
      </c>
      <c r="D38" s="12">
        <v>17616.0</v>
      </c>
      <c r="E38" s="13">
        <v>32824.0</v>
      </c>
      <c r="F38" s="14">
        <v>44531.0</v>
      </c>
      <c r="G38" s="15">
        <v>0.5625</v>
      </c>
      <c r="H38" s="16" t="s">
        <v>6060</v>
      </c>
      <c r="I38" s="17" t="s">
        <v>6061</v>
      </c>
      <c r="J38" s="18" t="s">
        <v>6081</v>
      </c>
      <c r="K38" s="19" t="s">
        <v>6089</v>
      </c>
      <c r="L38" s="21" t="s">
        <v>6058</v>
      </c>
      <c r="M38" s="20"/>
      <c r="N38" s="20"/>
      <c r="O38" s="22"/>
      <c r="P38" s="23" t="s">
        <v>6063</v>
      </c>
    </row>
    <row r="39">
      <c r="A39" s="7" t="str">
        <f t="shared" si="1"/>
        <v> </v>
      </c>
      <c r="B39" s="7" t="str">
        <f t="shared" si="2"/>
        <v>1740144531</v>
      </c>
      <c r="C39" s="11" t="s">
        <v>5409</v>
      </c>
      <c r="D39" s="12">
        <v>17401.0</v>
      </c>
      <c r="E39" s="13">
        <v>19270.0</v>
      </c>
      <c r="F39" s="14">
        <v>44531.0</v>
      </c>
      <c r="G39" s="15">
        <v>0.5625</v>
      </c>
      <c r="H39" s="16" t="s">
        <v>6060</v>
      </c>
      <c r="I39" s="17" t="s">
        <v>6061</v>
      </c>
      <c r="J39" s="18" t="s">
        <v>6062</v>
      </c>
      <c r="K39" s="19" t="s">
        <v>6065</v>
      </c>
      <c r="L39" s="20" t="s">
        <v>6058</v>
      </c>
      <c r="M39" s="21"/>
      <c r="N39" s="20"/>
      <c r="O39" s="24"/>
      <c r="P39" s="23" t="s">
        <v>6073</v>
      </c>
    </row>
    <row r="40">
      <c r="A40" s="7" t="str">
        <f t="shared" si="1"/>
        <v> </v>
      </c>
      <c r="B40" s="7" t="str">
        <f t="shared" si="2"/>
        <v>1756744531</v>
      </c>
      <c r="C40" s="11" t="s">
        <v>5531</v>
      </c>
      <c r="D40" s="12">
        <v>17567.0</v>
      </c>
      <c r="E40" s="13">
        <v>19428.0</v>
      </c>
      <c r="F40" s="14">
        <v>44531.0</v>
      </c>
      <c r="G40" s="15">
        <v>0.5625</v>
      </c>
      <c r="H40" s="16" t="s">
        <v>6060</v>
      </c>
      <c r="I40" s="17" t="s">
        <v>6061</v>
      </c>
      <c r="J40" s="18" t="s">
        <v>6062</v>
      </c>
      <c r="K40" s="19" t="s">
        <v>6057</v>
      </c>
      <c r="L40" s="21" t="s">
        <v>6058</v>
      </c>
      <c r="M40" s="20"/>
      <c r="N40" s="20"/>
      <c r="O40" s="24"/>
      <c r="P40" s="23" t="s">
        <v>6063</v>
      </c>
    </row>
    <row r="41">
      <c r="A41" s="7" t="str">
        <f t="shared" si="1"/>
        <v> </v>
      </c>
      <c r="B41" s="7" t="str">
        <f t="shared" si="2"/>
        <v>954644531</v>
      </c>
      <c r="C41" s="11" t="s">
        <v>173</v>
      </c>
      <c r="D41" s="12">
        <v>9546.0</v>
      </c>
      <c r="E41" s="13">
        <v>22915.0</v>
      </c>
      <c r="F41" s="14">
        <v>44531.0</v>
      </c>
      <c r="G41" s="15">
        <v>0.5625</v>
      </c>
      <c r="H41" s="16" t="s">
        <v>6060</v>
      </c>
      <c r="I41" s="17" t="s">
        <v>6067</v>
      </c>
      <c r="J41" s="18" t="s">
        <v>6068</v>
      </c>
      <c r="K41" s="19" t="s">
        <v>6075</v>
      </c>
      <c r="L41" s="21"/>
      <c r="M41" s="20" t="s">
        <v>6058</v>
      </c>
      <c r="N41" s="20"/>
      <c r="O41" s="24"/>
      <c r="P41" s="23" t="s">
        <v>6066</v>
      </c>
    </row>
    <row r="42">
      <c r="A42" s="7" t="str">
        <f t="shared" si="1"/>
        <v>Repeat</v>
      </c>
      <c r="B42" s="7" t="str">
        <f t="shared" si="2"/>
        <v>1113144531</v>
      </c>
      <c r="C42" s="11" t="s">
        <v>793</v>
      </c>
      <c r="D42" s="12">
        <v>11131.0</v>
      </c>
      <c r="E42" s="13">
        <v>16644.0</v>
      </c>
      <c r="F42" s="14">
        <v>44531.0</v>
      </c>
      <c r="G42" s="15">
        <v>0.5625</v>
      </c>
      <c r="H42" s="16" t="s">
        <v>6060</v>
      </c>
      <c r="I42" s="17" t="s">
        <v>6061</v>
      </c>
      <c r="J42" s="18" t="s">
        <v>6062</v>
      </c>
      <c r="K42" s="19" t="s">
        <v>6057</v>
      </c>
      <c r="L42" s="20"/>
      <c r="M42" s="21" t="s">
        <v>6058</v>
      </c>
      <c r="N42" s="20" t="s">
        <v>6058</v>
      </c>
      <c r="O42" s="22"/>
      <c r="P42" s="23" t="s">
        <v>6064</v>
      </c>
    </row>
    <row r="43">
      <c r="A43" s="7" t="str">
        <f t="shared" si="1"/>
        <v>Repeat</v>
      </c>
      <c r="B43" s="7" t="str">
        <f t="shared" si="2"/>
        <v>1738844531</v>
      </c>
      <c r="C43" s="11" t="s">
        <v>5398</v>
      </c>
      <c r="D43" s="12">
        <v>17388.0</v>
      </c>
      <c r="E43" s="13">
        <v>20837.0</v>
      </c>
      <c r="F43" s="14">
        <v>44531.0</v>
      </c>
      <c r="G43" s="15">
        <v>0.5729166666666666</v>
      </c>
      <c r="H43" s="16" t="s">
        <v>6054</v>
      </c>
      <c r="I43" s="17" t="s">
        <v>6061</v>
      </c>
      <c r="J43" s="18" t="s">
        <v>6081</v>
      </c>
      <c r="K43" s="19" t="s">
        <v>6069</v>
      </c>
      <c r="L43" s="21" t="s">
        <v>6058</v>
      </c>
      <c r="M43" s="20"/>
      <c r="N43" s="20"/>
      <c r="O43" s="24"/>
      <c r="P43" s="23" t="s">
        <v>6063</v>
      </c>
    </row>
    <row r="44">
      <c r="A44" s="7" t="str">
        <f t="shared" si="1"/>
        <v> </v>
      </c>
      <c r="B44" s="7" t="str">
        <f t="shared" si="2"/>
        <v>1040044531</v>
      </c>
      <c r="C44" s="11" t="s">
        <v>498</v>
      </c>
      <c r="D44" s="12">
        <v>10400.0</v>
      </c>
      <c r="E44" s="13">
        <v>23351.0</v>
      </c>
      <c r="F44" s="14">
        <v>44531.0</v>
      </c>
      <c r="G44" s="15">
        <v>0.5729166666666666</v>
      </c>
      <c r="H44" s="16" t="s">
        <v>6054</v>
      </c>
      <c r="I44" s="17" t="s">
        <v>6055</v>
      </c>
      <c r="J44" s="18" t="s">
        <v>6056</v>
      </c>
      <c r="K44" s="19" t="s">
        <v>6090</v>
      </c>
      <c r="L44" s="20"/>
      <c r="M44" s="21" t="s">
        <v>6058</v>
      </c>
      <c r="N44" s="20" t="s">
        <v>6058</v>
      </c>
      <c r="O44" s="24"/>
      <c r="P44" s="23" t="s">
        <v>6064</v>
      </c>
    </row>
    <row r="45">
      <c r="A45" s="7" t="str">
        <f t="shared" si="1"/>
        <v> </v>
      </c>
      <c r="B45" s="7" t="str">
        <f t="shared" si="2"/>
        <v>1003344531</v>
      </c>
      <c r="C45" s="11" t="s">
        <v>348</v>
      </c>
      <c r="D45" s="12">
        <v>10033.0</v>
      </c>
      <c r="E45" s="13">
        <v>20237.0</v>
      </c>
      <c r="F45" s="14">
        <v>44531.0</v>
      </c>
      <c r="G45" s="15">
        <v>0.5729166666666666</v>
      </c>
      <c r="H45" s="16" t="s">
        <v>6054</v>
      </c>
      <c r="I45" s="17" t="s">
        <v>6067</v>
      </c>
      <c r="J45" s="18" t="s">
        <v>6068</v>
      </c>
      <c r="K45" s="19" t="s">
        <v>6079</v>
      </c>
      <c r="L45" s="21"/>
      <c r="M45" s="20" t="s">
        <v>6058</v>
      </c>
      <c r="N45" s="20"/>
      <c r="O45" s="24"/>
      <c r="P45" s="23" t="s">
        <v>6066</v>
      </c>
    </row>
    <row r="46">
      <c r="A46" s="7" t="str">
        <f t="shared" si="1"/>
        <v> </v>
      </c>
      <c r="B46" s="7" t="str">
        <f t="shared" si="2"/>
        <v>1327344531</v>
      </c>
      <c r="C46" s="11" t="s">
        <v>2071</v>
      </c>
      <c r="D46" s="12">
        <v>13273.0</v>
      </c>
      <c r="E46" s="13">
        <v>30146.0</v>
      </c>
      <c r="F46" s="14">
        <v>44531.0</v>
      </c>
      <c r="G46" s="15">
        <v>0.5729166666666666</v>
      </c>
      <c r="H46" s="16" t="s">
        <v>6054</v>
      </c>
      <c r="I46" s="17" t="s">
        <v>6055</v>
      </c>
      <c r="J46" s="18" t="s">
        <v>6056</v>
      </c>
      <c r="K46" s="19" t="s">
        <v>6088</v>
      </c>
      <c r="L46" s="21"/>
      <c r="M46" s="20" t="s">
        <v>6058</v>
      </c>
      <c r="N46" s="20"/>
      <c r="O46" s="22"/>
      <c r="P46" s="23" t="s">
        <v>6059</v>
      </c>
    </row>
    <row r="47">
      <c r="A47" s="7" t="str">
        <f t="shared" si="1"/>
        <v> </v>
      </c>
      <c r="B47" s="7" t="str">
        <f t="shared" si="2"/>
        <v>1269744531</v>
      </c>
      <c r="C47" s="11" t="s">
        <v>1603</v>
      </c>
      <c r="D47" s="12">
        <v>12697.0</v>
      </c>
      <c r="E47" s="13">
        <v>30536.0</v>
      </c>
      <c r="F47" s="14">
        <v>44531.0</v>
      </c>
      <c r="G47" s="15">
        <v>0.5833333333333334</v>
      </c>
      <c r="H47" s="16" t="s">
        <v>6054</v>
      </c>
      <c r="I47" s="17" t="s">
        <v>6055</v>
      </c>
      <c r="J47" s="18" t="s">
        <v>6056</v>
      </c>
      <c r="K47" s="19" t="s">
        <v>6091</v>
      </c>
      <c r="L47" s="20"/>
      <c r="M47" s="21" t="s">
        <v>6058</v>
      </c>
      <c r="N47" s="20" t="s">
        <v>6058</v>
      </c>
      <c r="O47" s="22"/>
      <c r="P47" s="23" t="s">
        <v>6064</v>
      </c>
    </row>
    <row r="48">
      <c r="A48" s="7" t="str">
        <f t="shared" si="1"/>
        <v> </v>
      </c>
      <c r="B48" s="7" t="str">
        <f t="shared" si="2"/>
        <v>1751344531</v>
      </c>
      <c r="C48" s="11" t="s">
        <v>5490</v>
      </c>
      <c r="D48" s="12">
        <v>17513.0</v>
      </c>
      <c r="E48" s="13">
        <v>13668.0</v>
      </c>
      <c r="F48" s="14">
        <v>44531.0</v>
      </c>
      <c r="G48" s="15">
        <v>0.59375</v>
      </c>
      <c r="H48" s="16" t="s">
        <v>6060</v>
      </c>
      <c r="I48" s="17" t="s">
        <v>6061</v>
      </c>
      <c r="J48" s="18" t="s">
        <v>6062</v>
      </c>
      <c r="K48" s="19" t="s">
        <v>6057</v>
      </c>
      <c r="L48" s="21" t="s">
        <v>6058</v>
      </c>
      <c r="M48" s="20"/>
      <c r="N48" s="20"/>
      <c r="O48" s="24"/>
      <c r="P48" s="23" t="s">
        <v>6063</v>
      </c>
    </row>
    <row r="49">
      <c r="A49" s="7" t="str">
        <f t="shared" si="1"/>
        <v> </v>
      </c>
      <c r="B49" s="7" t="str">
        <f t="shared" si="2"/>
        <v>1736244531</v>
      </c>
      <c r="C49" s="11" t="s">
        <v>5377</v>
      </c>
      <c r="D49" s="12">
        <v>17362.0</v>
      </c>
      <c r="E49" s="13">
        <v>24242.0</v>
      </c>
      <c r="F49" s="14">
        <v>44531.0</v>
      </c>
      <c r="G49" s="15">
        <v>0.6041666666666666</v>
      </c>
      <c r="H49" s="16" t="s">
        <v>6060</v>
      </c>
      <c r="I49" s="17" t="s">
        <v>6061</v>
      </c>
      <c r="J49" s="18" t="s">
        <v>6081</v>
      </c>
      <c r="K49" s="19" t="s">
        <v>6092</v>
      </c>
      <c r="L49" s="21" t="s">
        <v>6058</v>
      </c>
      <c r="M49" s="20"/>
      <c r="N49" s="20"/>
      <c r="O49" s="24"/>
      <c r="P49" s="23" t="s">
        <v>6063</v>
      </c>
    </row>
    <row r="50">
      <c r="A50" s="7" t="str">
        <f t="shared" si="1"/>
        <v> </v>
      </c>
      <c r="B50" s="7" t="str">
        <f t="shared" si="2"/>
        <v>1758544531</v>
      </c>
      <c r="C50" s="11" t="s">
        <v>6093</v>
      </c>
      <c r="D50" s="12">
        <v>17585.0</v>
      </c>
      <c r="E50" s="13">
        <v>22072.0</v>
      </c>
      <c r="F50" s="14">
        <v>44531.0</v>
      </c>
      <c r="G50" s="15">
        <v>0.6041666666666666</v>
      </c>
      <c r="H50" s="16" t="s">
        <v>6054</v>
      </c>
      <c r="I50" s="17" t="s">
        <v>6061</v>
      </c>
      <c r="J50" s="18" t="s">
        <v>6081</v>
      </c>
      <c r="K50" s="19" t="s">
        <v>6094</v>
      </c>
      <c r="L50" s="20" t="s">
        <v>6058</v>
      </c>
      <c r="M50" s="21"/>
      <c r="N50" s="20"/>
      <c r="O50" s="22" t="s">
        <v>6095</v>
      </c>
      <c r="P50" s="23" t="s">
        <v>6096</v>
      </c>
    </row>
    <row r="51">
      <c r="A51" s="7" t="str">
        <f t="shared" si="1"/>
        <v> </v>
      </c>
      <c r="B51" s="7" t="str">
        <f t="shared" si="2"/>
        <v>1734744531</v>
      </c>
      <c r="C51" s="11" t="s">
        <v>5365</v>
      </c>
      <c r="D51" s="12">
        <v>17347.0</v>
      </c>
      <c r="E51" s="13">
        <v>22820.0</v>
      </c>
      <c r="F51" s="14">
        <v>44531.0</v>
      </c>
      <c r="G51" s="15">
        <v>0.6041666666666666</v>
      </c>
      <c r="H51" s="16" t="s">
        <v>6054</v>
      </c>
      <c r="I51" s="17" t="s">
        <v>6061</v>
      </c>
      <c r="J51" s="18" t="s">
        <v>6081</v>
      </c>
      <c r="K51" s="19" t="s">
        <v>6069</v>
      </c>
      <c r="L51" s="20" t="s">
        <v>6058</v>
      </c>
      <c r="M51" s="21"/>
      <c r="N51" s="20"/>
      <c r="O51" s="24"/>
      <c r="P51" s="23" t="s">
        <v>6063</v>
      </c>
    </row>
    <row r="52">
      <c r="A52" s="7" t="str">
        <f t="shared" si="1"/>
        <v> </v>
      </c>
      <c r="B52" s="7" t="str">
        <f t="shared" si="2"/>
        <v>1631344531</v>
      </c>
      <c r="C52" s="11" t="s">
        <v>4557</v>
      </c>
      <c r="D52" s="12">
        <v>16313.0</v>
      </c>
      <c r="E52" s="13">
        <v>32768.0</v>
      </c>
      <c r="F52" s="14">
        <v>44531.0</v>
      </c>
      <c r="G52" s="15">
        <v>0.6041666666666666</v>
      </c>
      <c r="H52" s="16" t="s">
        <v>6060</v>
      </c>
      <c r="I52" s="17" t="s">
        <v>6067</v>
      </c>
      <c r="J52" s="18" t="s">
        <v>6068</v>
      </c>
      <c r="K52" s="19" t="s">
        <v>6078</v>
      </c>
      <c r="L52" s="21"/>
      <c r="M52" s="20" t="s">
        <v>6058</v>
      </c>
      <c r="N52" s="20"/>
      <c r="O52" s="24"/>
      <c r="P52" s="23" t="s">
        <v>6066</v>
      </c>
    </row>
    <row r="53">
      <c r="A53" s="7" t="str">
        <f t="shared" si="1"/>
        <v> </v>
      </c>
      <c r="B53" s="7" t="str">
        <f t="shared" si="2"/>
        <v>1488544531</v>
      </c>
      <c r="C53" s="11" t="s">
        <v>3347</v>
      </c>
      <c r="D53" s="12">
        <v>14885.0</v>
      </c>
      <c r="E53" s="13">
        <v>26430.0</v>
      </c>
      <c r="F53" s="14">
        <v>44531.0</v>
      </c>
      <c r="G53" s="15">
        <v>0.6041666666666666</v>
      </c>
      <c r="H53" s="16" t="s">
        <v>6054</v>
      </c>
      <c r="I53" s="17" t="s">
        <v>6055</v>
      </c>
      <c r="J53" s="18" t="s">
        <v>6056</v>
      </c>
      <c r="K53" s="19" t="s">
        <v>6097</v>
      </c>
      <c r="L53" s="20"/>
      <c r="M53" s="20" t="s">
        <v>6058</v>
      </c>
      <c r="N53" s="20"/>
      <c r="O53" s="24"/>
      <c r="P53" s="23" t="s">
        <v>6059</v>
      </c>
    </row>
    <row r="54">
      <c r="A54" s="7" t="str">
        <f t="shared" si="1"/>
        <v>Repeat</v>
      </c>
      <c r="B54" s="7" t="str">
        <f t="shared" si="2"/>
        <v>1565744531</v>
      </c>
      <c r="C54" s="11" t="s">
        <v>3994</v>
      </c>
      <c r="D54" s="12">
        <v>15657.0</v>
      </c>
      <c r="E54" s="13">
        <v>24273.0</v>
      </c>
      <c r="F54" s="14">
        <v>44531.0</v>
      </c>
      <c r="G54" s="15">
        <v>0.6041666666666666</v>
      </c>
      <c r="H54" s="16" t="s">
        <v>6060</v>
      </c>
      <c r="I54" s="17" t="s">
        <v>6055</v>
      </c>
      <c r="J54" s="18" t="s">
        <v>6056</v>
      </c>
      <c r="K54" s="19" t="s">
        <v>6098</v>
      </c>
      <c r="L54" s="20"/>
      <c r="M54" s="21" t="s">
        <v>6058</v>
      </c>
      <c r="N54" s="20" t="s">
        <v>6058</v>
      </c>
      <c r="O54" s="25"/>
      <c r="P54" s="23" t="s">
        <v>6064</v>
      </c>
    </row>
    <row r="55">
      <c r="A55" s="7" t="str">
        <f t="shared" si="1"/>
        <v> </v>
      </c>
      <c r="B55" s="7" t="str">
        <f t="shared" si="2"/>
        <v>1721344531</v>
      </c>
      <c r="C55" s="11" t="s">
        <v>5262</v>
      </c>
      <c r="D55" s="12">
        <v>17213.0</v>
      </c>
      <c r="E55" s="13">
        <v>20559.0</v>
      </c>
      <c r="F55" s="14">
        <v>44531.0</v>
      </c>
      <c r="G55" s="15">
        <v>0.6145833333333334</v>
      </c>
      <c r="H55" s="16" t="s">
        <v>6060</v>
      </c>
      <c r="I55" s="17" t="s">
        <v>6061</v>
      </c>
      <c r="J55" s="18" t="s">
        <v>6062</v>
      </c>
      <c r="K55" s="19" t="s">
        <v>6075</v>
      </c>
      <c r="L55" s="21" t="s">
        <v>6058</v>
      </c>
      <c r="M55" s="20"/>
      <c r="N55" s="20"/>
      <c r="O55" s="22"/>
      <c r="P55" s="23" t="s">
        <v>6073</v>
      </c>
    </row>
    <row r="56">
      <c r="A56" s="7" t="str">
        <f t="shared" si="1"/>
        <v> </v>
      </c>
      <c r="B56" s="7" t="str">
        <f t="shared" si="2"/>
        <v>1616744531</v>
      </c>
      <c r="C56" s="11" t="s">
        <v>4447</v>
      </c>
      <c r="D56" s="12">
        <v>16167.0</v>
      </c>
      <c r="E56" s="13">
        <v>19877.0</v>
      </c>
      <c r="F56" s="14">
        <v>44531.0</v>
      </c>
      <c r="G56" s="15">
        <v>0.6354166666666666</v>
      </c>
      <c r="H56" s="16" t="s">
        <v>6054</v>
      </c>
      <c r="I56" s="17" t="s">
        <v>6055</v>
      </c>
      <c r="J56" s="18" t="s">
        <v>6056</v>
      </c>
      <c r="K56" s="19" t="s">
        <v>6099</v>
      </c>
      <c r="L56" s="21"/>
      <c r="M56" s="20" t="s">
        <v>6058</v>
      </c>
      <c r="N56" s="20" t="s">
        <v>6058</v>
      </c>
      <c r="O56" s="22"/>
      <c r="P56" s="23" t="s">
        <v>6064</v>
      </c>
    </row>
    <row r="57">
      <c r="A57" s="7" t="str">
        <f t="shared" si="1"/>
        <v> </v>
      </c>
      <c r="B57" s="7" t="str">
        <f t="shared" si="2"/>
        <v>1616644531</v>
      </c>
      <c r="C57" s="11" t="s">
        <v>4446</v>
      </c>
      <c r="D57" s="12">
        <v>16166.0</v>
      </c>
      <c r="E57" s="13">
        <v>21767.0</v>
      </c>
      <c r="F57" s="14">
        <v>44531.0</v>
      </c>
      <c r="G57" s="15">
        <v>0.6354166666666666</v>
      </c>
      <c r="H57" s="16" t="s">
        <v>6060</v>
      </c>
      <c r="I57" s="17" t="s">
        <v>6055</v>
      </c>
      <c r="J57" s="18" t="s">
        <v>6056</v>
      </c>
      <c r="K57" s="19" t="s">
        <v>6099</v>
      </c>
      <c r="L57" s="21"/>
      <c r="M57" s="20" t="s">
        <v>6058</v>
      </c>
      <c r="N57" s="20" t="s">
        <v>6058</v>
      </c>
      <c r="O57" s="22"/>
      <c r="P57" s="23" t="s">
        <v>6064</v>
      </c>
    </row>
    <row r="58">
      <c r="A58" s="7" t="str">
        <f t="shared" si="1"/>
        <v>Repeat</v>
      </c>
      <c r="B58" s="7" t="str">
        <f t="shared" si="2"/>
        <v>1179544531</v>
      </c>
      <c r="C58" s="11" t="s">
        <v>1083</v>
      </c>
      <c r="D58" s="12">
        <v>11795.0</v>
      </c>
      <c r="E58" s="13">
        <v>18542.0</v>
      </c>
      <c r="F58" s="14">
        <v>44531.0</v>
      </c>
      <c r="G58" s="15">
        <v>0.6458333333333334</v>
      </c>
      <c r="H58" s="16" t="s">
        <v>6054</v>
      </c>
      <c r="I58" s="17" t="s">
        <v>6061</v>
      </c>
      <c r="J58" s="18" t="s">
        <v>6062</v>
      </c>
      <c r="K58" s="19" t="s">
        <v>6100</v>
      </c>
      <c r="L58" s="21"/>
      <c r="M58" s="20" t="s">
        <v>6058</v>
      </c>
      <c r="N58" s="20"/>
      <c r="O58" s="24"/>
      <c r="P58" s="23" t="s">
        <v>6066</v>
      </c>
    </row>
    <row r="59">
      <c r="A59" s="7" t="str">
        <f t="shared" si="1"/>
        <v>Repeat</v>
      </c>
      <c r="B59" s="7" t="str">
        <f t="shared" si="2"/>
        <v>1208344531</v>
      </c>
      <c r="C59" s="11" t="s">
        <v>1232</v>
      </c>
      <c r="D59" s="12">
        <v>12083.0</v>
      </c>
      <c r="E59" s="13">
        <v>22041.0</v>
      </c>
      <c r="F59" s="14">
        <v>44531.0</v>
      </c>
      <c r="G59" s="15">
        <v>0.6458333333333334</v>
      </c>
      <c r="H59" s="16" t="s">
        <v>6054</v>
      </c>
      <c r="I59" s="17" t="s">
        <v>6055</v>
      </c>
      <c r="J59" s="18" t="s">
        <v>6056</v>
      </c>
      <c r="K59" s="19" t="s">
        <v>6069</v>
      </c>
      <c r="L59" s="21"/>
      <c r="M59" s="20" t="s">
        <v>6058</v>
      </c>
      <c r="N59" s="20" t="s">
        <v>6058</v>
      </c>
      <c r="O59" s="24"/>
      <c r="P59" s="23" t="s">
        <v>6064</v>
      </c>
    </row>
    <row r="60">
      <c r="A60" s="7" t="str">
        <f t="shared" si="1"/>
        <v> </v>
      </c>
      <c r="B60" s="7" t="str">
        <f t="shared" si="2"/>
        <v>1257744531</v>
      </c>
      <c r="C60" s="11" t="s">
        <v>1517</v>
      </c>
      <c r="D60" s="12">
        <v>12577.0</v>
      </c>
      <c r="E60" s="13">
        <v>29381.0</v>
      </c>
      <c r="F60" s="14">
        <v>44531.0</v>
      </c>
      <c r="G60" s="15">
        <v>0.65625</v>
      </c>
      <c r="H60" s="16" t="s">
        <v>6054</v>
      </c>
      <c r="I60" s="17" t="s">
        <v>6061</v>
      </c>
      <c r="J60" s="18" t="s">
        <v>6068</v>
      </c>
      <c r="K60" s="19" t="s">
        <v>6092</v>
      </c>
      <c r="L60" s="21"/>
      <c r="M60" s="20" t="s">
        <v>6058</v>
      </c>
      <c r="N60" s="20"/>
      <c r="O60" s="24"/>
      <c r="P60" s="23" t="s">
        <v>6059</v>
      </c>
    </row>
    <row r="61">
      <c r="A61" s="7" t="str">
        <f t="shared" si="1"/>
        <v> </v>
      </c>
      <c r="B61" s="7" t="str">
        <f t="shared" si="2"/>
        <v>987844531</v>
      </c>
      <c r="C61" s="11" t="s">
        <v>296</v>
      </c>
      <c r="D61" s="12">
        <v>9878.0</v>
      </c>
      <c r="E61" s="13">
        <v>26966.0</v>
      </c>
      <c r="F61" s="14">
        <v>44531.0</v>
      </c>
      <c r="G61" s="15">
        <v>0.6875</v>
      </c>
      <c r="H61" s="16" t="s">
        <v>6060</v>
      </c>
      <c r="I61" s="17" t="s">
        <v>6067</v>
      </c>
      <c r="J61" s="18" t="s">
        <v>6068</v>
      </c>
      <c r="K61" s="19" t="s">
        <v>6101</v>
      </c>
      <c r="L61" s="21"/>
      <c r="M61" s="20" t="s">
        <v>6058</v>
      </c>
      <c r="N61" s="20" t="s">
        <v>6058</v>
      </c>
      <c r="O61" s="22"/>
      <c r="P61" s="23" t="s">
        <v>6064</v>
      </c>
    </row>
    <row r="62">
      <c r="A62" s="7" t="str">
        <f t="shared" si="1"/>
        <v> </v>
      </c>
      <c r="B62" s="7" t="str">
        <f t="shared" si="2"/>
        <v>1570244531</v>
      </c>
      <c r="C62" s="11" t="s">
        <v>4035</v>
      </c>
      <c r="D62" s="12">
        <v>15702.0</v>
      </c>
      <c r="E62" s="13">
        <v>25899.0</v>
      </c>
      <c r="F62" s="14">
        <v>44531.0</v>
      </c>
      <c r="G62" s="15">
        <v>0.6875</v>
      </c>
      <c r="H62" s="16" t="s">
        <v>6060</v>
      </c>
      <c r="I62" s="17" t="s">
        <v>6067</v>
      </c>
      <c r="J62" s="18" t="s">
        <v>6068</v>
      </c>
      <c r="K62" s="19" t="s">
        <v>6083</v>
      </c>
      <c r="L62" s="21"/>
      <c r="M62" s="20" t="s">
        <v>6058</v>
      </c>
      <c r="N62" s="20" t="s">
        <v>6058</v>
      </c>
      <c r="O62" s="24"/>
      <c r="P62" s="23" t="s">
        <v>6064</v>
      </c>
    </row>
    <row r="63">
      <c r="A63" s="7" t="str">
        <f t="shared" si="1"/>
        <v> </v>
      </c>
      <c r="B63" s="7" t="str">
        <f t="shared" si="2"/>
        <v>1566744532</v>
      </c>
      <c r="C63" s="11" t="s">
        <v>4003</v>
      </c>
      <c r="D63" s="12">
        <v>15667.0</v>
      </c>
      <c r="E63" s="13">
        <v>28612.0</v>
      </c>
      <c r="F63" s="14">
        <v>44532.0</v>
      </c>
      <c r="G63" s="15">
        <v>0.3229166666666667</v>
      </c>
      <c r="H63" s="16" t="s">
        <v>6060</v>
      </c>
      <c r="I63" s="17" t="s">
        <v>6055</v>
      </c>
      <c r="J63" s="18" t="s">
        <v>6081</v>
      </c>
      <c r="K63" s="19" t="s">
        <v>6101</v>
      </c>
      <c r="L63" s="21"/>
      <c r="M63" s="20" t="s">
        <v>6058</v>
      </c>
      <c r="N63" s="20"/>
      <c r="O63" s="24"/>
      <c r="P63" s="23" t="s">
        <v>6059</v>
      </c>
    </row>
    <row r="64">
      <c r="A64" s="7" t="str">
        <f t="shared" si="1"/>
        <v> </v>
      </c>
      <c r="B64" s="7" t="str">
        <f t="shared" si="2"/>
        <v>1482044532</v>
      </c>
      <c r="C64" s="11" t="s">
        <v>3291</v>
      </c>
      <c r="D64" s="12">
        <v>14820.0</v>
      </c>
      <c r="E64" s="13">
        <v>35573.0</v>
      </c>
      <c r="F64" s="14">
        <v>44532.0</v>
      </c>
      <c r="G64" s="15">
        <v>0.3229166666666667</v>
      </c>
      <c r="H64" s="16" t="s">
        <v>6060</v>
      </c>
      <c r="I64" s="17" t="s">
        <v>6061</v>
      </c>
      <c r="J64" s="18" t="s">
        <v>6081</v>
      </c>
      <c r="K64" s="19" t="s">
        <v>6092</v>
      </c>
      <c r="L64" s="21"/>
      <c r="M64" s="20" t="s">
        <v>6058</v>
      </c>
      <c r="N64" s="20"/>
      <c r="O64" s="24"/>
      <c r="P64" s="23" t="s">
        <v>6059</v>
      </c>
    </row>
    <row r="65">
      <c r="A65" s="7" t="str">
        <f t="shared" si="1"/>
        <v> </v>
      </c>
      <c r="B65" s="7" t="str">
        <f t="shared" si="2"/>
        <v>1060744532</v>
      </c>
      <c r="C65" s="11" t="s">
        <v>571</v>
      </c>
      <c r="D65" s="12">
        <v>10607.0</v>
      </c>
      <c r="E65" s="13">
        <v>18965.0</v>
      </c>
      <c r="F65" s="14">
        <v>44532.0</v>
      </c>
      <c r="G65" s="15">
        <v>0.34375</v>
      </c>
      <c r="H65" s="16" t="s">
        <v>6060</v>
      </c>
      <c r="I65" s="17" t="s">
        <v>6067</v>
      </c>
      <c r="J65" s="18" t="s">
        <v>6068</v>
      </c>
      <c r="K65" s="19" t="s">
        <v>6102</v>
      </c>
      <c r="L65" s="21"/>
      <c r="M65" s="20" t="s">
        <v>6058</v>
      </c>
      <c r="N65" s="20"/>
      <c r="O65" s="24"/>
      <c r="P65" s="23" t="s">
        <v>6059</v>
      </c>
    </row>
    <row r="66">
      <c r="A66" s="7" t="str">
        <f t="shared" si="1"/>
        <v>Repeat</v>
      </c>
      <c r="B66" s="7" t="str">
        <f t="shared" si="2"/>
        <v>1401044532</v>
      </c>
      <c r="C66" s="11" t="s">
        <v>2637</v>
      </c>
      <c r="D66" s="12">
        <v>14010.0</v>
      </c>
      <c r="E66" s="13">
        <v>21325.0</v>
      </c>
      <c r="F66" s="14">
        <v>44532.0</v>
      </c>
      <c r="G66" s="15">
        <v>0.3541666666666667</v>
      </c>
      <c r="H66" s="16" t="s">
        <v>6054</v>
      </c>
      <c r="I66" s="17" t="s">
        <v>6061</v>
      </c>
      <c r="J66" s="18" t="s">
        <v>6068</v>
      </c>
      <c r="K66" s="19" t="s">
        <v>6065</v>
      </c>
      <c r="L66" s="21"/>
      <c r="M66" s="20" t="s">
        <v>6058</v>
      </c>
      <c r="N66" s="20" t="s">
        <v>6058</v>
      </c>
      <c r="O66" s="24"/>
      <c r="P66" s="23" t="s">
        <v>6103</v>
      </c>
    </row>
    <row r="67">
      <c r="A67" s="7" t="str">
        <f t="shared" si="1"/>
        <v> </v>
      </c>
      <c r="B67" s="7" t="str">
        <f t="shared" si="2"/>
        <v>1638844532</v>
      </c>
      <c r="C67" s="11" t="s">
        <v>4623</v>
      </c>
      <c r="D67" s="12">
        <v>16388.0</v>
      </c>
      <c r="E67" s="13">
        <v>15830.0</v>
      </c>
      <c r="F67" s="14">
        <v>44532.0</v>
      </c>
      <c r="G67" s="15">
        <v>0.3645833333333333</v>
      </c>
      <c r="H67" s="16" t="s">
        <v>6060</v>
      </c>
      <c r="I67" s="17" t="s">
        <v>6055</v>
      </c>
      <c r="J67" s="18" t="s">
        <v>6056</v>
      </c>
      <c r="K67" s="19" t="s">
        <v>6098</v>
      </c>
      <c r="L67" s="21"/>
      <c r="M67" s="20" t="s">
        <v>6058</v>
      </c>
      <c r="N67" s="20" t="s">
        <v>6058</v>
      </c>
      <c r="O67" s="24"/>
      <c r="P67" s="23" t="s">
        <v>6064</v>
      </c>
    </row>
    <row r="68">
      <c r="A68" s="7" t="str">
        <f t="shared" si="1"/>
        <v> </v>
      </c>
      <c r="B68" s="7" t="str">
        <f t="shared" si="2"/>
        <v>1018444532</v>
      </c>
      <c r="C68" s="11" t="s">
        <v>413</v>
      </c>
      <c r="D68" s="12">
        <v>10184.0</v>
      </c>
      <c r="E68" s="13">
        <v>25092.0</v>
      </c>
      <c r="F68" s="14">
        <v>44532.0</v>
      </c>
      <c r="G68" s="15">
        <v>0.3645833333333333</v>
      </c>
      <c r="H68" s="16" t="s">
        <v>6054</v>
      </c>
      <c r="I68" s="17" t="s">
        <v>6061</v>
      </c>
      <c r="J68" s="18" t="s">
        <v>6056</v>
      </c>
      <c r="K68" s="19" t="s">
        <v>6079</v>
      </c>
      <c r="L68" s="21"/>
      <c r="M68" s="20" t="s">
        <v>6058</v>
      </c>
      <c r="N68" s="20"/>
      <c r="O68" s="24"/>
      <c r="P68" s="23" t="s">
        <v>6084</v>
      </c>
    </row>
    <row r="69">
      <c r="A69" s="7" t="str">
        <f t="shared" si="1"/>
        <v> </v>
      </c>
      <c r="B69" s="7" t="str">
        <f t="shared" si="2"/>
        <v>1733744532</v>
      </c>
      <c r="C69" s="11" t="s">
        <v>5359</v>
      </c>
      <c r="D69" s="12">
        <v>17337.0</v>
      </c>
      <c r="E69" s="13">
        <v>18183.0</v>
      </c>
      <c r="F69" s="14">
        <v>44532.0</v>
      </c>
      <c r="G69" s="15">
        <v>0.3645833333333333</v>
      </c>
      <c r="H69" s="16" t="s">
        <v>6060</v>
      </c>
      <c r="I69" s="17" t="s">
        <v>6061</v>
      </c>
      <c r="J69" s="18" t="s">
        <v>6062</v>
      </c>
      <c r="K69" s="19" t="s">
        <v>6065</v>
      </c>
      <c r="L69" s="21" t="s">
        <v>6058</v>
      </c>
      <c r="M69" s="20"/>
      <c r="N69" s="20"/>
      <c r="O69" s="24"/>
      <c r="P69" s="23" t="s">
        <v>6104</v>
      </c>
    </row>
    <row r="70">
      <c r="A70" s="7" t="str">
        <f t="shared" si="1"/>
        <v> </v>
      </c>
      <c r="B70" s="7" t="str">
        <f t="shared" si="2"/>
        <v>923444532</v>
      </c>
      <c r="C70" s="11" t="s">
        <v>62</v>
      </c>
      <c r="D70" s="12">
        <v>9234.0</v>
      </c>
      <c r="E70" s="13">
        <v>13340.0</v>
      </c>
      <c r="F70" s="14">
        <v>44532.0</v>
      </c>
      <c r="G70" s="15">
        <v>0.375</v>
      </c>
      <c r="H70" s="16" t="s">
        <v>6054</v>
      </c>
      <c r="I70" s="17" t="s">
        <v>6055</v>
      </c>
      <c r="J70" s="18" t="s">
        <v>6056</v>
      </c>
      <c r="K70" s="19" t="s">
        <v>6057</v>
      </c>
      <c r="L70" s="21"/>
      <c r="M70" s="20" t="s">
        <v>6058</v>
      </c>
      <c r="N70" s="20"/>
      <c r="O70" s="24"/>
      <c r="P70" s="23" t="s">
        <v>6059</v>
      </c>
    </row>
    <row r="71">
      <c r="A71" s="7" t="str">
        <f t="shared" si="1"/>
        <v> </v>
      </c>
      <c r="B71" s="7" t="str">
        <f t="shared" si="2"/>
        <v>1520244532</v>
      </c>
      <c r="C71" s="11" t="s">
        <v>3606</v>
      </c>
      <c r="D71" s="12">
        <v>15202.0</v>
      </c>
      <c r="E71" s="13">
        <v>28284.0</v>
      </c>
      <c r="F71" s="14">
        <v>44532.0</v>
      </c>
      <c r="G71" s="15">
        <v>0.375</v>
      </c>
      <c r="H71" s="16" t="s">
        <v>6054</v>
      </c>
      <c r="I71" s="17" t="s">
        <v>6055</v>
      </c>
      <c r="J71" s="18" t="s">
        <v>6056</v>
      </c>
      <c r="K71" s="19" t="s">
        <v>6076</v>
      </c>
      <c r="L71" s="21"/>
      <c r="M71" s="20" t="s">
        <v>6058</v>
      </c>
      <c r="N71" s="20" t="s">
        <v>6058</v>
      </c>
      <c r="O71" s="24"/>
      <c r="P71" s="23" t="s">
        <v>6064</v>
      </c>
    </row>
    <row r="72">
      <c r="A72" s="7" t="str">
        <f t="shared" si="1"/>
        <v> </v>
      </c>
      <c r="B72" s="7" t="str">
        <f t="shared" si="2"/>
        <v>1005044532</v>
      </c>
      <c r="C72" s="11" t="s">
        <v>357</v>
      </c>
      <c r="D72" s="12">
        <v>10050.0</v>
      </c>
      <c r="E72" s="13">
        <v>17254.0</v>
      </c>
      <c r="F72" s="14">
        <v>44532.0</v>
      </c>
      <c r="G72" s="15">
        <v>0.375</v>
      </c>
      <c r="H72" s="16" t="s">
        <v>6054</v>
      </c>
      <c r="I72" s="17" t="s">
        <v>6067</v>
      </c>
      <c r="J72" s="18" t="s">
        <v>6068</v>
      </c>
      <c r="K72" s="19" t="s">
        <v>6075</v>
      </c>
      <c r="L72" s="21"/>
      <c r="M72" s="20" t="s">
        <v>6058</v>
      </c>
      <c r="N72" s="20" t="s">
        <v>6058</v>
      </c>
      <c r="O72" s="24"/>
      <c r="P72" s="23" t="s">
        <v>6103</v>
      </c>
    </row>
    <row r="73">
      <c r="A73" s="7" t="str">
        <f t="shared" si="1"/>
        <v> </v>
      </c>
      <c r="B73" s="7" t="str">
        <f t="shared" si="2"/>
        <v>963044532</v>
      </c>
      <c r="C73" s="11" t="s">
        <v>206</v>
      </c>
      <c r="D73" s="12">
        <v>9630.0</v>
      </c>
      <c r="E73" s="13">
        <v>26628.0</v>
      </c>
      <c r="F73" s="14">
        <v>44532.0</v>
      </c>
      <c r="G73" s="15">
        <v>0.3854166666666667</v>
      </c>
      <c r="H73" s="16" t="s">
        <v>6054</v>
      </c>
      <c r="I73" s="17" t="s">
        <v>6055</v>
      </c>
      <c r="J73" s="18" t="s">
        <v>6056</v>
      </c>
      <c r="K73" s="19" t="s">
        <v>6069</v>
      </c>
      <c r="L73" s="21"/>
      <c r="M73" s="20" t="s">
        <v>6058</v>
      </c>
      <c r="N73" s="20" t="s">
        <v>6058</v>
      </c>
      <c r="O73" s="24"/>
      <c r="P73" s="23" t="s">
        <v>6064</v>
      </c>
    </row>
    <row r="74">
      <c r="A74" s="7" t="str">
        <f t="shared" si="1"/>
        <v> </v>
      </c>
      <c r="B74" s="7" t="str">
        <f t="shared" si="2"/>
        <v>1288444532</v>
      </c>
      <c r="C74" s="11" t="s">
        <v>1755</v>
      </c>
      <c r="D74" s="12">
        <v>12884.0</v>
      </c>
      <c r="E74" s="13">
        <v>25501.0</v>
      </c>
      <c r="F74" s="14">
        <v>44532.0</v>
      </c>
      <c r="G74" s="15">
        <v>0.3958333333333333</v>
      </c>
      <c r="H74" s="16" t="s">
        <v>6060</v>
      </c>
      <c r="I74" s="17" t="s">
        <v>6067</v>
      </c>
      <c r="J74" s="18" t="s">
        <v>6068</v>
      </c>
      <c r="K74" s="19" t="s">
        <v>6105</v>
      </c>
      <c r="L74" s="21"/>
      <c r="M74" s="20" t="s">
        <v>6058</v>
      </c>
      <c r="N74" s="20" t="s">
        <v>6058</v>
      </c>
      <c r="O74" s="24"/>
      <c r="P74" s="23" t="s">
        <v>6064</v>
      </c>
    </row>
    <row r="75">
      <c r="A75" s="7" t="str">
        <f t="shared" si="1"/>
        <v> </v>
      </c>
      <c r="B75" s="7" t="str">
        <f t="shared" si="2"/>
        <v>962844532</v>
      </c>
      <c r="C75" s="11" t="s">
        <v>205</v>
      </c>
      <c r="D75" s="12">
        <v>9628.0</v>
      </c>
      <c r="E75" s="13">
        <v>19679.0</v>
      </c>
      <c r="F75" s="14">
        <v>44532.0</v>
      </c>
      <c r="G75" s="15">
        <v>0.3958333333333333</v>
      </c>
      <c r="H75" s="16" t="s">
        <v>6060</v>
      </c>
      <c r="I75" s="17" t="s">
        <v>6067</v>
      </c>
      <c r="J75" s="18" t="s">
        <v>6068</v>
      </c>
      <c r="K75" s="19" t="s">
        <v>6079</v>
      </c>
      <c r="L75" s="21"/>
      <c r="M75" s="20" t="s">
        <v>6058</v>
      </c>
      <c r="N75" s="20" t="s">
        <v>6058</v>
      </c>
      <c r="O75" s="24"/>
      <c r="P75" s="23" t="s">
        <v>6103</v>
      </c>
    </row>
    <row r="76">
      <c r="A76" s="7" t="str">
        <f t="shared" si="1"/>
        <v> </v>
      </c>
      <c r="B76" s="7" t="str">
        <f t="shared" si="2"/>
        <v>1748944532</v>
      </c>
      <c r="C76" s="11" t="s">
        <v>235</v>
      </c>
      <c r="D76" s="12">
        <v>17489.0</v>
      </c>
      <c r="E76" s="13">
        <v>18257.0</v>
      </c>
      <c r="F76" s="14">
        <v>44532.0</v>
      </c>
      <c r="G76" s="15">
        <v>0.3958333333333333</v>
      </c>
      <c r="H76" s="16" t="s">
        <v>6060</v>
      </c>
      <c r="I76" s="17" t="s">
        <v>6061</v>
      </c>
      <c r="J76" s="18" t="s">
        <v>6062</v>
      </c>
      <c r="K76" s="19" t="s">
        <v>6079</v>
      </c>
      <c r="L76" s="21" t="s">
        <v>6058</v>
      </c>
      <c r="M76" s="20"/>
      <c r="N76" s="20"/>
      <c r="O76" s="24"/>
      <c r="P76" s="23" t="s">
        <v>6104</v>
      </c>
    </row>
    <row r="77">
      <c r="A77" s="7" t="str">
        <f t="shared" si="1"/>
        <v> </v>
      </c>
      <c r="B77" s="7" t="str">
        <f t="shared" si="2"/>
        <v>1758044532</v>
      </c>
      <c r="C77" s="11" t="s">
        <v>5538</v>
      </c>
      <c r="D77" s="12">
        <v>17580.0</v>
      </c>
      <c r="E77" s="13">
        <v>23076.0</v>
      </c>
      <c r="F77" s="14">
        <v>44532.0</v>
      </c>
      <c r="G77" s="15">
        <v>0.3958333333333333</v>
      </c>
      <c r="H77" s="16" t="s">
        <v>6060</v>
      </c>
      <c r="I77" s="17" t="s">
        <v>6061</v>
      </c>
      <c r="J77" s="18" t="s">
        <v>6062</v>
      </c>
      <c r="K77" s="19" t="s">
        <v>6079</v>
      </c>
      <c r="L77" s="21" t="s">
        <v>6058</v>
      </c>
      <c r="M77" s="20"/>
      <c r="N77" s="20"/>
      <c r="O77" s="24"/>
      <c r="P77" s="23" t="s">
        <v>6104</v>
      </c>
    </row>
    <row r="78">
      <c r="A78" s="7" t="str">
        <f t="shared" si="1"/>
        <v>Repeat</v>
      </c>
      <c r="B78" s="7" t="str">
        <f t="shared" si="2"/>
        <v>1117744532</v>
      </c>
      <c r="C78" s="11" t="s">
        <v>814</v>
      </c>
      <c r="D78" s="12">
        <v>11177.0</v>
      </c>
      <c r="E78" s="13">
        <v>22098.0</v>
      </c>
      <c r="F78" s="14">
        <v>44532.0</v>
      </c>
      <c r="G78" s="15">
        <v>0.3958333333333333</v>
      </c>
      <c r="H78" s="16" t="s">
        <v>6060</v>
      </c>
      <c r="I78" s="17" t="s">
        <v>6055</v>
      </c>
      <c r="J78" s="18" t="s">
        <v>6056</v>
      </c>
      <c r="K78" s="19" t="s">
        <v>6069</v>
      </c>
      <c r="L78" s="21"/>
      <c r="M78" s="20" t="s">
        <v>6058</v>
      </c>
      <c r="N78" s="20"/>
      <c r="O78" s="22" t="s">
        <v>6095</v>
      </c>
      <c r="P78" s="23" t="s">
        <v>6106</v>
      </c>
    </row>
    <row r="79">
      <c r="A79" s="7" t="str">
        <f t="shared" si="1"/>
        <v> </v>
      </c>
      <c r="B79" s="7" t="str">
        <f t="shared" si="2"/>
        <v>1678644532</v>
      </c>
      <c r="C79" s="11" t="s">
        <v>4923</v>
      </c>
      <c r="D79" s="12">
        <v>16786.0</v>
      </c>
      <c r="E79" s="13">
        <v>19366.0</v>
      </c>
      <c r="F79" s="14">
        <v>44532.0</v>
      </c>
      <c r="G79" s="15">
        <v>0.40625</v>
      </c>
      <c r="H79" s="16" t="s">
        <v>6054</v>
      </c>
      <c r="I79" s="17" t="s">
        <v>6055</v>
      </c>
      <c r="J79" s="18" t="s">
        <v>6056</v>
      </c>
      <c r="K79" s="19" t="s">
        <v>6079</v>
      </c>
      <c r="L79" s="21"/>
      <c r="M79" s="20" t="s">
        <v>6058</v>
      </c>
      <c r="N79" s="20" t="s">
        <v>6058</v>
      </c>
      <c r="O79" s="24"/>
      <c r="P79" s="23" t="s">
        <v>6103</v>
      </c>
    </row>
    <row r="80">
      <c r="A80" s="7" t="str">
        <f t="shared" si="1"/>
        <v>Repeat</v>
      </c>
      <c r="B80" s="7" t="str">
        <f t="shared" si="2"/>
        <v>1529144532</v>
      </c>
      <c r="C80" s="11" t="s">
        <v>3681</v>
      </c>
      <c r="D80" s="12">
        <v>15291.0</v>
      </c>
      <c r="E80" s="13">
        <v>16997.0</v>
      </c>
      <c r="F80" s="14">
        <v>44532.0</v>
      </c>
      <c r="G80" s="15">
        <v>0.4166666666666667</v>
      </c>
      <c r="H80" s="16" t="s">
        <v>6054</v>
      </c>
      <c r="I80" s="17" t="s">
        <v>6061</v>
      </c>
      <c r="J80" s="18" t="s">
        <v>6062</v>
      </c>
      <c r="K80" s="19" t="s">
        <v>6079</v>
      </c>
      <c r="L80" s="21"/>
      <c r="M80" s="20" t="s">
        <v>6058</v>
      </c>
      <c r="N80" s="20" t="s">
        <v>6058</v>
      </c>
      <c r="O80" s="24"/>
      <c r="P80" s="23" t="s">
        <v>6103</v>
      </c>
    </row>
    <row r="81">
      <c r="A81" s="7" t="str">
        <f t="shared" si="1"/>
        <v> </v>
      </c>
      <c r="B81" s="7" t="str">
        <f t="shared" si="2"/>
        <v>1219744532</v>
      </c>
      <c r="C81" s="11" t="s">
        <v>1283</v>
      </c>
      <c r="D81" s="12">
        <v>12197.0</v>
      </c>
      <c r="E81" s="13">
        <v>20786.0</v>
      </c>
      <c r="F81" s="14">
        <v>44532.0</v>
      </c>
      <c r="G81" s="15">
        <v>0.4270833333333333</v>
      </c>
      <c r="H81" s="16" t="s">
        <v>6060</v>
      </c>
      <c r="I81" s="17" t="s">
        <v>6061</v>
      </c>
      <c r="J81" s="18" t="s">
        <v>6081</v>
      </c>
      <c r="K81" s="19" t="s">
        <v>6057</v>
      </c>
      <c r="L81" s="21"/>
      <c r="M81" s="20" t="s">
        <v>6058</v>
      </c>
      <c r="N81" s="20" t="s">
        <v>6058</v>
      </c>
      <c r="O81" s="24"/>
      <c r="P81" s="23" t="s">
        <v>6064</v>
      </c>
    </row>
    <row r="82">
      <c r="A82" s="7" t="str">
        <f t="shared" si="1"/>
        <v> </v>
      </c>
      <c r="B82" s="7" t="str">
        <f t="shared" si="2"/>
        <v>1738444532</v>
      </c>
      <c r="C82" s="11" t="s">
        <v>5395</v>
      </c>
      <c r="D82" s="12">
        <v>17384.0</v>
      </c>
      <c r="E82" s="13">
        <v>19907.0</v>
      </c>
      <c r="F82" s="14">
        <v>44532.0</v>
      </c>
      <c r="G82" s="15">
        <v>0.4270833333333333</v>
      </c>
      <c r="H82" s="16" t="s">
        <v>6060</v>
      </c>
      <c r="I82" s="17" t="s">
        <v>6061</v>
      </c>
      <c r="J82" s="18" t="s">
        <v>6062</v>
      </c>
      <c r="K82" s="19" t="s">
        <v>6057</v>
      </c>
      <c r="L82" s="21"/>
      <c r="M82" s="20" t="s">
        <v>6058</v>
      </c>
      <c r="N82" s="20" t="s">
        <v>6058</v>
      </c>
      <c r="O82" s="24"/>
      <c r="P82" s="23" t="s">
        <v>6064</v>
      </c>
    </row>
    <row r="83">
      <c r="A83" s="7" t="str">
        <f t="shared" si="1"/>
        <v> </v>
      </c>
      <c r="B83" s="7" t="str">
        <f t="shared" si="2"/>
        <v>1548944532</v>
      </c>
      <c r="C83" s="11" t="s">
        <v>3843</v>
      </c>
      <c r="D83" s="12">
        <v>15489.0</v>
      </c>
      <c r="E83" s="13">
        <v>11661.0</v>
      </c>
      <c r="F83" s="14">
        <v>44532.0</v>
      </c>
      <c r="G83" s="15">
        <v>0.4479166666666667</v>
      </c>
      <c r="H83" s="16" t="s">
        <v>6060</v>
      </c>
      <c r="I83" s="17" t="s">
        <v>6061</v>
      </c>
      <c r="J83" s="18" t="s">
        <v>6062</v>
      </c>
      <c r="K83" s="19" t="s">
        <v>6075</v>
      </c>
      <c r="L83" s="21" t="s">
        <v>6058</v>
      </c>
      <c r="M83" s="20"/>
      <c r="N83" s="20"/>
      <c r="O83" s="24"/>
      <c r="P83" s="23" t="s">
        <v>6104</v>
      </c>
    </row>
    <row r="84">
      <c r="A84" s="7" t="str">
        <f t="shared" si="1"/>
        <v> </v>
      </c>
      <c r="B84" s="7" t="str">
        <f t="shared" si="2"/>
        <v>1302344532</v>
      </c>
      <c r="C84" s="11" t="s">
        <v>1874</v>
      </c>
      <c r="D84" s="12">
        <v>13023.0</v>
      </c>
      <c r="E84" s="13">
        <v>11936.0</v>
      </c>
      <c r="F84" s="14">
        <v>44532.0</v>
      </c>
      <c r="G84" s="15">
        <v>0.4479166666666667</v>
      </c>
      <c r="H84" s="16" t="s">
        <v>6054</v>
      </c>
      <c r="I84" s="17" t="s">
        <v>6061</v>
      </c>
      <c r="J84" s="18" t="s">
        <v>6062</v>
      </c>
      <c r="K84" s="19" t="s">
        <v>6057</v>
      </c>
      <c r="L84" s="21"/>
      <c r="M84" s="20" t="s">
        <v>6058</v>
      </c>
      <c r="N84" s="20" t="s">
        <v>6058</v>
      </c>
      <c r="O84" s="24"/>
      <c r="P84" s="23" t="s">
        <v>6064</v>
      </c>
    </row>
    <row r="85">
      <c r="A85" s="7" t="str">
        <f t="shared" si="1"/>
        <v> </v>
      </c>
      <c r="B85" s="7" t="str">
        <f t="shared" si="2"/>
        <v>1656144532</v>
      </c>
      <c r="C85" s="11" t="s">
        <v>4749</v>
      </c>
      <c r="D85" s="12">
        <v>16561.0</v>
      </c>
      <c r="E85" s="13">
        <v>22361.0</v>
      </c>
      <c r="F85" s="14">
        <v>44532.0</v>
      </c>
      <c r="G85" s="15">
        <v>0.4479166666666667</v>
      </c>
      <c r="H85" s="16" t="s">
        <v>6054</v>
      </c>
      <c r="I85" s="17" t="s">
        <v>6061</v>
      </c>
      <c r="J85" s="18" t="s">
        <v>6081</v>
      </c>
      <c r="K85" s="19" t="s">
        <v>6100</v>
      </c>
      <c r="L85" s="21"/>
      <c r="M85" s="20" t="s">
        <v>6058</v>
      </c>
      <c r="N85" s="20"/>
      <c r="O85" s="24"/>
      <c r="P85" s="23" t="s">
        <v>6059</v>
      </c>
    </row>
    <row r="86">
      <c r="A86" s="7" t="str">
        <f t="shared" si="1"/>
        <v> </v>
      </c>
      <c r="B86" s="7" t="str">
        <f t="shared" si="2"/>
        <v>1664344532</v>
      </c>
      <c r="C86" s="11" t="s">
        <v>4809</v>
      </c>
      <c r="D86" s="12">
        <v>16643.0</v>
      </c>
      <c r="E86" s="13">
        <v>14558.0</v>
      </c>
      <c r="F86" s="14">
        <v>44532.0</v>
      </c>
      <c r="G86" s="15">
        <v>0.4479166666666667</v>
      </c>
      <c r="H86" s="16" t="s">
        <v>6054</v>
      </c>
      <c r="I86" s="17" t="s">
        <v>6061</v>
      </c>
      <c r="J86" s="18" t="s">
        <v>6062</v>
      </c>
      <c r="K86" s="19" t="s">
        <v>6065</v>
      </c>
      <c r="L86" s="21" t="s">
        <v>6058</v>
      </c>
      <c r="M86" s="20"/>
      <c r="N86" s="20"/>
      <c r="O86" s="22" t="s">
        <v>6095</v>
      </c>
      <c r="P86" s="23" t="s">
        <v>6106</v>
      </c>
    </row>
    <row r="87">
      <c r="A87" s="7" t="str">
        <f t="shared" si="1"/>
        <v> </v>
      </c>
      <c r="B87" s="7" t="str">
        <f t="shared" si="2"/>
        <v>1611744532</v>
      </c>
      <c r="C87" s="11" t="s">
        <v>4404</v>
      </c>
      <c r="D87" s="12">
        <v>16117.0</v>
      </c>
      <c r="E87" s="13">
        <v>21870.0</v>
      </c>
      <c r="F87" s="14">
        <v>44532.0</v>
      </c>
      <c r="G87" s="15">
        <v>0.4583333333333333</v>
      </c>
      <c r="H87" s="16" t="s">
        <v>6054</v>
      </c>
      <c r="I87" s="17" t="s">
        <v>6061</v>
      </c>
      <c r="J87" s="18" t="s">
        <v>6081</v>
      </c>
      <c r="K87" s="19" t="s">
        <v>6094</v>
      </c>
      <c r="L87" s="21"/>
      <c r="M87" s="20" t="s">
        <v>6058</v>
      </c>
      <c r="N87" s="20"/>
      <c r="O87" s="24"/>
      <c r="P87" s="23" t="s">
        <v>6059</v>
      </c>
    </row>
    <row r="88">
      <c r="A88" s="7" t="str">
        <f t="shared" si="1"/>
        <v> </v>
      </c>
      <c r="B88" s="7" t="str">
        <f t="shared" si="2"/>
        <v>921644532</v>
      </c>
      <c r="C88" s="11" t="s">
        <v>49</v>
      </c>
      <c r="D88" s="12">
        <v>9216.0</v>
      </c>
      <c r="E88" s="13">
        <v>15976.0</v>
      </c>
      <c r="F88" s="14">
        <v>44532.0</v>
      </c>
      <c r="G88" s="15">
        <v>0.46875</v>
      </c>
      <c r="H88" s="16" t="s">
        <v>6060</v>
      </c>
      <c r="I88" s="17" t="s">
        <v>6067</v>
      </c>
      <c r="J88" s="18" t="s">
        <v>6068</v>
      </c>
      <c r="K88" s="19" t="s">
        <v>6079</v>
      </c>
      <c r="L88" s="21"/>
      <c r="M88" s="20" t="s">
        <v>6058</v>
      </c>
      <c r="N88" s="20"/>
      <c r="O88" s="24"/>
      <c r="P88" s="23" t="s">
        <v>6084</v>
      </c>
    </row>
    <row r="89">
      <c r="A89" s="7" t="str">
        <f t="shared" si="1"/>
        <v> </v>
      </c>
      <c r="B89" s="7" t="str">
        <f t="shared" si="2"/>
        <v>1314344532</v>
      </c>
      <c r="C89" s="11" t="s">
        <v>1970</v>
      </c>
      <c r="D89" s="12">
        <v>13143.0</v>
      </c>
      <c r="E89" s="13">
        <v>16616.0</v>
      </c>
      <c r="F89" s="14">
        <v>44532.0</v>
      </c>
      <c r="G89" s="15">
        <v>0.46875</v>
      </c>
      <c r="H89" s="16" t="s">
        <v>6054</v>
      </c>
      <c r="I89" s="17" t="s">
        <v>6061</v>
      </c>
      <c r="J89" s="18" t="s">
        <v>6062</v>
      </c>
      <c r="K89" s="19" t="s">
        <v>6107</v>
      </c>
      <c r="L89" s="21"/>
      <c r="M89" s="20" t="s">
        <v>6058</v>
      </c>
      <c r="N89" s="20"/>
      <c r="O89" s="24"/>
      <c r="P89" s="23" t="s">
        <v>6084</v>
      </c>
    </row>
    <row r="90">
      <c r="A90" s="7" t="str">
        <f t="shared" si="1"/>
        <v> </v>
      </c>
      <c r="B90" s="7" t="str">
        <f t="shared" si="2"/>
        <v>1755944532</v>
      </c>
      <c r="C90" s="11" t="s">
        <v>5525</v>
      </c>
      <c r="D90" s="12">
        <v>17559.0</v>
      </c>
      <c r="E90" s="13">
        <v>19216.0</v>
      </c>
      <c r="F90" s="14">
        <v>44532.0</v>
      </c>
      <c r="G90" s="15">
        <v>0.46875</v>
      </c>
      <c r="H90" s="16" t="s">
        <v>6060</v>
      </c>
      <c r="I90" s="17" t="s">
        <v>6061</v>
      </c>
      <c r="J90" s="18" t="s">
        <v>6062</v>
      </c>
      <c r="K90" s="19" t="s">
        <v>6057</v>
      </c>
      <c r="L90" s="21" t="s">
        <v>6058</v>
      </c>
      <c r="M90" s="20"/>
      <c r="N90" s="20"/>
      <c r="O90" s="24"/>
      <c r="P90" s="23" t="s">
        <v>6063</v>
      </c>
    </row>
    <row r="91">
      <c r="A91" s="7" t="str">
        <f t="shared" si="1"/>
        <v> </v>
      </c>
      <c r="B91" s="7" t="str">
        <f t="shared" si="2"/>
        <v>1473844532</v>
      </c>
      <c r="C91" s="11" t="s">
        <v>3224</v>
      </c>
      <c r="D91" s="12">
        <v>14738.0</v>
      </c>
      <c r="E91" s="13">
        <v>23696.0</v>
      </c>
      <c r="F91" s="14">
        <v>44532.0</v>
      </c>
      <c r="G91" s="15">
        <v>0.4791666666666667</v>
      </c>
      <c r="H91" s="16" t="s">
        <v>6060</v>
      </c>
      <c r="I91" s="17" t="s">
        <v>6055</v>
      </c>
      <c r="J91" s="18" t="s">
        <v>6056</v>
      </c>
      <c r="K91" s="19" t="s">
        <v>6091</v>
      </c>
      <c r="L91" s="21"/>
      <c r="M91" s="20" t="s">
        <v>6058</v>
      </c>
      <c r="N91" s="20" t="s">
        <v>6058</v>
      </c>
      <c r="O91" s="24"/>
      <c r="P91" s="23" t="s">
        <v>6064</v>
      </c>
    </row>
    <row r="92">
      <c r="A92" s="7" t="str">
        <f t="shared" si="1"/>
        <v> </v>
      </c>
      <c r="B92" s="7" t="str">
        <f t="shared" si="2"/>
        <v>1337044532</v>
      </c>
      <c r="C92" s="11" t="s">
        <v>2144</v>
      </c>
      <c r="D92" s="12">
        <v>13370.0</v>
      </c>
      <c r="E92" s="13">
        <v>35860.0</v>
      </c>
      <c r="F92" s="14">
        <v>44532.0</v>
      </c>
      <c r="G92" s="15">
        <v>0.4791666666666667</v>
      </c>
      <c r="H92" s="16" t="s">
        <v>6060</v>
      </c>
      <c r="I92" s="17" t="s">
        <v>6061</v>
      </c>
      <c r="J92" s="18" t="s">
        <v>6081</v>
      </c>
      <c r="K92" s="19" t="s">
        <v>6108</v>
      </c>
      <c r="L92" s="21"/>
      <c r="M92" s="20" t="s">
        <v>6058</v>
      </c>
      <c r="N92" s="20"/>
      <c r="O92" s="24"/>
      <c r="P92" s="23" t="s">
        <v>6059</v>
      </c>
    </row>
    <row r="93">
      <c r="A93" s="7" t="str">
        <f t="shared" si="1"/>
        <v> </v>
      </c>
      <c r="B93" s="7" t="str">
        <f t="shared" si="2"/>
        <v>1265944532</v>
      </c>
      <c r="C93" s="11" t="s">
        <v>1575</v>
      </c>
      <c r="D93" s="12">
        <v>12659.0</v>
      </c>
      <c r="E93" s="13">
        <v>32702.0</v>
      </c>
      <c r="F93" s="14">
        <v>44532.0</v>
      </c>
      <c r="G93" s="15">
        <v>0.4895833333333333</v>
      </c>
      <c r="H93" s="16" t="s">
        <v>6060</v>
      </c>
      <c r="I93" s="17" t="s">
        <v>6061</v>
      </c>
      <c r="J93" s="18" t="s">
        <v>6081</v>
      </c>
      <c r="K93" s="19" t="s">
        <v>6101</v>
      </c>
      <c r="L93" s="21"/>
      <c r="M93" s="20" t="s">
        <v>6058</v>
      </c>
      <c r="N93" s="20" t="s">
        <v>6058</v>
      </c>
      <c r="O93" s="24"/>
      <c r="P93" s="23" t="s">
        <v>6064</v>
      </c>
    </row>
    <row r="94">
      <c r="A94" s="7" t="str">
        <f t="shared" si="1"/>
        <v> </v>
      </c>
      <c r="B94" s="7" t="str">
        <f t="shared" si="2"/>
        <v>1230944532</v>
      </c>
      <c r="C94" s="11" t="s">
        <v>1346</v>
      </c>
      <c r="D94" s="12">
        <v>12309.0</v>
      </c>
      <c r="E94" s="13">
        <v>16897.0</v>
      </c>
      <c r="F94" s="14">
        <v>44532.0</v>
      </c>
      <c r="G94" s="15">
        <v>0.4895833333333333</v>
      </c>
      <c r="H94" s="16" t="s">
        <v>6054</v>
      </c>
      <c r="I94" s="17" t="s">
        <v>6061</v>
      </c>
      <c r="J94" s="18" t="s">
        <v>6081</v>
      </c>
      <c r="K94" s="19" t="s">
        <v>6069</v>
      </c>
      <c r="L94" s="21"/>
      <c r="M94" s="20" t="s">
        <v>6058</v>
      </c>
      <c r="N94" s="20"/>
      <c r="O94" s="24"/>
      <c r="P94" s="23" t="s">
        <v>6059</v>
      </c>
    </row>
    <row r="95">
      <c r="A95" s="7" t="str">
        <f t="shared" si="1"/>
        <v> </v>
      </c>
      <c r="B95" s="7" t="str">
        <f t="shared" si="2"/>
        <v>1738744532</v>
      </c>
      <c r="C95" s="11" t="s">
        <v>5397</v>
      </c>
      <c r="D95" s="12">
        <v>17387.0</v>
      </c>
      <c r="E95" s="13">
        <v>19803.0</v>
      </c>
      <c r="F95" s="14">
        <v>44532.0</v>
      </c>
      <c r="G95" s="15">
        <v>0.5416666666666666</v>
      </c>
      <c r="H95" s="16" t="s">
        <v>6060</v>
      </c>
      <c r="I95" s="17" t="s">
        <v>6061</v>
      </c>
      <c r="J95" s="18" t="s">
        <v>6062</v>
      </c>
      <c r="K95" s="19" t="s">
        <v>6079</v>
      </c>
      <c r="L95" s="21" t="s">
        <v>6058</v>
      </c>
      <c r="M95" s="20"/>
      <c r="N95" s="20"/>
      <c r="O95" s="24"/>
      <c r="P95" s="23" t="s">
        <v>6104</v>
      </c>
    </row>
    <row r="96">
      <c r="A96" s="7" t="str">
        <f t="shared" si="1"/>
        <v> </v>
      </c>
      <c r="B96" s="7" t="str">
        <f t="shared" si="2"/>
        <v>1524444532</v>
      </c>
      <c r="C96" s="11" t="s">
        <v>3642</v>
      </c>
      <c r="D96" s="12">
        <v>15244.0</v>
      </c>
      <c r="E96" s="13">
        <v>22139.0</v>
      </c>
      <c r="F96" s="14">
        <v>44532.0</v>
      </c>
      <c r="G96" s="15">
        <v>0.5520833333333334</v>
      </c>
      <c r="H96" s="16" t="s">
        <v>6060</v>
      </c>
      <c r="I96" s="17" t="s">
        <v>6061</v>
      </c>
      <c r="J96" s="18" t="s">
        <v>6081</v>
      </c>
      <c r="K96" s="19" t="s">
        <v>6109</v>
      </c>
      <c r="L96" s="21"/>
      <c r="M96" s="20" t="s">
        <v>6058</v>
      </c>
      <c r="N96" s="20" t="s">
        <v>6058</v>
      </c>
      <c r="O96" s="24"/>
      <c r="P96" s="23" t="s">
        <v>6064</v>
      </c>
    </row>
    <row r="97">
      <c r="A97" s="7" t="str">
        <f t="shared" si="1"/>
        <v> </v>
      </c>
      <c r="B97" s="7" t="str">
        <f t="shared" si="2"/>
        <v>955244532</v>
      </c>
      <c r="C97" s="11" t="s">
        <v>176</v>
      </c>
      <c r="D97" s="12">
        <v>9552.0</v>
      </c>
      <c r="E97" s="13">
        <v>25547.0</v>
      </c>
      <c r="F97" s="14">
        <v>44532.0</v>
      </c>
      <c r="G97" s="15">
        <v>0.5520833333333334</v>
      </c>
      <c r="H97" s="16" t="s">
        <v>6060</v>
      </c>
      <c r="I97" s="17" t="s">
        <v>6067</v>
      </c>
      <c r="J97" s="18" t="s">
        <v>6068</v>
      </c>
      <c r="K97" s="19" t="s">
        <v>6079</v>
      </c>
      <c r="L97" s="21"/>
      <c r="M97" s="20" t="s">
        <v>6058</v>
      </c>
      <c r="N97" s="20"/>
      <c r="O97" s="24"/>
      <c r="P97" s="23" t="s">
        <v>6084</v>
      </c>
    </row>
    <row r="98">
      <c r="A98" s="7" t="str">
        <f t="shared" si="1"/>
        <v> </v>
      </c>
      <c r="B98" s="7" t="str">
        <f t="shared" si="2"/>
        <v>1759044532</v>
      </c>
      <c r="C98" s="11" t="s">
        <v>5544</v>
      </c>
      <c r="D98" s="12">
        <v>17590.0</v>
      </c>
      <c r="E98" s="13">
        <v>26837.0</v>
      </c>
      <c r="F98" s="14">
        <v>44532.0</v>
      </c>
      <c r="G98" s="15">
        <v>0.5625</v>
      </c>
      <c r="H98" s="16" t="s">
        <v>6060</v>
      </c>
      <c r="I98" s="17" t="s">
        <v>6061</v>
      </c>
      <c r="J98" s="18" t="s">
        <v>6062</v>
      </c>
      <c r="K98" s="19" t="s">
        <v>6072</v>
      </c>
      <c r="L98" s="21" t="s">
        <v>6058</v>
      </c>
      <c r="M98" s="20"/>
      <c r="N98" s="20"/>
      <c r="O98" s="24"/>
      <c r="P98" s="23" t="s">
        <v>6104</v>
      </c>
    </row>
    <row r="99">
      <c r="A99" s="7" t="str">
        <f t="shared" si="1"/>
        <v> </v>
      </c>
      <c r="B99" s="7" t="str">
        <f t="shared" si="2"/>
        <v>1523344532</v>
      </c>
      <c r="C99" s="11" t="s">
        <v>3634</v>
      </c>
      <c r="D99" s="12">
        <v>15233.0</v>
      </c>
      <c r="E99" s="13">
        <v>45288.0</v>
      </c>
      <c r="F99" s="14">
        <v>44532.0</v>
      </c>
      <c r="G99" s="15">
        <v>0.5625</v>
      </c>
      <c r="H99" s="16" t="s">
        <v>6060</v>
      </c>
      <c r="I99" s="17" t="s">
        <v>6061</v>
      </c>
      <c r="J99" s="18" t="s">
        <v>6081</v>
      </c>
      <c r="K99" s="19" t="s">
        <v>6057</v>
      </c>
      <c r="L99" s="21"/>
      <c r="M99" s="20" t="s">
        <v>6058</v>
      </c>
      <c r="N99" s="20"/>
      <c r="O99" s="24"/>
      <c r="P99" s="23" t="s">
        <v>6059</v>
      </c>
    </row>
    <row r="100">
      <c r="A100" s="7" t="str">
        <f t="shared" si="1"/>
        <v> </v>
      </c>
      <c r="B100" s="7" t="str">
        <f t="shared" si="2"/>
        <v>1176144532</v>
      </c>
      <c r="C100" s="11" t="s">
        <v>1065</v>
      </c>
      <c r="D100" s="12">
        <v>11761.0</v>
      </c>
      <c r="E100" s="13">
        <v>32726.0</v>
      </c>
      <c r="F100" s="14">
        <v>44532.0</v>
      </c>
      <c r="G100" s="15">
        <v>0.5625</v>
      </c>
      <c r="H100" s="16" t="s">
        <v>6054</v>
      </c>
      <c r="I100" s="17" t="s">
        <v>6067</v>
      </c>
      <c r="J100" s="18" t="s">
        <v>6068</v>
      </c>
      <c r="K100" s="19" t="s">
        <v>6074</v>
      </c>
      <c r="L100" s="21"/>
      <c r="M100" s="20" t="s">
        <v>6058</v>
      </c>
      <c r="N100" s="20"/>
      <c r="O100" s="24"/>
      <c r="P100" s="23" t="s">
        <v>6059</v>
      </c>
    </row>
    <row r="101">
      <c r="A101" s="7" t="str">
        <f t="shared" si="1"/>
        <v> </v>
      </c>
      <c r="B101" s="7" t="str">
        <f t="shared" si="2"/>
        <v>1562344532</v>
      </c>
      <c r="C101" s="11" t="s">
        <v>3964</v>
      </c>
      <c r="D101" s="12">
        <v>15623.0</v>
      </c>
      <c r="E101" s="13">
        <v>24495.0</v>
      </c>
      <c r="F101" s="14">
        <v>44532.0</v>
      </c>
      <c r="G101" s="15">
        <v>0.5729166666666666</v>
      </c>
      <c r="H101" s="16" t="s">
        <v>6060</v>
      </c>
      <c r="I101" s="17" t="s">
        <v>6067</v>
      </c>
      <c r="J101" s="18" t="s">
        <v>6068</v>
      </c>
      <c r="K101" s="19" t="s">
        <v>6079</v>
      </c>
      <c r="L101" s="21"/>
      <c r="M101" s="20" t="s">
        <v>6058</v>
      </c>
      <c r="N101" s="20" t="s">
        <v>6058</v>
      </c>
      <c r="O101" s="24"/>
      <c r="P101" s="23" t="s">
        <v>6103</v>
      </c>
    </row>
    <row r="102">
      <c r="A102" s="7" t="str">
        <f t="shared" si="1"/>
        <v> </v>
      </c>
      <c r="B102" s="7" t="str">
        <f t="shared" si="2"/>
        <v>1183044532</v>
      </c>
      <c r="C102" s="11" t="s">
        <v>1099</v>
      </c>
      <c r="D102" s="12">
        <v>11830.0</v>
      </c>
      <c r="E102" s="13">
        <v>28760.0</v>
      </c>
      <c r="F102" s="14">
        <v>44532.0</v>
      </c>
      <c r="G102" s="15">
        <v>0.5833333333333334</v>
      </c>
      <c r="H102" s="16" t="s">
        <v>6054</v>
      </c>
      <c r="I102" s="17" t="s">
        <v>6061</v>
      </c>
      <c r="J102" s="18" t="s">
        <v>6081</v>
      </c>
      <c r="K102" s="19" t="s">
        <v>6091</v>
      </c>
      <c r="L102" s="21"/>
      <c r="M102" s="20" t="s">
        <v>6058</v>
      </c>
      <c r="N102" s="20" t="s">
        <v>6058</v>
      </c>
      <c r="O102" s="24"/>
      <c r="P102" s="23" t="s">
        <v>6064</v>
      </c>
    </row>
    <row r="103">
      <c r="A103" s="7" t="str">
        <f t="shared" si="1"/>
        <v> </v>
      </c>
      <c r="B103" s="7" t="str">
        <f t="shared" si="2"/>
        <v>1038744532</v>
      </c>
      <c r="C103" s="11" t="s">
        <v>491</v>
      </c>
      <c r="D103" s="12">
        <v>10387.0</v>
      </c>
      <c r="E103" s="13">
        <v>24045.0</v>
      </c>
      <c r="F103" s="14">
        <v>44532.0</v>
      </c>
      <c r="G103" s="15">
        <v>0.5833333333333334</v>
      </c>
      <c r="H103" s="16" t="s">
        <v>6060</v>
      </c>
      <c r="I103" s="17" t="s">
        <v>6055</v>
      </c>
      <c r="J103" s="18" t="s">
        <v>6056</v>
      </c>
      <c r="K103" s="19" t="s">
        <v>6079</v>
      </c>
      <c r="L103" s="21"/>
      <c r="M103" s="20" t="s">
        <v>6058</v>
      </c>
      <c r="N103" s="20"/>
      <c r="O103" s="24"/>
      <c r="P103" s="23" t="s">
        <v>6084</v>
      </c>
    </row>
    <row r="104">
      <c r="A104" s="7" t="str">
        <f t="shared" si="1"/>
        <v>Repeat</v>
      </c>
      <c r="B104" s="7" t="str">
        <f t="shared" si="2"/>
        <v>1464344532</v>
      </c>
      <c r="C104" s="11" t="s">
        <v>3143</v>
      </c>
      <c r="D104" s="12">
        <v>14643.0</v>
      </c>
      <c r="E104" s="13">
        <v>23890.0</v>
      </c>
      <c r="F104" s="14">
        <v>44532.0</v>
      </c>
      <c r="G104" s="15">
        <v>0.5833333333333334</v>
      </c>
      <c r="H104" s="16" t="s">
        <v>6054</v>
      </c>
      <c r="I104" s="17" t="s">
        <v>6067</v>
      </c>
      <c r="J104" s="18" t="s">
        <v>6056</v>
      </c>
      <c r="K104" s="19" t="s">
        <v>6074</v>
      </c>
      <c r="L104" s="21"/>
      <c r="M104" s="20" t="s">
        <v>6058</v>
      </c>
      <c r="N104" s="20" t="s">
        <v>6058</v>
      </c>
      <c r="O104" s="24"/>
      <c r="P104" s="23" t="s">
        <v>6064</v>
      </c>
    </row>
    <row r="105">
      <c r="A105" s="7" t="str">
        <f t="shared" si="1"/>
        <v> </v>
      </c>
      <c r="B105" s="7" t="str">
        <f t="shared" si="2"/>
        <v>1534044532</v>
      </c>
      <c r="C105" s="11" t="s">
        <v>3719</v>
      </c>
      <c r="D105" s="12">
        <v>15340.0</v>
      </c>
      <c r="E105" s="13">
        <v>20218.0</v>
      </c>
      <c r="F105" s="14">
        <v>44532.0</v>
      </c>
      <c r="G105" s="15">
        <v>0.59375</v>
      </c>
      <c r="H105" s="16" t="s">
        <v>6054</v>
      </c>
      <c r="I105" s="17" t="s">
        <v>6055</v>
      </c>
      <c r="J105" s="18" t="s">
        <v>6056</v>
      </c>
      <c r="K105" s="19" t="s">
        <v>6107</v>
      </c>
      <c r="L105" s="21"/>
      <c r="M105" s="20" t="s">
        <v>6058</v>
      </c>
      <c r="N105" s="20"/>
      <c r="O105" s="24"/>
      <c r="P105" s="23" t="s">
        <v>6084</v>
      </c>
    </row>
    <row r="106">
      <c r="A106" s="7" t="str">
        <f t="shared" si="1"/>
        <v> </v>
      </c>
      <c r="B106" s="7" t="str">
        <f t="shared" si="2"/>
        <v>1757744532</v>
      </c>
      <c r="C106" s="11" t="s">
        <v>5537</v>
      </c>
      <c r="D106" s="12">
        <v>17577.0</v>
      </c>
      <c r="E106" s="13">
        <v>23885.0</v>
      </c>
      <c r="F106" s="14">
        <v>44532.0</v>
      </c>
      <c r="G106" s="15">
        <v>0.59375</v>
      </c>
      <c r="H106" s="16" t="s">
        <v>6054</v>
      </c>
      <c r="I106" s="17" t="s">
        <v>6061</v>
      </c>
      <c r="J106" s="18" t="s">
        <v>6062</v>
      </c>
      <c r="K106" s="19" t="s">
        <v>6079</v>
      </c>
      <c r="L106" s="21" t="s">
        <v>6058</v>
      </c>
      <c r="M106" s="20"/>
      <c r="N106" s="20"/>
      <c r="O106" s="24"/>
      <c r="P106" s="23" t="s">
        <v>6104</v>
      </c>
    </row>
    <row r="107">
      <c r="A107" s="7" t="str">
        <f t="shared" si="1"/>
        <v> </v>
      </c>
      <c r="B107" s="7" t="str">
        <f t="shared" si="2"/>
        <v>1223844532</v>
      </c>
      <c r="C107" s="11" t="s">
        <v>1302</v>
      </c>
      <c r="D107" s="12">
        <v>12238.0</v>
      </c>
      <c r="E107" s="13">
        <v>35155.0</v>
      </c>
      <c r="F107" s="14">
        <v>44532.0</v>
      </c>
      <c r="G107" s="15">
        <v>0.6041666666666666</v>
      </c>
      <c r="H107" s="16" t="s">
        <v>6060</v>
      </c>
      <c r="I107" s="17" t="s">
        <v>6061</v>
      </c>
      <c r="J107" s="18" t="s">
        <v>6062</v>
      </c>
      <c r="K107" s="19" t="s">
        <v>6079</v>
      </c>
      <c r="L107" s="21"/>
      <c r="M107" s="20" t="s">
        <v>6058</v>
      </c>
      <c r="N107" s="20"/>
      <c r="O107" s="24"/>
      <c r="P107" s="23" t="s">
        <v>6084</v>
      </c>
    </row>
    <row r="108">
      <c r="A108" s="7" t="str">
        <f t="shared" si="1"/>
        <v> </v>
      </c>
      <c r="B108" s="7" t="str">
        <f t="shared" si="2"/>
        <v>1584844532</v>
      </c>
      <c r="C108" s="11" t="s">
        <v>4168</v>
      </c>
      <c r="D108" s="12">
        <v>15848.0</v>
      </c>
      <c r="E108" s="13">
        <v>30128.0</v>
      </c>
      <c r="F108" s="14">
        <v>44532.0</v>
      </c>
      <c r="G108" s="15">
        <v>0.6041666666666666</v>
      </c>
      <c r="H108" s="16" t="s">
        <v>6054</v>
      </c>
      <c r="I108" s="17" t="s">
        <v>6067</v>
      </c>
      <c r="J108" s="18" t="s">
        <v>6068</v>
      </c>
      <c r="K108" s="19" t="s">
        <v>6110</v>
      </c>
      <c r="L108" s="21"/>
      <c r="M108" s="20" t="s">
        <v>6058</v>
      </c>
      <c r="N108" s="20"/>
      <c r="O108" s="24"/>
      <c r="P108" s="23" t="s">
        <v>6084</v>
      </c>
    </row>
    <row r="109">
      <c r="A109" s="7" t="str">
        <f t="shared" si="1"/>
        <v> </v>
      </c>
      <c r="B109" s="7" t="str">
        <f t="shared" si="2"/>
        <v>1756944532</v>
      </c>
      <c r="C109" s="11" t="s">
        <v>5533</v>
      </c>
      <c r="D109" s="12">
        <v>17569.0</v>
      </c>
      <c r="E109" s="13">
        <v>24274.0</v>
      </c>
      <c r="F109" s="14">
        <v>44532.0</v>
      </c>
      <c r="G109" s="15">
        <v>0.6145833333333334</v>
      </c>
      <c r="H109" s="16" t="s">
        <v>6060</v>
      </c>
      <c r="I109" s="17" t="s">
        <v>6061</v>
      </c>
      <c r="J109" s="18" t="s">
        <v>6062</v>
      </c>
      <c r="K109" s="19" t="s">
        <v>6057</v>
      </c>
      <c r="L109" s="21" t="s">
        <v>6058</v>
      </c>
      <c r="M109" s="20"/>
      <c r="N109" s="20"/>
      <c r="O109" s="24"/>
      <c r="P109" s="23" t="s">
        <v>6063</v>
      </c>
    </row>
    <row r="110">
      <c r="A110" s="7" t="str">
        <f t="shared" si="1"/>
        <v> </v>
      </c>
      <c r="B110" s="7" t="str">
        <f t="shared" si="2"/>
        <v>1266244532</v>
      </c>
      <c r="C110" s="11" t="s">
        <v>1577</v>
      </c>
      <c r="D110" s="12">
        <v>12662.0</v>
      </c>
      <c r="E110" s="13">
        <v>25947.0</v>
      </c>
      <c r="F110" s="14">
        <v>44532.0</v>
      </c>
      <c r="G110" s="15">
        <v>0.6354166666666666</v>
      </c>
      <c r="H110" s="16" t="s">
        <v>6060</v>
      </c>
      <c r="I110" s="17" t="s">
        <v>6055</v>
      </c>
      <c r="J110" s="18" t="s">
        <v>6056</v>
      </c>
      <c r="K110" s="19" t="s">
        <v>6074</v>
      </c>
      <c r="L110" s="21"/>
      <c r="M110" s="20" t="s">
        <v>6058</v>
      </c>
      <c r="N110" s="20" t="s">
        <v>6058</v>
      </c>
      <c r="O110" s="24"/>
      <c r="P110" s="23" t="s">
        <v>6064</v>
      </c>
    </row>
    <row r="111">
      <c r="A111" s="7" t="str">
        <f t="shared" si="1"/>
        <v> </v>
      </c>
      <c r="B111" s="7" t="str">
        <f t="shared" si="2"/>
        <v>1338344532</v>
      </c>
      <c r="C111" s="11" t="s">
        <v>2155</v>
      </c>
      <c r="D111" s="12">
        <v>13383.0</v>
      </c>
      <c r="E111" s="13">
        <v>27079.0</v>
      </c>
      <c r="F111" s="14">
        <v>44532.0</v>
      </c>
      <c r="G111" s="15">
        <v>0.6458333333333334</v>
      </c>
      <c r="H111" s="16" t="s">
        <v>6060</v>
      </c>
      <c r="I111" s="17" t="s">
        <v>6067</v>
      </c>
      <c r="J111" s="18" t="s">
        <v>6068</v>
      </c>
      <c r="K111" s="19" t="s">
        <v>6076</v>
      </c>
      <c r="L111" s="21"/>
      <c r="M111" s="20" t="s">
        <v>6058</v>
      </c>
      <c r="N111" s="20"/>
      <c r="O111" s="24"/>
      <c r="P111" s="23" t="s">
        <v>6059</v>
      </c>
    </row>
    <row r="112">
      <c r="A112" s="7" t="str">
        <f t="shared" si="1"/>
        <v> </v>
      </c>
      <c r="B112" s="7" t="str">
        <f t="shared" si="2"/>
        <v>1475144532</v>
      </c>
      <c r="C112" s="11" t="s">
        <v>3234</v>
      </c>
      <c r="D112" s="12">
        <v>14751.0</v>
      </c>
      <c r="E112" s="13">
        <v>19187.0</v>
      </c>
      <c r="F112" s="14">
        <v>44532.0</v>
      </c>
      <c r="G112" s="15">
        <v>0.6458333333333334</v>
      </c>
      <c r="H112" s="16" t="s">
        <v>6060</v>
      </c>
      <c r="I112" s="17" t="s">
        <v>6061</v>
      </c>
      <c r="J112" s="18" t="s">
        <v>6062</v>
      </c>
      <c r="K112" s="19" t="s">
        <v>6057</v>
      </c>
      <c r="L112" s="21"/>
      <c r="M112" s="20" t="s">
        <v>6058</v>
      </c>
      <c r="N112" s="20" t="s">
        <v>6058</v>
      </c>
      <c r="O112" s="24"/>
      <c r="P112" s="23" t="s">
        <v>6064</v>
      </c>
    </row>
    <row r="113">
      <c r="A113" s="7" t="str">
        <f t="shared" si="1"/>
        <v> </v>
      </c>
      <c r="B113" s="7" t="str">
        <f t="shared" si="2"/>
        <v>1270444532</v>
      </c>
      <c r="C113" s="11" t="s">
        <v>1609</v>
      </c>
      <c r="D113" s="12">
        <v>12704.0</v>
      </c>
      <c r="E113" s="13">
        <v>26124.0</v>
      </c>
      <c r="F113" s="14">
        <v>44532.0</v>
      </c>
      <c r="G113" s="15">
        <v>0.6458333333333334</v>
      </c>
      <c r="H113" s="16" t="s">
        <v>6060</v>
      </c>
      <c r="I113" s="17" t="s">
        <v>6067</v>
      </c>
      <c r="J113" s="18" t="s">
        <v>6068</v>
      </c>
      <c r="K113" s="19" t="s">
        <v>6099</v>
      </c>
      <c r="L113" s="21"/>
      <c r="M113" s="20" t="s">
        <v>6058</v>
      </c>
      <c r="N113" s="20"/>
      <c r="O113" s="24"/>
      <c r="P113" s="23" t="s">
        <v>6059</v>
      </c>
    </row>
    <row r="114">
      <c r="A114" s="7" t="str">
        <f t="shared" si="1"/>
        <v> </v>
      </c>
      <c r="B114" s="7" t="str">
        <f t="shared" si="2"/>
        <v>1554444532</v>
      </c>
      <c r="C114" s="11" t="s">
        <v>3894</v>
      </c>
      <c r="D114" s="12">
        <v>15544.0</v>
      </c>
      <c r="E114" s="13">
        <v>33593.0</v>
      </c>
      <c r="F114" s="14">
        <v>44532.0</v>
      </c>
      <c r="G114" s="15">
        <v>0.65625</v>
      </c>
      <c r="H114" s="16" t="s">
        <v>6060</v>
      </c>
      <c r="I114" s="17" t="s">
        <v>6067</v>
      </c>
      <c r="J114" s="18" t="s">
        <v>6068</v>
      </c>
      <c r="K114" s="19" t="s">
        <v>6092</v>
      </c>
      <c r="L114" s="21"/>
      <c r="M114" s="20" t="s">
        <v>6058</v>
      </c>
      <c r="N114" s="20"/>
      <c r="O114" s="24"/>
      <c r="P114" s="23" t="s">
        <v>6059</v>
      </c>
    </row>
    <row r="115">
      <c r="A115" s="7" t="str">
        <f t="shared" si="1"/>
        <v> </v>
      </c>
      <c r="B115" s="7" t="str">
        <f t="shared" si="2"/>
        <v>1526044533</v>
      </c>
      <c r="C115" s="11" t="s">
        <v>3656</v>
      </c>
      <c r="D115" s="12">
        <v>15260.0</v>
      </c>
      <c r="E115" s="13">
        <v>17852.0</v>
      </c>
      <c r="F115" s="14">
        <v>44533.0</v>
      </c>
      <c r="G115" s="15">
        <v>0.3229166666666667</v>
      </c>
      <c r="H115" s="16" t="s">
        <v>6060</v>
      </c>
      <c r="I115" s="17" t="s">
        <v>6055</v>
      </c>
      <c r="J115" s="18" t="s">
        <v>6081</v>
      </c>
      <c r="K115" s="19" t="s">
        <v>6075</v>
      </c>
      <c r="L115" s="21"/>
      <c r="M115" s="20" t="s">
        <v>6058</v>
      </c>
      <c r="N115" s="20"/>
      <c r="O115" s="24"/>
      <c r="P115" s="23" t="s">
        <v>6084</v>
      </c>
    </row>
    <row r="116">
      <c r="A116" s="7" t="str">
        <f t="shared" si="1"/>
        <v> </v>
      </c>
      <c r="B116" s="7" t="str">
        <f t="shared" si="2"/>
        <v>1300544533</v>
      </c>
      <c r="C116" s="11" t="s">
        <v>1857</v>
      </c>
      <c r="D116" s="12">
        <v>13005.0</v>
      </c>
      <c r="E116" s="13">
        <v>22674.0</v>
      </c>
      <c r="F116" s="14">
        <v>44533.0</v>
      </c>
      <c r="G116" s="15">
        <v>0.34375</v>
      </c>
      <c r="H116" s="16" t="s">
        <v>6054</v>
      </c>
      <c r="I116" s="17" t="s">
        <v>6055</v>
      </c>
      <c r="J116" s="18" t="s">
        <v>6056</v>
      </c>
      <c r="K116" s="19" t="s">
        <v>6075</v>
      </c>
      <c r="L116" s="21"/>
      <c r="M116" s="20" t="s">
        <v>6058</v>
      </c>
      <c r="N116" s="20" t="s">
        <v>6058</v>
      </c>
      <c r="O116" s="24"/>
      <c r="P116" s="23" t="s">
        <v>6103</v>
      </c>
    </row>
    <row r="117">
      <c r="A117" s="7" t="str">
        <f t="shared" si="1"/>
        <v> </v>
      </c>
      <c r="B117" s="7" t="str">
        <f t="shared" si="2"/>
        <v>1075444533</v>
      </c>
      <c r="C117" s="11" t="s">
        <v>635</v>
      </c>
      <c r="D117" s="12">
        <v>10754.0</v>
      </c>
      <c r="E117" s="13">
        <v>31027.0</v>
      </c>
      <c r="F117" s="14">
        <v>44533.0</v>
      </c>
      <c r="G117" s="15">
        <v>0.3541666666666667</v>
      </c>
      <c r="H117" s="16" t="s">
        <v>6054</v>
      </c>
      <c r="I117" s="17" t="s">
        <v>6055</v>
      </c>
      <c r="J117" s="18" t="s">
        <v>6056</v>
      </c>
      <c r="K117" s="19" t="s">
        <v>6092</v>
      </c>
      <c r="L117" s="21"/>
      <c r="M117" s="20" t="s">
        <v>6058</v>
      </c>
      <c r="N117" s="20"/>
      <c r="O117" s="24"/>
      <c r="P117" s="23" t="s">
        <v>6059</v>
      </c>
    </row>
    <row r="118">
      <c r="A118" s="7" t="str">
        <f t="shared" si="1"/>
        <v> </v>
      </c>
      <c r="B118" s="7" t="str">
        <f t="shared" si="2"/>
        <v>1230144533</v>
      </c>
      <c r="C118" s="11" t="s">
        <v>1341</v>
      </c>
      <c r="D118" s="12">
        <v>12301.0</v>
      </c>
      <c r="E118" s="13">
        <v>17184.0</v>
      </c>
      <c r="F118" s="14">
        <v>44533.0</v>
      </c>
      <c r="G118" s="15">
        <v>0.3541666666666667</v>
      </c>
      <c r="H118" s="16" t="s">
        <v>6060</v>
      </c>
      <c r="I118" s="17" t="s">
        <v>6061</v>
      </c>
      <c r="J118" s="18" t="s">
        <v>6062</v>
      </c>
      <c r="K118" s="19" t="s">
        <v>6079</v>
      </c>
      <c r="L118" s="21"/>
      <c r="M118" s="20" t="s">
        <v>6058</v>
      </c>
      <c r="N118" s="20"/>
      <c r="O118" s="24"/>
      <c r="P118" s="23" t="s">
        <v>6084</v>
      </c>
    </row>
    <row r="119">
      <c r="A119" s="7" t="str">
        <f t="shared" si="1"/>
        <v> </v>
      </c>
      <c r="B119" s="7" t="str">
        <f t="shared" si="2"/>
        <v>1183944533</v>
      </c>
      <c r="C119" s="11" t="s">
        <v>1105</v>
      </c>
      <c r="D119" s="12">
        <v>11839.0</v>
      </c>
      <c r="E119" s="13">
        <v>21503.0</v>
      </c>
      <c r="F119" s="14">
        <v>44533.0</v>
      </c>
      <c r="G119" s="15">
        <v>0.3645833333333333</v>
      </c>
      <c r="H119" s="16" t="s">
        <v>6054</v>
      </c>
      <c r="I119" s="17" t="s">
        <v>6055</v>
      </c>
      <c r="J119" s="18" t="s">
        <v>6056</v>
      </c>
      <c r="K119" s="19" t="s">
        <v>6069</v>
      </c>
      <c r="L119" s="21"/>
      <c r="M119" s="20" t="s">
        <v>6058</v>
      </c>
      <c r="N119" s="20"/>
      <c r="O119" s="24"/>
      <c r="P119" s="23" t="s">
        <v>6059</v>
      </c>
    </row>
    <row r="120">
      <c r="A120" s="7" t="str">
        <f t="shared" si="1"/>
        <v> </v>
      </c>
      <c r="B120" s="7" t="str">
        <f t="shared" si="2"/>
        <v>1415244533</v>
      </c>
      <c r="C120" s="11" t="s">
        <v>2750</v>
      </c>
      <c r="D120" s="12">
        <v>14152.0</v>
      </c>
      <c r="E120" s="13">
        <v>25368.0</v>
      </c>
      <c r="F120" s="14">
        <v>44533.0</v>
      </c>
      <c r="G120" s="15">
        <v>0.375</v>
      </c>
      <c r="H120" s="16" t="s">
        <v>6060</v>
      </c>
      <c r="I120" s="17" t="s">
        <v>6061</v>
      </c>
      <c r="J120" s="18" t="s">
        <v>6081</v>
      </c>
      <c r="K120" s="19" t="s">
        <v>6074</v>
      </c>
      <c r="L120" s="21"/>
      <c r="M120" s="20" t="s">
        <v>6058</v>
      </c>
      <c r="N120" s="20"/>
      <c r="O120" s="24"/>
      <c r="P120" s="23" t="s">
        <v>6059</v>
      </c>
    </row>
    <row r="121">
      <c r="A121" s="7" t="str">
        <f t="shared" si="1"/>
        <v> </v>
      </c>
      <c r="B121" s="7" t="str">
        <f t="shared" si="2"/>
        <v>1561244533</v>
      </c>
      <c r="C121" s="11" t="s">
        <v>3954</v>
      </c>
      <c r="D121" s="12">
        <v>15612.0</v>
      </c>
      <c r="E121" s="13">
        <v>18396.0</v>
      </c>
      <c r="F121" s="14">
        <v>44533.0</v>
      </c>
      <c r="G121" s="15">
        <v>0.375</v>
      </c>
      <c r="H121" s="16" t="s">
        <v>6060</v>
      </c>
      <c r="I121" s="17" t="s">
        <v>6061</v>
      </c>
      <c r="J121" s="18" t="s">
        <v>6062</v>
      </c>
      <c r="K121" s="19" t="s">
        <v>6072</v>
      </c>
      <c r="L121" s="21"/>
      <c r="M121" s="20" t="s">
        <v>6058</v>
      </c>
      <c r="N121" s="20"/>
      <c r="O121" s="24"/>
      <c r="P121" s="23" t="s">
        <v>6084</v>
      </c>
    </row>
    <row r="122">
      <c r="A122" s="7" t="str">
        <f t="shared" si="1"/>
        <v> </v>
      </c>
      <c r="B122" s="7" t="str">
        <f t="shared" si="2"/>
        <v>1564344533</v>
      </c>
      <c r="C122" s="11" t="s">
        <v>3981</v>
      </c>
      <c r="D122" s="12">
        <v>15643.0</v>
      </c>
      <c r="E122" s="13">
        <v>26218.0</v>
      </c>
      <c r="F122" s="14">
        <v>44533.0</v>
      </c>
      <c r="G122" s="15">
        <v>0.3854166666666667</v>
      </c>
      <c r="H122" s="16" t="s">
        <v>6060</v>
      </c>
      <c r="I122" s="17" t="s">
        <v>6055</v>
      </c>
      <c r="J122" s="18" t="s">
        <v>6056</v>
      </c>
      <c r="K122" s="19" t="s">
        <v>6102</v>
      </c>
      <c r="L122" s="21"/>
      <c r="M122" s="20" t="s">
        <v>6058</v>
      </c>
      <c r="N122" s="20" t="s">
        <v>6058</v>
      </c>
      <c r="O122" s="24"/>
      <c r="P122" s="23" t="s">
        <v>6064</v>
      </c>
    </row>
    <row r="123">
      <c r="A123" s="7" t="str">
        <f t="shared" si="1"/>
        <v> </v>
      </c>
      <c r="B123" s="7" t="str">
        <f t="shared" si="2"/>
        <v>930344533</v>
      </c>
      <c r="C123" s="11" t="s">
        <v>102</v>
      </c>
      <c r="D123" s="12">
        <v>9303.0</v>
      </c>
      <c r="E123" s="13">
        <v>21908.0</v>
      </c>
      <c r="F123" s="14">
        <v>44533.0</v>
      </c>
      <c r="G123" s="15">
        <v>0.3958333333333333</v>
      </c>
      <c r="H123" s="16" t="s">
        <v>6054</v>
      </c>
      <c r="I123" s="17" t="s">
        <v>6061</v>
      </c>
      <c r="J123" s="18" t="s">
        <v>6081</v>
      </c>
      <c r="K123" s="19" t="s">
        <v>6111</v>
      </c>
      <c r="L123" s="21"/>
      <c r="M123" s="20" t="s">
        <v>6058</v>
      </c>
      <c r="N123" s="20"/>
      <c r="O123" s="24"/>
      <c r="P123" s="23" t="s">
        <v>6059</v>
      </c>
    </row>
    <row r="124">
      <c r="A124" s="7" t="str">
        <f t="shared" si="1"/>
        <v> </v>
      </c>
      <c r="B124" s="7" t="str">
        <f t="shared" si="2"/>
        <v>1157144533</v>
      </c>
      <c r="C124" s="11" t="s">
        <v>978</v>
      </c>
      <c r="D124" s="12">
        <v>11571.0</v>
      </c>
      <c r="E124" s="13">
        <v>45194.0</v>
      </c>
      <c r="F124" s="14">
        <v>44533.0</v>
      </c>
      <c r="G124" s="15">
        <v>0.3958333333333333</v>
      </c>
      <c r="H124" s="16" t="s">
        <v>6060</v>
      </c>
      <c r="I124" s="17" t="s">
        <v>6061</v>
      </c>
      <c r="J124" s="18" t="s">
        <v>6062</v>
      </c>
      <c r="K124" s="19" t="s">
        <v>6057</v>
      </c>
      <c r="L124" s="21"/>
      <c r="M124" s="20" t="s">
        <v>6058</v>
      </c>
      <c r="N124" s="20" t="s">
        <v>6058</v>
      </c>
      <c r="O124" s="24"/>
      <c r="P124" s="23" t="s">
        <v>6064</v>
      </c>
    </row>
    <row r="125">
      <c r="A125" s="7" t="str">
        <f t="shared" si="1"/>
        <v> </v>
      </c>
      <c r="B125" s="7" t="str">
        <f t="shared" si="2"/>
        <v>1249944533</v>
      </c>
      <c r="C125" s="11" t="s">
        <v>1465</v>
      </c>
      <c r="D125" s="12">
        <v>12499.0</v>
      </c>
      <c r="E125" s="13">
        <v>20699.0</v>
      </c>
      <c r="F125" s="14">
        <v>44533.0</v>
      </c>
      <c r="G125" s="15">
        <v>0.40625</v>
      </c>
      <c r="H125" s="16" t="s">
        <v>6054</v>
      </c>
      <c r="I125" s="17" t="s">
        <v>6061</v>
      </c>
      <c r="J125" s="18" t="s">
        <v>6062</v>
      </c>
      <c r="K125" s="19" t="s">
        <v>6079</v>
      </c>
      <c r="L125" s="21"/>
      <c r="M125" s="20" t="s">
        <v>6058</v>
      </c>
      <c r="N125" s="20" t="s">
        <v>6058</v>
      </c>
      <c r="O125" s="24"/>
      <c r="P125" s="23" t="s">
        <v>6103</v>
      </c>
    </row>
    <row r="126">
      <c r="A126" s="7" t="str">
        <f t="shared" si="1"/>
        <v> </v>
      </c>
      <c r="B126" s="7" t="str">
        <f t="shared" si="2"/>
        <v>1166744533</v>
      </c>
      <c r="C126" s="11" t="s">
        <v>1013</v>
      </c>
      <c r="D126" s="12">
        <v>11667.0</v>
      </c>
      <c r="E126" s="13">
        <v>46459.0</v>
      </c>
      <c r="F126" s="14">
        <v>44533.0</v>
      </c>
      <c r="G126" s="15">
        <v>0.40625</v>
      </c>
      <c r="H126" s="16" t="s">
        <v>6060</v>
      </c>
      <c r="I126" s="17" t="s">
        <v>6055</v>
      </c>
      <c r="J126" s="18" t="s">
        <v>6056</v>
      </c>
      <c r="K126" s="19" t="s">
        <v>6079</v>
      </c>
      <c r="L126" s="21"/>
      <c r="M126" s="20" t="s">
        <v>6058</v>
      </c>
      <c r="N126" s="20"/>
      <c r="O126" s="24"/>
      <c r="P126" s="23" t="s">
        <v>6084</v>
      </c>
    </row>
    <row r="127">
      <c r="A127" s="7" t="str">
        <f t="shared" si="1"/>
        <v> </v>
      </c>
      <c r="B127" s="7" t="str">
        <f t="shared" si="2"/>
        <v>1566644533</v>
      </c>
      <c r="C127" s="11" t="s">
        <v>4002</v>
      </c>
      <c r="D127" s="12">
        <v>15666.0</v>
      </c>
      <c r="E127" s="13">
        <v>26653.0</v>
      </c>
      <c r="F127" s="14">
        <v>44533.0</v>
      </c>
      <c r="G127" s="15">
        <v>0.40625</v>
      </c>
      <c r="H127" s="16" t="s">
        <v>6060</v>
      </c>
      <c r="I127" s="17" t="s">
        <v>6061</v>
      </c>
      <c r="J127" s="18" t="s">
        <v>6062</v>
      </c>
      <c r="K127" s="19" t="s">
        <v>6107</v>
      </c>
      <c r="L127" s="21"/>
      <c r="M127" s="20" t="s">
        <v>6058</v>
      </c>
      <c r="N127" s="20"/>
      <c r="O127" s="24"/>
      <c r="P127" s="23" t="s">
        <v>6084</v>
      </c>
    </row>
    <row r="128">
      <c r="A128" s="7" t="str">
        <f t="shared" si="1"/>
        <v> </v>
      </c>
      <c r="B128" s="7" t="str">
        <f t="shared" si="2"/>
        <v>1286944533</v>
      </c>
      <c r="C128" s="11" t="s">
        <v>1745</v>
      </c>
      <c r="D128" s="12">
        <v>12869.0</v>
      </c>
      <c r="E128" s="13">
        <v>25511.0</v>
      </c>
      <c r="F128" s="14">
        <v>44533.0</v>
      </c>
      <c r="G128" s="15">
        <v>0.40625</v>
      </c>
      <c r="H128" s="16" t="s">
        <v>6060</v>
      </c>
      <c r="I128" s="17" t="s">
        <v>6055</v>
      </c>
      <c r="J128" s="18" t="s">
        <v>6056</v>
      </c>
      <c r="K128" s="19" t="s">
        <v>6094</v>
      </c>
      <c r="L128" s="21"/>
      <c r="M128" s="20" t="s">
        <v>6058</v>
      </c>
      <c r="N128" s="20"/>
      <c r="O128" s="24"/>
      <c r="P128" s="23" t="s">
        <v>6059</v>
      </c>
    </row>
    <row r="129">
      <c r="A129" s="7" t="str">
        <f t="shared" si="1"/>
        <v> </v>
      </c>
      <c r="B129" s="7" t="str">
        <f t="shared" si="2"/>
        <v>1470244533</v>
      </c>
      <c r="C129" s="11" t="s">
        <v>3191</v>
      </c>
      <c r="D129" s="12">
        <v>14702.0</v>
      </c>
      <c r="E129" s="13">
        <v>19745.0</v>
      </c>
      <c r="F129" s="14">
        <v>44533.0</v>
      </c>
      <c r="G129" s="15">
        <v>0.4166666666666667</v>
      </c>
      <c r="H129" s="16" t="s">
        <v>6060</v>
      </c>
      <c r="I129" s="17" t="s">
        <v>6055</v>
      </c>
      <c r="J129" s="18" t="s">
        <v>6056</v>
      </c>
      <c r="K129" s="19" t="s">
        <v>6091</v>
      </c>
      <c r="L129" s="21"/>
      <c r="M129" s="20" t="s">
        <v>6058</v>
      </c>
      <c r="N129" s="20"/>
      <c r="O129" s="24"/>
      <c r="P129" s="23" t="s">
        <v>6059</v>
      </c>
    </row>
    <row r="130">
      <c r="A130" s="7" t="str">
        <f t="shared" si="1"/>
        <v> </v>
      </c>
      <c r="B130" s="7" t="str">
        <f t="shared" si="2"/>
        <v>1295844533</v>
      </c>
      <c r="C130" s="11" t="s">
        <v>1817</v>
      </c>
      <c r="D130" s="12">
        <v>12958.0</v>
      </c>
      <c r="E130" s="13">
        <v>17635.0</v>
      </c>
      <c r="F130" s="14">
        <v>44533.0</v>
      </c>
      <c r="G130" s="15">
        <v>0.4166666666666667</v>
      </c>
      <c r="H130" s="16" t="s">
        <v>6060</v>
      </c>
      <c r="I130" s="17" t="s">
        <v>6061</v>
      </c>
      <c r="J130" s="18" t="s">
        <v>6081</v>
      </c>
      <c r="K130" s="19" t="s">
        <v>6079</v>
      </c>
      <c r="L130" s="21"/>
      <c r="M130" s="20" t="s">
        <v>6058</v>
      </c>
      <c r="N130" s="20"/>
      <c r="O130" s="24"/>
      <c r="P130" s="23" t="s">
        <v>6084</v>
      </c>
    </row>
    <row r="131">
      <c r="A131" s="7" t="str">
        <f t="shared" si="1"/>
        <v> </v>
      </c>
      <c r="B131" s="7" t="str">
        <f t="shared" si="2"/>
        <v>1577244533</v>
      </c>
      <c r="C131" s="11" t="s">
        <v>4101</v>
      </c>
      <c r="D131" s="12">
        <v>15772.0</v>
      </c>
      <c r="E131" s="13">
        <v>24343.0</v>
      </c>
      <c r="F131" s="14">
        <v>44533.0</v>
      </c>
      <c r="G131" s="15">
        <v>0.4166666666666667</v>
      </c>
      <c r="H131" s="16" t="s">
        <v>6060</v>
      </c>
      <c r="I131" s="17" t="s">
        <v>6061</v>
      </c>
      <c r="J131" s="18" t="s">
        <v>6062</v>
      </c>
      <c r="K131" s="19" t="s">
        <v>6065</v>
      </c>
      <c r="L131" s="21"/>
      <c r="M131" s="20" t="s">
        <v>6058</v>
      </c>
      <c r="N131" s="20"/>
      <c r="O131" s="24"/>
      <c r="P131" s="23" t="s">
        <v>6084</v>
      </c>
    </row>
    <row r="132">
      <c r="A132" s="7" t="str">
        <f t="shared" si="1"/>
        <v> </v>
      </c>
      <c r="B132" s="7" t="str">
        <f t="shared" si="2"/>
        <v>1123444533</v>
      </c>
      <c r="C132" s="11" t="s">
        <v>838</v>
      </c>
      <c r="D132" s="12">
        <v>11234.0</v>
      </c>
      <c r="E132" s="13">
        <v>26498.0</v>
      </c>
      <c r="F132" s="14">
        <v>44533.0</v>
      </c>
      <c r="G132" s="15">
        <v>0.4166666666666667</v>
      </c>
      <c r="H132" s="16" t="s">
        <v>6060</v>
      </c>
      <c r="I132" s="17" t="s">
        <v>6061</v>
      </c>
      <c r="J132" s="18" t="s">
        <v>6081</v>
      </c>
      <c r="K132" s="19" t="s">
        <v>6057</v>
      </c>
      <c r="L132" s="21"/>
      <c r="M132" s="20" t="s">
        <v>6058</v>
      </c>
      <c r="N132" s="20" t="s">
        <v>6058</v>
      </c>
      <c r="O132" s="24"/>
      <c r="P132" s="23" t="s">
        <v>6064</v>
      </c>
    </row>
    <row r="133">
      <c r="A133" s="7" t="str">
        <f t="shared" si="1"/>
        <v> </v>
      </c>
      <c r="B133" s="7" t="str">
        <f t="shared" si="2"/>
        <v>1509844533</v>
      </c>
      <c r="C133" s="11" t="s">
        <v>3521</v>
      </c>
      <c r="D133" s="12">
        <v>15098.0</v>
      </c>
      <c r="E133" s="13">
        <v>26742.0</v>
      </c>
      <c r="F133" s="14">
        <v>44533.0</v>
      </c>
      <c r="G133" s="15">
        <v>0.4270833333333333</v>
      </c>
      <c r="H133" s="16" t="s">
        <v>6060</v>
      </c>
      <c r="I133" s="17" t="s">
        <v>6061</v>
      </c>
      <c r="J133" s="18" t="s">
        <v>6062</v>
      </c>
      <c r="K133" s="19" t="s">
        <v>6100</v>
      </c>
      <c r="L133" s="21"/>
      <c r="M133" s="20" t="s">
        <v>6058</v>
      </c>
      <c r="N133" s="20"/>
      <c r="O133" s="24"/>
      <c r="P133" s="23" t="s">
        <v>6084</v>
      </c>
    </row>
    <row r="134">
      <c r="A134" s="7" t="str">
        <f t="shared" si="1"/>
        <v> </v>
      </c>
      <c r="B134" s="7" t="str">
        <f t="shared" si="2"/>
        <v>1066044533</v>
      </c>
      <c r="C134" s="11" t="s">
        <v>595</v>
      </c>
      <c r="D134" s="12">
        <v>10660.0</v>
      </c>
      <c r="E134" s="13">
        <v>14833.0</v>
      </c>
      <c r="F134" s="14">
        <v>44533.0</v>
      </c>
      <c r="G134" s="15">
        <v>0.4270833333333333</v>
      </c>
      <c r="H134" s="16" t="s">
        <v>6060</v>
      </c>
      <c r="I134" s="17" t="s">
        <v>6061</v>
      </c>
      <c r="J134" s="18" t="s">
        <v>6081</v>
      </c>
      <c r="K134" s="19" t="s">
        <v>6072</v>
      </c>
      <c r="L134" s="21"/>
      <c r="M134" s="20" t="s">
        <v>6058</v>
      </c>
      <c r="N134" s="20"/>
      <c r="O134" s="24"/>
      <c r="P134" s="23" t="s">
        <v>6084</v>
      </c>
    </row>
    <row r="135">
      <c r="A135" s="7" t="str">
        <f t="shared" si="1"/>
        <v> </v>
      </c>
      <c r="B135" s="7" t="str">
        <f t="shared" si="2"/>
        <v>1704244533</v>
      </c>
      <c r="C135" s="11" t="s">
        <v>5124</v>
      </c>
      <c r="D135" s="12">
        <v>17042.0</v>
      </c>
      <c r="E135" s="13">
        <v>16764.0</v>
      </c>
      <c r="F135" s="14">
        <v>44533.0</v>
      </c>
      <c r="G135" s="15">
        <v>0.4375</v>
      </c>
      <c r="H135" s="16" t="s">
        <v>6054</v>
      </c>
      <c r="I135" s="17" t="s">
        <v>6055</v>
      </c>
      <c r="J135" s="18" t="s">
        <v>6056</v>
      </c>
      <c r="K135" s="19" t="s">
        <v>6069</v>
      </c>
      <c r="L135" s="21"/>
      <c r="M135" s="20" t="s">
        <v>6058</v>
      </c>
      <c r="N135" s="20" t="s">
        <v>6058</v>
      </c>
      <c r="O135" s="24"/>
      <c r="P135" s="23" t="s">
        <v>6064</v>
      </c>
    </row>
    <row r="136">
      <c r="A136" s="7" t="str">
        <f t="shared" si="1"/>
        <v> </v>
      </c>
      <c r="B136" s="7" t="str">
        <f t="shared" si="2"/>
        <v>1239744533</v>
      </c>
      <c r="C136" s="11" t="s">
        <v>1401</v>
      </c>
      <c r="D136" s="12">
        <v>12397.0</v>
      </c>
      <c r="E136" s="13">
        <v>24151.0</v>
      </c>
      <c r="F136" s="14">
        <v>44533.0</v>
      </c>
      <c r="G136" s="15">
        <v>0.4479166666666667</v>
      </c>
      <c r="H136" s="16" t="s">
        <v>6054</v>
      </c>
      <c r="I136" s="17" t="s">
        <v>6055</v>
      </c>
      <c r="J136" s="18" t="s">
        <v>6056</v>
      </c>
      <c r="K136" s="19" t="s">
        <v>6074</v>
      </c>
      <c r="L136" s="21"/>
      <c r="M136" s="20" t="s">
        <v>6058</v>
      </c>
      <c r="N136" s="20"/>
      <c r="O136" s="24"/>
      <c r="P136" s="23" t="s">
        <v>6059</v>
      </c>
    </row>
    <row r="137">
      <c r="A137" s="7" t="str">
        <f t="shared" si="1"/>
        <v> </v>
      </c>
      <c r="B137" s="7" t="str">
        <f t="shared" si="2"/>
        <v>1274144533</v>
      </c>
      <c r="C137" s="11" t="s">
        <v>1635</v>
      </c>
      <c r="D137" s="12">
        <v>12741.0</v>
      </c>
      <c r="E137" s="13">
        <v>25142.0</v>
      </c>
      <c r="F137" s="14">
        <v>44533.0</v>
      </c>
      <c r="G137" s="15">
        <v>0.4583333333333333</v>
      </c>
      <c r="H137" s="16" t="s">
        <v>6060</v>
      </c>
      <c r="I137" s="17" t="s">
        <v>6061</v>
      </c>
      <c r="J137" s="18" t="s">
        <v>6062</v>
      </c>
      <c r="K137" s="19" t="s">
        <v>6057</v>
      </c>
      <c r="L137" s="21"/>
      <c r="M137" s="20" t="s">
        <v>6058</v>
      </c>
      <c r="N137" s="20" t="s">
        <v>6058</v>
      </c>
      <c r="O137" s="24"/>
      <c r="P137" s="23" t="s">
        <v>6064</v>
      </c>
    </row>
    <row r="138">
      <c r="A138" s="7" t="str">
        <f t="shared" si="1"/>
        <v> </v>
      </c>
      <c r="B138" s="7" t="str">
        <f t="shared" si="2"/>
        <v>1642044533</v>
      </c>
      <c r="C138" s="11" t="s">
        <v>4641</v>
      </c>
      <c r="D138" s="12">
        <v>16420.0</v>
      </c>
      <c r="E138" s="13">
        <v>24177.0</v>
      </c>
      <c r="F138" s="14">
        <v>44533.0</v>
      </c>
      <c r="G138" s="15">
        <v>0.46875</v>
      </c>
      <c r="H138" s="16" t="s">
        <v>6060</v>
      </c>
      <c r="I138" s="17" t="s">
        <v>6061</v>
      </c>
      <c r="J138" s="18" t="s">
        <v>6081</v>
      </c>
      <c r="K138" s="19" t="s">
        <v>6091</v>
      </c>
      <c r="L138" s="21"/>
      <c r="M138" s="20" t="s">
        <v>6058</v>
      </c>
      <c r="N138" s="20"/>
      <c r="O138" s="24"/>
      <c r="P138" s="23" t="s">
        <v>6059</v>
      </c>
    </row>
    <row r="139">
      <c r="A139" s="7" t="str">
        <f t="shared" si="1"/>
        <v> </v>
      </c>
      <c r="B139" s="7" t="str">
        <f t="shared" si="2"/>
        <v>1401544533</v>
      </c>
      <c r="C139" s="11" t="s">
        <v>2641</v>
      </c>
      <c r="D139" s="12">
        <v>14015.0</v>
      </c>
      <c r="E139" s="13">
        <v>23046.0</v>
      </c>
      <c r="F139" s="14">
        <v>44533.0</v>
      </c>
      <c r="G139" s="15">
        <v>0.4791666666666667</v>
      </c>
      <c r="H139" s="16" t="s">
        <v>6054</v>
      </c>
      <c r="I139" s="17" t="s">
        <v>6061</v>
      </c>
      <c r="J139" s="18" t="s">
        <v>6081</v>
      </c>
      <c r="K139" s="19" t="s">
        <v>6069</v>
      </c>
      <c r="L139" s="21"/>
      <c r="M139" s="20" t="s">
        <v>6058</v>
      </c>
      <c r="N139" s="20"/>
      <c r="O139" s="24"/>
      <c r="P139" s="23" t="s">
        <v>6059</v>
      </c>
    </row>
    <row r="140">
      <c r="A140" s="7" t="str">
        <f t="shared" si="1"/>
        <v> </v>
      </c>
      <c r="B140" s="7" t="str">
        <f t="shared" si="2"/>
        <v>971844533</v>
      </c>
      <c r="C140" s="11" t="s">
        <v>235</v>
      </c>
      <c r="D140" s="12">
        <v>9718.0</v>
      </c>
      <c r="E140" s="13">
        <v>19657.0</v>
      </c>
      <c r="F140" s="14">
        <v>44533.0</v>
      </c>
      <c r="G140" s="15">
        <v>0.5520833333333334</v>
      </c>
      <c r="H140" s="16" t="s">
        <v>6060</v>
      </c>
      <c r="I140" s="17" t="s">
        <v>6061</v>
      </c>
      <c r="J140" s="18" t="s">
        <v>6062</v>
      </c>
      <c r="K140" s="19" t="s">
        <v>6079</v>
      </c>
      <c r="L140" s="21"/>
      <c r="M140" s="20" t="s">
        <v>6058</v>
      </c>
      <c r="N140" s="20"/>
      <c r="O140" s="24"/>
      <c r="P140" s="23" t="s">
        <v>6084</v>
      </c>
    </row>
    <row r="141">
      <c r="A141" s="7" t="str">
        <f t="shared" si="1"/>
        <v> </v>
      </c>
      <c r="B141" s="7" t="str">
        <f t="shared" si="2"/>
        <v>1582344533</v>
      </c>
      <c r="C141" s="11" t="s">
        <v>4145</v>
      </c>
      <c r="D141" s="12">
        <v>15823.0</v>
      </c>
      <c r="E141" s="13">
        <v>17402.0</v>
      </c>
      <c r="F141" s="14">
        <v>44533.0</v>
      </c>
      <c r="G141" s="15">
        <v>0.5625</v>
      </c>
      <c r="H141" s="16" t="s">
        <v>6060</v>
      </c>
      <c r="I141" s="17" t="s">
        <v>6055</v>
      </c>
      <c r="J141" s="18" t="s">
        <v>6056</v>
      </c>
      <c r="K141" s="19" t="s">
        <v>6094</v>
      </c>
      <c r="L141" s="21"/>
      <c r="M141" s="20" t="s">
        <v>6058</v>
      </c>
      <c r="N141" s="20" t="s">
        <v>6058</v>
      </c>
      <c r="O141" s="24"/>
      <c r="P141" s="23" t="s">
        <v>6064</v>
      </c>
    </row>
    <row r="142">
      <c r="A142" s="7" t="str">
        <f t="shared" si="1"/>
        <v> </v>
      </c>
      <c r="B142" s="7" t="str">
        <f t="shared" si="2"/>
        <v>1733444533</v>
      </c>
      <c r="C142" s="11" t="s">
        <v>5356</v>
      </c>
      <c r="D142" s="12">
        <v>17334.0</v>
      </c>
      <c r="E142" s="13">
        <v>25243.0</v>
      </c>
      <c r="F142" s="14">
        <v>44533.0</v>
      </c>
      <c r="G142" s="15">
        <v>0.5833333333333334</v>
      </c>
      <c r="H142" s="16" t="s">
        <v>6054</v>
      </c>
      <c r="I142" s="17" t="s">
        <v>6061</v>
      </c>
      <c r="J142" s="18" t="s">
        <v>6062</v>
      </c>
      <c r="K142" s="19" t="s">
        <v>6100</v>
      </c>
      <c r="L142" s="21"/>
      <c r="M142" s="20" t="s">
        <v>6058</v>
      </c>
      <c r="N142" s="20"/>
      <c r="O142" s="24"/>
      <c r="P142" s="23" t="s">
        <v>6084</v>
      </c>
    </row>
    <row r="143">
      <c r="A143" s="7" t="str">
        <f t="shared" si="1"/>
        <v> </v>
      </c>
      <c r="B143" s="7" t="str">
        <f t="shared" si="2"/>
        <v>1134944533</v>
      </c>
      <c r="C143" s="11" t="s">
        <v>880</v>
      </c>
      <c r="D143" s="12">
        <v>11349.0</v>
      </c>
      <c r="E143" s="13">
        <v>27198.0</v>
      </c>
      <c r="F143" s="14">
        <v>44533.0</v>
      </c>
      <c r="G143" s="15">
        <v>0.5833333333333334</v>
      </c>
      <c r="H143" s="16" t="s">
        <v>6060</v>
      </c>
      <c r="I143" s="17" t="s">
        <v>6061</v>
      </c>
      <c r="J143" s="18" t="s">
        <v>6081</v>
      </c>
      <c r="K143" s="19" t="s">
        <v>6076</v>
      </c>
      <c r="L143" s="21"/>
      <c r="M143" s="20" t="s">
        <v>6058</v>
      </c>
      <c r="N143" s="20"/>
      <c r="O143" s="24"/>
      <c r="P143" s="23" t="s">
        <v>6059</v>
      </c>
    </row>
    <row r="144">
      <c r="A144" s="7" t="str">
        <f t="shared" si="1"/>
        <v> </v>
      </c>
      <c r="B144" s="7" t="str">
        <f t="shared" si="2"/>
        <v>1164644533</v>
      </c>
      <c r="C144" s="11" t="s">
        <v>1005</v>
      </c>
      <c r="D144" s="12">
        <v>11646.0</v>
      </c>
      <c r="E144" s="13">
        <v>28354.0</v>
      </c>
      <c r="F144" s="14">
        <v>44533.0</v>
      </c>
      <c r="G144" s="15">
        <v>0.59375</v>
      </c>
      <c r="H144" s="16" t="s">
        <v>6054</v>
      </c>
      <c r="I144" s="17" t="s">
        <v>6055</v>
      </c>
      <c r="J144" s="18" t="s">
        <v>6056</v>
      </c>
      <c r="K144" s="19" t="s">
        <v>6075</v>
      </c>
      <c r="L144" s="21"/>
      <c r="M144" s="20" t="s">
        <v>6058</v>
      </c>
      <c r="N144" s="20"/>
      <c r="O144" s="24"/>
      <c r="P144" s="23" t="s">
        <v>6084</v>
      </c>
    </row>
    <row r="145">
      <c r="A145" s="7" t="str">
        <f t="shared" si="1"/>
        <v> </v>
      </c>
      <c r="B145" s="7" t="str">
        <f t="shared" si="2"/>
        <v>1316044533</v>
      </c>
      <c r="C145" s="11" t="s">
        <v>1982</v>
      </c>
      <c r="D145" s="12">
        <v>13160.0</v>
      </c>
      <c r="E145" s="13">
        <v>16977.0</v>
      </c>
      <c r="F145" s="14">
        <v>44533.0</v>
      </c>
      <c r="G145" s="15">
        <v>0.6041666666666666</v>
      </c>
      <c r="H145" s="16" t="s">
        <v>6054</v>
      </c>
      <c r="I145" s="17" t="s">
        <v>6061</v>
      </c>
      <c r="J145" s="18" t="s">
        <v>6062</v>
      </c>
      <c r="K145" s="19" t="s">
        <v>6112</v>
      </c>
      <c r="L145" s="21"/>
      <c r="M145" s="20" t="s">
        <v>6058</v>
      </c>
      <c r="N145" s="20"/>
      <c r="O145" s="24"/>
      <c r="P145" s="23" t="s">
        <v>6084</v>
      </c>
    </row>
    <row r="146">
      <c r="A146" s="7" t="str">
        <f t="shared" si="1"/>
        <v> </v>
      </c>
      <c r="B146" s="7" t="str">
        <f t="shared" si="2"/>
        <v>1479344533</v>
      </c>
      <c r="C146" s="11" t="s">
        <v>3265</v>
      </c>
      <c r="D146" s="12">
        <v>14793.0</v>
      </c>
      <c r="E146" s="13">
        <v>22658.0</v>
      </c>
      <c r="F146" s="14">
        <v>44533.0</v>
      </c>
      <c r="G146" s="15">
        <v>0.6041666666666666</v>
      </c>
      <c r="H146" s="16" t="s">
        <v>6054</v>
      </c>
      <c r="I146" s="17" t="s">
        <v>6055</v>
      </c>
      <c r="J146" s="18" t="s">
        <v>6056</v>
      </c>
      <c r="K146" s="19" t="s">
        <v>6079</v>
      </c>
      <c r="L146" s="21"/>
      <c r="M146" s="20" t="s">
        <v>6058</v>
      </c>
      <c r="N146" s="20"/>
      <c r="O146" s="24"/>
      <c r="P146" s="23" t="s">
        <v>6084</v>
      </c>
    </row>
    <row r="147">
      <c r="A147" s="7" t="str">
        <f t="shared" si="1"/>
        <v> </v>
      </c>
      <c r="B147" s="7" t="str">
        <f t="shared" si="2"/>
        <v>1376644533</v>
      </c>
      <c r="C147" s="11" t="s">
        <v>2457</v>
      </c>
      <c r="D147" s="12">
        <v>13766.0</v>
      </c>
      <c r="E147" s="13">
        <v>27553.0</v>
      </c>
      <c r="F147" s="14">
        <v>44533.0</v>
      </c>
      <c r="G147" s="15">
        <v>0.625</v>
      </c>
      <c r="H147" s="16" t="s">
        <v>6060</v>
      </c>
      <c r="I147" s="17" t="s">
        <v>6055</v>
      </c>
      <c r="J147" s="18" t="s">
        <v>6056</v>
      </c>
      <c r="K147" s="19" t="s">
        <v>6079</v>
      </c>
      <c r="L147" s="21"/>
      <c r="M147" s="20" t="s">
        <v>6058</v>
      </c>
      <c r="N147" s="20" t="s">
        <v>6058</v>
      </c>
      <c r="O147" s="24"/>
      <c r="P147" s="23" t="s">
        <v>6103</v>
      </c>
    </row>
    <row r="148">
      <c r="A148" s="7" t="str">
        <f t="shared" si="1"/>
        <v> </v>
      </c>
      <c r="B148" s="7" t="str">
        <f t="shared" si="2"/>
        <v>1182544533</v>
      </c>
      <c r="C148" s="11" t="s">
        <v>1094</v>
      </c>
      <c r="D148" s="12">
        <v>11825.0</v>
      </c>
      <c r="E148" s="13">
        <v>15279.0</v>
      </c>
      <c r="F148" s="14">
        <v>44533.0</v>
      </c>
      <c r="G148" s="15">
        <v>0.6354166666666666</v>
      </c>
      <c r="H148" s="16" t="s">
        <v>6060</v>
      </c>
      <c r="I148" s="17" t="s">
        <v>6055</v>
      </c>
      <c r="J148" s="18" t="s">
        <v>6056</v>
      </c>
      <c r="K148" s="19" t="s">
        <v>6094</v>
      </c>
      <c r="L148" s="21"/>
      <c r="M148" s="20" t="s">
        <v>6058</v>
      </c>
      <c r="N148" s="20" t="s">
        <v>6058</v>
      </c>
      <c r="O148" s="24"/>
      <c r="P148" s="23" t="s">
        <v>6064</v>
      </c>
    </row>
    <row r="149">
      <c r="A149" s="7" t="str">
        <f t="shared" si="1"/>
        <v> </v>
      </c>
      <c r="B149" s="7" t="str">
        <f t="shared" si="2"/>
        <v>1561344533</v>
      </c>
      <c r="C149" s="11" t="s">
        <v>3955</v>
      </c>
      <c r="D149" s="12">
        <v>15613.0</v>
      </c>
      <c r="E149" s="13">
        <v>22685.0</v>
      </c>
      <c r="F149" s="14">
        <v>44533.0</v>
      </c>
      <c r="G149" s="15">
        <v>0.6354166666666666</v>
      </c>
      <c r="H149" s="16" t="s">
        <v>6054</v>
      </c>
      <c r="I149" s="17" t="s">
        <v>6061</v>
      </c>
      <c r="J149" s="18" t="s">
        <v>6062</v>
      </c>
      <c r="K149" s="19" t="s">
        <v>6057</v>
      </c>
      <c r="L149" s="21"/>
      <c r="M149" s="20" t="s">
        <v>6058</v>
      </c>
      <c r="N149" s="20"/>
      <c r="O149" s="24"/>
      <c r="P149" s="23" t="s">
        <v>6059</v>
      </c>
    </row>
    <row r="150">
      <c r="A150" s="7" t="str">
        <f t="shared" si="1"/>
        <v> </v>
      </c>
      <c r="B150" s="7" t="str">
        <f t="shared" si="2"/>
        <v>1094544533</v>
      </c>
      <c r="C150" s="11" t="s">
        <v>705</v>
      </c>
      <c r="D150" s="12">
        <v>10945.0</v>
      </c>
      <c r="E150" s="13">
        <v>19552.0</v>
      </c>
      <c r="F150" s="14">
        <v>44533.0</v>
      </c>
      <c r="G150" s="15">
        <v>0.65625</v>
      </c>
      <c r="H150" s="16" t="s">
        <v>6054</v>
      </c>
      <c r="I150" s="17" t="s">
        <v>6055</v>
      </c>
      <c r="J150" s="18" t="s">
        <v>6056</v>
      </c>
      <c r="K150" s="19" t="s">
        <v>6113</v>
      </c>
      <c r="L150" s="21"/>
      <c r="M150" s="20" t="s">
        <v>6058</v>
      </c>
      <c r="N150" s="20"/>
      <c r="O150" s="24"/>
      <c r="P150" s="23" t="s">
        <v>6059</v>
      </c>
    </row>
    <row r="151">
      <c r="A151" s="7" t="str">
        <f t="shared" si="1"/>
        <v> </v>
      </c>
      <c r="B151" s="7" t="str">
        <f t="shared" si="2"/>
        <v>930844536</v>
      </c>
      <c r="C151" s="11" t="s">
        <v>103</v>
      </c>
      <c r="D151" s="12">
        <v>9308.0</v>
      </c>
      <c r="E151" s="13">
        <v>23129.0</v>
      </c>
      <c r="F151" s="14">
        <v>44536.0</v>
      </c>
      <c r="G151" s="15">
        <v>0.3229166666666667</v>
      </c>
      <c r="H151" s="16" t="s">
        <v>6060</v>
      </c>
      <c r="I151" s="17" t="s">
        <v>6055</v>
      </c>
      <c r="J151" s="18" t="s">
        <v>6081</v>
      </c>
      <c r="K151" s="19" t="s">
        <v>6114</v>
      </c>
      <c r="L151" s="21"/>
      <c r="M151" s="20" t="s">
        <v>6058</v>
      </c>
      <c r="N151" s="20"/>
      <c r="O151" s="24"/>
      <c r="P151" s="23" t="s">
        <v>6059</v>
      </c>
    </row>
    <row r="152">
      <c r="A152" s="7" t="str">
        <f t="shared" si="1"/>
        <v> </v>
      </c>
      <c r="B152" s="7" t="str">
        <f t="shared" si="2"/>
        <v>1572944536</v>
      </c>
      <c r="C152" s="11" t="s">
        <v>4061</v>
      </c>
      <c r="D152" s="12">
        <v>15729.0</v>
      </c>
      <c r="E152" s="13">
        <v>27327.0</v>
      </c>
      <c r="F152" s="14">
        <v>44536.0</v>
      </c>
      <c r="G152" s="15">
        <v>0.34375</v>
      </c>
      <c r="H152" s="16" t="s">
        <v>6060</v>
      </c>
      <c r="I152" s="17" t="s">
        <v>6067</v>
      </c>
      <c r="J152" s="18" t="s">
        <v>6081</v>
      </c>
      <c r="K152" s="19" t="s">
        <v>6111</v>
      </c>
      <c r="L152" s="21"/>
      <c r="M152" s="20" t="s">
        <v>6058</v>
      </c>
      <c r="N152" s="20"/>
      <c r="O152" s="24"/>
      <c r="P152" s="23" t="s">
        <v>6059</v>
      </c>
    </row>
    <row r="153">
      <c r="A153" s="7" t="str">
        <f t="shared" si="1"/>
        <v> </v>
      </c>
      <c r="B153" s="7" t="str">
        <f t="shared" si="2"/>
        <v>1397044536</v>
      </c>
      <c r="C153" s="11" t="s">
        <v>2614</v>
      </c>
      <c r="D153" s="12">
        <v>13970.0</v>
      </c>
      <c r="E153" s="13">
        <v>16671.0</v>
      </c>
      <c r="F153" s="14">
        <v>44536.0</v>
      </c>
      <c r="G153" s="15">
        <v>0.34375</v>
      </c>
      <c r="H153" s="16" t="s">
        <v>6060</v>
      </c>
      <c r="I153" s="17" t="s">
        <v>6055</v>
      </c>
      <c r="J153" s="18" t="s">
        <v>6056</v>
      </c>
      <c r="K153" s="19" t="s">
        <v>6102</v>
      </c>
      <c r="L153" s="21"/>
      <c r="M153" s="20" t="s">
        <v>6058</v>
      </c>
      <c r="N153" s="20"/>
      <c r="O153" s="24"/>
      <c r="P153" s="23" t="s">
        <v>6059</v>
      </c>
    </row>
    <row r="154">
      <c r="A154" s="7" t="str">
        <f t="shared" si="1"/>
        <v> </v>
      </c>
      <c r="B154" s="7" t="str">
        <f t="shared" si="2"/>
        <v>1765444536</v>
      </c>
      <c r="C154" s="11" t="s">
        <v>5569</v>
      </c>
      <c r="D154" s="12">
        <v>17654.0</v>
      </c>
      <c r="E154" s="13">
        <v>25635.0</v>
      </c>
      <c r="F154" s="14">
        <v>44536.0</v>
      </c>
      <c r="G154" s="15">
        <v>0.34375</v>
      </c>
      <c r="H154" s="16" t="s">
        <v>6060</v>
      </c>
      <c r="I154" s="17" t="s">
        <v>6061</v>
      </c>
      <c r="J154" s="18" t="s">
        <v>6081</v>
      </c>
      <c r="K154" s="19" t="s">
        <v>6070</v>
      </c>
      <c r="L154" s="21" t="s">
        <v>6058</v>
      </c>
      <c r="M154" s="20"/>
      <c r="N154" s="20"/>
      <c r="O154" s="24"/>
      <c r="P154" s="23" t="s">
        <v>6104</v>
      </c>
    </row>
    <row r="155">
      <c r="A155" s="7" t="str">
        <f t="shared" si="1"/>
        <v> </v>
      </c>
      <c r="B155" s="7" t="str">
        <f t="shared" si="2"/>
        <v>1604744536</v>
      </c>
      <c r="C155" s="11" t="s">
        <v>4343</v>
      </c>
      <c r="D155" s="12">
        <v>16047.0</v>
      </c>
      <c r="E155" s="13">
        <v>22361.0</v>
      </c>
      <c r="F155" s="14">
        <v>44536.0</v>
      </c>
      <c r="G155" s="15">
        <v>0.34375</v>
      </c>
      <c r="H155" s="16" t="s">
        <v>6060</v>
      </c>
      <c r="I155" s="17" t="s">
        <v>6061</v>
      </c>
      <c r="J155" s="18" t="s">
        <v>6056</v>
      </c>
      <c r="K155" s="19" t="s">
        <v>6065</v>
      </c>
      <c r="L155" s="21"/>
      <c r="M155" s="20" t="s">
        <v>6058</v>
      </c>
      <c r="N155" s="20"/>
      <c r="O155" s="24"/>
      <c r="P155" s="23" t="s">
        <v>6084</v>
      </c>
    </row>
    <row r="156">
      <c r="A156" s="7" t="str">
        <f t="shared" si="1"/>
        <v> </v>
      </c>
      <c r="B156" s="7" t="str">
        <f t="shared" si="2"/>
        <v>956644536</v>
      </c>
      <c r="C156" s="11" t="s">
        <v>181</v>
      </c>
      <c r="D156" s="12">
        <v>9566.0</v>
      </c>
      <c r="E156" s="13">
        <v>15750.0</v>
      </c>
      <c r="F156" s="14">
        <v>44536.0</v>
      </c>
      <c r="G156" s="15">
        <v>0.34375</v>
      </c>
      <c r="H156" s="16" t="s">
        <v>6054</v>
      </c>
      <c r="I156" s="17" t="s">
        <v>6061</v>
      </c>
      <c r="J156" s="18" t="s">
        <v>6068</v>
      </c>
      <c r="K156" s="19" t="s">
        <v>6079</v>
      </c>
      <c r="L156" s="21"/>
      <c r="M156" s="20" t="s">
        <v>6058</v>
      </c>
      <c r="N156" s="20"/>
      <c r="O156" s="24"/>
      <c r="P156" s="23" t="s">
        <v>6084</v>
      </c>
    </row>
    <row r="157">
      <c r="A157" s="7" t="str">
        <f t="shared" si="1"/>
        <v> </v>
      </c>
      <c r="B157" s="7" t="str">
        <f t="shared" si="2"/>
        <v>985444536</v>
      </c>
      <c r="C157" s="11" t="s">
        <v>286</v>
      </c>
      <c r="D157" s="12">
        <v>9854.0</v>
      </c>
      <c r="E157" s="13">
        <v>21614.0</v>
      </c>
      <c r="F157" s="14">
        <v>44536.0</v>
      </c>
      <c r="G157" s="15">
        <v>0.3541666666666667</v>
      </c>
      <c r="H157" s="16" t="s">
        <v>6054</v>
      </c>
      <c r="I157" s="17" t="s">
        <v>6067</v>
      </c>
      <c r="J157" s="18" t="s">
        <v>6062</v>
      </c>
      <c r="K157" s="19" t="s">
        <v>6057</v>
      </c>
      <c r="L157" s="21"/>
      <c r="M157" s="20" t="s">
        <v>6058</v>
      </c>
      <c r="N157" s="20" t="s">
        <v>6058</v>
      </c>
      <c r="O157" s="24"/>
      <c r="P157" s="23" t="s">
        <v>6064</v>
      </c>
    </row>
    <row r="158">
      <c r="A158" s="7" t="str">
        <f t="shared" si="1"/>
        <v> </v>
      </c>
      <c r="B158" s="7" t="str">
        <f t="shared" si="2"/>
        <v>1728344536</v>
      </c>
      <c r="C158" s="11" t="s">
        <v>5320</v>
      </c>
      <c r="D158" s="12">
        <v>17283.0</v>
      </c>
      <c r="E158" s="13">
        <v>20108.0</v>
      </c>
      <c r="F158" s="14">
        <v>44536.0</v>
      </c>
      <c r="G158" s="15">
        <v>0.3541666666666667</v>
      </c>
      <c r="H158" s="16" t="s">
        <v>6054</v>
      </c>
      <c r="I158" s="17" t="s">
        <v>6067</v>
      </c>
      <c r="J158" s="18" t="s">
        <v>6062</v>
      </c>
      <c r="K158" s="19" t="s">
        <v>6057</v>
      </c>
      <c r="L158" s="21"/>
      <c r="M158" s="20" t="s">
        <v>6058</v>
      </c>
      <c r="N158" s="20" t="s">
        <v>6058</v>
      </c>
      <c r="O158" s="24"/>
      <c r="P158" s="23" t="s">
        <v>6064</v>
      </c>
    </row>
    <row r="159">
      <c r="A159" s="7" t="str">
        <f t="shared" si="1"/>
        <v> </v>
      </c>
      <c r="B159" s="7" t="str">
        <f t="shared" si="2"/>
        <v>1320544536</v>
      </c>
      <c r="C159" s="11" t="s">
        <v>2017</v>
      </c>
      <c r="D159" s="12">
        <v>13205.0</v>
      </c>
      <c r="E159" s="13">
        <v>30581.0</v>
      </c>
      <c r="F159" s="14">
        <v>44536.0</v>
      </c>
      <c r="G159" s="15">
        <v>0.3645833333333333</v>
      </c>
      <c r="H159" s="16" t="s">
        <v>6060</v>
      </c>
      <c r="I159" s="17" t="s">
        <v>6067</v>
      </c>
      <c r="J159" s="18" t="s">
        <v>6068</v>
      </c>
      <c r="K159" s="19" t="s">
        <v>6088</v>
      </c>
      <c r="L159" s="21"/>
      <c r="M159" s="20" t="s">
        <v>6058</v>
      </c>
      <c r="N159" s="20" t="s">
        <v>6058</v>
      </c>
      <c r="O159" s="24"/>
      <c r="P159" s="23" t="s">
        <v>6059</v>
      </c>
    </row>
    <row r="160">
      <c r="A160" s="7" t="str">
        <f t="shared" si="1"/>
        <v> </v>
      </c>
      <c r="B160" s="7" t="str">
        <f t="shared" si="2"/>
        <v>1748444536</v>
      </c>
      <c r="C160" s="11" t="s">
        <v>5474</v>
      </c>
      <c r="D160" s="12">
        <v>17484.0</v>
      </c>
      <c r="E160" s="13">
        <v>24593.0</v>
      </c>
      <c r="F160" s="14">
        <v>44536.0</v>
      </c>
      <c r="G160" s="15">
        <v>0.3645833333333333</v>
      </c>
      <c r="H160" s="16" t="s">
        <v>6060</v>
      </c>
      <c r="I160" s="17" t="s">
        <v>6061</v>
      </c>
      <c r="J160" s="18" t="s">
        <v>6081</v>
      </c>
      <c r="K160" s="19" t="s">
        <v>6097</v>
      </c>
      <c r="L160" s="21" t="s">
        <v>6058</v>
      </c>
      <c r="M160" s="20"/>
      <c r="N160" s="20"/>
      <c r="O160" s="24"/>
      <c r="P160" s="23" t="s">
        <v>6063</v>
      </c>
    </row>
    <row r="161">
      <c r="A161" s="7" t="str">
        <f t="shared" si="1"/>
        <v> </v>
      </c>
      <c r="B161" s="7" t="str">
        <f t="shared" si="2"/>
        <v>1699144536</v>
      </c>
      <c r="C161" s="11" t="s">
        <v>5083</v>
      </c>
      <c r="D161" s="12">
        <v>16991.0</v>
      </c>
      <c r="E161" s="13">
        <v>20338.0</v>
      </c>
      <c r="F161" s="14">
        <v>44536.0</v>
      </c>
      <c r="G161" s="15">
        <v>0.3645833333333333</v>
      </c>
      <c r="H161" s="16" t="s">
        <v>6054</v>
      </c>
      <c r="I161" s="17" t="s">
        <v>6061</v>
      </c>
      <c r="J161" s="18" t="s">
        <v>6081</v>
      </c>
      <c r="K161" s="19" t="s">
        <v>6111</v>
      </c>
      <c r="L161" s="21" t="s">
        <v>6058</v>
      </c>
      <c r="M161" s="20"/>
      <c r="N161" s="20"/>
      <c r="O161" s="24"/>
      <c r="P161" s="23" t="s">
        <v>6063</v>
      </c>
    </row>
    <row r="162">
      <c r="A162" s="7" t="str">
        <f t="shared" si="1"/>
        <v> </v>
      </c>
      <c r="B162" s="7" t="str">
        <f t="shared" si="2"/>
        <v>1294944536</v>
      </c>
      <c r="C162" s="11" t="s">
        <v>1809</v>
      </c>
      <c r="D162" s="12">
        <v>12949.0</v>
      </c>
      <c r="E162" s="13">
        <v>27670.0</v>
      </c>
      <c r="F162" s="14">
        <v>44536.0</v>
      </c>
      <c r="G162" s="15">
        <v>0.3645833333333333</v>
      </c>
      <c r="H162" s="16" t="s">
        <v>6060</v>
      </c>
      <c r="I162" s="17" t="s">
        <v>6061</v>
      </c>
      <c r="J162" s="18" t="s">
        <v>6056</v>
      </c>
      <c r="K162" s="19" t="s">
        <v>6079</v>
      </c>
      <c r="L162" s="21"/>
      <c r="M162" s="20" t="s">
        <v>6058</v>
      </c>
      <c r="N162" s="20"/>
      <c r="O162" s="24"/>
      <c r="P162" s="23" t="s">
        <v>6084</v>
      </c>
    </row>
    <row r="163">
      <c r="A163" s="7" t="str">
        <f t="shared" si="1"/>
        <v> </v>
      </c>
      <c r="B163" s="7" t="str">
        <f t="shared" si="2"/>
        <v>1344244536</v>
      </c>
      <c r="C163" s="11" t="s">
        <v>2197</v>
      </c>
      <c r="D163" s="12">
        <v>13442.0</v>
      </c>
      <c r="E163" s="13">
        <v>19087.0</v>
      </c>
      <c r="F163" s="14">
        <v>44536.0</v>
      </c>
      <c r="G163" s="15">
        <v>0.375</v>
      </c>
      <c r="H163" s="16" t="s">
        <v>6054</v>
      </c>
      <c r="I163" s="17" t="s">
        <v>6055</v>
      </c>
      <c r="J163" s="18" t="s">
        <v>6056</v>
      </c>
      <c r="K163" s="19" t="s">
        <v>6069</v>
      </c>
      <c r="L163" s="21"/>
      <c r="M163" s="20" t="s">
        <v>6058</v>
      </c>
      <c r="N163" s="20"/>
      <c r="O163" s="24"/>
      <c r="P163" s="23" t="s">
        <v>6059</v>
      </c>
    </row>
    <row r="164">
      <c r="A164" s="7" t="str">
        <f t="shared" si="1"/>
        <v> </v>
      </c>
      <c r="B164" s="7" t="str">
        <f t="shared" si="2"/>
        <v>1322544536</v>
      </c>
      <c r="C164" s="11" t="s">
        <v>2035</v>
      </c>
      <c r="D164" s="12">
        <v>13225.0</v>
      </c>
      <c r="E164" s="13">
        <v>20670.0</v>
      </c>
      <c r="F164" s="14">
        <v>44536.0</v>
      </c>
      <c r="G164" s="15">
        <v>0.3854166666666667</v>
      </c>
      <c r="H164" s="16" t="s">
        <v>6054</v>
      </c>
      <c r="I164" s="17" t="s">
        <v>6055</v>
      </c>
      <c r="J164" s="18" t="s">
        <v>6056</v>
      </c>
      <c r="K164" s="19" t="s">
        <v>6069</v>
      </c>
      <c r="L164" s="21"/>
      <c r="M164" s="20" t="s">
        <v>6058</v>
      </c>
      <c r="N164" s="20"/>
      <c r="O164" s="24"/>
      <c r="P164" s="23" t="s">
        <v>6059</v>
      </c>
    </row>
    <row r="165">
      <c r="A165" s="7" t="str">
        <f t="shared" si="1"/>
        <v> </v>
      </c>
      <c r="B165" s="7" t="str">
        <f t="shared" si="2"/>
        <v>1496044536</v>
      </c>
      <c r="C165" s="11" t="s">
        <v>3408</v>
      </c>
      <c r="D165" s="12">
        <v>14960.0</v>
      </c>
      <c r="E165" s="13">
        <v>15911.0</v>
      </c>
      <c r="F165" s="14">
        <v>44536.0</v>
      </c>
      <c r="G165" s="15">
        <v>0.3854166666666667</v>
      </c>
      <c r="H165" s="16" t="s">
        <v>6054</v>
      </c>
      <c r="I165" s="17" t="s">
        <v>6055</v>
      </c>
      <c r="J165" s="18" t="s">
        <v>6056</v>
      </c>
      <c r="K165" s="19" t="s">
        <v>6069</v>
      </c>
      <c r="L165" s="21"/>
      <c r="M165" s="20" t="s">
        <v>6058</v>
      </c>
      <c r="N165" s="20"/>
      <c r="O165" s="24"/>
      <c r="P165" s="23" t="s">
        <v>6059</v>
      </c>
    </row>
    <row r="166">
      <c r="A166" s="7" t="str">
        <f t="shared" si="1"/>
        <v> </v>
      </c>
      <c r="B166" s="7" t="str">
        <f t="shared" si="2"/>
        <v>1228744536</v>
      </c>
      <c r="C166" s="11" t="s">
        <v>1331</v>
      </c>
      <c r="D166" s="12">
        <v>12287.0</v>
      </c>
      <c r="E166" s="13">
        <v>26721.0</v>
      </c>
      <c r="F166" s="14">
        <v>44536.0</v>
      </c>
      <c r="G166" s="15">
        <v>0.3854166666666667</v>
      </c>
      <c r="H166" s="16" t="s">
        <v>6060</v>
      </c>
      <c r="I166" s="17" t="s">
        <v>6061</v>
      </c>
      <c r="J166" s="18" t="s">
        <v>6068</v>
      </c>
      <c r="K166" s="19" t="s">
        <v>6079</v>
      </c>
      <c r="L166" s="21"/>
      <c r="M166" s="20" t="s">
        <v>6058</v>
      </c>
      <c r="N166" s="20" t="s">
        <v>6058</v>
      </c>
      <c r="O166" s="24"/>
      <c r="P166" s="23" t="s">
        <v>6103</v>
      </c>
    </row>
    <row r="167">
      <c r="A167" s="7" t="str">
        <f t="shared" si="1"/>
        <v> </v>
      </c>
      <c r="B167" s="7" t="str">
        <f t="shared" si="2"/>
        <v>1503944536</v>
      </c>
      <c r="C167" s="11" t="s">
        <v>3468</v>
      </c>
      <c r="D167" s="12">
        <v>15039.0</v>
      </c>
      <c r="E167" s="13">
        <v>19466.0</v>
      </c>
      <c r="F167" s="14">
        <v>44536.0</v>
      </c>
      <c r="G167" s="15">
        <v>0.3958333333333333</v>
      </c>
      <c r="H167" s="16" t="s">
        <v>6060</v>
      </c>
      <c r="I167" s="17" t="s">
        <v>6055</v>
      </c>
      <c r="J167" s="18" t="s">
        <v>6056</v>
      </c>
      <c r="K167" s="19" t="s">
        <v>6099</v>
      </c>
      <c r="L167" s="21"/>
      <c r="M167" s="20" t="s">
        <v>6058</v>
      </c>
      <c r="N167" s="20"/>
      <c r="O167" s="24"/>
      <c r="P167" s="23" t="s">
        <v>6059</v>
      </c>
    </row>
    <row r="168">
      <c r="A168" s="7" t="str">
        <f t="shared" si="1"/>
        <v> </v>
      </c>
      <c r="B168" s="7" t="str">
        <f t="shared" si="2"/>
        <v>1736844536</v>
      </c>
      <c r="C168" s="11" t="s">
        <v>5382</v>
      </c>
      <c r="D168" s="12">
        <v>17368.0</v>
      </c>
      <c r="E168" s="13">
        <v>15464.0</v>
      </c>
      <c r="F168" s="14">
        <v>44536.0</v>
      </c>
      <c r="G168" s="15">
        <v>0.3958333333333333</v>
      </c>
      <c r="H168" s="16" t="s">
        <v>6054</v>
      </c>
      <c r="I168" s="17" t="s">
        <v>6061</v>
      </c>
      <c r="J168" s="18" t="s">
        <v>6081</v>
      </c>
      <c r="K168" s="19" t="s">
        <v>6094</v>
      </c>
      <c r="L168" s="21" t="s">
        <v>6058</v>
      </c>
      <c r="M168" s="20"/>
      <c r="N168" s="20"/>
      <c r="O168" s="24"/>
      <c r="P168" s="23" t="s">
        <v>6063</v>
      </c>
    </row>
    <row r="169">
      <c r="A169" s="7" t="str">
        <f t="shared" si="1"/>
        <v> </v>
      </c>
      <c r="B169" s="7" t="str">
        <f t="shared" si="2"/>
        <v>1749744536</v>
      </c>
      <c r="C169" s="11" t="s">
        <v>5481</v>
      </c>
      <c r="D169" s="12">
        <v>17497.0</v>
      </c>
      <c r="E169" s="13">
        <v>23612.0</v>
      </c>
      <c r="F169" s="14">
        <v>44536.0</v>
      </c>
      <c r="G169" s="15">
        <v>0.3958333333333333</v>
      </c>
      <c r="H169" s="16" t="s">
        <v>6054</v>
      </c>
      <c r="I169" s="17" t="s">
        <v>6061</v>
      </c>
      <c r="J169" s="18" t="s">
        <v>6081</v>
      </c>
      <c r="K169" s="19" t="s">
        <v>6115</v>
      </c>
      <c r="L169" s="21" t="s">
        <v>6058</v>
      </c>
      <c r="M169" s="20"/>
      <c r="N169" s="20"/>
      <c r="O169" s="24"/>
      <c r="P169" s="23" t="s">
        <v>6063</v>
      </c>
    </row>
    <row r="170">
      <c r="A170" s="7" t="str">
        <f t="shared" si="1"/>
        <v> </v>
      </c>
      <c r="B170" s="7" t="str">
        <f t="shared" si="2"/>
        <v>1185344536</v>
      </c>
      <c r="C170" s="11" t="s">
        <v>1112</v>
      </c>
      <c r="D170" s="12">
        <v>11853.0</v>
      </c>
      <c r="E170" s="13">
        <v>18889.0</v>
      </c>
      <c r="F170" s="14">
        <v>44536.0</v>
      </c>
      <c r="G170" s="15">
        <v>0.3958333333333333</v>
      </c>
      <c r="H170" s="16" t="s">
        <v>6054</v>
      </c>
      <c r="I170" s="17" t="s">
        <v>6061</v>
      </c>
      <c r="J170" s="18" t="s">
        <v>6062</v>
      </c>
      <c r="K170" s="19" t="s">
        <v>6079</v>
      </c>
      <c r="L170" s="21"/>
      <c r="M170" s="20" t="s">
        <v>6058</v>
      </c>
      <c r="N170" s="20"/>
      <c r="O170" s="24"/>
      <c r="P170" s="23" t="s">
        <v>6084</v>
      </c>
    </row>
    <row r="171">
      <c r="A171" s="7" t="str">
        <f t="shared" si="1"/>
        <v> </v>
      </c>
      <c r="B171" s="7" t="str">
        <f t="shared" si="2"/>
        <v>1754244536</v>
      </c>
      <c r="C171" s="11" t="s">
        <v>5512</v>
      </c>
      <c r="D171" s="12">
        <v>17542.0</v>
      </c>
      <c r="E171" s="13">
        <v>20417.0</v>
      </c>
      <c r="F171" s="14">
        <v>44536.0</v>
      </c>
      <c r="G171" s="15">
        <v>0.3958333333333333</v>
      </c>
      <c r="H171" s="16" t="s">
        <v>6060</v>
      </c>
      <c r="I171" s="17" t="s">
        <v>6061</v>
      </c>
      <c r="J171" s="18" t="s">
        <v>6081</v>
      </c>
      <c r="K171" s="19" t="s">
        <v>6111</v>
      </c>
      <c r="L171" s="21" t="s">
        <v>6058</v>
      </c>
      <c r="M171" s="20"/>
      <c r="N171" s="20"/>
      <c r="O171" s="24"/>
      <c r="P171" s="23" t="s">
        <v>6063</v>
      </c>
    </row>
    <row r="172">
      <c r="A172" s="7" t="str">
        <f t="shared" si="1"/>
        <v> </v>
      </c>
      <c r="B172" s="7" t="str">
        <f t="shared" si="2"/>
        <v>968344536</v>
      </c>
      <c r="C172" s="11" t="s">
        <v>223</v>
      </c>
      <c r="D172" s="12">
        <v>9683.0</v>
      </c>
      <c r="E172" s="13">
        <v>29811.0</v>
      </c>
      <c r="F172" s="14">
        <v>44536.0</v>
      </c>
      <c r="G172" s="15">
        <v>0.40625</v>
      </c>
      <c r="H172" s="16" t="s">
        <v>6054</v>
      </c>
      <c r="I172" s="17" t="s">
        <v>6067</v>
      </c>
      <c r="J172" s="18" t="s">
        <v>6068</v>
      </c>
      <c r="K172" s="19" t="s">
        <v>6097</v>
      </c>
      <c r="L172" s="21"/>
      <c r="M172" s="20" t="s">
        <v>6058</v>
      </c>
      <c r="N172" s="20" t="s">
        <v>6058</v>
      </c>
      <c r="O172" s="24"/>
      <c r="P172" s="23" t="s">
        <v>6064</v>
      </c>
    </row>
    <row r="173">
      <c r="A173" s="7" t="str">
        <f t="shared" si="1"/>
        <v> </v>
      </c>
      <c r="B173" s="7" t="str">
        <f t="shared" si="2"/>
        <v>1517544536</v>
      </c>
      <c r="C173" s="11" t="s">
        <v>3585</v>
      </c>
      <c r="D173" s="12">
        <v>15175.0</v>
      </c>
      <c r="E173" s="13">
        <v>14364.0</v>
      </c>
      <c r="F173" s="14">
        <v>44536.0</v>
      </c>
      <c r="G173" s="15">
        <v>0.4166666666666667</v>
      </c>
      <c r="H173" s="16" t="s">
        <v>6060</v>
      </c>
      <c r="I173" s="17" t="s">
        <v>6067</v>
      </c>
      <c r="J173" s="18" t="s">
        <v>6068</v>
      </c>
      <c r="K173" s="19" t="s">
        <v>6057</v>
      </c>
      <c r="L173" s="21"/>
      <c r="M173" s="20" t="s">
        <v>6058</v>
      </c>
      <c r="N173" s="20"/>
      <c r="O173" s="24"/>
      <c r="P173" s="23" t="s">
        <v>6059</v>
      </c>
    </row>
    <row r="174">
      <c r="A174" s="7" t="str">
        <f t="shared" si="1"/>
        <v> </v>
      </c>
      <c r="B174" s="7" t="str">
        <f t="shared" si="2"/>
        <v>1062644536</v>
      </c>
      <c r="C174" s="11" t="s">
        <v>580</v>
      </c>
      <c r="D174" s="12">
        <v>10626.0</v>
      </c>
      <c r="E174" s="13">
        <v>18426.0</v>
      </c>
      <c r="F174" s="14">
        <v>44536.0</v>
      </c>
      <c r="G174" s="15">
        <v>0.4166666666666667</v>
      </c>
      <c r="H174" s="16" t="s">
        <v>6054</v>
      </c>
      <c r="I174" s="17" t="s">
        <v>6067</v>
      </c>
      <c r="J174" s="18" t="s">
        <v>6068</v>
      </c>
      <c r="K174" s="19" t="s">
        <v>6069</v>
      </c>
      <c r="L174" s="21"/>
      <c r="M174" s="20" t="s">
        <v>6058</v>
      </c>
      <c r="N174" s="20"/>
      <c r="O174" s="24"/>
      <c r="P174" s="23" t="s">
        <v>6059</v>
      </c>
    </row>
    <row r="175">
      <c r="A175" s="7" t="str">
        <f t="shared" si="1"/>
        <v> </v>
      </c>
      <c r="B175" s="7" t="str">
        <f t="shared" si="2"/>
        <v>1739144536</v>
      </c>
      <c r="C175" s="11" t="s">
        <v>5401</v>
      </c>
      <c r="D175" s="12">
        <v>17391.0</v>
      </c>
      <c r="E175" s="13">
        <v>21112.0</v>
      </c>
      <c r="F175" s="14">
        <v>44536.0</v>
      </c>
      <c r="G175" s="15">
        <v>0.4166666666666667</v>
      </c>
      <c r="H175" s="16" t="s">
        <v>6060</v>
      </c>
      <c r="I175" s="17" t="s">
        <v>6061</v>
      </c>
      <c r="J175" s="18" t="s">
        <v>6081</v>
      </c>
      <c r="K175" s="19" t="s">
        <v>6097</v>
      </c>
      <c r="L175" s="21" t="s">
        <v>6058</v>
      </c>
      <c r="M175" s="20"/>
      <c r="N175" s="20"/>
      <c r="O175" s="24"/>
      <c r="P175" s="23" t="s">
        <v>6063</v>
      </c>
    </row>
    <row r="176">
      <c r="A176" s="7" t="str">
        <f t="shared" si="1"/>
        <v> </v>
      </c>
      <c r="B176" s="7" t="str">
        <f t="shared" si="2"/>
        <v>1216744536</v>
      </c>
      <c r="C176" s="11" t="s">
        <v>1270</v>
      </c>
      <c r="D176" s="12">
        <v>12167.0</v>
      </c>
      <c r="E176" s="13">
        <v>28330.0</v>
      </c>
      <c r="F176" s="14">
        <v>44536.0</v>
      </c>
      <c r="G176" s="15">
        <v>0.4166666666666667</v>
      </c>
      <c r="H176" s="16" t="s">
        <v>6060</v>
      </c>
      <c r="I176" s="17" t="s">
        <v>6061</v>
      </c>
      <c r="J176" s="18" t="s">
        <v>6081</v>
      </c>
      <c r="K176" s="19" t="s">
        <v>6097</v>
      </c>
      <c r="L176" s="21"/>
      <c r="M176" s="20" t="s">
        <v>6058</v>
      </c>
      <c r="N176" s="20"/>
      <c r="O176" s="24"/>
      <c r="P176" s="23" t="s">
        <v>6059</v>
      </c>
    </row>
    <row r="177">
      <c r="A177" s="7" t="str">
        <f t="shared" si="1"/>
        <v> </v>
      </c>
      <c r="B177" s="7" t="str">
        <f t="shared" si="2"/>
        <v>1275144536</v>
      </c>
      <c r="C177" s="11" t="s">
        <v>1645</v>
      </c>
      <c r="D177" s="12">
        <v>12751.0</v>
      </c>
      <c r="E177" s="13">
        <v>12528.0</v>
      </c>
      <c r="F177" s="14">
        <v>44536.0</v>
      </c>
      <c r="G177" s="15">
        <v>0.4166666666666667</v>
      </c>
      <c r="H177" s="16" t="s">
        <v>6060</v>
      </c>
      <c r="I177" s="17" t="s">
        <v>6061</v>
      </c>
      <c r="J177" s="18" t="s">
        <v>6056</v>
      </c>
      <c r="K177" s="19" t="s">
        <v>6094</v>
      </c>
      <c r="L177" s="21"/>
      <c r="M177" s="20" t="s">
        <v>6058</v>
      </c>
      <c r="N177" s="20"/>
      <c r="O177" s="22" t="s">
        <v>6095</v>
      </c>
      <c r="P177" s="23" t="s">
        <v>6106</v>
      </c>
    </row>
    <row r="178">
      <c r="A178" s="7" t="str">
        <f t="shared" si="1"/>
        <v> </v>
      </c>
      <c r="B178" s="7" t="str">
        <f t="shared" si="2"/>
        <v>1665344536</v>
      </c>
      <c r="C178" s="11" t="s">
        <v>4816</v>
      </c>
      <c r="D178" s="12">
        <v>16653.0</v>
      </c>
      <c r="E178" s="13">
        <v>19401.0</v>
      </c>
      <c r="F178" s="14">
        <v>44536.0</v>
      </c>
      <c r="G178" s="15">
        <v>0.4270833333333333</v>
      </c>
      <c r="H178" s="16" t="s">
        <v>6060</v>
      </c>
      <c r="I178" s="17" t="s">
        <v>6061</v>
      </c>
      <c r="J178" s="18" t="s">
        <v>6062</v>
      </c>
      <c r="K178" s="19" t="s">
        <v>6075</v>
      </c>
      <c r="L178" s="21"/>
      <c r="M178" s="20" t="s">
        <v>6058</v>
      </c>
      <c r="N178" s="20"/>
      <c r="O178" s="24"/>
      <c r="P178" s="23" t="s">
        <v>6084</v>
      </c>
    </row>
    <row r="179">
      <c r="A179" s="7" t="str">
        <f t="shared" si="1"/>
        <v> </v>
      </c>
      <c r="B179" s="7" t="str">
        <f t="shared" si="2"/>
        <v>1017644536</v>
      </c>
      <c r="C179" s="11" t="s">
        <v>410</v>
      </c>
      <c r="D179" s="12">
        <v>10176.0</v>
      </c>
      <c r="E179" s="13">
        <v>29241.0</v>
      </c>
      <c r="F179" s="14">
        <v>44536.0</v>
      </c>
      <c r="G179" s="15">
        <v>0.4479166666666667</v>
      </c>
      <c r="H179" s="16" t="s">
        <v>6060</v>
      </c>
      <c r="I179" s="17" t="s">
        <v>6061</v>
      </c>
      <c r="J179" s="18" t="s">
        <v>6081</v>
      </c>
      <c r="K179" s="19" t="s">
        <v>6101</v>
      </c>
      <c r="L179" s="21"/>
      <c r="M179" s="20" t="s">
        <v>6058</v>
      </c>
      <c r="N179" s="20"/>
      <c r="O179" s="24"/>
      <c r="P179" s="23" t="s">
        <v>6059</v>
      </c>
    </row>
    <row r="180">
      <c r="A180" s="7" t="str">
        <f t="shared" si="1"/>
        <v> </v>
      </c>
      <c r="B180" s="7" t="str">
        <f t="shared" si="2"/>
        <v>1737244536</v>
      </c>
      <c r="C180" s="11" t="s">
        <v>5386</v>
      </c>
      <c r="D180" s="12">
        <v>17372.0</v>
      </c>
      <c r="E180" s="13">
        <v>28927.0</v>
      </c>
      <c r="F180" s="14">
        <v>44536.0</v>
      </c>
      <c r="G180" s="15">
        <v>0.4479166666666667</v>
      </c>
      <c r="H180" s="16" t="s">
        <v>6060</v>
      </c>
      <c r="I180" s="17" t="s">
        <v>6061</v>
      </c>
      <c r="J180" s="18" t="s">
        <v>6081</v>
      </c>
      <c r="K180" s="19" t="s">
        <v>6101</v>
      </c>
      <c r="L180" s="21" t="s">
        <v>6058</v>
      </c>
      <c r="M180" s="20"/>
      <c r="N180" s="20"/>
      <c r="O180" s="24"/>
      <c r="P180" s="23" t="s">
        <v>6063</v>
      </c>
    </row>
    <row r="181">
      <c r="A181" s="7" t="str">
        <f t="shared" si="1"/>
        <v> </v>
      </c>
      <c r="B181" s="7" t="str">
        <f t="shared" si="2"/>
        <v>1737444536</v>
      </c>
      <c r="C181" s="11" t="s">
        <v>5388</v>
      </c>
      <c r="D181" s="12">
        <v>17374.0</v>
      </c>
      <c r="E181" s="13">
        <v>18469.0</v>
      </c>
      <c r="F181" s="14">
        <v>44536.0</v>
      </c>
      <c r="G181" s="15">
        <v>0.4479166666666667</v>
      </c>
      <c r="H181" s="16" t="s">
        <v>6060</v>
      </c>
      <c r="I181" s="17" t="s">
        <v>6061</v>
      </c>
      <c r="J181" s="18" t="s">
        <v>6081</v>
      </c>
      <c r="K181" s="19" t="s">
        <v>6094</v>
      </c>
      <c r="L181" s="21" t="s">
        <v>6058</v>
      </c>
      <c r="M181" s="20"/>
      <c r="N181" s="20"/>
      <c r="O181" s="24"/>
      <c r="P181" s="23" t="s">
        <v>6063</v>
      </c>
    </row>
    <row r="182">
      <c r="A182" s="7" t="str">
        <f t="shared" si="1"/>
        <v> </v>
      </c>
      <c r="B182" s="7" t="str">
        <f t="shared" si="2"/>
        <v>1504644536</v>
      </c>
      <c r="C182" s="11" t="s">
        <v>3474</v>
      </c>
      <c r="D182" s="12">
        <v>15046.0</v>
      </c>
      <c r="E182" s="13">
        <v>35872.0</v>
      </c>
      <c r="F182" s="14">
        <v>44536.0</v>
      </c>
      <c r="G182" s="15">
        <v>0.4583333333333333</v>
      </c>
      <c r="H182" s="16" t="s">
        <v>6060</v>
      </c>
      <c r="I182" s="17" t="s">
        <v>6055</v>
      </c>
      <c r="J182" s="18" t="s">
        <v>6056</v>
      </c>
      <c r="K182" s="19" t="s">
        <v>6088</v>
      </c>
      <c r="L182" s="21"/>
      <c r="M182" s="20" t="s">
        <v>6058</v>
      </c>
      <c r="N182" s="20"/>
      <c r="O182" s="24"/>
      <c r="P182" s="23" t="s">
        <v>6059</v>
      </c>
    </row>
    <row r="183">
      <c r="A183" s="7" t="str">
        <f t="shared" si="1"/>
        <v> </v>
      </c>
      <c r="B183" s="7" t="str">
        <f t="shared" si="2"/>
        <v>1587344536</v>
      </c>
      <c r="C183" s="11" t="s">
        <v>4192</v>
      </c>
      <c r="D183" s="12">
        <v>15873.0</v>
      </c>
      <c r="E183" s="13">
        <v>17286.0</v>
      </c>
      <c r="F183" s="14">
        <v>44536.0</v>
      </c>
      <c r="G183" s="15">
        <v>0.4583333333333333</v>
      </c>
      <c r="H183" s="16" t="s">
        <v>6054</v>
      </c>
      <c r="I183" s="17" t="s">
        <v>6067</v>
      </c>
      <c r="J183" s="18" t="s">
        <v>6068</v>
      </c>
      <c r="K183" s="19" t="s">
        <v>6116</v>
      </c>
      <c r="L183" s="21"/>
      <c r="M183" s="20" t="s">
        <v>6058</v>
      </c>
      <c r="N183" s="20"/>
      <c r="O183" s="24"/>
      <c r="P183" s="23" t="s">
        <v>6059</v>
      </c>
    </row>
    <row r="184">
      <c r="A184" s="7" t="str">
        <f t="shared" si="1"/>
        <v> </v>
      </c>
      <c r="B184" s="7" t="str">
        <f t="shared" si="2"/>
        <v>1725944536</v>
      </c>
      <c r="C184" s="11" t="s">
        <v>5301</v>
      </c>
      <c r="D184" s="12">
        <v>17259.0</v>
      </c>
      <c r="E184" s="13">
        <v>30466.0</v>
      </c>
      <c r="F184" s="14">
        <v>44536.0</v>
      </c>
      <c r="G184" s="15">
        <v>0.4583333333333333</v>
      </c>
      <c r="H184" s="16" t="s">
        <v>6054</v>
      </c>
      <c r="I184" s="17" t="s">
        <v>6067</v>
      </c>
      <c r="J184" s="18" t="s">
        <v>6068</v>
      </c>
      <c r="K184" s="19" t="s">
        <v>6069</v>
      </c>
      <c r="L184" s="21"/>
      <c r="M184" s="20" t="s">
        <v>6058</v>
      </c>
      <c r="N184" s="20" t="s">
        <v>6058</v>
      </c>
      <c r="O184" s="24"/>
      <c r="P184" s="23" t="s">
        <v>6064</v>
      </c>
    </row>
    <row r="185">
      <c r="A185" s="7" t="str">
        <f t="shared" si="1"/>
        <v> </v>
      </c>
      <c r="B185" s="7" t="str">
        <f t="shared" si="2"/>
        <v>1421944536</v>
      </c>
      <c r="C185" s="11" t="s">
        <v>2797</v>
      </c>
      <c r="D185" s="12">
        <v>14219.0</v>
      </c>
      <c r="E185" s="13">
        <v>24977.0</v>
      </c>
      <c r="F185" s="14">
        <v>44536.0</v>
      </c>
      <c r="G185" s="15">
        <v>0.4583333333333333</v>
      </c>
      <c r="H185" s="16" t="s">
        <v>6054</v>
      </c>
      <c r="I185" s="17" t="s">
        <v>6055</v>
      </c>
      <c r="J185" s="18" t="s">
        <v>6056</v>
      </c>
      <c r="K185" s="19" t="s">
        <v>6074</v>
      </c>
      <c r="L185" s="21"/>
      <c r="M185" s="20" t="s">
        <v>6058</v>
      </c>
      <c r="N185" s="20" t="s">
        <v>6058</v>
      </c>
      <c r="O185" s="24"/>
      <c r="P185" s="23" t="s">
        <v>6064</v>
      </c>
    </row>
    <row r="186">
      <c r="A186" s="7" t="str">
        <f t="shared" si="1"/>
        <v> </v>
      </c>
      <c r="B186" s="7" t="str">
        <f t="shared" si="2"/>
        <v>1766144536</v>
      </c>
      <c r="C186" s="11" t="s">
        <v>5572</v>
      </c>
      <c r="D186" s="12">
        <v>17661.0</v>
      </c>
      <c r="E186" s="13">
        <v>18853.0</v>
      </c>
      <c r="F186" s="14">
        <v>44536.0</v>
      </c>
      <c r="G186" s="15">
        <v>0.46875</v>
      </c>
      <c r="H186" s="16" t="s">
        <v>6054</v>
      </c>
      <c r="I186" s="17" t="s">
        <v>6061</v>
      </c>
      <c r="J186" s="18" t="s">
        <v>6081</v>
      </c>
      <c r="K186" s="19" t="s">
        <v>6069</v>
      </c>
      <c r="L186" s="21" t="s">
        <v>6058</v>
      </c>
      <c r="M186" s="20"/>
      <c r="N186" s="20"/>
      <c r="O186" s="24"/>
      <c r="P186" s="23" t="s">
        <v>6063</v>
      </c>
    </row>
    <row r="187">
      <c r="A187" s="7" t="str">
        <f t="shared" si="1"/>
        <v> </v>
      </c>
      <c r="B187" s="7" t="str">
        <f t="shared" si="2"/>
        <v>1380044536</v>
      </c>
      <c r="C187" s="11" t="s">
        <v>2485</v>
      </c>
      <c r="D187" s="12">
        <v>13800.0</v>
      </c>
      <c r="E187" s="13">
        <v>21061.0</v>
      </c>
      <c r="F187" s="14">
        <v>44536.0</v>
      </c>
      <c r="G187" s="15">
        <v>0.4791666666666667</v>
      </c>
      <c r="H187" s="16" t="s">
        <v>6060</v>
      </c>
      <c r="I187" s="17" t="s">
        <v>6067</v>
      </c>
      <c r="J187" s="18" t="s">
        <v>6068</v>
      </c>
      <c r="K187" s="19" t="s">
        <v>6111</v>
      </c>
      <c r="L187" s="21"/>
      <c r="M187" s="20" t="s">
        <v>6058</v>
      </c>
      <c r="N187" s="20"/>
      <c r="O187" s="24"/>
      <c r="P187" s="23" t="s">
        <v>6059</v>
      </c>
    </row>
    <row r="188">
      <c r="A188" s="7" t="str">
        <f t="shared" si="1"/>
        <v> </v>
      </c>
      <c r="B188" s="7" t="str">
        <f t="shared" si="2"/>
        <v>1009044536</v>
      </c>
      <c r="C188" s="11" t="s">
        <v>373</v>
      </c>
      <c r="D188" s="12">
        <v>10090.0</v>
      </c>
      <c r="E188" s="13">
        <v>19362.0</v>
      </c>
      <c r="F188" s="14">
        <v>44536.0</v>
      </c>
      <c r="G188" s="15">
        <v>0.4895833333333333</v>
      </c>
      <c r="H188" s="16" t="s">
        <v>6060</v>
      </c>
      <c r="I188" s="17" t="s">
        <v>6061</v>
      </c>
      <c r="J188" s="18" t="s">
        <v>6062</v>
      </c>
      <c r="K188" s="19" t="s">
        <v>6057</v>
      </c>
      <c r="L188" s="21"/>
      <c r="M188" s="20" t="s">
        <v>6058</v>
      </c>
      <c r="N188" s="20"/>
      <c r="O188" s="24"/>
      <c r="P188" s="23" t="s">
        <v>6059</v>
      </c>
    </row>
    <row r="189">
      <c r="A189" s="7" t="str">
        <f t="shared" si="1"/>
        <v> </v>
      </c>
      <c r="B189" s="7" t="str">
        <f t="shared" si="2"/>
        <v>1219044536</v>
      </c>
      <c r="C189" s="11" t="s">
        <v>1281</v>
      </c>
      <c r="D189" s="12">
        <v>12190.0</v>
      </c>
      <c r="E189" s="13">
        <v>16791.0</v>
      </c>
      <c r="F189" s="14">
        <v>44536.0</v>
      </c>
      <c r="G189" s="15">
        <v>0.5</v>
      </c>
      <c r="H189" s="16" t="s">
        <v>6060</v>
      </c>
      <c r="I189" s="17" t="s">
        <v>6067</v>
      </c>
      <c r="J189" s="18" t="s">
        <v>6068</v>
      </c>
      <c r="K189" s="19" t="s">
        <v>6082</v>
      </c>
      <c r="L189" s="21"/>
      <c r="M189" s="20" t="s">
        <v>6058</v>
      </c>
      <c r="N189" s="20"/>
      <c r="O189" s="24"/>
      <c r="P189" s="23" t="s">
        <v>6059</v>
      </c>
    </row>
    <row r="190">
      <c r="A190" s="7" t="str">
        <f t="shared" si="1"/>
        <v> </v>
      </c>
      <c r="B190" s="7" t="str">
        <f t="shared" si="2"/>
        <v>1413544536</v>
      </c>
      <c r="C190" s="11" t="s">
        <v>2738</v>
      </c>
      <c r="D190" s="12">
        <v>14135.0</v>
      </c>
      <c r="E190" s="13">
        <v>17862.0</v>
      </c>
      <c r="F190" s="14">
        <v>44536.0</v>
      </c>
      <c r="G190" s="15">
        <v>0.5416666666666666</v>
      </c>
      <c r="H190" s="16" t="s">
        <v>6060</v>
      </c>
      <c r="I190" s="17" t="s">
        <v>6061</v>
      </c>
      <c r="J190" s="18" t="s">
        <v>6081</v>
      </c>
      <c r="K190" s="19" t="s">
        <v>6075</v>
      </c>
      <c r="L190" s="21"/>
      <c r="M190" s="20" t="s">
        <v>6058</v>
      </c>
      <c r="N190" s="20"/>
      <c r="O190" s="24"/>
      <c r="P190" s="23" t="s">
        <v>6104</v>
      </c>
    </row>
    <row r="191">
      <c r="A191" s="7" t="str">
        <f t="shared" si="1"/>
        <v> </v>
      </c>
      <c r="B191" s="7" t="str">
        <f t="shared" si="2"/>
        <v>1751544536</v>
      </c>
      <c r="C191" s="11" t="s">
        <v>5491</v>
      </c>
      <c r="D191" s="12">
        <v>17515.0</v>
      </c>
      <c r="E191" s="13">
        <v>26361.0</v>
      </c>
      <c r="F191" s="14">
        <v>44536.0</v>
      </c>
      <c r="G191" s="15">
        <v>0.5416666666666666</v>
      </c>
      <c r="H191" s="16" t="s">
        <v>6060</v>
      </c>
      <c r="I191" s="17" t="s">
        <v>6061</v>
      </c>
      <c r="J191" s="18" t="s">
        <v>6081</v>
      </c>
      <c r="K191" s="19" t="s">
        <v>6097</v>
      </c>
      <c r="L191" s="21" t="s">
        <v>6058</v>
      </c>
      <c r="M191" s="20"/>
      <c r="N191" s="20"/>
      <c r="O191" s="24"/>
      <c r="P191" s="23" t="s">
        <v>6063</v>
      </c>
    </row>
    <row r="192">
      <c r="A192" s="7" t="str">
        <f t="shared" si="1"/>
        <v> </v>
      </c>
      <c r="B192" s="7" t="str">
        <f t="shared" si="2"/>
        <v>1446944536</v>
      </c>
      <c r="C192" s="11" t="s">
        <v>2993</v>
      </c>
      <c r="D192" s="12">
        <v>14469.0</v>
      </c>
      <c r="E192" s="13">
        <v>13712.0</v>
      </c>
      <c r="F192" s="14">
        <v>44536.0</v>
      </c>
      <c r="G192" s="15">
        <v>0.5416666666666666</v>
      </c>
      <c r="H192" s="16" t="s">
        <v>6060</v>
      </c>
      <c r="I192" s="17" t="s">
        <v>6061</v>
      </c>
      <c r="J192" s="18" t="s">
        <v>6081</v>
      </c>
      <c r="K192" s="19" t="s">
        <v>6100</v>
      </c>
      <c r="L192" s="21"/>
      <c r="M192" s="20" t="s">
        <v>6058</v>
      </c>
      <c r="N192" s="20"/>
      <c r="O192" s="24"/>
      <c r="P192" s="23" t="s">
        <v>6084</v>
      </c>
    </row>
    <row r="193">
      <c r="A193" s="7" t="str">
        <f t="shared" si="1"/>
        <v> </v>
      </c>
      <c r="B193" s="7" t="str">
        <f t="shared" si="2"/>
        <v>1043344536</v>
      </c>
      <c r="C193" s="11" t="s">
        <v>512</v>
      </c>
      <c r="D193" s="12">
        <v>10433.0</v>
      </c>
      <c r="E193" s="13">
        <v>23083.0</v>
      </c>
      <c r="F193" s="14">
        <v>44536.0</v>
      </c>
      <c r="G193" s="15">
        <v>0.5416666666666666</v>
      </c>
      <c r="H193" s="16" t="s">
        <v>6054</v>
      </c>
      <c r="I193" s="17" t="s">
        <v>6061</v>
      </c>
      <c r="J193" s="18" t="s">
        <v>6056</v>
      </c>
      <c r="K193" s="19" t="s">
        <v>6078</v>
      </c>
      <c r="L193" s="21"/>
      <c r="M193" s="20" t="s">
        <v>6058</v>
      </c>
      <c r="N193" s="20"/>
      <c r="O193" s="24"/>
      <c r="P193" s="23" t="s">
        <v>6084</v>
      </c>
    </row>
    <row r="194">
      <c r="A194" s="7" t="str">
        <f t="shared" si="1"/>
        <v> </v>
      </c>
      <c r="B194" s="7" t="str">
        <f t="shared" si="2"/>
        <v>1135544536</v>
      </c>
      <c r="C194" s="26" t="s">
        <v>882</v>
      </c>
      <c r="D194" s="26">
        <v>11355.0</v>
      </c>
      <c r="E194" s="26">
        <v>21117.0</v>
      </c>
      <c r="F194" s="26">
        <v>44536.0</v>
      </c>
      <c r="G194" s="26">
        <v>0.5520833333333334</v>
      </c>
      <c r="H194" s="26" t="s">
        <v>6060</v>
      </c>
      <c r="I194" s="26" t="s">
        <v>6061</v>
      </c>
      <c r="J194" s="26" t="s">
        <v>6068</v>
      </c>
      <c r="K194" s="26" t="s">
        <v>6079</v>
      </c>
      <c r="L194" s="26"/>
      <c r="M194" s="26" t="s">
        <v>6058</v>
      </c>
      <c r="N194" s="26"/>
      <c r="O194" s="27"/>
      <c r="P194" s="26" t="s">
        <v>6084</v>
      </c>
    </row>
    <row r="195">
      <c r="A195" s="7" t="str">
        <f t="shared" si="1"/>
        <v> </v>
      </c>
      <c r="B195" s="7" t="str">
        <f t="shared" si="2"/>
        <v>1261444536</v>
      </c>
      <c r="C195" s="11" t="s">
        <v>1541</v>
      </c>
      <c r="D195" s="12">
        <v>12614.0</v>
      </c>
      <c r="E195" s="13">
        <v>21378.0</v>
      </c>
      <c r="F195" s="14">
        <v>44536.0</v>
      </c>
      <c r="G195" s="15">
        <v>0.5625</v>
      </c>
      <c r="H195" s="16" t="s">
        <v>6060</v>
      </c>
      <c r="I195" s="17" t="s">
        <v>6055</v>
      </c>
      <c r="J195" s="18" t="s">
        <v>6068</v>
      </c>
      <c r="K195" s="19" t="s">
        <v>6069</v>
      </c>
      <c r="L195" s="21"/>
      <c r="M195" s="20" t="s">
        <v>6058</v>
      </c>
      <c r="N195" s="20" t="s">
        <v>6058</v>
      </c>
      <c r="O195" s="24"/>
      <c r="P195" s="23" t="s">
        <v>6064</v>
      </c>
    </row>
    <row r="196">
      <c r="A196" s="7" t="str">
        <f t="shared" si="1"/>
        <v> </v>
      </c>
      <c r="B196" s="7" t="str">
        <f t="shared" si="2"/>
        <v>1740544536</v>
      </c>
      <c r="C196" s="11" t="s">
        <v>5412</v>
      </c>
      <c r="D196" s="12">
        <v>17405.0</v>
      </c>
      <c r="E196" s="13">
        <v>21578.0</v>
      </c>
      <c r="F196" s="14">
        <v>44536.0</v>
      </c>
      <c r="G196" s="15">
        <v>0.5625</v>
      </c>
      <c r="H196" s="16" t="s">
        <v>6054</v>
      </c>
      <c r="I196" s="17" t="s">
        <v>6061</v>
      </c>
      <c r="J196" s="18" t="s">
        <v>6081</v>
      </c>
      <c r="K196" s="19" t="s">
        <v>6070</v>
      </c>
      <c r="L196" s="21" t="s">
        <v>6058</v>
      </c>
      <c r="M196" s="20"/>
      <c r="N196" s="20"/>
      <c r="O196" s="24"/>
      <c r="P196" s="23" t="s">
        <v>6104</v>
      </c>
    </row>
    <row r="197">
      <c r="A197" s="7" t="str">
        <f t="shared" si="1"/>
        <v> </v>
      </c>
      <c r="B197" s="7" t="str">
        <f t="shared" si="2"/>
        <v>1740044536</v>
      </c>
      <c r="C197" s="11" t="s">
        <v>5408</v>
      </c>
      <c r="D197" s="12">
        <v>17400.0</v>
      </c>
      <c r="E197" s="13">
        <v>22359.0</v>
      </c>
      <c r="F197" s="14">
        <v>44536.0</v>
      </c>
      <c r="G197" s="15">
        <v>0.5625</v>
      </c>
      <c r="H197" s="16" t="s">
        <v>6060</v>
      </c>
      <c r="I197" s="17" t="s">
        <v>6061</v>
      </c>
      <c r="J197" s="18" t="s">
        <v>6081</v>
      </c>
      <c r="K197" s="19" t="s">
        <v>6097</v>
      </c>
      <c r="L197" s="21" t="s">
        <v>6058</v>
      </c>
      <c r="M197" s="20"/>
      <c r="N197" s="20"/>
      <c r="O197" s="24"/>
      <c r="P197" s="23" t="s">
        <v>6063</v>
      </c>
    </row>
    <row r="198">
      <c r="A198" s="7" t="str">
        <f t="shared" si="1"/>
        <v> </v>
      </c>
      <c r="B198" s="7" t="str">
        <f t="shared" si="2"/>
        <v>1665644536</v>
      </c>
      <c r="C198" s="11" t="s">
        <v>4818</v>
      </c>
      <c r="D198" s="12">
        <v>16656.0</v>
      </c>
      <c r="E198" s="13">
        <v>19104.0</v>
      </c>
      <c r="F198" s="14">
        <v>44536.0</v>
      </c>
      <c r="G198" s="15">
        <v>0.5625</v>
      </c>
      <c r="H198" s="16" t="s">
        <v>6060</v>
      </c>
      <c r="I198" s="17" t="s">
        <v>6061</v>
      </c>
      <c r="J198" s="18" t="s">
        <v>6068</v>
      </c>
      <c r="K198" s="19" t="s">
        <v>6072</v>
      </c>
      <c r="L198" s="21"/>
      <c r="M198" s="20" t="s">
        <v>6058</v>
      </c>
      <c r="N198" s="20" t="s">
        <v>6058</v>
      </c>
      <c r="O198" s="24"/>
      <c r="P198" s="23" t="e">
        <v>#N/A</v>
      </c>
    </row>
    <row r="199">
      <c r="A199" s="7" t="str">
        <f t="shared" si="1"/>
        <v> </v>
      </c>
      <c r="B199" s="7" t="str">
        <f t="shared" si="2"/>
        <v>1637544536</v>
      </c>
      <c r="C199" s="11" t="s">
        <v>4612</v>
      </c>
      <c r="D199" s="12">
        <v>16375.0</v>
      </c>
      <c r="E199" s="13">
        <v>19442.0</v>
      </c>
      <c r="F199" s="14">
        <v>44536.0</v>
      </c>
      <c r="G199" s="15">
        <v>0.5729166666666666</v>
      </c>
      <c r="H199" s="16" t="s">
        <v>6060</v>
      </c>
      <c r="I199" s="17" t="s">
        <v>6061</v>
      </c>
      <c r="J199" s="18" t="s">
        <v>6062</v>
      </c>
      <c r="K199" s="19" t="s">
        <v>6065</v>
      </c>
      <c r="L199" s="21"/>
      <c r="M199" s="20" t="s">
        <v>6058</v>
      </c>
      <c r="N199" s="20"/>
      <c r="O199" s="24"/>
      <c r="P199" s="23" t="s">
        <v>6084</v>
      </c>
    </row>
    <row r="200">
      <c r="A200" s="7" t="str">
        <f t="shared" si="1"/>
        <v> </v>
      </c>
      <c r="B200" s="7" t="str">
        <f t="shared" si="2"/>
        <v>1584244536</v>
      </c>
      <c r="C200" s="11" t="s">
        <v>4162</v>
      </c>
      <c r="D200" s="12">
        <v>15842.0</v>
      </c>
      <c r="E200" s="13">
        <v>18789.0</v>
      </c>
      <c r="F200" s="14">
        <v>44536.0</v>
      </c>
      <c r="G200" s="15">
        <v>0.5833333333333334</v>
      </c>
      <c r="H200" s="16" t="s">
        <v>6060</v>
      </c>
      <c r="I200" s="17" t="s">
        <v>6061</v>
      </c>
      <c r="J200" s="18" t="s">
        <v>6068</v>
      </c>
      <c r="K200" s="19" t="s">
        <v>6079</v>
      </c>
      <c r="L200" s="21"/>
      <c r="M200" s="20" t="s">
        <v>6058</v>
      </c>
      <c r="N200" s="20" t="s">
        <v>6058</v>
      </c>
      <c r="O200" s="24"/>
      <c r="P200" s="23" t="s">
        <v>6103</v>
      </c>
    </row>
    <row r="201">
      <c r="A201" s="7" t="str">
        <f t="shared" si="1"/>
        <v> </v>
      </c>
      <c r="B201" s="7" t="str">
        <f t="shared" si="2"/>
        <v>983844536</v>
      </c>
      <c r="C201" s="11" t="s">
        <v>277</v>
      </c>
      <c r="D201" s="12">
        <v>9838.0</v>
      </c>
      <c r="E201" s="13">
        <v>27927.0</v>
      </c>
      <c r="F201" s="14">
        <v>44536.0</v>
      </c>
      <c r="G201" s="15">
        <v>0.6041666666666666</v>
      </c>
      <c r="H201" s="16" t="s">
        <v>6060</v>
      </c>
      <c r="I201" s="17" t="s">
        <v>6067</v>
      </c>
      <c r="J201" s="18" t="s">
        <v>6068</v>
      </c>
      <c r="K201" s="19" t="s">
        <v>6057</v>
      </c>
      <c r="L201" s="21"/>
      <c r="M201" s="20" t="s">
        <v>6058</v>
      </c>
      <c r="N201" s="20" t="s">
        <v>6058</v>
      </c>
      <c r="O201" s="24"/>
      <c r="P201" s="23" t="e">
        <v>#N/A</v>
      </c>
    </row>
    <row r="202">
      <c r="A202" s="7" t="str">
        <f t="shared" si="1"/>
        <v> </v>
      </c>
      <c r="B202" s="7" t="str">
        <f t="shared" si="2"/>
        <v>985644536</v>
      </c>
      <c r="C202" s="11" t="s">
        <v>287</v>
      </c>
      <c r="D202" s="12">
        <v>9856.0</v>
      </c>
      <c r="E202" s="13">
        <v>13655.0</v>
      </c>
      <c r="F202" s="14">
        <v>44536.0</v>
      </c>
      <c r="G202" s="15">
        <v>0.6041666666666666</v>
      </c>
      <c r="H202" s="16" t="s">
        <v>6060</v>
      </c>
      <c r="I202" s="17" t="s">
        <v>6061</v>
      </c>
      <c r="J202" s="18" t="s">
        <v>6062</v>
      </c>
      <c r="K202" s="19" t="s">
        <v>6079</v>
      </c>
      <c r="L202" s="21"/>
      <c r="M202" s="20" t="s">
        <v>6058</v>
      </c>
      <c r="N202" s="20"/>
      <c r="O202" s="24"/>
      <c r="P202" s="23" t="s">
        <v>6084</v>
      </c>
    </row>
    <row r="203">
      <c r="A203" s="7" t="str">
        <f t="shared" si="1"/>
        <v> </v>
      </c>
      <c r="B203" s="7" t="str">
        <f t="shared" si="2"/>
        <v>1739344536</v>
      </c>
      <c r="C203" s="11" t="s">
        <v>6117</v>
      </c>
      <c r="D203" s="12">
        <v>17393.0</v>
      </c>
      <c r="E203" s="13">
        <v>21177.0</v>
      </c>
      <c r="F203" s="14">
        <v>44536.0</v>
      </c>
      <c r="G203" s="15">
        <v>0.6145833333333334</v>
      </c>
      <c r="H203" s="16" t="s">
        <v>6060</v>
      </c>
      <c r="I203" s="17" t="s">
        <v>6061</v>
      </c>
      <c r="J203" s="18" t="s">
        <v>6081</v>
      </c>
      <c r="K203" s="19" t="s">
        <v>6094</v>
      </c>
      <c r="L203" s="21" t="s">
        <v>6058</v>
      </c>
      <c r="M203" s="20"/>
      <c r="N203" s="20"/>
      <c r="O203" s="24"/>
      <c r="P203" s="23" t="s">
        <v>6063</v>
      </c>
    </row>
    <row r="204">
      <c r="A204" s="7" t="str">
        <f t="shared" si="1"/>
        <v> </v>
      </c>
      <c r="B204" s="7" t="str">
        <f t="shared" si="2"/>
        <v>1553644536</v>
      </c>
      <c r="C204" s="11" t="s">
        <v>3886</v>
      </c>
      <c r="D204" s="12">
        <v>15536.0</v>
      </c>
      <c r="E204" s="13">
        <v>21822.0</v>
      </c>
      <c r="F204" s="14">
        <v>44536.0</v>
      </c>
      <c r="G204" s="15">
        <v>0.6145833333333334</v>
      </c>
      <c r="H204" s="16" t="s">
        <v>6054</v>
      </c>
      <c r="I204" s="17" t="s">
        <v>6061</v>
      </c>
      <c r="J204" s="18" t="s">
        <v>6062</v>
      </c>
      <c r="K204" s="19" t="s">
        <v>6100</v>
      </c>
      <c r="L204" s="21"/>
      <c r="M204" s="20" t="s">
        <v>6058</v>
      </c>
      <c r="N204" s="20"/>
      <c r="O204" s="24"/>
      <c r="P204" s="23" t="s">
        <v>6084</v>
      </c>
    </row>
    <row r="205">
      <c r="A205" s="7" t="str">
        <f t="shared" si="1"/>
        <v> </v>
      </c>
      <c r="B205" s="7" t="str">
        <f t="shared" si="2"/>
        <v>1598744536</v>
      </c>
      <c r="C205" s="11" t="s">
        <v>4293</v>
      </c>
      <c r="D205" s="12">
        <v>15987.0</v>
      </c>
      <c r="E205" s="13">
        <v>17734.0</v>
      </c>
      <c r="F205" s="14">
        <v>44536.0</v>
      </c>
      <c r="G205" s="15">
        <v>0.6145833333333334</v>
      </c>
      <c r="H205" s="16" t="s">
        <v>6060</v>
      </c>
      <c r="I205" s="17" t="s">
        <v>6061</v>
      </c>
      <c r="J205" s="18" t="s">
        <v>6068</v>
      </c>
      <c r="K205" s="19" t="s">
        <v>6072</v>
      </c>
      <c r="L205" s="21"/>
      <c r="M205" s="20" t="s">
        <v>6058</v>
      </c>
      <c r="N205" s="20" t="s">
        <v>6058</v>
      </c>
      <c r="O205" s="24"/>
      <c r="P205" s="23" t="s">
        <v>6103</v>
      </c>
    </row>
    <row r="206">
      <c r="A206" s="7" t="str">
        <f t="shared" si="1"/>
        <v> </v>
      </c>
      <c r="B206" s="7" t="str">
        <f t="shared" si="2"/>
        <v>1564444536</v>
      </c>
      <c r="C206" s="11" t="s">
        <v>3982</v>
      </c>
      <c r="D206" s="12">
        <v>15644.0</v>
      </c>
      <c r="E206" s="13">
        <v>14426.0</v>
      </c>
      <c r="F206" s="14">
        <v>44536.0</v>
      </c>
      <c r="G206" s="15">
        <v>0.625</v>
      </c>
      <c r="H206" s="16" t="s">
        <v>6060</v>
      </c>
      <c r="I206" s="17" t="s">
        <v>6055</v>
      </c>
      <c r="J206" s="18" t="s">
        <v>6068</v>
      </c>
      <c r="K206" s="19" t="s">
        <v>6094</v>
      </c>
      <c r="L206" s="21"/>
      <c r="M206" s="20" t="s">
        <v>6058</v>
      </c>
      <c r="N206" s="20"/>
      <c r="O206" s="24"/>
      <c r="P206" s="23" t="e">
        <v>#N/A</v>
      </c>
    </row>
    <row r="207">
      <c r="A207" s="7" t="str">
        <f t="shared" si="1"/>
        <v> </v>
      </c>
      <c r="B207" s="7" t="str">
        <f t="shared" si="2"/>
        <v>1764544536</v>
      </c>
      <c r="C207" s="11" t="s">
        <v>5564</v>
      </c>
      <c r="D207" s="12">
        <v>17645.0</v>
      </c>
      <c r="E207" s="13">
        <v>28342.0</v>
      </c>
      <c r="F207" s="14">
        <v>44536.0</v>
      </c>
      <c r="G207" s="15">
        <v>0.6458333333333334</v>
      </c>
      <c r="H207" s="16" t="s">
        <v>6054</v>
      </c>
      <c r="I207" s="17" t="s">
        <v>6067</v>
      </c>
      <c r="J207" s="18" t="s">
        <v>6081</v>
      </c>
      <c r="K207" s="19" t="s">
        <v>6092</v>
      </c>
      <c r="L207" s="21"/>
      <c r="M207" s="20" t="s">
        <v>6058</v>
      </c>
      <c r="N207" s="20"/>
      <c r="O207" s="24"/>
      <c r="P207" s="23" t="e">
        <v>#N/A</v>
      </c>
    </row>
    <row r="208">
      <c r="A208" s="7" t="str">
        <f t="shared" si="1"/>
        <v> </v>
      </c>
      <c r="B208" s="7" t="str">
        <f t="shared" si="2"/>
        <v>1426744536</v>
      </c>
      <c r="C208" s="11" t="s">
        <v>2834</v>
      </c>
      <c r="D208" s="12">
        <v>14267.0</v>
      </c>
      <c r="E208" s="13">
        <v>20779.0</v>
      </c>
      <c r="F208" s="14">
        <v>44536.0</v>
      </c>
      <c r="G208" s="15">
        <v>0.6458333333333334</v>
      </c>
      <c r="H208" s="16" t="s">
        <v>6060</v>
      </c>
      <c r="I208" s="17" t="s">
        <v>6067</v>
      </c>
      <c r="J208" s="18" t="s">
        <v>6062</v>
      </c>
      <c r="K208" s="19" t="s">
        <v>6057</v>
      </c>
      <c r="L208" s="21"/>
      <c r="M208" s="20" t="s">
        <v>6058</v>
      </c>
      <c r="N208" s="20"/>
      <c r="O208" s="24"/>
      <c r="P208" s="23" t="s">
        <v>6059</v>
      </c>
    </row>
    <row r="209">
      <c r="A209" s="7" t="str">
        <f t="shared" si="1"/>
        <v> </v>
      </c>
      <c r="B209" s="7" t="str">
        <f t="shared" si="2"/>
        <v>1014144536</v>
      </c>
      <c r="C209" s="11" t="s">
        <v>390</v>
      </c>
      <c r="D209" s="12">
        <v>10141.0</v>
      </c>
      <c r="E209" s="13">
        <v>23797.0</v>
      </c>
      <c r="F209" s="14">
        <v>44536.0</v>
      </c>
      <c r="G209" s="15">
        <v>0.6458333333333334</v>
      </c>
      <c r="H209" s="16" t="s">
        <v>6060</v>
      </c>
      <c r="I209" s="17" t="s">
        <v>6061</v>
      </c>
      <c r="J209" s="18" t="s">
        <v>6081</v>
      </c>
      <c r="K209" s="19" t="s">
        <v>6107</v>
      </c>
      <c r="L209" s="21"/>
      <c r="M209" s="20" t="s">
        <v>6058</v>
      </c>
      <c r="N209" s="20" t="s">
        <v>6058</v>
      </c>
      <c r="O209" s="24"/>
      <c r="P209" s="23" t="s">
        <v>6103</v>
      </c>
    </row>
    <row r="210">
      <c r="A210" s="7" t="str">
        <f t="shared" si="1"/>
        <v> </v>
      </c>
      <c r="B210" s="7" t="str">
        <f t="shared" si="2"/>
        <v>1277844536</v>
      </c>
      <c r="C210" s="11" t="s">
        <v>1667</v>
      </c>
      <c r="D210" s="12">
        <v>12778.0</v>
      </c>
      <c r="E210" s="13">
        <v>24069.0</v>
      </c>
      <c r="F210" s="14">
        <v>44536.0</v>
      </c>
      <c r="G210" s="15">
        <v>0.6458333333333334</v>
      </c>
      <c r="H210" s="16" t="s">
        <v>6060</v>
      </c>
      <c r="I210" s="17" t="s">
        <v>6061</v>
      </c>
      <c r="J210" s="18" t="s">
        <v>6056</v>
      </c>
      <c r="K210" s="19" t="s">
        <v>6079</v>
      </c>
      <c r="L210" s="21"/>
      <c r="M210" s="20" t="s">
        <v>6058</v>
      </c>
      <c r="N210" s="20" t="s">
        <v>6058</v>
      </c>
      <c r="O210" s="24"/>
      <c r="P210" s="23" t="s">
        <v>6103</v>
      </c>
    </row>
    <row r="211">
      <c r="A211" s="7" t="str">
        <f t="shared" si="1"/>
        <v> </v>
      </c>
      <c r="B211" s="7" t="str">
        <f t="shared" si="2"/>
        <v>1064644536</v>
      </c>
      <c r="C211" s="11" t="s">
        <v>587</v>
      </c>
      <c r="D211" s="12">
        <v>10646.0</v>
      </c>
      <c r="E211" s="13">
        <v>12791.0</v>
      </c>
      <c r="F211" s="14">
        <v>44536.0</v>
      </c>
      <c r="G211" s="15">
        <v>0.65625</v>
      </c>
      <c r="H211" s="16" t="s">
        <v>6060</v>
      </c>
      <c r="I211" s="17" t="s">
        <v>6055</v>
      </c>
      <c r="J211" s="18" t="s">
        <v>6056</v>
      </c>
      <c r="K211" s="19" t="s">
        <v>6099</v>
      </c>
      <c r="L211" s="21"/>
      <c r="M211" s="20" t="s">
        <v>6058</v>
      </c>
      <c r="N211" s="20"/>
      <c r="O211" s="24"/>
      <c r="P211" s="23" t="s">
        <v>6059</v>
      </c>
    </row>
    <row r="212">
      <c r="A212" s="7" t="str">
        <f t="shared" si="1"/>
        <v> </v>
      </c>
      <c r="B212" s="7" t="str">
        <f t="shared" si="2"/>
        <v>982044536</v>
      </c>
      <c r="C212" s="11" t="s">
        <v>272</v>
      </c>
      <c r="D212" s="12">
        <v>9820.0</v>
      </c>
      <c r="E212" s="13">
        <v>31343.0</v>
      </c>
      <c r="F212" s="14">
        <v>44536.0</v>
      </c>
      <c r="G212" s="15">
        <v>0.6666666666666666</v>
      </c>
      <c r="H212" s="16" t="s">
        <v>6060</v>
      </c>
      <c r="I212" s="17" t="s">
        <v>6067</v>
      </c>
      <c r="J212" s="18" t="s">
        <v>6068</v>
      </c>
      <c r="K212" s="19" t="s">
        <v>6118</v>
      </c>
      <c r="L212" s="21"/>
      <c r="M212" s="20" t="s">
        <v>6058</v>
      </c>
      <c r="N212" s="20"/>
      <c r="O212" s="24"/>
      <c r="P212" s="23" t="s">
        <v>6059</v>
      </c>
    </row>
    <row r="213">
      <c r="A213" s="7" t="str">
        <f t="shared" si="1"/>
        <v> </v>
      </c>
      <c r="B213" s="7" t="str">
        <f t="shared" si="2"/>
        <v>977544536</v>
      </c>
      <c r="C213" s="11" t="s">
        <v>250</v>
      </c>
      <c r="D213" s="12">
        <v>9775.0</v>
      </c>
      <c r="E213" s="13">
        <v>16906.0</v>
      </c>
      <c r="F213" s="14">
        <v>44536.0</v>
      </c>
      <c r="G213" s="15">
        <v>0.6666666666666666</v>
      </c>
      <c r="H213" s="16" t="s">
        <v>6054</v>
      </c>
      <c r="I213" s="17" t="s">
        <v>6055</v>
      </c>
      <c r="J213" s="18" t="s">
        <v>6056</v>
      </c>
      <c r="K213" s="19" t="s">
        <v>6094</v>
      </c>
      <c r="L213" s="21"/>
      <c r="M213" s="20" t="s">
        <v>6058</v>
      </c>
      <c r="N213" s="20" t="s">
        <v>6058</v>
      </c>
      <c r="O213" s="24"/>
      <c r="P213" s="23" t="s">
        <v>6064</v>
      </c>
    </row>
    <row r="214">
      <c r="A214" s="7" t="str">
        <f t="shared" si="1"/>
        <v> </v>
      </c>
      <c r="B214" s="7" t="str">
        <f t="shared" si="2"/>
        <v>1133044537</v>
      </c>
      <c r="C214" s="11" t="s">
        <v>873</v>
      </c>
      <c r="D214" s="12">
        <v>11330.0</v>
      </c>
      <c r="E214" s="13">
        <v>20840.0</v>
      </c>
      <c r="F214" s="14">
        <v>44537.0</v>
      </c>
      <c r="G214" s="15">
        <v>0.34375</v>
      </c>
      <c r="H214" s="16" t="s">
        <v>6054</v>
      </c>
      <c r="I214" s="17" t="s">
        <v>6055</v>
      </c>
      <c r="J214" s="18" t="s">
        <v>6056</v>
      </c>
      <c r="K214" s="19" t="s">
        <v>6097</v>
      </c>
      <c r="L214" s="21"/>
      <c r="M214" s="20" t="s">
        <v>6058</v>
      </c>
      <c r="N214" s="20"/>
      <c r="O214" s="24"/>
      <c r="P214" s="23" t="s">
        <v>6059</v>
      </c>
    </row>
    <row r="215">
      <c r="A215" s="7" t="str">
        <f t="shared" si="1"/>
        <v> </v>
      </c>
      <c r="B215" s="7" t="str">
        <f t="shared" si="2"/>
        <v>1767044537</v>
      </c>
      <c r="C215" s="11" t="s">
        <v>5578</v>
      </c>
      <c r="D215" s="12">
        <v>17670.0</v>
      </c>
      <c r="E215" s="13">
        <v>15233.0</v>
      </c>
      <c r="F215" s="14">
        <v>44537.0</v>
      </c>
      <c r="G215" s="15">
        <v>0.34375</v>
      </c>
      <c r="H215" s="16" t="s">
        <v>6054</v>
      </c>
      <c r="I215" s="17" t="s">
        <v>6067</v>
      </c>
      <c r="J215" s="18" t="s">
        <v>6081</v>
      </c>
      <c r="K215" s="19" t="s">
        <v>6109</v>
      </c>
      <c r="L215" s="21" t="s">
        <v>6058</v>
      </c>
      <c r="M215" s="20"/>
      <c r="N215" s="20"/>
      <c r="O215" s="24"/>
      <c r="P215" s="23" t="s">
        <v>6063</v>
      </c>
    </row>
    <row r="216">
      <c r="A216" s="7" t="str">
        <f t="shared" si="1"/>
        <v> </v>
      </c>
      <c r="B216" s="7" t="str">
        <f t="shared" si="2"/>
        <v>1749944537</v>
      </c>
      <c r="C216" s="11" t="s">
        <v>5483</v>
      </c>
      <c r="D216" s="12">
        <v>17499.0</v>
      </c>
      <c r="E216" s="13">
        <v>29169.0</v>
      </c>
      <c r="F216" s="14">
        <v>44537.0</v>
      </c>
      <c r="G216" s="15">
        <v>0.34375</v>
      </c>
      <c r="H216" s="16" t="s">
        <v>6060</v>
      </c>
      <c r="I216" s="17" t="s">
        <v>6067</v>
      </c>
      <c r="J216" s="18" t="s">
        <v>6081</v>
      </c>
      <c r="K216" s="19" t="s">
        <v>6111</v>
      </c>
      <c r="L216" s="21" t="s">
        <v>6058</v>
      </c>
      <c r="M216" s="20"/>
      <c r="N216" s="20"/>
      <c r="O216" s="24"/>
      <c r="P216" s="23" t="s">
        <v>6063</v>
      </c>
    </row>
    <row r="217">
      <c r="A217" s="7" t="str">
        <f t="shared" si="1"/>
        <v> </v>
      </c>
      <c r="B217" s="7" t="str">
        <f t="shared" si="2"/>
        <v>1586244537</v>
      </c>
      <c r="C217" s="11" t="s">
        <v>4182</v>
      </c>
      <c r="D217" s="12">
        <v>15862.0</v>
      </c>
      <c r="E217" s="13">
        <v>15971.0</v>
      </c>
      <c r="F217" s="14">
        <v>44537.0</v>
      </c>
      <c r="G217" s="15">
        <v>0.3541666666666667</v>
      </c>
      <c r="H217" s="16" t="s">
        <v>6060</v>
      </c>
      <c r="I217" s="17" t="s">
        <v>6055</v>
      </c>
      <c r="J217" s="18" t="s">
        <v>6068</v>
      </c>
      <c r="K217" s="19" t="s">
        <v>6079</v>
      </c>
      <c r="L217" s="21"/>
      <c r="M217" s="20" t="s">
        <v>6058</v>
      </c>
      <c r="N217" s="20"/>
      <c r="O217" s="24"/>
      <c r="P217" s="23" t="s">
        <v>6084</v>
      </c>
    </row>
    <row r="218">
      <c r="A218" s="7" t="str">
        <f t="shared" si="1"/>
        <v> </v>
      </c>
      <c r="B218" s="7" t="str">
        <f t="shared" si="2"/>
        <v>917044537</v>
      </c>
      <c r="C218" s="11" t="s">
        <v>19</v>
      </c>
      <c r="D218" s="12">
        <v>9170.0</v>
      </c>
      <c r="E218" s="13">
        <v>18503.0</v>
      </c>
      <c r="F218" s="14">
        <v>44537.0</v>
      </c>
      <c r="G218" s="15">
        <v>0.3541666666666667</v>
      </c>
      <c r="H218" s="16" t="s">
        <v>6054</v>
      </c>
      <c r="I218" s="17" t="s">
        <v>6055</v>
      </c>
      <c r="J218" s="18" t="s">
        <v>6056</v>
      </c>
      <c r="K218" s="19" t="s">
        <v>6094</v>
      </c>
      <c r="L218" s="21"/>
      <c r="M218" s="20" t="s">
        <v>6058</v>
      </c>
      <c r="N218" s="20"/>
      <c r="O218" s="24"/>
      <c r="P218" s="23" t="s">
        <v>6059</v>
      </c>
    </row>
    <row r="219">
      <c r="A219" s="7" t="str">
        <f t="shared" si="1"/>
        <v> </v>
      </c>
      <c r="B219" s="7" t="str">
        <f t="shared" si="2"/>
        <v>1526544537</v>
      </c>
      <c r="C219" s="11" t="s">
        <v>3660</v>
      </c>
      <c r="D219" s="12">
        <v>15265.0</v>
      </c>
      <c r="E219" s="13">
        <v>26902.0</v>
      </c>
      <c r="F219" s="14">
        <v>44537.0</v>
      </c>
      <c r="G219" s="15">
        <v>0.3645833333333333</v>
      </c>
      <c r="H219" s="16" t="s">
        <v>6060</v>
      </c>
      <c r="I219" s="17" t="s">
        <v>6055</v>
      </c>
      <c r="J219" s="18" t="s">
        <v>6068</v>
      </c>
      <c r="K219" s="19" t="s">
        <v>6079</v>
      </c>
      <c r="L219" s="21"/>
      <c r="M219" s="20" t="s">
        <v>6058</v>
      </c>
      <c r="N219" s="20" t="s">
        <v>6058</v>
      </c>
      <c r="O219" s="24"/>
      <c r="P219" s="23" t="s">
        <v>6103</v>
      </c>
    </row>
    <row r="220">
      <c r="A220" s="7" t="str">
        <f t="shared" si="1"/>
        <v> </v>
      </c>
      <c r="B220" s="7" t="str">
        <f t="shared" si="2"/>
        <v>1018544537</v>
      </c>
      <c r="C220" s="11" t="s">
        <v>414</v>
      </c>
      <c r="D220" s="12">
        <v>10185.0</v>
      </c>
      <c r="E220" s="13">
        <v>24575.0</v>
      </c>
      <c r="F220" s="14">
        <v>44537.0</v>
      </c>
      <c r="G220" s="15">
        <v>0.3645833333333333</v>
      </c>
      <c r="H220" s="16" t="s">
        <v>6060</v>
      </c>
      <c r="I220" s="17" t="s">
        <v>6061</v>
      </c>
      <c r="J220" s="18" t="s">
        <v>6081</v>
      </c>
      <c r="K220" s="19" t="s">
        <v>6094</v>
      </c>
      <c r="L220" s="21"/>
      <c r="M220" s="20" t="s">
        <v>6058</v>
      </c>
      <c r="N220" s="20" t="s">
        <v>6058</v>
      </c>
      <c r="O220" s="24"/>
      <c r="P220" s="23" t="s">
        <v>6064</v>
      </c>
    </row>
    <row r="221">
      <c r="A221" s="7" t="str">
        <f t="shared" si="1"/>
        <v> </v>
      </c>
      <c r="B221" s="7" t="str">
        <f t="shared" si="2"/>
        <v>1649244537</v>
      </c>
      <c r="C221" s="11" t="s">
        <v>4695</v>
      </c>
      <c r="D221" s="12">
        <v>16492.0</v>
      </c>
      <c r="E221" s="13">
        <v>31364.0</v>
      </c>
      <c r="F221" s="14">
        <v>44537.0</v>
      </c>
      <c r="G221" s="15">
        <v>0.3645833333333333</v>
      </c>
      <c r="H221" s="16" t="s">
        <v>6054</v>
      </c>
      <c r="I221" s="17" t="s">
        <v>6061</v>
      </c>
      <c r="J221" s="18" t="s">
        <v>6081</v>
      </c>
      <c r="K221" s="19" t="s">
        <v>6078</v>
      </c>
      <c r="L221" s="21" t="s">
        <v>6058</v>
      </c>
      <c r="M221" s="20"/>
      <c r="N221" s="20"/>
      <c r="O221" s="24"/>
      <c r="P221" s="23" t="s">
        <v>6104</v>
      </c>
    </row>
    <row r="222">
      <c r="A222" s="7" t="str">
        <f t="shared" si="1"/>
        <v> </v>
      </c>
      <c r="B222" s="7" t="str">
        <f t="shared" si="2"/>
        <v>1373944537</v>
      </c>
      <c r="C222" s="11" t="s">
        <v>2434</v>
      </c>
      <c r="D222" s="12">
        <v>13739.0</v>
      </c>
      <c r="E222" s="13">
        <v>22361.0</v>
      </c>
      <c r="F222" s="14">
        <v>44537.0</v>
      </c>
      <c r="G222" s="15">
        <v>0.3958333333333333</v>
      </c>
      <c r="H222" s="16" t="s">
        <v>6054</v>
      </c>
      <c r="I222" s="17" t="s">
        <v>6067</v>
      </c>
      <c r="J222" s="18" t="s">
        <v>6062</v>
      </c>
      <c r="K222" s="19" t="s">
        <v>6079</v>
      </c>
      <c r="L222" s="21"/>
      <c r="M222" s="20" t="s">
        <v>6058</v>
      </c>
      <c r="N222" s="20"/>
      <c r="O222" s="24"/>
      <c r="P222" s="23" t="s">
        <v>6084</v>
      </c>
    </row>
    <row r="223">
      <c r="A223" s="7" t="str">
        <f t="shared" si="1"/>
        <v> </v>
      </c>
      <c r="B223" s="7" t="str">
        <f t="shared" si="2"/>
        <v>1706044537</v>
      </c>
      <c r="C223" s="11" t="s">
        <v>5138</v>
      </c>
      <c r="D223" s="12">
        <v>17060.0</v>
      </c>
      <c r="E223" s="13">
        <v>24734.0</v>
      </c>
      <c r="F223" s="14">
        <v>44537.0</v>
      </c>
      <c r="G223" s="15">
        <v>0.3958333333333333</v>
      </c>
      <c r="H223" s="16" t="s">
        <v>6054</v>
      </c>
      <c r="I223" s="17" t="s">
        <v>6061</v>
      </c>
      <c r="J223" s="18" t="s">
        <v>6081</v>
      </c>
      <c r="K223" s="19" t="s">
        <v>6069</v>
      </c>
      <c r="L223" s="21" t="s">
        <v>6058</v>
      </c>
      <c r="M223" s="20"/>
      <c r="N223" s="20"/>
      <c r="O223" s="24"/>
      <c r="P223" s="23" t="s">
        <v>6063</v>
      </c>
    </row>
    <row r="224">
      <c r="A224" s="7" t="str">
        <f t="shared" si="1"/>
        <v> </v>
      </c>
      <c r="B224" s="7" t="str">
        <f t="shared" si="2"/>
        <v>1580244537</v>
      </c>
      <c r="C224" s="11" t="s">
        <v>4127</v>
      </c>
      <c r="D224" s="12">
        <v>15802.0</v>
      </c>
      <c r="E224" s="13">
        <v>14014.0</v>
      </c>
      <c r="F224" s="14">
        <v>44537.0</v>
      </c>
      <c r="G224" s="15">
        <v>0.40625</v>
      </c>
      <c r="H224" s="16" t="s">
        <v>6054</v>
      </c>
      <c r="I224" s="17" t="s">
        <v>6067</v>
      </c>
      <c r="J224" s="18" t="s">
        <v>6062</v>
      </c>
      <c r="K224" s="19" t="s">
        <v>6057</v>
      </c>
      <c r="L224" s="21"/>
      <c r="M224" s="20" t="s">
        <v>6058</v>
      </c>
      <c r="N224" s="20"/>
      <c r="O224" s="24"/>
      <c r="P224" s="23" t="s">
        <v>6059</v>
      </c>
    </row>
    <row r="225">
      <c r="A225" s="7" t="str">
        <f t="shared" si="1"/>
        <v> </v>
      </c>
      <c r="B225" s="7" t="str">
        <f t="shared" si="2"/>
        <v>1554844537</v>
      </c>
      <c r="C225" s="11" t="s">
        <v>3898</v>
      </c>
      <c r="D225" s="12">
        <v>15548.0</v>
      </c>
      <c r="E225" s="13">
        <v>25310.0</v>
      </c>
      <c r="F225" s="14">
        <v>44537.0</v>
      </c>
      <c r="G225" s="15">
        <v>0.4166666666666667</v>
      </c>
      <c r="H225" s="16" t="s">
        <v>6060</v>
      </c>
      <c r="I225" s="17" t="s">
        <v>6055</v>
      </c>
      <c r="J225" s="18" t="s">
        <v>6068</v>
      </c>
      <c r="K225" s="19" t="s">
        <v>6075</v>
      </c>
      <c r="L225" s="21"/>
      <c r="M225" s="20" t="s">
        <v>6058</v>
      </c>
      <c r="N225" s="20"/>
      <c r="O225" s="24"/>
      <c r="P225" s="23" t="s">
        <v>6084</v>
      </c>
    </row>
    <row r="226">
      <c r="A226" s="7" t="str">
        <f t="shared" si="1"/>
        <v> </v>
      </c>
      <c r="B226" s="7" t="str">
        <f t="shared" si="2"/>
        <v>1153544537</v>
      </c>
      <c r="C226" s="11" t="s">
        <v>964</v>
      </c>
      <c r="D226" s="12">
        <v>11535.0</v>
      </c>
      <c r="E226" s="13">
        <v>22079.0</v>
      </c>
      <c r="F226" s="14">
        <v>44537.0</v>
      </c>
      <c r="G226" s="15">
        <v>0.4166666666666667</v>
      </c>
      <c r="H226" s="16" t="s">
        <v>6060</v>
      </c>
      <c r="I226" s="17" t="s">
        <v>6061</v>
      </c>
      <c r="J226" s="18" t="s">
        <v>6081</v>
      </c>
      <c r="K226" s="19" t="s">
        <v>6076</v>
      </c>
      <c r="L226" s="21"/>
      <c r="M226" s="20" t="s">
        <v>6058</v>
      </c>
      <c r="N226" s="20"/>
      <c r="O226" s="24"/>
      <c r="P226" s="23" t="s">
        <v>6059</v>
      </c>
    </row>
    <row r="227">
      <c r="A227" s="7" t="str">
        <f t="shared" si="1"/>
        <v> </v>
      </c>
      <c r="B227" s="7" t="str">
        <f t="shared" si="2"/>
        <v>1604644537</v>
      </c>
      <c r="C227" s="11" t="s">
        <v>4342</v>
      </c>
      <c r="D227" s="12">
        <v>16046.0</v>
      </c>
      <c r="E227" s="13">
        <v>18837.0</v>
      </c>
      <c r="F227" s="14">
        <v>44537.0</v>
      </c>
      <c r="G227" s="15">
        <v>0.4270833333333333</v>
      </c>
      <c r="H227" s="16" t="s">
        <v>6054</v>
      </c>
      <c r="I227" s="17" t="s">
        <v>6055</v>
      </c>
      <c r="J227" s="18" t="s">
        <v>6068</v>
      </c>
      <c r="K227" s="19" t="s">
        <v>6100</v>
      </c>
      <c r="L227" s="21"/>
      <c r="M227" s="20" t="s">
        <v>6058</v>
      </c>
      <c r="N227" s="20" t="s">
        <v>6058</v>
      </c>
      <c r="O227" s="24"/>
      <c r="P227" s="23" t="s">
        <v>6103</v>
      </c>
    </row>
    <row r="228">
      <c r="A228" s="7" t="str">
        <f t="shared" si="1"/>
        <v> </v>
      </c>
      <c r="B228" s="7" t="str">
        <f t="shared" si="2"/>
        <v>1564844537</v>
      </c>
      <c r="C228" s="11" t="s">
        <v>3986</v>
      </c>
      <c r="D228" s="12">
        <v>15648.0</v>
      </c>
      <c r="E228" s="13">
        <v>25882.0</v>
      </c>
      <c r="F228" s="14">
        <v>44537.0</v>
      </c>
      <c r="G228" s="15">
        <v>0.4375</v>
      </c>
      <c r="H228" s="16" t="s">
        <v>6054</v>
      </c>
      <c r="I228" s="17" t="s">
        <v>6055</v>
      </c>
      <c r="J228" s="18" t="s">
        <v>6068</v>
      </c>
      <c r="K228" s="19" t="s">
        <v>6119</v>
      </c>
      <c r="L228" s="21"/>
      <c r="M228" s="20" t="s">
        <v>6058</v>
      </c>
      <c r="N228" s="20" t="s">
        <v>6058</v>
      </c>
      <c r="O228" s="24"/>
      <c r="P228" s="23" t="s">
        <v>6103</v>
      </c>
    </row>
    <row r="229">
      <c r="A229" s="7" t="str">
        <f t="shared" si="1"/>
        <v> </v>
      </c>
      <c r="B229" s="7" t="str">
        <f t="shared" si="2"/>
        <v>1120144537</v>
      </c>
      <c r="C229" s="11" t="s">
        <v>825</v>
      </c>
      <c r="D229" s="12">
        <v>11201.0</v>
      </c>
      <c r="E229" s="13">
        <v>19987.0</v>
      </c>
      <c r="F229" s="14">
        <v>44537.0</v>
      </c>
      <c r="G229" s="15">
        <v>0.4479166666666667</v>
      </c>
      <c r="H229" s="16" t="s">
        <v>6060</v>
      </c>
      <c r="I229" s="17" t="s">
        <v>6067</v>
      </c>
      <c r="J229" s="18" t="s">
        <v>6062</v>
      </c>
      <c r="K229" s="19" t="s">
        <v>6079</v>
      </c>
      <c r="L229" s="21"/>
      <c r="M229" s="20" t="s">
        <v>6058</v>
      </c>
      <c r="N229" s="20"/>
      <c r="O229" s="24"/>
      <c r="P229" s="23" t="s">
        <v>6084</v>
      </c>
    </row>
    <row r="230">
      <c r="A230" s="7" t="str">
        <f t="shared" si="1"/>
        <v> </v>
      </c>
      <c r="B230" s="7" t="str">
        <f t="shared" si="2"/>
        <v>1750444537</v>
      </c>
      <c r="C230" s="11" t="s">
        <v>5487</v>
      </c>
      <c r="D230" s="12">
        <v>17504.0</v>
      </c>
      <c r="E230" s="13">
        <v>23663.0</v>
      </c>
      <c r="F230" s="14">
        <v>44537.0</v>
      </c>
      <c r="G230" s="15">
        <v>0.4479166666666667</v>
      </c>
      <c r="H230" s="16" t="s">
        <v>6060</v>
      </c>
      <c r="I230" s="17" t="s">
        <v>6067</v>
      </c>
      <c r="J230" s="18" t="s">
        <v>6081</v>
      </c>
      <c r="K230" s="19" t="s">
        <v>6105</v>
      </c>
      <c r="L230" s="21" t="s">
        <v>6058</v>
      </c>
      <c r="M230" s="20"/>
      <c r="N230" s="20"/>
      <c r="O230" s="24"/>
      <c r="P230" s="23" t="s">
        <v>6063</v>
      </c>
    </row>
    <row r="231">
      <c r="A231" s="7" t="str">
        <f t="shared" si="1"/>
        <v> </v>
      </c>
      <c r="B231" s="7" t="str">
        <f t="shared" si="2"/>
        <v>1734844537</v>
      </c>
      <c r="C231" s="11" t="s">
        <v>5366</v>
      </c>
      <c r="D231" s="12">
        <v>17348.0</v>
      </c>
      <c r="E231" s="13">
        <v>24346.0</v>
      </c>
      <c r="F231" s="14">
        <v>44537.0</v>
      </c>
      <c r="G231" s="15">
        <v>0.4479166666666667</v>
      </c>
      <c r="H231" s="16" t="s">
        <v>6060</v>
      </c>
      <c r="I231" s="17" t="s">
        <v>6061</v>
      </c>
      <c r="J231" s="18" t="s">
        <v>6081</v>
      </c>
      <c r="K231" s="19" t="s">
        <v>6099</v>
      </c>
      <c r="L231" s="21" t="s">
        <v>6058</v>
      </c>
      <c r="M231" s="20"/>
      <c r="N231" s="20"/>
      <c r="O231" s="24"/>
      <c r="P231" s="23" t="s">
        <v>6063</v>
      </c>
    </row>
    <row r="232">
      <c r="A232" s="7" t="str">
        <f t="shared" si="1"/>
        <v> </v>
      </c>
      <c r="B232" s="7" t="str">
        <f t="shared" si="2"/>
        <v>1622444537</v>
      </c>
      <c r="C232" s="11" t="s">
        <v>4492</v>
      </c>
      <c r="D232" s="12">
        <v>16224.0</v>
      </c>
      <c r="E232" s="13">
        <v>22750.0</v>
      </c>
      <c r="F232" s="14">
        <v>44537.0</v>
      </c>
      <c r="G232" s="15">
        <v>0.46875</v>
      </c>
      <c r="H232" s="16" t="s">
        <v>6060</v>
      </c>
      <c r="I232" s="17" t="s">
        <v>6055</v>
      </c>
      <c r="J232" s="18" t="s">
        <v>6056</v>
      </c>
      <c r="K232" s="19" t="s">
        <v>6065</v>
      </c>
      <c r="L232" s="21"/>
      <c r="M232" s="20" t="s">
        <v>6058</v>
      </c>
      <c r="N232" s="20"/>
      <c r="O232" s="24"/>
      <c r="P232" s="23" t="s">
        <v>6084</v>
      </c>
    </row>
    <row r="233">
      <c r="A233" s="7" t="str">
        <f t="shared" si="1"/>
        <v> </v>
      </c>
      <c r="B233" s="7" t="str">
        <f t="shared" si="2"/>
        <v>1750344537</v>
      </c>
      <c r="C233" s="11" t="s">
        <v>5486</v>
      </c>
      <c r="D233" s="12">
        <v>17503.0</v>
      </c>
      <c r="E233" s="13">
        <v>17078.0</v>
      </c>
      <c r="F233" s="14">
        <v>44537.0</v>
      </c>
      <c r="G233" s="15">
        <v>0.46875</v>
      </c>
      <c r="H233" s="16" t="s">
        <v>6060</v>
      </c>
      <c r="I233" s="17" t="s">
        <v>6067</v>
      </c>
      <c r="J233" s="18" t="s">
        <v>6081</v>
      </c>
      <c r="K233" s="19" t="s">
        <v>6072</v>
      </c>
      <c r="L233" s="21" t="s">
        <v>6058</v>
      </c>
      <c r="M233" s="20"/>
      <c r="N233" s="20"/>
      <c r="O233" s="24"/>
      <c r="P233" s="23" t="s">
        <v>6104</v>
      </c>
    </row>
    <row r="234">
      <c r="A234" s="7" t="str">
        <f t="shared" si="1"/>
        <v> </v>
      </c>
      <c r="B234" s="7" t="str">
        <f t="shared" si="2"/>
        <v>1741844537</v>
      </c>
      <c r="C234" s="11" t="s">
        <v>5420</v>
      </c>
      <c r="D234" s="12">
        <v>17418.0</v>
      </c>
      <c r="E234" s="13">
        <v>24776.0</v>
      </c>
      <c r="F234" s="14">
        <v>44537.0</v>
      </c>
      <c r="G234" s="15">
        <v>0.46875</v>
      </c>
      <c r="H234" s="16" t="s">
        <v>6054</v>
      </c>
      <c r="I234" s="17" t="s">
        <v>6067</v>
      </c>
      <c r="J234" s="18" t="s">
        <v>6081</v>
      </c>
      <c r="K234" s="19" t="s">
        <v>6079</v>
      </c>
      <c r="L234" s="21" t="s">
        <v>6058</v>
      </c>
      <c r="M234" s="20"/>
      <c r="N234" s="20"/>
      <c r="O234" s="24"/>
      <c r="P234" s="23" t="s">
        <v>6104</v>
      </c>
    </row>
    <row r="235">
      <c r="A235" s="7" t="str">
        <f t="shared" si="1"/>
        <v> </v>
      </c>
      <c r="B235" s="7" t="str">
        <f t="shared" si="2"/>
        <v>1767944537</v>
      </c>
      <c r="C235" s="11" t="s">
        <v>5582</v>
      </c>
      <c r="D235" s="12">
        <v>17679.0</v>
      </c>
      <c r="E235" s="13">
        <v>29073.0</v>
      </c>
      <c r="F235" s="14">
        <v>44537.0</v>
      </c>
      <c r="G235" s="15">
        <v>0.46875</v>
      </c>
      <c r="H235" s="16" t="s">
        <v>6060</v>
      </c>
      <c r="I235" s="17" t="s">
        <v>6061</v>
      </c>
      <c r="J235" s="18" t="s">
        <v>6081</v>
      </c>
      <c r="K235" s="19" t="s">
        <v>6076</v>
      </c>
      <c r="L235" s="21" t="s">
        <v>6058</v>
      </c>
      <c r="M235" s="20"/>
      <c r="N235" s="20"/>
      <c r="O235" s="24"/>
      <c r="P235" s="23" t="s">
        <v>6063</v>
      </c>
    </row>
    <row r="236">
      <c r="A236" s="7" t="str">
        <f t="shared" si="1"/>
        <v> </v>
      </c>
      <c r="B236" s="7" t="str">
        <f t="shared" si="2"/>
        <v>1176244537</v>
      </c>
      <c r="C236" s="11" t="s">
        <v>1066</v>
      </c>
      <c r="D236" s="12">
        <v>11762.0</v>
      </c>
      <c r="E236" s="13">
        <v>19920.0</v>
      </c>
      <c r="F236" s="14">
        <v>44537.0</v>
      </c>
      <c r="G236" s="15">
        <v>0.4791666666666667</v>
      </c>
      <c r="H236" s="16" t="s">
        <v>6060</v>
      </c>
      <c r="I236" s="17" t="s">
        <v>6067</v>
      </c>
      <c r="J236" s="18" t="s">
        <v>6062</v>
      </c>
      <c r="K236" s="19" t="s">
        <v>6079</v>
      </c>
      <c r="L236" s="21"/>
      <c r="M236" s="20" t="s">
        <v>6058</v>
      </c>
      <c r="N236" s="20"/>
      <c r="O236" s="24"/>
      <c r="P236" s="23" t="s">
        <v>6084</v>
      </c>
    </row>
    <row r="237">
      <c r="A237" s="7" t="str">
        <f t="shared" si="1"/>
        <v> </v>
      </c>
      <c r="B237" s="7" t="str">
        <f t="shared" si="2"/>
        <v>1048244537</v>
      </c>
      <c r="C237" s="11" t="s">
        <v>532</v>
      </c>
      <c r="D237" s="12">
        <v>10482.0</v>
      </c>
      <c r="E237" s="13">
        <v>34497.0</v>
      </c>
      <c r="F237" s="14">
        <v>44537.0</v>
      </c>
      <c r="G237" s="15">
        <v>0.4791666666666667</v>
      </c>
      <c r="H237" s="16" t="s">
        <v>6060</v>
      </c>
      <c r="I237" s="17" t="s">
        <v>6055</v>
      </c>
      <c r="J237" s="18" t="s">
        <v>6068</v>
      </c>
      <c r="K237" s="19" t="s">
        <v>6097</v>
      </c>
      <c r="L237" s="21"/>
      <c r="M237" s="20" t="s">
        <v>6058</v>
      </c>
      <c r="N237" s="20"/>
      <c r="O237" s="24"/>
      <c r="P237" s="23" t="e">
        <v>#N/A</v>
      </c>
    </row>
    <row r="238">
      <c r="A238" s="7" t="str">
        <f t="shared" si="1"/>
        <v> </v>
      </c>
      <c r="B238" s="7" t="str">
        <f t="shared" si="2"/>
        <v>1564144537</v>
      </c>
      <c r="C238" s="11" t="s">
        <v>3979</v>
      </c>
      <c r="D238" s="12">
        <v>15641.0</v>
      </c>
      <c r="E238" s="13">
        <v>14095.0</v>
      </c>
      <c r="F238" s="14">
        <v>44537.0</v>
      </c>
      <c r="G238" s="15">
        <v>0.4791666666666667</v>
      </c>
      <c r="H238" s="16" t="s">
        <v>6054</v>
      </c>
      <c r="I238" s="17" t="s">
        <v>6055</v>
      </c>
      <c r="J238" s="18" t="s">
        <v>6056</v>
      </c>
      <c r="K238" s="19" t="s">
        <v>6094</v>
      </c>
      <c r="L238" s="21"/>
      <c r="M238" s="20" t="s">
        <v>6058</v>
      </c>
      <c r="N238" s="20"/>
      <c r="O238" s="24"/>
      <c r="P238" s="23" t="s">
        <v>6059</v>
      </c>
    </row>
    <row r="239">
      <c r="A239" s="7" t="str">
        <f t="shared" si="1"/>
        <v> </v>
      </c>
      <c r="B239" s="7" t="str">
        <f t="shared" si="2"/>
        <v>1589244537</v>
      </c>
      <c r="C239" s="11" t="s">
        <v>4211</v>
      </c>
      <c r="D239" s="12">
        <v>15892.0</v>
      </c>
      <c r="E239" s="13">
        <v>23446.0</v>
      </c>
      <c r="F239" s="14">
        <v>44537.0</v>
      </c>
      <c r="G239" s="15">
        <v>0.4895833333333333</v>
      </c>
      <c r="H239" s="16" t="s">
        <v>6060</v>
      </c>
      <c r="I239" s="17" t="s">
        <v>6055</v>
      </c>
      <c r="J239" s="18" t="s">
        <v>6056</v>
      </c>
      <c r="K239" s="19" t="s">
        <v>6076</v>
      </c>
      <c r="L239" s="21"/>
      <c r="M239" s="20" t="s">
        <v>6058</v>
      </c>
      <c r="N239" s="20"/>
      <c r="O239" s="24"/>
      <c r="P239" s="23" t="s">
        <v>6059</v>
      </c>
    </row>
    <row r="240">
      <c r="A240" s="7" t="str">
        <f t="shared" si="1"/>
        <v> </v>
      </c>
      <c r="B240" s="7" t="str">
        <f t="shared" si="2"/>
        <v>1589144537</v>
      </c>
      <c r="C240" s="11" t="s">
        <v>4210</v>
      </c>
      <c r="D240" s="12">
        <v>15891.0</v>
      </c>
      <c r="E240" s="13">
        <v>25116.0</v>
      </c>
      <c r="F240" s="14">
        <v>44537.0</v>
      </c>
      <c r="G240" s="15">
        <v>0.4895833333333333</v>
      </c>
      <c r="H240" s="16" t="s">
        <v>6054</v>
      </c>
      <c r="I240" s="17" t="s">
        <v>6055</v>
      </c>
      <c r="J240" s="18" t="s">
        <v>6056</v>
      </c>
      <c r="K240" s="19" t="s">
        <v>6076</v>
      </c>
      <c r="L240" s="21"/>
      <c r="M240" s="20" t="s">
        <v>6058</v>
      </c>
      <c r="N240" s="20"/>
      <c r="O240" s="24"/>
      <c r="P240" s="23" t="s">
        <v>6059</v>
      </c>
    </row>
    <row r="241">
      <c r="A241" s="7" t="str">
        <f t="shared" si="1"/>
        <v> </v>
      </c>
      <c r="B241" s="7" t="str">
        <f t="shared" si="2"/>
        <v>1742244537</v>
      </c>
      <c r="C241" s="11" t="s">
        <v>6120</v>
      </c>
      <c r="D241" s="12">
        <v>17422.0</v>
      </c>
      <c r="E241" s="13">
        <v>25496.0</v>
      </c>
      <c r="F241" s="14">
        <v>44537.0</v>
      </c>
      <c r="G241" s="15">
        <v>0.5208333333333334</v>
      </c>
      <c r="H241" s="16" t="s">
        <v>6060</v>
      </c>
      <c r="I241" s="17" t="s">
        <v>6055</v>
      </c>
      <c r="J241" s="18" t="s">
        <v>6081</v>
      </c>
      <c r="K241" s="19" t="s">
        <v>6078</v>
      </c>
      <c r="L241" s="21" t="s">
        <v>6058</v>
      </c>
      <c r="M241" s="20"/>
      <c r="N241" s="20"/>
      <c r="O241" s="24"/>
      <c r="P241" s="23" t="s">
        <v>6104</v>
      </c>
    </row>
    <row r="242">
      <c r="A242" s="7" t="str">
        <f t="shared" si="1"/>
        <v> </v>
      </c>
      <c r="B242" s="7" t="str">
        <f t="shared" si="2"/>
        <v>1126044537</v>
      </c>
      <c r="C242" s="11" t="s">
        <v>850</v>
      </c>
      <c r="D242" s="12">
        <v>11260.0</v>
      </c>
      <c r="E242" s="13">
        <v>14723.0</v>
      </c>
      <c r="F242" s="14">
        <v>44537.0</v>
      </c>
      <c r="G242" s="15">
        <v>0.53125</v>
      </c>
      <c r="H242" s="16" t="s">
        <v>6054</v>
      </c>
      <c r="I242" s="17" t="s">
        <v>6055</v>
      </c>
      <c r="J242" s="18" t="s">
        <v>6056</v>
      </c>
      <c r="K242" s="19" t="s">
        <v>6079</v>
      </c>
      <c r="L242" s="21"/>
      <c r="M242" s="20" t="s">
        <v>6058</v>
      </c>
      <c r="N242" s="20"/>
      <c r="O242" s="24"/>
      <c r="P242" s="23" t="s">
        <v>6084</v>
      </c>
    </row>
    <row r="243">
      <c r="A243" s="7" t="str">
        <f t="shared" si="1"/>
        <v> </v>
      </c>
      <c r="B243" s="7" t="str">
        <f t="shared" si="2"/>
        <v>1687544537</v>
      </c>
      <c r="C243" s="11" t="s">
        <v>4990</v>
      </c>
      <c r="D243" s="12">
        <v>16875.0</v>
      </c>
      <c r="E243" s="13">
        <v>19869.0</v>
      </c>
      <c r="F243" s="14">
        <v>44537.0</v>
      </c>
      <c r="G243" s="15">
        <v>0.5416666666666666</v>
      </c>
      <c r="H243" s="16" t="s">
        <v>6054</v>
      </c>
      <c r="I243" s="17" t="s">
        <v>6055</v>
      </c>
      <c r="J243" s="18" t="s">
        <v>6056</v>
      </c>
      <c r="K243" s="19" t="s">
        <v>6069</v>
      </c>
      <c r="L243" s="21"/>
      <c r="M243" s="20" t="s">
        <v>6058</v>
      </c>
      <c r="N243" s="20" t="s">
        <v>6058</v>
      </c>
      <c r="O243" s="24"/>
      <c r="P243" s="23" t="s">
        <v>6103</v>
      </c>
    </row>
    <row r="244">
      <c r="A244" s="7" t="str">
        <f t="shared" si="1"/>
        <v> </v>
      </c>
      <c r="B244" s="7" t="str">
        <f t="shared" si="2"/>
        <v>1742144537</v>
      </c>
      <c r="C244" s="11" t="s">
        <v>5423</v>
      </c>
      <c r="D244" s="12">
        <v>17421.0</v>
      </c>
      <c r="E244" s="13">
        <v>22316.0</v>
      </c>
      <c r="F244" s="14">
        <v>44537.0</v>
      </c>
      <c r="G244" s="15">
        <v>0.5625</v>
      </c>
      <c r="H244" s="16" t="s">
        <v>6054</v>
      </c>
      <c r="I244" s="17" t="s">
        <v>6067</v>
      </c>
      <c r="J244" s="18" t="s">
        <v>6081</v>
      </c>
      <c r="K244" s="19" t="s">
        <v>6074</v>
      </c>
      <c r="L244" s="21" t="s">
        <v>6058</v>
      </c>
      <c r="M244" s="20"/>
      <c r="N244" s="20"/>
      <c r="O244" s="24"/>
      <c r="P244" s="23" t="s">
        <v>6063</v>
      </c>
    </row>
    <row r="245">
      <c r="A245" s="7" t="str">
        <f t="shared" si="1"/>
        <v> </v>
      </c>
      <c r="B245" s="7" t="str">
        <f t="shared" si="2"/>
        <v>1756444537</v>
      </c>
      <c r="C245" s="11" t="s">
        <v>5528</v>
      </c>
      <c r="D245" s="12">
        <v>17564.0</v>
      </c>
      <c r="E245" s="13">
        <v>29667.0</v>
      </c>
      <c r="F245" s="14">
        <v>44537.0</v>
      </c>
      <c r="G245" s="15">
        <v>0.5625</v>
      </c>
      <c r="H245" s="16" t="s">
        <v>6060</v>
      </c>
      <c r="I245" s="17" t="s">
        <v>6067</v>
      </c>
      <c r="J245" s="18" t="s">
        <v>6081</v>
      </c>
      <c r="K245" s="19" t="s">
        <v>6111</v>
      </c>
      <c r="L245" s="21" t="s">
        <v>6058</v>
      </c>
      <c r="M245" s="20"/>
      <c r="N245" s="20"/>
      <c r="O245" s="24"/>
      <c r="P245" s="23" t="s">
        <v>6063</v>
      </c>
    </row>
    <row r="246">
      <c r="A246" s="7" t="str">
        <f t="shared" si="1"/>
        <v> </v>
      </c>
      <c r="B246" s="7" t="str">
        <f t="shared" si="2"/>
        <v>1410644537</v>
      </c>
      <c r="C246" s="11" t="s">
        <v>2714</v>
      </c>
      <c r="D246" s="12">
        <v>14106.0</v>
      </c>
      <c r="E246" s="13">
        <v>29830.0</v>
      </c>
      <c r="F246" s="14">
        <v>44537.0</v>
      </c>
      <c r="G246" s="15">
        <v>0.5729166666666666</v>
      </c>
      <c r="H246" s="16" t="s">
        <v>6054</v>
      </c>
      <c r="I246" s="17" t="s">
        <v>6087</v>
      </c>
      <c r="J246" s="18" t="s">
        <v>6068</v>
      </c>
      <c r="K246" s="19" t="s">
        <v>6069</v>
      </c>
      <c r="L246" s="21"/>
      <c r="M246" s="20" t="s">
        <v>6058</v>
      </c>
      <c r="N246" s="20"/>
      <c r="O246" s="24"/>
      <c r="P246" s="23" t="s">
        <v>6059</v>
      </c>
    </row>
    <row r="247">
      <c r="A247" s="7" t="str">
        <f t="shared" si="1"/>
        <v> </v>
      </c>
      <c r="B247" s="7" t="str">
        <f t="shared" si="2"/>
        <v>1366844537</v>
      </c>
      <c r="C247" s="11" t="s">
        <v>2378</v>
      </c>
      <c r="D247" s="12">
        <v>13668.0</v>
      </c>
      <c r="E247" s="13">
        <v>23634.0</v>
      </c>
      <c r="F247" s="14">
        <v>44537.0</v>
      </c>
      <c r="G247" s="15">
        <v>0.5729166666666666</v>
      </c>
      <c r="H247" s="16" t="s">
        <v>6054</v>
      </c>
      <c r="I247" s="17" t="s">
        <v>6055</v>
      </c>
      <c r="J247" s="18" t="s">
        <v>6056</v>
      </c>
      <c r="K247" s="19" t="s">
        <v>6077</v>
      </c>
      <c r="L247" s="21"/>
      <c r="M247" s="20" t="s">
        <v>6058</v>
      </c>
      <c r="N247" s="20"/>
      <c r="O247" s="24"/>
      <c r="P247" s="23" t="s">
        <v>6103</v>
      </c>
    </row>
    <row r="248">
      <c r="A248" s="7" t="str">
        <f t="shared" si="1"/>
        <v> </v>
      </c>
      <c r="B248" s="7" t="str">
        <f t="shared" si="2"/>
        <v>1080144537</v>
      </c>
      <c r="C248" s="11" t="s">
        <v>658</v>
      </c>
      <c r="D248" s="12">
        <v>10801.0</v>
      </c>
      <c r="E248" s="13">
        <v>28794.0</v>
      </c>
      <c r="F248" s="14">
        <v>44537.0</v>
      </c>
      <c r="G248" s="15">
        <v>0.5833333333333334</v>
      </c>
      <c r="H248" s="16" t="s">
        <v>6060</v>
      </c>
      <c r="I248" s="17" t="s">
        <v>6087</v>
      </c>
      <c r="J248" s="18" t="s">
        <v>6068</v>
      </c>
      <c r="K248" s="19" t="s">
        <v>6109</v>
      </c>
      <c r="L248" s="21"/>
      <c r="M248" s="20" t="s">
        <v>6058</v>
      </c>
      <c r="N248" s="20"/>
      <c r="O248" s="24"/>
      <c r="P248" s="23" t="s">
        <v>6059</v>
      </c>
    </row>
    <row r="249">
      <c r="A249" s="7" t="str">
        <f t="shared" si="1"/>
        <v> </v>
      </c>
      <c r="B249" s="7" t="str">
        <f t="shared" si="2"/>
        <v>1762844537</v>
      </c>
      <c r="C249" s="11" t="s">
        <v>5558</v>
      </c>
      <c r="D249" s="12">
        <v>17628.0</v>
      </c>
      <c r="E249" s="13">
        <v>21258.0</v>
      </c>
      <c r="F249" s="14">
        <v>44537.0</v>
      </c>
      <c r="G249" s="15">
        <v>0.59375</v>
      </c>
      <c r="H249" s="16" t="s">
        <v>6054</v>
      </c>
      <c r="I249" s="17" t="s">
        <v>6061</v>
      </c>
      <c r="J249" s="18" t="s">
        <v>6081</v>
      </c>
      <c r="K249" s="19" t="s">
        <v>6088</v>
      </c>
      <c r="L249" s="21" t="s">
        <v>6058</v>
      </c>
      <c r="M249" s="20"/>
      <c r="N249" s="20"/>
      <c r="O249" s="24"/>
      <c r="P249" s="23" t="s">
        <v>6063</v>
      </c>
    </row>
    <row r="250">
      <c r="A250" s="7" t="str">
        <f t="shared" si="1"/>
        <v> </v>
      </c>
      <c r="B250" s="7" t="str">
        <f t="shared" si="2"/>
        <v>1767244537</v>
      </c>
      <c r="C250" s="11" t="s">
        <v>5579</v>
      </c>
      <c r="D250" s="12">
        <v>17672.0</v>
      </c>
      <c r="E250" s="13">
        <v>24669.0</v>
      </c>
      <c r="F250" s="14">
        <v>44537.0</v>
      </c>
      <c r="G250" s="15">
        <v>0.59375</v>
      </c>
      <c r="H250" s="16" t="s">
        <v>6060</v>
      </c>
      <c r="I250" s="17" t="s">
        <v>6061</v>
      </c>
      <c r="J250" s="18" t="s">
        <v>6081</v>
      </c>
      <c r="K250" s="19" t="s">
        <v>6121</v>
      </c>
      <c r="L250" s="21" t="s">
        <v>6058</v>
      </c>
      <c r="M250" s="20"/>
      <c r="N250" s="20"/>
      <c r="O250" s="24"/>
      <c r="P250" s="23" t="s">
        <v>6063</v>
      </c>
    </row>
    <row r="251">
      <c r="A251" s="7" t="str">
        <f t="shared" si="1"/>
        <v>Repeat</v>
      </c>
      <c r="B251" s="7" t="str">
        <f t="shared" si="2"/>
        <v>956944537</v>
      </c>
      <c r="C251" s="11" t="s">
        <v>183</v>
      </c>
      <c r="D251" s="12">
        <v>9569.0</v>
      </c>
      <c r="E251" s="13">
        <v>16181.0</v>
      </c>
      <c r="F251" s="14">
        <v>44537.0</v>
      </c>
      <c r="G251" s="15">
        <v>0.6041666666666666</v>
      </c>
      <c r="H251" s="16" t="s">
        <v>6054</v>
      </c>
      <c r="I251" s="17" t="s">
        <v>6087</v>
      </c>
      <c r="J251" s="18" t="s">
        <v>6062</v>
      </c>
      <c r="K251" s="19" t="s">
        <v>6079</v>
      </c>
      <c r="L251" s="21"/>
      <c r="M251" s="20" t="s">
        <v>6058</v>
      </c>
      <c r="N251" s="20"/>
      <c r="O251" s="22" t="s">
        <v>6122</v>
      </c>
      <c r="P251" s="23" t="s">
        <v>6123</v>
      </c>
    </row>
    <row r="252">
      <c r="A252" s="7" t="str">
        <f t="shared" si="1"/>
        <v> </v>
      </c>
      <c r="B252" s="7" t="str">
        <f t="shared" si="2"/>
        <v>1552144537</v>
      </c>
      <c r="C252" s="11" t="s">
        <v>3871</v>
      </c>
      <c r="D252" s="12">
        <v>15521.0</v>
      </c>
      <c r="E252" s="13">
        <v>27379.0</v>
      </c>
      <c r="F252" s="14">
        <v>44537.0</v>
      </c>
      <c r="G252" s="15">
        <v>0.6041666666666666</v>
      </c>
      <c r="H252" s="16" t="s">
        <v>6054</v>
      </c>
      <c r="I252" s="17" t="s">
        <v>6055</v>
      </c>
      <c r="J252" s="18" t="s">
        <v>6056</v>
      </c>
      <c r="K252" s="19" t="s">
        <v>6111</v>
      </c>
      <c r="L252" s="21"/>
      <c r="M252" s="20" t="s">
        <v>6058</v>
      </c>
      <c r="N252" s="20"/>
      <c r="O252" s="24"/>
      <c r="P252" s="23" t="e">
        <v>#N/A</v>
      </c>
    </row>
    <row r="253">
      <c r="A253" s="7" t="str">
        <f t="shared" si="1"/>
        <v> </v>
      </c>
      <c r="B253" s="7" t="str">
        <f t="shared" si="2"/>
        <v>1742544537</v>
      </c>
      <c r="C253" s="11" t="s">
        <v>5427</v>
      </c>
      <c r="D253" s="12">
        <v>17425.0</v>
      </c>
      <c r="E253" s="13">
        <v>22145.0</v>
      </c>
      <c r="F253" s="14">
        <v>44537.0</v>
      </c>
      <c r="G253" s="15">
        <v>0.6145833333333334</v>
      </c>
      <c r="H253" s="16" t="s">
        <v>6060</v>
      </c>
      <c r="I253" s="17" t="s">
        <v>6067</v>
      </c>
      <c r="J253" s="18" t="s">
        <v>6081</v>
      </c>
      <c r="K253" s="19" t="s">
        <v>6075</v>
      </c>
      <c r="L253" s="21" t="s">
        <v>6058</v>
      </c>
      <c r="M253" s="20"/>
      <c r="N253" s="20"/>
      <c r="O253" s="24"/>
      <c r="P253" s="23" t="s">
        <v>6104</v>
      </c>
    </row>
    <row r="254">
      <c r="A254" s="7" t="str">
        <f t="shared" si="1"/>
        <v> </v>
      </c>
      <c r="B254" s="7" t="str">
        <f t="shared" si="2"/>
        <v>1546144537</v>
      </c>
      <c r="C254" s="11" t="s">
        <v>3819</v>
      </c>
      <c r="D254" s="12">
        <v>15461.0</v>
      </c>
      <c r="E254" s="13">
        <v>13322.0</v>
      </c>
      <c r="F254" s="14">
        <v>44537.0</v>
      </c>
      <c r="G254" s="15">
        <v>0.6145833333333334</v>
      </c>
      <c r="H254" s="16" t="s">
        <v>6060</v>
      </c>
      <c r="I254" s="17" t="s">
        <v>6061</v>
      </c>
      <c r="J254" s="18" t="s">
        <v>6062</v>
      </c>
      <c r="K254" s="19" t="s">
        <v>6057</v>
      </c>
      <c r="L254" s="21"/>
      <c r="M254" s="20" t="s">
        <v>6058</v>
      </c>
      <c r="N254" s="20" t="s">
        <v>6058</v>
      </c>
      <c r="O254" s="24"/>
      <c r="P254" s="23" t="s">
        <v>6103</v>
      </c>
    </row>
    <row r="255">
      <c r="A255" s="7" t="str">
        <f t="shared" si="1"/>
        <v> </v>
      </c>
      <c r="B255" s="7" t="str">
        <f t="shared" si="2"/>
        <v>1190344537</v>
      </c>
      <c r="C255" s="11" t="s">
        <v>1145</v>
      </c>
      <c r="D255" s="12">
        <v>11903.0</v>
      </c>
      <c r="E255" s="13">
        <v>21184.0</v>
      </c>
      <c r="F255" s="14">
        <v>44537.0</v>
      </c>
      <c r="G255" s="15">
        <v>0.6145833333333334</v>
      </c>
      <c r="H255" s="16" t="s">
        <v>6060</v>
      </c>
      <c r="I255" s="17" t="s">
        <v>6061</v>
      </c>
      <c r="J255" s="18" t="s">
        <v>6068</v>
      </c>
      <c r="K255" s="19" t="s">
        <v>6097</v>
      </c>
      <c r="L255" s="21"/>
      <c r="M255" s="20" t="s">
        <v>6058</v>
      </c>
      <c r="N255" s="20" t="s">
        <v>6058</v>
      </c>
      <c r="O255" s="24"/>
      <c r="P255" s="23" t="s">
        <v>6064</v>
      </c>
    </row>
    <row r="256">
      <c r="A256" s="7" t="str">
        <f t="shared" si="1"/>
        <v> </v>
      </c>
      <c r="B256" s="7" t="str">
        <f t="shared" si="2"/>
        <v>1738944537</v>
      </c>
      <c r="C256" s="11" t="s">
        <v>5399</v>
      </c>
      <c r="D256" s="12">
        <v>17389.0</v>
      </c>
      <c r="E256" s="13">
        <v>25089.0</v>
      </c>
      <c r="F256" s="14">
        <v>44537.0</v>
      </c>
      <c r="G256" s="15">
        <v>0.6145833333333334</v>
      </c>
      <c r="H256" s="16" t="s">
        <v>6054</v>
      </c>
      <c r="I256" s="17" t="s">
        <v>6061</v>
      </c>
      <c r="J256" s="18" t="s">
        <v>6081</v>
      </c>
      <c r="K256" s="19" t="s">
        <v>6116</v>
      </c>
      <c r="L256" s="21" t="s">
        <v>6058</v>
      </c>
      <c r="M256" s="20"/>
      <c r="N256" s="20"/>
      <c r="O256" s="24"/>
      <c r="P256" s="23" t="s">
        <v>6063</v>
      </c>
    </row>
    <row r="257">
      <c r="A257" s="7" t="str">
        <f t="shared" si="1"/>
        <v> </v>
      </c>
      <c r="B257" s="7" t="str">
        <f t="shared" si="2"/>
        <v>969044537</v>
      </c>
      <c r="C257" s="11" t="s">
        <v>227</v>
      </c>
      <c r="D257" s="12">
        <v>9690.0</v>
      </c>
      <c r="E257" s="13">
        <v>19700.0</v>
      </c>
      <c r="F257" s="14">
        <v>44537.0</v>
      </c>
      <c r="G257" s="15">
        <v>0.625</v>
      </c>
      <c r="H257" s="16" t="s">
        <v>6054</v>
      </c>
      <c r="I257" s="17" t="s">
        <v>6055</v>
      </c>
      <c r="J257" s="18" t="s">
        <v>6068</v>
      </c>
      <c r="K257" s="19" t="s">
        <v>6079</v>
      </c>
      <c r="L257" s="21"/>
      <c r="M257" s="20" t="s">
        <v>6058</v>
      </c>
      <c r="N257" s="20"/>
      <c r="O257" s="24"/>
      <c r="P257" s="23" t="s">
        <v>6084</v>
      </c>
    </row>
    <row r="258">
      <c r="A258" s="7" t="str">
        <f t="shared" si="1"/>
        <v> </v>
      </c>
      <c r="B258" s="7" t="str">
        <f t="shared" si="2"/>
        <v>1049844537</v>
      </c>
      <c r="C258" s="11" t="s">
        <v>540</v>
      </c>
      <c r="D258" s="12">
        <v>10498.0</v>
      </c>
      <c r="E258" s="13">
        <v>28308.0</v>
      </c>
      <c r="F258" s="14">
        <v>44537.0</v>
      </c>
      <c r="G258" s="15">
        <v>0.625</v>
      </c>
      <c r="H258" s="16" t="s">
        <v>6054</v>
      </c>
      <c r="I258" s="17" t="s">
        <v>6055</v>
      </c>
      <c r="J258" s="18" t="s">
        <v>6056</v>
      </c>
      <c r="K258" s="19" t="s">
        <v>6079</v>
      </c>
      <c r="L258" s="21"/>
      <c r="M258" s="20" t="s">
        <v>6058</v>
      </c>
      <c r="N258" s="20"/>
      <c r="O258" s="24"/>
      <c r="P258" s="23" t="s">
        <v>6084</v>
      </c>
    </row>
    <row r="259">
      <c r="A259" s="7" t="str">
        <f t="shared" si="1"/>
        <v> </v>
      </c>
      <c r="B259" s="7" t="str">
        <f t="shared" si="2"/>
        <v>1015444537</v>
      </c>
      <c r="C259" s="11" t="s">
        <v>397</v>
      </c>
      <c r="D259" s="12">
        <v>10154.0</v>
      </c>
      <c r="E259" s="13">
        <v>18673.0</v>
      </c>
      <c r="F259" s="14">
        <v>44537.0</v>
      </c>
      <c r="G259" s="15">
        <v>0.625</v>
      </c>
      <c r="H259" s="16" t="s">
        <v>6054</v>
      </c>
      <c r="I259" s="17" t="s">
        <v>6055</v>
      </c>
      <c r="J259" s="18" t="s">
        <v>6068</v>
      </c>
      <c r="K259" s="19" t="s">
        <v>6107</v>
      </c>
      <c r="L259" s="21"/>
      <c r="M259" s="20" t="s">
        <v>6058</v>
      </c>
      <c r="N259" s="20"/>
      <c r="O259" s="24"/>
      <c r="P259" s="23" t="s">
        <v>6084</v>
      </c>
    </row>
    <row r="260">
      <c r="A260" s="7" t="str">
        <f t="shared" si="1"/>
        <v> </v>
      </c>
      <c r="B260" s="7" t="str">
        <f t="shared" si="2"/>
        <v>1742944537</v>
      </c>
      <c r="C260" s="11" t="s">
        <v>1766</v>
      </c>
      <c r="D260" s="12">
        <v>17429.0</v>
      </c>
      <c r="E260" s="13">
        <v>22303.0</v>
      </c>
      <c r="F260" s="14">
        <v>44537.0</v>
      </c>
      <c r="G260" s="15">
        <v>0.625</v>
      </c>
      <c r="H260" s="16" t="s">
        <v>6060</v>
      </c>
      <c r="I260" s="17" t="s">
        <v>6061</v>
      </c>
      <c r="J260" s="18" t="s">
        <v>6081</v>
      </c>
      <c r="K260" s="19" t="s">
        <v>6124</v>
      </c>
      <c r="L260" s="21" t="s">
        <v>6058</v>
      </c>
      <c r="M260" s="20"/>
      <c r="N260" s="20"/>
      <c r="O260" s="24"/>
      <c r="P260" s="23" t="e">
        <v>#N/A</v>
      </c>
    </row>
    <row r="261">
      <c r="A261" s="7" t="str">
        <f t="shared" si="1"/>
        <v> </v>
      </c>
      <c r="B261" s="7" t="str">
        <f t="shared" si="2"/>
        <v>1247344537</v>
      </c>
      <c r="C261" s="11" t="s">
        <v>1449</v>
      </c>
      <c r="D261" s="12">
        <v>12473.0</v>
      </c>
      <c r="E261" s="13">
        <v>23807.0</v>
      </c>
      <c r="F261" s="14">
        <v>44537.0</v>
      </c>
      <c r="G261" s="15">
        <v>0.6354166666666666</v>
      </c>
      <c r="H261" s="16" t="s">
        <v>6054</v>
      </c>
      <c r="I261" s="17" t="s">
        <v>6055</v>
      </c>
      <c r="J261" s="18" t="s">
        <v>6068</v>
      </c>
      <c r="K261" s="19" t="s">
        <v>6102</v>
      </c>
      <c r="L261" s="21"/>
      <c r="M261" s="20" t="s">
        <v>6058</v>
      </c>
      <c r="N261" s="20" t="s">
        <v>6058</v>
      </c>
      <c r="O261" s="24"/>
      <c r="P261" s="23" t="s">
        <v>6064</v>
      </c>
    </row>
    <row r="262">
      <c r="A262" s="7" t="str">
        <f t="shared" si="1"/>
        <v> </v>
      </c>
      <c r="B262" s="7" t="str">
        <f t="shared" si="2"/>
        <v>1562144537</v>
      </c>
      <c r="C262" s="11" t="s">
        <v>3962</v>
      </c>
      <c r="D262" s="12">
        <v>15621.0</v>
      </c>
      <c r="E262" s="13">
        <v>21011.0</v>
      </c>
      <c r="F262" s="14">
        <v>44537.0</v>
      </c>
      <c r="G262" s="15">
        <v>0.6354166666666666</v>
      </c>
      <c r="H262" s="16" t="s">
        <v>6060</v>
      </c>
      <c r="I262" s="17" t="s">
        <v>6061</v>
      </c>
      <c r="J262" s="18" t="s">
        <v>6062</v>
      </c>
      <c r="K262" s="19" t="s">
        <v>6057</v>
      </c>
      <c r="L262" s="21"/>
      <c r="M262" s="20" t="s">
        <v>6058</v>
      </c>
      <c r="N262" s="20" t="s">
        <v>6058</v>
      </c>
      <c r="O262" s="24"/>
      <c r="P262" s="23" t="s">
        <v>6103</v>
      </c>
    </row>
    <row r="263">
      <c r="A263" s="7" t="str">
        <f t="shared" si="1"/>
        <v> </v>
      </c>
      <c r="B263" s="7" t="str">
        <f t="shared" si="2"/>
        <v>1208244537</v>
      </c>
      <c r="C263" s="11" t="s">
        <v>1231</v>
      </c>
      <c r="D263" s="12">
        <v>12082.0</v>
      </c>
      <c r="E263" s="13">
        <v>22122.0</v>
      </c>
      <c r="F263" s="14">
        <v>44537.0</v>
      </c>
      <c r="G263" s="15">
        <v>0.6458333333333334</v>
      </c>
      <c r="H263" s="16" t="s">
        <v>6060</v>
      </c>
      <c r="I263" s="17" t="s">
        <v>6061</v>
      </c>
      <c r="J263" s="18" t="s">
        <v>6062</v>
      </c>
      <c r="K263" s="19" t="s">
        <v>6079</v>
      </c>
      <c r="L263" s="21"/>
      <c r="M263" s="20" t="s">
        <v>6058</v>
      </c>
      <c r="N263" s="20" t="s">
        <v>6058</v>
      </c>
      <c r="O263" s="24"/>
      <c r="P263" s="23" t="s">
        <v>6103</v>
      </c>
    </row>
    <row r="264">
      <c r="A264" s="7" t="str">
        <f t="shared" si="1"/>
        <v> </v>
      </c>
      <c r="B264" s="7" t="str">
        <f t="shared" si="2"/>
        <v>1107244537</v>
      </c>
      <c r="C264" s="11" t="s">
        <v>762</v>
      </c>
      <c r="D264" s="12">
        <v>11072.0</v>
      </c>
      <c r="E264" s="13">
        <v>27956.0</v>
      </c>
      <c r="F264" s="14">
        <v>44537.0</v>
      </c>
      <c r="G264" s="15">
        <v>0.65625</v>
      </c>
      <c r="H264" s="16" t="s">
        <v>6060</v>
      </c>
      <c r="I264" s="17" t="s">
        <v>6087</v>
      </c>
      <c r="J264" s="18" t="s">
        <v>6081</v>
      </c>
      <c r="K264" s="19" t="s">
        <v>6092</v>
      </c>
      <c r="L264" s="21"/>
      <c r="M264" s="20" t="s">
        <v>6058</v>
      </c>
      <c r="N264" s="20" t="s">
        <v>6058</v>
      </c>
      <c r="O264" s="24"/>
      <c r="P264" s="23" t="s">
        <v>6064</v>
      </c>
    </row>
    <row r="265">
      <c r="A265" s="7" t="str">
        <f t="shared" si="1"/>
        <v> </v>
      </c>
      <c r="B265" s="7" t="str">
        <f t="shared" si="2"/>
        <v>1052444538</v>
      </c>
      <c r="C265" s="11" t="s">
        <v>551</v>
      </c>
      <c r="D265" s="12">
        <v>10524.0</v>
      </c>
      <c r="E265" s="13">
        <v>27107.0</v>
      </c>
      <c r="F265" s="14">
        <v>44538.0</v>
      </c>
      <c r="G265" s="15">
        <v>0.3333333333333333</v>
      </c>
      <c r="H265" s="16" t="s">
        <v>6054</v>
      </c>
      <c r="I265" s="17" t="s">
        <v>6055</v>
      </c>
      <c r="J265" s="18" t="s">
        <v>6056</v>
      </c>
      <c r="K265" s="19" t="s">
        <v>6069</v>
      </c>
      <c r="L265" s="21"/>
      <c r="M265" s="20" t="s">
        <v>6058</v>
      </c>
      <c r="N265" s="20"/>
      <c r="O265" s="24"/>
      <c r="P265" s="23" t="s">
        <v>6059</v>
      </c>
    </row>
    <row r="266">
      <c r="A266" s="7" t="str">
        <f t="shared" si="1"/>
        <v> </v>
      </c>
      <c r="B266" s="7" t="str">
        <f t="shared" si="2"/>
        <v>1701744538</v>
      </c>
      <c r="C266" s="11" t="s">
        <v>5103</v>
      </c>
      <c r="D266" s="12">
        <v>17017.0</v>
      </c>
      <c r="E266" s="13">
        <v>29428.0</v>
      </c>
      <c r="F266" s="14">
        <v>44538.0</v>
      </c>
      <c r="G266" s="15">
        <v>0.3333333333333333</v>
      </c>
      <c r="H266" s="16" t="s">
        <v>6054</v>
      </c>
      <c r="I266" s="17" t="s">
        <v>6055</v>
      </c>
      <c r="J266" s="18" t="s">
        <v>6056</v>
      </c>
      <c r="K266" s="19" t="s">
        <v>6076</v>
      </c>
      <c r="L266" s="21"/>
      <c r="M266" s="20" t="s">
        <v>6058</v>
      </c>
      <c r="N266" s="20"/>
      <c r="O266" s="24"/>
      <c r="P266" s="23" t="s">
        <v>6064</v>
      </c>
    </row>
    <row r="267">
      <c r="A267" s="7" t="str">
        <f t="shared" si="1"/>
        <v> </v>
      </c>
      <c r="B267" s="7" t="str">
        <f t="shared" si="2"/>
        <v>1417244538</v>
      </c>
      <c r="C267" s="11" t="s">
        <v>2761</v>
      </c>
      <c r="D267" s="12">
        <v>14172.0</v>
      </c>
      <c r="E267" s="13">
        <v>17875.0</v>
      </c>
      <c r="F267" s="14">
        <v>44538.0</v>
      </c>
      <c r="G267" s="15">
        <v>0.34375</v>
      </c>
      <c r="H267" s="16" t="s">
        <v>6054</v>
      </c>
      <c r="I267" s="17" t="s">
        <v>6055</v>
      </c>
      <c r="J267" s="18" t="s">
        <v>6056</v>
      </c>
      <c r="K267" s="19" t="s">
        <v>6069</v>
      </c>
      <c r="L267" s="21"/>
      <c r="M267" s="20" t="s">
        <v>6058</v>
      </c>
      <c r="N267" s="20" t="s">
        <v>6058</v>
      </c>
      <c r="O267" s="24"/>
      <c r="P267" s="23" t="s">
        <v>6064</v>
      </c>
    </row>
    <row r="268">
      <c r="A268" s="7" t="str">
        <f t="shared" si="1"/>
        <v> </v>
      </c>
      <c r="B268" s="7" t="str">
        <f t="shared" si="2"/>
        <v>927844538</v>
      </c>
      <c r="C268" s="11" t="s">
        <v>94</v>
      </c>
      <c r="D268" s="12">
        <v>9278.0</v>
      </c>
      <c r="E268" s="13">
        <v>24413.0</v>
      </c>
      <c r="F268" s="14">
        <v>44538.0</v>
      </c>
      <c r="G268" s="15">
        <v>0.3541666666666667</v>
      </c>
      <c r="H268" s="16" t="s">
        <v>6054</v>
      </c>
      <c r="I268" s="17" t="s">
        <v>6055</v>
      </c>
      <c r="J268" s="18" t="s">
        <v>6068</v>
      </c>
      <c r="K268" s="19" t="s">
        <v>6069</v>
      </c>
      <c r="L268" s="21"/>
      <c r="M268" s="20" t="s">
        <v>6058</v>
      </c>
      <c r="N268" s="20"/>
      <c r="O268" s="24"/>
      <c r="P268" s="23" t="e">
        <v>#N/A</v>
      </c>
    </row>
    <row r="269">
      <c r="A269" s="7" t="str">
        <f t="shared" si="1"/>
        <v> </v>
      </c>
      <c r="B269" s="7" t="str">
        <f t="shared" si="2"/>
        <v>1271044538</v>
      </c>
      <c r="C269" s="11" t="s">
        <v>1612</v>
      </c>
      <c r="D269" s="12">
        <v>12710.0</v>
      </c>
      <c r="E269" s="13">
        <v>29031.0</v>
      </c>
      <c r="F269" s="14">
        <v>44538.0</v>
      </c>
      <c r="G269" s="15">
        <v>0.3541666666666667</v>
      </c>
      <c r="H269" s="16" t="s">
        <v>6060</v>
      </c>
      <c r="I269" s="17" t="s">
        <v>6055</v>
      </c>
      <c r="J269" s="18" t="s">
        <v>6068</v>
      </c>
      <c r="K269" s="19" t="s">
        <v>6121</v>
      </c>
      <c r="L269" s="21"/>
      <c r="M269" s="20" t="s">
        <v>6058</v>
      </c>
      <c r="N269" s="20"/>
      <c r="O269" s="24"/>
      <c r="P269" s="23" t="s">
        <v>6059</v>
      </c>
    </row>
    <row r="270">
      <c r="A270" s="7" t="str">
        <f t="shared" si="1"/>
        <v> </v>
      </c>
      <c r="B270" s="7" t="str">
        <f t="shared" si="2"/>
        <v>1532244538</v>
      </c>
      <c r="C270" s="11" t="s">
        <v>3703</v>
      </c>
      <c r="D270" s="12">
        <v>15322.0</v>
      </c>
      <c r="E270" s="13">
        <v>16468.0</v>
      </c>
      <c r="F270" s="14">
        <v>44538.0</v>
      </c>
      <c r="G270" s="15">
        <v>0.3541666666666667</v>
      </c>
      <c r="H270" s="16" t="s">
        <v>6054</v>
      </c>
      <c r="I270" s="17" t="s">
        <v>6055</v>
      </c>
      <c r="J270" s="18" t="s">
        <v>6056</v>
      </c>
      <c r="K270" s="19" t="s">
        <v>6102</v>
      </c>
      <c r="L270" s="21"/>
      <c r="M270" s="20" t="s">
        <v>6058</v>
      </c>
      <c r="N270" s="20"/>
      <c r="O270" s="24"/>
      <c r="P270" s="23" t="s">
        <v>6059</v>
      </c>
    </row>
    <row r="271">
      <c r="A271" s="7" t="str">
        <f t="shared" si="1"/>
        <v> </v>
      </c>
      <c r="B271" s="7" t="str">
        <f t="shared" si="2"/>
        <v>1578344538</v>
      </c>
      <c r="C271" s="11" t="s">
        <v>4109</v>
      </c>
      <c r="D271" s="12">
        <v>15783.0</v>
      </c>
      <c r="E271" s="13">
        <v>20965.0</v>
      </c>
      <c r="F271" s="14">
        <v>44538.0</v>
      </c>
      <c r="G271" s="15">
        <v>0.3541666666666667</v>
      </c>
      <c r="H271" s="16" t="s">
        <v>6060</v>
      </c>
      <c r="I271" s="17" t="s">
        <v>6055</v>
      </c>
      <c r="J271" s="18" t="s">
        <v>6056</v>
      </c>
      <c r="K271" s="19" t="s">
        <v>6078</v>
      </c>
      <c r="L271" s="21"/>
      <c r="M271" s="20" t="s">
        <v>6058</v>
      </c>
      <c r="N271" s="20" t="s">
        <v>6058</v>
      </c>
      <c r="O271" s="24"/>
      <c r="P271" s="23" t="s">
        <v>6103</v>
      </c>
    </row>
    <row r="272">
      <c r="A272" s="7" t="str">
        <f t="shared" si="1"/>
        <v> </v>
      </c>
      <c r="B272" s="7" t="str">
        <f t="shared" si="2"/>
        <v>1697044538</v>
      </c>
      <c r="C272" s="11" t="s">
        <v>5067</v>
      </c>
      <c r="D272" s="12">
        <v>16970.0</v>
      </c>
      <c r="E272" s="13">
        <v>19986.0</v>
      </c>
      <c r="F272" s="14">
        <v>44538.0</v>
      </c>
      <c r="G272" s="15">
        <v>0.375</v>
      </c>
      <c r="H272" s="16" t="s">
        <v>6054</v>
      </c>
      <c r="I272" s="17" t="s">
        <v>6067</v>
      </c>
      <c r="J272" s="18" t="s">
        <v>6062</v>
      </c>
      <c r="K272" s="19" t="s">
        <v>6057</v>
      </c>
      <c r="L272" s="21"/>
      <c r="M272" s="20" t="s">
        <v>6058</v>
      </c>
      <c r="N272" s="20" t="s">
        <v>6058</v>
      </c>
      <c r="O272" s="24"/>
      <c r="P272" s="23" t="s">
        <v>6064</v>
      </c>
    </row>
    <row r="273">
      <c r="A273" s="7" t="str">
        <f t="shared" si="1"/>
        <v> </v>
      </c>
      <c r="B273" s="7" t="str">
        <f t="shared" si="2"/>
        <v>1231644538</v>
      </c>
      <c r="C273" s="11" t="s">
        <v>1350</v>
      </c>
      <c r="D273" s="12">
        <v>12316.0</v>
      </c>
      <c r="E273" s="13">
        <v>21955.0</v>
      </c>
      <c r="F273" s="14">
        <v>44538.0</v>
      </c>
      <c r="G273" s="15">
        <v>0.375</v>
      </c>
      <c r="H273" s="16" t="s">
        <v>6054</v>
      </c>
      <c r="I273" s="17" t="s">
        <v>6055</v>
      </c>
      <c r="J273" s="18" t="s">
        <v>6068</v>
      </c>
      <c r="K273" s="19" t="s">
        <v>6079</v>
      </c>
      <c r="L273" s="21"/>
      <c r="M273" s="20" t="s">
        <v>6058</v>
      </c>
      <c r="N273" s="20"/>
      <c r="O273" s="24"/>
      <c r="P273" s="23" t="s">
        <v>6084</v>
      </c>
    </row>
    <row r="274">
      <c r="A274" s="7" t="str">
        <f t="shared" si="1"/>
        <v> </v>
      </c>
      <c r="B274" s="7" t="str">
        <f t="shared" si="2"/>
        <v>1284944538</v>
      </c>
      <c r="C274" s="11" t="s">
        <v>1728</v>
      </c>
      <c r="D274" s="12">
        <v>12849.0</v>
      </c>
      <c r="E274" s="13">
        <v>19291.0</v>
      </c>
      <c r="F274" s="14">
        <v>44538.0</v>
      </c>
      <c r="G274" s="15">
        <v>0.3958333333333333</v>
      </c>
      <c r="H274" s="16" t="s">
        <v>6060</v>
      </c>
      <c r="I274" s="17" t="s">
        <v>6055</v>
      </c>
      <c r="J274" s="18" t="s">
        <v>6068</v>
      </c>
      <c r="K274" s="19" t="s">
        <v>6113</v>
      </c>
      <c r="L274" s="21"/>
      <c r="M274" s="20" t="s">
        <v>6058</v>
      </c>
      <c r="N274" s="20"/>
      <c r="O274" s="24"/>
      <c r="P274" s="23" t="s">
        <v>6059</v>
      </c>
    </row>
    <row r="275">
      <c r="A275" s="7" t="str">
        <f t="shared" si="1"/>
        <v> </v>
      </c>
      <c r="B275" s="7" t="str">
        <f t="shared" si="2"/>
        <v>1406644538</v>
      </c>
      <c r="C275" s="11" t="s">
        <v>2679</v>
      </c>
      <c r="D275" s="12">
        <v>14066.0</v>
      </c>
      <c r="E275" s="13">
        <v>35192.0</v>
      </c>
      <c r="F275" s="14">
        <v>44538.0</v>
      </c>
      <c r="G275" s="15">
        <v>0.3958333333333333</v>
      </c>
      <c r="H275" s="16" t="s">
        <v>6054</v>
      </c>
      <c r="I275" s="17" t="s">
        <v>6055</v>
      </c>
      <c r="J275" s="18" t="s">
        <v>6068</v>
      </c>
      <c r="K275" s="19" t="s">
        <v>6118</v>
      </c>
      <c r="L275" s="21"/>
      <c r="M275" s="20" t="s">
        <v>6058</v>
      </c>
      <c r="N275" s="20"/>
      <c r="O275" s="24"/>
      <c r="P275" s="23" t="s">
        <v>6059</v>
      </c>
    </row>
    <row r="276">
      <c r="A276" s="7" t="str">
        <f t="shared" si="1"/>
        <v> </v>
      </c>
      <c r="B276" s="7" t="str">
        <f t="shared" si="2"/>
        <v>1768444538</v>
      </c>
      <c r="C276" s="11" t="s">
        <v>5585</v>
      </c>
      <c r="D276" s="12">
        <v>17684.0</v>
      </c>
      <c r="E276" s="13">
        <v>15744.0</v>
      </c>
      <c r="F276" s="14">
        <v>44538.0</v>
      </c>
      <c r="G276" s="15">
        <v>0.3958333333333333</v>
      </c>
      <c r="H276" s="16" t="s">
        <v>6054</v>
      </c>
      <c r="I276" s="17" t="s">
        <v>6067</v>
      </c>
      <c r="J276" s="18" t="s">
        <v>6062</v>
      </c>
      <c r="K276" s="19" t="s">
        <v>6075</v>
      </c>
      <c r="L276" s="21" t="s">
        <v>6058</v>
      </c>
      <c r="M276" s="20"/>
      <c r="N276" s="20"/>
      <c r="O276" s="24"/>
      <c r="P276" s="23" t="e">
        <v>#N/A</v>
      </c>
    </row>
    <row r="277">
      <c r="A277" s="7" t="str">
        <f t="shared" si="1"/>
        <v> </v>
      </c>
      <c r="B277" s="7" t="str">
        <f t="shared" si="2"/>
        <v>1640444538</v>
      </c>
      <c r="C277" s="11" t="s">
        <v>4633</v>
      </c>
      <c r="D277" s="12">
        <v>16404.0</v>
      </c>
      <c r="E277" s="13">
        <v>21743.0</v>
      </c>
      <c r="F277" s="14">
        <v>44538.0</v>
      </c>
      <c r="G277" s="15">
        <v>0.3958333333333333</v>
      </c>
      <c r="H277" s="16" t="s">
        <v>6054</v>
      </c>
      <c r="I277" s="17" t="s">
        <v>6055</v>
      </c>
      <c r="J277" s="18" t="s">
        <v>6068</v>
      </c>
      <c r="K277" s="19" t="s">
        <v>6069</v>
      </c>
      <c r="L277" s="21"/>
      <c r="M277" s="20" t="s">
        <v>6058</v>
      </c>
      <c r="N277" s="20" t="s">
        <v>6058</v>
      </c>
      <c r="O277" s="24"/>
      <c r="P277" s="23" t="s">
        <v>6064</v>
      </c>
    </row>
    <row r="278">
      <c r="A278" s="7" t="str">
        <f t="shared" si="1"/>
        <v> </v>
      </c>
      <c r="B278" s="7" t="str">
        <f t="shared" si="2"/>
        <v>1481044538</v>
      </c>
      <c r="C278" s="11" t="s">
        <v>3281</v>
      </c>
      <c r="D278" s="12">
        <v>14810.0</v>
      </c>
      <c r="E278" s="13">
        <v>18103.0</v>
      </c>
      <c r="F278" s="14">
        <v>44538.0</v>
      </c>
      <c r="G278" s="15">
        <v>0.3958333333333333</v>
      </c>
      <c r="H278" s="16" t="s">
        <v>6060</v>
      </c>
      <c r="I278" s="17" t="s">
        <v>6067</v>
      </c>
      <c r="J278" s="18" t="s">
        <v>6081</v>
      </c>
      <c r="K278" s="19" t="s">
        <v>6099</v>
      </c>
      <c r="L278" s="21"/>
      <c r="M278" s="20" t="s">
        <v>6058</v>
      </c>
      <c r="N278" s="20"/>
      <c r="O278" s="24"/>
      <c r="P278" s="23" t="s">
        <v>6059</v>
      </c>
    </row>
    <row r="279">
      <c r="A279" s="7" t="str">
        <f t="shared" si="1"/>
        <v> </v>
      </c>
      <c r="B279" s="7" t="str">
        <f t="shared" si="2"/>
        <v>1279544538</v>
      </c>
      <c r="C279" s="11" t="s">
        <v>1683</v>
      </c>
      <c r="D279" s="12">
        <v>12795.0</v>
      </c>
      <c r="E279" s="13">
        <v>25954.0</v>
      </c>
      <c r="F279" s="14">
        <v>44538.0</v>
      </c>
      <c r="G279" s="15">
        <v>0.3958333333333333</v>
      </c>
      <c r="H279" s="16" t="s">
        <v>6054</v>
      </c>
      <c r="I279" s="17" t="s">
        <v>6067</v>
      </c>
      <c r="J279" s="18" t="s">
        <v>6081</v>
      </c>
      <c r="K279" s="19" t="s">
        <v>6069</v>
      </c>
      <c r="L279" s="21"/>
      <c r="M279" s="20" t="s">
        <v>6058</v>
      </c>
      <c r="N279" s="20" t="s">
        <v>6058</v>
      </c>
      <c r="O279" s="24"/>
      <c r="P279" s="23" t="s">
        <v>6064</v>
      </c>
    </row>
    <row r="280">
      <c r="A280" s="7" t="str">
        <f t="shared" si="1"/>
        <v> </v>
      </c>
      <c r="B280" s="7" t="str">
        <f t="shared" si="2"/>
        <v>1237544538</v>
      </c>
      <c r="C280" s="11" t="s">
        <v>1387</v>
      </c>
      <c r="D280" s="12">
        <v>12375.0</v>
      </c>
      <c r="E280" s="13">
        <v>25838.0</v>
      </c>
      <c r="F280" s="14">
        <v>44538.0</v>
      </c>
      <c r="G280" s="15">
        <v>0.40625</v>
      </c>
      <c r="H280" s="16" t="s">
        <v>6054</v>
      </c>
      <c r="I280" s="17" t="s">
        <v>6055</v>
      </c>
      <c r="J280" s="18" t="s">
        <v>6068</v>
      </c>
      <c r="K280" s="19" t="s">
        <v>6069</v>
      </c>
      <c r="L280" s="21"/>
      <c r="M280" s="20" t="s">
        <v>6058</v>
      </c>
      <c r="N280" s="20"/>
      <c r="O280" s="24"/>
      <c r="P280" s="23" t="s">
        <v>6059</v>
      </c>
    </row>
    <row r="281">
      <c r="A281" s="7" t="str">
        <f t="shared" si="1"/>
        <v> </v>
      </c>
      <c r="B281" s="7" t="str">
        <f t="shared" si="2"/>
        <v>1758844538</v>
      </c>
      <c r="C281" s="11" t="s">
        <v>5542</v>
      </c>
      <c r="D281" s="12">
        <v>17588.0</v>
      </c>
      <c r="E281" s="13">
        <v>20083.0</v>
      </c>
      <c r="F281" s="14">
        <v>44538.0</v>
      </c>
      <c r="G281" s="15">
        <v>0.4166666666666667</v>
      </c>
      <c r="H281" s="16" t="s">
        <v>6060</v>
      </c>
      <c r="I281" s="17" t="s">
        <v>6067</v>
      </c>
      <c r="J281" s="18" t="s">
        <v>6062</v>
      </c>
      <c r="K281" s="19" t="s">
        <v>6057</v>
      </c>
      <c r="L281" s="21" t="s">
        <v>6058</v>
      </c>
      <c r="M281" s="20"/>
      <c r="N281" s="20"/>
      <c r="O281" s="24"/>
      <c r="P281" s="23" t="s">
        <v>6063</v>
      </c>
    </row>
    <row r="282">
      <c r="A282" s="7" t="str">
        <f t="shared" si="1"/>
        <v> </v>
      </c>
      <c r="B282" s="7" t="str">
        <f t="shared" si="2"/>
        <v>1376344538</v>
      </c>
      <c r="C282" s="11" t="s">
        <v>2454</v>
      </c>
      <c r="D282" s="12">
        <v>13763.0</v>
      </c>
      <c r="E282" s="13">
        <v>17226.0</v>
      </c>
      <c r="F282" s="14">
        <v>44538.0</v>
      </c>
      <c r="G282" s="15">
        <v>0.4166666666666667</v>
      </c>
      <c r="H282" s="16" t="s">
        <v>6054</v>
      </c>
      <c r="I282" s="17" t="s">
        <v>6067</v>
      </c>
      <c r="J282" s="18" t="s">
        <v>6062</v>
      </c>
      <c r="K282" s="19" t="s">
        <v>6112</v>
      </c>
      <c r="L282" s="21"/>
      <c r="M282" s="20" t="s">
        <v>6058</v>
      </c>
      <c r="N282" s="20"/>
      <c r="O282" s="24"/>
      <c r="P282" s="23" t="s">
        <v>6084</v>
      </c>
    </row>
    <row r="283">
      <c r="A283" s="7" t="str">
        <f t="shared" si="1"/>
        <v> </v>
      </c>
      <c r="B283" s="7" t="str">
        <f t="shared" si="2"/>
        <v>1502044538</v>
      </c>
      <c r="C283" s="11" t="s">
        <v>3455</v>
      </c>
      <c r="D283" s="12">
        <v>15020.0</v>
      </c>
      <c r="E283" s="13">
        <v>30728.0</v>
      </c>
      <c r="F283" s="14">
        <v>44538.0</v>
      </c>
      <c r="G283" s="15">
        <v>0.4166666666666667</v>
      </c>
      <c r="H283" s="16" t="s">
        <v>6054</v>
      </c>
      <c r="I283" s="17" t="s">
        <v>6067</v>
      </c>
      <c r="J283" s="18" t="s">
        <v>6081</v>
      </c>
      <c r="K283" s="19" t="s">
        <v>6088</v>
      </c>
      <c r="L283" s="21"/>
      <c r="M283" s="20" t="s">
        <v>6058</v>
      </c>
      <c r="N283" s="20"/>
      <c r="O283" s="24"/>
      <c r="P283" s="23" t="s">
        <v>6059</v>
      </c>
    </row>
    <row r="284">
      <c r="A284" s="7" t="str">
        <f t="shared" si="1"/>
        <v> </v>
      </c>
      <c r="B284" s="7" t="str">
        <f t="shared" si="2"/>
        <v>1763844538</v>
      </c>
      <c r="C284" s="11" t="s">
        <v>5561</v>
      </c>
      <c r="D284" s="12">
        <v>17638.0</v>
      </c>
      <c r="E284" s="13">
        <v>24544.0</v>
      </c>
      <c r="F284" s="14">
        <v>44538.0</v>
      </c>
      <c r="G284" s="15">
        <v>0.4270833333333333</v>
      </c>
      <c r="H284" s="16" t="s">
        <v>6054</v>
      </c>
      <c r="I284" s="17" t="s">
        <v>6067</v>
      </c>
      <c r="J284" s="18" t="s">
        <v>6081</v>
      </c>
      <c r="K284" s="19" t="s">
        <v>6075</v>
      </c>
      <c r="L284" s="21" t="s">
        <v>6058</v>
      </c>
      <c r="M284" s="20"/>
      <c r="N284" s="20"/>
      <c r="O284" s="24"/>
      <c r="P284" s="23" t="e">
        <v>#N/A</v>
      </c>
    </row>
    <row r="285">
      <c r="A285" s="7" t="str">
        <f t="shared" si="1"/>
        <v> </v>
      </c>
      <c r="B285" s="7" t="str">
        <f t="shared" si="2"/>
        <v>1415644538</v>
      </c>
      <c r="C285" s="11" t="s">
        <v>2752</v>
      </c>
      <c r="D285" s="12">
        <v>14156.0</v>
      </c>
      <c r="E285" s="13">
        <v>18022.0</v>
      </c>
      <c r="F285" s="14">
        <v>44538.0</v>
      </c>
      <c r="G285" s="15">
        <v>0.4270833333333333</v>
      </c>
      <c r="H285" s="16" t="s">
        <v>6060</v>
      </c>
      <c r="I285" s="17" t="s">
        <v>6055</v>
      </c>
      <c r="J285" s="18" t="s">
        <v>6056</v>
      </c>
      <c r="K285" s="19" t="s">
        <v>6119</v>
      </c>
      <c r="L285" s="21"/>
      <c r="M285" s="20" t="s">
        <v>6058</v>
      </c>
      <c r="N285" s="20" t="s">
        <v>6058</v>
      </c>
      <c r="O285" s="24"/>
      <c r="P285" s="23" t="s">
        <v>6103</v>
      </c>
    </row>
    <row r="286">
      <c r="A286" s="7" t="str">
        <f t="shared" si="1"/>
        <v> </v>
      </c>
      <c r="B286" s="7" t="str">
        <f t="shared" si="2"/>
        <v>1747244538</v>
      </c>
      <c r="C286" s="11" t="s">
        <v>5465</v>
      </c>
      <c r="D286" s="12">
        <v>17472.0</v>
      </c>
      <c r="E286" s="13">
        <v>23857.0</v>
      </c>
      <c r="F286" s="14">
        <v>44538.0</v>
      </c>
      <c r="G286" s="15">
        <v>0.4375</v>
      </c>
      <c r="H286" s="16" t="s">
        <v>6054</v>
      </c>
      <c r="I286" s="17" t="s">
        <v>6067</v>
      </c>
      <c r="J286" s="18" t="s">
        <v>6081</v>
      </c>
      <c r="K286" s="19" t="s">
        <v>6086</v>
      </c>
      <c r="L286" s="21"/>
      <c r="M286" s="20" t="s">
        <v>6058</v>
      </c>
      <c r="N286" s="20" t="s">
        <v>6058</v>
      </c>
      <c r="O286" s="24"/>
      <c r="P286" s="23" t="s">
        <v>6064</v>
      </c>
    </row>
    <row r="287">
      <c r="A287" s="7" t="str">
        <f t="shared" si="1"/>
        <v> </v>
      </c>
      <c r="B287" s="7" t="str">
        <f t="shared" si="2"/>
        <v>1507644538</v>
      </c>
      <c r="C287" s="11" t="s">
        <v>3501</v>
      </c>
      <c r="D287" s="12">
        <v>15076.0</v>
      </c>
      <c r="E287" s="13">
        <v>18452.0</v>
      </c>
      <c r="F287" s="14">
        <v>44538.0</v>
      </c>
      <c r="G287" s="15">
        <v>0.4375</v>
      </c>
      <c r="H287" s="16" t="s">
        <v>6060</v>
      </c>
      <c r="I287" s="17" t="s">
        <v>6067</v>
      </c>
      <c r="J287" s="18" t="s">
        <v>6056</v>
      </c>
      <c r="K287" s="19" t="s">
        <v>6057</v>
      </c>
      <c r="L287" s="21"/>
      <c r="M287" s="20" t="s">
        <v>6058</v>
      </c>
      <c r="N287" s="20"/>
      <c r="O287" s="24"/>
      <c r="P287" s="23" t="s">
        <v>6059</v>
      </c>
    </row>
    <row r="288">
      <c r="A288" s="7" t="str">
        <f t="shared" si="1"/>
        <v> </v>
      </c>
      <c r="B288" s="7" t="str">
        <f t="shared" si="2"/>
        <v>1743244538</v>
      </c>
      <c r="C288" s="11" t="s">
        <v>5432</v>
      </c>
      <c r="D288" s="12">
        <v>17432.0</v>
      </c>
      <c r="E288" s="13">
        <v>28960.0</v>
      </c>
      <c r="F288" s="14">
        <v>44538.0</v>
      </c>
      <c r="G288" s="15">
        <v>0.4375</v>
      </c>
      <c r="H288" s="16" t="s">
        <v>6054</v>
      </c>
      <c r="I288" s="17" t="s">
        <v>6055</v>
      </c>
      <c r="J288" s="18" t="s">
        <v>6068</v>
      </c>
      <c r="K288" s="19" t="s">
        <v>6114</v>
      </c>
      <c r="L288" s="21"/>
      <c r="M288" s="20" t="s">
        <v>6058</v>
      </c>
      <c r="N288" s="20" t="s">
        <v>6058</v>
      </c>
      <c r="O288" s="24"/>
      <c r="P288" s="23" t="e">
        <v>#N/A</v>
      </c>
    </row>
    <row r="289">
      <c r="A289" s="7" t="str">
        <f t="shared" si="1"/>
        <v> </v>
      </c>
      <c r="B289" s="7" t="str">
        <f t="shared" si="2"/>
        <v>1766544538</v>
      </c>
      <c r="C289" s="11" t="s">
        <v>5575</v>
      </c>
      <c r="D289" s="12">
        <v>17665.0</v>
      </c>
      <c r="E289" s="13">
        <v>11991.0</v>
      </c>
      <c r="F289" s="14">
        <v>44538.0</v>
      </c>
      <c r="G289" s="15">
        <v>0.4479166666666667</v>
      </c>
      <c r="H289" s="16" t="s">
        <v>6060</v>
      </c>
      <c r="I289" s="17" t="s">
        <v>6067</v>
      </c>
      <c r="J289" s="18" t="s">
        <v>6062</v>
      </c>
      <c r="K289" s="19" t="s">
        <v>6072</v>
      </c>
      <c r="L289" s="21" t="s">
        <v>6058</v>
      </c>
      <c r="M289" s="20"/>
      <c r="N289" s="20"/>
      <c r="O289" s="24"/>
      <c r="P289" s="23" t="s">
        <v>6104</v>
      </c>
    </row>
    <row r="290">
      <c r="A290" s="7" t="str">
        <f t="shared" si="1"/>
        <v> </v>
      </c>
      <c r="B290" s="7" t="str">
        <f t="shared" si="2"/>
        <v>1635944538</v>
      </c>
      <c r="C290" s="11" t="s">
        <v>4598</v>
      </c>
      <c r="D290" s="12">
        <v>16359.0</v>
      </c>
      <c r="E290" s="13">
        <v>19129.0</v>
      </c>
      <c r="F290" s="14">
        <v>44538.0</v>
      </c>
      <c r="G290" s="15">
        <v>0.4583333333333333</v>
      </c>
      <c r="H290" s="16" t="s">
        <v>6060</v>
      </c>
      <c r="I290" s="17" t="s">
        <v>6055</v>
      </c>
      <c r="J290" s="18" t="s">
        <v>6068</v>
      </c>
      <c r="K290" s="19" t="s">
        <v>6079</v>
      </c>
      <c r="L290" s="21"/>
      <c r="M290" s="20" t="s">
        <v>6058</v>
      </c>
      <c r="N290" s="20"/>
      <c r="O290" s="24"/>
      <c r="P290" s="23" t="e">
        <v>#N/A</v>
      </c>
    </row>
    <row r="291">
      <c r="A291" s="7" t="str">
        <f t="shared" si="1"/>
        <v> </v>
      </c>
      <c r="B291" s="7" t="str">
        <f t="shared" si="2"/>
        <v>1008444538</v>
      </c>
      <c r="C291" s="11" t="s">
        <v>371</v>
      </c>
      <c r="D291" s="12">
        <v>10084.0</v>
      </c>
      <c r="E291" s="13">
        <v>27338.0</v>
      </c>
      <c r="F291" s="14">
        <v>44538.0</v>
      </c>
      <c r="G291" s="15">
        <v>0.46875</v>
      </c>
      <c r="H291" s="16" t="s">
        <v>6054</v>
      </c>
      <c r="I291" s="17" t="s">
        <v>6055</v>
      </c>
      <c r="J291" s="18" t="s">
        <v>6056</v>
      </c>
      <c r="K291" s="19" t="s">
        <v>6069</v>
      </c>
      <c r="L291" s="21"/>
      <c r="M291" s="20" t="s">
        <v>6058</v>
      </c>
      <c r="N291" s="20"/>
      <c r="O291" s="24"/>
      <c r="P291" s="23" t="s">
        <v>6059</v>
      </c>
    </row>
    <row r="292">
      <c r="A292" s="7" t="str">
        <f t="shared" si="1"/>
        <v> </v>
      </c>
      <c r="B292" s="7" t="str">
        <f t="shared" si="2"/>
        <v>1585744538</v>
      </c>
      <c r="C292" s="11" t="s">
        <v>4177</v>
      </c>
      <c r="D292" s="12">
        <v>15857.0</v>
      </c>
      <c r="E292" s="13">
        <v>20924.0</v>
      </c>
      <c r="F292" s="14">
        <v>44538.0</v>
      </c>
      <c r="G292" s="15">
        <v>0.46875</v>
      </c>
      <c r="H292" s="16" t="s">
        <v>6054</v>
      </c>
      <c r="I292" s="17" t="s">
        <v>6067</v>
      </c>
      <c r="J292" s="18" t="s">
        <v>6081</v>
      </c>
      <c r="K292" s="19" t="s">
        <v>6078</v>
      </c>
      <c r="L292" s="21"/>
      <c r="M292" s="20" t="s">
        <v>6058</v>
      </c>
      <c r="N292" s="20" t="s">
        <v>6058</v>
      </c>
      <c r="O292" s="24"/>
      <c r="P292" s="23" t="s">
        <v>6103</v>
      </c>
    </row>
    <row r="293">
      <c r="A293" s="7" t="str">
        <f t="shared" si="1"/>
        <v> </v>
      </c>
      <c r="B293" s="7" t="str">
        <f t="shared" si="2"/>
        <v>1245044538</v>
      </c>
      <c r="C293" s="11" t="s">
        <v>1432</v>
      </c>
      <c r="D293" s="12">
        <v>12450.0</v>
      </c>
      <c r="E293" s="13">
        <v>31928.0</v>
      </c>
      <c r="F293" s="14">
        <v>44538.0</v>
      </c>
      <c r="G293" s="15">
        <v>0.46875</v>
      </c>
      <c r="H293" s="16" t="s">
        <v>6054</v>
      </c>
      <c r="I293" s="17" t="s">
        <v>6067</v>
      </c>
      <c r="J293" s="18" t="s">
        <v>6068</v>
      </c>
      <c r="K293" s="19" t="s">
        <v>6100</v>
      </c>
      <c r="L293" s="21"/>
      <c r="M293" s="20" t="s">
        <v>6058</v>
      </c>
      <c r="N293" s="20"/>
      <c r="O293" s="24"/>
      <c r="P293" s="23" t="s">
        <v>6084</v>
      </c>
    </row>
    <row r="294">
      <c r="A294" s="7" t="str">
        <f t="shared" si="1"/>
        <v> </v>
      </c>
      <c r="B294" s="7" t="str">
        <f t="shared" si="2"/>
        <v>1747044538</v>
      </c>
      <c r="C294" s="11" t="s">
        <v>5463</v>
      </c>
      <c r="D294" s="12">
        <v>17470.0</v>
      </c>
      <c r="E294" s="13">
        <v>34674.0</v>
      </c>
      <c r="F294" s="14">
        <v>44538.0</v>
      </c>
      <c r="G294" s="15">
        <v>0.46875</v>
      </c>
      <c r="H294" s="16" t="s">
        <v>6054</v>
      </c>
      <c r="I294" s="17" t="s">
        <v>6055</v>
      </c>
      <c r="J294" s="18" t="s">
        <v>6056</v>
      </c>
      <c r="K294" s="19" t="s">
        <v>6101</v>
      </c>
      <c r="L294" s="21"/>
      <c r="M294" s="20" t="s">
        <v>6058</v>
      </c>
      <c r="N294" s="20" t="s">
        <v>6058</v>
      </c>
      <c r="O294" s="24"/>
      <c r="P294" s="23" t="s">
        <v>6064</v>
      </c>
    </row>
    <row r="295">
      <c r="A295" s="7" t="str">
        <f t="shared" si="1"/>
        <v> </v>
      </c>
      <c r="B295" s="7" t="str">
        <f t="shared" si="2"/>
        <v>1762044538</v>
      </c>
      <c r="C295" s="11" t="s">
        <v>6125</v>
      </c>
      <c r="D295" s="12">
        <v>17620.0</v>
      </c>
      <c r="E295" s="13">
        <v>19101.0</v>
      </c>
      <c r="F295" s="14">
        <v>44538.0</v>
      </c>
      <c r="G295" s="15">
        <v>0.46875</v>
      </c>
      <c r="H295" s="16" t="s">
        <v>6060</v>
      </c>
      <c r="I295" s="17" t="s">
        <v>6067</v>
      </c>
      <c r="J295" s="18" t="s">
        <v>6062</v>
      </c>
      <c r="K295" s="19" t="s">
        <v>6075</v>
      </c>
      <c r="L295" s="21" t="s">
        <v>6058</v>
      </c>
      <c r="M295" s="20"/>
      <c r="N295" s="20"/>
      <c r="O295" s="24"/>
      <c r="P295" s="23" t="s">
        <v>6104</v>
      </c>
    </row>
    <row r="296">
      <c r="A296" s="7" t="str">
        <f t="shared" si="1"/>
        <v> </v>
      </c>
      <c r="B296" s="7" t="str">
        <f t="shared" si="2"/>
        <v>1297544538</v>
      </c>
      <c r="C296" s="11" t="s">
        <v>1831</v>
      </c>
      <c r="D296" s="12">
        <v>12975.0</v>
      </c>
      <c r="E296" s="13">
        <v>14177.0</v>
      </c>
      <c r="F296" s="14">
        <v>44538.0</v>
      </c>
      <c r="G296" s="15">
        <v>0.4791666666666667</v>
      </c>
      <c r="H296" s="16" t="s">
        <v>6054</v>
      </c>
      <c r="I296" s="17" t="s">
        <v>6055</v>
      </c>
      <c r="J296" s="18" t="s">
        <v>6068</v>
      </c>
      <c r="K296" s="19" t="s">
        <v>6094</v>
      </c>
      <c r="L296" s="21"/>
      <c r="M296" s="20" t="s">
        <v>6058</v>
      </c>
      <c r="N296" s="20"/>
      <c r="O296" s="24"/>
      <c r="P296" s="23" t="s">
        <v>6059</v>
      </c>
    </row>
    <row r="297">
      <c r="A297" s="7" t="str">
        <f t="shared" si="1"/>
        <v> </v>
      </c>
      <c r="B297" s="7" t="str">
        <f t="shared" si="2"/>
        <v>1296844538</v>
      </c>
      <c r="C297" s="11" t="s">
        <v>1824</v>
      </c>
      <c r="D297" s="12">
        <v>12968.0</v>
      </c>
      <c r="E297" s="13">
        <v>17573.0</v>
      </c>
      <c r="F297" s="14">
        <v>44538.0</v>
      </c>
      <c r="G297" s="15">
        <v>0.4895833333333333</v>
      </c>
      <c r="H297" s="16" t="s">
        <v>6060</v>
      </c>
      <c r="I297" s="17" t="s">
        <v>6067</v>
      </c>
      <c r="J297" s="18" t="s">
        <v>6062</v>
      </c>
      <c r="K297" s="19" t="s">
        <v>6079</v>
      </c>
      <c r="L297" s="21"/>
      <c r="M297" s="20" t="s">
        <v>6058</v>
      </c>
      <c r="N297" s="20" t="s">
        <v>6058</v>
      </c>
      <c r="O297" s="24"/>
      <c r="P297" s="23" t="s">
        <v>6103</v>
      </c>
    </row>
    <row r="298">
      <c r="A298" s="7" t="str">
        <f t="shared" si="1"/>
        <v> </v>
      </c>
      <c r="B298" s="7" t="str">
        <f t="shared" si="2"/>
        <v>1560944538</v>
      </c>
      <c r="C298" s="11" t="s">
        <v>3951</v>
      </c>
      <c r="D298" s="12">
        <v>15609.0</v>
      </c>
      <c r="E298" s="13">
        <v>28149.0</v>
      </c>
      <c r="F298" s="14">
        <v>44538.0</v>
      </c>
      <c r="G298" s="15">
        <v>0.5520833333333334</v>
      </c>
      <c r="H298" s="16" t="s">
        <v>6060</v>
      </c>
      <c r="I298" s="17" t="s">
        <v>6055</v>
      </c>
      <c r="J298" s="18" t="s">
        <v>6068</v>
      </c>
      <c r="K298" s="19" t="s">
        <v>6114</v>
      </c>
      <c r="L298" s="21"/>
      <c r="M298" s="20" t="s">
        <v>6058</v>
      </c>
      <c r="N298" s="20"/>
      <c r="O298" s="24"/>
      <c r="P298" s="23" t="s">
        <v>6084</v>
      </c>
    </row>
    <row r="299">
      <c r="A299" s="7" t="str">
        <f t="shared" si="1"/>
        <v> </v>
      </c>
      <c r="B299" s="7" t="str">
        <f t="shared" si="2"/>
        <v>1764444538</v>
      </c>
      <c r="C299" s="11" t="s">
        <v>5563</v>
      </c>
      <c r="D299" s="12">
        <v>17644.0</v>
      </c>
      <c r="E299" s="13">
        <v>17953.0</v>
      </c>
      <c r="F299" s="14">
        <v>44538.0</v>
      </c>
      <c r="G299" s="15">
        <v>0.5625</v>
      </c>
      <c r="H299" s="16" t="s">
        <v>6060</v>
      </c>
      <c r="I299" s="17" t="s">
        <v>6067</v>
      </c>
      <c r="J299" s="18" t="s">
        <v>6062</v>
      </c>
      <c r="K299" s="19" t="s">
        <v>6065</v>
      </c>
      <c r="L299" s="21" t="s">
        <v>6058</v>
      </c>
      <c r="M299" s="20"/>
      <c r="N299" s="20"/>
      <c r="O299" s="24"/>
      <c r="P299" s="23" t="s">
        <v>6104</v>
      </c>
    </row>
    <row r="300">
      <c r="A300" s="7" t="str">
        <f t="shared" si="1"/>
        <v> </v>
      </c>
      <c r="B300" s="7" t="str">
        <f t="shared" si="2"/>
        <v>1564644538</v>
      </c>
      <c r="C300" s="11" t="s">
        <v>3984</v>
      </c>
      <c r="D300" s="12">
        <v>15646.0</v>
      </c>
      <c r="E300" s="13">
        <v>28024.0</v>
      </c>
      <c r="F300" s="14">
        <v>44538.0</v>
      </c>
      <c r="G300" s="15">
        <v>0.5729166666666666</v>
      </c>
      <c r="H300" s="16" t="s">
        <v>6054</v>
      </c>
      <c r="I300" s="17" t="s">
        <v>6055</v>
      </c>
      <c r="J300" s="18" t="s">
        <v>6056</v>
      </c>
      <c r="K300" s="19" t="s">
        <v>6069</v>
      </c>
      <c r="L300" s="21"/>
      <c r="M300" s="20" t="s">
        <v>6058</v>
      </c>
      <c r="N300" s="20" t="s">
        <v>6058</v>
      </c>
      <c r="O300" s="24"/>
      <c r="P300" s="23" t="e">
        <v>#N/A</v>
      </c>
    </row>
    <row r="301">
      <c r="A301" s="7" t="str">
        <f t="shared" si="1"/>
        <v> </v>
      </c>
      <c r="B301" s="7" t="str">
        <f t="shared" si="2"/>
        <v>1580644538</v>
      </c>
      <c r="C301" s="11" t="s">
        <v>4131</v>
      </c>
      <c r="D301" s="12">
        <v>15806.0</v>
      </c>
      <c r="E301" s="13">
        <v>18664.0</v>
      </c>
      <c r="F301" s="14">
        <v>44538.0</v>
      </c>
      <c r="G301" s="15">
        <v>0.5833333333333334</v>
      </c>
      <c r="H301" s="16" t="s">
        <v>6054</v>
      </c>
      <c r="I301" s="17" t="s">
        <v>6067</v>
      </c>
      <c r="J301" s="18" t="s">
        <v>6062</v>
      </c>
      <c r="K301" s="19" t="s">
        <v>6057</v>
      </c>
      <c r="L301" s="21"/>
      <c r="M301" s="20" t="s">
        <v>6058</v>
      </c>
      <c r="N301" s="20"/>
      <c r="O301" s="24"/>
      <c r="P301" s="23" t="s">
        <v>6084</v>
      </c>
    </row>
    <row r="302">
      <c r="A302" s="7" t="str">
        <f t="shared" si="1"/>
        <v> </v>
      </c>
      <c r="B302" s="7" t="str">
        <f t="shared" si="2"/>
        <v>1604444538</v>
      </c>
      <c r="C302" s="11" t="s">
        <v>4341</v>
      </c>
      <c r="D302" s="12">
        <v>16044.0</v>
      </c>
      <c r="E302" s="13">
        <v>29615.0</v>
      </c>
      <c r="F302" s="14">
        <v>44538.0</v>
      </c>
      <c r="G302" s="15">
        <v>0.59375</v>
      </c>
      <c r="H302" s="16" t="s">
        <v>6054</v>
      </c>
      <c r="I302" s="17" t="s">
        <v>6055</v>
      </c>
      <c r="J302" s="18" t="s">
        <v>6068</v>
      </c>
      <c r="K302" s="19" t="s">
        <v>6069</v>
      </c>
      <c r="L302" s="21"/>
      <c r="M302" s="20" t="s">
        <v>6058</v>
      </c>
      <c r="N302" s="20"/>
      <c r="O302" s="24"/>
      <c r="P302" s="23" t="s">
        <v>6059</v>
      </c>
    </row>
    <row r="303">
      <c r="A303" s="7" t="str">
        <f t="shared" si="1"/>
        <v> </v>
      </c>
      <c r="B303" s="7" t="str">
        <f t="shared" si="2"/>
        <v>1139444538</v>
      </c>
      <c r="C303" s="11" t="s">
        <v>903</v>
      </c>
      <c r="D303" s="12">
        <v>11394.0</v>
      </c>
      <c r="E303" s="13">
        <v>21653.0</v>
      </c>
      <c r="F303" s="14">
        <v>44538.0</v>
      </c>
      <c r="G303" s="15">
        <v>0.59375</v>
      </c>
      <c r="H303" s="16" t="s">
        <v>6060</v>
      </c>
      <c r="I303" s="17" t="s">
        <v>6055</v>
      </c>
      <c r="J303" s="18" t="s">
        <v>6056</v>
      </c>
      <c r="K303" s="19" t="s">
        <v>6075</v>
      </c>
      <c r="L303" s="21"/>
      <c r="M303" s="20" t="s">
        <v>6058</v>
      </c>
      <c r="N303" s="20" t="s">
        <v>6058</v>
      </c>
      <c r="O303" s="24"/>
      <c r="P303" s="23" t="s">
        <v>6103</v>
      </c>
    </row>
    <row r="304">
      <c r="A304" s="7" t="str">
        <f t="shared" si="1"/>
        <v> </v>
      </c>
      <c r="B304" s="7" t="str">
        <f t="shared" si="2"/>
        <v>1438644538</v>
      </c>
      <c r="C304" s="11" t="s">
        <v>2936</v>
      </c>
      <c r="D304" s="12">
        <v>14386.0</v>
      </c>
      <c r="E304" s="13">
        <v>19365.0</v>
      </c>
      <c r="F304" s="14">
        <v>44538.0</v>
      </c>
      <c r="G304" s="15">
        <v>0.6041666666666666</v>
      </c>
      <c r="H304" s="16" t="s">
        <v>6060</v>
      </c>
      <c r="I304" s="17" t="s">
        <v>6055</v>
      </c>
      <c r="J304" s="18" t="s">
        <v>6068</v>
      </c>
      <c r="K304" s="19" t="s">
        <v>6079</v>
      </c>
      <c r="L304" s="21"/>
      <c r="M304" s="20" t="s">
        <v>6058</v>
      </c>
      <c r="N304" s="20" t="s">
        <v>6058</v>
      </c>
      <c r="O304" s="24"/>
      <c r="P304" s="23" t="s">
        <v>6103</v>
      </c>
    </row>
    <row r="305">
      <c r="A305" s="7" t="str">
        <f t="shared" si="1"/>
        <v> </v>
      </c>
      <c r="B305" s="7" t="str">
        <f t="shared" si="2"/>
        <v>1532644538</v>
      </c>
      <c r="C305" s="11" t="s">
        <v>3706</v>
      </c>
      <c r="D305" s="12">
        <v>15326.0</v>
      </c>
      <c r="E305" s="13">
        <v>26038.0</v>
      </c>
      <c r="F305" s="14">
        <v>44538.0</v>
      </c>
      <c r="G305" s="15">
        <v>0.6041666666666666</v>
      </c>
      <c r="H305" s="16" t="s">
        <v>6054</v>
      </c>
      <c r="I305" s="17" t="s">
        <v>6055</v>
      </c>
      <c r="J305" s="18" t="s">
        <v>6068</v>
      </c>
      <c r="K305" s="19" t="s">
        <v>6069</v>
      </c>
      <c r="L305" s="21"/>
      <c r="M305" s="20" t="s">
        <v>6058</v>
      </c>
      <c r="N305" s="20"/>
      <c r="O305" s="24"/>
      <c r="P305" s="23" t="s">
        <v>6059</v>
      </c>
    </row>
    <row r="306">
      <c r="A306" s="7" t="str">
        <f t="shared" si="1"/>
        <v> </v>
      </c>
      <c r="B306" s="7" t="str">
        <f t="shared" si="2"/>
        <v>1509144538</v>
      </c>
      <c r="C306" s="11" t="s">
        <v>3514</v>
      </c>
      <c r="D306" s="12">
        <v>15091.0</v>
      </c>
      <c r="E306" s="13">
        <v>18239.0</v>
      </c>
      <c r="F306" s="14">
        <v>44538.0</v>
      </c>
      <c r="G306" s="15">
        <v>0.6041666666666666</v>
      </c>
      <c r="H306" s="16" t="s">
        <v>6054</v>
      </c>
      <c r="I306" s="17" t="s">
        <v>6055</v>
      </c>
      <c r="J306" s="18" t="s">
        <v>6056</v>
      </c>
      <c r="K306" s="19" t="s">
        <v>6082</v>
      </c>
      <c r="L306" s="21"/>
      <c r="M306" s="20" t="s">
        <v>6058</v>
      </c>
      <c r="N306" s="20"/>
      <c r="O306" s="24"/>
      <c r="P306" s="23" t="s">
        <v>6059</v>
      </c>
    </row>
    <row r="307">
      <c r="A307" s="7" t="str">
        <f t="shared" si="1"/>
        <v> </v>
      </c>
      <c r="B307" s="7" t="str">
        <f t="shared" si="2"/>
        <v>1224844538</v>
      </c>
      <c r="C307" s="11" t="s">
        <v>1308</v>
      </c>
      <c r="D307" s="12">
        <v>12248.0</v>
      </c>
      <c r="E307" s="13">
        <v>19554.0</v>
      </c>
      <c r="F307" s="14">
        <v>44538.0</v>
      </c>
      <c r="G307" s="15">
        <v>0.6145833333333334</v>
      </c>
      <c r="H307" s="16" t="s">
        <v>6060</v>
      </c>
      <c r="I307" s="17" t="s">
        <v>6055</v>
      </c>
      <c r="J307" s="18" t="s">
        <v>6056</v>
      </c>
      <c r="K307" s="19" t="s">
        <v>6091</v>
      </c>
      <c r="L307" s="21"/>
      <c r="M307" s="20" t="s">
        <v>6058</v>
      </c>
      <c r="N307" s="20"/>
      <c r="O307" s="24"/>
      <c r="P307" s="23" t="s">
        <v>6059</v>
      </c>
    </row>
    <row r="308">
      <c r="A308" s="7" t="str">
        <f t="shared" si="1"/>
        <v> </v>
      </c>
      <c r="B308" s="7" t="str">
        <f t="shared" si="2"/>
        <v>1762244538</v>
      </c>
      <c r="C308" s="11" t="s">
        <v>5557</v>
      </c>
      <c r="D308" s="12">
        <v>17622.0</v>
      </c>
      <c r="E308" s="13">
        <v>25553.0</v>
      </c>
      <c r="F308" s="14">
        <v>44538.0</v>
      </c>
      <c r="G308" s="15">
        <v>0.6145833333333334</v>
      </c>
      <c r="H308" s="16" t="s">
        <v>6054</v>
      </c>
      <c r="I308" s="17" t="s">
        <v>6067</v>
      </c>
      <c r="J308" s="18" t="s">
        <v>6062</v>
      </c>
      <c r="K308" s="19" t="s">
        <v>6079</v>
      </c>
      <c r="L308" s="21" t="s">
        <v>6058</v>
      </c>
      <c r="M308" s="20"/>
      <c r="N308" s="20"/>
      <c r="O308" s="24"/>
      <c r="P308" s="23" t="s">
        <v>6104</v>
      </c>
    </row>
    <row r="309">
      <c r="A309" s="7" t="str">
        <f t="shared" si="1"/>
        <v> </v>
      </c>
      <c r="B309" s="7" t="str">
        <f t="shared" si="2"/>
        <v>1407944538</v>
      </c>
      <c r="C309" s="11" t="s">
        <v>1708</v>
      </c>
      <c r="D309" s="12">
        <v>14079.0</v>
      </c>
      <c r="E309" s="13">
        <v>18184.0</v>
      </c>
      <c r="F309" s="14">
        <v>44538.0</v>
      </c>
      <c r="G309" s="15">
        <v>0.625</v>
      </c>
      <c r="H309" s="16" t="s">
        <v>6054</v>
      </c>
      <c r="I309" s="17" t="s">
        <v>6055</v>
      </c>
      <c r="J309" s="18" t="s">
        <v>6056</v>
      </c>
      <c r="K309" s="19" t="s">
        <v>6069</v>
      </c>
      <c r="L309" s="21"/>
      <c r="M309" s="20" t="s">
        <v>6058</v>
      </c>
      <c r="N309" s="20"/>
      <c r="O309" s="24"/>
      <c r="P309" s="23" t="e">
        <v>#N/A</v>
      </c>
    </row>
    <row r="310">
      <c r="A310" s="7" t="str">
        <f t="shared" si="1"/>
        <v> </v>
      </c>
      <c r="B310" s="7" t="str">
        <f t="shared" si="2"/>
        <v>1323544538</v>
      </c>
      <c r="C310" s="11" t="s">
        <v>2044</v>
      </c>
      <c r="D310" s="12">
        <v>13235.0</v>
      </c>
      <c r="E310" s="13">
        <v>25452.0</v>
      </c>
      <c r="F310" s="14">
        <v>44538.0</v>
      </c>
      <c r="G310" s="15">
        <v>0.6354166666666666</v>
      </c>
      <c r="H310" s="16" t="s">
        <v>6054</v>
      </c>
      <c r="I310" s="17" t="s">
        <v>6055</v>
      </c>
      <c r="J310" s="18" t="s">
        <v>6068</v>
      </c>
      <c r="K310" s="19" t="s">
        <v>6111</v>
      </c>
      <c r="L310" s="21"/>
      <c r="M310" s="20" t="s">
        <v>6058</v>
      </c>
      <c r="N310" s="20" t="s">
        <v>6058</v>
      </c>
      <c r="O310" s="24"/>
      <c r="P310" s="23" t="s">
        <v>6064</v>
      </c>
    </row>
    <row r="311">
      <c r="A311" s="7" t="str">
        <f t="shared" si="1"/>
        <v> </v>
      </c>
      <c r="B311" s="7" t="str">
        <f t="shared" si="2"/>
        <v>1648144538</v>
      </c>
      <c r="C311" s="11" t="s">
        <v>4687</v>
      </c>
      <c r="D311" s="12">
        <v>16481.0</v>
      </c>
      <c r="E311" s="13">
        <v>23102.0</v>
      </c>
      <c r="F311" s="14">
        <v>44538.0</v>
      </c>
      <c r="G311" s="15">
        <v>0.6458333333333334</v>
      </c>
      <c r="H311" s="16" t="s">
        <v>6054</v>
      </c>
      <c r="I311" s="17" t="s">
        <v>6055</v>
      </c>
      <c r="J311" s="18" t="s">
        <v>6056</v>
      </c>
      <c r="K311" s="19" t="s">
        <v>6069</v>
      </c>
      <c r="L311" s="21"/>
      <c r="M311" s="20" t="s">
        <v>6058</v>
      </c>
      <c r="N311" s="20" t="s">
        <v>6058</v>
      </c>
      <c r="O311" s="24"/>
      <c r="P311" s="23" t="s">
        <v>6064</v>
      </c>
    </row>
    <row r="312">
      <c r="A312" s="7" t="str">
        <f t="shared" si="1"/>
        <v> </v>
      </c>
      <c r="B312" s="7" t="str">
        <f t="shared" si="2"/>
        <v>1551444538</v>
      </c>
      <c r="C312" s="11" t="s">
        <v>3864</v>
      </c>
      <c r="D312" s="12">
        <v>15514.0</v>
      </c>
      <c r="E312" s="13">
        <v>11897.0</v>
      </c>
      <c r="F312" s="14">
        <v>44538.0</v>
      </c>
      <c r="G312" s="15">
        <v>0.65625</v>
      </c>
      <c r="H312" s="16" t="s">
        <v>6054</v>
      </c>
      <c r="I312" s="17" t="s">
        <v>6055</v>
      </c>
      <c r="J312" s="18" t="s">
        <v>6056</v>
      </c>
      <c r="K312" s="19" t="s">
        <v>6057</v>
      </c>
      <c r="L312" s="21"/>
      <c r="M312" s="20" t="s">
        <v>6058</v>
      </c>
      <c r="N312" s="20"/>
      <c r="O312" s="24"/>
      <c r="P312" s="23" t="e">
        <v>#N/A</v>
      </c>
    </row>
    <row r="313">
      <c r="A313" s="7" t="str">
        <f t="shared" si="1"/>
        <v> </v>
      </c>
      <c r="B313" s="7" t="str">
        <f t="shared" si="2"/>
        <v>1737044538</v>
      </c>
      <c r="C313" s="11" t="s">
        <v>5384</v>
      </c>
      <c r="D313" s="12">
        <v>17370.0</v>
      </c>
      <c r="E313" s="13">
        <v>19205.0</v>
      </c>
      <c r="F313" s="14">
        <v>44538.0</v>
      </c>
      <c r="G313" s="15">
        <v>0.6666666666666666</v>
      </c>
      <c r="H313" s="16" t="s">
        <v>6054</v>
      </c>
      <c r="I313" s="17" t="s">
        <v>6067</v>
      </c>
      <c r="J313" s="18" t="s">
        <v>6062</v>
      </c>
      <c r="K313" s="19" t="s">
        <v>6079</v>
      </c>
      <c r="L313" s="21" t="s">
        <v>6058</v>
      </c>
      <c r="M313" s="20"/>
      <c r="N313" s="20"/>
      <c r="O313" s="24"/>
      <c r="P313" s="23" t="s">
        <v>6104</v>
      </c>
    </row>
    <row r="314">
      <c r="A314" s="7" t="str">
        <f t="shared" si="1"/>
        <v> </v>
      </c>
      <c r="B314" s="7" t="str">
        <f t="shared" si="2"/>
        <v>1634144538</v>
      </c>
      <c r="C314" s="11" t="s">
        <v>4582</v>
      </c>
      <c r="D314" s="12">
        <v>16341.0</v>
      </c>
      <c r="E314" s="13">
        <v>22969.0</v>
      </c>
      <c r="F314" s="14">
        <v>44538.0</v>
      </c>
      <c r="G314" s="15">
        <v>0.6666666666666666</v>
      </c>
      <c r="H314" s="16" t="s">
        <v>6054</v>
      </c>
      <c r="I314" s="17" t="s">
        <v>6067</v>
      </c>
      <c r="J314" s="18" t="s">
        <v>6062</v>
      </c>
      <c r="K314" s="19" t="s">
        <v>6112</v>
      </c>
      <c r="L314" s="21"/>
      <c r="M314" s="20" t="s">
        <v>6058</v>
      </c>
      <c r="N314" s="20"/>
      <c r="O314" s="24"/>
      <c r="P314" s="23" t="s">
        <v>6084</v>
      </c>
    </row>
    <row r="315">
      <c r="A315" s="7" t="str">
        <f t="shared" si="1"/>
        <v> </v>
      </c>
      <c r="B315" s="7" t="str">
        <f t="shared" si="2"/>
        <v>1488044538</v>
      </c>
      <c r="C315" s="11" t="s">
        <v>3343</v>
      </c>
      <c r="D315" s="12">
        <v>14880.0</v>
      </c>
      <c r="E315" s="13">
        <v>18785.0</v>
      </c>
      <c r="F315" s="14">
        <v>44538.0</v>
      </c>
      <c r="G315" s="15">
        <v>0.6666666666666666</v>
      </c>
      <c r="H315" s="16" t="s">
        <v>6060</v>
      </c>
      <c r="I315" s="17" t="s">
        <v>6067</v>
      </c>
      <c r="J315" s="18" t="s">
        <v>6062</v>
      </c>
      <c r="K315" s="19" t="s">
        <v>6079</v>
      </c>
      <c r="L315" s="21"/>
      <c r="M315" s="20" t="s">
        <v>6058</v>
      </c>
      <c r="N315" s="20"/>
      <c r="O315" s="24"/>
      <c r="P315" s="23" t="s">
        <v>6104</v>
      </c>
    </row>
    <row r="316">
      <c r="A316" s="7" t="str">
        <f t="shared" si="1"/>
        <v> </v>
      </c>
      <c r="B316" s="7" t="str">
        <f t="shared" si="2"/>
        <v>1346144538</v>
      </c>
      <c r="C316" s="11" t="s">
        <v>2212</v>
      </c>
      <c r="D316" s="12">
        <v>13461.0</v>
      </c>
      <c r="E316" s="13">
        <v>30149.0</v>
      </c>
      <c r="F316" s="14">
        <v>44538.0</v>
      </c>
      <c r="G316" s="15">
        <v>0.6666666666666666</v>
      </c>
      <c r="H316" s="16" t="s">
        <v>6060</v>
      </c>
      <c r="I316" s="17" t="s">
        <v>6067</v>
      </c>
      <c r="J316" s="18" t="s">
        <v>6068</v>
      </c>
      <c r="K316" s="19" t="s">
        <v>6072</v>
      </c>
      <c r="L316" s="21"/>
      <c r="M316" s="20" t="s">
        <v>6058</v>
      </c>
      <c r="N316" s="20"/>
      <c r="O316" s="24"/>
      <c r="P316" s="23" t="s">
        <v>6084</v>
      </c>
    </row>
    <row r="317">
      <c r="A317" s="7" t="str">
        <f t="shared" si="1"/>
        <v> </v>
      </c>
      <c r="B317" s="7" t="str">
        <f t="shared" si="2"/>
        <v>1764244538</v>
      </c>
      <c r="C317" s="11" t="s">
        <v>5562</v>
      </c>
      <c r="D317" s="12">
        <v>17642.0</v>
      </c>
      <c r="E317" s="13">
        <v>47017.0</v>
      </c>
      <c r="F317" s="14">
        <v>44538.0</v>
      </c>
      <c r="G317" s="15">
        <v>0.6666666666666666</v>
      </c>
      <c r="H317" s="16" t="s">
        <v>6060</v>
      </c>
      <c r="I317" s="17" t="s">
        <v>6067</v>
      </c>
      <c r="J317" s="18" t="s">
        <v>6062</v>
      </c>
      <c r="K317" s="19" t="s">
        <v>6075</v>
      </c>
      <c r="L317" s="21" t="s">
        <v>6058</v>
      </c>
      <c r="M317" s="20"/>
      <c r="N317" s="20"/>
      <c r="O317" s="24"/>
      <c r="P317" s="23" t="s">
        <v>6104</v>
      </c>
    </row>
    <row r="318">
      <c r="A318" s="7" t="str">
        <f t="shared" si="1"/>
        <v> </v>
      </c>
      <c r="B318" s="7" t="str">
        <f t="shared" si="2"/>
        <v>1321544538</v>
      </c>
      <c r="C318" s="11" t="s">
        <v>2026</v>
      </c>
      <c r="D318" s="12">
        <v>13215.0</v>
      </c>
      <c r="E318" s="13">
        <v>20143.0</v>
      </c>
      <c r="F318" s="14">
        <v>44538.0</v>
      </c>
      <c r="G318" s="15">
        <v>0.6666666666666666</v>
      </c>
      <c r="H318" s="16" t="s">
        <v>6060</v>
      </c>
      <c r="I318" s="17" t="s">
        <v>6067</v>
      </c>
      <c r="J318" s="18" t="s">
        <v>6062</v>
      </c>
      <c r="K318" s="19" t="s">
        <v>6075</v>
      </c>
      <c r="L318" s="21"/>
      <c r="M318" s="20" t="s">
        <v>6058</v>
      </c>
      <c r="N318" s="20" t="s">
        <v>6058</v>
      </c>
      <c r="O318" s="24"/>
      <c r="P318" s="23" t="s">
        <v>6103</v>
      </c>
    </row>
    <row r="319">
      <c r="A319" s="7" t="str">
        <f t="shared" si="1"/>
        <v> </v>
      </c>
      <c r="B319" s="7" t="str">
        <f t="shared" si="2"/>
        <v>1520944538</v>
      </c>
      <c r="C319" s="11" t="s">
        <v>3611</v>
      </c>
      <c r="D319" s="12">
        <v>15209.0</v>
      </c>
      <c r="E319" s="13">
        <v>14594.0</v>
      </c>
      <c r="F319" s="14">
        <v>44538.0</v>
      </c>
      <c r="G319" s="15">
        <v>0.6666666666666666</v>
      </c>
      <c r="H319" s="16" t="s">
        <v>6054</v>
      </c>
      <c r="I319" s="17" t="s">
        <v>6055</v>
      </c>
      <c r="J319" s="18" t="s">
        <v>6068</v>
      </c>
      <c r="K319" s="19" t="s">
        <v>6079</v>
      </c>
      <c r="L319" s="21"/>
      <c r="M319" s="20" t="s">
        <v>6058</v>
      </c>
      <c r="N319" s="20" t="s">
        <v>6058</v>
      </c>
      <c r="O319" s="24"/>
      <c r="P319" s="23" t="s">
        <v>6103</v>
      </c>
    </row>
    <row r="320">
      <c r="A320" s="7" t="str">
        <f t="shared" si="1"/>
        <v> </v>
      </c>
      <c r="B320" s="7" t="str">
        <f t="shared" si="2"/>
        <v>1597244539</v>
      </c>
      <c r="C320" s="11" t="s">
        <v>4279</v>
      </c>
      <c r="D320" s="12">
        <v>15972.0</v>
      </c>
      <c r="E320" s="13">
        <v>22825.0</v>
      </c>
      <c r="F320" s="14">
        <v>44539.0</v>
      </c>
      <c r="G320" s="15">
        <v>0.3333333333333333</v>
      </c>
      <c r="H320" s="16" t="s">
        <v>6054</v>
      </c>
      <c r="I320" s="17" t="s">
        <v>6055</v>
      </c>
      <c r="J320" s="18" t="s">
        <v>6062</v>
      </c>
      <c r="K320" s="19" t="s">
        <v>6057</v>
      </c>
      <c r="L320" s="21"/>
      <c r="M320" s="20" t="s">
        <v>6058</v>
      </c>
      <c r="N320" s="20" t="s">
        <v>6058</v>
      </c>
      <c r="O320" s="24"/>
      <c r="P320" s="23" t="s">
        <v>6064</v>
      </c>
    </row>
    <row r="321">
      <c r="A321" s="7" t="str">
        <f t="shared" si="1"/>
        <v> </v>
      </c>
      <c r="B321" s="7" t="str">
        <f t="shared" si="2"/>
        <v>1287944539</v>
      </c>
      <c r="C321" s="11" t="s">
        <v>1753</v>
      </c>
      <c r="D321" s="12">
        <v>12879.0</v>
      </c>
      <c r="E321" s="13">
        <v>20311.0</v>
      </c>
      <c r="F321" s="14">
        <v>44539.0</v>
      </c>
      <c r="G321" s="15">
        <v>0.3333333333333333</v>
      </c>
      <c r="H321" s="16" t="s">
        <v>6054</v>
      </c>
      <c r="I321" s="17" t="s">
        <v>6055</v>
      </c>
      <c r="J321" s="18" t="s">
        <v>6056</v>
      </c>
      <c r="K321" s="19" t="s">
        <v>6082</v>
      </c>
      <c r="L321" s="21"/>
      <c r="M321" s="20" t="s">
        <v>6058</v>
      </c>
      <c r="N321" s="20"/>
      <c r="O321" s="24"/>
      <c r="P321" s="23" t="s">
        <v>6059</v>
      </c>
    </row>
    <row r="322">
      <c r="A322" s="7" t="str">
        <f t="shared" si="1"/>
        <v> </v>
      </c>
      <c r="B322" s="7" t="str">
        <f t="shared" si="2"/>
        <v>1637344539</v>
      </c>
      <c r="C322" s="11" t="s">
        <v>4610</v>
      </c>
      <c r="D322" s="12">
        <v>16373.0</v>
      </c>
      <c r="E322" s="13">
        <v>20996.0</v>
      </c>
      <c r="F322" s="14">
        <v>44539.0</v>
      </c>
      <c r="G322" s="15">
        <v>0.34375</v>
      </c>
      <c r="H322" s="16" t="s">
        <v>6054</v>
      </c>
      <c r="I322" s="17" t="s">
        <v>6055</v>
      </c>
      <c r="J322" s="18" t="s">
        <v>6062</v>
      </c>
      <c r="K322" s="19" t="s">
        <v>6072</v>
      </c>
      <c r="L322" s="21"/>
      <c r="M322" s="20" t="s">
        <v>6058</v>
      </c>
      <c r="N322" s="20"/>
      <c r="O322" s="24"/>
      <c r="P322" s="23" t="s">
        <v>6084</v>
      </c>
    </row>
    <row r="323">
      <c r="A323" s="7" t="str">
        <f t="shared" si="1"/>
        <v> </v>
      </c>
      <c r="B323" s="7" t="str">
        <f t="shared" si="2"/>
        <v>1506844539</v>
      </c>
      <c r="C323" s="11" t="s">
        <v>3495</v>
      </c>
      <c r="D323" s="12">
        <v>15068.0</v>
      </c>
      <c r="E323" s="13">
        <v>18271.0</v>
      </c>
      <c r="F323" s="14">
        <v>44539.0</v>
      </c>
      <c r="G323" s="15">
        <v>0.34375</v>
      </c>
      <c r="H323" s="16" t="s">
        <v>6054</v>
      </c>
      <c r="I323" s="17" t="s">
        <v>6055</v>
      </c>
      <c r="J323" s="18" t="s">
        <v>6062</v>
      </c>
      <c r="K323" s="19" t="s">
        <v>6075</v>
      </c>
      <c r="L323" s="21"/>
      <c r="M323" s="20" t="s">
        <v>6058</v>
      </c>
      <c r="N323" s="20"/>
      <c r="O323" s="24"/>
      <c r="P323" s="23" t="s">
        <v>6084</v>
      </c>
    </row>
    <row r="324">
      <c r="A324" s="7" t="str">
        <f t="shared" si="1"/>
        <v> </v>
      </c>
      <c r="B324" s="7" t="str">
        <f t="shared" si="2"/>
        <v>1052544539</v>
      </c>
      <c r="C324" s="11" t="s">
        <v>552</v>
      </c>
      <c r="D324" s="12">
        <v>10525.0</v>
      </c>
      <c r="E324" s="13">
        <v>21713.0</v>
      </c>
      <c r="F324" s="14">
        <v>44539.0</v>
      </c>
      <c r="G324" s="15">
        <v>0.34375</v>
      </c>
      <c r="H324" s="16" t="s">
        <v>6054</v>
      </c>
      <c r="I324" s="17" t="s">
        <v>6055</v>
      </c>
      <c r="J324" s="18" t="s">
        <v>6068</v>
      </c>
      <c r="K324" s="19" t="s">
        <v>6069</v>
      </c>
      <c r="L324" s="21"/>
      <c r="M324" s="20" t="s">
        <v>6058</v>
      </c>
      <c r="N324" s="20"/>
      <c r="O324" s="24"/>
      <c r="P324" s="23" t="s">
        <v>6059</v>
      </c>
    </row>
    <row r="325">
      <c r="A325" s="7" t="str">
        <f t="shared" si="1"/>
        <v> </v>
      </c>
      <c r="B325" s="7" t="str">
        <f t="shared" si="2"/>
        <v>1515944539</v>
      </c>
      <c r="C325" s="11" t="s">
        <v>3571</v>
      </c>
      <c r="D325" s="12">
        <v>15159.0</v>
      </c>
      <c r="E325" s="13">
        <v>18926.0</v>
      </c>
      <c r="F325" s="14">
        <v>44539.0</v>
      </c>
      <c r="G325" s="15">
        <v>0.34375</v>
      </c>
      <c r="H325" s="16" t="s">
        <v>6054</v>
      </c>
      <c r="I325" s="17" t="s">
        <v>6055</v>
      </c>
      <c r="J325" s="18" t="s">
        <v>6081</v>
      </c>
      <c r="K325" s="19" t="s">
        <v>6121</v>
      </c>
      <c r="L325" s="21"/>
      <c r="M325" s="20" t="s">
        <v>6058</v>
      </c>
      <c r="N325" s="20"/>
      <c r="O325" s="24"/>
      <c r="P325" s="23" t="s">
        <v>6059</v>
      </c>
    </row>
    <row r="326">
      <c r="A326" s="7" t="str">
        <f t="shared" si="1"/>
        <v> </v>
      </c>
      <c r="B326" s="7" t="str">
        <f t="shared" si="2"/>
        <v>1116344539</v>
      </c>
      <c r="C326" s="11" t="s">
        <v>807</v>
      </c>
      <c r="D326" s="12">
        <v>11163.0</v>
      </c>
      <c r="E326" s="13">
        <v>28099.0</v>
      </c>
      <c r="F326" s="14">
        <v>44539.0</v>
      </c>
      <c r="G326" s="15">
        <v>0.3541666666666667</v>
      </c>
      <c r="H326" s="16" t="s">
        <v>6054</v>
      </c>
      <c r="I326" s="17" t="s">
        <v>6055</v>
      </c>
      <c r="J326" s="18" t="s">
        <v>6068</v>
      </c>
      <c r="K326" s="19" t="s">
        <v>6088</v>
      </c>
      <c r="L326" s="21"/>
      <c r="M326" s="20" t="s">
        <v>6058</v>
      </c>
      <c r="N326" s="20"/>
      <c r="O326" s="24"/>
      <c r="P326" s="23" t="s">
        <v>6059</v>
      </c>
    </row>
    <row r="327">
      <c r="A327" s="7" t="str">
        <f t="shared" si="1"/>
        <v> </v>
      </c>
      <c r="B327" s="7" t="str">
        <f t="shared" si="2"/>
        <v>924544539</v>
      </c>
      <c r="C327" s="11" t="s">
        <v>69</v>
      </c>
      <c r="D327" s="12">
        <v>9245.0</v>
      </c>
      <c r="E327" s="13">
        <v>16580.0</v>
      </c>
      <c r="F327" s="14">
        <v>44539.0</v>
      </c>
      <c r="G327" s="15">
        <v>0.375</v>
      </c>
      <c r="H327" s="16" t="s">
        <v>6060</v>
      </c>
      <c r="I327" s="17" t="s">
        <v>6055</v>
      </c>
      <c r="J327" s="18" t="s">
        <v>6068</v>
      </c>
      <c r="K327" s="19" t="s">
        <v>6094</v>
      </c>
      <c r="L327" s="21"/>
      <c r="M327" s="20" t="s">
        <v>6058</v>
      </c>
      <c r="N327" s="20"/>
      <c r="O327" s="24"/>
      <c r="P327" s="23" t="s">
        <v>6064</v>
      </c>
    </row>
    <row r="328">
      <c r="A328" s="7" t="str">
        <f t="shared" si="1"/>
        <v> </v>
      </c>
      <c r="B328" s="7" t="str">
        <f t="shared" si="2"/>
        <v>1262044539</v>
      </c>
      <c r="C328" s="11" t="s">
        <v>1546</v>
      </c>
      <c r="D328" s="12">
        <v>12620.0</v>
      </c>
      <c r="E328" s="13">
        <v>15570.0</v>
      </c>
      <c r="F328" s="14">
        <v>44539.0</v>
      </c>
      <c r="G328" s="15">
        <v>0.375</v>
      </c>
      <c r="H328" s="16" t="s">
        <v>6060</v>
      </c>
      <c r="I328" s="17" t="s">
        <v>6055</v>
      </c>
      <c r="J328" s="18" t="s">
        <v>6056</v>
      </c>
      <c r="K328" s="19" t="s">
        <v>6113</v>
      </c>
      <c r="L328" s="21"/>
      <c r="M328" s="20" t="s">
        <v>6058</v>
      </c>
      <c r="N328" s="20"/>
      <c r="O328" s="24"/>
      <c r="P328" s="23" t="s">
        <v>6059</v>
      </c>
    </row>
    <row r="329">
      <c r="A329" s="7" t="str">
        <f t="shared" si="1"/>
        <v> </v>
      </c>
      <c r="B329" s="7" t="str">
        <f t="shared" si="2"/>
        <v>1087544539</v>
      </c>
      <c r="C329" s="11" t="s">
        <v>676</v>
      </c>
      <c r="D329" s="12">
        <v>10875.0</v>
      </c>
      <c r="E329" s="13">
        <v>19553.0</v>
      </c>
      <c r="F329" s="14">
        <v>44539.0</v>
      </c>
      <c r="G329" s="15">
        <v>0.375</v>
      </c>
      <c r="H329" s="16" t="s">
        <v>6060</v>
      </c>
      <c r="I329" s="17" t="s">
        <v>6067</v>
      </c>
      <c r="J329" s="18" t="s">
        <v>6062</v>
      </c>
      <c r="K329" s="19" t="s">
        <v>6079</v>
      </c>
      <c r="L329" s="21"/>
      <c r="M329" s="20" t="s">
        <v>6058</v>
      </c>
      <c r="N329" s="20"/>
      <c r="O329" s="24"/>
      <c r="P329" s="23" t="s">
        <v>6084</v>
      </c>
    </row>
    <row r="330">
      <c r="A330" s="7" t="str">
        <f t="shared" si="1"/>
        <v> </v>
      </c>
      <c r="B330" s="7" t="str">
        <f t="shared" si="2"/>
        <v>923944539</v>
      </c>
      <c r="C330" s="11" t="s">
        <v>65</v>
      </c>
      <c r="D330" s="12">
        <v>9239.0</v>
      </c>
      <c r="E330" s="13">
        <v>17941.0</v>
      </c>
      <c r="F330" s="14">
        <v>44539.0</v>
      </c>
      <c r="G330" s="15">
        <v>0.3854166666666667</v>
      </c>
      <c r="H330" s="16" t="s">
        <v>6054</v>
      </c>
      <c r="I330" s="17" t="s">
        <v>6055</v>
      </c>
      <c r="J330" s="18" t="s">
        <v>6068</v>
      </c>
      <c r="K330" s="19" t="s">
        <v>6069</v>
      </c>
      <c r="L330" s="21"/>
      <c r="M330" s="20" t="s">
        <v>6058</v>
      </c>
      <c r="N330" s="20" t="s">
        <v>6058</v>
      </c>
      <c r="O330" s="24"/>
      <c r="P330" s="23" t="s">
        <v>6064</v>
      </c>
    </row>
    <row r="331">
      <c r="A331" s="7" t="str">
        <f t="shared" si="1"/>
        <v> </v>
      </c>
      <c r="B331" s="7" t="str">
        <f t="shared" si="2"/>
        <v>1699544539</v>
      </c>
      <c r="C331" s="11" t="s">
        <v>5085</v>
      </c>
      <c r="D331" s="12">
        <v>16995.0</v>
      </c>
      <c r="E331" s="13">
        <v>24264.0</v>
      </c>
      <c r="F331" s="14">
        <v>44539.0</v>
      </c>
      <c r="G331" s="15">
        <v>0.3854166666666667</v>
      </c>
      <c r="H331" s="16" t="s">
        <v>6060</v>
      </c>
      <c r="I331" s="17" t="s">
        <v>6055</v>
      </c>
      <c r="J331" s="18" t="s">
        <v>6056</v>
      </c>
      <c r="K331" s="19" t="s">
        <v>6091</v>
      </c>
      <c r="L331" s="21"/>
      <c r="M331" s="20" t="s">
        <v>6058</v>
      </c>
      <c r="N331" s="20" t="s">
        <v>6058</v>
      </c>
      <c r="O331" s="24"/>
      <c r="P331" s="23" t="s">
        <v>6064</v>
      </c>
    </row>
    <row r="332">
      <c r="A332" s="7" t="str">
        <f t="shared" si="1"/>
        <v> </v>
      </c>
      <c r="B332" s="7" t="str">
        <f t="shared" si="2"/>
        <v>1230344539</v>
      </c>
      <c r="C332" s="11" t="s">
        <v>1342</v>
      </c>
      <c r="D332" s="12">
        <v>12303.0</v>
      </c>
      <c r="E332" s="13">
        <v>26384.0</v>
      </c>
      <c r="F332" s="14">
        <v>44539.0</v>
      </c>
      <c r="G332" s="15">
        <v>0.40625</v>
      </c>
      <c r="H332" s="16" t="s">
        <v>6060</v>
      </c>
      <c r="I332" s="17" t="s">
        <v>6055</v>
      </c>
      <c r="J332" s="18" t="s">
        <v>6068</v>
      </c>
      <c r="K332" s="19" t="s">
        <v>6088</v>
      </c>
      <c r="L332" s="21"/>
      <c r="M332" s="20" t="s">
        <v>6058</v>
      </c>
      <c r="N332" s="20"/>
      <c r="O332" s="24"/>
      <c r="P332" s="23" t="s">
        <v>6059</v>
      </c>
    </row>
    <row r="333">
      <c r="A333" s="7" t="str">
        <f t="shared" si="1"/>
        <v> </v>
      </c>
      <c r="B333" s="7" t="str">
        <f t="shared" si="2"/>
        <v>1547944539</v>
      </c>
      <c r="C333" s="11" t="s">
        <v>3836</v>
      </c>
      <c r="D333" s="12">
        <v>15479.0</v>
      </c>
      <c r="E333" s="13">
        <v>28397.0</v>
      </c>
      <c r="F333" s="14">
        <v>44539.0</v>
      </c>
      <c r="G333" s="15">
        <v>0.4166666666666667</v>
      </c>
      <c r="H333" s="16" t="s">
        <v>6060</v>
      </c>
      <c r="I333" s="17" t="s">
        <v>6055</v>
      </c>
      <c r="J333" s="18" t="s">
        <v>6056</v>
      </c>
      <c r="K333" s="19" t="s">
        <v>6121</v>
      </c>
      <c r="L333" s="21"/>
      <c r="M333" s="20" t="s">
        <v>6058</v>
      </c>
      <c r="N333" s="20"/>
      <c r="O333" s="24"/>
      <c r="P333" s="23" t="s">
        <v>6059</v>
      </c>
    </row>
    <row r="334">
      <c r="A334" s="7" t="str">
        <f t="shared" si="1"/>
        <v> </v>
      </c>
      <c r="B334" s="7" t="str">
        <f t="shared" si="2"/>
        <v>1102644539</v>
      </c>
      <c r="C334" s="11" t="s">
        <v>737</v>
      </c>
      <c r="D334" s="12">
        <v>11026.0</v>
      </c>
      <c r="E334" s="13">
        <v>21125.0</v>
      </c>
      <c r="F334" s="14">
        <v>44539.0</v>
      </c>
      <c r="G334" s="15">
        <v>0.4166666666666667</v>
      </c>
      <c r="H334" s="16" t="s">
        <v>6060</v>
      </c>
      <c r="I334" s="17" t="s">
        <v>6055</v>
      </c>
      <c r="J334" s="18" t="s">
        <v>6056</v>
      </c>
      <c r="K334" s="19" t="s">
        <v>6074</v>
      </c>
      <c r="L334" s="21"/>
      <c r="M334" s="20" t="s">
        <v>6058</v>
      </c>
      <c r="N334" s="20"/>
      <c r="O334" s="24"/>
      <c r="P334" s="23" t="s">
        <v>6059</v>
      </c>
    </row>
    <row r="335">
      <c r="A335" s="7" t="str">
        <f t="shared" si="1"/>
        <v> </v>
      </c>
      <c r="B335" s="7" t="str">
        <f t="shared" si="2"/>
        <v>1494244539</v>
      </c>
      <c r="C335" s="11" t="s">
        <v>3391</v>
      </c>
      <c r="D335" s="12">
        <v>14942.0</v>
      </c>
      <c r="E335" s="13">
        <v>13004.0</v>
      </c>
      <c r="F335" s="14">
        <v>44539.0</v>
      </c>
      <c r="G335" s="15">
        <v>0.4270833333333333</v>
      </c>
      <c r="H335" s="16" t="s">
        <v>6054</v>
      </c>
      <c r="I335" s="17" t="s">
        <v>6055</v>
      </c>
      <c r="J335" s="18" t="s">
        <v>6068</v>
      </c>
      <c r="K335" s="19" t="s">
        <v>6072</v>
      </c>
      <c r="L335" s="21"/>
      <c r="M335" s="20" t="s">
        <v>6058</v>
      </c>
      <c r="N335" s="20"/>
      <c r="O335" s="24"/>
      <c r="P335" s="23" t="s">
        <v>6084</v>
      </c>
    </row>
    <row r="336">
      <c r="A336" s="7" t="str">
        <f t="shared" si="1"/>
        <v> </v>
      </c>
      <c r="B336" s="7" t="str">
        <f t="shared" si="2"/>
        <v>1763044539</v>
      </c>
      <c r="C336" s="11" t="s">
        <v>5559</v>
      </c>
      <c r="D336" s="12">
        <v>17630.0</v>
      </c>
      <c r="E336" s="13">
        <v>16735.0</v>
      </c>
      <c r="F336" s="14">
        <v>44539.0</v>
      </c>
      <c r="G336" s="15">
        <v>0.4270833333333333</v>
      </c>
      <c r="H336" s="16" t="s">
        <v>6054</v>
      </c>
      <c r="I336" s="17" t="s">
        <v>6067</v>
      </c>
      <c r="J336" s="18" t="s">
        <v>6062</v>
      </c>
      <c r="K336" s="19" t="s">
        <v>6100</v>
      </c>
      <c r="L336" s="21" t="s">
        <v>6058</v>
      </c>
      <c r="M336" s="20"/>
      <c r="N336" s="20"/>
      <c r="O336" s="24"/>
      <c r="P336" s="23" t="s">
        <v>6104</v>
      </c>
    </row>
    <row r="337">
      <c r="A337" s="7" t="str">
        <f t="shared" si="1"/>
        <v> </v>
      </c>
      <c r="B337" s="7" t="str">
        <f t="shared" si="2"/>
        <v>1611944539</v>
      </c>
      <c r="C337" s="11" t="s">
        <v>4406</v>
      </c>
      <c r="D337" s="12">
        <v>16119.0</v>
      </c>
      <c r="E337" s="13">
        <v>22435.0</v>
      </c>
      <c r="F337" s="14">
        <v>44539.0</v>
      </c>
      <c r="G337" s="15">
        <v>0.4270833333333333</v>
      </c>
      <c r="H337" s="16" t="s">
        <v>6054</v>
      </c>
      <c r="I337" s="17" t="s">
        <v>6067</v>
      </c>
      <c r="J337" s="18" t="s">
        <v>6081</v>
      </c>
      <c r="K337" s="19" t="s">
        <v>6111</v>
      </c>
      <c r="L337" s="21"/>
      <c r="M337" s="20" t="s">
        <v>6058</v>
      </c>
      <c r="N337" s="20" t="s">
        <v>6058</v>
      </c>
      <c r="O337" s="24"/>
      <c r="P337" s="23" t="s">
        <v>6064</v>
      </c>
    </row>
    <row r="338">
      <c r="A338" s="7" t="str">
        <f t="shared" si="1"/>
        <v> </v>
      </c>
      <c r="B338" s="7" t="str">
        <f t="shared" si="2"/>
        <v>1765544539</v>
      </c>
      <c r="C338" s="11" t="s">
        <v>5570</v>
      </c>
      <c r="D338" s="12">
        <v>17655.0</v>
      </c>
      <c r="E338" s="13">
        <v>16439.0</v>
      </c>
      <c r="F338" s="14">
        <v>44539.0</v>
      </c>
      <c r="G338" s="15">
        <v>0.4270833333333333</v>
      </c>
      <c r="H338" s="16" t="s">
        <v>6060</v>
      </c>
      <c r="I338" s="17" t="s">
        <v>6067</v>
      </c>
      <c r="J338" s="18" t="s">
        <v>6062</v>
      </c>
      <c r="K338" s="19" t="s">
        <v>6075</v>
      </c>
      <c r="L338" s="21" t="s">
        <v>6058</v>
      </c>
      <c r="M338" s="20"/>
      <c r="N338" s="20"/>
      <c r="O338" s="24"/>
      <c r="P338" s="23" t="s">
        <v>6104</v>
      </c>
    </row>
    <row r="339">
      <c r="A339" s="7" t="str">
        <f t="shared" si="1"/>
        <v> </v>
      </c>
      <c r="B339" s="7" t="str">
        <f t="shared" si="2"/>
        <v>1753644539</v>
      </c>
      <c r="C339" s="11" t="s">
        <v>5507</v>
      </c>
      <c r="D339" s="12">
        <v>17536.0</v>
      </c>
      <c r="E339" s="13">
        <v>26216.0</v>
      </c>
      <c r="F339" s="14">
        <v>44539.0</v>
      </c>
      <c r="G339" s="15">
        <v>0.4375</v>
      </c>
      <c r="H339" s="16" t="s">
        <v>6060</v>
      </c>
      <c r="I339" s="17" t="s">
        <v>6067</v>
      </c>
      <c r="J339" s="18" t="s">
        <v>6062</v>
      </c>
      <c r="K339" s="19" t="s">
        <v>6057</v>
      </c>
      <c r="L339" s="21" t="s">
        <v>6058</v>
      </c>
      <c r="M339" s="20"/>
      <c r="N339" s="20"/>
      <c r="O339" s="24"/>
      <c r="P339" s="23" t="s">
        <v>6063</v>
      </c>
    </row>
    <row r="340">
      <c r="A340" s="7" t="str">
        <f t="shared" si="1"/>
        <v> </v>
      </c>
      <c r="B340" s="7" t="str">
        <f t="shared" si="2"/>
        <v>1193144539</v>
      </c>
      <c r="C340" s="11" t="s">
        <v>1156</v>
      </c>
      <c r="D340" s="12">
        <v>11931.0</v>
      </c>
      <c r="E340" s="13">
        <v>22360.0</v>
      </c>
      <c r="F340" s="14">
        <v>44539.0</v>
      </c>
      <c r="G340" s="15">
        <v>0.4375</v>
      </c>
      <c r="H340" s="16" t="s">
        <v>6060</v>
      </c>
      <c r="I340" s="17" t="s">
        <v>6055</v>
      </c>
      <c r="J340" s="18" t="s">
        <v>6056</v>
      </c>
      <c r="K340" s="19" t="s">
        <v>6082</v>
      </c>
      <c r="L340" s="21"/>
      <c r="M340" s="20" t="s">
        <v>6058</v>
      </c>
      <c r="N340" s="20" t="s">
        <v>6058</v>
      </c>
      <c r="O340" s="24"/>
      <c r="P340" s="23" t="s">
        <v>6064</v>
      </c>
    </row>
    <row r="341">
      <c r="A341" s="7" t="str">
        <f t="shared" si="1"/>
        <v> </v>
      </c>
      <c r="B341" s="7" t="str">
        <f t="shared" si="2"/>
        <v>937444539</v>
      </c>
      <c r="C341" s="11" t="s">
        <v>113</v>
      </c>
      <c r="D341" s="12">
        <v>9374.0</v>
      </c>
      <c r="E341" s="13">
        <v>27807.0</v>
      </c>
      <c r="F341" s="14">
        <v>44539.0</v>
      </c>
      <c r="G341" s="15">
        <v>0.4583333333333333</v>
      </c>
      <c r="H341" s="16" t="s">
        <v>6054</v>
      </c>
      <c r="I341" s="17" t="s">
        <v>6055</v>
      </c>
      <c r="J341" s="18" t="s">
        <v>6056</v>
      </c>
      <c r="K341" s="19" t="s">
        <v>6100</v>
      </c>
      <c r="L341" s="21"/>
      <c r="M341" s="20" t="s">
        <v>6058</v>
      </c>
      <c r="N341" s="20"/>
      <c r="O341" s="24"/>
      <c r="P341" s="23" t="s">
        <v>6084</v>
      </c>
    </row>
    <row r="342">
      <c r="A342" s="7" t="str">
        <f t="shared" si="1"/>
        <v> </v>
      </c>
      <c r="B342" s="7" t="str">
        <f t="shared" si="2"/>
        <v>1682744539</v>
      </c>
      <c r="C342" s="11" t="s">
        <v>4957</v>
      </c>
      <c r="D342" s="12">
        <v>16827.0</v>
      </c>
      <c r="E342" s="13">
        <v>25937.0</v>
      </c>
      <c r="F342" s="14">
        <v>44539.0</v>
      </c>
      <c r="G342" s="15">
        <v>0.4583333333333333</v>
      </c>
      <c r="H342" s="16" t="s">
        <v>6054</v>
      </c>
      <c r="I342" s="17" t="s">
        <v>6055</v>
      </c>
      <c r="J342" s="18" t="s">
        <v>6056</v>
      </c>
      <c r="K342" s="19" t="s">
        <v>6070</v>
      </c>
      <c r="L342" s="21"/>
      <c r="M342" s="20" t="s">
        <v>6058</v>
      </c>
      <c r="N342" s="20"/>
      <c r="O342" s="24"/>
      <c r="P342" s="23" t="s">
        <v>6084</v>
      </c>
    </row>
    <row r="343">
      <c r="A343" s="7" t="str">
        <f t="shared" si="1"/>
        <v> </v>
      </c>
      <c r="B343" s="7" t="str">
        <f t="shared" si="2"/>
        <v>1172644539</v>
      </c>
      <c r="C343" s="11" t="s">
        <v>752</v>
      </c>
      <c r="D343" s="12">
        <v>11726.0</v>
      </c>
      <c r="E343" s="13">
        <v>13924.0</v>
      </c>
      <c r="F343" s="14">
        <v>44539.0</v>
      </c>
      <c r="G343" s="15">
        <v>0.4583333333333333</v>
      </c>
      <c r="H343" s="16" t="s">
        <v>6054</v>
      </c>
      <c r="I343" s="17" t="s">
        <v>6055</v>
      </c>
      <c r="J343" s="18" t="s">
        <v>6056</v>
      </c>
      <c r="K343" s="19" t="s">
        <v>6107</v>
      </c>
      <c r="L343" s="21"/>
      <c r="M343" s="20" t="s">
        <v>6058</v>
      </c>
      <c r="N343" s="20"/>
      <c r="O343" s="24"/>
      <c r="P343" s="23" t="s">
        <v>6084</v>
      </c>
    </row>
    <row r="344">
      <c r="A344" s="7" t="str">
        <f t="shared" si="1"/>
        <v> </v>
      </c>
      <c r="B344" s="7" t="str">
        <f t="shared" si="2"/>
        <v>1765644539</v>
      </c>
      <c r="C344" s="11" t="s">
        <v>5571</v>
      </c>
      <c r="D344" s="12">
        <v>17656.0</v>
      </c>
      <c r="E344" s="13">
        <v>17028.0</v>
      </c>
      <c r="F344" s="14">
        <v>44539.0</v>
      </c>
      <c r="G344" s="15">
        <v>0.46875</v>
      </c>
      <c r="H344" s="16" t="s">
        <v>6054</v>
      </c>
      <c r="I344" s="17" t="s">
        <v>6067</v>
      </c>
      <c r="J344" s="18" t="s">
        <v>6062</v>
      </c>
      <c r="K344" s="19" t="s">
        <v>6075</v>
      </c>
      <c r="L344" s="21" t="s">
        <v>6058</v>
      </c>
      <c r="M344" s="20"/>
      <c r="N344" s="20"/>
      <c r="O344" s="24"/>
      <c r="P344" s="23" t="s">
        <v>6104</v>
      </c>
    </row>
    <row r="345">
      <c r="A345" s="7" t="str">
        <f t="shared" si="1"/>
        <v> </v>
      </c>
      <c r="B345" s="7" t="str">
        <f t="shared" si="2"/>
        <v>1604144539</v>
      </c>
      <c r="C345" s="11" t="s">
        <v>4339</v>
      </c>
      <c r="D345" s="12">
        <v>16041.0</v>
      </c>
      <c r="E345" s="13">
        <v>25669.0</v>
      </c>
      <c r="F345" s="14">
        <v>44539.0</v>
      </c>
      <c r="G345" s="15">
        <v>0.46875</v>
      </c>
      <c r="H345" s="16" t="s">
        <v>6060</v>
      </c>
      <c r="I345" s="17" t="s">
        <v>6055</v>
      </c>
      <c r="J345" s="18" t="s">
        <v>6068</v>
      </c>
      <c r="K345" s="19" t="s">
        <v>6078</v>
      </c>
      <c r="L345" s="21"/>
      <c r="M345" s="20" t="s">
        <v>6058</v>
      </c>
      <c r="N345" s="20" t="s">
        <v>6058</v>
      </c>
      <c r="O345" s="24"/>
      <c r="P345" s="23" t="s">
        <v>6103</v>
      </c>
    </row>
    <row r="346">
      <c r="A346" s="7" t="str">
        <f t="shared" si="1"/>
        <v> </v>
      </c>
      <c r="B346" s="7" t="str">
        <f t="shared" si="2"/>
        <v>1537044539</v>
      </c>
      <c r="C346" s="11" t="s">
        <v>3745</v>
      </c>
      <c r="D346" s="12">
        <v>15370.0</v>
      </c>
      <c r="E346" s="13">
        <v>17065.0</v>
      </c>
      <c r="F346" s="14">
        <v>44539.0</v>
      </c>
      <c r="G346" s="15">
        <v>0.4791666666666667</v>
      </c>
      <c r="H346" s="16" t="s">
        <v>6054</v>
      </c>
      <c r="I346" s="17" t="s">
        <v>6055</v>
      </c>
      <c r="J346" s="18" t="s">
        <v>6056</v>
      </c>
      <c r="K346" s="19" t="s">
        <v>6079</v>
      </c>
      <c r="L346" s="21"/>
      <c r="M346" s="20" t="s">
        <v>6058</v>
      </c>
      <c r="N346" s="20"/>
      <c r="O346" s="24"/>
      <c r="P346" s="23" t="s">
        <v>6084</v>
      </c>
    </row>
    <row r="347">
      <c r="A347" s="7" t="str">
        <f t="shared" si="1"/>
        <v> </v>
      </c>
      <c r="B347" s="7" t="str">
        <f t="shared" si="2"/>
        <v>1761544539</v>
      </c>
      <c r="C347" s="11" t="s">
        <v>5554</v>
      </c>
      <c r="D347" s="12">
        <v>17615.0</v>
      </c>
      <c r="E347" s="13">
        <v>16202.0</v>
      </c>
      <c r="F347" s="14">
        <v>44539.0</v>
      </c>
      <c r="G347" s="15">
        <v>0.5</v>
      </c>
      <c r="H347" s="16" t="s">
        <v>6060</v>
      </c>
      <c r="I347" s="17" t="s">
        <v>6067</v>
      </c>
      <c r="J347" s="18" t="s">
        <v>6062</v>
      </c>
      <c r="K347" s="19" t="s">
        <v>6079</v>
      </c>
      <c r="L347" s="21" t="s">
        <v>6058</v>
      </c>
      <c r="M347" s="20"/>
      <c r="N347" s="20"/>
      <c r="O347" s="24"/>
      <c r="P347" s="23" t="s">
        <v>6104</v>
      </c>
    </row>
    <row r="348">
      <c r="A348" s="7" t="str">
        <f t="shared" si="1"/>
        <v> </v>
      </c>
      <c r="B348" s="7" t="str">
        <f t="shared" si="2"/>
        <v>1768544539</v>
      </c>
      <c r="C348" s="11" t="s">
        <v>5586</v>
      </c>
      <c r="D348" s="12">
        <v>17685.0</v>
      </c>
      <c r="E348" s="13">
        <v>24394.0</v>
      </c>
      <c r="F348" s="14">
        <v>44539.0</v>
      </c>
      <c r="G348" s="15">
        <v>0.5520833333333334</v>
      </c>
      <c r="H348" s="16" t="s">
        <v>6060</v>
      </c>
      <c r="I348" s="17" t="s">
        <v>6067</v>
      </c>
      <c r="J348" s="18" t="s">
        <v>6062</v>
      </c>
      <c r="K348" s="19" t="s">
        <v>6075</v>
      </c>
      <c r="L348" s="21" t="s">
        <v>6058</v>
      </c>
      <c r="M348" s="20"/>
      <c r="N348" s="20"/>
      <c r="O348" s="24"/>
      <c r="P348" s="23" t="s">
        <v>6104</v>
      </c>
    </row>
    <row r="349">
      <c r="A349" s="7" t="str">
        <f t="shared" si="1"/>
        <v> </v>
      </c>
      <c r="B349" s="7" t="str">
        <f t="shared" si="2"/>
        <v>1360244539</v>
      </c>
      <c r="C349" s="11" t="s">
        <v>2327</v>
      </c>
      <c r="D349" s="12">
        <v>13602.0</v>
      </c>
      <c r="E349" s="13">
        <v>24396.0</v>
      </c>
      <c r="F349" s="14">
        <v>44539.0</v>
      </c>
      <c r="G349" s="15">
        <v>0.5625</v>
      </c>
      <c r="H349" s="16" t="s">
        <v>6060</v>
      </c>
      <c r="I349" s="17" t="s">
        <v>6055</v>
      </c>
      <c r="J349" s="18" t="s">
        <v>6056</v>
      </c>
      <c r="K349" s="19" t="s">
        <v>6111</v>
      </c>
      <c r="L349" s="21"/>
      <c r="M349" s="20" t="s">
        <v>6058</v>
      </c>
      <c r="N349" s="20"/>
      <c r="O349" s="24"/>
      <c r="P349" s="23" t="s">
        <v>6059</v>
      </c>
    </row>
    <row r="350">
      <c r="A350" s="7" t="str">
        <f t="shared" si="1"/>
        <v> </v>
      </c>
      <c r="B350" s="7" t="str">
        <f t="shared" si="2"/>
        <v>1329344539</v>
      </c>
      <c r="C350" s="11" t="s">
        <v>2088</v>
      </c>
      <c r="D350" s="12">
        <v>13293.0</v>
      </c>
      <c r="E350" s="13">
        <v>30806.0</v>
      </c>
      <c r="F350" s="14">
        <v>44539.0</v>
      </c>
      <c r="G350" s="15">
        <v>0.5625</v>
      </c>
      <c r="H350" s="16" t="s">
        <v>6060</v>
      </c>
      <c r="I350" s="17" t="s">
        <v>6055</v>
      </c>
      <c r="J350" s="18" t="s">
        <v>6068</v>
      </c>
      <c r="K350" s="19" t="s">
        <v>6111</v>
      </c>
      <c r="L350" s="21"/>
      <c r="M350" s="20" t="s">
        <v>6058</v>
      </c>
      <c r="N350" s="20" t="s">
        <v>6058</v>
      </c>
      <c r="O350" s="24"/>
      <c r="P350" s="23" t="s">
        <v>6064</v>
      </c>
    </row>
    <row r="351">
      <c r="A351" s="7" t="str">
        <f t="shared" si="1"/>
        <v> </v>
      </c>
      <c r="B351" s="7" t="str">
        <f t="shared" si="2"/>
        <v>1498744539</v>
      </c>
      <c r="C351" s="11" t="s">
        <v>3429</v>
      </c>
      <c r="D351" s="12">
        <v>14987.0</v>
      </c>
      <c r="E351" s="13">
        <v>27390.0</v>
      </c>
      <c r="F351" s="14">
        <v>44539.0</v>
      </c>
      <c r="G351" s="15">
        <v>0.5625</v>
      </c>
      <c r="H351" s="16" t="s">
        <v>6054</v>
      </c>
      <c r="I351" s="17" t="s">
        <v>6055</v>
      </c>
      <c r="J351" s="18" t="s">
        <v>6056</v>
      </c>
      <c r="K351" s="19" t="s">
        <v>6072</v>
      </c>
      <c r="L351" s="21"/>
      <c r="M351" s="20" t="s">
        <v>6058</v>
      </c>
      <c r="N351" s="20"/>
      <c r="O351" s="24"/>
      <c r="P351" s="23" t="s">
        <v>6084</v>
      </c>
    </row>
    <row r="352">
      <c r="A352" s="7" t="str">
        <f t="shared" si="1"/>
        <v> </v>
      </c>
      <c r="B352" s="7" t="str">
        <f t="shared" si="2"/>
        <v>1635544539</v>
      </c>
      <c r="C352" s="11" t="s">
        <v>4594</v>
      </c>
      <c r="D352" s="12">
        <v>16355.0</v>
      </c>
      <c r="E352" s="13">
        <v>13948.0</v>
      </c>
      <c r="F352" s="14">
        <v>44539.0</v>
      </c>
      <c r="G352" s="15">
        <v>0.5833333333333334</v>
      </c>
      <c r="H352" s="16" t="s">
        <v>6054</v>
      </c>
      <c r="I352" s="17" t="s">
        <v>6067</v>
      </c>
      <c r="J352" s="18" t="s">
        <v>6081</v>
      </c>
      <c r="K352" s="19" t="s">
        <v>6076</v>
      </c>
      <c r="L352" s="21"/>
      <c r="M352" s="20" t="s">
        <v>6058</v>
      </c>
      <c r="N352" s="20" t="s">
        <v>6058</v>
      </c>
      <c r="O352" s="24"/>
      <c r="P352" s="23" t="s">
        <v>6064</v>
      </c>
    </row>
    <row r="353">
      <c r="A353" s="7" t="str">
        <f t="shared" si="1"/>
        <v> </v>
      </c>
      <c r="B353" s="7" t="str">
        <f t="shared" si="2"/>
        <v>1672644539</v>
      </c>
      <c r="C353" s="11" t="s">
        <v>4871</v>
      </c>
      <c r="D353" s="12">
        <v>16726.0</v>
      </c>
      <c r="E353" s="13">
        <v>24152.0</v>
      </c>
      <c r="F353" s="14">
        <v>44539.0</v>
      </c>
      <c r="G353" s="15">
        <v>0.5833333333333334</v>
      </c>
      <c r="H353" s="16" t="s">
        <v>6060</v>
      </c>
      <c r="I353" s="17" t="s">
        <v>6055</v>
      </c>
      <c r="J353" s="18" t="s">
        <v>6068</v>
      </c>
      <c r="K353" s="19" t="s">
        <v>6088</v>
      </c>
      <c r="L353" s="21"/>
      <c r="M353" s="20" t="s">
        <v>6058</v>
      </c>
      <c r="N353" s="20"/>
      <c r="O353" s="24"/>
      <c r="P353" s="23" t="s">
        <v>6059</v>
      </c>
    </row>
    <row r="354">
      <c r="A354" s="7" t="str">
        <f t="shared" si="1"/>
        <v> </v>
      </c>
      <c r="B354" s="7" t="str">
        <f t="shared" si="2"/>
        <v>1475644539</v>
      </c>
      <c r="C354" s="11" t="s">
        <v>3239</v>
      </c>
      <c r="D354" s="12">
        <v>14756.0</v>
      </c>
      <c r="E354" s="13">
        <v>22966.0</v>
      </c>
      <c r="F354" s="14">
        <v>44539.0</v>
      </c>
      <c r="G354" s="15">
        <v>0.59375</v>
      </c>
      <c r="H354" s="16" t="s">
        <v>6054</v>
      </c>
      <c r="I354" s="17" t="s">
        <v>6055</v>
      </c>
      <c r="J354" s="18" t="s">
        <v>6068</v>
      </c>
      <c r="K354" s="19" t="s">
        <v>6097</v>
      </c>
      <c r="L354" s="21"/>
      <c r="M354" s="20" t="s">
        <v>6058</v>
      </c>
      <c r="N354" s="20"/>
      <c r="O354" s="24"/>
      <c r="P354" s="23" t="s">
        <v>6059</v>
      </c>
    </row>
    <row r="355">
      <c r="A355" s="7" t="str">
        <f t="shared" si="1"/>
        <v> </v>
      </c>
      <c r="B355" s="7" t="str">
        <f t="shared" si="2"/>
        <v>1029144539</v>
      </c>
      <c r="C355" s="11" t="s">
        <v>447</v>
      </c>
      <c r="D355" s="12">
        <v>10291.0</v>
      </c>
      <c r="E355" s="13">
        <v>20391.0</v>
      </c>
      <c r="F355" s="14">
        <v>44539.0</v>
      </c>
      <c r="G355" s="15">
        <v>0.6041666666666666</v>
      </c>
      <c r="H355" s="16" t="s">
        <v>6060</v>
      </c>
      <c r="I355" s="17" t="s">
        <v>6055</v>
      </c>
      <c r="J355" s="18" t="s">
        <v>6056</v>
      </c>
      <c r="K355" s="19" t="s">
        <v>6057</v>
      </c>
      <c r="L355" s="21"/>
      <c r="M355" s="20" t="s">
        <v>6058</v>
      </c>
      <c r="N355" s="20"/>
      <c r="O355" s="24"/>
      <c r="P355" s="23" t="s">
        <v>6059</v>
      </c>
    </row>
    <row r="356">
      <c r="A356" s="7" t="str">
        <f t="shared" si="1"/>
        <v> </v>
      </c>
      <c r="B356" s="7" t="str">
        <f t="shared" si="2"/>
        <v>913644539</v>
      </c>
      <c r="C356" s="11" t="s">
        <v>3</v>
      </c>
      <c r="D356" s="12">
        <v>9136.0</v>
      </c>
      <c r="E356" s="13">
        <v>20601.0</v>
      </c>
      <c r="F356" s="14">
        <v>44539.0</v>
      </c>
      <c r="G356" s="15">
        <v>0.6041666666666666</v>
      </c>
      <c r="H356" s="16" t="s">
        <v>6054</v>
      </c>
      <c r="I356" s="17" t="s">
        <v>6055</v>
      </c>
      <c r="J356" s="18" t="s">
        <v>6068</v>
      </c>
      <c r="K356" s="19" t="s">
        <v>6075</v>
      </c>
      <c r="L356" s="21"/>
      <c r="M356" s="20" t="s">
        <v>6058</v>
      </c>
      <c r="N356" s="20" t="s">
        <v>6058</v>
      </c>
      <c r="O356" s="24"/>
      <c r="P356" s="23" t="e">
        <v>#N/A</v>
      </c>
    </row>
    <row r="357">
      <c r="A357" s="7" t="str">
        <f t="shared" si="1"/>
        <v> </v>
      </c>
      <c r="B357" s="7" t="str">
        <f t="shared" si="2"/>
        <v>1760744539</v>
      </c>
      <c r="C357" s="11" t="s">
        <v>5550</v>
      </c>
      <c r="D357" s="12">
        <v>17607.0</v>
      </c>
      <c r="E357" s="13">
        <v>17277.0</v>
      </c>
      <c r="F357" s="14">
        <v>44539.0</v>
      </c>
      <c r="G357" s="15">
        <v>0.6145833333333334</v>
      </c>
      <c r="H357" s="16" t="s">
        <v>6060</v>
      </c>
      <c r="I357" s="17" t="s">
        <v>6067</v>
      </c>
      <c r="J357" s="18" t="s">
        <v>6062</v>
      </c>
      <c r="K357" s="19" t="s">
        <v>6075</v>
      </c>
      <c r="L357" s="21" t="s">
        <v>6058</v>
      </c>
      <c r="M357" s="20"/>
      <c r="N357" s="20"/>
      <c r="O357" s="24"/>
      <c r="P357" s="23" t="s">
        <v>6104</v>
      </c>
    </row>
    <row r="358">
      <c r="A358" s="7" t="str">
        <f t="shared" si="1"/>
        <v> </v>
      </c>
      <c r="B358" s="7" t="str">
        <f t="shared" si="2"/>
        <v>1766844539</v>
      </c>
      <c r="C358" s="11" t="s">
        <v>5577</v>
      </c>
      <c r="D358" s="12">
        <v>17668.0</v>
      </c>
      <c r="E358" s="13">
        <v>13250.0</v>
      </c>
      <c r="F358" s="14">
        <v>44539.0</v>
      </c>
      <c r="G358" s="15">
        <v>0.6145833333333334</v>
      </c>
      <c r="H358" s="16" t="s">
        <v>6060</v>
      </c>
      <c r="I358" s="17" t="s">
        <v>6067</v>
      </c>
      <c r="J358" s="18" t="s">
        <v>6062</v>
      </c>
      <c r="K358" s="19" t="s">
        <v>6075</v>
      </c>
      <c r="L358" s="21" t="s">
        <v>6058</v>
      </c>
      <c r="M358" s="20"/>
      <c r="N358" s="20"/>
      <c r="O358" s="24"/>
      <c r="P358" s="23" t="s">
        <v>6104</v>
      </c>
    </row>
    <row r="359">
      <c r="A359" s="7" t="str">
        <f t="shared" si="1"/>
        <v> </v>
      </c>
      <c r="B359" s="7" t="str">
        <f t="shared" si="2"/>
        <v>1259344539</v>
      </c>
      <c r="C359" s="11" t="s">
        <v>1527</v>
      </c>
      <c r="D359" s="12">
        <v>12593.0</v>
      </c>
      <c r="E359" s="13">
        <v>30103.0</v>
      </c>
      <c r="F359" s="14">
        <v>44539.0</v>
      </c>
      <c r="G359" s="15">
        <v>0.625</v>
      </c>
      <c r="H359" s="16" t="s">
        <v>6060</v>
      </c>
      <c r="I359" s="17" t="s">
        <v>6055</v>
      </c>
      <c r="J359" s="18" t="s">
        <v>6056</v>
      </c>
      <c r="K359" s="19" t="s">
        <v>6078</v>
      </c>
      <c r="L359" s="21"/>
      <c r="M359" s="20" t="s">
        <v>6058</v>
      </c>
      <c r="N359" s="20" t="s">
        <v>6058</v>
      </c>
      <c r="O359" s="24"/>
      <c r="P359" s="23" t="e">
        <v>#N/A</v>
      </c>
    </row>
    <row r="360">
      <c r="A360" s="7" t="str">
        <f t="shared" si="1"/>
        <v> </v>
      </c>
      <c r="B360" s="7" t="str">
        <f t="shared" si="2"/>
        <v>1513244539</v>
      </c>
      <c r="C360" s="11" t="s">
        <v>3552</v>
      </c>
      <c r="D360" s="12">
        <v>15132.0</v>
      </c>
      <c r="E360" s="13">
        <v>24767.0</v>
      </c>
      <c r="F360" s="14">
        <v>44539.0</v>
      </c>
      <c r="G360" s="15">
        <v>0.6354166666666666</v>
      </c>
      <c r="H360" s="16" t="s">
        <v>6060</v>
      </c>
      <c r="I360" s="17" t="s">
        <v>6055</v>
      </c>
      <c r="J360" s="18" t="s">
        <v>6056</v>
      </c>
      <c r="K360" s="19" t="s">
        <v>6101</v>
      </c>
      <c r="L360" s="21"/>
      <c r="M360" s="20" t="s">
        <v>6058</v>
      </c>
      <c r="N360" s="20"/>
      <c r="O360" s="24"/>
      <c r="P360" s="23" t="s">
        <v>6059</v>
      </c>
    </row>
    <row r="361">
      <c r="A361" s="7" t="str">
        <f t="shared" si="1"/>
        <v> </v>
      </c>
      <c r="B361" s="7" t="str">
        <f t="shared" si="2"/>
        <v>1657144539</v>
      </c>
      <c r="C361" s="11" t="s">
        <v>4757</v>
      </c>
      <c r="D361" s="12">
        <v>16571.0</v>
      </c>
      <c r="E361" s="13">
        <v>14391.0</v>
      </c>
      <c r="F361" s="14">
        <v>44539.0</v>
      </c>
      <c r="G361" s="15">
        <v>0.6354166666666666</v>
      </c>
      <c r="H361" s="16" t="s">
        <v>6060</v>
      </c>
      <c r="I361" s="17" t="s">
        <v>6067</v>
      </c>
      <c r="J361" s="18" t="s">
        <v>6081</v>
      </c>
      <c r="K361" s="19" t="s">
        <v>6079</v>
      </c>
      <c r="L361" s="21"/>
      <c r="M361" s="20" t="s">
        <v>6058</v>
      </c>
      <c r="N361" s="20"/>
      <c r="O361" s="24"/>
      <c r="P361" s="23" t="s">
        <v>6084</v>
      </c>
    </row>
    <row r="362">
      <c r="A362" s="7" t="str">
        <f t="shared" si="1"/>
        <v> </v>
      </c>
      <c r="B362" s="7" t="str">
        <f t="shared" si="2"/>
        <v>1144644539</v>
      </c>
      <c r="C362" s="26" t="s">
        <v>925</v>
      </c>
      <c r="D362" s="26">
        <v>11446.0</v>
      </c>
      <c r="E362" s="26">
        <v>26192.0</v>
      </c>
      <c r="F362" s="26">
        <v>44539.0</v>
      </c>
      <c r="G362" s="26">
        <v>0.6354166666666666</v>
      </c>
      <c r="H362" s="26" t="s">
        <v>6060</v>
      </c>
      <c r="I362" s="26" t="s">
        <v>6067</v>
      </c>
      <c r="J362" s="26" t="s">
        <v>6081</v>
      </c>
      <c r="K362" s="26" t="s">
        <v>6100</v>
      </c>
      <c r="L362" s="26"/>
      <c r="M362" s="26" t="s">
        <v>6058</v>
      </c>
      <c r="N362" s="26" t="s">
        <v>6058</v>
      </c>
      <c r="O362" s="27"/>
      <c r="P362" s="26" t="s">
        <v>6103</v>
      </c>
    </row>
    <row r="363">
      <c r="A363" s="7" t="str">
        <f t="shared" si="1"/>
        <v> </v>
      </c>
      <c r="B363" s="7" t="str">
        <f t="shared" si="2"/>
        <v>1455044539</v>
      </c>
      <c r="C363" s="11" t="s">
        <v>3064</v>
      </c>
      <c r="D363" s="12">
        <v>14550.0</v>
      </c>
      <c r="E363" s="13">
        <v>23451.0</v>
      </c>
      <c r="F363" s="14">
        <v>44539.0</v>
      </c>
      <c r="G363" s="15">
        <v>0.6354166666666666</v>
      </c>
      <c r="H363" s="16" t="s">
        <v>6060</v>
      </c>
      <c r="I363" s="17" t="s">
        <v>6055</v>
      </c>
      <c r="J363" s="18" t="s">
        <v>6068</v>
      </c>
      <c r="K363" s="19" t="s">
        <v>6065</v>
      </c>
      <c r="L363" s="21"/>
      <c r="M363" s="20" t="s">
        <v>6058</v>
      </c>
      <c r="N363" s="20" t="s">
        <v>6058</v>
      </c>
      <c r="O363" s="24"/>
      <c r="P363" s="23" t="s">
        <v>6103</v>
      </c>
    </row>
    <row r="364">
      <c r="A364" s="7" t="str">
        <f t="shared" si="1"/>
        <v> </v>
      </c>
      <c r="B364" s="7" t="str">
        <f t="shared" si="2"/>
        <v>1603744539</v>
      </c>
      <c r="C364" s="11" t="s">
        <v>4336</v>
      </c>
      <c r="D364" s="12">
        <v>16037.0</v>
      </c>
      <c r="E364" s="13">
        <v>16788.0</v>
      </c>
      <c r="F364" s="14">
        <v>44539.0</v>
      </c>
      <c r="G364" s="15">
        <v>0.6458333333333334</v>
      </c>
      <c r="H364" s="16" t="s">
        <v>6054</v>
      </c>
      <c r="I364" s="17" t="s">
        <v>6067</v>
      </c>
      <c r="J364" s="18" t="s">
        <v>6081</v>
      </c>
      <c r="K364" s="19" t="s">
        <v>6116</v>
      </c>
      <c r="L364" s="21"/>
      <c r="M364" s="20" t="s">
        <v>6058</v>
      </c>
      <c r="N364" s="20" t="s">
        <v>6058</v>
      </c>
      <c r="O364" s="24"/>
      <c r="P364" s="23" t="s">
        <v>6064</v>
      </c>
    </row>
    <row r="365">
      <c r="A365" s="7" t="str">
        <f t="shared" si="1"/>
        <v> </v>
      </c>
      <c r="B365" s="7" t="str">
        <f t="shared" si="2"/>
        <v>941644539</v>
      </c>
      <c r="C365" s="11" t="s">
        <v>124</v>
      </c>
      <c r="D365" s="12">
        <v>9416.0</v>
      </c>
      <c r="E365" s="13">
        <v>30339.0</v>
      </c>
      <c r="F365" s="14">
        <v>44539.0</v>
      </c>
      <c r="G365" s="15">
        <v>0.65625</v>
      </c>
      <c r="H365" s="16" t="s">
        <v>6054</v>
      </c>
      <c r="I365" s="17" t="s">
        <v>6055</v>
      </c>
      <c r="J365" s="18" t="s">
        <v>6068</v>
      </c>
      <c r="K365" s="19" t="s">
        <v>6111</v>
      </c>
      <c r="L365" s="21"/>
      <c r="M365" s="20" t="s">
        <v>6058</v>
      </c>
      <c r="N365" s="20" t="s">
        <v>6058</v>
      </c>
      <c r="O365" s="24"/>
      <c r="P365" s="23" t="s">
        <v>6064</v>
      </c>
    </row>
    <row r="366">
      <c r="A366" s="7" t="str">
        <f t="shared" si="1"/>
        <v> </v>
      </c>
      <c r="B366" s="7" t="str">
        <f t="shared" si="2"/>
        <v>986244539</v>
      </c>
      <c r="C366" s="11" t="s">
        <v>291</v>
      </c>
      <c r="D366" s="12">
        <v>9862.0</v>
      </c>
      <c r="E366" s="13">
        <v>18805.0</v>
      </c>
      <c r="F366" s="14">
        <v>44539.0</v>
      </c>
      <c r="G366" s="15">
        <v>0.65625</v>
      </c>
      <c r="H366" s="16" t="s">
        <v>6054</v>
      </c>
      <c r="I366" s="17" t="s">
        <v>6055</v>
      </c>
      <c r="J366" s="18" t="s">
        <v>6068</v>
      </c>
      <c r="K366" s="19" t="s">
        <v>6069</v>
      </c>
      <c r="L366" s="21"/>
      <c r="M366" s="20" t="s">
        <v>6058</v>
      </c>
      <c r="N366" s="20" t="s">
        <v>6058</v>
      </c>
      <c r="O366" s="24"/>
      <c r="P366" s="23" t="e">
        <v>#N/A</v>
      </c>
    </row>
    <row r="367">
      <c r="A367" s="7" t="str">
        <f t="shared" si="1"/>
        <v> </v>
      </c>
      <c r="B367" s="7" t="str">
        <f t="shared" si="2"/>
        <v>1608944539</v>
      </c>
      <c r="C367" s="11" t="s">
        <v>4382</v>
      </c>
      <c r="D367" s="12">
        <v>16089.0</v>
      </c>
      <c r="E367" s="13">
        <v>16520.0</v>
      </c>
      <c r="F367" s="14">
        <v>44539.0</v>
      </c>
      <c r="G367" s="15">
        <v>0.6666666666666666</v>
      </c>
      <c r="H367" s="16" t="s">
        <v>6060</v>
      </c>
      <c r="I367" s="17" t="s">
        <v>6055</v>
      </c>
      <c r="J367" s="18" t="s">
        <v>6056</v>
      </c>
      <c r="K367" s="19" t="s">
        <v>6109</v>
      </c>
      <c r="L367" s="21"/>
      <c r="M367" s="20" t="s">
        <v>6058</v>
      </c>
      <c r="N367" s="20"/>
      <c r="O367" s="24"/>
      <c r="P367" s="23" t="s">
        <v>6059</v>
      </c>
    </row>
    <row r="368">
      <c r="A368" s="7" t="str">
        <f t="shared" si="1"/>
        <v> </v>
      </c>
      <c r="B368" s="7" t="str">
        <f t="shared" si="2"/>
        <v>1767544539</v>
      </c>
      <c r="C368" s="11" t="s">
        <v>5581</v>
      </c>
      <c r="D368" s="12">
        <v>17675.0</v>
      </c>
      <c r="E368" s="13">
        <v>15429.0</v>
      </c>
      <c r="F368" s="14">
        <v>44539.0</v>
      </c>
      <c r="G368" s="15">
        <v>0.6666666666666666</v>
      </c>
      <c r="H368" s="16" t="s">
        <v>6060</v>
      </c>
      <c r="I368" s="17" t="s">
        <v>6067</v>
      </c>
      <c r="J368" s="18" t="s">
        <v>6062</v>
      </c>
      <c r="K368" s="19" t="s">
        <v>6079</v>
      </c>
      <c r="L368" s="21" t="s">
        <v>6058</v>
      </c>
      <c r="M368" s="20"/>
      <c r="N368" s="20"/>
      <c r="O368" s="24"/>
      <c r="P368" s="23" t="s">
        <v>6104</v>
      </c>
    </row>
    <row r="369">
      <c r="A369" s="7" t="str">
        <f t="shared" si="1"/>
        <v> </v>
      </c>
      <c r="B369" s="7" t="str">
        <f t="shared" si="2"/>
        <v>1389244539</v>
      </c>
      <c r="C369" s="11" t="s">
        <v>2553</v>
      </c>
      <c r="D369" s="12">
        <v>13892.0</v>
      </c>
      <c r="E369" s="13">
        <v>25062.0</v>
      </c>
      <c r="F369" s="14">
        <v>44539.0</v>
      </c>
      <c r="G369" s="15">
        <v>0.6875</v>
      </c>
      <c r="H369" s="16" t="s">
        <v>6060</v>
      </c>
      <c r="I369" s="17" t="s">
        <v>6055</v>
      </c>
      <c r="J369" s="18" t="s">
        <v>6068</v>
      </c>
      <c r="K369" s="19" t="s">
        <v>6074</v>
      </c>
      <c r="L369" s="21"/>
      <c r="M369" s="20" t="s">
        <v>6058</v>
      </c>
      <c r="N369" s="20" t="s">
        <v>6058</v>
      </c>
      <c r="O369" s="24"/>
      <c r="P369" s="23" t="e">
        <v>#N/A</v>
      </c>
    </row>
    <row r="370">
      <c r="A370" s="7" t="str">
        <f t="shared" si="1"/>
        <v> </v>
      </c>
      <c r="B370" s="7" t="str">
        <f t="shared" si="2"/>
        <v>1601844540</v>
      </c>
      <c r="C370" s="11" t="s">
        <v>4320</v>
      </c>
      <c r="D370" s="12">
        <v>16018.0</v>
      </c>
      <c r="E370" s="13">
        <v>17183.0</v>
      </c>
      <c r="F370" s="14">
        <v>44540.0</v>
      </c>
      <c r="G370" s="15">
        <v>0.3229166666666667</v>
      </c>
      <c r="H370" s="16" t="s">
        <v>6054</v>
      </c>
      <c r="I370" s="17" t="s">
        <v>6055</v>
      </c>
      <c r="J370" s="18" t="s">
        <v>6081</v>
      </c>
      <c r="K370" s="19" t="s">
        <v>6065</v>
      </c>
      <c r="L370" s="21"/>
      <c r="M370" s="20" t="s">
        <v>6058</v>
      </c>
      <c r="N370" s="20"/>
      <c r="O370" s="24"/>
      <c r="P370" s="23" t="s">
        <v>6084</v>
      </c>
    </row>
    <row r="371">
      <c r="A371" s="7" t="str">
        <f t="shared" si="1"/>
        <v> </v>
      </c>
      <c r="B371" s="7" t="str">
        <f t="shared" si="2"/>
        <v>1328344540</v>
      </c>
      <c r="C371" s="11" t="s">
        <v>2080</v>
      </c>
      <c r="D371" s="12">
        <v>13283.0</v>
      </c>
      <c r="E371" s="13">
        <v>28196.0</v>
      </c>
      <c r="F371" s="14">
        <v>44540.0</v>
      </c>
      <c r="G371" s="15">
        <v>0.34375</v>
      </c>
      <c r="H371" s="16" t="s">
        <v>6054</v>
      </c>
      <c r="I371" s="17" t="s">
        <v>6055</v>
      </c>
      <c r="J371" s="18" t="s">
        <v>6056</v>
      </c>
      <c r="K371" s="19" t="s">
        <v>6069</v>
      </c>
      <c r="L371" s="21"/>
      <c r="M371" s="20" t="s">
        <v>6058</v>
      </c>
      <c r="N371" s="20"/>
      <c r="O371" s="24"/>
      <c r="P371" s="23" t="s">
        <v>6059</v>
      </c>
    </row>
    <row r="372">
      <c r="A372" s="7" t="str">
        <f t="shared" si="1"/>
        <v> </v>
      </c>
      <c r="B372" s="7" t="str">
        <f t="shared" si="2"/>
        <v>1534644540</v>
      </c>
      <c r="C372" s="11" t="s">
        <v>3724</v>
      </c>
      <c r="D372" s="12">
        <v>15346.0</v>
      </c>
      <c r="E372" s="13">
        <v>24452.0</v>
      </c>
      <c r="F372" s="14">
        <v>44540.0</v>
      </c>
      <c r="G372" s="15">
        <v>0.3541666666666667</v>
      </c>
      <c r="H372" s="16" t="s">
        <v>6054</v>
      </c>
      <c r="I372" s="17" t="s">
        <v>6055</v>
      </c>
      <c r="J372" s="18" t="s">
        <v>6068</v>
      </c>
      <c r="K372" s="19" t="s">
        <v>6069</v>
      </c>
      <c r="L372" s="21"/>
      <c r="M372" s="20" t="s">
        <v>6058</v>
      </c>
      <c r="N372" s="20"/>
      <c r="O372" s="24"/>
      <c r="P372" s="23" t="s">
        <v>6059</v>
      </c>
    </row>
    <row r="373">
      <c r="A373" s="7" t="str">
        <f t="shared" si="1"/>
        <v> </v>
      </c>
      <c r="B373" s="7" t="str">
        <f t="shared" si="2"/>
        <v>1625444540</v>
      </c>
      <c r="C373" s="11" t="s">
        <v>4518</v>
      </c>
      <c r="D373" s="12">
        <v>16254.0</v>
      </c>
      <c r="E373" s="13">
        <v>25486.0</v>
      </c>
      <c r="F373" s="14">
        <v>44540.0</v>
      </c>
      <c r="G373" s="15">
        <v>0.3645833333333333</v>
      </c>
      <c r="H373" s="16" t="s">
        <v>6060</v>
      </c>
      <c r="I373" s="17" t="s">
        <v>6055</v>
      </c>
      <c r="J373" s="18" t="s">
        <v>6056</v>
      </c>
      <c r="K373" s="19" t="s">
        <v>6111</v>
      </c>
      <c r="L373" s="21"/>
      <c r="M373" s="20" t="s">
        <v>6058</v>
      </c>
      <c r="N373" s="20" t="s">
        <v>6058</v>
      </c>
      <c r="O373" s="24"/>
      <c r="P373" s="23" t="s">
        <v>6064</v>
      </c>
    </row>
    <row r="374">
      <c r="A374" s="7" t="str">
        <f t="shared" si="1"/>
        <v> </v>
      </c>
      <c r="B374" s="7" t="str">
        <f t="shared" si="2"/>
        <v>1233244540</v>
      </c>
      <c r="C374" s="11" t="s">
        <v>1365</v>
      </c>
      <c r="D374" s="12">
        <v>12332.0</v>
      </c>
      <c r="E374" s="13">
        <v>20646.0</v>
      </c>
      <c r="F374" s="14">
        <v>44540.0</v>
      </c>
      <c r="G374" s="15">
        <v>0.3645833333333333</v>
      </c>
      <c r="H374" s="16" t="s">
        <v>6060</v>
      </c>
      <c r="I374" s="17" t="s">
        <v>6055</v>
      </c>
      <c r="J374" s="18" t="s">
        <v>6068</v>
      </c>
      <c r="K374" s="19" t="s">
        <v>6126</v>
      </c>
      <c r="L374" s="21"/>
      <c r="M374" s="20" t="s">
        <v>6058</v>
      </c>
      <c r="N374" s="20" t="s">
        <v>6058</v>
      </c>
      <c r="O374" s="24"/>
      <c r="P374" s="23" t="s">
        <v>6064</v>
      </c>
    </row>
    <row r="375">
      <c r="A375" s="7" t="str">
        <f t="shared" si="1"/>
        <v> </v>
      </c>
      <c r="B375" s="7" t="str">
        <f t="shared" si="2"/>
        <v>1057144540</v>
      </c>
      <c r="C375" s="11" t="s">
        <v>555</v>
      </c>
      <c r="D375" s="12">
        <v>10571.0</v>
      </c>
      <c r="E375" s="13">
        <v>21775.0</v>
      </c>
      <c r="F375" s="14">
        <v>44540.0</v>
      </c>
      <c r="G375" s="15">
        <v>0.3645833333333333</v>
      </c>
      <c r="H375" s="16" t="s">
        <v>6054</v>
      </c>
      <c r="I375" s="17" t="s">
        <v>6055</v>
      </c>
      <c r="J375" s="18" t="s">
        <v>6056</v>
      </c>
      <c r="K375" s="19" t="s">
        <v>6069</v>
      </c>
      <c r="L375" s="21"/>
      <c r="M375" s="20" t="s">
        <v>6058</v>
      </c>
      <c r="N375" s="20" t="s">
        <v>6058</v>
      </c>
      <c r="O375" s="24"/>
      <c r="P375" s="23" t="s">
        <v>6064</v>
      </c>
    </row>
    <row r="376">
      <c r="A376" s="7" t="str">
        <f t="shared" si="1"/>
        <v> </v>
      </c>
      <c r="B376" s="7" t="str">
        <f t="shared" si="2"/>
        <v>1553844540</v>
      </c>
      <c r="C376" s="11" t="s">
        <v>3888</v>
      </c>
      <c r="D376" s="12">
        <v>15538.0</v>
      </c>
      <c r="E376" s="13">
        <v>20920.0</v>
      </c>
      <c r="F376" s="14">
        <v>44540.0</v>
      </c>
      <c r="G376" s="15">
        <v>0.375</v>
      </c>
      <c r="H376" s="16" t="s">
        <v>6054</v>
      </c>
      <c r="I376" s="17" t="s">
        <v>6067</v>
      </c>
      <c r="J376" s="18" t="s">
        <v>6062</v>
      </c>
      <c r="K376" s="19" t="s">
        <v>6075</v>
      </c>
      <c r="L376" s="21"/>
      <c r="M376" s="20" t="s">
        <v>6058</v>
      </c>
      <c r="N376" s="20"/>
      <c r="O376" s="24"/>
      <c r="P376" s="23" t="s">
        <v>6084</v>
      </c>
    </row>
    <row r="377">
      <c r="A377" s="7" t="str">
        <f t="shared" si="1"/>
        <v> </v>
      </c>
      <c r="B377" s="7" t="str">
        <f t="shared" si="2"/>
        <v>1420044540</v>
      </c>
      <c r="C377" s="11" t="s">
        <v>2785</v>
      </c>
      <c r="D377" s="12">
        <v>14200.0</v>
      </c>
      <c r="E377" s="13">
        <v>25722.0</v>
      </c>
      <c r="F377" s="14">
        <v>44540.0</v>
      </c>
      <c r="G377" s="15">
        <v>0.375</v>
      </c>
      <c r="H377" s="16" t="s">
        <v>6060</v>
      </c>
      <c r="I377" s="17" t="s">
        <v>6055</v>
      </c>
      <c r="J377" s="18" t="s">
        <v>6056</v>
      </c>
      <c r="K377" s="19" t="s">
        <v>6111</v>
      </c>
      <c r="L377" s="21"/>
      <c r="M377" s="20" t="s">
        <v>6058</v>
      </c>
      <c r="N377" s="20" t="s">
        <v>6058</v>
      </c>
      <c r="O377" s="24"/>
      <c r="P377" s="23" t="s">
        <v>6064</v>
      </c>
    </row>
    <row r="378">
      <c r="A378" s="7" t="str">
        <f t="shared" si="1"/>
        <v> </v>
      </c>
      <c r="B378" s="7" t="str">
        <f t="shared" si="2"/>
        <v>1226444540</v>
      </c>
      <c r="C378" s="11" t="s">
        <v>1314</v>
      </c>
      <c r="D378" s="12">
        <v>12264.0</v>
      </c>
      <c r="E378" s="13">
        <v>13630.0</v>
      </c>
      <c r="F378" s="14">
        <v>44540.0</v>
      </c>
      <c r="G378" s="15">
        <v>0.375</v>
      </c>
      <c r="H378" s="16" t="s">
        <v>6054</v>
      </c>
      <c r="I378" s="17" t="s">
        <v>6067</v>
      </c>
      <c r="J378" s="18" t="s">
        <v>6062</v>
      </c>
      <c r="K378" s="19" t="s">
        <v>6075</v>
      </c>
      <c r="L378" s="21"/>
      <c r="M378" s="20" t="s">
        <v>6058</v>
      </c>
      <c r="N378" s="20" t="s">
        <v>6058</v>
      </c>
      <c r="O378" s="24"/>
      <c r="P378" s="23" t="s">
        <v>6103</v>
      </c>
    </row>
    <row r="379">
      <c r="A379" s="7" t="str">
        <f t="shared" si="1"/>
        <v> </v>
      </c>
      <c r="B379" s="7" t="str">
        <f t="shared" si="2"/>
        <v>1367344540</v>
      </c>
      <c r="C379" s="11" t="s">
        <v>2383</v>
      </c>
      <c r="D379" s="12">
        <v>13673.0</v>
      </c>
      <c r="E379" s="13">
        <v>25366.0</v>
      </c>
      <c r="F379" s="14">
        <v>44540.0</v>
      </c>
      <c r="G379" s="15">
        <v>0.375</v>
      </c>
      <c r="H379" s="16" t="s">
        <v>6060</v>
      </c>
      <c r="I379" s="17" t="s">
        <v>6055</v>
      </c>
      <c r="J379" s="18" t="s">
        <v>6056</v>
      </c>
      <c r="K379" s="19" t="s">
        <v>6086</v>
      </c>
      <c r="L379" s="21"/>
      <c r="M379" s="20" t="s">
        <v>6058</v>
      </c>
      <c r="N379" s="20" t="s">
        <v>6058</v>
      </c>
      <c r="O379" s="24"/>
      <c r="P379" s="23" t="s">
        <v>6064</v>
      </c>
    </row>
    <row r="380">
      <c r="A380" s="7" t="str">
        <f t="shared" si="1"/>
        <v> </v>
      </c>
      <c r="B380" s="7" t="str">
        <f t="shared" si="2"/>
        <v>1576244540</v>
      </c>
      <c r="C380" s="11" t="s">
        <v>4091</v>
      </c>
      <c r="D380" s="12">
        <v>15762.0</v>
      </c>
      <c r="E380" s="13">
        <v>28325.0</v>
      </c>
      <c r="F380" s="14">
        <v>44540.0</v>
      </c>
      <c r="G380" s="15">
        <v>0.375</v>
      </c>
      <c r="H380" s="16" t="s">
        <v>6060</v>
      </c>
      <c r="I380" s="17" t="s">
        <v>6055</v>
      </c>
      <c r="J380" s="18" t="s">
        <v>6068</v>
      </c>
      <c r="K380" s="19" t="s">
        <v>6107</v>
      </c>
      <c r="L380" s="21"/>
      <c r="M380" s="20" t="s">
        <v>6058</v>
      </c>
      <c r="N380" s="20"/>
      <c r="O380" s="24"/>
      <c r="P380" s="23" t="s">
        <v>6084</v>
      </c>
    </row>
    <row r="381">
      <c r="A381" s="7" t="str">
        <f t="shared" si="1"/>
        <v> </v>
      </c>
      <c r="B381" s="7" t="str">
        <f t="shared" si="2"/>
        <v>943744540</v>
      </c>
      <c r="C381" s="11" t="s">
        <v>135</v>
      </c>
      <c r="D381" s="12">
        <v>9437.0</v>
      </c>
      <c r="E381" s="13">
        <v>26224.0</v>
      </c>
      <c r="F381" s="14">
        <v>44540.0</v>
      </c>
      <c r="G381" s="15">
        <v>0.3854166666666667</v>
      </c>
      <c r="H381" s="16" t="s">
        <v>6060</v>
      </c>
      <c r="I381" s="17" t="s">
        <v>6055</v>
      </c>
      <c r="J381" s="18" t="s">
        <v>6068</v>
      </c>
      <c r="K381" s="19" t="s">
        <v>6057</v>
      </c>
      <c r="L381" s="21"/>
      <c r="M381" s="20" t="s">
        <v>6058</v>
      </c>
      <c r="N381" s="20"/>
      <c r="O381" s="24"/>
      <c r="P381" s="23" t="s">
        <v>6059</v>
      </c>
    </row>
    <row r="382">
      <c r="A382" s="7" t="str">
        <f t="shared" si="1"/>
        <v> </v>
      </c>
      <c r="B382" s="7" t="str">
        <f t="shared" si="2"/>
        <v>1061144540</v>
      </c>
      <c r="C382" s="11" t="s">
        <v>572</v>
      </c>
      <c r="D382" s="12">
        <v>10611.0</v>
      </c>
      <c r="E382" s="13">
        <v>17772.0</v>
      </c>
      <c r="F382" s="14">
        <v>44540.0</v>
      </c>
      <c r="G382" s="15">
        <v>0.3854166666666667</v>
      </c>
      <c r="H382" s="16" t="s">
        <v>6060</v>
      </c>
      <c r="I382" s="17" t="s">
        <v>6055</v>
      </c>
      <c r="J382" s="18" t="s">
        <v>6068</v>
      </c>
      <c r="K382" s="19" t="s">
        <v>6091</v>
      </c>
      <c r="L382" s="21"/>
      <c r="M382" s="20" t="s">
        <v>6058</v>
      </c>
      <c r="N382" s="20" t="s">
        <v>6058</v>
      </c>
      <c r="O382" s="24"/>
      <c r="P382" s="23" t="s">
        <v>6064</v>
      </c>
    </row>
    <row r="383">
      <c r="A383" s="7" t="str">
        <f t="shared" si="1"/>
        <v> </v>
      </c>
      <c r="B383" s="7" t="str">
        <f t="shared" si="2"/>
        <v>1385244540</v>
      </c>
      <c r="C383" s="11" t="s">
        <v>2523</v>
      </c>
      <c r="D383" s="12">
        <v>13852.0</v>
      </c>
      <c r="E383" s="13">
        <v>19703.0</v>
      </c>
      <c r="F383" s="14">
        <v>44540.0</v>
      </c>
      <c r="G383" s="15">
        <v>0.3958333333333333</v>
      </c>
      <c r="H383" s="16" t="s">
        <v>6054</v>
      </c>
      <c r="I383" s="17" t="s">
        <v>6055</v>
      </c>
      <c r="J383" s="18" t="s">
        <v>6068</v>
      </c>
      <c r="K383" s="19" t="s">
        <v>6079</v>
      </c>
      <c r="L383" s="21"/>
      <c r="M383" s="20" t="s">
        <v>6058</v>
      </c>
      <c r="N383" s="20"/>
      <c r="O383" s="24"/>
      <c r="P383" s="23" t="s">
        <v>6084</v>
      </c>
    </row>
    <row r="384">
      <c r="A384" s="7" t="str">
        <f t="shared" si="1"/>
        <v> </v>
      </c>
      <c r="B384" s="7" t="str">
        <f t="shared" si="2"/>
        <v>1356344540</v>
      </c>
      <c r="C384" s="11" t="s">
        <v>2297</v>
      </c>
      <c r="D384" s="12">
        <v>13563.0</v>
      </c>
      <c r="E384" s="13">
        <v>12257.0</v>
      </c>
      <c r="F384" s="14">
        <v>44540.0</v>
      </c>
      <c r="G384" s="15">
        <v>0.40625</v>
      </c>
      <c r="H384" s="16" t="s">
        <v>6060</v>
      </c>
      <c r="I384" s="17" t="s">
        <v>6067</v>
      </c>
      <c r="J384" s="18" t="s">
        <v>6081</v>
      </c>
      <c r="K384" s="19" t="s">
        <v>6065</v>
      </c>
      <c r="L384" s="21"/>
      <c r="M384" s="20" t="s">
        <v>6058</v>
      </c>
      <c r="N384" s="20"/>
      <c r="O384" s="24"/>
      <c r="P384" s="23" t="s">
        <v>6084</v>
      </c>
    </row>
    <row r="385">
      <c r="A385" s="7" t="str">
        <f t="shared" si="1"/>
        <v> </v>
      </c>
      <c r="B385" s="7" t="str">
        <f t="shared" si="2"/>
        <v>1595244540</v>
      </c>
      <c r="C385" s="11" t="s">
        <v>4262</v>
      </c>
      <c r="D385" s="12">
        <v>15952.0</v>
      </c>
      <c r="E385" s="13">
        <v>21231.0</v>
      </c>
      <c r="F385" s="14">
        <v>44540.0</v>
      </c>
      <c r="G385" s="15">
        <v>0.40625</v>
      </c>
      <c r="H385" s="16" t="s">
        <v>6054</v>
      </c>
      <c r="I385" s="17" t="s">
        <v>6067</v>
      </c>
      <c r="J385" s="18" t="s">
        <v>6062</v>
      </c>
      <c r="K385" s="19" t="s">
        <v>6100</v>
      </c>
      <c r="L385" s="21"/>
      <c r="M385" s="20" t="s">
        <v>6058</v>
      </c>
      <c r="N385" s="20" t="s">
        <v>6058</v>
      </c>
      <c r="O385" s="24"/>
      <c r="P385" s="23" t="s">
        <v>6103</v>
      </c>
    </row>
    <row r="386">
      <c r="A386" s="7" t="str">
        <f t="shared" si="1"/>
        <v> </v>
      </c>
      <c r="B386" s="7" t="str">
        <f t="shared" si="2"/>
        <v>922944540</v>
      </c>
      <c r="C386" s="11" t="s">
        <v>59</v>
      </c>
      <c r="D386" s="12">
        <v>9229.0</v>
      </c>
      <c r="E386" s="13">
        <v>17887.0</v>
      </c>
      <c r="F386" s="14">
        <v>44540.0</v>
      </c>
      <c r="G386" s="15">
        <v>0.4166666666666667</v>
      </c>
      <c r="H386" s="16" t="s">
        <v>6054</v>
      </c>
      <c r="I386" s="17" t="s">
        <v>6067</v>
      </c>
      <c r="J386" s="18" t="s">
        <v>6062</v>
      </c>
      <c r="K386" s="19" t="s">
        <v>6079</v>
      </c>
      <c r="L386" s="21"/>
      <c r="M386" s="20" t="s">
        <v>6058</v>
      </c>
      <c r="N386" s="20"/>
      <c r="O386" s="24"/>
      <c r="P386" s="23" t="s">
        <v>6084</v>
      </c>
    </row>
    <row r="387">
      <c r="A387" s="7" t="str">
        <f t="shared" si="1"/>
        <v> </v>
      </c>
      <c r="B387" s="7" t="str">
        <f t="shared" si="2"/>
        <v>1237044540</v>
      </c>
      <c r="C387" s="11" t="s">
        <v>1384</v>
      </c>
      <c r="D387" s="12">
        <v>12370.0</v>
      </c>
      <c r="E387" s="13">
        <v>29544.0</v>
      </c>
      <c r="F387" s="14">
        <v>44540.0</v>
      </c>
      <c r="G387" s="15">
        <v>0.4166666666666667</v>
      </c>
      <c r="H387" s="16" t="s">
        <v>6054</v>
      </c>
      <c r="I387" s="17" t="s">
        <v>6055</v>
      </c>
      <c r="J387" s="18" t="s">
        <v>6056</v>
      </c>
      <c r="K387" s="19" t="s">
        <v>6069</v>
      </c>
      <c r="L387" s="21"/>
      <c r="M387" s="20" t="s">
        <v>6058</v>
      </c>
      <c r="N387" s="20"/>
      <c r="O387" s="24"/>
      <c r="P387" s="23" t="s">
        <v>6059</v>
      </c>
    </row>
    <row r="388">
      <c r="A388" s="7" t="str">
        <f t="shared" si="1"/>
        <v> </v>
      </c>
      <c r="B388" s="7" t="str">
        <f t="shared" si="2"/>
        <v>1412644540</v>
      </c>
      <c r="C388" s="11" t="s">
        <v>2730</v>
      </c>
      <c r="D388" s="12">
        <v>14126.0</v>
      </c>
      <c r="E388" s="13">
        <v>18823.0</v>
      </c>
      <c r="F388" s="14">
        <v>44540.0</v>
      </c>
      <c r="G388" s="15">
        <v>0.4166666666666667</v>
      </c>
      <c r="H388" s="16" t="s">
        <v>6054</v>
      </c>
      <c r="I388" s="17" t="s">
        <v>6055</v>
      </c>
      <c r="J388" s="18" t="s">
        <v>6068</v>
      </c>
      <c r="K388" s="19" t="s">
        <v>6069</v>
      </c>
      <c r="L388" s="21"/>
      <c r="M388" s="20" t="s">
        <v>6058</v>
      </c>
      <c r="N388" s="20" t="s">
        <v>6058</v>
      </c>
      <c r="O388" s="24"/>
      <c r="P388" s="23" t="s">
        <v>6064</v>
      </c>
    </row>
    <row r="389">
      <c r="A389" s="7" t="str">
        <f t="shared" si="1"/>
        <v> </v>
      </c>
      <c r="B389" s="7" t="str">
        <f t="shared" si="2"/>
        <v>1340244540</v>
      </c>
      <c r="C389" s="11" t="s">
        <v>2168</v>
      </c>
      <c r="D389" s="12">
        <v>13402.0</v>
      </c>
      <c r="E389" s="13">
        <v>27668.0</v>
      </c>
      <c r="F389" s="14">
        <v>44540.0</v>
      </c>
      <c r="G389" s="15">
        <v>0.4166666666666667</v>
      </c>
      <c r="H389" s="16" t="s">
        <v>6060</v>
      </c>
      <c r="I389" s="17" t="s">
        <v>6055</v>
      </c>
      <c r="J389" s="18" t="s">
        <v>6068</v>
      </c>
      <c r="K389" s="19" t="s">
        <v>6074</v>
      </c>
      <c r="L389" s="21"/>
      <c r="M389" s="20" t="s">
        <v>6058</v>
      </c>
      <c r="N389" s="20"/>
      <c r="O389" s="24"/>
      <c r="P389" s="23" t="s">
        <v>6059</v>
      </c>
    </row>
    <row r="390">
      <c r="A390" s="7" t="str">
        <f t="shared" si="1"/>
        <v> </v>
      </c>
      <c r="B390" s="7" t="str">
        <f t="shared" si="2"/>
        <v>1558944540</v>
      </c>
      <c r="C390" s="11" t="s">
        <v>3932</v>
      </c>
      <c r="D390" s="12">
        <v>15589.0</v>
      </c>
      <c r="E390" s="13">
        <v>24482.0</v>
      </c>
      <c r="F390" s="14">
        <v>44540.0</v>
      </c>
      <c r="G390" s="15">
        <v>0.4270833333333333</v>
      </c>
      <c r="H390" s="16" t="s">
        <v>6060</v>
      </c>
      <c r="I390" s="17" t="s">
        <v>6067</v>
      </c>
      <c r="J390" s="18" t="s">
        <v>6062</v>
      </c>
      <c r="K390" s="19" t="s">
        <v>6079</v>
      </c>
      <c r="L390" s="21"/>
      <c r="M390" s="20" t="s">
        <v>6058</v>
      </c>
      <c r="N390" s="20"/>
      <c r="O390" s="24"/>
      <c r="P390" s="23" t="s">
        <v>6084</v>
      </c>
    </row>
    <row r="391">
      <c r="A391" s="7" t="str">
        <f t="shared" si="1"/>
        <v> </v>
      </c>
      <c r="B391" s="7" t="str">
        <f t="shared" si="2"/>
        <v>1313944540</v>
      </c>
      <c r="C391" s="11" t="s">
        <v>1967</v>
      </c>
      <c r="D391" s="12">
        <v>13139.0</v>
      </c>
      <c r="E391" s="13">
        <v>29676.0</v>
      </c>
      <c r="F391" s="14">
        <v>44540.0</v>
      </c>
      <c r="G391" s="15">
        <v>0.4270833333333333</v>
      </c>
      <c r="H391" s="16" t="s">
        <v>6060</v>
      </c>
      <c r="I391" s="17" t="s">
        <v>6055</v>
      </c>
      <c r="J391" s="18" t="s">
        <v>6056</v>
      </c>
      <c r="K391" s="19" t="s">
        <v>6088</v>
      </c>
      <c r="L391" s="21"/>
      <c r="M391" s="20" t="s">
        <v>6058</v>
      </c>
      <c r="N391" s="20"/>
      <c r="O391" s="24"/>
      <c r="P391" s="23" t="s">
        <v>6059</v>
      </c>
    </row>
    <row r="392">
      <c r="A392" s="7" t="str">
        <f t="shared" si="1"/>
        <v> </v>
      </c>
      <c r="B392" s="7" t="str">
        <f t="shared" si="2"/>
        <v>1490044540</v>
      </c>
      <c r="C392" s="11" t="s">
        <v>3359</v>
      </c>
      <c r="D392" s="12">
        <v>14900.0</v>
      </c>
      <c r="E392" s="13">
        <v>23223.0</v>
      </c>
      <c r="F392" s="14">
        <v>44540.0</v>
      </c>
      <c r="G392" s="15">
        <v>0.4375</v>
      </c>
      <c r="H392" s="16" t="s">
        <v>6060</v>
      </c>
      <c r="I392" s="17" t="s">
        <v>6055</v>
      </c>
      <c r="J392" s="18" t="s">
        <v>6056</v>
      </c>
      <c r="K392" s="19" t="s">
        <v>6108</v>
      </c>
      <c r="L392" s="21"/>
      <c r="M392" s="20" t="s">
        <v>6058</v>
      </c>
      <c r="N392" s="20" t="s">
        <v>6058</v>
      </c>
      <c r="O392" s="24"/>
      <c r="P392" s="23" t="s">
        <v>6064</v>
      </c>
    </row>
    <row r="393">
      <c r="A393" s="7" t="str">
        <f t="shared" si="1"/>
        <v> </v>
      </c>
      <c r="B393" s="7" t="str">
        <f t="shared" si="2"/>
        <v>1130344540</v>
      </c>
      <c r="C393" s="11" t="s">
        <v>865</v>
      </c>
      <c r="D393" s="12">
        <v>11303.0</v>
      </c>
      <c r="E393" s="13">
        <v>17223.0</v>
      </c>
      <c r="F393" s="14">
        <v>44540.0</v>
      </c>
      <c r="G393" s="15">
        <v>0.4479166666666667</v>
      </c>
      <c r="H393" s="16" t="s">
        <v>6054</v>
      </c>
      <c r="I393" s="17" t="s">
        <v>6055</v>
      </c>
      <c r="J393" s="18" t="s">
        <v>6068</v>
      </c>
      <c r="K393" s="19" t="s">
        <v>6069</v>
      </c>
      <c r="L393" s="21"/>
      <c r="M393" s="20" t="s">
        <v>6058</v>
      </c>
      <c r="N393" s="20"/>
      <c r="O393" s="24"/>
      <c r="P393" s="23" t="s">
        <v>6059</v>
      </c>
    </row>
    <row r="394">
      <c r="A394" s="7" t="str">
        <f t="shared" si="1"/>
        <v> </v>
      </c>
      <c r="B394" s="7" t="str">
        <f t="shared" si="2"/>
        <v>1117444540</v>
      </c>
      <c r="C394" s="11" t="s">
        <v>813</v>
      </c>
      <c r="D394" s="12">
        <v>11174.0</v>
      </c>
      <c r="E394" s="13">
        <v>20173.0</v>
      </c>
      <c r="F394" s="14">
        <v>44540.0</v>
      </c>
      <c r="G394" s="15">
        <v>0.46875</v>
      </c>
      <c r="H394" s="16" t="s">
        <v>6060</v>
      </c>
      <c r="I394" s="17" t="s">
        <v>6055</v>
      </c>
      <c r="J394" s="18" t="s">
        <v>6056</v>
      </c>
      <c r="K394" s="19" t="s">
        <v>6109</v>
      </c>
      <c r="L394" s="21"/>
      <c r="M394" s="20" t="s">
        <v>6058</v>
      </c>
      <c r="N394" s="20"/>
      <c r="O394" s="24"/>
      <c r="P394" s="23" t="s">
        <v>6059</v>
      </c>
    </row>
    <row r="395">
      <c r="A395" s="7" t="str">
        <f t="shared" si="1"/>
        <v> </v>
      </c>
      <c r="B395" s="7" t="str">
        <f t="shared" si="2"/>
        <v>1640144540</v>
      </c>
      <c r="C395" s="11" t="s">
        <v>4630</v>
      </c>
      <c r="D395" s="12">
        <v>16401.0</v>
      </c>
      <c r="E395" s="13">
        <v>23628.0</v>
      </c>
      <c r="F395" s="14">
        <v>44540.0</v>
      </c>
      <c r="G395" s="15">
        <v>0.46875</v>
      </c>
      <c r="H395" s="16" t="s">
        <v>6054</v>
      </c>
      <c r="I395" s="17" t="s">
        <v>6055</v>
      </c>
      <c r="J395" s="18" t="s">
        <v>6056</v>
      </c>
      <c r="K395" s="19" t="s">
        <v>6111</v>
      </c>
      <c r="L395" s="21"/>
      <c r="M395" s="20" t="s">
        <v>6058</v>
      </c>
      <c r="N395" s="20"/>
      <c r="O395" s="24"/>
      <c r="P395" s="23" t="s">
        <v>6059</v>
      </c>
    </row>
    <row r="396">
      <c r="A396" s="7" t="str">
        <f t="shared" si="1"/>
        <v> </v>
      </c>
      <c r="B396" s="7" t="str">
        <f t="shared" si="2"/>
        <v>1672144540</v>
      </c>
      <c r="C396" s="11" t="s">
        <v>4867</v>
      </c>
      <c r="D396" s="12">
        <v>16721.0</v>
      </c>
      <c r="E396" s="13">
        <v>29245.0</v>
      </c>
      <c r="F396" s="14">
        <v>44540.0</v>
      </c>
      <c r="G396" s="15">
        <v>0.46875</v>
      </c>
      <c r="H396" s="16" t="s">
        <v>6060</v>
      </c>
      <c r="I396" s="17" t="s">
        <v>6067</v>
      </c>
      <c r="J396" s="18" t="s">
        <v>6081</v>
      </c>
      <c r="K396" s="19" t="s">
        <v>6069</v>
      </c>
      <c r="L396" s="21"/>
      <c r="M396" s="20" t="s">
        <v>6058</v>
      </c>
      <c r="N396" s="20" t="s">
        <v>6058</v>
      </c>
      <c r="O396" s="24"/>
      <c r="P396" s="23" t="s">
        <v>6064</v>
      </c>
    </row>
    <row r="397">
      <c r="A397" s="7" t="str">
        <f t="shared" si="1"/>
        <v> </v>
      </c>
      <c r="B397" s="7" t="str">
        <f t="shared" si="2"/>
        <v>1018144540</v>
      </c>
      <c r="C397" s="11" t="s">
        <v>412</v>
      </c>
      <c r="D397" s="12">
        <v>10181.0</v>
      </c>
      <c r="E397" s="13">
        <v>13596.0</v>
      </c>
      <c r="F397" s="14">
        <v>44540.0</v>
      </c>
      <c r="G397" s="15">
        <v>0.4791666666666667</v>
      </c>
      <c r="H397" s="16" t="s">
        <v>6060</v>
      </c>
      <c r="I397" s="17" t="s">
        <v>6055</v>
      </c>
      <c r="J397" s="18" t="s">
        <v>6056</v>
      </c>
      <c r="K397" s="19" t="s">
        <v>6098</v>
      </c>
      <c r="L397" s="21"/>
      <c r="M397" s="20" t="s">
        <v>6058</v>
      </c>
      <c r="N397" s="20"/>
      <c r="O397" s="24"/>
      <c r="P397" s="23" t="s">
        <v>6059</v>
      </c>
    </row>
    <row r="398">
      <c r="A398" s="7" t="str">
        <f t="shared" si="1"/>
        <v> </v>
      </c>
      <c r="B398" s="7" t="str">
        <f t="shared" si="2"/>
        <v>1210944540</v>
      </c>
      <c r="C398" s="11" t="s">
        <v>1243</v>
      </c>
      <c r="D398" s="12">
        <v>12109.0</v>
      </c>
      <c r="E398" s="13">
        <v>23037.0</v>
      </c>
      <c r="F398" s="14">
        <v>44540.0</v>
      </c>
      <c r="G398" s="15">
        <v>0.4791666666666667</v>
      </c>
      <c r="H398" s="16" t="s">
        <v>6054</v>
      </c>
      <c r="I398" s="17" t="s">
        <v>6067</v>
      </c>
      <c r="J398" s="18" t="s">
        <v>6062</v>
      </c>
      <c r="K398" s="19" t="s">
        <v>6057</v>
      </c>
      <c r="L398" s="21"/>
      <c r="M398" s="20" t="s">
        <v>6058</v>
      </c>
      <c r="N398" s="20"/>
      <c r="O398" s="24"/>
      <c r="P398" s="23" t="s">
        <v>6059</v>
      </c>
    </row>
    <row r="399">
      <c r="A399" s="7" t="str">
        <f t="shared" si="1"/>
        <v> </v>
      </c>
      <c r="B399" s="7" t="str">
        <f t="shared" si="2"/>
        <v>1626244540</v>
      </c>
      <c r="C399" s="11" t="s">
        <v>4526</v>
      </c>
      <c r="D399" s="12">
        <v>16262.0</v>
      </c>
      <c r="E399" s="13">
        <v>23868.0</v>
      </c>
      <c r="F399" s="14">
        <v>44540.0</v>
      </c>
      <c r="G399" s="15">
        <v>0.5</v>
      </c>
      <c r="H399" s="16" t="s">
        <v>6054</v>
      </c>
      <c r="I399" s="17" t="s">
        <v>6067</v>
      </c>
      <c r="J399" s="18" t="s">
        <v>6081</v>
      </c>
      <c r="K399" s="19" t="s">
        <v>6069</v>
      </c>
      <c r="L399" s="21"/>
      <c r="M399" s="20" t="s">
        <v>6058</v>
      </c>
      <c r="N399" s="20"/>
      <c r="O399" s="24"/>
      <c r="P399" s="23" t="s">
        <v>6059</v>
      </c>
    </row>
    <row r="400">
      <c r="A400" s="7" t="str">
        <f t="shared" si="1"/>
        <v> </v>
      </c>
      <c r="B400" s="7" t="str">
        <f t="shared" si="2"/>
        <v>1557044540</v>
      </c>
      <c r="C400" s="11" t="s">
        <v>3916</v>
      </c>
      <c r="D400" s="12">
        <v>15570.0</v>
      </c>
      <c r="E400" s="13">
        <v>19023.0</v>
      </c>
      <c r="F400" s="14">
        <v>44540.0</v>
      </c>
      <c r="G400" s="15">
        <v>0.5520833333333334</v>
      </c>
      <c r="H400" s="16" t="s">
        <v>6060</v>
      </c>
      <c r="I400" s="17" t="s">
        <v>6067</v>
      </c>
      <c r="J400" s="18" t="s">
        <v>6062</v>
      </c>
      <c r="K400" s="19" t="s">
        <v>6057</v>
      </c>
      <c r="L400" s="21"/>
      <c r="M400" s="20" t="s">
        <v>6058</v>
      </c>
      <c r="N400" s="20"/>
      <c r="O400" s="22" t="s">
        <v>6127</v>
      </c>
      <c r="P400" s="23" t="s">
        <v>6106</v>
      </c>
    </row>
    <row r="401">
      <c r="A401" s="7" t="str">
        <f t="shared" si="1"/>
        <v> </v>
      </c>
      <c r="B401" s="7" t="str">
        <f t="shared" si="2"/>
        <v>1115544540</v>
      </c>
      <c r="C401" s="11" t="s">
        <v>805</v>
      </c>
      <c r="D401" s="12">
        <v>11155.0</v>
      </c>
      <c r="E401" s="13">
        <v>11016.0</v>
      </c>
      <c r="F401" s="14">
        <v>44540.0</v>
      </c>
      <c r="G401" s="15">
        <v>0.5520833333333334</v>
      </c>
      <c r="H401" s="16" t="s">
        <v>6060</v>
      </c>
      <c r="I401" s="17" t="s">
        <v>6067</v>
      </c>
      <c r="J401" s="18" t="s">
        <v>6081</v>
      </c>
      <c r="K401" s="19" t="s">
        <v>6091</v>
      </c>
      <c r="L401" s="21"/>
      <c r="M401" s="20" t="s">
        <v>6058</v>
      </c>
      <c r="N401" s="20"/>
      <c r="O401" s="24"/>
      <c r="P401" s="23" t="s">
        <v>6059</v>
      </c>
    </row>
    <row r="402">
      <c r="A402" s="7" t="str">
        <f t="shared" si="1"/>
        <v> </v>
      </c>
      <c r="B402" s="7" t="str">
        <f t="shared" si="2"/>
        <v>1094244540</v>
      </c>
      <c r="C402" s="11" t="s">
        <v>703</v>
      </c>
      <c r="D402" s="12">
        <v>10942.0</v>
      </c>
      <c r="E402" s="13">
        <v>32534.0</v>
      </c>
      <c r="F402" s="14">
        <v>44540.0</v>
      </c>
      <c r="G402" s="15">
        <v>0.5625</v>
      </c>
      <c r="H402" s="16" t="s">
        <v>6054</v>
      </c>
      <c r="I402" s="17" t="s">
        <v>6055</v>
      </c>
      <c r="J402" s="18" t="s">
        <v>6056</v>
      </c>
      <c r="K402" s="19" t="s">
        <v>6069</v>
      </c>
      <c r="L402" s="21"/>
      <c r="M402" s="20" t="s">
        <v>6058</v>
      </c>
      <c r="N402" s="20"/>
      <c r="O402" s="24"/>
      <c r="P402" s="23" t="s">
        <v>6059</v>
      </c>
    </row>
    <row r="403">
      <c r="A403" s="7" t="str">
        <f t="shared" si="1"/>
        <v> </v>
      </c>
      <c r="B403" s="7" t="str">
        <f t="shared" si="2"/>
        <v>1575744540</v>
      </c>
      <c r="C403" s="11" t="s">
        <v>4087</v>
      </c>
      <c r="D403" s="12">
        <v>15757.0</v>
      </c>
      <c r="E403" s="13">
        <v>26378.0</v>
      </c>
      <c r="F403" s="14">
        <v>44540.0</v>
      </c>
      <c r="G403" s="15">
        <v>0.5625</v>
      </c>
      <c r="H403" s="16" t="s">
        <v>6060</v>
      </c>
      <c r="I403" s="17" t="s">
        <v>6055</v>
      </c>
      <c r="J403" s="18" t="s">
        <v>6068</v>
      </c>
      <c r="K403" s="19" t="s">
        <v>6078</v>
      </c>
      <c r="L403" s="21"/>
      <c r="M403" s="20" t="s">
        <v>6058</v>
      </c>
      <c r="N403" s="20"/>
      <c r="O403" s="24"/>
      <c r="P403" s="23" t="s">
        <v>6084</v>
      </c>
    </row>
    <row r="404">
      <c r="A404" s="7" t="str">
        <f t="shared" si="1"/>
        <v> </v>
      </c>
      <c r="B404" s="7" t="str">
        <f t="shared" si="2"/>
        <v>1253344540</v>
      </c>
      <c r="C404" s="11" t="s">
        <v>1484</v>
      </c>
      <c r="D404" s="12">
        <v>12533.0</v>
      </c>
      <c r="E404" s="13">
        <v>30538.0</v>
      </c>
      <c r="F404" s="14">
        <v>44540.0</v>
      </c>
      <c r="G404" s="15">
        <v>0.5729166666666666</v>
      </c>
      <c r="H404" s="16" t="s">
        <v>6054</v>
      </c>
      <c r="I404" s="17" t="s">
        <v>6067</v>
      </c>
      <c r="J404" s="18" t="s">
        <v>6081</v>
      </c>
      <c r="K404" s="19" t="s">
        <v>6076</v>
      </c>
      <c r="L404" s="21"/>
      <c r="M404" s="20" t="s">
        <v>6058</v>
      </c>
      <c r="N404" s="20" t="s">
        <v>6058</v>
      </c>
      <c r="O404" s="24"/>
      <c r="P404" s="23" t="s">
        <v>6064</v>
      </c>
    </row>
    <row r="405">
      <c r="A405" s="7" t="str">
        <f t="shared" si="1"/>
        <v> </v>
      </c>
      <c r="B405" s="7" t="str">
        <f t="shared" si="2"/>
        <v>1333144540</v>
      </c>
      <c r="C405" s="11" t="s">
        <v>2118</v>
      </c>
      <c r="D405" s="12">
        <v>13331.0</v>
      </c>
      <c r="E405" s="13">
        <v>17613.0</v>
      </c>
      <c r="F405" s="14">
        <v>44540.0</v>
      </c>
      <c r="G405" s="15">
        <v>0.5729166666666666</v>
      </c>
      <c r="H405" s="16" t="s">
        <v>6054</v>
      </c>
      <c r="I405" s="17" t="s">
        <v>6055</v>
      </c>
      <c r="J405" s="18" t="s">
        <v>6056</v>
      </c>
      <c r="K405" s="19" t="s">
        <v>6109</v>
      </c>
      <c r="L405" s="21"/>
      <c r="M405" s="20" t="s">
        <v>6058</v>
      </c>
      <c r="N405" s="20"/>
      <c r="O405" s="24"/>
      <c r="P405" s="23" t="s">
        <v>6059</v>
      </c>
    </row>
    <row r="406">
      <c r="A406" s="7" t="str">
        <f t="shared" si="1"/>
        <v> </v>
      </c>
      <c r="B406" s="7" t="str">
        <f t="shared" si="2"/>
        <v>1017044540</v>
      </c>
      <c r="C406" s="11" t="s">
        <v>406</v>
      </c>
      <c r="D406" s="12">
        <v>10170.0</v>
      </c>
      <c r="E406" s="13">
        <v>23032.0</v>
      </c>
      <c r="F406" s="14">
        <v>44540.0</v>
      </c>
      <c r="G406" s="15">
        <v>0.5833333333333334</v>
      </c>
      <c r="H406" s="16" t="s">
        <v>6060</v>
      </c>
      <c r="I406" s="17" t="s">
        <v>6067</v>
      </c>
      <c r="J406" s="18" t="s">
        <v>6062</v>
      </c>
      <c r="K406" s="19" t="s">
        <v>6075</v>
      </c>
      <c r="L406" s="21"/>
      <c r="M406" s="20" t="s">
        <v>6058</v>
      </c>
      <c r="N406" s="20" t="s">
        <v>6058</v>
      </c>
      <c r="O406" s="24"/>
      <c r="P406" s="23" t="s">
        <v>6103</v>
      </c>
    </row>
    <row r="407">
      <c r="A407" s="7" t="str">
        <f t="shared" si="1"/>
        <v> </v>
      </c>
      <c r="B407" s="7" t="str">
        <f t="shared" si="2"/>
        <v>1472944540</v>
      </c>
      <c r="C407" s="11" t="s">
        <v>3217</v>
      </c>
      <c r="D407" s="12">
        <v>14729.0</v>
      </c>
      <c r="E407" s="13">
        <v>30461.0</v>
      </c>
      <c r="F407" s="14">
        <v>44540.0</v>
      </c>
      <c r="G407" s="15">
        <v>0.5833333333333334</v>
      </c>
      <c r="H407" s="16" t="s">
        <v>6060</v>
      </c>
      <c r="I407" s="17" t="s">
        <v>6055</v>
      </c>
      <c r="J407" s="18" t="s">
        <v>6056</v>
      </c>
      <c r="K407" s="19" t="s">
        <v>6088</v>
      </c>
      <c r="L407" s="21"/>
      <c r="M407" s="20" t="s">
        <v>6058</v>
      </c>
      <c r="N407" s="20" t="s">
        <v>6058</v>
      </c>
      <c r="O407" s="24"/>
      <c r="P407" s="23" t="s">
        <v>6064</v>
      </c>
    </row>
    <row r="408">
      <c r="A408" s="7" t="str">
        <f t="shared" si="1"/>
        <v> </v>
      </c>
      <c r="B408" s="7" t="str">
        <f t="shared" si="2"/>
        <v>1206244540</v>
      </c>
      <c r="C408" s="11" t="s">
        <v>1218</v>
      </c>
      <c r="D408" s="12">
        <v>12062.0</v>
      </c>
      <c r="E408" s="13">
        <v>11801.0</v>
      </c>
      <c r="F408" s="14">
        <v>44540.0</v>
      </c>
      <c r="G408" s="15">
        <v>0.59375</v>
      </c>
      <c r="H408" s="16" t="s">
        <v>6060</v>
      </c>
      <c r="I408" s="17" t="s">
        <v>6067</v>
      </c>
      <c r="J408" s="18" t="s">
        <v>6062</v>
      </c>
      <c r="K408" s="19" t="s">
        <v>6057</v>
      </c>
      <c r="L408" s="21"/>
      <c r="M408" s="20" t="s">
        <v>6058</v>
      </c>
      <c r="N408" s="20" t="s">
        <v>6058</v>
      </c>
      <c r="O408" s="24"/>
      <c r="P408" s="23" t="s">
        <v>6064</v>
      </c>
    </row>
    <row r="409">
      <c r="A409" s="7" t="str">
        <f t="shared" si="1"/>
        <v> </v>
      </c>
      <c r="B409" s="7" t="str">
        <f t="shared" si="2"/>
        <v>1007844540</v>
      </c>
      <c r="C409" s="11" t="s">
        <v>368</v>
      </c>
      <c r="D409" s="12">
        <v>10078.0</v>
      </c>
      <c r="E409" s="13">
        <v>11441.0</v>
      </c>
      <c r="F409" s="14">
        <v>44540.0</v>
      </c>
      <c r="G409" s="15">
        <v>0.59375</v>
      </c>
      <c r="H409" s="16" t="s">
        <v>6060</v>
      </c>
      <c r="I409" s="17" t="s">
        <v>6055</v>
      </c>
      <c r="J409" s="18" t="s">
        <v>6056</v>
      </c>
      <c r="K409" s="19" t="s">
        <v>6119</v>
      </c>
      <c r="L409" s="21"/>
      <c r="M409" s="20" t="s">
        <v>6058</v>
      </c>
      <c r="N409" s="20"/>
      <c r="O409" s="24"/>
      <c r="P409" s="23" t="s">
        <v>6084</v>
      </c>
    </row>
    <row r="410">
      <c r="A410" s="7" t="str">
        <f t="shared" si="1"/>
        <v> </v>
      </c>
      <c r="B410" s="7" t="str">
        <f t="shared" si="2"/>
        <v>1198644540</v>
      </c>
      <c r="C410" s="11" t="s">
        <v>1180</v>
      </c>
      <c r="D410" s="12">
        <v>11986.0</v>
      </c>
      <c r="E410" s="13">
        <v>17008.0</v>
      </c>
      <c r="F410" s="14">
        <v>44540.0</v>
      </c>
      <c r="G410" s="15">
        <v>0.59375</v>
      </c>
      <c r="H410" s="16" t="s">
        <v>6060</v>
      </c>
      <c r="I410" s="17" t="s">
        <v>6067</v>
      </c>
      <c r="J410" s="18" t="s">
        <v>6062</v>
      </c>
      <c r="K410" s="19" t="s">
        <v>6075</v>
      </c>
      <c r="L410" s="21" t="s">
        <v>6058</v>
      </c>
      <c r="M410" s="20"/>
      <c r="N410" s="20"/>
      <c r="O410" s="24"/>
      <c r="P410" s="23" t="s">
        <v>6084</v>
      </c>
    </row>
    <row r="411">
      <c r="A411" s="7" t="str">
        <f t="shared" si="1"/>
        <v> </v>
      </c>
      <c r="B411" s="7" t="str">
        <f t="shared" si="2"/>
        <v>1647144540</v>
      </c>
      <c r="C411" s="11" t="s">
        <v>4679</v>
      </c>
      <c r="D411" s="12">
        <v>16471.0</v>
      </c>
      <c r="E411" s="13">
        <v>23867.0</v>
      </c>
      <c r="F411" s="14">
        <v>44540.0</v>
      </c>
      <c r="G411" s="15">
        <v>0.59375</v>
      </c>
      <c r="H411" s="16" t="s">
        <v>6060</v>
      </c>
      <c r="I411" s="17" t="s">
        <v>6055</v>
      </c>
      <c r="J411" s="18" t="s">
        <v>6068</v>
      </c>
      <c r="K411" s="19" t="s">
        <v>6070</v>
      </c>
      <c r="L411" s="21"/>
      <c r="M411" s="20" t="s">
        <v>6058</v>
      </c>
      <c r="N411" s="20"/>
      <c r="O411" s="24"/>
      <c r="P411" s="23" t="s">
        <v>6084</v>
      </c>
    </row>
    <row r="412">
      <c r="A412" s="7" t="str">
        <f t="shared" si="1"/>
        <v> </v>
      </c>
      <c r="B412" s="7" t="str">
        <f t="shared" si="2"/>
        <v>1063244540</v>
      </c>
      <c r="C412" s="11" t="s">
        <v>582</v>
      </c>
      <c r="D412" s="12">
        <v>10632.0</v>
      </c>
      <c r="E412" s="13">
        <v>22528.0</v>
      </c>
      <c r="F412" s="14">
        <v>44540.0</v>
      </c>
      <c r="G412" s="15">
        <v>0.59375</v>
      </c>
      <c r="H412" s="16" t="s">
        <v>6060</v>
      </c>
      <c r="I412" s="17" t="s">
        <v>6055</v>
      </c>
      <c r="J412" s="18" t="s">
        <v>6056</v>
      </c>
      <c r="K412" s="19" t="s">
        <v>6078</v>
      </c>
      <c r="L412" s="21"/>
      <c r="M412" s="20" t="s">
        <v>6058</v>
      </c>
      <c r="N412" s="20"/>
      <c r="O412" s="24"/>
      <c r="P412" s="23" t="s">
        <v>6084</v>
      </c>
    </row>
    <row r="413">
      <c r="A413" s="7" t="str">
        <f t="shared" si="1"/>
        <v> </v>
      </c>
      <c r="B413" s="7" t="str">
        <f t="shared" si="2"/>
        <v>1687144540</v>
      </c>
      <c r="C413" s="11" t="s">
        <v>4987</v>
      </c>
      <c r="D413" s="12">
        <v>16871.0</v>
      </c>
      <c r="E413" s="13">
        <v>19460.0</v>
      </c>
      <c r="F413" s="14">
        <v>44540.0</v>
      </c>
      <c r="G413" s="15">
        <v>0.59375</v>
      </c>
      <c r="H413" s="16" t="s">
        <v>6060</v>
      </c>
      <c r="I413" s="17" t="s">
        <v>6055</v>
      </c>
      <c r="J413" s="18" t="s">
        <v>6068</v>
      </c>
      <c r="K413" s="19" t="s">
        <v>6072</v>
      </c>
      <c r="L413" s="21"/>
      <c r="M413" s="20" t="s">
        <v>6058</v>
      </c>
      <c r="N413" s="20"/>
      <c r="O413" s="24"/>
      <c r="P413" s="23" t="s">
        <v>6084</v>
      </c>
    </row>
    <row r="414">
      <c r="A414" s="7" t="str">
        <f t="shared" si="1"/>
        <v> </v>
      </c>
      <c r="B414" s="7" t="str">
        <f t="shared" si="2"/>
        <v>946644540</v>
      </c>
      <c r="C414" s="11" t="s">
        <v>140</v>
      </c>
      <c r="D414" s="12">
        <v>9466.0</v>
      </c>
      <c r="E414" s="13">
        <v>14634.0</v>
      </c>
      <c r="F414" s="14">
        <v>44540.0</v>
      </c>
      <c r="G414" s="15">
        <v>0.6041666666666666</v>
      </c>
      <c r="H414" s="16" t="s">
        <v>6060</v>
      </c>
      <c r="I414" s="17" t="s">
        <v>6067</v>
      </c>
      <c r="J414" s="18" t="s">
        <v>6062</v>
      </c>
      <c r="K414" s="19" t="s">
        <v>6057</v>
      </c>
      <c r="L414" s="21"/>
      <c r="M414" s="20" t="s">
        <v>6058</v>
      </c>
      <c r="N414" s="20" t="s">
        <v>6058</v>
      </c>
      <c r="O414" s="24"/>
      <c r="P414" s="23" t="s">
        <v>6064</v>
      </c>
    </row>
    <row r="415">
      <c r="A415" s="7" t="str">
        <f t="shared" si="1"/>
        <v> </v>
      </c>
      <c r="B415" s="7" t="str">
        <f t="shared" si="2"/>
        <v>1678244540</v>
      </c>
      <c r="C415" s="11" t="s">
        <v>4920</v>
      </c>
      <c r="D415" s="12">
        <v>16782.0</v>
      </c>
      <c r="E415" s="13">
        <v>19179.0</v>
      </c>
      <c r="F415" s="14">
        <v>44540.0</v>
      </c>
      <c r="G415" s="15">
        <v>0.6041666666666666</v>
      </c>
      <c r="H415" s="16" t="s">
        <v>6060</v>
      </c>
      <c r="I415" s="17" t="s">
        <v>6067</v>
      </c>
      <c r="J415" s="18" t="s">
        <v>6062</v>
      </c>
      <c r="K415" s="19" t="s">
        <v>6079</v>
      </c>
      <c r="L415" s="21"/>
      <c r="M415" s="20" t="s">
        <v>6058</v>
      </c>
      <c r="N415" s="20"/>
      <c r="O415" s="24"/>
      <c r="P415" s="23" t="s">
        <v>6084</v>
      </c>
    </row>
    <row r="416">
      <c r="A416" s="7" t="str">
        <f t="shared" si="1"/>
        <v> </v>
      </c>
      <c r="B416" s="7" t="str">
        <f t="shared" si="2"/>
        <v>1240944540</v>
      </c>
      <c r="C416" s="11" t="s">
        <v>1407</v>
      </c>
      <c r="D416" s="12">
        <v>12409.0</v>
      </c>
      <c r="E416" s="13">
        <v>27442.0</v>
      </c>
      <c r="F416" s="14">
        <v>44540.0</v>
      </c>
      <c r="G416" s="15">
        <v>0.6041666666666666</v>
      </c>
      <c r="H416" s="16" t="s">
        <v>6060</v>
      </c>
      <c r="I416" s="17" t="s">
        <v>6067</v>
      </c>
      <c r="J416" s="18" t="s">
        <v>6081</v>
      </c>
      <c r="K416" s="19" t="s">
        <v>6079</v>
      </c>
      <c r="L416" s="21"/>
      <c r="M416" s="20" t="s">
        <v>6058</v>
      </c>
      <c r="N416" s="20" t="s">
        <v>6058</v>
      </c>
      <c r="O416" s="24"/>
      <c r="P416" s="23" t="s">
        <v>6103</v>
      </c>
    </row>
    <row r="417">
      <c r="A417" s="7" t="str">
        <f t="shared" si="1"/>
        <v> </v>
      </c>
      <c r="B417" s="7" t="str">
        <f t="shared" si="2"/>
        <v>1427644540</v>
      </c>
      <c r="C417" s="11" t="s">
        <v>2843</v>
      </c>
      <c r="D417" s="12">
        <v>14276.0</v>
      </c>
      <c r="E417" s="13">
        <v>27880.0</v>
      </c>
      <c r="F417" s="14">
        <v>44540.0</v>
      </c>
      <c r="G417" s="15">
        <v>0.625</v>
      </c>
      <c r="H417" s="16" t="s">
        <v>6054</v>
      </c>
      <c r="I417" s="17" t="s">
        <v>6067</v>
      </c>
      <c r="J417" s="18" t="s">
        <v>6062</v>
      </c>
      <c r="K417" s="19" t="s">
        <v>6057</v>
      </c>
      <c r="L417" s="21"/>
      <c r="M417" s="20" t="s">
        <v>6058</v>
      </c>
      <c r="N417" s="20"/>
      <c r="O417" s="24"/>
      <c r="P417" s="23" t="s">
        <v>6059</v>
      </c>
    </row>
    <row r="418">
      <c r="A418" s="7" t="str">
        <f t="shared" si="1"/>
        <v> </v>
      </c>
      <c r="B418" s="7" t="str">
        <f t="shared" si="2"/>
        <v>1417844540</v>
      </c>
      <c r="C418" s="11" t="s">
        <v>2766</v>
      </c>
      <c r="D418" s="12">
        <v>14178.0</v>
      </c>
      <c r="E418" s="13">
        <v>20540.0</v>
      </c>
      <c r="F418" s="14">
        <v>44540.0</v>
      </c>
      <c r="G418" s="15">
        <v>0.625</v>
      </c>
      <c r="H418" s="16" t="s">
        <v>6054</v>
      </c>
      <c r="I418" s="17" t="s">
        <v>6055</v>
      </c>
      <c r="J418" s="18" t="s">
        <v>6068</v>
      </c>
      <c r="K418" s="19" t="s">
        <v>6069</v>
      </c>
      <c r="L418" s="21"/>
      <c r="M418" s="20" t="s">
        <v>6058</v>
      </c>
      <c r="N418" s="20"/>
      <c r="O418" s="24"/>
      <c r="P418" s="23" t="e">
        <v>#N/A</v>
      </c>
    </row>
    <row r="419">
      <c r="A419" s="7" t="str">
        <f t="shared" si="1"/>
        <v> </v>
      </c>
      <c r="B419" s="7" t="str">
        <f t="shared" si="2"/>
        <v>1334944540</v>
      </c>
      <c r="C419" s="11" t="s">
        <v>2128</v>
      </c>
      <c r="D419" s="12">
        <v>13349.0</v>
      </c>
      <c r="E419" s="13">
        <v>24549.0</v>
      </c>
      <c r="F419" s="14">
        <v>44540.0</v>
      </c>
      <c r="G419" s="15">
        <v>0.6458333333333334</v>
      </c>
      <c r="H419" s="16" t="s">
        <v>6060</v>
      </c>
      <c r="I419" s="17" t="s">
        <v>6067</v>
      </c>
      <c r="J419" s="18" t="s">
        <v>6081</v>
      </c>
      <c r="K419" s="19" t="s">
        <v>6075</v>
      </c>
      <c r="L419" s="21"/>
      <c r="M419" s="20" t="s">
        <v>6058</v>
      </c>
      <c r="N419" s="20"/>
      <c r="O419" s="24"/>
      <c r="P419" s="23" t="s">
        <v>6084</v>
      </c>
    </row>
    <row r="420">
      <c r="A420" s="7" t="str">
        <f t="shared" si="1"/>
        <v> </v>
      </c>
      <c r="B420" s="7" t="str">
        <f t="shared" si="2"/>
        <v>1344644540</v>
      </c>
      <c r="C420" s="11" t="s">
        <v>2201</v>
      </c>
      <c r="D420" s="12">
        <v>13446.0</v>
      </c>
      <c r="E420" s="13">
        <v>22265.0</v>
      </c>
      <c r="F420" s="14">
        <v>44540.0</v>
      </c>
      <c r="G420" s="15">
        <v>0.6458333333333334</v>
      </c>
      <c r="H420" s="16" t="s">
        <v>6060</v>
      </c>
      <c r="I420" s="17" t="s">
        <v>6055</v>
      </c>
      <c r="J420" s="18" t="s">
        <v>6056</v>
      </c>
      <c r="K420" s="19" t="s">
        <v>6078</v>
      </c>
      <c r="L420" s="21"/>
      <c r="M420" s="20" t="s">
        <v>6058</v>
      </c>
      <c r="N420" s="20"/>
      <c r="O420" s="24"/>
      <c r="P420" s="23" t="s">
        <v>6084</v>
      </c>
    </row>
    <row r="421">
      <c r="A421" s="7" t="str">
        <f t="shared" si="1"/>
        <v> </v>
      </c>
      <c r="B421" s="7" t="str">
        <f t="shared" si="2"/>
        <v>1632044540</v>
      </c>
      <c r="C421" s="11" t="s">
        <v>4563</v>
      </c>
      <c r="D421" s="12">
        <v>16320.0</v>
      </c>
      <c r="E421" s="13">
        <v>12609.0</v>
      </c>
      <c r="F421" s="14">
        <v>44540.0</v>
      </c>
      <c r="G421" s="15">
        <v>0.6458333333333334</v>
      </c>
      <c r="H421" s="16" t="s">
        <v>6060</v>
      </c>
      <c r="I421" s="17" t="s">
        <v>6055</v>
      </c>
      <c r="J421" s="18" t="s">
        <v>6068</v>
      </c>
      <c r="K421" s="19" t="s">
        <v>6128</v>
      </c>
      <c r="L421" s="21"/>
      <c r="M421" s="20" t="s">
        <v>6058</v>
      </c>
      <c r="N421" s="20" t="s">
        <v>6058</v>
      </c>
      <c r="O421" s="24"/>
      <c r="P421" s="23" t="s">
        <v>6064</v>
      </c>
    </row>
    <row r="422">
      <c r="A422" s="7" t="str">
        <f t="shared" si="1"/>
        <v> </v>
      </c>
      <c r="B422" s="7" t="str">
        <f t="shared" si="2"/>
        <v>1591644540</v>
      </c>
      <c r="C422" s="11" t="s">
        <v>4232</v>
      </c>
      <c r="D422" s="12">
        <v>15916.0</v>
      </c>
      <c r="E422" s="13">
        <v>24736.0</v>
      </c>
      <c r="F422" s="14">
        <v>44540.0</v>
      </c>
      <c r="G422" s="15">
        <v>0.65625</v>
      </c>
      <c r="H422" s="16" t="s">
        <v>6060</v>
      </c>
      <c r="I422" s="17" t="s">
        <v>6055</v>
      </c>
      <c r="J422" s="18" t="s">
        <v>6056</v>
      </c>
      <c r="K422" s="19" t="s">
        <v>6078</v>
      </c>
      <c r="L422" s="21"/>
      <c r="M422" s="20" t="s">
        <v>6058</v>
      </c>
      <c r="N422" s="20"/>
      <c r="O422" s="24"/>
      <c r="P422" s="23" t="s">
        <v>6103</v>
      </c>
    </row>
    <row r="423">
      <c r="A423" s="7" t="str">
        <f t="shared" si="1"/>
        <v> </v>
      </c>
      <c r="B423" s="7" t="str">
        <f t="shared" si="2"/>
        <v>1326344540</v>
      </c>
      <c r="C423" s="11" t="s">
        <v>2065</v>
      </c>
      <c r="D423" s="12">
        <v>13263.0</v>
      </c>
      <c r="E423" s="13">
        <v>24387.0</v>
      </c>
      <c r="F423" s="14">
        <v>44540.0</v>
      </c>
      <c r="G423" s="15">
        <v>0.6666666666666666</v>
      </c>
      <c r="H423" s="16" t="s">
        <v>6060</v>
      </c>
      <c r="I423" s="17" t="s">
        <v>6055</v>
      </c>
      <c r="J423" s="18" t="s">
        <v>6056</v>
      </c>
      <c r="K423" s="19" t="s">
        <v>6069</v>
      </c>
      <c r="L423" s="21"/>
      <c r="M423" s="20" t="s">
        <v>6058</v>
      </c>
      <c r="N423" s="20"/>
      <c r="O423" s="24"/>
      <c r="P423" s="23" t="s">
        <v>6059</v>
      </c>
    </row>
    <row r="424">
      <c r="A424" s="7" t="str">
        <f t="shared" si="1"/>
        <v> </v>
      </c>
      <c r="B424" s="7" t="str">
        <f t="shared" si="2"/>
        <v>1536844540</v>
      </c>
      <c r="C424" s="11" t="s">
        <v>3743</v>
      </c>
      <c r="D424" s="12">
        <v>15368.0</v>
      </c>
      <c r="E424" s="13">
        <v>14748.0</v>
      </c>
      <c r="F424" s="14">
        <v>44540.0</v>
      </c>
      <c r="G424" s="15">
        <v>0.6979166666666666</v>
      </c>
      <c r="H424" s="16" t="s">
        <v>6060</v>
      </c>
      <c r="I424" s="17" t="s">
        <v>6055</v>
      </c>
      <c r="J424" s="18" t="s">
        <v>6056</v>
      </c>
      <c r="K424" s="19" t="s">
        <v>6099</v>
      </c>
      <c r="L424" s="21"/>
      <c r="M424" s="20" t="s">
        <v>6058</v>
      </c>
      <c r="N424" s="20"/>
      <c r="O424" s="24"/>
      <c r="P424" s="23" t="s">
        <v>6059</v>
      </c>
    </row>
    <row r="425">
      <c r="A425" s="7" t="str">
        <f t="shared" si="1"/>
        <v> </v>
      </c>
      <c r="B425" s="7" t="str">
        <f t="shared" si="2"/>
        <v>1102544543</v>
      </c>
      <c r="C425" s="11" t="s">
        <v>736</v>
      </c>
      <c r="D425" s="12">
        <v>11025.0</v>
      </c>
      <c r="E425" s="13">
        <v>28060.0</v>
      </c>
      <c r="F425" s="14">
        <v>44543.0</v>
      </c>
      <c r="G425" s="15">
        <v>0.34375</v>
      </c>
      <c r="H425" s="16" t="s">
        <v>6054</v>
      </c>
      <c r="I425" s="17" t="s">
        <v>6055</v>
      </c>
      <c r="J425" s="18" t="s">
        <v>6081</v>
      </c>
      <c r="K425" s="19" t="s">
        <v>6111</v>
      </c>
      <c r="L425" s="21"/>
      <c r="M425" s="20" t="s">
        <v>6058</v>
      </c>
      <c r="N425" s="20"/>
      <c r="O425" s="24"/>
      <c r="P425" s="23" t="s">
        <v>6059</v>
      </c>
    </row>
    <row r="426">
      <c r="A426" s="7" t="str">
        <f t="shared" si="1"/>
        <v> </v>
      </c>
      <c r="B426" s="7" t="str">
        <f t="shared" si="2"/>
        <v>1052044543</v>
      </c>
      <c r="C426" s="11" t="s">
        <v>547</v>
      </c>
      <c r="D426" s="12">
        <v>10520.0</v>
      </c>
      <c r="E426" s="13">
        <v>24501.0</v>
      </c>
      <c r="F426" s="14">
        <v>44543.0</v>
      </c>
      <c r="G426" s="15">
        <v>0.34375</v>
      </c>
      <c r="H426" s="16" t="s">
        <v>6060</v>
      </c>
      <c r="I426" s="17" t="s">
        <v>6055</v>
      </c>
      <c r="J426" s="18" t="s">
        <v>6068</v>
      </c>
      <c r="K426" s="19" t="s">
        <v>6111</v>
      </c>
      <c r="L426" s="21"/>
      <c r="M426" s="20" t="s">
        <v>6058</v>
      </c>
      <c r="N426" s="20"/>
      <c r="O426" s="24"/>
      <c r="P426" s="23" t="s">
        <v>6059</v>
      </c>
    </row>
    <row r="427">
      <c r="A427" s="7" t="str">
        <f t="shared" si="1"/>
        <v> </v>
      </c>
      <c r="B427" s="7" t="str">
        <f t="shared" si="2"/>
        <v>1506344543</v>
      </c>
      <c r="C427" s="11" t="s">
        <v>3490</v>
      </c>
      <c r="D427" s="12">
        <v>15063.0</v>
      </c>
      <c r="E427" s="13">
        <v>46353.0</v>
      </c>
      <c r="F427" s="14">
        <v>44543.0</v>
      </c>
      <c r="G427" s="15">
        <v>0.3541666666666667</v>
      </c>
      <c r="H427" s="16" t="s">
        <v>6060</v>
      </c>
      <c r="I427" s="17" t="s">
        <v>6055</v>
      </c>
      <c r="J427" s="18" t="s">
        <v>6056</v>
      </c>
      <c r="K427" s="19" t="s">
        <v>6102</v>
      </c>
      <c r="L427" s="21"/>
      <c r="M427" s="20" t="s">
        <v>6058</v>
      </c>
      <c r="N427" s="20"/>
      <c r="O427" s="24"/>
      <c r="P427" s="23" t="s">
        <v>6059</v>
      </c>
    </row>
    <row r="428">
      <c r="A428" s="7" t="str">
        <f t="shared" si="1"/>
        <v> </v>
      </c>
      <c r="B428" s="7" t="str">
        <f t="shared" si="2"/>
        <v>1090844543</v>
      </c>
      <c r="C428" s="11" t="s">
        <v>687</v>
      </c>
      <c r="D428" s="12">
        <v>10908.0</v>
      </c>
      <c r="E428" s="13">
        <v>21424.0</v>
      </c>
      <c r="F428" s="14">
        <v>44543.0</v>
      </c>
      <c r="G428" s="15">
        <v>0.3541666666666667</v>
      </c>
      <c r="H428" s="16" t="s">
        <v>6054</v>
      </c>
      <c r="I428" s="17" t="s">
        <v>6055</v>
      </c>
      <c r="J428" s="18" t="s">
        <v>6056</v>
      </c>
      <c r="K428" s="19" t="s">
        <v>6075</v>
      </c>
      <c r="L428" s="21"/>
      <c r="M428" s="20"/>
      <c r="N428" s="20" t="s">
        <v>6058</v>
      </c>
      <c r="O428" s="24"/>
      <c r="P428" s="23" t="s">
        <v>6103</v>
      </c>
    </row>
    <row r="429">
      <c r="A429" s="7" t="str">
        <f t="shared" si="1"/>
        <v> </v>
      </c>
      <c r="B429" s="7" t="str">
        <f t="shared" si="2"/>
        <v>1615744543</v>
      </c>
      <c r="C429" s="11" t="s">
        <v>4438</v>
      </c>
      <c r="D429" s="12">
        <v>16157.0</v>
      </c>
      <c r="E429" s="13">
        <v>22862.0</v>
      </c>
      <c r="F429" s="14">
        <v>44543.0</v>
      </c>
      <c r="G429" s="15">
        <v>0.3541666666666667</v>
      </c>
      <c r="H429" s="16" t="s">
        <v>6060</v>
      </c>
      <c r="I429" s="17" t="s">
        <v>6055</v>
      </c>
      <c r="J429" s="18" t="s">
        <v>6056</v>
      </c>
      <c r="K429" s="19" t="s">
        <v>6072</v>
      </c>
      <c r="L429" s="21"/>
      <c r="M429" s="20" t="s">
        <v>6058</v>
      </c>
      <c r="N429" s="20"/>
      <c r="O429" s="24"/>
      <c r="P429" s="23" t="s">
        <v>6084</v>
      </c>
    </row>
    <row r="430">
      <c r="A430" s="7" t="str">
        <f t="shared" si="1"/>
        <v> </v>
      </c>
      <c r="B430" s="7" t="str">
        <f t="shared" si="2"/>
        <v>1016044543</v>
      </c>
      <c r="C430" s="11" t="s">
        <v>402</v>
      </c>
      <c r="D430" s="12">
        <v>10160.0</v>
      </c>
      <c r="E430" s="13">
        <v>21263.0</v>
      </c>
      <c r="F430" s="14">
        <v>44543.0</v>
      </c>
      <c r="G430" s="15">
        <v>0.3541666666666667</v>
      </c>
      <c r="H430" s="16" t="s">
        <v>6054</v>
      </c>
      <c r="I430" s="17" t="s">
        <v>6055</v>
      </c>
      <c r="J430" s="18" t="s">
        <v>6068</v>
      </c>
      <c r="K430" s="19" t="s">
        <v>6074</v>
      </c>
      <c r="L430" s="21"/>
      <c r="M430" s="20" t="s">
        <v>6058</v>
      </c>
      <c r="N430" s="20"/>
      <c r="O430" s="24"/>
      <c r="P430" s="23" t="s">
        <v>6059</v>
      </c>
    </row>
    <row r="431">
      <c r="A431" s="7" t="str">
        <f t="shared" si="1"/>
        <v> </v>
      </c>
      <c r="B431" s="7" t="str">
        <f t="shared" si="2"/>
        <v>1576544543</v>
      </c>
      <c r="C431" s="11" t="s">
        <v>4094</v>
      </c>
      <c r="D431" s="12">
        <v>15765.0</v>
      </c>
      <c r="E431" s="13">
        <v>23265.0</v>
      </c>
      <c r="F431" s="14">
        <v>44543.0</v>
      </c>
      <c r="G431" s="15">
        <v>0.3645833333333333</v>
      </c>
      <c r="H431" s="16" t="s">
        <v>6060</v>
      </c>
      <c r="I431" s="17" t="s">
        <v>6055</v>
      </c>
      <c r="J431" s="18" t="s">
        <v>6056</v>
      </c>
      <c r="K431" s="19" t="s">
        <v>6100</v>
      </c>
      <c r="L431" s="21"/>
      <c r="M431" s="20" t="s">
        <v>6058</v>
      </c>
      <c r="N431" s="20" t="s">
        <v>6058</v>
      </c>
      <c r="O431" s="24"/>
      <c r="P431" s="23" t="s">
        <v>6103</v>
      </c>
    </row>
    <row r="432">
      <c r="A432" s="7" t="str">
        <f t="shared" si="1"/>
        <v> </v>
      </c>
      <c r="B432" s="7" t="str">
        <f t="shared" si="2"/>
        <v>1592044543</v>
      </c>
      <c r="C432" s="11" t="s">
        <v>4236</v>
      </c>
      <c r="D432" s="12">
        <v>15920.0</v>
      </c>
      <c r="E432" s="13">
        <v>26799.0</v>
      </c>
      <c r="F432" s="14">
        <v>44543.0</v>
      </c>
      <c r="G432" s="15">
        <v>0.3854166666666667</v>
      </c>
      <c r="H432" s="16" t="s">
        <v>6060</v>
      </c>
      <c r="I432" s="17" t="s">
        <v>6067</v>
      </c>
      <c r="J432" s="18" t="s">
        <v>6081</v>
      </c>
      <c r="K432" s="19" t="s">
        <v>6065</v>
      </c>
      <c r="L432" s="21"/>
      <c r="M432" s="20" t="s">
        <v>6058</v>
      </c>
      <c r="N432" s="20"/>
      <c r="O432" s="24"/>
      <c r="P432" s="23" t="s">
        <v>6084</v>
      </c>
    </row>
    <row r="433">
      <c r="A433" s="7" t="str">
        <f t="shared" si="1"/>
        <v> </v>
      </c>
      <c r="B433" s="7" t="str">
        <f t="shared" si="2"/>
        <v>1753444543</v>
      </c>
      <c r="C433" s="11" t="s">
        <v>5506</v>
      </c>
      <c r="D433" s="12">
        <v>17534.0</v>
      </c>
      <c r="E433" s="13">
        <v>21457.0</v>
      </c>
      <c r="F433" s="14">
        <v>44543.0</v>
      </c>
      <c r="G433" s="15">
        <v>0.3854166666666667</v>
      </c>
      <c r="H433" s="16" t="s">
        <v>6054</v>
      </c>
      <c r="I433" s="17" t="s">
        <v>6067</v>
      </c>
      <c r="J433" s="18" t="s">
        <v>6081</v>
      </c>
      <c r="K433" s="19" t="s">
        <v>6108</v>
      </c>
      <c r="L433" s="21" t="s">
        <v>6058</v>
      </c>
      <c r="M433" s="20"/>
      <c r="N433" s="20"/>
      <c r="O433" s="24"/>
      <c r="P433" s="23" t="s">
        <v>6063</v>
      </c>
    </row>
    <row r="434">
      <c r="A434" s="7" t="str">
        <f t="shared" si="1"/>
        <v> </v>
      </c>
      <c r="B434" s="7" t="str">
        <f t="shared" si="2"/>
        <v>1743744543</v>
      </c>
      <c r="C434" s="11" t="s">
        <v>5436</v>
      </c>
      <c r="D434" s="12">
        <v>17437.0</v>
      </c>
      <c r="E434" s="13">
        <v>21770.0</v>
      </c>
      <c r="F434" s="14">
        <v>44543.0</v>
      </c>
      <c r="G434" s="15">
        <v>0.3854166666666667</v>
      </c>
      <c r="H434" s="16" t="s">
        <v>6054</v>
      </c>
      <c r="I434" s="17" t="s">
        <v>6067</v>
      </c>
      <c r="J434" s="18" t="s">
        <v>6081</v>
      </c>
      <c r="K434" s="19" t="s">
        <v>6129</v>
      </c>
      <c r="L434" s="21" t="s">
        <v>6058</v>
      </c>
      <c r="M434" s="20"/>
      <c r="N434" s="20"/>
      <c r="O434" s="24"/>
      <c r="P434" s="23" t="e">
        <v>#N/A</v>
      </c>
    </row>
    <row r="435">
      <c r="A435" s="7" t="str">
        <f t="shared" si="1"/>
        <v> </v>
      </c>
      <c r="B435" s="7" t="str">
        <f t="shared" si="2"/>
        <v>1291344543</v>
      </c>
      <c r="C435" s="11" t="s">
        <v>1782</v>
      </c>
      <c r="D435" s="12">
        <v>12913.0</v>
      </c>
      <c r="E435" s="13">
        <v>12378.0</v>
      </c>
      <c r="F435" s="14">
        <v>44543.0</v>
      </c>
      <c r="G435" s="15">
        <v>0.3854166666666667</v>
      </c>
      <c r="H435" s="16" t="s">
        <v>6060</v>
      </c>
      <c r="I435" s="17" t="s">
        <v>6067</v>
      </c>
      <c r="J435" s="18" t="s">
        <v>6062</v>
      </c>
      <c r="K435" s="19" t="s">
        <v>6079</v>
      </c>
      <c r="L435" s="21"/>
      <c r="M435" s="20" t="s">
        <v>6058</v>
      </c>
      <c r="N435" s="20"/>
      <c r="O435" s="24"/>
      <c r="P435" s="23" t="s">
        <v>6084</v>
      </c>
    </row>
    <row r="436">
      <c r="A436" s="7" t="str">
        <f t="shared" si="1"/>
        <v> </v>
      </c>
      <c r="B436" s="7" t="str">
        <f t="shared" si="2"/>
        <v>922044543</v>
      </c>
      <c r="C436" s="11" t="s">
        <v>53</v>
      </c>
      <c r="D436" s="12">
        <v>9220.0</v>
      </c>
      <c r="E436" s="13">
        <v>17546.0</v>
      </c>
      <c r="F436" s="14">
        <v>44543.0</v>
      </c>
      <c r="G436" s="15">
        <v>0.3854166666666667</v>
      </c>
      <c r="H436" s="16" t="s">
        <v>6060</v>
      </c>
      <c r="I436" s="17" t="s">
        <v>6067</v>
      </c>
      <c r="J436" s="18" t="s">
        <v>6081</v>
      </c>
      <c r="K436" s="19" t="s">
        <v>6057</v>
      </c>
      <c r="L436" s="21"/>
      <c r="M436" s="20" t="s">
        <v>6058</v>
      </c>
      <c r="N436" s="20"/>
      <c r="O436" s="24"/>
      <c r="P436" s="23" t="s">
        <v>6059</v>
      </c>
    </row>
    <row r="437">
      <c r="A437" s="7" t="str">
        <f t="shared" si="1"/>
        <v> </v>
      </c>
      <c r="B437" s="7" t="str">
        <f t="shared" si="2"/>
        <v>1765144543</v>
      </c>
      <c r="C437" s="11" t="s">
        <v>6130</v>
      </c>
      <c r="D437" s="12">
        <v>17651.0</v>
      </c>
      <c r="E437" s="13">
        <v>20365.0</v>
      </c>
      <c r="F437" s="14">
        <v>44543.0</v>
      </c>
      <c r="G437" s="15">
        <v>0.3854166666666667</v>
      </c>
      <c r="H437" s="16" t="s">
        <v>6054</v>
      </c>
      <c r="I437" s="17" t="s">
        <v>6061</v>
      </c>
      <c r="J437" s="18" t="s">
        <v>6081</v>
      </c>
      <c r="K437" s="19" t="s">
        <v>6076</v>
      </c>
      <c r="L437" s="21" t="s">
        <v>6058</v>
      </c>
      <c r="M437" s="20"/>
      <c r="N437" s="20"/>
      <c r="O437" s="24"/>
      <c r="P437" s="23" t="s">
        <v>6063</v>
      </c>
    </row>
    <row r="438">
      <c r="A438" s="7" t="str">
        <f t="shared" si="1"/>
        <v> </v>
      </c>
      <c r="B438" s="7" t="str">
        <f t="shared" si="2"/>
        <v>1378344543</v>
      </c>
      <c r="C438" s="11" t="s">
        <v>2472</v>
      </c>
      <c r="D438" s="12">
        <v>13783.0</v>
      </c>
      <c r="E438" s="13">
        <v>21103.0</v>
      </c>
      <c r="F438" s="14">
        <v>44543.0</v>
      </c>
      <c r="G438" s="15">
        <v>0.3958333333333333</v>
      </c>
      <c r="H438" s="16" t="s">
        <v>6060</v>
      </c>
      <c r="I438" s="17" t="s">
        <v>6067</v>
      </c>
      <c r="J438" s="18" t="s">
        <v>6062</v>
      </c>
      <c r="K438" s="19" t="s">
        <v>6057</v>
      </c>
      <c r="L438" s="21"/>
      <c r="M438" s="20" t="s">
        <v>6058</v>
      </c>
      <c r="N438" s="20" t="s">
        <v>6058</v>
      </c>
      <c r="O438" s="24"/>
      <c r="P438" s="23" t="s">
        <v>6064</v>
      </c>
    </row>
    <row r="439">
      <c r="A439" s="7" t="str">
        <f t="shared" si="1"/>
        <v> </v>
      </c>
      <c r="B439" s="7" t="str">
        <f t="shared" si="2"/>
        <v>1669744543</v>
      </c>
      <c r="C439" s="11" t="s">
        <v>4852</v>
      </c>
      <c r="D439" s="12">
        <v>16697.0</v>
      </c>
      <c r="E439" s="13">
        <v>25544.0</v>
      </c>
      <c r="F439" s="14">
        <v>44543.0</v>
      </c>
      <c r="G439" s="15">
        <v>0.3958333333333333</v>
      </c>
      <c r="H439" s="16" t="s">
        <v>6060</v>
      </c>
      <c r="I439" s="17" t="s">
        <v>6067</v>
      </c>
      <c r="J439" s="18" t="s">
        <v>6081</v>
      </c>
      <c r="K439" s="19" t="s">
        <v>6065</v>
      </c>
      <c r="L439" s="21" t="s">
        <v>6058</v>
      </c>
      <c r="M439" s="20"/>
      <c r="N439" s="20"/>
      <c r="O439" s="24"/>
      <c r="P439" s="23" t="s">
        <v>6104</v>
      </c>
    </row>
    <row r="440">
      <c r="A440" s="7" t="str">
        <f t="shared" si="1"/>
        <v> </v>
      </c>
      <c r="B440" s="7" t="str">
        <f t="shared" si="2"/>
        <v>1114644543</v>
      </c>
      <c r="C440" s="11" t="s">
        <v>799</v>
      </c>
      <c r="D440" s="12">
        <v>11146.0</v>
      </c>
      <c r="E440" s="13">
        <v>22785.0</v>
      </c>
      <c r="F440" s="14">
        <v>44543.0</v>
      </c>
      <c r="G440" s="15">
        <v>0.3958333333333333</v>
      </c>
      <c r="H440" s="16" t="s">
        <v>6060</v>
      </c>
      <c r="I440" s="17" t="s">
        <v>6055</v>
      </c>
      <c r="J440" s="18" t="s">
        <v>6068</v>
      </c>
      <c r="K440" s="19" t="s">
        <v>6078</v>
      </c>
      <c r="L440" s="21"/>
      <c r="M440" s="20" t="s">
        <v>6058</v>
      </c>
      <c r="N440" s="20" t="s">
        <v>6058</v>
      </c>
      <c r="O440" s="24"/>
      <c r="P440" s="23" t="s">
        <v>6103</v>
      </c>
    </row>
    <row r="441">
      <c r="A441" s="7" t="str">
        <f t="shared" si="1"/>
        <v> </v>
      </c>
      <c r="B441" s="7" t="str">
        <f t="shared" si="2"/>
        <v>921844543</v>
      </c>
      <c r="C441" s="11" t="s">
        <v>51</v>
      </c>
      <c r="D441" s="12">
        <v>9218.0</v>
      </c>
      <c r="E441" s="13">
        <v>25746.0</v>
      </c>
      <c r="F441" s="14">
        <v>44543.0</v>
      </c>
      <c r="G441" s="15">
        <v>0.3958333333333333</v>
      </c>
      <c r="H441" s="16" t="s">
        <v>6054</v>
      </c>
      <c r="I441" s="17" t="s">
        <v>6055</v>
      </c>
      <c r="J441" s="18" t="s">
        <v>6068</v>
      </c>
      <c r="K441" s="19" t="s">
        <v>6075</v>
      </c>
      <c r="L441" s="21"/>
      <c r="M441" s="20" t="s">
        <v>6058</v>
      </c>
      <c r="N441" s="20"/>
      <c r="O441" s="24"/>
      <c r="P441" s="23" t="s">
        <v>6084</v>
      </c>
    </row>
    <row r="442">
      <c r="A442" s="7" t="str">
        <f t="shared" si="1"/>
        <v> </v>
      </c>
      <c r="B442" s="7" t="str">
        <f t="shared" si="2"/>
        <v>1521444543</v>
      </c>
      <c r="C442" s="11" t="s">
        <v>3615</v>
      </c>
      <c r="D442" s="12">
        <v>15214.0</v>
      </c>
      <c r="E442" s="13">
        <v>17411.0</v>
      </c>
      <c r="F442" s="14">
        <v>44543.0</v>
      </c>
      <c r="G442" s="15">
        <v>0.40625</v>
      </c>
      <c r="H442" s="16" t="s">
        <v>6060</v>
      </c>
      <c r="I442" s="17" t="s">
        <v>6067</v>
      </c>
      <c r="J442" s="18" t="s">
        <v>6062</v>
      </c>
      <c r="K442" s="19" t="s">
        <v>6065</v>
      </c>
      <c r="L442" s="21"/>
      <c r="M442" s="20" t="s">
        <v>6058</v>
      </c>
      <c r="N442" s="20"/>
      <c r="O442" s="24"/>
      <c r="P442" s="23" t="s">
        <v>6084</v>
      </c>
    </row>
    <row r="443">
      <c r="A443" s="7" t="str">
        <f t="shared" si="1"/>
        <v> </v>
      </c>
      <c r="B443" s="7" t="str">
        <f t="shared" si="2"/>
        <v>1117544543</v>
      </c>
      <c r="C443" s="11" t="s">
        <v>708</v>
      </c>
      <c r="D443" s="12">
        <v>11175.0</v>
      </c>
      <c r="E443" s="13">
        <v>11520.0</v>
      </c>
      <c r="F443" s="14">
        <v>44543.0</v>
      </c>
      <c r="G443" s="15">
        <v>0.40625</v>
      </c>
      <c r="H443" s="16" t="s">
        <v>6060</v>
      </c>
      <c r="I443" s="17" t="s">
        <v>6067</v>
      </c>
      <c r="J443" s="18" t="s">
        <v>6062</v>
      </c>
      <c r="K443" s="19" t="s">
        <v>6057</v>
      </c>
      <c r="L443" s="21"/>
      <c r="M443" s="20" t="s">
        <v>6058</v>
      </c>
      <c r="N443" s="20"/>
      <c r="O443" s="24"/>
      <c r="P443" s="23" t="s">
        <v>6059</v>
      </c>
    </row>
    <row r="444">
      <c r="A444" s="7" t="str">
        <f t="shared" si="1"/>
        <v> </v>
      </c>
      <c r="B444" s="7" t="str">
        <f t="shared" si="2"/>
        <v>1680644543</v>
      </c>
      <c r="C444" s="11" t="s">
        <v>4941</v>
      </c>
      <c r="D444" s="12">
        <v>16806.0</v>
      </c>
      <c r="E444" s="13">
        <v>24302.0</v>
      </c>
      <c r="F444" s="14">
        <v>44543.0</v>
      </c>
      <c r="G444" s="15">
        <v>0.40625</v>
      </c>
      <c r="H444" s="16" t="s">
        <v>6060</v>
      </c>
      <c r="I444" s="17" t="s">
        <v>6055</v>
      </c>
      <c r="J444" s="18" t="s">
        <v>6068</v>
      </c>
      <c r="K444" s="19" t="s">
        <v>6069</v>
      </c>
      <c r="L444" s="21"/>
      <c r="M444" s="20" t="s">
        <v>6058</v>
      </c>
      <c r="N444" s="20"/>
      <c r="O444" s="24"/>
      <c r="P444" s="23" t="s">
        <v>6059</v>
      </c>
    </row>
    <row r="445">
      <c r="A445" s="7" t="str">
        <f t="shared" si="1"/>
        <v> </v>
      </c>
      <c r="B445" s="7" t="str">
        <f t="shared" si="2"/>
        <v>1276144543</v>
      </c>
      <c r="C445" s="11" t="s">
        <v>1652</v>
      </c>
      <c r="D445" s="12">
        <v>12761.0</v>
      </c>
      <c r="E445" s="13">
        <v>24196.0</v>
      </c>
      <c r="F445" s="14">
        <v>44543.0</v>
      </c>
      <c r="G445" s="15">
        <v>0.4166666666666667</v>
      </c>
      <c r="H445" s="16" t="s">
        <v>6060</v>
      </c>
      <c r="I445" s="17" t="s">
        <v>6055</v>
      </c>
      <c r="J445" s="18" t="s">
        <v>6056</v>
      </c>
      <c r="K445" s="19" t="s">
        <v>6074</v>
      </c>
      <c r="L445" s="21"/>
      <c r="M445" s="20" t="s">
        <v>6058</v>
      </c>
      <c r="N445" s="20"/>
      <c r="O445" s="24"/>
      <c r="P445" s="23" t="s">
        <v>6059</v>
      </c>
    </row>
    <row r="446">
      <c r="A446" s="7" t="str">
        <f t="shared" si="1"/>
        <v> </v>
      </c>
      <c r="B446" s="7" t="str">
        <f t="shared" si="2"/>
        <v>1753044543</v>
      </c>
      <c r="C446" s="11" t="s">
        <v>5502</v>
      </c>
      <c r="D446" s="12">
        <v>17530.0</v>
      </c>
      <c r="E446" s="13">
        <v>21720.0</v>
      </c>
      <c r="F446" s="14">
        <v>44543.0</v>
      </c>
      <c r="G446" s="15">
        <v>0.4166666666666667</v>
      </c>
      <c r="H446" s="16" t="s">
        <v>6054</v>
      </c>
      <c r="I446" s="17" t="s">
        <v>6061</v>
      </c>
      <c r="J446" s="18" t="s">
        <v>6081</v>
      </c>
      <c r="K446" s="19" t="s">
        <v>6131</v>
      </c>
      <c r="L446" s="21" t="s">
        <v>6058</v>
      </c>
      <c r="M446" s="20"/>
      <c r="N446" s="20"/>
      <c r="O446" s="24"/>
      <c r="P446" s="23" t="s">
        <v>6063</v>
      </c>
    </row>
    <row r="447">
      <c r="A447" s="7" t="str">
        <f t="shared" si="1"/>
        <v> </v>
      </c>
      <c r="B447" s="7" t="str">
        <f t="shared" si="2"/>
        <v>1272444543</v>
      </c>
      <c r="C447" s="11" t="s">
        <v>1624</v>
      </c>
      <c r="D447" s="12">
        <v>12724.0</v>
      </c>
      <c r="E447" s="13">
        <v>25314.0</v>
      </c>
      <c r="F447" s="14">
        <v>44543.0</v>
      </c>
      <c r="G447" s="15">
        <v>0.4270833333333333</v>
      </c>
      <c r="H447" s="16" t="s">
        <v>6054</v>
      </c>
      <c r="I447" s="17" t="s">
        <v>6055</v>
      </c>
      <c r="J447" s="18" t="s">
        <v>6068</v>
      </c>
      <c r="K447" s="19" t="s">
        <v>6132</v>
      </c>
      <c r="L447" s="21"/>
      <c r="M447" s="20" t="s">
        <v>6058</v>
      </c>
      <c r="N447" s="20" t="s">
        <v>6058</v>
      </c>
      <c r="O447" s="24"/>
      <c r="P447" s="23" t="s">
        <v>6064</v>
      </c>
    </row>
    <row r="448">
      <c r="A448" s="7" t="str">
        <f t="shared" si="1"/>
        <v> </v>
      </c>
      <c r="B448" s="7" t="str">
        <f t="shared" si="2"/>
        <v>1425744543</v>
      </c>
      <c r="C448" s="11" t="s">
        <v>2826</v>
      </c>
      <c r="D448" s="12">
        <v>14257.0</v>
      </c>
      <c r="E448" s="13">
        <v>15843.0</v>
      </c>
      <c r="F448" s="14">
        <v>44543.0</v>
      </c>
      <c r="G448" s="15">
        <v>0.4270833333333333</v>
      </c>
      <c r="H448" s="16" t="s">
        <v>6054</v>
      </c>
      <c r="I448" s="17" t="s">
        <v>6067</v>
      </c>
      <c r="J448" s="18" t="s">
        <v>6081</v>
      </c>
      <c r="K448" s="19" t="s">
        <v>6069</v>
      </c>
      <c r="L448" s="21"/>
      <c r="M448" s="20" t="s">
        <v>6058</v>
      </c>
      <c r="N448" s="20"/>
      <c r="O448" s="24"/>
      <c r="P448" s="23" t="s">
        <v>6059</v>
      </c>
    </row>
    <row r="449">
      <c r="A449" s="7" t="str">
        <f t="shared" si="1"/>
        <v> </v>
      </c>
      <c r="B449" s="7" t="str">
        <f t="shared" si="2"/>
        <v>1224644543</v>
      </c>
      <c r="C449" s="11" t="s">
        <v>1306</v>
      </c>
      <c r="D449" s="12">
        <v>12246.0</v>
      </c>
      <c r="E449" s="13">
        <v>27076.0</v>
      </c>
      <c r="F449" s="14">
        <v>44543.0</v>
      </c>
      <c r="G449" s="15">
        <v>0.4375</v>
      </c>
      <c r="H449" s="16" t="s">
        <v>6060</v>
      </c>
      <c r="I449" s="17" t="s">
        <v>6055</v>
      </c>
      <c r="J449" s="18" t="s">
        <v>6056</v>
      </c>
      <c r="K449" s="19" t="s">
        <v>6115</v>
      </c>
      <c r="L449" s="21"/>
      <c r="M449" s="20" t="s">
        <v>6058</v>
      </c>
      <c r="N449" s="20" t="s">
        <v>6058</v>
      </c>
      <c r="O449" s="24"/>
      <c r="P449" s="23" t="s">
        <v>6064</v>
      </c>
    </row>
    <row r="450">
      <c r="A450" s="7" t="str">
        <f t="shared" si="1"/>
        <v> </v>
      </c>
      <c r="B450" s="7" t="str">
        <f t="shared" si="2"/>
        <v>1231844543</v>
      </c>
      <c r="C450" s="11" t="s">
        <v>1352</v>
      </c>
      <c r="D450" s="12">
        <v>12318.0</v>
      </c>
      <c r="E450" s="13">
        <v>20463.0</v>
      </c>
      <c r="F450" s="14">
        <v>44543.0</v>
      </c>
      <c r="G450" s="15">
        <v>0.4375</v>
      </c>
      <c r="H450" s="16" t="s">
        <v>6054</v>
      </c>
      <c r="I450" s="17" t="s">
        <v>6055</v>
      </c>
      <c r="J450" s="18" t="s">
        <v>6068</v>
      </c>
      <c r="K450" s="19" t="s">
        <v>6079</v>
      </c>
      <c r="L450" s="21"/>
      <c r="M450" s="20" t="s">
        <v>6058</v>
      </c>
      <c r="N450" s="20" t="s">
        <v>6058</v>
      </c>
      <c r="O450" s="24"/>
      <c r="P450" s="23" t="s">
        <v>6103</v>
      </c>
    </row>
    <row r="451">
      <c r="A451" s="7" t="str">
        <f t="shared" si="1"/>
        <v> </v>
      </c>
      <c r="B451" s="7" t="str">
        <f t="shared" si="2"/>
        <v>937744543</v>
      </c>
      <c r="C451" s="11" t="s">
        <v>115</v>
      </c>
      <c r="D451" s="12">
        <v>9377.0</v>
      </c>
      <c r="E451" s="13">
        <v>26302.0</v>
      </c>
      <c r="F451" s="14">
        <v>44543.0</v>
      </c>
      <c r="G451" s="15">
        <v>0.4479166666666667</v>
      </c>
      <c r="H451" s="16" t="s">
        <v>6060</v>
      </c>
      <c r="I451" s="17" t="s">
        <v>6055</v>
      </c>
      <c r="J451" s="18" t="s">
        <v>6056</v>
      </c>
      <c r="K451" s="19" t="s">
        <v>6057</v>
      </c>
      <c r="L451" s="21"/>
      <c r="M451" s="20" t="s">
        <v>6058</v>
      </c>
      <c r="N451" s="20"/>
      <c r="O451" s="24"/>
      <c r="P451" s="23" t="s">
        <v>6059</v>
      </c>
    </row>
    <row r="452">
      <c r="A452" s="7" t="str">
        <f t="shared" si="1"/>
        <v> </v>
      </c>
      <c r="B452" s="7" t="str">
        <f t="shared" si="2"/>
        <v>1081744543</v>
      </c>
      <c r="C452" s="11" t="s">
        <v>663</v>
      </c>
      <c r="D452" s="12">
        <v>10817.0</v>
      </c>
      <c r="E452" s="13">
        <v>22099.0</v>
      </c>
      <c r="F452" s="14">
        <v>44543.0</v>
      </c>
      <c r="G452" s="15">
        <v>0.4479166666666667</v>
      </c>
      <c r="H452" s="16" t="s">
        <v>6054</v>
      </c>
      <c r="I452" s="17" t="s">
        <v>6061</v>
      </c>
      <c r="J452" s="18" t="s">
        <v>6081</v>
      </c>
      <c r="K452" s="19" t="s">
        <v>6133</v>
      </c>
      <c r="L452" s="21"/>
      <c r="M452" s="20" t="s">
        <v>6058</v>
      </c>
      <c r="N452" s="20" t="s">
        <v>6058</v>
      </c>
      <c r="O452" s="24"/>
      <c r="P452" s="23" t="s">
        <v>6064</v>
      </c>
    </row>
    <row r="453">
      <c r="A453" s="7" t="str">
        <f t="shared" si="1"/>
        <v> </v>
      </c>
      <c r="B453" s="7" t="str">
        <f t="shared" si="2"/>
        <v>1771344543</v>
      </c>
      <c r="C453" s="11" t="s">
        <v>5595</v>
      </c>
      <c r="D453" s="12">
        <v>17713.0</v>
      </c>
      <c r="E453" s="13">
        <v>21325.0</v>
      </c>
      <c r="F453" s="14">
        <v>44543.0</v>
      </c>
      <c r="G453" s="15">
        <v>0.4479166666666667</v>
      </c>
      <c r="H453" s="16" t="s">
        <v>6054</v>
      </c>
      <c r="I453" s="17" t="s">
        <v>6061</v>
      </c>
      <c r="J453" s="18" t="s">
        <v>6081</v>
      </c>
      <c r="K453" s="19" t="s">
        <v>6076</v>
      </c>
      <c r="L453" s="21" t="s">
        <v>6058</v>
      </c>
      <c r="M453" s="20"/>
      <c r="N453" s="20"/>
      <c r="O453" s="24"/>
      <c r="P453" s="23" t="e">
        <v>#N/A</v>
      </c>
    </row>
    <row r="454">
      <c r="A454" s="7" t="str">
        <f t="shared" si="1"/>
        <v> </v>
      </c>
      <c r="B454" s="7" t="str">
        <f t="shared" si="2"/>
        <v>1754944543</v>
      </c>
      <c r="C454" s="11" t="s">
        <v>5516</v>
      </c>
      <c r="D454" s="12">
        <v>17549.0</v>
      </c>
      <c r="E454" s="13">
        <v>18957.0</v>
      </c>
      <c r="F454" s="14">
        <v>44543.0</v>
      </c>
      <c r="G454" s="15">
        <v>0.4479166666666667</v>
      </c>
      <c r="H454" s="16" t="s">
        <v>6060</v>
      </c>
      <c r="I454" s="17" t="s">
        <v>6061</v>
      </c>
      <c r="J454" s="18" t="s">
        <v>6081</v>
      </c>
      <c r="K454" s="19" t="s">
        <v>6057</v>
      </c>
      <c r="L454" s="21" t="s">
        <v>6058</v>
      </c>
      <c r="M454" s="20"/>
      <c r="N454" s="20"/>
      <c r="O454" s="24"/>
      <c r="P454" s="23" t="s">
        <v>6063</v>
      </c>
    </row>
    <row r="455">
      <c r="A455" s="7" t="str">
        <f t="shared" si="1"/>
        <v> </v>
      </c>
      <c r="B455" s="7" t="str">
        <f t="shared" si="2"/>
        <v>1752144543</v>
      </c>
      <c r="C455" s="11" t="s">
        <v>5496</v>
      </c>
      <c r="D455" s="12">
        <v>17521.0</v>
      </c>
      <c r="E455" s="13">
        <v>20941.0</v>
      </c>
      <c r="F455" s="14">
        <v>44543.0</v>
      </c>
      <c r="G455" s="15">
        <v>0.4479166666666667</v>
      </c>
      <c r="H455" s="16" t="s">
        <v>6054</v>
      </c>
      <c r="I455" s="17" t="s">
        <v>6061</v>
      </c>
      <c r="J455" s="18" t="s">
        <v>6081</v>
      </c>
      <c r="K455" s="19" t="s">
        <v>6115</v>
      </c>
      <c r="L455" s="21" t="s">
        <v>6058</v>
      </c>
      <c r="M455" s="20"/>
      <c r="N455" s="20"/>
      <c r="O455" s="24"/>
      <c r="P455" s="23" t="e">
        <v>#N/A</v>
      </c>
    </row>
    <row r="456">
      <c r="A456" s="7" t="str">
        <f t="shared" si="1"/>
        <v> </v>
      </c>
      <c r="B456" s="7" t="str">
        <f t="shared" si="2"/>
        <v>1429344543</v>
      </c>
      <c r="C456" s="11" t="s">
        <v>2856</v>
      </c>
      <c r="D456" s="12">
        <v>14293.0</v>
      </c>
      <c r="E456" s="13">
        <v>15468.0</v>
      </c>
      <c r="F456" s="14">
        <v>44543.0</v>
      </c>
      <c r="G456" s="15">
        <v>0.4583333333333333</v>
      </c>
      <c r="H456" s="16" t="s">
        <v>6060</v>
      </c>
      <c r="I456" s="17" t="s">
        <v>6055</v>
      </c>
      <c r="J456" s="18" t="s">
        <v>6068</v>
      </c>
      <c r="K456" s="19" t="s">
        <v>6094</v>
      </c>
      <c r="L456" s="21"/>
      <c r="M456" s="20" t="s">
        <v>6058</v>
      </c>
      <c r="N456" s="20"/>
      <c r="O456" s="24"/>
      <c r="P456" s="23" t="s">
        <v>6059</v>
      </c>
    </row>
    <row r="457">
      <c r="A457" s="7" t="str">
        <f t="shared" si="1"/>
        <v> </v>
      </c>
      <c r="B457" s="7" t="str">
        <f t="shared" si="2"/>
        <v>1755044543</v>
      </c>
      <c r="C457" s="11" t="s">
        <v>5517</v>
      </c>
      <c r="D457" s="12">
        <v>17550.0</v>
      </c>
      <c r="E457" s="13">
        <v>21743.0</v>
      </c>
      <c r="F457" s="14">
        <v>44543.0</v>
      </c>
      <c r="G457" s="15">
        <v>0.46875</v>
      </c>
      <c r="H457" s="16" t="s">
        <v>6054</v>
      </c>
      <c r="I457" s="17" t="s">
        <v>6061</v>
      </c>
      <c r="J457" s="18" t="s">
        <v>6081</v>
      </c>
      <c r="K457" s="19" t="s">
        <v>6078</v>
      </c>
      <c r="L457" s="21" t="s">
        <v>6058</v>
      </c>
      <c r="M457" s="20"/>
      <c r="N457" s="20"/>
      <c r="O457" s="24"/>
      <c r="P457" s="23" t="s">
        <v>6104</v>
      </c>
    </row>
    <row r="458">
      <c r="A458" s="7" t="str">
        <f t="shared" si="1"/>
        <v> </v>
      </c>
      <c r="B458" s="7" t="str">
        <f t="shared" si="2"/>
        <v>1679744543</v>
      </c>
      <c r="C458" s="11" t="s">
        <v>4933</v>
      </c>
      <c r="D458" s="12">
        <v>16797.0</v>
      </c>
      <c r="E458" s="13">
        <v>26237.0</v>
      </c>
      <c r="F458" s="14">
        <v>44543.0</v>
      </c>
      <c r="G458" s="15">
        <v>0.46875</v>
      </c>
      <c r="H458" s="16" t="s">
        <v>6054</v>
      </c>
      <c r="I458" s="17" t="s">
        <v>6061</v>
      </c>
      <c r="J458" s="18" t="s">
        <v>6081</v>
      </c>
      <c r="K458" s="19" t="s">
        <v>6111</v>
      </c>
      <c r="L458" s="21" t="s">
        <v>6058</v>
      </c>
      <c r="M458" s="20"/>
      <c r="N458" s="20"/>
      <c r="O458" s="24"/>
      <c r="P458" s="23" t="e">
        <v>#N/A</v>
      </c>
    </row>
    <row r="459">
      <c r="A459" s="7" t="str">
        <f t="shared" si="1"/>
        <v> </v>
      </c>
      <c r="B459" s="7" t="str">
        <f t="shared" si="2"/>
        <v>1563244543</v>
      </c>
      <c r="C459" s="11" t="s">
        <v>3971</v>
      </c>
      <c r="D459" s="12">
        <v>15632.0</v>
      </c>
      <c r="E459" s="13">
        <v>23874.0</v>
      </c>
      <c r="F459" s="14">
        <v>44543.0</v>
      </c>
      <c r="G459" s="15">
        <v>0.4791666666666667</v>
      </c>
      <c r="H459" s="16" t="s">
        <v>6054</v>
      </c>
      <c r="I459" s="17" t="s">
        <v>6055</v>
      </c>
      <c r="J459" s="18" t="s">
        <v>6056</v>
      </c>
      <c r="K459" s="19" t="s">
        <v>6057</v>
      </c>
      <c r="L459" s="21"/>
      <c r="M459" s="20" t="s">
        <v>6058</v>
      </c>
      <c r="N459" s="20" t="s">
        <v>6058</v>
      </c>
      <c r="O459" s="24"/>
      <c r="P459" s="23" t="s">
        <v>6064</v>
      </c>
    </row>
    <row r="460">
      <c r="A460" s="7" t="str">
        <f t="shared" si="1"/>
        <v> </v>
      </c>
      <c r="B460" s="7" t="str">
        <f t="shared" si="2"/>
        <v>1249344543</v>
      </c>
      <c r="C460" s="11" t="s">
        <v>1463</v>
      </c>
      <c r="D460" s="12">
        <v>12493.0</v>
      </c>
      <c r="E460" s="13">
        <v>17349.0</v>
      </c>
      <c r="F460" s="14">
        <v>44543.0</v>
      </c>
      <c r="G460" s="15">
        <v>0.4791666666666667</v>
      </c>
      <c r="H460" s="16" t="s">
        <v>6060</v>
      </c>
      <c r="I460" s="17" t="s">
        <v>6055</v>
      </c>
      <c r="J460" s="18" t="s">
        <v>6068</v>
      </c>
      <c r="K460" s="19" t="s">
        <v>6079</v>
      </c>
      <c r="L460" s="21"/>
      <c r="M460" s="20" t="s">
        <v>6058</v>
      </c>
      <c r="N460" s="20"/>
      <c r="O460" s="22" t="s">
        <v>6095</v>
      </c>
      <c r="P460" s="23" t="s">
        <v>6106</v>
      </c>
    </row>
    <row r="461">
      <c r="A461" s="7" t="str">
        <f t="shared" si="1"/>
        <v> </v>
      </c>
      <c r="B461" s="7" t="str">
        <f t="shared" si="2"/>
        <v>1569044543</v>
      </c>
      <c r="C461" s="11" t="s">
        <v>4023</v>
      </c>
      <c r="D461" s="12">
        <v>15690.0</v>
      </c>
      <c r="E461" s="13">
        <v>17162.0</v>
      </c>
      <c r="F461" s="14">
        <v>44543.0</v>
      </c>
      <c r="G461" s="15">
        <v>0.4895833333333333</v>
      </c>
      <c r="H461" s="16" t="s">
        <v>6060</v>
      </c>
      <c r="I461" s="17" t="s">
        <v>6055</v>
      </c>
      <c r="J461" s="18" t="s">
        <v>6062</v>
      </c>
      <c r="K461" s="19" t="s">
        <v>6057</v>
      </c>
      <c r="L461" s="21"/>
      <c r="M461" s="20" t="s">
        <v>6058</v>
      </c>
      <c r="N461" s="20" t="s">
        <v>6058</v>
      </c>
      <c r="O461" s="24"/>
      <c r="P461" s="23" t="s">
        <v>6064</v>
      </c>
    </row>
    <row r="462">
      <c r="A462" s="7" t="str">
        <f t="shared" si="1"/>
        <v> </v>
      </c>
      <c r="B462" s="7" t="str">
        <f t="shared" si="2"/>
        <v>1755244543</v>
      </c>
      <c r="C462" s="11" t="s">
        <v>5519</v>
      </c>
      <c r="D462" s="12">
        <v>17552.0</v>
      </c>
      <c r="E462" s="13">
        <v>29202.0</v>
      </c>
      <c r="F462" s="14">
        <v>44543.0</v>
      </c>
      <c r="G462" s="15">
        <v>0.5416666666666666</v>
      </c>
      <c r="H462" s="16" t="s">
        <v>6054</v>
      </c>
      <c r="I462" s="17" t="s">
        <v>6061</v>
      </c>
      <c r="J462" s="18" t="s">
        <v>6081</v>
      </c>
      <c r="K462" s="19" t="s">
        <v>6078</v>
      </c>
      <c r="L462" s="21" t="s">
        <v>6058</v>
      </c>
      <c r="M462" s="20"/>
      <c r="N462" s="20"/>
      <c r="O462" s="22" t="s">
        <v>6095</v>
      </c>
      <c r="P462" s="23" t="s">
        <v>6106</v>
      </c>
    </row>
    <row r="463">
      <c r="A463" s="7" t="str">
        <f t="shared" si="1"/>
        <v> </v>
      </c>
      <c r="B463" s="7" t="str">
        <f t="shared" si="2"/>
        <v>1516744543</v>
      </c>
      <c r="C463" s="11" t="s">
        <v>3578</v>
      </c>
      <c r="D463" s="12">
        <v>15167.0</v>
      </c>
      <c r="E463" s="13">
        <v>23568.0</v>
      </c>
      <c r="F463" s="14">
        <v>44543.0</v>
      </c>
      <c r="G463" s="15">
        <v>0.5520833333333334</v>
      </c>
      <c r="H463" s="16" t="s">
        <v>6060</v>
      </c>
      <c r="I463" s="17" t="s">
        <v>6055</v>
      </c>
      <c r="J463" s="18" t="s">
        <v>6056</v>
      </c>
      <c r="K463" s="19" t="s">
        <v>6076</v>
      </c>
      <c r="L463" s="21"/>
      <c r="M463" s="20" t="s">
        <v>6058</v>
      </c>
      <c r="N463" s="20"/>
      <c r="O463" s="24"/>
      <c r="P463" s="23" t="s">
        <v>6059</v>
      </c>
    </row>
    <row r="464">
      <c r="A464" s="7" t="str">
        <f t="shared" si="1"/>
        <v> </v>
      </c>
      <c r="B464" s="7" t="str">
        <f t="shared" si="2"/>
        <v>915344543</v>
      </c>
      <c r="C464" s="11" t="s">
        <v>9</v>
      </c>
      <c r="D464" s="12">
        <v>9153.0</v>
      </c>
      <c r="E464" s="13">
        <v>24623.0</v>
      </c>
      <c r="F464" s="14">
        <v>44543.0</v>
      </c>
      <c r="G464" s="15">
        <v>0.5520833333333334</v>
      </c>
      <c r="H464" s="16" t="s">
        <v>6060</v>
      </c>
      <c r="I464" s="17" t="s">
        <v>6055</v>
      </c>
      <c r="J464" s="18" t="s">
        <v>6056</v>
      </c>
      <c r="K464" s="19" t="s">
        <v>6126</v>
      </c>
      <c r="L464" s="21"/>
      <c r="M464" s="20" t="s">
        <v>6058</v>
      </c>
      <c r="N464" s="20"/>
      <c r="O464" s="24"/>
      <c r="P464" s="23" t="s">
        <v>6059</v>
      </c>
    </row>
    <row r="465">
      <c r="A465" s="7" t="str">
        <f t="shared" si="1"/>
        <v> </v>
      </c>
      <c r="B465" s="7" t="str">
        <f t="shared" si="2"/>
        <v>943344543</v>
      </c>
      <c r="C465" s="11" t="s">
        <v>133</v>
      </c>
      <c r="D465" s="12">
        <v>9433.0</v>
      </c>
      <c r="E465" s="13">
        <v>20435.0</v>
      </c>
      <c r="F465" s="14">
        <v>44543.0</v>
      </c>
      <c r="G465" s="15">
        <v>0.5625</v>
      </c>
      <c r="H465" s="16" t="s">
        <v>6060</v>
      </c>
      <c r="I465" s="17" t="s">
        <v>6055</v>
      </c>
      <c r="J465" s="18" t="s">
        <v>6068</v>
      </c>
      <c r="K465" s="19" t="s">
        <v>6126</v>
      </c>
      <c r="L465" s="21"/>
      <c r="M465" s="20" t="s">
        <v>6058</v>
      </c>
      <c r="N465" s="20"/>
      <c r="O465" s="24"/>
      <c r="P465" s="23" t="s">
        <v>6059</v>
      </c>
    </row>
    <row r="466">
      <c r="A466" s="7" t="str">
        <f t="shared" si="1"/>
        <v> </v>
      </c>
      <c r="B466" s="7" t="str">
        <f t="shared" si="2"/>
        <v>1656244543</v>
      </c>
      <c r="C466" s="11" t="s">
        <v>4750</v>
      </c>
      <c r="D466" s="12">
        <v>16562.0</v>
      </c>
      <c r="E466" s="13">
        <v>27267.0</v>
      </c>
      <c r="F466" s="14">
        <v>44543.0</v>
      </c>
      <c r="G466" s="15">
        <v>0.5625</v>
      </c>
      <c r="H466" s="16" t="s">
        <v>6054</v>
      </c>
      <c r="I466" s="17" t="s">
        <v>6055</v>
      </c>
      <c r="J466" s="18" t="s">
        <v>6056</v>
      </c>
      <c r="K466" s="19" t="s">
        <v>6069</v>
      </c>
      <c r="L466" s="21"/>
      <c r="M466" s="20" t="s">
        <v>6058</v>
      </c>
      <c r="N466" s="20"/>
      <c r="O466" s="24"/>
      <c r="P466" s="23" t="s">
        <v>6059</v>
      </c>
    </row>
    <row r="467">
      <c r="A467" s="7" t="str">
        <f t="shared" si="1"/>
        <v> </v>
      </c>
      <c r="B467" s="7" t="str">
        <f t="shared" si="2"/>
        <v>1308444543</v>
      </c>
      <c r="C467" s="11" t="s">
        <v>1923</v>
      </c>
      <c r="D467" s="12">
        <v>13084.0</v>
      </c>
      <c r="E467" s="13">
        <v>22740.0</v>
      </c>
      <c r="F467" s="14">
        <v>44543.0</v>
      </c>
      <c r="G467" s="15">
        <v>0.5729166666666666</v>
      </c>
      <c r="H467" s="16" t="s">
        <v>6054</v>
      </c>
      <c r="I467" s="17" t="s">
        <v>6055</v>
      </c>
      <c r="J467" s="18" t="s">
        <v>6056</v>
      </c>
      <c r="K467" s="19" t="s">
        <v>6113</v>
      </c>
      <c r="L467" s="21"/>
      <c r="M467" s="20" t="s">
        <v>6058</v>
      </c>
      <c r="N467" s="20"/>
      <c r="O467" s="24"/>
      <c r="P467" s="23" t="s">
        <v>6059</v>
      </c>
    </row>
    <row r="468">
      <c r="A468" s="7" t="str">
        <f t="shared" si="1"/>
        <v> </v>
      </c>
      <c r="B468" s="7" t="str">
        <f t="shared" si="2"/>
        <v>1003144543</v>
      </c>
      <c r="C468" s="11" t="s">
        <v>347</v>
      </c>
      <c r="D468" s="12">
        <v>10031.0</v>
      </c>
      <c r="E468" s="13">
        <v>17004.0</v>
      </c>
      <c r="F468" s="14">
        <v>44543.0</v>
      </c>
      <c r="G468" s="15">
        <v>0.5729166666666666</v>
      </c>
      <c r="H468" s="16" t="s">
        <v>6060</v>
      </c>
      <c r="I468" s="17" t="s">
        <v>6061</v>
      </c>
      <c r="J468" s="18" t="s">
        <v>6062</v>
      </c>
      <c r="K468" s="19" t="s">
        <v>6057</v>
      </c>
      <c r="L468" s="21"/>
      <c r="M468" s="20" t="s">
        <v>6058</v>
      </c>
      <c r="N468" s="20"/>
      <c r="O468" s="24"/>
      <c r="P468" s="23" t="s">
        <v>6059</v>
      </c>
    </row>
    <row r="469">
      <c r="A469" s="7" t="str">
        <f t="shared" si="1"/>
        <v> </v>
      </c>
      <c r="B469" s="7" t="str">
        <f t="shared" si="2"/>
        <v>1769344543</v>
      </c>
      <c r="C469" s="11" t="s">
        <v>5588</v>
      </c>
      <c r="D469" s="12">
        <v>17693.0</v>
      </c>
      <c r="E469" s="13">
        <v>30218.0</v>
      </c>
      <c r="F469" s="14">
        <v>44543.0</v>
      </c>
      <c r="G469" s="15">
        <v>0.5833333333333334</v>
      </c>
      <c r="H469" s="16" t="s">
        <v>6060</v>
      </c>
      <c r="I469" s="17" t="s">
        <v>6061</v>
      </c>
      <c r="J469" s="18" t="s">
        <v>6081</v>
      </c>
      <c r="K469" s="19" t="s">
        <v>6088</v>
      </c>
      <c r="L469" s="21" t="s">
        <v>6058</v>
      </c>
      <c r="M469" s="20"/>
      <c r="N469" s="20"/>
      <c r="O469" s="24"/>
      <c r="P469" s="23" t="e">
        <v>#N/A</v>
      </c>
    </row>
    <row r="470">
      <c r="A470" s="7" t="str">
        <f t="shared" si="1"/>
        <v> </v>
      </c>
      <c r="B470" s="7" t="str">
        <f t="shared" si="2"/>
        <v>1731144543</v>
      </c>
      <c r="C470" s="11" t="s">
        <v>5342</v>
      </c>
      <c r="D470" s="12">
        <v>17311.0</v>
      </c>
      <c r="E470" s="13">
        <v>26877.0</v>
      </c>
      <c r="F470" s="14">
        <v>44543.0</v>
      </c>
      <c r="G470" s="15">
        <v>0.59375</v>
      </c>
      <c r="H470" s="16" t="s">
        <v>6060</v>
      </c>
      <c r="I470" s="17" t="s">
        <v>6061</v>
      </c>
      <c r="J470" s="18" t="s">
        <v>6062</v>
      </c>
      <c r="K470" s="19" t="s">
        <v>6072</v>
      </c>
      <c r="L470" s="21"/>
      <c r="M470" s="20" t="s">
        <v>6058</v>
      </c>
      <c r="N470" s="20" t="s">
        <v>6058</v>
      </c>
      <c r="O470" s="24"/>
      <c r="P470" s="23" t="s">
        <v>6103</v>
      </c>
    </row>
    <row r="471">
      <c r="A471" s="7" t="str">
        <f t="shared" si="1"/>
        <v> </v>
      </c>
      <c r="B471" s="7" t="str">
        <f t="shared" si="2"/>
        <v>1770044543</v>
      </c>
      <c r="C471" s="11" t="s">
        <v>5591</v>
      </c>
      <c r="D471" s="12">
        <v>17700.0</v>
      </c>
      <c r="E471" s="13">
        <v>22880.0</v>
      </c>
      <c r="F471" s="14">
        <v>44543.0</v>
      </c>
      <c r="G471" s="15">
        <v>0.59375</v>
      </c>
      <c r="H471" s="16" t="s">
        <v>6060</v>
      </c>
      <c r="I471" s="17" t="s">
        <v>6061</v>
      </c>
      <c r="J471" s="18" t="s">
        <v>6081</v>
      </c>
      <c r="K471" s="19" t="s">
        <v>6074</v>
      </c>
      <c r="L471" s="21" t="s">
        <v>6058</v>
      </c>
      <c r="M471" s="20"/>
      <c r="N471" s="20"/>
      <c r="O471" s="24"/>
      <c r="P471" s="23" t="s">
        <v>6063</v>
      </c>
    </row>
    <row r="472">
      <c r="A472" s="7" t="str">
        <f t="shared" si="1"/>
        <v> </v>
      </c>
      <c r="B472" s="7" t="str">
        <f t="shared" si="2"/>
        <v>1252644543</v>
      </c>
      <c r="C472" s="11" t="s">
        <v>1479</v>
      </c>
      <c r="D472" s="12">
        <v>12526.0</v>
      </c>
      <c r="E472" s="13">
        <v>17903.0</v>
      </c>
      <c r="F472" s="14">
        <v>44543.0</v>
      </c>
      <c r="G472" s="15">
        <v>0.6041666666666666</v>
      </c>
      <c r="H472" s="16" t="s">
        <v>6060</v>
      </c>
      <c r="I472" s="17" t="s">
        <v>6055</v>
      </c>
      <c r="J472" s="18" t="s">
        <v>6068</v>
      </c>
      <c r="K472" s="19" t="s">
        <v>6092</v>
      </c>
      <c r="L472" s="21"/>
      <c r="M472" s="20" t="s">
        <v>6058</v>
      </c>
      <c r="N472" s="20" t="s">
        <v>6058</v>
      </c>
      <c r="O472" s="24"/>
      <c r="P472" s="23" t="e">
        <v>#N/A</v>
      </c>
    </row>
    <row r="473">
      <c r="A473" s="7" t="str">
        <f t="shared" si="1"/>
        <v> </v>
      </c>
      <c r="B473" s="7" t="str">
        <f t="shared" si="2"/>
        <v>1228044543</v>
      </c>
      <c r="C473" s="11" t="s">
        <v>1325</v>
      </c>
      <c r="D473" s="12">
        <v>12280.0</v>
      </c>
      <c r="E473" s="13">
        <v>24940.0</v>
      </c>
      <c r="F473" s="14">
        <v>44543.0</v>
      </c>
      <c r="G473" s="15">
        <v>0.6041666666666666</v>
      </c>
      <c r="H473" s="16" t="s">
        <v>6054</v>
      </c>
      <c r="I473" s="17" t="s">
        <v>6055</v>
      </c>
      <c r="J473" s="18" t="s">
        <v>6056</v>
      </c>
      <c r="K473" s="19" t="s">
        <v>6074</v>
      </c>
      <c r="L473" s="21"/>
      <c r="M473" s="20" t="s">
        <v>6058</v>
      </c>
      <c r="N473" s="20"/>
      <c r="O473" s="24"/>
      <c r="P473" s="23" t="s">
        <v>6059</v>
      </c>
    </row>
    <row r="474">
      <c r="A474" s="7" t="str">
        <f t="shared" si="1"/>
        <v> </v>
      </c>
      <c r="B474" s="7" t="str">
        <f t="shared" si="2"/>
        <v>1680944543</v>
      </c>
      <c r="C474" s="11" t="s">
        <v>4944</v>
      </c>
      <c r="D474" s="12">
        <v>16809.0</v>
      </c>
      <c r="E474" s="13">
        <v>14615.0</v>
      </c>
      <c r="F474" s="14">
        <v>44543.0</v>
      </c>
      <c r="G474" s="15">
        <v>0.6041666666666666</v>
      </c>
      <c r="H474" s="16" t="s">
        <v>6060</v>
      </c>
      <c r="I474" s="17" t="s">
        <v>6061</v>
      </c>
      <c r="J474" s="18" t="s">
        <v>6081</v>
      </c>
      <c r="K474" s="19" t="s">
        <v>6072</v>
      </c>
      <c r="L474" s="21"/>
      <c r="M474" s="20" t="s">
        <v>6058</v>
      </c>
      <c r="N474" s="20" t="s">
        <v>6058</v>
      </c>
      <c r="O474" s="24"/>
      <c r="P474" s="23" t="s">
        <v>6103</v>
      </c>
    </row>
    <row r="475">
      <c r="A475" s="7" t="str">
        <f t="shared" si="1"/>
        <v> </v>
      </c>
      <c r="B475" s="7" t="str">
        <f t="shared" si="2"/>
        <v>1755444543</v>
      </c>
      <c r="C475" s="11" t="s">
        <v>5521</v>
      </c>
      <c r="D475" s="12">
        <v>17554.0</v>
      </c>
      <c r="E475" s="13">
        <v>27802.0</v>
      </c>
      <c r="F475" s="14">
        <v>44543.0</v>
      </c>
      <c r="G475" s="15">
        <v>0.6145833333333334</v>
      </c>
      <c r="H475" s="16" t="s">
        <v>6060</v>
      </c>
      <c r="I475" s="17" t="s">
        <v>6061</v>
      </c>
      <c r="J475" s="18" t="s">
        <v>6081</v>
      </c>
      <c r="K475" s="19" t="s">
        <v>6076</v>
      </c>
      <c r="L475" s="21" t="s">
        <v>6058</v>
      </c>
      <c r="M475" s="20"/>
      <c r="N475" s="20"/>
      <c r="O475" s="24"/>
      <c r="P475" s="23" t="s">
        <v>6063</v>
      </c>
    </row>
    <row r="476">
      <c r="A476" s="7" t="str">
        <f t="shared" si="1"/>
        <v> </v>
      </c>
      <c r="B476" s="7" t="str">
        <f t="shared" si="2"/>
        <v>1032944543</v>
      </c>
      <c r="C476" s="11" t="s">
        <v>464</v>
      </c>
      <c r="D476" s="12">
        <v>10329.0</v>
      </c>
      <c r="E476" s="13">
        <v>28366.0</v>
      </c>
      <c r="F476" s="14">
        <v>44543.0</v>
      </c>
      <c r="G476" s="15">
        <v>0.625</v>
      </c>
      <c r="H476" s="16" t="s">
        <v>6054</v>
      </c>
      <c r="I476" s="17" t="s">
        <v>6055</v>
      </c>
      <c r="J476" s="18" t="s">
        <v>6056</v>
      </c>
      <c r="K476" s="19" t="s">
        <v>6074</v>
      </c>
      <c r="L476" s="21"/>
      <c r="M476" s="20" t="s">
        <v>6058</v>
      </c>
      <c r="N476" s="20"/>
      <c r="O476" s="24"/>
      <c r="P476" s="23" t="s">
        <v>6059</v>
      </c>
    </row>
    <row r="477">
      <c r="A477" s="7" t="str">
        <f t="shared" si="1"/>
        <v> </v>
      </c>
      <c r="B477" s="7" t="str">
        <f t="shared" si="2"/>
        <v>1620644543</v>
      </c>
      <c r="C477" s="11" t="s">
        <v>4478</v>
      </c>
      <c r="D477" s="12">
        <v>16206.0</v>
      </c>
      <c r="E477" s="13">
        <v>21629.0</v>
      </c>
      <c r="F477" s="14">
        <v>44543.0</v>
      </c>
      <c r="G477" s="15">
        <v>0.6458333333333334</v>
      </c>
      <c r="H477" s="16" t="s">
        <v>6060</v>
      </c>
      <c r="I477" s="17" t="s">
        <v>6055</v>
      </c>
      <c r="J477" s="18" t="s">
        <v>6068</v>
      </c>
      <c r="K477" s="19" t="s">
        <v>6105</v>
      </c>
      <c r="L477" s="21"/>
      <c r="M477" s="20" t="s">
        <v>6058</v>
      </c>
      <c r="N477" s="20"/>
      <c r="O477" s="22"/>
      <c r="P477" s="23" t="s">
        <v>6059</v>
      </c>
    </row>
    <row r="478">
      <c r="A478" s="7" t="str">
        <f t="shared" si="1"/>
        <v> </v>
      </c>
      <c r="B478" s="7" t="str">
        <f t="shared" si="2"/>
        <v>1452044543</v>
      </c>
      <c r="C478" s="11" t="s">
        <v>3037</v>
      </c>
      <c r="D478" s="12">
        <v>14520.0</v>
      </c>
      <c r="E478" s="13">
        <v>28140.0</v>
      </c>
      <c r="F478" s="14">
        <v>44543.0</v>
      </c>
      <c r="G478" s="15">
        <v>0.6458333333333334</v>
      </c>
      <c r="H478" s="16" t="s">
        <v>6054</v>
      </c>
      <c r="I478" s="17" t="s">
        <v>6055</v>
      </c>
      <c r="J478" s="18" t="s">
        <v>6056</v>
      </c>
      <c r="K478" s="19" t="s">
        <v>6097</v>
      </c>
      <c r="L478" s="21"/>
      <c r="M478" s="20" t="s">
        <v>6058</v>
      </c>
      <c r="N478" s="20"/>
      <c r="O478" s="22"/>
      <c r="P478" s="23" t="s">
        <v>6059</v>
      </c>
    </row>
    <row r="479">
      <c r="A479" s="7" t="str">
        <f t="shared" si="1"/>
        <v> </v>
      </c>
      <c r="B479" s="7" t="str">
        <f t="shared" si="2"/>
        <v>924444543</v>
      </c>
      <c r="C479" s="11" t="s">
        <v>68</v>
      </c>
      <c r="D479" s="12">
        <v>9244.0</v>
      </c>
      <c r="E479" s="13">
        <v>30083.0</v>
      </c>
      <c r="F479" s="14">
        <v>44543.0</v>
      </c>
      <c r="G479" s="15">
        <v>0.6458333333333334</v>
      </c>
      <c r="H479" s="16" t="s">
        <v>6060</v>
      </c>
      <c r="I479" s="17" t="s">
        <v>6061</v>
      </c>
      <c r="J479" s="18" t="s">
        <v>6081</v>
      </c>
      <c r="K479" s="19" t="s">
        <v>6101</v>
      </c>
      <c r="L479" s="21"/>
      <c r="M479" s="20" t="s">
        <v>6058</v>
      </c>
      <c r="N479" s="20" t="s">
        <v>6058</v>
      </c>
      <c r="O479" s="24"/>
      <c r="P479" s="23" t="s">
        <v>6064</v>
      </c>
    </row>
    <row r="480">
      <c r="A480" s="7" t="str">
        <f t="shared" si="1"/>
        <v> </v>
      </c>
      <c r="B480" s="7" t="str">
        <f t="shared" si="2"/>
        <v>1577144543</v>
      </c>
      <c r="C480" s="11" t="s">
        <v>4100</v>
      </c>
      <c r="D480" s="12">
        <v>15771.0</v>
      </c>
      <c r="E480" s="13">
        <v>19858.0</v>
      </c>
      <c r="F480" s="14">
        <v>44543.0</v>
      </c>
      <c r="G480" s="15">
        <v>0.6458333333333334</v>
      </c>
      <c r="H480" s="16" t="s">
        <v>6054</v>
      </c>
      <c r="I480" s="17" t="s">
        <v>6055</v>
      </c>
      <c r="J480" s="18" t="s">
        <v>6068</v>
      </c>
      <c r="K480" s="19" t="s">
        <v>6091</v>
      </c>
      <c r="L480" s="21"/>
      <c r="M480" s="20" t="s">
        <v>6058</v>
      </c>
      <c r="N480" s="20"/>
      <c r="O480" s="24"/>
      <c r="P480" s="23" t="s">
        <v>6059</v>
      </c>
    </row>
    <row r="481">
      <c r="A481" s="7" t="str">
        <f t="shared" si="1"/>
        <v> </v>
      </c>
      <c r="B481" s="7" t="str">
        <f t="shared" si="2"/>
        <v>937644543</v>
      </c>
      <c r="C481" s="11" t="s">
        <v>114</v>
      </c>
      <c r="D481" s="12">
        <v>9376.0</v>
      </c>
      <c r="E481" s="13">
        <v>18198.0</v>
      </c>
      <c r="F481" s="14">
        <v>44543.0</v>
      </c>
      <c r="G481" s="15">
        <v>0.65625</v>
      </c>
      <c r="H481" s="16" t="s">
        <v>6060</v>
      </c>
      <c r="I481" s="17" t="s">
        <v>6055</v>
      </c>
      <c r="J481" s="18" t="s">
        <v>6068</v>
      </c>
      <c r="K481" s="19" t="s">
        <v>6057</v>
      </c>
      <c r="L481" s="28"/>
      <c r="M481" s="20" t="s">
        <v>6058</v>
      </c>
      <c r="N481" s="20"/>
      <c r="O481" s="24"/>
      <c r="P481" s="23" t="s">
        <v>6059</v>
      </c>
    </row>
    <row r="482">
      <c r="A482" s="7" t="str">
        <f t="shared" si="1"/>
        <v> </v>
      </c>
      <c r="B482" s="7" t="str">
        <f t="shared" si="2"/>
        <v>1637244544</v>
      </c>
      <c r="C482" s="11" t="s">
        <v>4609</v>
      </c>
      <c r="D482" s="12">
        <v>16372.0</v>
      </c>
      <c r="E482" s="13">
        <v>15209.0</v>
      </c>
      <c r="F482" s="14">
        <v>44544.0</v>
      </c>
      <c r="G482" s="15">
        <v>0.34375</v>
      </c>
      <c r="H482" s="16" t="s">
        <v>6054</v>
      </c>
      <c r="I482" s="17" t="s">
        <v>6067</v>
      </c>
      <c r="J482" s="18" t="s">
        <v>6081</v>
      </c>
      <c r="K482" s="19" t="s">
        <v>6076</v>
      </c>
      <c r="L482" s="21"/>
      <c r="M482" s="20" t="s">
        <v>6058</v>
      </c>
      <c r="N482" s="20"/>
      <c r="O482" s="24"/>
      <c r="P482" s="23" t="s">
        <v>6059</v>
      </c>
    </row>
    <row r="483">
      <c r="A483" s="7" t="str">
        <f t="shared" si="1"/>
        <v> </v>
      </c>
      <c r="B483" s="7" t="str">
        <f t="shared" si="2"/>
        <v>1484644544</v>
      </c>
      <c r="C483" s="11" t="s">
        <v>3314</v>
      </c>
      <c r="D483" s="12">
        <v>14846.0</v>
      </c>
      <c r="E483" s="13">
        <v>28650.0</v>
      </c>
      <c r="F483" s="14">
        <v>44544.0</v>
      </c>
      <c r="G483" s="15">
        <v>0.34375</v>
      </c>
      <c r="H483" s="16" t="s">
        <v>6054</v>
      </c>
      <c r="I483" s="17" t="s">
        <v>6067</v>
      </c>
      <c r="J483" s="18" t="s">
        <v>6081</v>
      </c>
      <c r="K483" s="19" t="s">
        <v>6079</v>
      </c>
      <c r="L483" s="21"/>
      <c r="M483" s="20" t="s">
        <v>6058</v>
      </c>
      <c r="N483" s="20"/>
      <c r="O483" s="24"/>
      <c r="P483" s="23" t="s">
        <v>6084</v>
      </c>
    </row>
    <row r="484">
      <c r="A484" s="7" t="str">
        <f t="shared" si="1"/>
        <v> </v>
      </c>
      <c r="B484" s="7" t="str">
        <f t="shared" si="2"/>
        <v>1612544544</v>
      </c>
      <c r="C484" s="11" t="s">
        <v>4412</v>
      </c>
      <c r="D484" s="12">
        <v>16125.0</v>
      </c>
      <c r="E484" s="13">
        <v>21786.0</v>
      </c>
      <c r="F484" s="14">
        <v>44544.0</v>
      </c>
      <c r="G484" s="15">
        <v>0.34375</v>
      </c>
      <c r="H484" s="16" t="s">
        <v>6060</v>
      </c>
      <c r="I484" s="17" t="s">
        <v>6055</v>
      </c>
      <c r="J484" s="18" t="s">
        <v>6068</v>
      </c>
      <c r="K484" s="19" t="s">
        <v>6078</v>
      </c>
      <c r="L484" s="21"/>
      <c r="M484" s="20" t="s">
        <v>6058</v>
      </c>
      <c r="N484" s="20" t="s">
        <v>6058</v>
      </c>
      <c r="O484" s="24"/>
      <c r="P484" s="23" t="s">
        <v>6103</v>
      </c>
    </row>
    <row r="485">
      <c r="A485" s="7" t="str">
        <f t="shared" si="1"/>
        <v> </v>
      </c>
      <c r="B485" s="7" t="str">
        <f t="shared" si="2"/>
        <v>1101644544</v>
      </c>
      <c r="C485" s="11" t="s">
        <v>733</v>
      </c>
      <c r="D485" s="12">
        <v>11016.0</v>
      </c>
      <c r="E485" s="13">
        <v>23703.0</v>
      </c>
      <c r="F485" s="14">
        <v>44544.0</v>
      </c>
      <c r="G485" s="15">
        <v>0.3541666666666667</v>
      </c>
      <c r="H485" s="16" t="s">
        <v>6054</v>
      </c>
      <c r="I485" s="17" t="s">
        <v>6055</v>
      </c>
      <c r="J485" s="18" t="s">
        <v>6068</v>
      </c>
      <c r="K485" s="19" t="s">
        <v>6119</v>
      </c>
      <c r="L485" s="21"/>
      <c r="M485" s="20" t="s">
        <v>6058</v>
      </c>
      <c r="N485" s="20" t="s">
        <v>6058</v>
      </c>
      <c r="O485" s="24"/>
      <c r="P485" s="23" t="s">
        <v>6103</v>
      </c>
    </row>
    <row r="486">
      <c r="A486" s="7" t="str">
        <f t="shared" si="1"/>
        <v> </v>
      </c>
      <c r="B486" s="7" t="str">
        <f t="shared" si="2"/>
        <v>1088244544</v>
      </c>
      <c r="C486" s="11" t="s">
        <v>679</v>
      </c>
      <c r="D486" s="12">
        <v>10882.0</v>
      </c>
      <c r="E486" s="13">
        <v>25037.0</v>
      </c>
      <c r="F486" s="14">
        <v>44544.0</v>
      </c>
      <c r="G486" s="15">
        <v>0.3645833333333333</v>
      </c>
      <c r="H486" s="16" t="s">
        <v>6060</v>
      </c>
      <c r="I486" s="17" t="s">
        <v>6067</v>
      </c>
      <c r="J486" s="18" t="s">
        <v>6081</v>
      </c>
      <c r="K486" s="19" t="s">
        <v>6078</v>
      </c>
      <c r="L486" s="21"/>
      <c r="M486" s="20" t="s">
        <v>6058</v>
      </c>
      <c r="N486" s="20" t="s">
        <v>6058</v>
      </c>
      <c r="O486" s="24"/>
      <c r="P486" s="23" t="s">
        <v>6103</v>
      </c>
    </row>
    <row r="487">
      <c r="A487" s="7" t="str">
        <f t="shared" si="1"/>
        <v> </v>
      </c>
      <c r="B487" s="7" t="str">
        <f t="shared" si="2"/>
        <v>1755644544</v>
      </c>
      <c r="C487" s="11" t="s">
        <v>5523</v>
      </c>
      <c r="D487" s="12">
        <v>17556.0</v>
      </c>
      <c r="E487" s="13">
        <v>37099.0</v>
      </c>
      <c r="F487" s="14">
        <v>44544.0</v>
      </c>
      <c r="G487" s="15">
        <v>0.3645833333333333</v>
      </c>
      <c r="H487" s="16" t="s">
        <v>6054</v>
      </c>
      <c r="I487" s="17" t="s">
        <v>6067</v>
      </c>
      <c r="J487" s="18" t="s">
        <v>6081</v>
      </c>
      <c r="K487" s="19" t="s">
        <v>6121</v>
      </c>
      <c r="L487" s="21" t="s">
        <v>6058</v>
      </c>
      <c r="M487" s="20"/>
      <c r="N487" s="20"/>
      <c r="O487" s="24"/>
      <c r="P487" s="23" t="s">
        <v>6063</v>
      </c>
    </row>
    <row r="488">
      <c r="A488" s="7" t="str">
        <f t="shared" si="1"/>
        <v> </v>
      </c>
      <c r="B488" s="7" t="str">
        <f t="shared" si="2"/>
        <v>1179244544</v>
      </c>
      <c r="C488" s="11" t="s">
        <v>1081</v>
      </c>
      <c r="D488" s="12">
        <v>11792.0</v>
      </c>
      <c r="E488" s="13">
        <v>20872.0</v>
      </c>
      <c r="F488" s="14">
        <v>44544.0</v>
      </c>
      <c r="G488" s="15">
        <v>0.3645833333333333</v>
      </c>
      <c r="H488" s="16" t="s">
        <v>6060</v>
      </c>
      <c r="I488" s="17" t="s">
        <v>6067</v>
      </c>
      <c r="J488" s="18" t="s">
        <v>6062</v>
      </c>
      <c r="K488" s="19" t="s">
        <v>6057</v>
      </c>
      <c r="L488" s="28"/>
      <c r="M488" s="20" t="s">
        <v>6058</v>
      </c>
      <c r="N488" s="20" t="s">
        <v>6058</v>
      </c>
      <c r="O488" s="24"/>
      <c r="P488" s="23" t="s">
        <v>6064</v>
      </c>
    </row>
    <row r="489">
      <c r="A489" s="7" t="str">
        <f t="shared" si="1"/>
        <v> </v>
      </c>
      <c r="B489" s="7" t="str">
        <f t="shared" si="2"/>
        <v>1755344544</v>
      </c>
      <c r="C489" s="11" t="s">
        <v>5520</v>
      </c>
      <c r="D489" s="12">
        <v>17553.0</v>
      </c>
      <c r="E489" s="13">
        <v>30002.0</v>
      </c>
      <c r="F489" s="14">
        <v>44544.0</v>
      </c>
      <c r="G489" s="15">
        <v>0.375</v>
      </c>
      <c r="H489" s="16" t="s">
        <v>6060</v>
      </c>
      <c r="I489" s="17" t="s">
        <v>6067</v>
      </c>
      <c r="J489" s="18" t="s">
        <v>6081</v>
      </c>
      <c r="K489" s="19" t="s">
        <v>6074</v>
      </c>
      <c r="L489" s="21" t="s">
        <v>6058</v>
      </c>
      <c r="M489" s="29"/>
      <c r="N489" s="20"/>
      <c r="O489" s="24"/>
      <c r="P489" s="23" t="s">
        <v>6063</v>
      </c>
    </row>
    <row r="490">
      <c r="A490" s="7" t="str">
        <f t="shared" si="1"/>
        <v> </v>
      </c>
      <c r="B490" s="7" t="str">
        <f t="shared" si="2"/>
        <v>1418644544</v>
      </c>
      <c r="C490" s="11" t="s">
        <v>2773</v>
      </c>
      <c r="D490" s="12">
        <v>14186.0</v>
      </c>
      <c r="E490" s="13">
        <v>22075.0</v>
      </c>
      <c r="F490" s="14">
        <v>44544.0</v>
      </c>
      <c r="G490" s="15">
        <v>0.3854166666666667</v>
      </c>
      <c r="H490" s="16" t="s">
        <v>6054</v>
      </c>
      <c r="I490" s="17" t="s">
        <v>6055</v>
      </c>
      <c r="J490" s="18" t="s">
        <v>6068</v>
      </c>
      <c r="K490" s="19" t="s">
        <v>6069</v>
      </c>
      <c r="L490" s="21"/>
      <c r="M490" s="20" t="s">
        <v>6058</v>
      </c>
      <c r="N490" s="20"/>
      <c r="O490" s="24"/>
      <c r="P490" s="23" t="s">
        <v>6059</v>
      </c>
    </row>
    <row r="491">
      <c r="A491" s="7" t="str">
        <f t="shared" si="1"/>
        <v> </v>
      </c>
      <c r="B491" s="7" t="str">
        <f t="shared" si="2"/>
        <v>1011444544</v>
      </c>
      <c r="C491" s="11" t="s">
        <v>383</v>
      </c>
      <c r="D491" s="12">
        <v>10114.0</v>
      </c>
      <c r="E491" s="13">
        <v>21405.0</v>
      </c>
      <c r="F491" s="14">
        <v>44544.0</v>
      </c>
      <c r="G491" s="15">
        <v>0.3958333333333333</v>
      </c>
      <c r="H491" s="16" t="s">
        <v>6060</v>
      </c>
      <c r="I491" s="17" t="s">
        <v>6055</v>
      </c>
      <c r="J491" s="18" t="s">
        <v>6068</v>
      </c>
      <c r="K491" s="19" t="s">
        <v>6074</v>
      </c>
      <c r="L491" s="28"/>
      <c r="M491" s="20" t="s">
        <v>6058</v>
      </c>
      <c r="N491" s="20"/>
      <c r="O491" s="24"/>
      <c r="P491" s="23" t="s">
        <v>6059</v>
      </c>
    </row>
    <row r="492">
      <c r="A492" s="7" t="str">
        <f t="shared" si="1"/>
        <v> </v>
      </c>
      <c r="B492" s="7" t="str">
        <f t="shared" si="2"/>
        <v>1315144544</v>
      </c>
      <c r="C492" s="11" t="s">
        <v>1974</v>
      </c>
      <c r="D492" s="12">
        <v>13151.0</v>
      </c>
      <c r="E492" s="13">
        <v>16195.0</v>
      </c>
      <c r="F492" s="14">
        <v>44544.0</v>
      </c>
      <c r="G492" s="15">
        <v>0.3958333333333333</v>
      </c>
      <c r="H492" s="16" t="s">
        <v>6054</v>
      </c>
      <c r="I492" s="17" t="s">
        <v>6067</v>
      </c>
      <c r="J492" s="18" t="s">
        <v>6062</v>
      </c>
      <c r="K492" s="19" t="s">
        <v>6057</v>
      </c>
      <c r="L492" s="28"/>
      <c r="M492" s="20" t="s">
        <v>6058</v>
      </c>
      <c r="N492" s="20"/>
      <c r="O492" s="24"/>
      <c r="P492" s="23" t="s">
        <v>6059</v>
      </c>
    </row>
    <row r="493">
      <c r="A493" s="7" t="str">
        <f t="shared" si="1"/>
        <v> </v>
      </c>
      <c r="B493" s="7" t="str">
        <f t="shared" si="2"/>
        <v>1639544544</v>
      </c>
      <c r="C493" s="11" t="s">
        <v>4627</v>
      </c>
      <c r="D493" s="12">
        <v>16395.0</v>
      </c>
      <c r="E493" s="13">
        <v>34341.0</v>
      </c>
      <c r="F493" s="14">
        <v>44544.0</v>
      </c>
      <c r="G493" s="15">
        <v>0.40625</v>
      </c>
      <c r="H493" s="16" t="s">
        <v>6060</v>
      </c>
      <c r="I493" s="17" t="s">
        <v>6055</v>
      </c>
      <c r="J493" s="18" t="s">
        <v>6056</v>
      </c>
      <c r="K493" s="19" t="s">
        <v>6088</v>
      </c>
      <c r="L493" s="21"/>
      <c r="M493" s="20" t="s">
        <v>6058</v>
      </c>
      <c r="N493" s="20" t="s">
        <v>6058</v>
      </c>
      <c r="O493" s="24"/>
      <c r="P493" s="23" t="s">
        <v>6064</v>
      </c>
    </row>
    <row r="494">
      <c r="A494" s="7" t="str">
        <f t="shared" si="1"/>
        <v> </v>
      </c>
      <c r="B494" s="7" t="str">
        <f t="shared" si="2"/>
        <v>953844544</v>
      </c>
      <c r="C494" s="11" t="s">
        <v>169</v>
      </c>
      <c r="D494" s="12">
        <v>9538.0</v>
      </c>
      <c r="E494" s="13">
        <v>19933.0</v>
      </c>
      <c r="F494" s="14">
        <v>44544.0</v>
      </c>
      <c r="G494" s="15">
        <v>0.40625</v>
      </c>
      <c r="H494" s="16" t="s">
        <v>6060</v>
      </c>
      <c r="I494" s="17" t="s">
        <v>6055</v>
      </c>
      <c r="J494" s="18" t="s">
        <v>6068</v>
      </c>
      <c r="K494" s="19" t="s">
        <v>6076</v>
      </c>
      <c r="L494" s="21"/>
      <c r="M494" s="20" t="s">
        <v>6058</v>
      </c>
      <c r="N494" s="20"/>
      <c r="O494" s="24"/>
      <c r="P494" s="23" t="s">
        <v>6059</v>
      </c>
    </row>
    <row r="495">
      <c r="A495" s="7" t="str">
        <f t="shared" si="1"/>
        <v> </v>
      </c>
      <c r="B495" s="7" t="str">
        <f t="shared" si="2"/>
        <v>1755544544</v>
      </c>
      <c r="C495" s="11" t="s">
        <v>5522</v>
      </c>
      <c r="D495" s="12">
        <v>17555.0</v>
      </c>
      <c r="E495" s="13">
        <v>19669.0</v>
      </c>
      <c r="F495" s="14">
        <v>44544.0</v>
      </c>
      <c r="G495" s="15">
        <v>0.4166666666666667</v>
      </c>
      <c r="H495" s="16" t="s">
        <v>6060</v>
      </c>
      <c r="I495" s="17" t="s">
        <v>6067</v>
      </c>
      <c r="J495" s="18" t="s">
        <v>6081</v>
      </c>
      <c r="K495" s="19" t="s">
        <v>6099</v>
      </c>
      <c r="L495" s="21" t="s">
        <v>6058</v>
      </c>
      <c r="M495" s="29"/>
      <c r="N495" s="20"/>
      <c r="O495" s="24"/>
      <c r="P495" s="23" t="s">
        <v>6063</v>
      </c>
    </row>
    <row r="496">
      <c r="A496" s="7" t="str">
        <f t="shared" si="1"/>
        <v> </v>
      </c>
      <c r="B496" s="7" t="str">
        <f t="shared" si="2"/>
        <v>1772644544</v>
      </c>
      <c r="C496" s="11" t="s">
        <v>5598</v>
      </c>
      <c r="D496" s="12">
        <v>17726.0</v>
      </c>
      <c r="E496" s="13">
        <v>25326.0</v>
      </c>
      <c r="F496" s="14">
        <v>44544.0</v>
      </c>
      <c r="G496" s="15">
        <v>0.4166666666666667</v>
      </c>
      <c r="H496" s="16" t="s">
        <v>6054</v>
      </c>
      <c r="I496" s="17" t="s">
        <v>6067</v>
      </c>
      <c r="J496" s="18" t="s">
        <v>6081</v>
      </c>
      <c r="K496" s="19" t="s">
        <v>6097</v>
      </c>
      <c r="L496" s="21" t="s">
        <v>6058</v>
      </c>
      <c r="M496" s="29"/>
      <c r="N496" s="20"/>
      <c r="O496" s="24"/>
      <c r="P496" s="23" t="s">
        <v>6063</v>
      </c>
    </row>
    <row r="497">
      <c r="A497" s="7" t="str">
        <f t="shared" si="1"/>
        <v> </v>
      </c>
      <c r="B497" s="7" t="str">
        <f t="shared" si="2"/>
        <v>1461744544</v>
      </c>
      <c r="C497" s="11" t="s">
        <v>3119</v>
      </c>
      <c r="D497" s="12">
        <v>14617.0</v>
      </c>
      <c r="E497" s="13">
        <v>17695.0</v>
      </c>
      <c r="F497" s="14">
        <v>44544.0</v>
      </c>
      <c r="G497" s="15">
        <v>0.4166666666666667</v>
      </c>
      <c r="H497" s="16" t="s">
        <v>6054</v>
      </c>
      <c r="I497" s="17" t="s">
        <v>6067</v>
      </c>
      <c r="J497" s="18" t="s">
        <v>6062</v>
      </c>
      <c r="K497" s="19" t="s">
        <v>6107</v>
      </c>
      <c r="L497" s="28"/>
      <c r="M497" s="20" t="s">
        <v>6058</v>
      </c>
      <c r="N497" s="20"/>
      <c r="O497" s="24"/>
      <c r="P497" s="23" t="s">
        <v>6084</v>
      </c>
    </row>
    <row r="498">
      <c r="A498" s="7" t="str">
        <f t="shared" si="1"/>
        <v> </v>
      </c>
      <c r="B498" s="7" t="str">
        <f t="shared" si="2"/>
        <v>1305044544</v>
      </c>
      <c r="C498" s="11" t="s">
        <v>1897</v>
      </c>
      <c r="D498" s="12">
        <v>13050.0</v>
      </c>
      <c r="E498" s="13">
        <v>23718.0</v>
      </c>
      <c r="F498" s="14">
        <v>44544.0</v>
      </c>
      <c r="G498" s="15">
        <v>0.4166666666666667</v>
      </c>
      <c r="H498" s="16" t="s">
        <v>6054</v>
      </c>
      <c r="I498" s="17" t="s">
        <v>6067</v>
      </c>
      <c r="J498" s="18" t="s">
        <v>6062</v>
      </c>
      <c r="K498" s="19" t="s">
        <v>6079</v>
      </c>
      <c r="L498" s="28"/>
      <c r="M498" s="20" t="s">
        <v>6058</v>
      </c>
      <c r="N498" s="20"/>
      <c r="O498" s="24"/>
      <c r="P498" s="23" t="s">
        <v>6084</v>
      </c>
    </row>
    <row r="499">
      <c r="A499" s="7" t="str">
        <f t="shared" si="1"/>
        <v> </v>
      </c>
      <c r="B499" s="7" t="str">
        <f t="shared" si="2"/>
        <v>958344544</v>
      </c>
      <c r="C499" s="11" t="s">
        <v>188</v>
      </c>
      <c r="D499" s="12">
        <v>9583.0</v>
      </c>
      <c r="E499" s="13">
        <v>18782.0</v>
      </c>
      <c r="F499" s="14">
        <v>44544.0</v>
      </c>
      <c r="G499" s="15">
        <v>0.4166666666666667</v>
      </c>
      <c r="H499" s="16" t="s">
        <v>6060</v>
      </c>
      <c r="I499" s="17" t="s">
        <v>6055</v>
      </c>
      <c r="J499" s="18" t="s">
        <v>6056</v>
      </c>
      <c r="K499" s="19" t="s">
        <v>6109</v>
      </c>
      <c r="L499" s="28"/>
      <c r="M499" s="20" t="s">
        <v>6058</v>
      </c>
      <c r="N499" s="20"/>
      <c r="O499" s="24"/>
      <c r="P499" s="23" t="s">
        <v>6059</v>
      </c>
    </row>
    <row r="500">
      <c r="A500" s="7" t="str">
        <f t="shared" si="1"/>
        <v> </v>
      </c>
      <c r="B500" s="7" t="str">
        <f t="shared" si="2"/>
        <v>1676744544</v>
      </c>
      <c r="C500" s="11" t="s">
        <v>4907</v>
      </c>
      <c r="D500" s="12">
        <v>16767.0</v>
      </c>
      <c r="E500" s="13">
        <v>31048.0</v>
      </c>
      <c r="F500" s="14">
        <v>44544.0</v>
      </c>
      <c r="G500" s="15">
        <v>0.4270833333333333</v>
      </c>
      <c r="H500" s="16" t="s">
        <v>6060</v>
      </c>
      <c r="I500" s="17" t="s">
        <v>6067</v>
      </c>
      <c r="J500" s="18" t="s">
        <v>6081</v>
      </c>
      <c r="K500" s="19" t="s">
        <v>6116</v>
      </c>
      <c r="L500" s="28"/>
      <c r="M500" s="20" t="s">
        <v>6058</v>
      </c>
      <c r="N500" s="20"/>
      <c r="O500" s="24"/>
      <c r="P500" s="23" t="s">
        <v>6059</v>
      </c>
    </row>
    <row r="501">
      <c r="A501" s="7" t="str">
        <f t="shared" si="1"/>
        <v> </v>
      </c>
      <c r="B501" s="7" t="str">
        <f t="shared" si="2"/>
        <v>987644544</v>
      </c>
      <c r="C501" s="11" t="s">
        <v>295</v>
      </c>
      <c r="D501" s="12">
        <v>9876.0</v>
      </c>
      <c r="E501" s="13">
        <v>17633.0</v>
      </c>
      <c r="F501" s="14">
        <v>44544.0</v>
      </c>
      <c r="G501" s="15">
        <v>0.4375</v>
      </c>
      <c r="H501" s="16" t="s">
        <v>6060</v>
      </c>
      <c r="I501" s="17" t="s">
        <v>6055</v>
      </c>
      <c r="J501" s="18" t="s">
        <v>6068</v>
      </c>
      <c r="K501" s="19" t="s">
        <v>6079</v>
      </c>
      <c r="L501" s="28"/>
      <c r="M501" s="20" t="s">
        <v>6058</v>
      </c>
      <c r="N501" s="20"/>
      <c r="O501" s="24"/>
      <c r="P501" s="23" t="s">
        <v>6084</v>
      </c>
    </row>
    <row r="502">
      <c r="A502" s="7" t="str">
        <f t="shared" si="1"/>
        <v> </v>
      </c>
      <c r="B502" s="7" t="str">
        <f t="shared" si="2"/>
        <v>1514544544</v>
      </c>
      <c r="C502" s="11" t="s">
        <v>3560</v>
      </c>
      <c r="D502" s="12">
        <v>15145.0</v>
      </c>
      <c r="E502" s="13">
        <v>18524.0</v>
      </c>
      <c r="F502" s="14">
        <v>44544.0</v>
      </c>
      <c r="G502" s="15">
        <v>0.4375</v>
      </c>
      <c r="H502" s="16" t="s">
        <v>6054</v>
      </c>
      <c r="I502" s="17" t="s">
        <v>6055</v>
      </c>
      <c r="J502" s="18" t="s">
        <v>6068</v>
      </c>
      <c r="K502" s="19" t="s">
        <v>6069</v>
      </c>
      <c r="L502" s="28"/>
      <c r="M502" s="20" t="s">
        <v>6058</v>
      </c>
      <c r="N502" s="20"/>
      <c r="O502" s="24"/>
      <c r="P502" s="23" t="s">
        <v>6059</v>
      </c>
    </row>
    <row r="503">
      <c r="A503" s="7" t="str">
        <f t="shared" si="1"/>
        <v> </v>
      </c>
      <c r="B503" s="7" t="str">
        <f t="shared" si="2"/>
        <v>1424344544</v>
      </c>
      <c r="C503" s="11" t="s">
        <v>2815</v>
      </c>
      <c r="D503" s="12">
        <v>14243.0</v>
      </c>
      <c r="E503" s="13">
        <v>30456.0</v>
      </c>
      <c r="F503" s="14">
        <v>44544.0</v>
      </c>
      <c r="G503" s="15">
        <v>0.4375</v>
      </c>
      <c r="H503" s="16" t="s">
        <v>6060</v>
      </c>
      <c r="I503" s="17" t="s">
        <v>6067</v>
      </c>
      <c r="J503" s="18" t="s">
        <v>6081</v>
      </c>
      <c r="K503" s="19" t="s">
        <v>6111</v>
      </c>
      <c r="L503" s="28"/>
      <c r="M503" s="20" t="s">
        <v>6058</v>
      </c>
      <c r="N503" s="20"/>
      <c r="O503" s="24"/>
      <c r="P503" s="23" t="s">
        <v>6059</v>
      </c>
    </row>
    <row r="504">
      <c r="A504" s="7" t="str">
        <f t="shared" si="1"/>
        <v> </v>
      </c>
      <c r="B504" s="7" t="str">
        <f t="shared" si="2"/>
        <v>1524844544</v>
      </c>
      <c r="C504" s="11" t="s">
        <v>3646</v>
      </c>
      <c r="D504" s="12">
        <v>15248.0</v>
      </c>
      <c r="E504" s="13">
        <v>21030.0</v>
      </c>
      <c r="F504" s="14">
        <v>44544.0</v>
      </c>
      <c r="G504" s="15">
        <v>0.4375</v>
      </c>
      <c r="H504" s="16" t="s">
        <v>6054</v>
      </c>
      <c r="I504" s="17" t="s">
        <v>6055</v>
      </c>
      <c r="J504" s="18" t="s">
        <v>6056</v>
      </c>
      <c r="K504" s="19" t="s">
        <v>6074</v>
      </c>
      <c r="L504" s="28"/>
      <c r="M504" s="20" t="s">
        <v>6058</v>
      </c>
      <c r="N504" s="20"/>
      <c r="O504" s="24"/>
      <c r="P504" s="23" t="e">
        <v>#N/A</v>
      </c>
    </row>
    <row r="505">
      <c r="A505" s="7" t="str">
        <f t="shared" si="1"/>
        <v> </v>
      </c>
      <c r="B505" s="7" t="str">
        <f t="shared" si="2"/>
        <v>1401944544</v>
      </c>
      <c r="C505" s="11" t="s">
        <v>2645</v>
      </c>
      <c r="D505" s="12">
        <v>14019.0</v>
      </c>
      <c r="E505" s="13">
        <v>23292.0</v>
      </c>
      <c r="F505" s="14">
        <v>44544.0</v>
      </c>
      <c r="G505" s="15">
        <v>0.4479166666666667</v>
      </c>
      <c r="H505" s="16" t="s">
        <v>6054</v>
      </c>
      <c r="I505" s="17" t="s">
        <v>6055</v>
      </c>
      <c r="J505" s="18" t="s">
        <v>6056</v>
      </c>
      <c r="K505" s="19" t="s">
        <v>6069</v>
      </c>
      <c r="L505" s="28"/>
      <c r="M505" s="20" t="s">
        <v>6058</v>
      </c>
      <c r="N505" s="20" t="s">
        <v>6058</v>
      </c>
      <c r="O505" s="24"/>
      <c r="P505" s="23" t="s">
        <v>6064</v>
      </c>
    </row>
    <row r="506">
      <c r="A506" s="7" t="str">
        <f t="shared" si="1"/>
        <v> </v>
      </c>
      <c r="B506" s="7" t="str">
        <f t="shared" si="2"/>
        <v>1119244544</v>
      </c>
      <c r="C506" s="11" t="s">
        <v>821</v>
      </c>
      <c r="D506" s="12">
        <v>11192.0</v>
      </c>
      <c r="E506" s="13">
        <v>29533.0</v>
      </c>
      <c r="F506" s="14">
        <v>44544.0</v>
      </c>
      <c r="G506" s="15">
        <v>0.4583333333333333</v>
      </c>
      <c r="H506" s="16" t="s">
        <v>6060</v>
      </c>
      <c r="I506" s="17" t="s">
        <v>6055</v>
      </c>
      <c r="J506" s="18" t="s">
        <v>6056</v>
      </c>
      <c r="K506" s="19" t="s">
        <v>6057</v>
      </c>
      <c r="L506" s="28"/>
      <c r="M506" s="20" t="s">
        <v>6058</v>
      </c>
      <c r="N506" s="20"/>
      <c r="O506" s="24"/>
      <c r="P506" s="23" t="s">
        <v>6059</v>
      </c>
    </row>
    <row r="507">
      <c r="A507" s="7" t="str">
        <f t="shared" si="1"/>
        <v> </v>
      </c>
      <c r="B507" s="7" t="str">
        <f t="shared" si="2"/>
        <v>1707644544</v>
      </c>
      <c r="C507" s="11" t="s">
        <v>5150</v>
      </c>
      <c r="D507" s="12">
        <v>17076.0</v>
      </c>
      <c r="E507" s="13">
        <v>25317.0</v>
      </c>
      <c r="F507" s="14">
        <v>44544.0</v>
      </c>
      <c r="G507" s="15">
        <v>0.46875</v>
      </c>
      <c r="H507" s="16" t="s">
        <v>6054</v>
      </c>
      <c r="I507" s="17" t="s">
        <v>6055</v>
      </c>
      <c r="J507" s="18" t="s">
        <v>6056</v>
      </c>
      <c r="K507" s="19" t="s">
        <v>6069</v>
      </c>
      <c r="L507" s="28"/>
      <c r="M507" s="20" t="s">
        <v>6058</v>
      </c>
      <c r="N507" s="20"/>
      <c r="O507" s="24"/>
      <c r="P507" s="23" t="s">
        <v>6059</v>
      </c>
    </row>
    <row r="508">
      <c r="A508" s="7" t="str">
        <f t="shared" si="1"/>
        <v> </v>
      </c>
      <c r="B508" s="7" t="str">
        <f t="shared" si="2"/>
        <v>1752444544</v>
      </c>
      <c r="C508" s="11" t="s">
        <v>5499</v>
      </c>
      <c r="D508" s="12">
        <v>17524.0</v>
      </c>
      <c r="E508" s="13">
        <v>20396.0</v>
      </c>
      <c r="F508" s="14">
        <v>44544.0</v>
      </c>
      <c r="G508" s="15">
        <v>0.4791666666666667</v>
      </c>
      <c r="H508" s="16" t="s">
        <v>6054</v>
      </c>
      <c r="I508" s="17" t="s">
        <v>6067</v>
      </c>
      <c r="J508" s="18" t="s">
        <v>6081</v>
      </c>
      <c r="K508" s="19" t="s">
        <v>6065</v>
      </c>
      <c r="L508" s="21" t="s">
        <v>6058</v>
      </c>
      <c r="M508" s="20"/>
      <c r="N508" s="20"/>
      <c r="O508" s="24"/>
      <c r="P508" s="23" t="s">
        <v>6104</v>
      </c>
    </row>
    <row r="509">
      <c r="A509" s="7" t="str">
        <f t="shared" si="1"/>
        <v> </v>
      </c>
      <c r="B509" s="7" t="str">
        <f t="shared" si="2"/>
        <v>1560044544</v>
      </c>
      <c r="C509" s="11" t="s">
        <v>3942</v>
      </c>
      <c r="D509" s="12">
        <v>15600.0</v>
      </c>
      <c r="E509" s="13">
        <v>18638.0</v>
      </c>
      <c r="F509" s="14">
        <v>44544.0</v>
      </c>
      <c r="G509" s="15">
        <v>0.4791666666666667</v>
      </c>
      <c r="H509" s="16" t="s">
        <v>6060</v>
      </c>
      <c r="I509" s="17" t="s">
        <v>6067</v>
      </c>
      <c r="J509" s="18" t="s">
        <v>6062</v>
      </c>
      <c r="K509" s="19" t="s">
        <v>6057</v>
      </c>
      <c r="L509" s="28"/>
      <c r="M509" s="20" t="s">
        <v>6058</v>
      </c>
      <c r="N509" s="20"/>
      <c r="O509" s="24"/>
      <c r="P509" s="23" t="s">
        <v>6059</v>
      </c>
    </row>
    <row r="510">
      <c r="A510" s="7" t="str">
        <f t="shared" si="1"/>
        <v> </v>
      </c>
      <c r="B510" s="7" t="str">
        <f t="shared" si="2"/>
        <v>1768144544</v>
      </c>
      <c r="C510" s="11" t="s">
        <v>5583</v>
      </c>
      <c r="D510" s="12">
        <v>17681.0</v>
      </c>
      <c r="E510" s="13">
        <v>25947.0</v>
      </c>
      <c r="F510" s="14">
        <v>44544.0</v>
      </c>
      <c r="G510" s="15">
        <v>0.4791666666666667</v>
      </c>
      <c r="H510" s="16" t="s">
        <v>6060</v>
      </c>
      <c r="I510" s="17" t="s">
        <v>6067</v>
      </c>
      <c r="J510" s="18" t="s">
        <v>6081</v>
      </c>
      <c r="K510" s="19" t="s">
        <v>6092</v>
      </c>
      <c r="L510" s="21" t="s">
        <v>6058</v>
      </c>
      <c r="M510" s="20"/>
      <c r="N510" s="20"/>
      <c r="O510" s="24"/>
      <c r="P510" s="23" t="s">
        <v>6063</v>
      </c>
    </row>
    <row r="511">
      <c r="A511" s="7" t="str">
        <f t="shared" si="1"/>
        <v> </v>
      </c>
      <c r="B511" s="7" t="str">
        <f t="shared" si="2"/>
        <v>1076844544</v>
      </c>
      <c r="C511" s="11" t="s">
        <v>645</v>
      </c>
      <c r="D511" s="12">
        <v>10768.0</v>
      </c>
      <c r="E511" s="13">
        <v>19517.0</v>
      </c>
      <c r="F511" s="14">
        <v>44544.0</v>
      </c>
      <c r="G511" s="15">
        <v>0.4791666666666667</v>
      </c>
      <c r="H511" s="16" t="s">
        <v>6060</v>
      </c>
      <c r="I511" s="17" t="s">
        <v>6055</v>
      </c>
      <c r="J511" s="18" t="s">
        <v>6056</v>
      </c>
      <c r="K511" s="19" t="s">
        <v>6111</v>
      </c>
      <c r="L511" s="28"/>
      <c r="M511" s="20" t="s">
        <v>6058</v>
      </c>
      <c r="N511" s="20" t="s">
        <v>6058</v>
      </c>
      <c r="O511" s="24"/>
      <c r="P511" s="23" t="s">
        <v>6064</v>
      </c>
    </row>
    <row r="512">
      <c r="A512" s="7" t="str">
        <f t="shared" si="1"/>
        <v> </v>
      </c>
      <c r="B512" s="7" t="str">
        <f t="shared" si="2"/>
        <v>1771444544</v>
      </c>
      <c r="C512" s="11" t="s">
        <v>5596</v>
      </c>
      <c r="D512" s="12">
        <v>17714.0</v>
      </c>
      <c r="E512" s="13">
        <v>27440.0</v>
      </c>
      <c r="F512" s="14">
        <v>44544.0</v>
      </c>
      <c r="G512" s="15">
        <v>0.4791666666666667</v>
      </c>
      <c r="H512" s="16" t="s">
        <v>6060</v>
      </c>
      <c r="I512" s="17" t="s">
        <v>6067</v>
      </c>
      <c r="J512" s="18" t="s">
        <v>6081</v>
      </c>
      <c r="K512" s="19" t="s">
        <v>6088</v>
      </c>
      <c r="L512" s="21" t="s">
        <v>6058</v>
      </c>
      <c r="M512" s="20"/>
      <c r="N512" s="20"/>
      <c r="O512" s="24"/>
      <c r="P512" s="23" t="s">
        <v>6063</v>
      </c>
    </row>
    <row r="513">
      <c r="A513" s="7" t="str">
        <f t="shared" si="1"/>
        <v> </v>
      </c>
      <c r="B513" s="7" t="str">
        <f t="shared" si="2"/>
        <v>1002844544</v>
      </c>
      <c r="C513" s="11" t="s">
        <v>345</v>
      </c>
      <c r="D513" s="12">
        <v>10028.0</v>
      </c>
      <c r="E513" s="13">
        <v>28198.0</v>
      </c>
      <c r="F513" s="14">
        <v>44544.0</v>
      </c>
      <c r="G513" s="15">
        <v>0.53125</v>
      </c>
      <c r="H513" s="16" t="s">
        <v>6060</v>
      </c>
      <c r="I513" s="17" t="s">
        <v>6087</v>
      </c>
      <c r="J513" s="18" t="s">
        <v>6056</v>
      </c>
      <c r="K513" s="19" t="s">
        <v>6101</v>
      </c>
      <c r="L513" s="28"/>
      <c r="M513" s="20" t="s">
        <v>6058</v>
      </c>
      <c r="N513" s="20"/>
      <c r="O513" s="24"/>
      <c r="P513" s="23" t="s">
        <v>6059</v>
      </c>
    </row>
    <row r="514">
      <c r="A514" s="7" t="str">
        <f t="shared" si="1"/>
        <v> </v>
      </c>
      <c r="B514" s="7" t="str">
        <f t="shared" si="2"/>
        <v>1403544544</v>
      </c>
      <c r="C514" s="11" t="s">
        <v>2658</v>
      </c>
      <c r="D514" s="12">
        <v>14035.0</v>
      </c>
      <c r="E514" s="13">
        <v>22362.0</v>
      </c>
      <c r="F514" s="14">
        <v>44544.0</v>
      </c>
      <c r="G514" s="15">
        <v>0.53125</v>
      </c>
      <c r="H514" s="16" t="s">
        <v>6060</v>
      </c>
      <c r="I514" s="17" t="s">
        <v>6055</v>
      </c>
      <c r="J514" s="18" t="s">
        <v>6056</v>
      </c>
      <c r="K514" s="19" t="s">
        <v>6075</v>
      </c>
      <c r="L514" s="28"/>
      <c r="M514" s="20" t="s">
        <v>6058</v>
      </c>
      <c r="N514" s="20"/>
      <c r="O514" s="24"/>
      <c r="P514" s="23" t="e">
        <v>#N/A</v>
      </c>
    </row>
    <row r="515">
      <c r="A515" s="7" t="str">
        <f t="shared" si="1"/>
        <v> </v>
      </c>
      <c r="B515" s="7" t="str">
        <f t="shared" si="2"/>
        <v>1481744544</v>
      </c>
      <c r="C515" s="11" t="s">
        <v>3288</v>
      </c>
      <c r="D515" s="12">
        <v>14817.0</v>
      </c>
      <c r="E515" s="13">
        <v>19249.0</v>
      </c>
      <c r="F515" s="14">
        <v>44544.0</v>
      </c>
      <c r="G515" s="15">
        <v>0.5416666666666666</v>
      </c>
      <c r="H515" s="16" t="s">
        <v>6060</v>
      </c>
      <c r="I515" s="17" t="s">
        <v>6055</v>
      </c>
      <c r="J515" s="18" t="s">
        <v>6056</v>
      </c>
      <c r="K515" s="19" t="s">
        <v>6100</v>
      </c>
      <c r="L515" s="28"/>
      <c r="M515" s="20" t="s">
        <v>6058</v>
      </c>
      <c r="N515" s="20"/>
      <c r="O515" s="24"/>
      <c r="P515" s="23" t="s">
        <v>6084</v>
      </c>
    </row>
    <row r="516">
      <c r="A516" s="7" t="str">
        <f t="shared" si="1"/>
        <v> </v>
      </c>
      <c r="B516" s="7" t="str">
        <f t="shared" si="2"/>
        <v>1106544544</v>
      </c>
      <c r="C516" s="11" t="s">
        <v>757</v>
      </c>
      <c r="D516" s="12">
        <v>11065.0</v>
      </c>
      <c r="E516" s="13">
        <v>18803.0</v>
      </c>
      <c r="F516" s="14">
        <v>44544.0</v>
      </c>
      <c r="G516" s="15">
        <v>0.5520833333333334</v>
      </c>
      <c r="H516" s="16" t="s">
        <v>6054</v>
      </c>
      <c r="I516" s="17" t="s">
        <v>6055</v>
      </c>
      <c r="J516" s="18" t="s">
        <v>6068</v>
      </c>
      <c r="K516" s="19" t="s">
        <v>6094</v>
      </c>
      <c r="L516" s="28"/>
      <c r="M516" s="20" t="s">
        <v>6058</v>
      </c>
      <c r="N516" s="20" t="s">
        <v>6058</v>
      </c>
      <c r="O516" s="24"/>
      <c r="P516" s="23" t="s">
        <v>6064</v>
      </c>
    </row>
    <row r="517">
      <c r="A517" s="7" t="str">
        <f t="shared" si="1"/>
        <v> </v>
      </c>
      <c r="B517" s="7" t="str">
        <f t="shared" si="2"/>
        <v>1756244544</v>
      </c>
      <c r="C517" s="11" t="s">
        <v>5527</v>
      </c>
      <c r="D517" s="12">
        <v>17562.0</v>
      </c>
      <c r="E517" s="13">
        <v>14131.0</v>
      </c>
      <c r="F517" s="14">
        <v>44544.0</v>
      </c>
      <c r="G517" s="15">
        <v>0.5520833333333334</v>
      </c>
      <c r="H517" s="16" t="s">
        <v>6060</v>
      </c>
      <c r="I517" s="17" t="s">
        <v>6067</v>
      </c>
      <c r="J517" s="18" t="s">
        <v>6081</v>
      </c>
      <c r="K517" s="19" t="s">
        <v>6134</v>
      </c>
      <c r="L517" s="21" t="s">
        <v>6058</v>
      </c>
      <c r="M517" s="20"/>
      <c r="N517" s="20"/>
      <c r="O517" s="24"/>
      <c r="P517" s="23" t="s">
        <v>6104</v>
      </c>
    </row>
    <row r="518">
      <c r="A518" s="7" t="str">
        <f t="shared" si="1"/>
        <v> </v>
      </c>
      <c r="B518" s="7" t="str">
        <f t="shared" si="2"/>
        <v>1760044544</v>
      </c>
      <c r="C518" s="11" t="s">
        <v>5549</v>
      </c>
      <c r="D518" s="12">
        <v>17600.0</v>
      </c>
      <c r="E518" s="13">
        <v>28310.0</v>
      </c>
      <c r="F518" s="14">
        <v>44544.0</v>
      </c>
      <c r="G518" s="15">
        <v>0.5625</v>
      </c>
      <c r="H518" s="16" t="s">
        <v>6060</v>
      </c>
      <c r="I518" s="17" t="s">
        <v>6067</v>
      </c>
      <c r="J518" s="18" t="s">
        <v>6081</v>
      </c>
      <c r="K518" s="19" t="s">
        <v>6092</v>
      </c>
      <c r="L518" s="21" t="s">
        <v>6058</v>
      </c>
      <c r="M518" s="20"/>
      <c r="N518" s="20"/>
      <c r="O518" s="24"/>
      <c r="P518" s="23" t="s">
        <v>6063</v>
      </c>
    </row>
    <row r="519">
      <c r="A519" s="7" t="str">
        <f t="shared" si="1"/>
        <v> </v>
      </c>
      <c r="B519" s="7" t="str">
        <f t="shared" si="2"/>
        <v>953044544</v>
      </c>
      <c r="C519" s="11" t="s">
        <v>165</v>
      </c>
      <c r="D519" s="12">
        <v>9530.0</v>
      </c>
      <c r="E519" s="13">
        <v>19208.0</v>
      </c>
      <c r="F519" s="14">
        <v>44544.0</v>
      </c>
      <c r="G519" s="15">
        <v>0.5625</v>
      </c>
      <c r="H519" s="16" t="s">
        <v>6054</v>
      </c>
      <c r="I519" s="17" t="s">
        <v>6067</v>
      </c>
      <c r="J519" s="18" t="s">
        <v>6081</v>
      </c>
      <c r="K519" s="19" t="s">
        <v>6057</v>
      </c>
      <c r="L519" s="28"/>
      <c r="M519" s="20" t="s">
        <v>6058</v>
      </c>
      <c r="N519" s="20"/>
      <c r="O519" s="24"/>
      <c r="P519" s="23" t="s">
        <v>6059</v>
      </c>
    </row>
    <row r="520">
      <c r="A520" s="7" t="str">
        <f t="shared" si="1"/>
        <v> </v>
      </c>
      <c r="B520" s="7" t="str">
        <f t="shared" si="2"/>
        <v>1124244544</v>
      </c>
      <c r="C520" s="11" t="s">
        <v>841</v>
      </c>
      <c r="D520" s="12">
        <v>11242.0</v>
      </c>
      <c r="E520" s="13">
        <v>24788.0</v>
      </c>
      <c r="F520" s="14">
        <v>44544.0</v>
      </c>
      <c r="G520" s="15">
        <v>0.5625</v>
      </c>
      <c r="H520" s="16" t="s">
        <v>6060</v>
      </c>
      <c r="I520" s="17" t="s">
        <v>6055</v>
      </c>
      <c r="J520" s="18" t="s">
        <v>6068</v>
      </c>
      <c r="K520" s="19" t="s">
        <v>6057</v>
      </c>
      <c r="L520" s="28"/>
      <c r="M520" s="20" t="s">
        <v>6058</v>
      </c>
      <c r="N520" s="20"/>
      <c r="O520" s="22" t="s">
        <v>6135</v>
      </c>
      <c r="P520" s="23" t="s">
        <v>6106</v>
      </c>
    </row>
    <row r="521">
      <c r="A521" s="7" t="str">
        <f t="shared" si="1"/>
        <v> </v>
      </c>
      <c r="B521" s="7" t="str">
        <f t="shared" si="2"/>
        <v>1648344544</v>
      </c>
      <c r="C521" s="11" t="s">
        <v>4689</v>
      </c>
      <c r="D521" s="12">
        <v>16483.0</v>
      </c>
      <c r="E521" s="13">
        <v>25298.0</v>
      </c>
      <c r="F521" s="14">
        <v>44544.0</v>
      </c>
      <c r="G521" s="15">
        <v>0.5625</v>
      </c>
      <c r="H521" s="16" t="s">
        <v>6060</v>
      </c>
      <c r="I521" s="17" t="s">
        <v>6055</v>
      </c>
      <c r="J521" s="18" t="s">
        <v>6068</v>
      </c>
      <c r="K521" s="19" t="s">
        <v>6088</v>
      </c>
      <c r="L521" s="28"/>
      <c r="M521" s="20" t="s">
        <v>6058</v>
      </c>
      <c r="N521" s="20"/>
      <c r="O521" s="24"/>
      <c r="P521" s="23" t="s">
        <v>6059</v>
      </c>
    </row>
    <row r="522">
      <c r="A522" s="7" t="str">
        <f t="shared" si="1"/>
        <v> </v>
      </c>
      <c r="B522" s="7" t="str">
        <f t="shared" si="2"/>
        <v>1683444544</v>
      </c>
      <c r="C522" s="11" t="s">
        <v>4963</v>
      </c>
      <c r="D522" s="12">
        <v>16834.0</v>
      </c>
      <c r="E522" s="13">
        <v>19637.0</v>
      </c>
      <c r="F522" s="14">
        <v>44544.0</v>
      </c>
      <c r="G522" s="15">
        <v>0.5625</v>
      </c>
      <c r="H522" s="16" t="s">
        <v>6054</v>
      </c>
      <c r="I522" s="17" t="s">
        <v>6067</v>
      </c>
      <c r="J522" s="18" t="s">
        <v>6062</v>
      </c>
      <c r="K522" s="19" t="s">
        <v>6112</v>
      </c>
      <c r="L522" s="28"/>
      <c r="M522" s="20" t="s">
        <v>6058</v>
      </c>
      <c r="N522" s="20" t="s">
        <v>6058</v>
      </c>
      <c r="O522" s="24"/>
      <c r="P522" s="23" t="s">
        <v>6103</v>
      </c>
    </row>
    <row r="523">
      <c r="A523" s="7" t="str">
        <f t="shared" si="1"/>
        <v> </v>
      </c>
      <c r="B523" s="7" t="str">
        <f t="shared" si="2"/>
        <v>1213144544</v>
      </c>
      <c r="C523" s="11" t="s">
        <v>1254</v>
      </c>
      <c r="D523" s="12">
        <v>12131.0</v>
      </c>
      <c r="E523" s="13">
        <v>22551.0</v>
      </c>
      <c r="F523" s="14">
        <v>44544.0</v>
      </c>
      <c r="G523" s="15">
        <v>0.5729166666666666</v>
      </c>
      <c r="H523" s="16" t="s">
        <v>6054</v>
      </c>
      <c r="I523" s="17" t="s">
        <v>6055</v>
      </c>
      <c r="J523" s="18" t="s">
        <v>6068</v>
      </c>
      <c r="K523" s="19" t="s">
        <v>6074</v>
      </c>
      <c r="L523" s="28"/>
      <c r="M523" s="20" t="s">
        <v>6058</v>
      </c>
      <c r="N523" s="20" t="s">
        <v>6058</v>
      </c>
      <c r="O523" s="24"/>
      <c r="P523" s="23" t="s">
        <v>6064</v>
      </c>
    </row>
    <row r="524">
      <c r="A524" s="7" t="str">
        <f t="shared" si="1"/>
        <v> </v>
      </c>
      <c r="B524" s="7" t="str">
        <f t="shared" si="2"/>
        <v>1388544544</v>
      </c>
      <c r="C524" s="11" t="s">
        <v>2547</v>
      </c>
      <c r="D524" s="12">
        <v>13885.0</v>
      </c>
      <c r="E524" s="13">
        <v>22542.0</v>
      </c>
      <c r="F524" s="14">
        <v>44544.0</v>
      </c>
      <c r="G524" s="15">
        <v>0.5729166666666666</v>
      </c>
      <c r="H524" s="16" t="s">
        <v>6060</v>
      </c>
      <c r="I524" s="17" t="s">
        <v>6055</v>
      </c>
      <c r="J524" s="18" t="s">
        <v>6056</v>
      </c>
      <c r="K524" s="19" t="s">
        <v>6097</v>
      </c>
      <c r="L524" s="28"/>
      <c r="M524" s="20" t="s">
        <v>6058</v>
      </c>
      <c r="N524" s="20" t="s">
        <v>6058</v>
      </c>
      <c r="O524" s="24"/>
      <c r="P524" s="23" t="s">
        <v>6064</v>
      </c>
    </row>
    <row r="525">
      <c r="A525" s="7" t="str">
        <f t="shared" si="1"/>
        <v> </v>
      </c>
      <c r="B525" s="7" t="str">
        <f t="shared" si="2"/>
        <v>1772744544</v>
      </c>
      <c r="C525" s="11" t="s">
        <v>6136</v>
      </c>
      <c r="D525" s="12">
        <v>17727.0</v>
      </c>
      <c r="E525" s="13">
        <v>28711.0</v>
      </c>
      <c r="F525" s="14">
        <v>44544.0</v>
      </c>
      <c r="G525" s="15">
        <v>0.5833333333333334</v>
      </c>
      <c r="H525" s="16" t="s">
        <v>6054</v>
      </c>
      <c r="I525" s="17" t="s">
        <v>6067</v>
      </c>
      <c r="J525" s="18" t="s">
        <v>6081</v>
      </c>
      <c r="K525" s="19" t="s">
        <v>6092</v>
      </c>
      <c r="L525" s="21" t="s">
        <v>6058</v>
      </c>
      <c r="M525" s="20"/>
      <c r="N525" s="20"/>
      <c r="O525" s="24"/>
      <c r="P525" s="23" t="e">
        <v>#N/A</v>
      </c>
    </row>
    <row r="526">
      <c r="A526" s="7" t="str">
        <f t="shared" si="1"/>
        <v> </v>
      </c>
      <c r="B526" s="7" t="str">
        <f t="shared" si="2"/>
        <v>1655944544</v>
      </c>
      <c r="C526" s="11" t="s">
        <v>4747</v>
      </c>
      <c r="D526" s="12">
        <v>16559.0</v>
      </c>
      <c r="E526" s="13">
        <v>16062.0</v>
      </c>
      <c r="F526" s="14">
        <v>44544.0</v>
      </c>
      <c r="G526" s="15">
        <v>0.59375</v>
      </c>
      <c r="H526" s="16" t="s">
        <v>6054</v>
      </c>
      <c r="I526" s="17" t="s">
        <v>6055</v>
      </c>
      <c r="J526" s="18" t="s">
        <v>6068</v>
      </c>
      <c r="K526" s="19" t="s">
        <v>6107</v>
      </c>
      <c r="L526" s="28"/>
      <c r="M526" s="20" t="s">
        <v>6058</v>
      </c>
      <c r="N526" s="20"/>
      <c r="O526" s="24"/>
      <c r="P526" s="23" t="s">
        <v>6084</v>
      </c>
    </row>
    <row r="527">
      <c r="A527" s="7" t="str">
        <f t="shared" si="1"/>
        <v> </v>
      </c>
      <c r="B527" s="7" t="str">
        <f t="shared" si="2"/>
        <v>1757144544</v>
      </c>
      <c r="C527" s="11" t="s">
        <v>5534</v>
      </c>
      <c r="D527" s="12">
        <v>17571.0</v>
      </c>
      <c r="E527" s="13">
        <v>26372.0</v>
      </c>
      <c r="F527" s="14">
        <v>44544.0</v>
      </c>
      <c r="G527" s="15">
        <v>0.59375</v>
      </c>
      <c r="H527" s="16" t="s">
        <v>6054</v>
      </c>
      <c r="I527" s="17" t="s">
        <v>6061</v>
      </c>
      <c r="J527" s="18" t="s">
        <v>6081</v>
      </c>
      <c r="K527" s="19" t="s">
        <v>6074</v>
      </c>
      <c r="L527" s="21" t="s">
        <v>6058</v>
      </c>
      <c r="M527" s="20"/>
      <c r="N527" s="20"/>
      <c r="O527" s="24"/>
      <c r="P527" s="23" t="s">
        <v>6063</v>
      </c>
    </row>
    <row r="528">
      <c r="A528" s="7" t="str">
        <f t="shared" si="1"/>
        <v> </v>
      </c>
      <c r="B528" s="7" t="str">
        <f t="shared" si="2"/>
        <v>1531544544</v>
      </c>
      <c r="C528" s="11" t="s">
        <v>3698</v>
      </c>
      <c r="D528" s="12">
        <v>15315.0</v>
      </c>
      <c r="E528" s="13">
        <v>23045.0</v>
      </c>
      <c r="F528" s="14">
        <v>44544.0</v>
      </c>
      <c r="G528" s="15">
        <v>0.59375</v>
      </c>
      <c r="H528" s="16" t="s">
        <v>6060</v>
      </c>
      <c r="I528" s="17" t="s">
        <v>6055</v>
      </c>
      <c r="J528" s="18" t="s">
        <v>6056</v>
      </c>
      <c r="K528" s="19" t="s">
        <v>6078</v>
      </c>
      <c r="L528" s="28"/>
      <c r="M528" s="20" t="s">
        <v>6058</v>
      </c>
      <c r="N528" s="20"/>
      <c r="O528" s="24"/>
      <c r="P528" s="23" t="s">
        <v>6084</v>
      </c>
    </row>
    <row r="529">
      <c r="A529" s="7" t="str">
        <f t="shared" si="1"/>
        <v> </v>
      </c>
      <c r="B529" s="7" t="str">
        <f t="shared" si="2"/>
        <v>1758744544</v>
      </c>
      <c r="C529" s="11" t="s">
        <v>5541</v>
      </c>
      <c r="D529" s="12">
        <v>17587.0</v>
      </c>
      <c r="E529" s="13">
        <v>25234.0</v>
      </c>
      <c r="F529" s="14">
        <v>44544.0</v>
      </c>
      <c r="G529" s="15">
        <v>0.59375</v>
      </c>
      <c r="H529" s="16" t="s">
        <v>6060</v>
      </c>
      <c r="I529" s="17" t="s">
        <v>6061</v>
      </c>
      <c r="J529" s="18" t="s">
        <v>6081</v>
      </c>
      <c r="K529" s="19" t="s">
        <v>6069</v>
      </c>
      <c r="L529" s="21" t="s">
        <v>6058</v>
      </c>
      <c r="M529" s="20"/>
      <c r="N529" s="20"/>
      <c r="O529" s="24"/>
      <c r="P529" s="23" t="s">
        <v>6063</v>
      </c>
    </row>
    <row r="530">
      <c r="A530" s="7" t="str">
        <f t="shared" si="1"/>
        <v> </v>
      </c>
      <c r="B530" s="7" t="str">
        <f t="shared" si="2"/>
        <v>1131544544</v>
      </c>
      <c r="C530" s="11" t="s">
        <v>867</v>
      </c>
      <c r="D530" s="12">
        <v>11315.0</v>
      </c>
      <c r="E530" s="13">
        <v>28233.0</v>
      </c>
      <c r="F530" s="14">
        <v>44544.0</v>
      </c>
      <c r="G530" s="15">
        <v>0.6041666666666666</v>
      </c>
      <c r="H530" s="16" t="s">
        <v>6054</v>
      </c>
      <c r="I530" s="17" t="s">
        <v>6055</v>
      </c>
      <c r="J530" s="18" t="s">
        <v>6068</v>
      </c>
      <c r="K530" s="19" t="s">
        <v>6075</v>
      </c>
      <c r="L530" s="28"/>
      <c r="M530" s="20" t="s">
        <v>6058</v>
      </c>
      <c r="N530" s="20"/>
      <c r="O530" s="24"/>
      <c r="P530" s="23" t="s">
        <v>6084</v>
      </c>
    </row>
    <row r="531">
      <c r="A531" s="7" t="str">
        <f t="shared" si="1"/>
        <v> </v>
      </c>
      <c r="B531" s="7" t="str">
        <f t="shared" si="2"/>
        <v>1716244544</v>
      </c>
      <c r="C531" s="11" t="s">
        <v>5219</v>
      </c>
      <c r="D531" s="12">
        <v>17162.0</v>
      </c>
      <c r="E531" s="13">
        <v>22211.0</v>
      </c>
      <c r="F531" s="14">
        <v>44544.0</v>
      </c>
      <c r="G531" s="15">
        <v>0.6041666666666666</v>
      </c>
      <c r="H531" s="16" t="s">
        <v>6054</v>
      </c>
      <c r="I531" s="17" t="s">
        <v>6055</v>
      </c>
      <c r="J531" s="18" t="s">
        <v>6068</v>
      </c>
      <c r="K531" s="19" t="s">
        <v>6091</v>
      </c>
      <c r="L531" s="28"/>
      <c r="M531" s="20" t="s">
        <v>6058</v>
      </c>
      <c r="N531" s="20"/>
      <c r="O531" s="24"/>
      <c r="P531" s="23" t="e">
        <v>#N/A</v>
      </c>
    </row>
    <row r="532">
      <c r="A532" s="7" t="str">
        <f t="shared" si="1"/>
        <v> </v>
      </c>
      <c r="B532" s="7" t="str">
        <f t="shared" si="2"/>
        <v>914144544</v>
      </c>
      <c r="C532" s="11" t="s">
        <v>5</v>
      </c>
      <c r="D532" s="12">
        <v>9141.0</v>
      </c>
      <c r="E532" s="13">
        <v>30758.0</v>
      </c>
      <c r="F532" s="14">
        <v>44544.0</v>
      </c>
      <c r="G532" s="15">
        <v>0.6041666666666666</v>
      </c>
      <c r="H532" s="16" t="s">
        <v>6060</v>
      </c>
      <c r="I532" s="17" t="s">
        <v>6055</v>
      </c>
      <c r="J532" s="18" t="s">
        <v>6068</v>
      </c>
      <c r="K532" s="19" t="s">
        <v>6101</v>
      </c>
      <c r="L532" s="28"/>
      <c r="M532" s="20" t="s">
        <v>6058</v>
      </c>
      <c r="N532" s="20"/>
      <c r="O532" s="24"/>
      <c r="P532" s="23" t="s">
        <v>6059</v>
      </c>
    </row>
    <row r="533">
      <c r="A533" s="7" t="str">
        <f t="shared" si="1"/>
        <v> </v>
      </c>
      <c r="B533" s="7" t="str">
        <f t="shared" si="2"/>
        <v>978344544</v>
      </c>
      <c r="C533" s="11" t="s">
        <v>253</v>
      </c>
      <c r="D533" s="12">
        <v>9783.0</v>
      </c>
      <c r="E533" s="13">
        <v>21087.0</v>
      </c>
      <c r="F533" s="14">
        <v>44544.0</v>
      </c>
      <c r="G533" s="15">
        <v>0.6041666666666666</v>
      </c>
      <c r="H533" s="16" t="s">
        <v>6054</v>
      </c>
      <c r="I533" s="17" t="s">
        <v>6067</v>
      </c>
      <c r="J533" s="18" t="s">
        <v>6062</v>
      </c>
      <c r="K533" s="19" t="s">
        <v>6100</v>
      </c>
      <c r="L533" s="28"/>
      <c r="M533" s="20" t="s">
        <v>6058</v>
      </c>
      <c r="N533" s="20"/>
      <c r="O533" s="24"/>
      <c r="P533" s="23" t="s">
        <v>6084</v>
      </c>
    </row>
    <row r="534">
      <c r="A534" s="7" t="str">
        <f t="shared" si="1"/>
        <v> </v>
      </c>
      <c r="B534" s="7" t="str">
        <f t="shared" si="2"/>
        <v>917444544</v>
      </c>
      <c r="C534" s="11" t="s">
        <v>22</v>
      </c>
      <c r="D534" s="12">
        <v>9174.0</v>
      </c>
      <c r="E534" s="13">
        <v>19192.0</v>
      </c>
      <c r="F534" s="14">
        <v>44544.0</v>
      </c>
      <c r="G534" s="15">
        <v>0.6041666666666666</v>
      </c>
      <c r="H534" s="16" t="s">
        <v>6060</v>
      </c>
      <c r="I534" s="17" t="s">
        <v>6067</v>
      </c>
      <c r="J534" s="18" t="s">
        <v>6062</v>
      </c>
      <c r="K534" s="19" t="s">
        <v>6079</v>
      </c>
      <c r="L534" s="28"/>
      <c r="M534" s="20" t="s">
        <v>6058</v>
      </c>
      <c r="N534" s="20"/>
      <c r="O534" s="24"/>
      <c r="P534" s="23" t="s">
        <v>6059</v>
      </c>
    </row>
    <row r="535">
      <c r="A535" s="7" t="str">
        <f t="shared" si="1"/>
        <v> </v>
      </c>
      <c r="B535" s="7" t="str">
        <f t="shared" si="2"/>
        <v>1125244544</v>
      </c>
      <c r="C535" s="11" t="s">
        <v>846</v>
      </c>
      <c r="D535" s="12">
        <v>11252.0</v>
      </c>
      <c r="E535" s="13">
        <v>47467.0</v>
      </c>
      <c r="F535" s="14">
        <v>44544.0</v>
      </c>
      <c r="G535" s="15">
        <v>0.6041666666666666</v>
      </c>
      <c r="H535" s="16" t="s">
        <v>6054</v>
      </c>
      <c r="I535" s="17" t="s">
        <v>6055</v>
      </c>
      <c r="J535" s="18" t="s">
        <v>6056</v>
      </c>
      <c r="K535" s="19" t="s">
        <v>6094</v>
      </c>
      <c r="L535" s="28"/>
      <c r="M535" s="20" t="s">
        <v>6058</v>
      </c>
      <c r="N535" s="20"/>
      <c r="O535" s="24"/>
      <c r="P535" s="23" t="e">
        <v>#N/A</v>
      </c>
    </row>
    <row r="536">
      <c r="A536" s="7" t="str">
        <f t="shared" si="1"/>
        <v> </v>
      </c>
      <c r="B536" s="7" t="str">
        <f t="shared" si="2"/>
        <v>1137144544</v>
      </c>
      <c r="C536" s="11" t="s">
        <v>894</v>
      </c>
      <c r="D536" s="12">
        <v>11371.0</v>
      </c>
      <c r="E536" s="13">
        <v>26353.0</v>
      </c>
      <c r="F536" s="14">
        <v>44544.0</v>
      </c>
      <c r="G536" s="15">
        <v>0.625</v>
      </c>
      <c r="H536" s="16" t="s">
        <v>6060</v>
      </c>
      <c r="I536" s="17" t="s">
        <v>6055</v>
      </c>
      <c r="J536" s="18" t="s">
        <v>6056</v>
      </c>
      <c r="K536" s="19" t="s">
        <v>6088</v>
      </c>
      <c r="L536" s="28"/>
      <c r="M536" s="20" t="s">
        <v>6058</v>
      </c>
      <c r="N536" s="20"/>
      <c r="O536" s="24"/>
      <c r="P536" s="23" t="s">
        <v>6059</v>
      </c>
    </row>
    <row r="537">
      <c r="A537" s="7" t="str">
        <f t="shared" si="1"/>
        <v> </v>
      </c>
      <c r="B537" s="7" t="str">
        <f t="shared" si="2"/>
        <v>1048144544</v>
      </c>
      <c r="C537" s="11" t="s">
        <v>531</v>
      </c>
      <c r="D537" s="12">
        <v>10481.0</v>
      </c>
      <c r="E537" s="13">
        <v>22006.0</v>
      </c>
      <c r="F537" s="14">
        <v>44544.0</v>
      </c>
      <c r="G537" s="15">
        <v>0.625</v>
      </c>
      <c r="H537" s="16" t="s">
        <v>6060</v>
      </c>
      <c r="I537" s="17" t="s">
        <v>6067</v>
      </c>
      <c r="J537" s="18" t="s">
        <v>6062</v>
      </c>
      <c r="K537" s="19" t="s">
        <v>6057</v>
      </c>
      <c r="L537" s="28"/>
      <c r="M537" s="20" t="s">
        <v>6058</v>
      </c>
      <c r="N537" s="20"/>
      <c r="O537" s="24"/>
      <c r="P537" s="23" t="s">
        <v>6059</v>
      </c>
    </row>
    <row r="538">
      <c r="A538" s="7" t="str">
        <f t="shared" si="1"/>
        <v> </v>
      </c>
      <c r="B538" s="7" t="str">
        <f t="shared" si="2"/>
        <v>1384344544</v>
      </c>
      <c r="C538" s="11" t="s">
        <v>2515</v>
      </c>
      <c r="D538" s="12">
        <v>13843.0</v>
      </c>
      <c r="E538" s="13">
        <v>22681.0</v>
      </c>
      <c r="F538" s="14">
        <v>44544.0</v>
      </c>
      <c r="G538" s="15">
        <v>0.6354166666666666</v>
      </c>
      <c r="H538" s="16" t="s">
        <v>6060</v>
      </c>
      <c r="I538" s="17" t="s">
        <v>6055</v>
      </c>
      <c r="J538" s="18" t="s">
        <v>6056</v>
      </c>
      <c r="K538" s="19" t="s">
        <v>6078</v>
      </c>
      <c r="L538" s="28"/>
      <c r="M538" s="20" t="s">
        <v>6058</v>
      </c>
      <c r="N538" s="20"/>
      <c r="O538" s="24"/>
      <c r="P538" s="23" t="s">
        <v>6084</v>
      </c>
    </row>
    <row r="539">
      <c r="A539" s="7" t="str">
        <f t="shared" si="1"/>
        <v> </v>
      </c>
      <c r="B539" s="7" t="str">
        <f t="shared" si="2"/>
        <v>1395944544</v>
      </c>
      <c r="C539" s="11" t="s">
        <v>2606</v>
      </c>
      <c r="D539" s="12">
        <v>13959.0</v>
      </c>
      <c r="E539" s="13">
        <v>17526.0</v>
      </c>
      <c r="F539" s="14">
        <v>44544.0</v>
      </c>
      <c r="G539" s="15">
        <v>0.6458333333333334</v>
      </c>
      <c r="H539" s="16" t="s">
        <v>6060</v>
      </c>
      <c r="I539" s="17" t="s">
        <v>6061</v>
      </c>
      <c r="J539" s="18" t="s">
        <v>6081</v>
      </c>
      <c r="K539" s="19" t="s">
        <v>6102</v>
      </c>
      <c r="L539" s="28"/>
      <c r="M539" s="20" t="s">
        <v>6058</v>
      </c>
      <c r="N539" s="20"/>
      <c r="O539" s="24"/>
      <c r="P539" s="23" t="s">
        <v>6059</v>
      </c>
    </row>
    <row r="540">
      <c r="A540" s="7" t="str">
        <f t="shared" si="1"/>
        <v> </v>
      </c>
      <c r="B540" s="7" t="str">
        <f t="shared" si="2"/>
        <v>1003744544</v>
      </c>
      <c r="C540" s="11" t="s">
        <v>351</v>
      </c>
      <c r="D540" s="12">
        <v>10037.0</v>
      </c>
      <c r="E540" s="13">
        <v>15616.0</v>
      </c>
      <c r="F540" s="14">
        <v>44544.0</v>
      </c>
      <c r="G540" s="15">
        <v>0.6875</v>
      </c>
      <c r="H540" s="16" t="s">
        <v>6054</v>
      </c>
      <c r="I540" s="17" t="s">
        <v>6087</v>
      </c>
      <c r="J540" s="18" t="s">
        <v>6068</v>
      </c>
      <c r="K540" s="19" t="s">
        <v>6065</v>
      </c>
      <c r="L540" s="28"/>
      <c r="M540" s="20" t="s">
        <v>6058</v>
      </c>
      <c r="N540" s="20"/>
      <c r="O540" s="24"/>
      <c r="P540" s="23" t="s">
        <v>6084</v>
      </c>
    </row>
    <row r="541">
      <c r="A541" s="7" t="str">
        <f t="shared" si="1"/>
        <v> </v>
      </c>
      <c r="B541" s="7" t="str">
        <f t="shared" si="2"/>
        <v>1553144545</v>
      </c>
      <c r="C541" s="11" t="s">
        <v>3881</v>
      </c>
      <c r="D541" s="12">
        <v>15531.0</v>
      </c>
      <c r="E541" s="13">
        <v>19806.0</v>
      </c>
      <c r="F541" s="14">
        <v>44545.0</v>
      </c>
      <c r="G541" s="15">
        <v>0.34375</v>
      </c>
      <c r="H541" s="16" t="s">
        <v>6060</v>
      </c>
      <c r="I541" s="17" t="s">
        <v>6055</v>
      </c>
      <c r="J541" s="18" t="s">
        <v>6056</v>
      </c>
      <c r="K541" s="19" t="s">
        <v>6079</v>
      </c>
      <c r="L541" s="21"/>
      <c r="M541" s="20" t="s">
        <v>6058</v>
      </c>
      <c r="N541" s="20"/>
      <c r="O541" s="24"/>
      <c r="P541" s="23" t="s">
        <v>6084</v>
      </c>
    </row>
    <row r="542">
      <c r="A542" s="7" t="str">
        <f t="shared" si="1"/>
        <v> </v>
      </c>
      <c r="B542" s="7" t="str">
        <f t="shared" si="2"/>
        <v>1142744545</v>
      </c>
      <c r="C542" s="11" t="s">
        <v>915</v>
      </c>
      <c r="D542" s="12">
        <v>11427.0</v>
      </c>
      <c r="E542" s="13">
        <v>24282.0</v>
      </c>
      <c r="F542" s="14">
        <v>44545.0</v>
      </c>
      <c r="G542" s="15">
        <v>0.34375</v>
      </c>
      <c r="H542" s="16" t="s">
        <v>6060</v>
      </c>
      <c r="I542" s="17" t="s">
        <v>6055</v>
      </c>
      <c r="J542" s="18" t="s">
        <v>6056</v>
      </c>
      <c r="K542" s="19" t="s">
        <v>6107</v>
      </c>
      <c r="L542" s="21"/>
      <c r="M542" s="20" t="s">
        <v>6058</v>
      </c>
      <c r="N542" s="20"/>
      <c r="O542" s="24"/>
      <c r="P542" s="23" t="s">
        <v>6084</v>
      </c>
    </row>
    <row r="543">
      <c r="A543" s="7" t="str">
        <f t="shared" si="1"/>
        <v> </v>
      </c>
      <c r="B543" s="7" t="str">
        <f t="shared" si="2"/>
        <v>1447744545</v>
      </c>
      <c r="C543" s="11" t="s">
        <v>3000</v>
      </c>
      <c r="D543" s="12">
        <v>14477.0</v>
      </c>
      <c r="E543" s="13">
        <v>26501.0</v>
      </c>
      <c r="F543" s="14">
        <v>44545.0</v>
      </c>
      <c r="G543" s="15">
        <v>0.3541666666666667</v>
      </c>
      <c r="H543" s="16" t="s">
        <v>6054</v>
      </c>
      <c r="I543" s="17" t="s">
        <v>6055</v>
      </c>
      <c r="J543" s="18" t="s">
        <v>6056</v>
      </c>
      <c r="K543" s="19" t="s">
        <v>6111</v>
      </c>
      <c r="L543" s="21"/>
      <c r="M543" s="20" t="s">
        <v>6058</v>
      </c>
      <c r="N543" s="20" t="s">
        <v>6058</v>
      </c>
      <c r="O543" s="24"/>
      <c r="P543" s="23" t="s">
        <v>6064</v>
      </c>
    </row>
    <row r="544">
      <c r="A544" s="7" t="str">
        <f t="shared" si="1"/>
        <v> </v>
      </c>
      <c r="B544" s="7" t="str">
        <f t="shared" si="2"/>
        <v>948844545</v>
      </c>
      <c r="C544" s="11" t="s">
        <v>150</v>
      </c>
      <c r="D544" s="12">
        <v>9488.0</v>
      </c>
      <c r="E544" s="13">
        <v>21316.0</v>
      </c>
      <c r="F544" s="14">
        <v>44545.0</v>
      </c>
      <c r="G544" s="15">
        <v>0.3541666666666667</v>
      </c>
      <c r="H544" s="16" t="s">
        <v>6054</v>
      </c>
      <c r="I544" s="17" t="s">
        <v>6055</v>
      </c>
      <c r="J544" s="18" t="s">
        <v>6056</v>
      </c>
      <c r="K544" s="19" t="s">
        <v>6069</v>
      </c>
      <c r="L544" s="21"/>
      <c r="M544" s="20" t="s">
        <v>6058</v>
      </c>
      <c r="N544" s="20"/>
      <c r="O544" s="24"/>
      <c r="P544" s="23" t="s">
        <v>6059</v>
      </c>
    </row>
    <row r="545">
      <c r="A545" s="7" t="str">
        <f t="shared" si="1"/>
        <v> </v>
      </c>
      <c r="B545" s="7" t="str">
        <f t="shared" si="2"/>
        <v>1594244545</v>
      </c>
      <c r="C545" s="11" t="s">
        <v>4256</v>
      </c>
      <c r="D545" s="12">
        <v>15942.0</v>
      </c>
      <c r="E545" s="13">
        <v>20598.0</v>
      </c>
      <c r="F545" s="14">
        <v>44545.0</v>
      </c>
      <c r="G545" s="15">
        <v>0.3645833333333333</v>
      </c>
      <c r="H545" s="16" t="s">
        <v>6054</v>
      </c>
      <c r="I545" s="17" t="s">
        <v>6067</v>
      </c>
      <c r="J545" s="18" t="s">
        <v>6062</v>
      </c>
      <c r="K545" s="19" t="s">
        <v>6072</v>
      </c>
      <c r="L545" s="21"/>
      <c r="M545" s="20" t="s">
        <v>6058</v>
      </c>
      <c r="N545" s="20"/>
      <c r="O545" s="24"/>
      <c r="P545" s="23" t="s">
        <v>6084</v>
      </c>
    </row>
    <row r="546">
      <c r="A546" s="7" t="str">
        <f t="shared" si="1"/>
        <v> </v>
      </c>
      <c r="B546" s="7" t="str">
        <f t="shared" si="2"/>
        <v>1769944545</v>
      </c>
      <c r="C546" s="11" t="s">
        <v>5590</v>
      </c>
      <c r="D546" s="12">
        <v>17699.0</v>
      </c>
      <c r="E546" s="13">
        <v>19822.0</v>
      </c>
      <c r="F546" s="14">
        <v>44545.0</v>
      </c>
      <c r="G546" s="15">
        <v>0.3645833333333333</v>
      </c>
      <c r="H546" s="16" t="s">
        <v>6060</v>
      </c>
      <c r="I546" s="17" t="s">
        <v>6067</v>
      </c>
      <c r="J546" s="18" t="s">
        <v>6062</v>
      </c>
      <c r="K546" s="19" t="s">
        <v>6057</v>
      </c>
      <c r="L546" s="21" t="s">
        <v>6058</v>
      </c>
      <c r="M546" s="29"/>
      <c r="N546" s="20"/>
      <c r="O546" s="24"/>
      <c r="P546" s="23" t="s">
        <v>6063</v>
      </c>
    </row>
    <row r="547">
      <c r="A547" s="7" t="str">
        <f t="shared" si="1"/>
        <v> </v>
      </c>
      <c r="B547" s="7" t="str">
        <f t="shared" si="2"/>
        <v>1021944545</v>
      </c>
      <c r="C547" s="11" t="s">
        <v>422</v>
      </c>
      <c r="D547" s="12">
        <v>10219.0</v>
      </c>
      <c r="E547" s="13">
        <v>19568.0</v>
      </c>
      <c r="F547" s="14">
        <v>44545.0</v>
      </c>
      <c r="G547" s="15">
        <v>0.3645833333333333</v>
      </c>
      <c r="H547" s="16" t="s">
        <v>6054</v>
      </c>
      <c r="I547" s="17" t="s">
        <v>6055</v>
      </c>
      <c r="J547" s="18" t="s">
        <v>6056</v>
      </c>
      <c r="K547" s="19" t="s">
        <v>6069</v>
      </c>
      <c r="L547" s="21"/>
      <c r="M547" s="20" t="s">
        <v>6058</v>
      </c>
      <c r="N547" s="20"/>
      <c r="O547" s="24"/>
      <c r="P547" s="23" t="s">
        <v>6059</v>
      </c>
    </row>
    <row r="548">
      <c r="A548" s="7" t="str">
        <f t="shared" si="1"/>
        <v> </v>
      </c>
      <c r="B548" s="7" t="str">
        <f t="shared" si="2"/>
        <v>981244545</v>
      </c>
      <c r="C548" s="11" t="s">
        <v>268</v>
      </c>
      <c r="D548" s="12">
        <v>9812.0</v>
      </c>
      <c r="E548" s="13">
        <v>24557.0</v>
      </c>
      <c r="F548" s="14">
        <v>44545.0</v>
      </c>
      <c r="G548" s="15">
        <v>0.3645833333333333</v>
      </c>
      <c r="H548" s="16" t="s">
        <v>6060</v>
      </c>
      <c r="I548" s="17" t="s">
        <v>6067</v>
      </c>
      <c r="J548" s="18" t="s">
        <v>6062</v>
      </c>
      <c r="K548" s="19" t="s">
        <v>6079</v>
      </c>
      <c r="L548" s="21"/>
      <c r="M548" s="20" t="s">
        <v>6058</v>
      </c>
      <c r="N548" s="20" t="s">
        <v>6058</v>
      </c>
      <c r="O548" s="24"/>
      <c r="P548" s="23" t="s">
        <v>6103</v>
      </c>
    </row>
    <row r="549">
      <c r="A549" s="7" t="str">
        <f t="shared" si="1"/>
        <v> </v>
      </c>
      <c r="B549" s="7" t="str">
        <f t="shared" si="2"/>
        <v>1231544545</v>
      </c>
      <c r="C549" s="11" t="s">
        <v>1349</v>
      </c>
      <c r="D549" s="12">
        <v>12315.0</v>
      </c>
      <c r="E549" s="13">
        <v>26801.0</v>
      </c>
      <c r="F549" s="14">
        <v>44545.0</v>
      </c>
      <c r="G549" s="15">
        <v>0.3854166666666667</v>
      </c>
      <c r="H549" s="16" t="s">
        <v>6060</v>
      </c>
      <c r="I549" s="17" t="s">
        <v>6055</v>
      </c>
      <c r="J549" s="18" t="s">
        <v>6056</v>
      </c>
      <c r="K549" s="19" t="s">
        <v>6075</v>
      </c>
      <c r="L549" s="21"/>
      <c r="M549" s="20" t="s">
        <v>6058</v>
      </c>
      <c r="N549" s="20"/>
      <c r="O549" s="24"/>
      <c r="P549" s="23" t="s">
        <v>6084</v>
      </c>
    </row>
    <row r="550">
      <c r="A550" s="7" t="str">
        <f t="shared" si="1"/>
        <v> </v>
      </c>
      <c r="B550" s="7" t="str">
        <f t="shared" si="2"/>
        <v>1248944545</v>
      </c>
      <c r="C550" s="11" t="s">
        <v>1459</v>
      </c>
      <c r="D550" s="12">
        <v>12489.0</v>
      </c>
      <c r="E550" s="13">
        <v>21111.0</v>
      </c>
      <c r="F550" s="14">
        <v>44545.0</v>
      </c>
      <c r="G550" s="15">
        <v>0.3958333333333333</v>
      </c>
      <c r="H550" s="16" t="s">
        <v>6060</v>
      </c>
      <c r="I550" s="17" t="s">
        <v>6055</v>
      </c>
      <c r="J550" s="18" t="s">
        <v>6056</v>
      </c>
      <c r="K550" s="19" t="s">
        <v>6113</v>
      </c>
      <c r="L550" s="21"/>
      <c r="M550" s="20" t="s">
        <v>6058</v>
      </c>
      <c r="N550" s="20"/>
      <c r="O550" s="24"/>
      <c r="P550" s="23" t="s">
        <v>6059</v>
      </c>
    </row>
    <row r="551">
      <c r="A551" s="7" t="str">
        <f t="shared" si="1"/>
        <v> </v>
      </c>
      <c r="B551" s="7" t="str">
        <f t="shared" si="2"/>
        <v>1593344545</v>
      </c>
      <c r="C551" s="11" t="s">
        <v>4247</v>
      </c>
      <c r="D551" s="12">
        <v>15933.0</v>
      </c>
      <c r="E551" s="13">
        <v>25810.0</v>
      </c>
      <c r="F551" s="14">
        <v>44545.0</v>
      </c>
      <c r="G551" s="15">
        <v>0.3958333333333333</v>
      </c>
      <c r="H551" s="16" t="s">
        <v>6054</v>
      </c>
      <c r="I551" s="17" t="s">
        <v>6137</v>
      </c>
      <c r="J551" s="18" t="s">
        <v>6068</v>
      </c>
      <c r="K551" s="19" t="s">
        <v>6114</v>
      </c>
      <c r="L551" s="21"/>
      <c r="M551" s="20" t="s">
        <v>6058</v>
      </c>
      <c r="N551" s="20"/>
      <c r="O551" s="24"/>
      <c r="P551" s="23" t="s">
        <v>6059</v>
      </c>
    </row>
    <row r="552">
      <c r="A552" s="7" t="str">
        <f t="shared" si="1"/>
        <v> </v>
      </c>
      <c r="B552" s="7" t="str">
        <f t="shared" si="2"/>
        <v>1766244545</v>
      </c>
      <c r="C552" s="11" t="s">
        <v>5573</v>
      </c>
      <c r="D552" s="12">
        <v>17662.0</v>
      </c>
      <c r="E552" s="13">
        <v>31625.0</v>
      </c>
      <c r="F552" s="14">
        <v>44545.0</v>
      </c>
      <c r="G552" s="15">
        <v>0.3958333333333333</v>
      </c>
      <c r="H552" s="16" t="s">
        <v>6054</v>
      </c>
      <c r="I552" s="17" t="s">
        <v>6067</v>
      </c>
      <c r="J552" s="18" t="s">
        <v>6062</v>
      </c>
      <c r="K552" s="19" t="s">
        <v>6057</v>
      </c>
      <c r="L552" s="21" t="s">
        <v>6058</v>
      </c>
      <c r="M552" s="29"/>
      <c r="N552" s="20"/>
      <c r="O552" s="24"/>
      <c r="P552" s="23" t="s">
        <v>6063</v>
      </c>
    </row>
    <row r="553">
      <c r="A553" s="7" t="str">
        <f t="shared" si="1"/>
        <v> </v>
      </c>
      <c r="B553" s="7" t="str">
        <f t="shared" si="2"/>
        <v>1773744545</v>
      </c>
      <c r="C553" s="11" t="s">
        <v>5600</v>
      </c>
      <c r="D553" s="12">
        <v>17737.0</v>
      </c>
      <c r="E553" s="13">
        <v>20591.0</v>
      </c>
      <c r="F553" s="14">
        <v>44545.0</v>
      </c>
      <c r="G553" s="15">
        <v>0.3958333333333333</v>
      </c>
      <c r="H553" s="16" t="s">
        <v>6060</v>
      </c>
      <c r="I553" s="17" t="s">
        <v>6067</v>
      </c>
      <c r="J553" s="18" t="s">
        <v>6062</v>
      </c>
      <c r="K553" s="19" t="s">
        <v>6072</v>
      </c>
      <c r="L553" s="21" t="s">
        <v>6058</v>
      </c>
      <c r="M553" s="20"/>
      <c r="N553" s="20"/>
      <c r="O553" s="24"/>
      <c r="P553" s="23" t="s">
        <v>6104</v>
      </c>
    </row>
    <row r="554">
      <c r="A554" s="7" t="str">
        <f t="shared" si="1"/>
        <v> </v>
      </c>
      <c r="B554" s="7" t="str">
        <f t="shared" si="2"/>
        <v>1591544545</v>
      </c>
      <c r="C554" s="11" t="s">
        <v>4231</v>
      </c>
      <c r="D554" s="12">
        <v>15915.0</v>
      </c>
      <c r="E554" s="13">
        <v>17170.0</v>
      </c>
      <c r="F554" s="14">
        <v>44545.0</v>
      </c>
      <c r="G554" s="15">
        <v>0.4166666666666667</v>
      </c>
      <c r="H554" s="16" t="s">
        <v>6060</v>
      </c>
      <c r="I554" s="17" t="s">
        <v>6137</v>
      </c>
      <c r="J554" s="18" t="s">
        <v>6068</v>
      </c>
      <c r="K554" s="19" t="s">
        <v>6072</v>
      </c>
      <c r="L554" s="28"/>
      <c r="M554" s="20" t="s">
        <v>6058</v>
      </c>
      <c r="N554" s="20"/>
      <c r="O554" s="24"/>
      <c r="P554" s="23" t="s">
        <v>6084</v>
      </c>
    </row>
    <row r="555">
      <c r="A555" s="7" t="str">
        <f t="shared" si="1"/>
        <v> </v>
      </c>
      <c r="B555" s="7" t="str">
        <f t="shared" si="2"/>
        <v>1287344545</v>
      </c>
      <c r="C555" s="11" t="s">
        <v>1748</v>
      </c>
      <c r="D555" s="12">
        <v>12873.0</v>
      </c>
      <c r="E555" s="13">
        <v>25745.0</v>
      </c>
      <c r="F555" s="14">
        <v>44545.0</v>
      </c>
      <c r="G555" s="15">
        <v>0.4166666666666667</v>
      </c>
      <c r="H555" s="16" t="s">
        <v>6060</v>
      </c>
      <c r="I555" s="17" t="s">
        <v>6067</v>
      </c>
      <c r="J555" s="18" t="s">
        <v>6081</v>
      </c>
      <c r="K555" s="19" t="s">
        <v>6057</v>
      </c>
      <c r="L555" s="28"/>
      <c r="M555" s="20" t="s">
        <v>6058</v>
      </c>
      <c r="N555" s="20" t="s">
        <v>6058</v>
      </c>
      <c r="O555" s="24"/>
      <c r="P555" s="23" t="s">
        <v>6064</v>
      </c>
    </row>
    <row r="556">
      <c r="A556" s="7" t="str">
        <f t="shared" si="1"/>
        <v> </v>
      </c>
      <c r="B556" s="7" t="str">
        <f t="shared" si="2"/>
        <v>1764644545</v>
      </c>
      <c r="C556" s="11" t="s">
        <v>5565</v>
      </c>
      <c r="D556" s="12">
        <v>17646.0</v>
      </c>
      <c r="E556" s="13">
        <v>22520.0</v>
      </c>
      <c r="F556" s="14">
        <v>44545.0</v>
      </c>
      <c r="G556" s="15">
        <v>0.4166666666666667</v>
      </c>
      <c r="H556" s="16" t="s">
        <v>6060</v>
      </c>
      <c r="I556" s="17" t="s">
        <v>6067</v>
      </c>
      <c r="J556" s="18" t="s">
        <v>6062</v>
      </c>
      <c r="K556" s="19" t="s">
        <v>6057</v>
      </c>
      <c r="L556" s="21" t="s">
        <v>6058</v>
      </c>
      <c r="M556" s="20"/>
      <c r="N556" s="20"/>
      <c r="O556" s="24"/>
      <c r="P556" s="23" t="s">
        <v>6063</v>
      </c>
    </row>
    <row r="557">
      <c r="A557" s="7" t="str">
        <f t="shared" si="1"/>
        <v> </v>
      </c>
      <c r="B557" s="7" t="str">
        <f t="shared" si="2"/>
        <v>1647344545</v>
      </c>
      <c r="C557" s="11" t="s">
        <v>4681</v>
      </c>
      <c r="D557" s="12">
        <v>16473.0</v>
      </c>
      <c r="E557" s="13">
        <v>22507.0</v>
      </c>
      <c r="F557" s="14">
        <v>44545.0</v>
      </c>
      <c r="G557" s="15">
        <v>0.4166666666666667</v>
      </c>
      <c r="H557" s="16" t="s">
        <v>6054</v>
      </c>
      <c r="I557" s="17" t="s">
        <v>6055</v>
      </c>
      <c r="J557" s="18" t="s">
        <v>6056</v>
      </c>
      <c r="K557" s="19" t="s">
        <v>6076</v>
      </c>
      <c r="L557" s="28"/>
      <c r="M557" s="20" t="s">
        <v>6058</v>
      </c>
      <c r="N557" s="20"/>
      <c r="O557" s="24"/>
      <c r="P557" s="23" t="s">
        <v>6059</v>
      </c>
    </row>
    <row r="558">
      <c r="A558" s="7" t="str">
        <f t="shared" si="1"/>
        <v> </v>
      </c>
      <c r="B558" s="7" t="str">
        <f t="shared" si="2"/>
        <v>1739744545</v>
      </c>
      <c r="C558" s="11" t="s">
        <v>5406</v>
      </c>
      <c r="D558" s="12">
        <v>17397.0</v>
      </c>
      <c r="E558" s="13">
        <v>24358.0</v>
      </c>
      <c r="F558" s="14">
        <v>44545.0</v>
      </c>
      <c r="G558" s="15">
        <v>0.4166666666666667</v>
      </c>
      <c r="H558" s="16" t="s">
        <v>6060</v>
      </c>
      <c r="I558" s="17" t="s">
        <v>6067</v>
      </c>
      <c r="J558" s="18" t="s">
        <v>6062</v>
      </c>
      <c r="K558" s="19" t="s">
        <v>6065</v>
      </c>
      <c r="L558" s="21" t="s">
        <v>6058</v>
      </c>
      <c r="M558" s="20"/>
      <c r="N558" s="20"/>
      <c r="O558" s="24"/>
      <c r="P558" s="23" t="s">
        <v>6104</v>
      </c>
    </row>
    <row r="559">
      <c r="A559" s="7" t="str">
        <f t="shared" si="1"/>
        <v> </v>
      </c>
      <c r="B559" s="7" t="str">
        <f t="shared" si="2"/>
        <v>1422944545</v>
      </c>
      <c r="C559" s="11" t="s">
        <v>2804</v>
      </c>
      <c r="D559" s="12">
        <v>14229.0</v>
      </c>
      <c r="E559" s="13">
        <v>24199.0</v>
      </c>
      <c r="F559" s="14">
        <v>44545.0</v>
      </c>
      <c r="G559" s="15">
        <v>0.4166666666666667</v>
      </c>
      <c r="H559" s="16" t="s">
        <v>6060</v>
      </c>
      <c r="I559" s="17" t="s">
        <v>6137</v>
      </c>
      <c r="J559" s="18" t="s">
        <v>6068</v>
      </c>
      <c r="K559" s="19" t="s">
        <v>6111</v>
      </c>
      <c r="L559" s="28"/>
      <c r="M559" s="20" t="s">
        <v>6058</v>
      </c>
      <c r="N559" s="20" t="s">
        <v>6058</v>
      </c>
      <c r="O559" s="24"/>
      <c r="P559" s="23" t="s">
        <v>6064</v>
      </c>
    </row>
    <row r="560">
      <c r="A560" s="7" t="str">
        <f t="shared" si="1"/>
        <v> </v>
      </c>
      <c r="B560" s="7" t="str">
        <f t="shared" si="2"/>
        <v>1549844545</v>
      </c>
      <c r="C560" s="11" t="s">
        <v>3851</v>
      </c>
      <c r="D560" s="12">
        <v>15498.0</v>
      </c>
      <c r="E560" s="13">
        <v>22507.0</v>
      </c>
      <c r="F560" s="14">
        <v>44545.0</v>
      </c>
      <c r="G560" s="15">
        <v>0.4375</v>
      </c>
      <c r="H560" s="16" t="s">
        <v>6060</v>
      </c>
      <c r="I560" s="17" t="s">
        <v>6137</v>
      </c>
      <c r="J560" s="18" t="s">
        <v>6068</v>
      </c>
      <c r="K560" s="19" t="s">
        <v>6100</v>
      </c>
      <c r="L560" s="28"/>
      <c r="M560" s="20" t="s">
        <v>6058</v>
      </c>
      <c r="N560" s="20"/>
      <c r="O560" s="24"/>
      <c r="P560" s="23" t="s">
        <v>6084</v>
      </c>
    </row>
    <row r="561">
      <c r="A561" s="7" t="str">
        <f t="shared" si="1"/>
        <v> </v>
      </c>
      <c r="B561" s="7" t="str">
        <f t="shared" si="2"/>
        <v>924944545</v>
      </c>
      <c r="C561" s="11" t="s">
        <v>73</v>
      </c>
      <c r="D561" s="12">
        <v>9249.0</v>
      </c>
      <c r="E561" s="13">
        <v>17102.0</v>
      </c>
      <c r="F561" s="14">
        <v>44545.0</v>
      </c>
      <c r="G561" s="15">
        <v>0.4479166666666667</v>
      </c>
      <c r="H561" s="16" t="s">
        <v>6054</v>
      </c>
      <c r="I561" s="17" t="s">
        <v>6055</v>
      </c>
      <c r="J561" s="18" t="s">
        <v>6056</v>
      </c>
      <c r="K561" s="19" t="s">
        <v>6079</v>
      </c>
      <c r="L561" s="28"/>
      <c r="M561" s="20" t="s">
        <v>6058</v>
      </c>
      <c r="N561" s="20"/>
      <c r="O561" s="24"/>
      <c r="P561" s="23" t="s">
        <v>6084</v>
      </c>
    </row>
    <row r="562">
      <c r="A562" s="7" t="str">
        <f t="shared" si="1"/>
        <v> </v>
      </c>
      <c r="B562" s="7" t="str">
        <f t="shared" si="2"/>
        <v>1227544545</v>
      </c>
      <c r="C562" s="11" t="s">
        <v>1322</v>
      </c>
      <c r="D562" s="12">
        <v>12275.0</v>
      </c>
      <c r="E562" s="13">
        <v>14237.0</v>
      </c>
      <c r="F562" s="14">
        <v>44545.0</v>
      </c>
      <c r="G562" s="15">
        <v>0.4479166666666667</v>
      </c>
      <c r="H562" s="16" t="s">
        <v>6054</v>
      </c>
      <c r="I562" s="17" t="s">
        <v>6055</v>
      </c>
      <c r="J562" s="18" t="s">
        <v>6056</v>
      </c>
      <c r="K562" s="19" t="s">
        <v>6100</v>
      </c>
      <c r="L562" s="28"/>
      <c r="M562" s="20" t="s">
        <v>6058</v>
      </c>
      <c r="N562" s="20" t="s">
        <v>6058</v>
      </c>
      <c r="O562" s="24"/>
      <c r="P562" s="23" t="s">
        <v>6103</v>
      </c>
    </row>
    <row r="563">
      <c r="A563" s="7" t="str">
        <f t="shared" si="1"/>
        <v> </v>
      </c>
      <c r="B563" s="7" t="str">
        <f t="shared" si="2"/>
        <v>1600444545</v>
      </c>
      <c r="C563" s="11" t="s">
        <v>4308</v>
      </c>
      <c r="D563" s="12">
        <v>16004.0</v>
      </c>
      <c r="E563" s="13">
        <v>19862.0</v>
      </c>
      <c r="F563" s="14">
        <v>44545.0</v>
      </c>
      <c r="G563" s="15">
        <v>0.4583333333333333</v>
      </c>
      <c r="H563" s="16" t="s">
        <v>6060</v>
      </c>
      <c r="I563" s="17" t="s">
        <v>6055</v>
      </c>
      <c r="J563" s="18" t="s">
        <v>6056</v>
      </c>
      <c r="K563" s="19" t="s">
        <v>6079</v>
      </c>
      <c r="L563" s="28"/>
      <c r="M563" s="20" t="s">
        <v>6058</v>
      </c>
      <c r="N563" s="20"/>
      <c r="O563" s="24"/>
      <c r="P563" s="23" t="s">
        <v>6084</v>
      </c>
    </row>
    <row r="564">
      <c r="A564" s="7" t="str">
        <f t="shared" si="1"/>
        <v> </v>
      </c>
      <c r="B564" s="7" t="str">
        <f t="shared" si="2"/>
        <v>1464444545</v>
      </c>
      <c r="C564" s="11" t="s">
        <v>3144</v>
      </c>
      <c r="D564" s="12">
        <v>14644.0</v>
      </c>
      <c r="E564" s="13">
        <v>25849.0</v>
      </c>
      <c r="F564" s="14">
        <v>44545.0</v>
      </c>
      <c r="G564" s="15">
        <v>0.4583333333333333</v>
      </c>
      <c r="H564" s="16" t="s">
        <v>6060</v>
      </c>
      <c r="I564" s="17" t="s">
        <v>6137</v>
      </c>
      <c r="J564" s="18" t="s">
        <v>6056</v>
      </c>
      <c r="K564" s="19" t="s">
        <v>6070</v>
      </c>
      <c r="L564" s="28"/>
      <c r="M564" s="20" t="s">
        <v>6058</v>
      </c>
      <c r="N564" s="20" t="s">
        <v>6058</v>
      </c>
      <c r="O564" s="24"/>
      <c r="P564" s="23" t="s">
        <v>6103</v>
      </c>
    </row>
    <row r="565">
      <c r="A565" s="7" t="str">
        <f t="shared" si="1"/>
        <v> </v>
      </c>
      <c r="B565" s="7" t="str">
        <f t="shared" si="2"/>
        <v>925344545</v>
      </c>
      <c r="C565" s="11" t="s">
        <v>75</v>
      </c>
      <c r="D565" s="12">
        <v>9253.0</v>
      </c>
      <c r="E565" s="13">
        <v>22636.0</v>
      </c>
      <c r="F565" s="14">
        <v>44545.0</v>
      </c>
      <c r="G565" s="15">
        <v>0.46875</v>
      </c>
      <c r="H565" s="16" t="s">
        <v>6060</v>
      </c>
      <c r="I565" s="17" t="s">
        <v>6137</v>
      </c>
      <c r="J565" s="18" t="s">
        <v>6068</v>
      </c>
      <c r="K565" s="19" t="s">
        <v>6079</v>
      </c>
      <c r="L565" s="28"/>
      <c r="M565" s="20" t="s">
        <v>6058</v>
      </c>
      <c r="N565" s="20"/>
      <c r="O565" s="24"/>
      <c r="P565" s="23" t="s">
        <v>6084</v>
      </c>
    </row>
    <row r="566">
      <c r="A566" s="7" t="str">
        <f t="shared" si="1"/>
        <v> </v>
      </c>
      <c r="B566" s="7" t="str">
        <f t="shared" si="2"/>
        <v>1582444545</v>
      </c>
      <c r="C566" s="11" t="s">
        <v>4146</v>
      </c>
      <c r="D566" s="12">
        <v>15824.0</v>
      </c>
      <c r="E566" s="13">
        <v>22206.0</v>
      </c>
      <c r="F566" s="14">
        <v>44545.0</v>
      </c>
      <c r="G566" s="15">
        <v>0.46875</v>
      </c>
      <c r="H566" s="16" t="s">
        <v>6060</v>
      </c>
      <c r="I566" s="17" t="s">
        <v>6055</v>
      </c>
      <c r="J566" s="18" t="s">
        <v>6056</v>
      </c>
      <c r="K566" s="19" t="s">
        <v>6072</v>
      </c>
      <c r="L566" s="21"/>
      <c r="M566" s="20" t="s">
        <v>6058</v>
      </c>
      <c r="N566" s="20" t="s">
        <v>6058</v>
      </c>
      <c r="O566" s="24"/>
      <c r="P566" s="23" t="s">
        <v>6103</v>
      </c>
    </row>
    <row r="567">
      <c r="A567" s="7" t="str">
        <f t="shared" si="1"/>
        <v> </v>
      </c>
      <c r="B567" s="7" t="str">
        <f t="shared" si="2"/>
        <v>1498544545</v>
      </c>
      <c r="C567" s="11" t="s">
        <v>3427</v>
      </c>
      <c r="D567" s="12">
        <v>14985.0</v>
      </c>
      <c r="E567" s="13">
        <v>25658.0</v>
      </c>
      <c r="F567" s="14">
        <v>44545.0</v>
      </c>
      <c r="G567" s="15">
        <v>0.46875</v>
      </c>
      <c r="H567" s="16" t="s">
        <v>6060</v>
      </c>
      <c r="I567" s="17" t="s">
        <v>6137</v>
      </c>
      <c r="J567" s="18" t="s">
        <v>6068</v>
      </c>
      <c r="K567" s="19" t="s">
        <v>6097</v>
      </c>
      <c r="L567" s="28"/>
      <c r="M567" s="20" t="s">
        <v>6058</v>
      </c>
      <c r="N567" s="20" t="s">
        <v>6058</v>
      </c>
      <c r="O567" s="24"/>
      <c r="P567" s="23" t="s">
        <v>6064</v>
      </c>
    </row>
    <row r="568">
      <c r="A568" s="7" t="str">
        <f t="shared" si="1"/>
        <v> </v>
      </c>
      <c r="B568" s="7" t="str">
        <f t="shared" si="2"/>
        <v>1344044545</v>
      </c>
      <c r="C568" s="11" t="s">
        <v>2195</v>
      </c>
      <c r="D568" s="12">
        <v>13440.0</v>
      </c>
      <c r="E568" s="13">
        <v>16642.0</v>
      </c>
      <c r="F568" s="14">
        <v>44545.0</v>
      </c>
      <c r="G568" s="15">
        <v>0.4791666666666667</v>
      </c>
      <c r="H568" s="16" t="s">
        <v>6054</v>
      </c>
      <c r="I568" s="17" t="s">
        <v>6067</v>
      </c>
      <c r="J568" s="18" t="s">
        <v>6062</v>
      </c>
      <c r="K568" s="19" t="s">
        <v>6057</v>
      </c>
      <c r="L568" s="28"/>
      <c r="M568" s="20" t="s">
        <v>6058</v>
      </c>
      <c r="N568" s="20"/>
      <c r="O568" s="24"/>
      <c r="P568" s="23" t="s">
        <v>6059</v>
      </c>
    </row>
    <row r="569">
      <c r="A569" s="7" t="str">
        <f t="shared" si="1"/>
        <v> </v>
      </c>
      <c r="B569" s="7" t="str">
        <f t="shared" si="2"/>
        <v>1765044545</v>
      </c>
      <c r="C569" s="11" t="s">
        <v>5566</v>
      </c>
      <c r="D569" s="12">
        <v>17650.0</v>
      </c>
      <c r="E569" s="13">
        <v>20700.0</v>
      </c>
      <c r="F569" s="14">
        <v>44545.0</v>
      </c>
      <c r="G569" s="15">
        <v>0.5</v>
      </c>
      <c r="H569" s="16" t="s">
        <v>6060</v>
      </c>
      <c r="I569" s="17" t="s">
        <v>6067</v>
      </c>
      <c r="J569" s="18" t="s">
        <v>6062</v>
      </c>
      <c r="K569" s="19" t="s">
        <v>6079</v>
      </c>
      <c r="L569" s="21" t="s">
        <v>6058</v>
      </c>
      <c r="M569" s="20"/>
      <c r="N569" s="20"/>
      <c r="O569" s="24"/>
      <c r="P569" s="23" t="s">
        <v>6104</v>
      </c>
    </row>
    <row r="570">
      <c r="A570" s="7" t="str">
        <f t="shared" si="1"/>
        <v>Repeat</v>
      </c>
      <c r="B570" s="7" t="str">
        <f t="shared" si="2"/>
        <v>956944545</v>
      </c>
      <c r="C570" s="11" t="s">
        <v>183</v>
      </c>
      <c r="D570" s="12">
        <v>9569.0</v>
      </c>
      <c r="E570" s="13">
        <v>16181.0</v>
      </c>
      <c r="F570" s="14">
        <v>44545.0</v>
      </c>
      <c r="G570" s="15">
        <v>0.5416666666666666</v>
      </c>
      <c r="H570" s="16" t="s">
        <v>6054</v>
      </c>
      <c r="I570" s="17" t="s">
        <v>6067</v>
      </c>
      <c r="J570" s="18" t="s">
        <v>6062</v>
      </c>
      <c r="K570" s="19" t="s">
        <v>6079</v>
      </c>
      <c r="L570" s="28"/>
      <c r="M570" s="20" t="s">
        <v>6058</v>
      </c>
      <c r="N570" s="20" t="s">
        <v>6058</v>
      </c>
      <c r="O570" s="24"/>
      <c r="P570" s="23" t="s">
        <v>6103</v>
      </c>
    </row>
    <row r="571">
      <c r="A571" s="7" t="str">
        <f t="shared" si="1"/>
        <v> </v>
      </c>
      <c r="B571" s="7" t="str">
        <f t="shared" si="2"/>
        <v>1716844545</v>
      </c>
      <c r="C571" s="11" t="s">
        <v>5224</v>
      </c>
      <c r="D571" s="12">
        <v>17168.0</v>
      </c>
      <c r="E571" s="13">
        <v>27344.0</v>
      </c>
      <c r="F571" s="14">
        <v>44545.0</v>
      </c>
      <c r="G571" s="15">
        <v>0.5416666666666666</v>
      </c>
      <c r="H571" s="16" t="s">
        <v>6060</v>
      </c>
      <c r="I571" s="17" t="s">
        <v>6067</v>
      </c>
      <c r="J571" s="18" t="s">
        <v>6081</v>
      </c>
      <c r="K571" s="19" t="s">
        <v>6121</v>
      </c>
      <c r="L571" s="21" t="s">
        <v>6058</v>
      </c>
      <c r="M571" s="20"/>
      <c r="N571" s="20"/>
      <c r="O571" s="24"/>
      <c r="P571" s="23" t="s">
        <v>6063</v>
      </c>
    </row>
    <row r="572">
      <c r="A572" s="7" t="str">
        <f t="shared" si="1"/>
        <v> </v>
      </c>
      <c r="B572" s="7" t="str">
        <f t="shared" si="2"/>
        <v>1275844545</v>
      </c>
      <c r="C572" s="11" t="s">
        <v>1650</v>
      </c>
      <c r="D572" s="12">
        <v>12758.0</v>
      </c>
      <c r="E572" s="13">
        <v>32853.0</v>
      </c>
      <c r="F572" s="14">
        <v>44545.0</v>
      </c>
      <c r="G572" s="15">
        <v>0.5416666666666666</v>
      </c>
      <c r="H572" s="16" t="s">
        <v>6060</v>
      </c>
      <c r="I572" s="17" t="s">
        <v>6137</v>
      </c>
      <c r="J572" s="18" t="s">
        <v>6056</v>
      </c>
      <c r="K572" s="19" t="s">
        <v>6097</v>
      </c>
      <c r="L572" s="28"/>
      <c r="M572" s="20" t="s">
        <v>6058</v>
      </c>
      <c r="N572" s="20" t="s">
        <v>6058</v>
      </c>
      <c r="O572" s="24"/>
      <c r="P572" s="23" t="s">
        <v>6064</v>
      </c>
    </row>
    <row r="573">
      <c r="A573" s="7" t="str">
        <f t="shared" si="1"/>
        <v> </v>
      </c>
      <c r="B573" s="7" t="str">
        <f t="shared" si="2"/>
        <v>1759144545</v>
      </c>
      <c r="C573" s="11" t="s">
        <v>5545</v>
      </c>
      <c r="D573" s="12">
        <v>17591.0</v>
      </c>
      <c r="E573" s="13">
        <v>17332.0</v>
      </c>
      <c r="F573" s="14">
        <v>44545.0</v>
      </c>
      <c r="G573" s="15">
        <v>0.5416666666666666</v>
      </c>
      <c r="H573" s="16" t="s">
        <v>6060</v>
      </c>
      <c r="I573" s="17" t="s">
        <v>6061</v>
      </c>
      <c r="J573" s="18" t="s">
        <v>6081</v>
      </c>
      <c r="K573" s="19" t="s">
        <v>6076</v>
      </c>
      <c r="L573" s="21" t="s">
        <v>6058</v>
      </c>
      <c r="M573" s="20"/>
      <c r="N573" s="20"/>
      <c r="O573" s="24"/>
      <c r="P573" s="23" t="s">
        <v>6063</v>
      </c>
    </row>
    <row r="574">
      <c r="A574" s="7" t="str">
        <f t="shared" si="1"/>
        <v> </v>
      </c>
      <c r="B574" s="7" t="str">
        <f t="shared" si="2"/>
        <v>1494044545</v>
      </c>
      <c r="C574" s="11" t="s">
        <v>3389</v>
      </c>
      <c r="D574" s="12">
        <v>14940.0</v>
      </c>
      <c r="E574" s="13">
        <v>18189.0</v>
      </c>
      <c r="F574" s="14">
        <v>44545.0</v>
      </c>
      <c r="G574" s="15">
        <v>0.5520833333333334</v>
      </c>
      <c r="H574" s="16" t="s">
        <v>6060</v>
      </c>
      <c r="I574" s="17" t="s">
        <v>6137</v>
      </c>
      <c r="J574" s="18" t="s">
        <v>6068</v>
      </c>
      <c r="K574" s="19" t="s">
        <v>6102</v>
      </c>
      <c r="L574" s="28"/>
      <c r="M574" s="20" t="s">
        <v>6058</v>
      </c>
      <c r="N574" s="20"/>
      <c r="O574" s="24"/>
      <c r="P574" s="23" t="s">
        <v>6059</v>
      </c>
    </row>
    <row r="575">
      <c r="A575" s="7" t="str">
        <f t="shared" si="1"/>
        <v> </v>
      </c>
      <c r="B575" s="7" t="str">
        <f t="shared" si="2"/>
        <v>1207144545</v>
      </c>
      <c r="C575" s="11" t="s">
        <v>1223</v>
      </c>
      <c r="D575" s="12">
        <v>12071.0</v>
      </c>
      <c r="E575" s="13">
        <v>21599.0</v>
      </c>
      <c r="F575" s="14">
        <v>44545.0</v>
      </c>
      <c r="G575" s="15">
        <v>0.5625</v>
      </c>
      <c r="H575" s="16" t="s">
        <v>6060</v>
      </c>
      <c r="I575" s="17" t="s">
        <v>6055</v>
      </c>
      <c r="J575" s="18" t="s">
        <v>6056</v>
      </c>
      <c r="K575" s="19" t="s">
        <v>6069</v>
      </c>
      <c r="L575" s="28"/>
      <c r="M575" s="20" t="s">
        <v>6058</v>
      </c>
      <c r="N575" s="20" t="s">
        <v>6058</v>
      </c>
      <c r="O575" s="24"/>
      <c r="P575" s="23" t="s">
        <v>6064</v>
      </c>
    </row>
    <row r="576">
      <c r="A576" s="7" t="str">
        <f t="shared" si="1"/>
        <v> </v>
      </c>
      <c r="B576" s="7" t="str">
        <f t="shared" si="2"/>
        <v>1536944545</v>
      </c>
      <c r="C576" s="11" t="s">
        <v>3744</v>
      </c>
      <c r="D576" s="12">
        <v>15369.0</v>
      </c>
      <c r="E576" s="13">
        <v>20429.0</v>
      </c>
      <c r="F576" s="14">
        <v>44545.0</v>
      </c>
      <c r="G576" s="15">
        <v>0.5625</v>
      </c>
      <c r="H576" s="16" t="s">
        <v>6060</v>
      </c>
      <c r="I576" s="17" t="s">
        <v>6061</v>
      </c>
      <c r="J576" s="18" t="s">
        <v>6081</v>
      </c>
      <c r="K576" s="19" t="s">
        <v>6138</v>
      </c>
      <c r="L576" s="28"/>
      <c r="M576" s="20" t="s">
        <v>6058</v>
      </c>
      <c r="N576" s="20"/>
      <c r="O576" s="24"/>
      <c r="P576" s="23" t="s">
        <v>6059</v>
      </c>
    </row>
    <row r="577">
      <c r="A577" s="7" t="str">
        <f t="shared" si="1"/>
        <v> </v>
      </c>
      <c r="B577" s="7" t="str">
        <f t="shared" si="2"/>
        <v>1126844545</v>
      </c>
      <c r="C577" s="11" t="s">
        <v>854</v>
      </c>
      <c r="D577" s="12">
        <v>11268.0</v>
      </c>
      <c r="E577" s="13">
        <v>14436.0</v>
      </c>
      <c r="F577" s="14">
        <v>44545.0</v>
      </c>
      <c r="G577" s="15">
        <v>0.5729166666666666</v>
      </c>
      <c r="H577" s="16" t="s">
        <v>6060</v>
      </c>
      <c r="I577" s="17" t="s">
        <v>6067</v>
      </c>
      <c r="J577" s="18" t="s">
        <v>6062</v>
      </c>
      <c r="K577" s="19" t="s">
        <v>6057</v>
      </c>
      <c r="L577" s="21"/>
      <c r="M577" s="20" t="s">
        <v>6058</v>
      </c>
      <c r="N577" s="20"/>
      <c r="O577" s="24"/>
      <c r="P577" s="23" t="s">
        <v>6059</v>
      </c>
    </row>
    <row r="578">
      <c r="A578" s="7" t="str">
        <f t="shared" si="1"/>
        <v> </v>
      </c>
      <c r="B578" s="7" t="str">
        <f t="shared" si="2"/>
        <v>1644444545</v>
      </c>
      <c r="C578" s="11" t="s">
        <v>4658</v>
      </c>
      <c r="D578" s="12">
        <v>16444.0</v>
      </c>
      <c r="E578" s="13">
        <v>13772.0</v>
      </c>
      <c r="F578" s="14">
        <v>44545.0</v>
      </c>
      <c r="G578" s="15">
        <v>0.5729166666666666</v>
      </c>
      <c r="H578" s="16" t="s">
        <v>6060</v>
      </c>
      <c r="I578" s="17" t="s">
        <v>6067</v>
      </c>
      <c r="J578" s="18" t="s">
        <v>6081</v>
      </c>
      <c r="K578" s="19" t="s">
        <v>6075</v>
      </c>
      <c r="L578" s="28"/>
      <c r="M578" s="20" t="s">
        <v>6058</v>
      </c>
      <c r="N578" s="20"/>
      <c r="O578" s="24"/>
      <c r="P578" s="23" t="s">
        <v>6084</v>
      </c>
    </row>
    <row r="579">
      <c r="A579" s="7" t="str">
        <f t="shared" si="1"/>
        <v> </v>
      </c>
      <c r="B579" s="7" t="str">
        <f t="shared" si="2"/>
        <v>1617244545</v>
      </c>
      <c r="C579" s="11" t="s">
        <v>4450</v>
      </c>
      <c r="D579" s="12">
        <v>16172.0</v>
      </c>
      <c r="E579" s="13">
        <v>28162.0</v>
      </c>
      <c r="F579" s="14">
        <v>44545.0</v>
      </c>
      <c r="G579" s="15">
        <v>0.5729166666666666</v>
      </c>
      <c r="H579" s="16" t="s">
        <v>6060</v>
      </c>
      <c r="I579" s="17" t="s">
        <v>6137</v>
      </c>
      <c r="J579" s="18" t="s">
        <v>6068</v>
      </c>
      <c r="K579" s="19" t="s">
        <v>6070</v>
      </c>
      <c r="L579" s="28"/>
      <c r="M579" s="20" t="s">
        <v>6058</v>
      </c>
      <c r="N579" s="20"/>
      <c r="O579" s="24"/>
      <c r="P579" s="23" t="s">
        <v>6084</v>
      </c>
    </row>
    <row r="580">
      <c r="A580" s="7" t="str">
        <f t="shared" si="1"/>
        <v> </v>
      </c>
      <c r="B580" s="7" t="str">
        <f t="shared" si="2"/>
        <v>1386344545</v>
      </c>
      <c r="C580" s="11" t="s">
        <v>2530</v>
      </c>
      <c r="D580" s="12">
        <v>13863.0</v>
      </c>
      <c r="E580" s="13">
        <v>29842.0</v>
      </c>
      <c r="F580" s="14">
        <v>44545.0</v>
      </c>
      <c r="G580" s="15">
        <v>0.5729166666666666</v>
      </c>
      <c r="H580" s="16" t="s">
        <v>6054</v>
      </c>
      <c r="I580" s="17" t="s">
        <v>6061</v>
      </c>
      <c r="J580" s="18" t="s">
        <v>6081</v>
      </c>
      <c r="K580" s="19" t="s">
        <v>6116</v>
      </c>
      <c r="L580" s="28"/>
      <c r="M580" s="20" t="s">
        <v>6058</v>
      </c>
      <c r="N580" s="20"/>
      <c r="O580" s="24"/>
      <c r="P580" s="23" t="s">
        <v>6059</v>
      </c>
    </row>
    <row r="581">
      <c r="A581" s="7" t="str">
        <f t="shared" si="1"/>
        <v> </v>
      </c>
      <c r="B581" s="7" t="str">
        <f t="shared" si="2"/>
        <v>1225344545</v>
      </c>
      <c r="C581" s="11" t="s">
        <v>1310</v>
      </c>
      <c r="D581" s="12">
        <v>12253.0</v>
      </c>
      <c r="E581" s="13">
        <v>28903.0</v>
      </c>
      <c r="F581" s="14">
        <v>44545.0</v>
      </c>
      <c r="G581" s="15">
        <v>0.5833333333333334</v>
      </c>
      <c r="H581" s="16" t="s">
        <v>6060</v>
      </c>
      <c r="I581" s="17" t="s">
        <v>6137</v>
      </c>
      <c r="J581" s="18" t="s">
        <v>6068</v>
      </c>
      <c r="K581" s="19" t="s">
        <v>6091</v>
      </c>
      <c r="L581" s="21"/>
      <c r="M581" s="20" t="s">
        <v>6058</v>
      </c>
      <c r="N581" s="20"/>
      <c r="O581" s="24"/>
      <c r="P581" s="23" t="s">
        <v>6059</v>
      </c>
    </row>
    <row r="582">
      <c r="A582" s="7" t="str">
        <f t="shared" si="1"/>
        <v> </v>
      </c>
      <c r="B582" s="7" t="str">
        <f t="shared" si="2"/>
        <v>1187044545</v>
      </c>
      <c r="C582" s="11" t="s">
        <v>1126</v>
      </c>
      <c r="D582" s="12">
        <v>11870.0</v>
      </c>
      <c r="E582" s="13">
        <v>22904.0</v>
      </c>
      <c r="F582" s="14">
        <v>44545.0</v>
      </c>
      <c r="G582" s="15">
        <v>0.59375</v>
      </c>
      <c r="H582" s="16" t="s">
        <v>6060</v>
      </c>
      <c r="I582" s="17" t="s">
        <v>6137</v>
      </c>
      <c r="J582" s="18" t="s">
        <v>6068</v>
      </c>
      <c r="K582" s="19" t="s">
        <v>6074</v>
      </c>
      <c r="L582" s="28"/>
      <c r="M582" s="20" t="s">
        <v>6058</v>
      </c>
      <c r="N582" s="20"/>
      <c r="O582" s="24"/>
      <c r="P582" s="23" t="s">
        <v>6059</v>
      </c>
    </row>
    <row r="583">
      <c r="A583" s="7" t="str">
        <f t="shared" si="1"/>
        <v> </v>
      </c>
      <c r="B583" s="7" t="str">
        <f t="shared" si="2"/>
        <v>1559544545</v>
      </c>
      <c r="C583" s="11" t="s">
        <v>3937</v>
      </c>
      <c r="D583" s="12">
        <v>15595.0</v>
      </c>
      <c r="E583" s="13">
        <v>16882.0</v>
      </c>
      <c r="F583" s="14">
        <v>44545.0</v>
      </c>
      <c r="G583" s="15">
        <v>0.59375</v>
      </c>
      <c r="H583" s="16" t="s">
        <v>6054</v>
      </c>
      <c r="I583" s="17" t="s">
        <v>6055</v>
      </c>
      <c r="J583" s="18" t="s">
        <v>6056</v>
      </c>
      <c r="K583" s="19" t="s">
        <v>6112</v>
      </c>
      <c r="L583" s="28"/>
      <c r="M583" s="20" t="s">
        <v>6058</v>
      </c>
      <c r="N583" s="20"/>
      <c r="O583" s="24"/>
      <c r="P583" s="23" t="s">
        <v>6084</v>
      </c>
    </row>
    <row r="584">
      <c r="A584" s="7" t="str">
        <f t="shared" si="1"/>
        <v> </v>
      </c>
      <c r="B584" s="7" t="str">
        <f t="shared" si="2"/>
        <v>1758944545</v>
      </c>
      <c r="C584" s="11" t="s">
        <v>5543</v>
      </c>
      <c r="D584" s="12">
        <v>17589.0</v>
      </c>
      <c r="E584" s="13">
        <v>24271.0</v>
      </c>
      <c r="F584" s="14">
        <v>44545.0</v>
      </c>
      <c r="G584" s="15">
        <v>0.59375</v>
      </c>
      <c r="H584" s="16" t="s">
        <v>6054</v>
      </c>
      <c r="I584" s="17" t="s">
        <v>6055</v>
      </c>
      <c r="J584" s="18" t="s">
        <v>6081</v>
      </c>
      <c r="K584" s="19" t="s">
        <v>6076</v>
      </c>
      <c r="L584" s="21" t="s">
        <v>6058</v>
      </c>
      <c r="M584" s="20"/>
      <c r="N584" s="20"/>
      <c r="O584" s="24"/>
      <c r="P584" s="23" t="s">
        <v>6063</v>
      </c>
    </row>
    <row r="585">
      <c r="A585" s="7" t="str">
        <f t="shared" si="1"/>
        <v> </v>
      </c>
      <c r="B585" s="7" t="str">
        <f t="shared" si="2"/>
        <v>1768244545</v>
      </c>
      <c r="C585" s="11" t="s">
        <v>5584</v>
      </c>
      <c r="D585" s="12">
        <v>17682.0</v>
      </c>
      <c r="E585" s="13">
        <v>19868.0</v>
      </c>
      <c r="F585" s="14">
        <v>44545.0</v>
      </c>
      <c r="G585" s="15">
        <v>0.6041666666666666</v>
      </c>
      <c r="H585" s="16" t="s">
        <v>6060</v>
      </c>
      <c r="I585" s="17" t="s">
        <v>6067</v>
      </c>
      <c r="J585" s="18" t="s">
        <v>6062</v>
      </c>
      <c r="K585" s="19" t="s">
        <v>6072</v>
      </c>
      <c r="L585" s="21" t="s">
        <v>6058</v>
      </c>
      <c r="M585" s="20"/>
      <c r="N585" s="20"/>
      <c r="O585" s="22" t="s">
        <v>6135</v>
      </c>
      <c r="P585" s="23" t="s">
        <v>6106</v>
      </c>
    </row>
    <row r="586">
      <c r="A586" s="7" t="str">
        <f t="shared" si="1"/>
        <v> </v>
      </c>
      <c r="B586" s="7" t="str">
        <f t="shared" si="2"/>
        <v>1488944545</v>
      </c>
      <c r="C586" s="11" t="s">
        <v>3351</v>
      </c>
      <c r="D586" s="12">
        <v>14889.0</v>
      </c>
      <c r="E586" s="13">
        <v>20777.0</v>
      </c>
      <c r="F586" s="14">
        <v>44545.0</v>
      </c>
      <c r="G586" s="15">
        <v>0.6041666666666666</v>
      </c>
      <c r="H586" s="16" t="s">
        <v>6054</v>
      </c>
      <c r="I586" s="17" t="s">
        <v>6137</v>
      </c>
      <c r="J586" s="18" t="s">
        <v>6068</v>
      </c>
      <c r="K586" s="19" t="s">
        <v>6112</v>
      </c>
      <c r="L586" s="28"/>
      <c r="M586" s="20" t="s">
        <v>6058</v>
      </c>
      <c r="N586" s="20" t="s">
        <v>6058</v>
      </c>
      <c r="O586" s="24"/>
      <c r="P586" s="23" t="s">
        <v>6103</v>
      </c>
    </row>
    <row r="587">
      <c r="A587" s="7" t="str">
        <f t="shared" si="1"/>
        <v> </v>
      </c>
      <c r="B587" s="7" t="str">
        <f t="shared" si="2"/>
        <v>1657644545</v>
      </c>
      <c r="C587" s="11" t="s">
        <v>4762</v>
      </c>
      <c r="D587" s="12">
        <v>16576.0</v>
      </c>
      <c r="E587" s="13">
        <v>17982.0</v>
      </c>
      <c r="F587" s="14">
        <v>44545.0</v>
      </c>
      <c r="G587" s="15">
        <v>0.6041666666666666</v>
      </c>
      <c r="H587" s="16" t="s">
        <v>6054</v>
      </c>
      <c r="I587" s="17" t="s">
        <v>6137</v>
      </c>
      <c r="J587" s="18" t="s">
        <v>6056</v>
      </c>
      <c r="K587" s="19" t="s">
        <v>6057</v>
      </c>
      <c r="L587" s="28"/>
      <c r="M587" s="20" t="s">
        <v>6058</v>
      </c>
      <c r="N587" s="20"/>
      <c r="O587" s="24"/>
      <c r="P587" s="23" t="s">
        <v>6059</v>
      </c>
    </row>
    <row r="588">
      <c r="A588" s="7" t="str">
        <f t="shared" si="1"/>
        <v> </v>
      </c>
      <c r="B588" s="7" t="str">
        <f t="shared" si="2"/>
        <v>1723244545</v>
      </c>
      <c r="C588" s="11" t="s">
        <v>5279</v>
      </c>
      <c r="D588" s="12">
        <v>17232.0</v>
      </c>
      <c r="E588" s="13">
        <v>24913.0</v>
      </c>
      <c r="F588" s="14">
        <v>44545.0</v>
      </c>
      <c r="G588" s="15">
        <v>0.6145833333333334</v>
      </c>
      <c r="H588" s="16" t="s">
        <v>6060</v>
      </c>
      <c r="I588" s="17" t="s">
        <v>6055</v>
      </c>
      <c r="J588" s="18" t="s">
        <v>6056</v>
      </c>
      <c r="K588" s="19" t="s">
        <v>6070</v>
      </c>
      <c r="L588" s="28"/>
      <c r="M588" s="20" t="s">
        <v>6058</v>
      </c>
      <c r="N588" s="20" t="s">
        <v>6058</v>
      </c>
      <c r="O588" s="24"/>
      <c r="P588" s="23" t="e">
        <v>#N/A</v>
      </c>
    </row>
    <row r="589">
      <c r="A589" s="7" t="str">
        <f t="shared" si="1"/>
        <v> </v>
      </c>
      <c r="B589" s="7" t="str">
        <f t="shared" si="2"/>
        <v>927944545</v>
      </c>
      <c r="C589" s="11" t="s">
        <v>95</v>
      </c>
      <c r="D589" s="12">
        <v>9279.0</v>
      </c>
      <c r="E589" s="13">
        <v>25997.0</v>
      </c>
      <c r="F589" s="14">
        <v>44545.0</v>
      </c>
      <c r="G589" s="15">
        <v>0.6145833333333334</v>
      </c>
      <c r="H589" s="16" t="s">
        <v>6060</v>
      </c>
      <c r="I589" s="17" t="s">
        <v>6137</v>
      </c>
      <c r="J589" s="18" t="s">
        <v>6068</v>
      </c>
      <c r="K589" s="19" t="s">
        <v>6079</v>
      </c>
      <c r="L589" s="28"/>
      <c r="M589" s="20" t="s">
        <v>6058</v>
      </c>
      <c r="N589" s="20" t="s">
        <v>6058</v>
      </c>
      <c r="O589" s="24"/>
      <c r="P589" s="23" t="s">
        <v>6103</v>
      </c>
    </row>
    <row r="590">
      <c r="A590" s="7" t="str">
        <f t="shared" si="1"/>
        <v> </v>
      </c>
      <c r="B590" s="7" t="str">
        <f t="shared" si="2"/>
        <v>970744545</v>
      </c>
      <c r="C590" s="11" t="s">
        <v>231</v>
      </c>
      <c r="D590" s="12">
        <v>9707.0</v>
      </c>
      <c r="E590" s="13">
        <v>29373.0</v>
      </c>
      <c r="F590" s="14">
        <v>44545.0</v>
      </c>
      <c r="G590" s="15">
        <v>0.625</v>
      </c>
      <c r="H590" s="16" t="s">
        <v>6054</v>
      </c>
      <c r="I590" s="17" t="s">
        <v>6137</v>
      </c>
      <c r="J590" s="18" t="s">
        <v>6068</v>
      </c>
      <c r="K590" s="19" t="s">
        <v>6097</v>
      </c>
      <c r="L590" s="28"/>
      <c r="M590" s="20" t="s">
        <v>6058</v>
      </c>
      <c r="N590" s="20"/>
      <c r="O590" s="24"/>
      <c r="P590" s="23" t="s">
        <v>6059</v>
      </c>
    </row>
    <row r="591">
      <c r="A591" s="7" t="str">
        <f t="shared" si="1"/>
        <v> </v>
      </c>
      <c r="B591" s="7" t="str">
        <f t="shared" si="2"/>
        <v>1364144545</v>
      </c>
      <c r="C591" s="11" t="s">
        <v>2357</v>
      </c>
      <c r="D591" s="12">
        <v>13641.0</v>
      </c>
      <c r="E591" s="13">
        <v>29118.0</v>
      </c>
      <c r="F591" s="14">
        <v>44545.0</v>
      </c>
      <c r="G591" s="15">
        <v>0.625</v>
      </c>
      <c r="H591" s="16" t="s">
        <v>6054</v>
      </c>
      <c r="I591" s="17" t="s">
        <v>6137</v>
      </c>
      <c r="J591" s="18" t="s">
        <v>6068</v>
      </c>
      <c r="K591" s="19" t="s">
        <v>6069</v>
      </c>
      <c r="L591" s="28"/>
      <c r="M591" s="20" t="s">
        <v>6058</v>
      </c>
      <c r="N591" s="20"/>
      <c r="O591" s="24"/>
      <c r="P591" s="23" t="s">
        <v>6059</v>
      </c>
    </row>
    <row r="592">
      <c r="A592" s="7" t="str">
        <f t="shared" si="1"/>
        <v> </v>
      </c>
      <c r="B592" s="7" t="str">
        <f t="shared" si="2"/>
        <v>1411344545</v>
      </c>
      <c r="C592" s="11" t="s">
        <v>2720</v>
      </c>
      <c r="D592" s="12">
        <v>14113.0</v>
      </c>
      <c r="E592" s="13">
        <v>21851.0</v>
      </c>
      <c r="F592" s="14">
        <v>44545.0</v>
      </c>
      <c r="G592" s="15">
        <v>0.625</v>
      </c>
      <c r="H592" s="16" t="s">
        <v>6054</v>
      </c>
      <c r="I592" s="17" t="s">
        <v>6061</v>
      </c>
      <c r="J592" s="18" t="s">
        <v>6081</v>
      </c>
      <c r="K592" s="19" t="s">
        <v>6138</v>
      </c>
      <c r="L592" s="28"/>
      <c r="M592" s="20" t="s">
        <v>6058</v>
      </c>
      <c r="N592" s="20" t="s">
        <v>6058</v>
      </c>
      <c r="O592" s="24"/>
      <c r="P592" s="23" t="s">
        <v>6064</v>
      </c>
    </row>
    <row r="593">
      <c r="A593" s="7" t="str">
        <f t="shared" si="1"/>
        <v> </v>
      </c>
      <c r="B593" s="7" t="str">
        <f t="shared" si="2"/>
        <v>1654344545</v>
      </c>
      <c r="C593" s="11" t="s">
        <v>4738</v>
      </c>
      <c r="D593" s="12">
        <v>16543.0</v>
      </c>
      <c r="E593" s="13">
        <v>34460.0</v>
      </c>
      <c r="F593" s="14">
        <v>44545.0</v>
      </c>
      <c r="G593" s="15">
        <v>0.625</v>
      </c>
      <c r="H593" s="16" t="s">
        <v>6054</v>
      </c>
      <c r="I593" s="17" t="s">
        <v>6067</v>
      </c>
      <c r="J593" s="18" t="s">
        <v>6081</v>
      </c>
      <c r="K593" s="19" t="s">
        <v>6088</v>
      </c>
      <c r="L593" s="28"/>
      <c r="M593" s="20" t="s">
        <v>6058</v>
      </c>
      <c r="N593" s="20"/>
      <c r="O593" s="24"/>
      <c r="P593" s="23" t="s">
        <v>6059</v>
      </c>
    </row>
    <row r="594">
      <c r="A594" s="7" t="str">
        <f t="shared" si="1"/>
        <v> </v>
      </c>
      <c r="B594" s="7" t="str">
        <f t="shared" si="2"/>
        <v>1454044545</v>
      </c>
      <c r="C594" s="11" t="s">
        <v>3054</v>
      </c>
      <c r="D594" s="12">
        <v>14540.0</v>
      </c>
      <c r="E594" s="13">
        <v>19059.0</v>
      </c>
      <c r="F594" s="14">
        <v>44545.0</v>
      </c>
      <c r="G594" s="15">
        <v>0.6354166666666666</v>
      </c>
      <c r="H594" s="16" t="s">
        <v>6060</v>
      </c>
      <c r="I594" s="17" t="s">
        <v>6067</v>
      </c>
      <c r="J594" s="18" t="s">
        <v>6062</v>
      </c>
      <c r="K594" s="19" t="s">
        <v>6075</v>
      </c>
      <c r="L594" s="28"/>
      <c r="M594" s="20" t="s">
        <v>6058</v>
      </c>
      <c r="N594" s="20" t="s">
        <v>6058</v>
      </c>
      <c r="O594" s="24"/>
      <c r="P594" s="23" t="s">
        <v>6103</v>
      </c>
    </row>
    <row r="595">
      <c r="A595" s="7" t="str">
        <f t="shared" si="1"/>
        <v> </v>
      </c>
      <c r="B595" s="7" t="str">
        <f t="shared" si="2"/>
        <v>945744545</v>
      </c>
      <c r="C595" s="11" t="s">
        <v>137</v>
      </c>
      <c r="D595" s="12">
        <v>9457.0</v>
      </c>
      <c r="E595" s="13">
        <v>18817.0</v>
      </c>
      <c r="F595" s="14">
        <v>44545.0</v>
      </c>
      <c r="G595" s="15">
        <v>0.6458333333333334</v>
      </c>
      <c r="H595" s="16" t="s">
        <v>6060</v>
      </c>
      <c r="I595" s="17" t="s">
        <v>6137</v>
      </c>
      <c r="J595" s="18" t="s">
        <v>6068</v>
      </c>
      <c r="K595" s="19" t="s">
        <v>6079</v>
      </c>
      <c r="L595" s="28"/>
      <c r="M595" s="20" t="s">
        <v>6058</v>
      </c>
      <c r="N595" s="20" t="s">
        <v>6058</v>
      </c>
      <c r="O595" s="24"/>
      <c r="P595" s="23" t="s">
        <v>6103</v>
      </c>
    </row>
    <row r="596">
      <c r="A596" s="7" t="str">
        <f t="shared" si="1"/>
        <v> </v>
      </c>
      <c r="B596" s="7" t="str">
        <f t="shared" si="2"/>
        <v>1362044545</v>
      </c>
      <c r="C596" s="11" t="s">
        <v>2340</v>
      </c>
      <c r="D596" s="12">
        <v>13620.0</v>
      </c>
      <c r="E596" s="13">
        <v>21609.0</v>
      </c>
      <c r="F596" s="14">
        <v>44545.0</v>
      </c>
      <c r="G596" s="15">
        <v>0.65625</v>
      </c>
      <c r="H596" s="16" t="s">
        <v>6060</v>
      </c>
      <c r="I596" s="17" t="s">
        <v>6061</v>
      </c>
      <c r="J596" s="18" t="s">
        <v>6062</v>
      </c>
      <c r="K596" s="19" t="s">
        <v>6079</v>
      </c>
      <c r="L596" s="28"/>
      <c r="M596" s="20" t="s">
        <v>6058</v>
      </c>
      <c r="N596" s="20" t="s">
        <v>6058</v>
      </c>
      <c r="O596" s="24"/>
      <c r="P596" s="23" t="e">
        <v>#N/A</v>
      </c>
    </row>
    <row r="597">
      <c r="A597" s="7" t="str">
        <f t="shared" si="1"/>
        <v> </v>
      </c>
      <c r="B597" s="7" t="str">
        <f t="shared" si="2"/>
        <v>1554044546</v>
      </c>
      <c r="C597" s="11" t="s">
        <v>3890</v>
      </c>
      <c r="D597" s="12">
        <v>15540.0</v>
      </c>
      <c r="E597" s="13">
        <v>23559.0</v>
      </c>
      <c r="F597" s="14">
        <v>44546.0</v>
      </c>
      <c r="G597" s="15">
        <v>0.3229166666666667</v>
      </c>
      <c r="H597" s="16" t="s">
        <v>6060</v>
      </c>
      <c r="I597" s="17" t="s">
        <v>6067</v>
      </c>
      <c r="J597" s="18" t="s">
        <v>6081</v>
      </c>
      <c r="K597" s="19" t="s">
        <v>6107</v>
      </c>
      <c r="L597" s="21"/>
      <c r="M597" s="20" t="s">
        <v>6058</v>
      </c>
      <c r="N597" s="20"/>
      <c r="O597" s="24"/>
      <c r="P597" s="23" t="s">
        <v>6084</v>
      </c>
    </row>
    <row r="598">
      <c r="A598" s="7" t="str">
        <f t="shared" si="1"/>
        <v> </v>
      </c>
      <c r="B598" s="7" t="str">
        <f t="shared" si="2"/>
        <v>1526344546</v>
      </c>
      <c r="C598" s="11" t="s">
        <v>3659</v>
      </c>
      <c r="D598" s="12">
        <v>15263.0</v>
      </c>
      <c r="E598" s="13">
        <v>22129.0</v>
      </c>
      <c r="F598" s="14">
        <v>44546.0</v>
      </c>
      <c r="G598" s="15">
        <v>0.3333333333333333</v>
      </c>
      <c r="H598" s="16" t="s">
        <v>6054</v>
      </c>
      <c r="I598" s="17" t="s">
        <v>6061</v>
      </c>
      <c r="J598" s="18" t="s">
        <v>6081</v>
      </c>
      <c r="K598" s="19" t="s">
        <v>6079</v>
      </c>
      <c r="L598" s="21"/>
      <c r="M598" s="20" t="s">
        <v>6058</v>
      </c>
      <c r="N598" s="20"/>
      <c r="O598" s="24"/>
      <c r="P598" s="23" t="s">
        <v>6084</v>
      </c>
    </row>
    <row r="599">
      <c r="A599" s="7" t="str">
        <f t="shared" si="1"/>
        <v> </v>
      </c>
      <c r="B599" s="7" t="str">
        <f t="shared" si="2"/>
        <v>1247744546</v>
      </c>
      <c r="C599" s="11" t="s">
        <v>1453</v>
      </c>
      <c r="D599" s="12">
        <v>12477.0</v>
      </c>
      <c r="E599" s="13">
        <v>24073.0</v>
      </c>
      <c r="F599" s="14">
        <v>44546.0</v>
      </c>
      <c r="G599" s="15">
        <v>0.3333333333333333</v>
      </c>
      <c r="H599" s="16" t="s">
        <v>6060</v>
      </c>
      <c r="I599" s="17" t="s">
        <v>6137</v>
      </c>
      <c r="J599" s="18" t="s">
        <v>6068</v>
      </c>
      <c r="K599" s="19" t="s">
        <v>6070</v>
      </c>
      <c r="L599" s="21"/>
      <c r="M599" s="20" t="s">
        <v>6058</v>
      </c>
      <c r="N599" s="20"/>
      <c r="O599" s="24"/>
      <c r="P599" s="23" t="s">
        <v>6084</v>
      </c>
    </row>
    <row r="600">
      <c r="A600" s="7" t="str">
        <f t="shared" si="1"/>
        <v> </v>
      </c>
      <c r="B600" s="7" t="str">
        <f t="shared" si="2"/>
        <v>1573844546</v>
      </c>
      <c r="C600" s="11" t="s">
        <v>4070</v>
      </c>
      <c r="D600" s="12">
        <v>15738.0</v>
      </c>
      <c r="E600" s="13">
        <v>23184.0</v>
      </c>
      <c r="F600" s="14">
        <v>44546.0</v>
      </c>
      <c r="G600" s="15">
        <v>0.3333333333333333</v>
      </c>
      <c r="H600" s="16" t="s">
        <v>6054</v>
      </c>
      <c r="I600" s="17" t="s">
        <v>6137</v>
      </c>
      <c r="J600" s="18" t="s">
        <v>6068</v>
      </c>
      <c r="K600" s="19" t="s">
        <v>6065</v>
      </c>
      <c r="L600" s="21"/>
      <c r="M600" s="20" t="s">
        <v>6058</v>
      </c>
      <c r="N600" s="20"/>
      <c r="O600" s="24"/>
      <c r="P600" s="23" t="s">
        <v>6084</v>
      </c>
    </row>
    <row r="601">
      <c r="A601" s="7" t="str">
        <f t="shared" si="1"/>
        <v> </v>
      </c>
      <c r="B601" s="7" t="str">
        <f t="shared" si="2"/>
        <v>989744546</v>
      </c>
      <c r="C601" s="11" t="s">
        <v>302</v>
      </c>
      <c r="D601" s="12">
        <v>9897.0</v>
      </c>
      <c r="E601" s="13">
        <v>20744.0</v>
      </c>
      <c r="F601" s="14">
        <v>44546.0</v>
      </c>
      <c r="G601" s="15">
        <v>0.34375</v>
      </c>
      <c r="H601" s="16" t="s">
        <v>6060</v>
      </c>
      <c r="I601" s="17" t="s">
        <v>6055</v>
      </c>
      <c r="J601" s="18" t="s">
        <v>6068</v>
      </c>
      <c r="K601" s="19" t="s">
        <v>6126</v>
      </c>
      <c r="L601" s="21"/>
      <c r="M601" s="20" t="s">
        <v>6058</v>
      </c>
      <c r="N601" s="20"/>
      <c r="O601" s="24"/>
      <c r="P601" s="23" t="s">
        <v>6059</v>
      </c>
    </row>
    <row r="602">
      <c r="A602" s="7" t="str">
        <f t="shared" si="1"/>
        <v> </v>
      </c>
      <c r="B602" s="7" t="str">
        <f t="shared" si="2"/>
        <v>1548544546</v>
      </c>
      <c r="C602" s="11" t="s">
        <v>3840</v>
      </c>
      <c r="D602" s="12">
        <v>15485.0</v>
      </c>
      <c r="E602" s="13">
        <v>22499.0</v>
      </c>
      <c r="F602" s="14">
        <v>44546.0</v>
      </c>
      <c r="G602" s="15">
        <v>0.34375</v>
      </c>
      <c r="H602" s="16" t="s">
        <v>6054</v>
      </c>
      <c r="I602" s="17" t="s">
        <v>6061</v>
      </c>
      <c r="J602" s="18" t="s">
        <v>6081</v>
      </c>
      <c r="K602" s="19" t="s">
        <v>6126</v>
      </c>
      <c r="L602" s="21"/>
      <c r="M602" s="20" t="s">
        <v>6058</v>
      </c>
      <c r="N602" s="20"/>
      <c r="O602" s="24"/>
      <c r="P602" s="23" t="s">
        <v>6059</v>
      </c>
    </row>
    <row r="603">
      <c r="A603" s="7" t="str">
        <f t="shared" si="1"/>
        <v> </v>
      </c>
      <c r="B603" s="7" t="str">
        <f t="shared" si="2"/>
        <v>1162644546</v>
      </c>
      <c r="C603" s="11" t="s">
        <v>997</v>
      </c>
      <c r="D603" s="12">
        <v>11626.0</v>
      </c>
      <c r="E603" s="13">
        <v>24025.0</v>
      </c>
      <c r="F603" s="14">
        <v>44546.0</v>
      </c>
      <c r="G603" s="15">
        <v>0.3541666666666667</v>
      </c>
      <c r="H603" s="16" t="s">
        <v>6060</v>
      </c>
      <c r="I603" s="17" t="s">
        <v>6055</v>
      </c>
      <c r="J603" s="18" t="s">
        <v>6056</v>
      </c>
      <c r="K603" s="19" t="s">
        <v>6070</v>
      </c>
      <c r="L603" s="21"/>
      <c r="M603" s="20" t="s">
        <v>6058</v>
      </c>
      <c r="N603" s="20"/>
      <c r="O603" s="24"/>
      <c r="P603" s="23" t="s">
        <v>6084</v>
      </c>
    </row>
    <row r="604">
      <c r="A604" s="7" t="str">
        <f t="shared" si="1"/>
        <v> </v>
      </c>
      <c r="B604" s="7" t="str">
        <f t="shared" si="2"/>
        <v>1586644546</v>
      </c>
      <c r="C604" s="11" t="s">
        <v>4186</v>
      </c>
      <c r="D604" s="12">
        <v>15866.0</v>
      </c>
      <c r="E604" s="13">
        <v>22539.0</v>
      </c>
      <c r="F604" s="14">
        <v>44546.0</v>
      </c>
      <c r="G604" s="15">
        <v>0.3541666666666667</v>
      </c>
      <c r="H604" s="16" t="s">
        <v>6054</v>
      </c>
      <c r="I604" s="17" t="s">
        <v>6067</v>
      </c>
      <c r="J604" s="18" t="s">
        <v>6062</v>
      </c>
      <c r="K604" s="19" t="s">
        <v>6079</v>
      </c>
      <c r="L604" s="21"/>
      <c r="M604" s="20" t="s">
        <v>6058</v>
      </c>
      <c r="N604" s="20"/>
      <c r="O604" s="24"/>
      <c r="P604" s="23" t="s">
        <v>6084</v>
      </c>
    </row>
    <row r="605">
      <c r="A605" s="7" t="str">
        <f t="shared" si="1"/>
        <v> </v>
      </c>
      <c r="B605" s="7" t="str">
        <f t="shared" si="2"/>
        <v>983044546</v>
      </c>
      <c r="C605" s="11" t="s">
        <v>275</v>
      </c>
      <c r="D605" s="12">
        <v>9830.0</v>
      </c>
      <c r="E605" s="13">
        <v>24008.0</v>
      </c>
      <c r="F605" s="14">
        <v>44546.0</v>
      </c>
      <c r="G605" s="15">
        <v>0.3541666666666667</v>
      </c>
      <c r="H605" s="16" t="s">
        <v>6054</v>
      </c>
      <c r="I605" s="17" t="s">
        <v>6137</v>
      </c>
      <c r="J605" s="18" t="s">
        <v>6068</v>
      </c>
      <c r="K605" s="19" t="s">
        <v>6088</v>
      </c>
      <c r="L605" s="21"/>
      <c r="M605" s="20" t="s">
        <v>6058</v>
      </c>
      <c r="N605" s="20" t="s">
        <v>6058</v>
      </c>
      <c r="O605" s="24"/>
      <c r="P605" s="23" t="s">
        <v>6064</v>
      </c>
    </row>
    <row r="606">
      <c r="A606" s="7" t="str">
        <f t="shared" si="1"/>
        <v> </v>
      </c>
      <c r="B606" s="7" t="str">
        <f t="shared" si="2"/>
        <v>1305344546</v>
      </c>
      <c r="C606" s="11" t="s">
        <v>1898</v>
      </c>
      <c r="D606" s="12">
        <v>13053.0</v>
      </c>
      <c r="E606" s="13">
        <v>31604.0</v>
      </c>
      <c r="F606" s="14">
        <v>44546.0</v>
      </c>
      <c r="G606" s="15">
        <v>0.3541666666666667</v>
      </c>
      <c r="H606" s="16" t="s">
        <v>6060</v>
      </c>
      <c r="I606" s="17" t="s">
        <v>6137</v>
      </c>
      <c r="J606" s="18" t="s">
        <v>6068</v>
      </c>
      <c r="K606" s="19" t="s">
        <v>6111</v>
      </c>
      <c r="L606" s="21"/>
      <c r="M606" s="20" t="s">
        <v>6058</v>
      </c>
      <c r="N606" s="20" t="s">
        <v>6058</v>
      </c>
      <c r="O606" s="24"/>
      <c r="P606" s="23" t="s">
        <v>6064</v>
      </c>
    </row>
    <row r="607">
      <c r="A607" s="7" t="str">
        <f t="shared" si="1"/>
        <v> </v>
      </c>
      <c r="B607" s="7" t="str">
        <f t="shared" si="2"/>
        <v>1319344546</v>
      </c>
      <c r="C607" s="11" t="s">
        <v>2009</v>
      </c>
      <c r="D607" s="12">
        <v>13193.0</v>
      </c>
      <c r="E607" s="13">
        <v>19682.0</v>
      </c>
      <c r="F607" s="14">
        <v>44546.0</v>
      </c>
      <c r="G607" s="15">
        <v>0.3645833333333333</v>
      </c>
      <c r="H607" s="16" t="s">
        <v>6060</v>
      </c>
      <c r="I607" s="17" t="s">
        <v>6137</v>
      </c>
      <c r="J607" s="18" t="s">
        <v>6068</v>
      </c>
      <c r="K607" s="19" t="s">
        <v>6079</v>
      </c>
      <c r="L607" s="21"/>
      <c r="M607" s="20" t="s">
        <v>6058</v>
      </c>
      <c r="N607" s="20" t="s">
        <v>6058</v>
      </c>
      <c r="O607" s="24"/>
      <c r="P607" s="23" t="s">
        <v>6103</v>
      </c>
    </row>
    <row r="608">
      <c r="A608" s="7" t="str">
        <f t="shared" si="1"/>
        <v> </v>
      </c>
      <c r="B608" s="7" t="str">
        <f t="shared" si="2"/>
        <v>1256744546</v>
      </c>
      <c r="C608" s="11" t="s">
        <v>1512</v>
      </c>
      <c r="D608" s="12">
        <v>12567.0</v>
      </c>
      <c r="E608" s="13">
        <v>21873.0</v>
      </c>
      <c r="F608" s="14">
        <v>44546.0</v>
      </c>
      <c r="G608" s="15">
        <v>0.375</v>
      </c>
      <c r="H608" s="16" t="s">
        <v>6054</v>
      </c>
      <c r="I608" s="17" t="s">
        <v>6137</v>
      </c>
      <c r="J608" s="18" t="s">
        <v>6068</v>
      </c>
      <c r="K608" s="19" t="s">
        <v>6088</v>
      </c>
      <c r="L608" s="21"/>
      <c r="M608" s="20" t="s">
        <v>6058</v>
      </c>
      <c r="N608" s="20" t="s">
        <v>6058</v>
      </c>
      <c r="O608" s="24"/>
      <c r="P608" s="23" t="s">
        <v>6064</v>
      </c>
    </row>
    <row r="609">
      <c r="A609" s="7" t="str">
        <f t="shared" si="1"/>
        <v> </v>
      </c>
      <c r="B609" s="7" t="str">
        <f t="shared" si="2"/>
        <v>949344546</v>
      </c>
      <c r="C609" s="11" t="s">
        <v>152</v>
      </c>
      <c r="D609" s="12">
        <v>9493.0</v>
      </c>
      <c r="E609" s="13">
        <v>20636.0</v>
      </c>
      <c r="F609" s="14">
        <v>44546.0</v>
      </c>
      <c r="G609" s="15">
        <v>0.375</v>
      </c>
      <c r="H609" s="16" t="s">
        <v>6054</v>
      </c>
      <c r="I609" s="17" t="s">
        <v>6137</v>
      </c>
      <c r="J609" s="18" t="s">
        <v>6068</v>
      </c>
      <c r="K609" s="19" t="s">
        <v>6069</v>
      </c>
      <c r="L609" s="21"/>
      <c r="M609" s="20" t="s">
        <v>6058</v>
      </c>
      <c r="N609" s="20" t="s">
        <v>6058</v>
      </c>
      <c r="O609" s="24"/>
      <c r="P609" s="23" t="s">
        <v>6064</v>
      </c>
    </row>
    <row r="610">
      <c r="A610" s="7" t="str">
        <f t="shared" si="1"/>
        <v> </v>
      </c>
      <c r="B610" s="7" t="str">
        <f t="shared" si="2"/>
        <v>1409544546</v>
      </c>
      <c r="C610" s="11" t="s">
        <v>2705</v>
      </c>
      <c r="D610" s="12">
        <v>14095.0</v>
      </c>
      <c r="E610" s="13">
        <v>22965.0</v>
      </c>
      <c r="F610" s="14">
        <v>44546.0</v>
      </c>
      <c r="G610" s="15">
        <v>0.375</v>
      </c>
      <c r="H610" s="16" t="s">
        <v>6060</v>
      </c>
      <c r="I610" s="17" t="s">
        <v>6055</v>
      </c>
      <c r="J610" s="18" t="s">
        <v>6056</v>
      </c>
      <c r="K610" s="19" t="s">
        <v>6111</v>
      </c>
      <c r="L610" s="28"/>
      <c r="M610" s="20" t="s">
        <v>6058</v>
      </c>
      <c r="N610" s="20"/>
      <c r="O610" s="24"/>
      <c r="P610" s="23" t="s">
        <v>6059</v>
      </c>
    </row>
    <row r="611">
      <c r="A611" s="7" t="str">
        <f t="shared" si="1"/>
        <v> </v>
      </c>
      <c r="B611" s="7" t="str">
        <f t="shared" si="2"/>
        <v>919844546</v>
      </c>
      <c r="C611" s="11" t="s">
        <v>37</v>
      </c>
      <c r="D611" s="12">
        <v>9198.0</v>
      </c>
      <c r="E611" s="13">
        <v>19646.0</v>
      </c>
      <c r="F611" s="14">
        <v>44546.0</v>
      </c>
      <c r="G611" s="15">
        <v>0.375</v>
      </c>
      <c r="H611" s="16" t="s">
        <v>6054</v>
      </c>
      <c r="I611" s="17" t="s">
        <v>6061</v>
      </c>
      <c r="J611" s="18" t="s">
        <v>6062</v>
      </c>
      <c r="K611" s="19" t="s">
        <v>6079</v>
      </c>
      <c r="L611" s="28"/>
      <c r="M611" s="20" t="s">
        <v>6058</v>
      </c>
      <c r="N611" s="20" t="s">
        <v>6058</v>
      </c>
      <c r="O611" s="24"/>
      <c r="P611" s="23" t="s">
        <v>6103</v>
      </c>
    </row>
    <row r="612">
      <c r="A612" s="7" t="str">
        <f t="shared" si="1"/>
        <v>Repeat</v>
      </c>
      <c r="B612" s="7" t="str">
        <f t="shared" si="2"/>
        <v>1641444546</v>
      </c>
      <c r="C612" s="11" t="s">
        <v>4638</v>
      </c>
      <c r="D612" s="12">
        <v>16414.0</v>
      </c>
      <c r="E612" s="13">
        <v>12283.0</v>
      </c>
      <c r="F612" s="14">
        <v>44546.0</v>
      </c>
      <c r="G612" s="15">
        <v>0.3854166666666667</v>
      </c>
      <c r="H612" s="16" t="s">
        <v>6060</v>
      </c>
      <c r="I612" s="17" t="s">
        <v>6067</v>
      </c>
      <c r="J612" s="18" t="s">
        <v>6081</v>
      </c>
      <c r="K612" s="19" t="s">
        <v>6072</v>
      </c>
      <c r="L612" s="28"/>
      <c r="M612" s="20" t="s">
        <v>6058</v>
      </c>
      <c r="N612" s="20"/>
      <c r="O612" s="22" t="s">
        <v>6135</v>
      </c>
      <c r="P612" s="23" t="s">
        <v>6106</v>
      </c>
    </row>
    <row r="613">
      <c r="A613" s="7" t="str">
        <f t="shared" si="1"/>
        <v> </v>
      </c>
      <c r="B613" s="7" t="str">
        <f t="shared" si="2"/>
        <v>1648844546</v>
      </c>
      <c r="C613" s="11" t="s">
        <v>4692</v>
      </c>
      <c r="D613" s="12">
        <v>16488.0</v>
      </c>
      <c r="E613" s="13">
        <v>22921.0</v>
      </c>
      <c r="F613" s="14">
        <v>44546.0</v>
      </c>
      <c r="G613" s="15">
        <v>0.3854166666666667</v>
      </c>
      <c r="H613" s="16" t="s">
        <v>6054</v>
      </c>
      <c r="I613" s="17" t="s">
        <v>6137</v>
      </c>
      <c r="J613" s="18" t="s">
        <v>6068</v>
      </c>
      <c r="K613" s="19" t="s">
        <v>6097</v>
      </c>
      <c r="L613" s="28"/>
      <c r="M613" s="20" t="s">
        <v>6058</v>
      </c>
      <c r="N613" s="20"/>
      <c r="O613" s="24"/>
      <c r="P613" s="23" t="s">
        <v>6059</v>
      </c>
    </row>
    <row r="614">
      <c r="A614" s="7" t="str">
        <f t="shared" si="1"/>
        <v> </v>
      </c>
      <c r="B614" s="7" t="str">
        <f t="shared" si="2"/>
        <v>1663544546</v>
      </c>
      <c r="C614" s="11" t="s">
        <v>4801</v>
      </c>
      <c r="D614" s="12">
        <v>16635.0</v>
      </c>
      <c r="E614" s="13">
        <v>19895.0</v>
      </c>
      <c r="F614" s="14">
        <v>44546.0</v>
      </c>
      <c r="G614" s="15">
        <v>0.3854166666666667</v>
      </c>
      <c r="H614" s="16" t="s">
        <v>6054</v>
      </c>
      <c r="I614" s="17" t="s">
        <v>6061</v>
      </c>
      <c r="J614" s="18" t="s">
        <v>6081</v>
      </c>
      <c r="K614" s="19" t="s">
        <v>6109</v>
      </c>
      <c r="L614" s="28"/>
      <c r="M614" s="20" t="s">
        <v>6058</v>
      </c>
      <c r="N614" s="20" t="s">
        <v>6058</v>
      </c>
      <c r="O614" s="24"/>
      <c r="P614" s="23" t="s">
        <v>6064</v>
      </c>
    </row>
    <row r="615">
      <c r="A615" s="7" t="str">
        <f t="shared" si="1"/>
        <v> </v>
      </c>
      <c r="B615" s="7" t="str">
        <f t="shared" si="2"/>
        <v>1131944546</v>
      </c>
      <c r="C615" s="11" t="s">
        <v>869</v>
      </c>
      <c r="D615" s="12">
        <v>11319.0</v>
      </c>
      <c r="E615" s="13">
        <v>22198.0</v>
      </c>
      <c r="F615" s="14">
        <v>44546.0</v>
      </c>
      <c r="G615" s="15">
        <v>0.3958333333333333</v>
      </c>
      <c r="H615" s="16" t="s">
        <v>6060</v>
      </c>
      <c r="I615" s="17" t="s">
        <v>6055</v>
      </c>
      <c r="J615" s="18" t="s">
        <v>6056</v>
      </c>
      <c r="K615" s="19" t="s">
        <v>6079</v>
      </c>
      <c r="L615" s="21"/>
      <c r="M615" s="20" t="s">
        <v>6058</v>
      </c>
      <c r="N615" s="20"/>
      <c r="O615" s="24"/>
      <c r="P615" s="23" t="s">
        <v>6084</v>
      </c>
    </row>
    <row r="616">
      <c r="A616" s="7" t="str">
        <f t="shared" si="1"/>
        <v> </v>
      </c>
      <c r="B616" s="7" t="str">
        <f t="shared" si="2"/>
        <v>1393744546</v>
      </c>
      <c r="C616" s="11" t="s">
        <v>2587</v>
      </c>
      <c r="D616" s="12">
        <v>13937.0</v>
      </c>
      <c r="E616" s="13">
        <v>33308.0</v>
      </c>
      <c r="F616" s="14">
        <v>44546.0</v>
      </c>
      <c r="G616" s="15">
        <v>0.3958333333333333</v>
      </c>
      <c r="H616" s="16" t="s">
        <v>6054</v>
      </c>
      <c r="I616" s="17" t="s">
        <v>6055</v>
      </c>
      <c r="J616" s="18" t="s">
        <v>6056</v>
      </c>
      <c r="K616" s="19" t="s">
        <v>6132</v>
      </c>
      <c r="L616" s="28"/>
      <c r="M616" s="20" t="s">
        <v>6058</v>
      </c>
      <c r="N616" s="20" t="s">
        <v>6058</v>
      </c>
      <c r="O616" s="24"/>
      <c r="P616" s="23" t="s">
        <v>6064</v>
      </c>
    </row>
    <row r="617">
      <c r="A617" s="7" t="str">
        <f t="shared" si="1"/>
        <v> </v>
      </c>
      <c r="B617" s="7" t="str">
        <f t="shared" si="2"/>
        <v>1700944546</v>
      </c>
      <c r="C617" s="11" t="s">
        <v>5096</v>
      </c>
      <c r="D617" s="12">
        <v>17009.0</v>
      </c>
      <c r="E617" s="13">
        <v>20910.0</v>
      </c>
      <c r="F617" s="14">
        <v>44546.0</v>
      </c>
      <c r="G617" s="15">
        <v>0.3958333333333333</v>
      </c>
      <c r="H617" s="16" t="s">
        <v>6054</v>
      </c>
      <c r="I617" s="17" t="s">
        <v>6061</v>
      </c>
      <c r="J617" s="18" t="s">
        <v>6081</v>
      </c>
      <c r="K617" s="19" t="s">
        <v>6098</v>
      </c>
      <c r="L617" s="28"/>
      <c r="M617" s="20" t="s">
        <v>6058</v>
      </c>
      <c r="N617" s="20" t="s">
        <v>6058</v>
      </c>
      <c r="O617" s="24"/>
      <c r="P617" s="23" t="s">
        <v>6064</v>
      </c>
    </row>
    <row r="618">
      <c r="A618" s="7" t="str">
        <f t="shared" si="1"/>
        <v> </v>
      </c>
      <c r="B618" s="7" t="str">
        <f t="shared" si="2"/>
        <v>1542544546</v>
      </c>
      <c r="C618" s="11" t="s">
        <v>3790</v>
      </c>
      <c r="D618" s="12">
        <v>15425.0</v>
      </c>
      <c r="E618" s="13">
        <v>31223.0</v>
      </c>
      <c r="F618" s="14">
        <v>44546.0</v>
      </c>
      <c r="G618" s="15">
        <v>0.40625</v>
      </c>
      <c r="H618" s="16" t="s">
        <v>6060</v>
      </c>
      <c r="I618" s="17" t="s">
        <v>6067</v>
      </c>
      <c r="J618" s="18" t="s">
        <v>6056</v>
      </c>
      <c r="K618" s="19" t="s">
        <v>6139</v>
      </c>
      <c r="L618" s="21"/>
      <c r="M618" s="20" t="s">
        <v>6058</v>
      </c>
      <c r="N618" s="20"/>
      <c r="O618" s="24"/>
      <c r="P618" s="23" t="s">
        <v>6059</v>
      </c>
    </row>
    <row r="619">
      <c r="A619" s="7" t="str">
        <f t="shared" si="1"/>
        <v> </v>
      </c>
      <c r="B619" s="7" t="str">
        <f t="shared" si="2"/>
        <v>1643344546</v>
      </c>
      <c r="C619" s="11" t="s">
        <v>4649</v>
      </c>
      <c r="D619" s="12">
        <v>16433.0</v>
      </c>
      <c r="E619" s="13">
        <v>22177.0</v>
      </c>
      <c r="F619" s="14">
        <v>44546.0</v>
      </c>
      <c r="G619" s="15">
        <v>0.40625</v>
      </c>
      <c r="H619" s="16" t="s">
        <v>6060</v>
      </c>
      <c r="I619" s="17" t="s">
        <v>6055</v>
      </c>
      <c r="J619" s="18" t="s">
        <v>6056</v>
      </c>
      <c r="K619" s="19" t="s">
        <v>6097</v>
      </c>
      <c r="L619" s="28"/>
      <c r="M619" s="20" t="s">
        <v>6058</v>
      </c>
      <c r="N619" s="20"/>
      <c r="O619" s="24"/>
      <c r="P619" s="23" t="s">
        <v>6059</v>
      </c>
    </row>
    <row r="620">
      <c r="A620" s="7" t="str">
        <f t="shared" si="1"/>
        <v> </v>
      </c>
      <c r="B620" s="7" t="str">
        <f t="shared" si="2"/>
        <v>1546644546</v>
      </c>
      <c r="C620" s="11" t="s">
        <v>3824</v>
      </c>
      <c r="D620" s="12">
        <v>15466.0</v>
      </c>
      <c r="E620" s="13">
        <v>15405.0</v>
      </c>
      <c r="F620" s="14">
        <v>44546.0</v>
      </c>
      <c r="G620" s="15">
        <v>0.40625</v>
      </c>
      <c r="H620" s="16" t="s">
        <v>6060</v>
      </c>
      <c r="I620" s="17" t="s">
        <v>6061</v>
      </c>
      <c r="J620" s="18" t="s">
        <v>6062</v>
      </c>
      <c r="K620" s="19" t="s">
        <v>6057</v>
      </c>
      <c r="L620" s="28"/>
      <c r="M620" s="20" t="s">
        <v>6058</v>
      </c>
      <c r="N620" s="20" t="s">
        <v>6058</v>
      </c>
      <c r="O620" s="24"/>
      <c r="P620" s="23" t="s">
        <v>6064</v>
      </c>
    </row>
    <row r="621">
      <c r="A621" s="7" t="str">
        <f t="shared" si="1"/>
        <v> </v>
      </c>
      <c r="B621" s="7" t="str">
        <f t="shared" si="2"/>
        <v>1220444546</v>
      </c>
      <c r="C621" s="11" t="s">
        <v>1287</v>
      </c>
      <c r="D621" s="12">
        <v>12204.0</v>
      </c>
      <c r="E621" s="13">
        <v>28608.0</v>
      </c>
      <c r="F621" s="14">
        <v>44546.0</v>
      </c>
      <c r="G621" s="15">
        <v>0.40625</v>
      </c>
      <c r="H621" s="16" t="s">
        <v>6060</v>
      </c>
      <c r="I621" s="17" t="s">
        <v>6067</v>
      </c>
      <c r="J621" s="18" t="s">
        <v>6081</v>
      </c>
      <c r="K621" s="19" t="s">
        <v>6111</v>
      </c>
      <c r="L621" s="28"/>
      <c r="M621" s="20" t="s">
        <v>6058</v>
      </c>
      <c r="N621" s="20"/>
      <c r="O621" s="24"/>
      <c r="P621" s="23" t="s">
        <v>6059</v>
      </c>
    </row>
    <row r="622">
      <c r="A622" s="7" t="str">
        <f t="shared" si="1"/>
        <v> </v>
      </c>
      <c r="B622" s="7" t="str">
        <f t="shared" si="2"/>
        <v>953144546</v>
      </c>
      <c r="C622" s="11" t="s">
        <v>166</v>
      </c>
      <c r="D622" s="12">
        <v>9531.0</v>
      </c>
      <c r="E622" s="13">
        <v>17451.0</v>
      </c>
      <c r="F622" s="14">
        <v>44546.0</v>
      </c>
      <c r="G622" s="15">
        <v>0.40625</v>
      </c>
      <c r="H622" s="16" t="s">
        <v>6060</v>
      </c>
      <c r="I622" s="17" t="s">
        <v>6137</v>
      </c>
      <c r="J622" s="18" t="s">
        <v>6068</v>
      </c>
      <c r="K622" s="19" t="s">
        <v>6112</v>
      </c>
      <c r="L622" s="28"/>
      <c r="M622" s="20" t="s">
        <v>6058</v>
      </c>
      <c r="N622" s="20"/>
      <c r="O622" s="24"/>
      <c r="P622" s="23" t="s">
        <v>6084</v>
      </c>
    </row>
    <row r="623">
      <c r="A623" s="7" t="str">
        <f t="shared" si="1"/>
        <v> </v>
      </c>
      <c r="B623" s="7" t="str">
        <f t="shared" si="2"/>
        <v>1418744546</v>
      </c>
      <c r="C623" s="11" t="s">
        <v>2774</v>
      </c>
      <c r="D623" s="12">
        <v>14187.0</v>
      </c>
      <c r="E623" s="13">
        <v>29547.0</v>
      </c>
      <c r="F623" s="14">
        <v>44546.0</v>
      </c>
      <c r="G623" s="15">
        <v>0.4166666666666667</v>
      </c>
      <c r="H623" s="16" t="s">
        <v>6060</v>
      </c>
      <c r="I623" s="17" t="s">
        <v>6061</v>
      </c>
      <c r="J623" s="18" t="s">
        <v>6081</v>
      </c>
      <c r="K623" s="19" t="s">
        <v>6092</v>
      </c>
      <c r="L623" s="28"/>
      <c r="M623" s="20" t="s">
        <v>6058</v>
      </c>
      <c r="N623" s="20"/>
      <c r="O623" s="24"/>
      <c r="P623" s="23" t="s">
        <v>6059</v>
      </c>
    </row>
    <row r="624">
      <c r="A624" s="7" t="str">
        <f t="shared" si="1"/>
        <v> </v>
      </c>
      <c r="B624" s="7" t="str">
        <f t="shared" si="2"/>
        <v>1144944546</v>
      </c>
      <c r="C624" s="11" t="s">
        <v>927</v>
      </c>
      <c r="D624" s="12">
        <v>11449.0</v>
      </c>
      <c r="E624" s="13">
        <v>20978.0</v>
      </c>
      <c r="F624" s="14">
        <v>44546.0</v>
      </c>
      <c r="G624" s="15">
        <v>0.4166666666666667</v>
      </c>
      <c r="H624" s="16" t="s">
        <v>6060</v>
      </c>
      <c r="I624" s="17" t="s">
        <v>6137</v>
      </c>
      <c r="J624" s="18" t="s">
        <v>6068</v>
      </c>
      <c r="K624" s="19" t="s">
        <v>6079</v>
      </c>
      <c r="L624" s="28"/>
      <c r="M624" s="20" t="s">
        <v>6058</v>
      </c>
      <c r="N624" s="20"/>
      <c r="O624" s="24"/>
      <c r="P624" s="23" t="s">
        <v>6084</v>
      </c>
    </row>
    <row r="625">
      <c r="A625" s="7" t="str">
        <f t="shared" si="1"/>
        <v> </v>
      </c>
      <c r="B625" s="7" t="str">
        <f t="shared" si="2"/>
        <v>1770744546</v>
      </c>
      <c r="C625" s="11" t="s">
        <v>5593</v>
      </c>
      <c r="D625" s="12">
        <v>17707.0</v>
      </c>
      <c r="E625" s="13">
        <v>16095.0</v>
      </c>
      <c r="F625" s="14">
        <v>44546.0</v>
      </c>
      <c r="G625" s="15">
        <v>0.4166666666666667</v>
      </c>
      <c r="H625" s="16" t="s">
        <v>6054</v>
      </c>
      <c r="I625" s="17" t="s">
        <v>6061</v>
      </c>
      <c r="J625" s="18" t="s">
        <v>6062</v>
      </c>
      <c r="K625" s="19" t="s">
        <v>6057</v>
      </c>
      <c r="L625" s="21" t="s">
        <v>6058</v>
      </c>
      <c r="M625" s="20"/>
      <c r="N625" s="20"/>
      <c r="O625" s="24"/>
      <c r="P625" s="23" t="s">
        <v>6063</v>
      </c>
    </row>
    <row r="626">
      <c r="A626" s="7" t="str">
        <f t="shared" si="1"/>
        <v> </v>
      </c>
      <c r="B626" s="7" t="str">
        <f t="shared" si="2"/>
        <v>928644546</v>
      </c>
      <c r="C626" s="11" t="s">
        <v>98</v>
      </c>
      <c r="D626" s="12">
        <v>9286.0</v>
      </c>
      <c r="E626" s="13">
        <v>14829.0</v>
      </c>
      <c r="F626" s="14">
        <v>44546.0</v>
      </c>
      <c r="G626" s="15">
        <v>0.4270833333333333</v>
      </c>
      <c r="H626" s="16" t="s">
        <v>6060</v>
      </c>
      <c r="I626" s="17" t="s">
        <v>6067</v>
      </c>
      <c r="J626" s="18" t="s">
        <v>6062</v>
      </c>
      <c r="K626" s="19" t="s">
        <v>6057</v>
      </c>
      <c r="L626" s="21"/>
      <c r="M626" s="20" t="s">
        <v>6058</v>
      </c>
      <c r="N626" s="20" t="s">
        <v>6058</v>
      </c>
      <c r="O626" s="24"/>
      <c r="P626" s="23" t="s">
        <v>6064</v>
      </c>
    </row>
    <row r="627">
      <c r="A627" s="7" t="str">
        <f t="shared" si="1"/>
        <v> </v>
      </c>
      <c r="B627" s="7" t="str">
        <f t="shared" si="2"/>
        <v>1417444546</v>
      </c>
      <c r="C627" s="11" t="s">
        <v>2763</v>
      </c>
      <c r="D627" s="12">
        <v>14174.0</v>
      </c>
      <c r="E627" s="13">
        <v>20551.0</v>
      </c>
      <c r="F627" s="14">
        <v>44546.0</v>
      </c>
      <c r="G627" s="15">
        <v>0.4375</v>
      </c>
      <c r="H627" s="16" t="s">
        <v>6060</v>
      </c>
      <c r="I627" s="17" t="s">
        <v>6137</v>
      </c>
      <c r="J627" s="18" t="s">
        <v>6068</v>
      </c>
      <c r="K627" s="19" t="s">
        <v>6111</v>
      </c>
      <c r="L627" s="28"/>
      <c r="M627" s="20" t="s">
        <v>6058</v>
      </c>
      <c r="N627" s="20"/>
      <c r="O627" s="24"/>
      <c r="P627" s="23" t="s">
        <v>6059</v>
      </c>
    </row>
    <row r="628">
      <c r="A628" s="7" t="str">
        <f t="shared" si="1"/>
        <v> </v>
      </c>
      <c r="B628" s="7" t="str">
        <f t="shared" si="2"/>
        <v>1542644546</v>
      </c>
      <c r="C628" s="11" t="s">
        <v>3791</v>
      </c>
      <c r="D628" s="12">
        <v>15426.0</v>
      </c>
      <c r="E628" s="13">
        <v>18470.0</v>
      </c>
      <c r="F628" s="14">
        <v>44546.0</v>
      </c>
      <c r="G628" s="15">
        <v>0.4375</v>
      </c>
      <c r="H628" s="16" t="s">
        <v>6054</v>
      </c>
      <c r="I628" s="17" t="s">
        <v>6055</v>
      </c>
      <c r="J628" s="18" t="s">
        <v>6056</v>
      </c>
      <c r="K628" s="19" t="s">
        <v>6112</v>
      </c>
      <c r="L628" s="28"/>
      <c r="M628" s="20"/>
      <c r="N628" s="20"/>
      <c r="O628" s="24"/>
      <c r="P628" s="23" t="s">
        <v>6084</v>
      </c>
    </row>
    <row r="629">
      <c r="A629" s="7" t="str">
        <f t="shared" si="1"/>
        <v> </v>
      </c>
      <c r="B629" s="7" t="str">
        <f t="shared" si="2"/>
        <v>925944546</v>
      </c>
      <c r="C629" s="11" t="s">
        <v>81</v>
      </c>
      <c r="D629" s="12">
        <v>9259.0</v>
      </c>
      <c r="E629" s="13">
        <v>23278.0</v>
      </c>
      <c r="F629" s="14">
        <v>44546.0</v>
      </c>
      <c r="G629" s="15">
        <v>0.4479166666666667</v>
      </c>
      <c r="H629" s="16" t="s">
        <v>6060</v>
      </c>
      <c r="I629" s="17" t="s">
        <v>6067</v>
      </c>
      <c r="J629" s="18" t="s">
        <v>6081</v>
      </c>
      <c r="K629" s="19" t="s">
        <v>6074</v>
      </c>
      <c r="L629" s="21"/>
      <c r="M629" s="20" t="s">
        <v>6058</v>
      </c>
      <c r="N629" s="20"/>
      <c r="O629" s="24"/>
      <c r="P629" s="23" t="s">
        <v>6059</v>
      </c>
    </row>
    <row r="630">
      <c r="A630" s="7" t="str">
        <f t="shared" si="1"/>
        <v> </v>
      </c>
      <c r="B630" s="7" t="str">
        <f t="shared" si="2"/>
        <v>1774544546</v>
      </c>
      <c r="C630" s="11" t="s">
        <v>5716</v>
      </c>
      <c r="D630" s="12">
        <v>17745.0</v>
      </c>
      <c r="E630" s="13">
        <v>21949.0</v>
      </c>
      <c r="F630" s="14">
        <v>44546.0</v>
      </c>
      <c r="G630" s="15">
        <v>0.4479166666666667</v>
      </c>
      <c r="H630" s="16" t="s">
        <v>6060</v>
      </c>
      <c r="I630" s="17" t="s">
        <v>6067</v>
      </c>
      <c r="J630" s="18" t="s">
        <v>6062</v>
      </c>
      <c r="K630" s="19" t="s">
        <v>6075</v>
      </c>
      <c r="L630" s="21" t="s">
        <v>6058</v>
      </c>
      <c r="M630" s="20"/>
      <c r="N630" s="20"/>
      <c r="O630" s="22"/>
      <c r="P630" s="23" t="e">
        <v>#N/A</v>
      </c>
    </row>
    <row r="631">
      <c r="A631" s="7" t="str">
        <f t="shared" si="1"/>
        <v> </v>
      </c>
      <c r="B631" s="7" t="str">
        <f t="shared" si="2"/>
        <v>1039544546</v>
      </c>
      <c r="C631" s="11" t="s">
        <v>494</v>
      </c>
      <c r="D631" s="12">
        <v>10395.0</v>
      </c>
      <c r="E631" s="13">
        <v>16600.0</v>
      </c>
      <c r="F631" s="14">
        <v>44546.0</v>
      </c>
      <c r="G631" s="15">
        <v>0.4583333333333333</v>
      </c>
      <c r="H631" s="16" t="s">
        <v>6054</v>
      </c>
      <c r="I631" s="17" t="s">
        <v>6061</v>
      </c>
      <c r="J631" s="18" t="s">
        <v>6081</v>
      </c>
      <c r="K631" s="19" t="s">
        <v>6126</v>
      </c>
      <c r="L631" s="21"/>
      <c r="M631" s="20" t="s">
        <v>6058</v>
      </c>
      <c r="N631" s="20" t="s">
        <v>6058</v>
      </c>
      <c r="O631" s="24"/>
      <c r="P631" s="23" t="s">
        <v>6064</v>
      </c>
    </row>
    <row r="632">
      <c r="A632" s="7" t="str">
        <f t="shared" si="1"/>
        <v> </v>
      </c>
      <c r="B632" s="7" t="str">
        <f t="shared" si="2"/>
        <v>994544546</v>
      </c>
      <c r="C632" s="11" t="s">
        <v>312</v>
      </c>
      <c r="D632" s="12">
        <v>9945.0</v>
      </c>
      <c r="E632" s="13">
        <v>21443.0</v>
      </c>
      <c r="F632" s="14">
        <v>44546.0</v>
      </c>
      <c r="G632" s="15">
        <v>0.4583333333333333</v>
      </c>
      <c r="H632" s="16" t="s">
        <v>6054</v>
      </c>
      <c r="I632" s="17" t="s">
        <v>6137</v>
      </c>
      <c r="J632" s="18" t="s">
        <v>6068</v>
      </c>
      <c r="K632" s="19" t="s">
        <v>6069</v>
      </c>
      <c r="L632" s="21"/>
      <c r="M632" s="20" t="s">
        <v>6058</v>
      </c>
      <c r="N632" s="20"/>
      <c r="O632" s="24"/>
      <c r="P632" s="23" t="s">
        <v>6059</v>
      </c>
    </row>
    <row r="633">
      <c r="A633" s="7" t="str">
        <f t="shared" si="1"/>
        <v> </v>
      </c>
      <c r="B633" s="7" t="str">
        <f t="shared" si="2"/>
        <v>997644546</v>
      </c>
      <c r="C633" s="11" t="s">
        <v>324</v>
      </c>
      <c r="D633" s="12">
        <v>9976.0</v>
      </c>
      <c r="E633" s="13">
        <v>19321.0</v>
      </c>
      <c r="F633" s="14">
        <v>44546.0</v>
      </c>
      <c r="G633" s="15">
        <v>0.4583333333333333</v>
      </c>
      <c r="H633" s="16" t="s">
        <v>6060</v>
      </c>
      <c r="I633" s="17" t="s">
        <v>6061</v>
      </c>
      <c r="J633" s="18" t="s">
        <v>6062</v>
      </c>
      <c r="K633" s="19" t="s">
        <v>6057</v>
      </c>
      <c r="L633" s="28"/>
      <c r="M633" s="20" t="s">
        <v>6058</v>
      </c>
      <c r="N633" s="20" t="s">
        <v>6058</v>
      </c>
      <c r="O633" s="24"/>
      <c r="P633" s="23" t="s">
        <v>6064</v>
      </c>
    </row>
    <row r="634">
      <c r="A634" s="7" t="str">
        <f t="shared" si="1"/>
        <v> </v>
      </c>
      <c r="B634" s="7" t="str">
        <f t="shared" si="2"/>
        <v>1070244546</v>
      </c>
      <c r="C634" s="11" t="s">
        <v>611</v>
      </c>
      <c r="D634" s="12">
        <v>10702.0</v>
      </c>
      <c r="E634" s="13">
        <v>18579.0</v>
      </c>
      <c r="F634" s="14">
        <v>44546.0</v>
      </c>
      <c r="G634" s="15">
        <v>0.4583333333333333</v>
      </c>
      <c r="H634" s="16" t="s">
        <v>6054</v>
      </c>
      <c r="I634" s="17" t="s">
        <v>6055</v>
      </c>
      <c r="J634" s="18" t="s">
        <v>6056</v>
      </c>
      <c r="K634" s="19" t="s">
        <v>6069</v>
      </c>
      <c r="L634" s="28"/>
      <c r="M634" s="20" t="s">
        <v>6058</v>
      </c>
      <c r="N634" s="20"/>
      <c r="O634" s="24"/>
      <c r="P634" s="23" t="s">
        <v>6059</v>
      </c>
    </row>
    <row r="635">
      <c r="A635" s="7" t="str">
        <f t="shared" si="1"/>
        <v> </v>
      </c>
      <c r="B635" s="7" t="str">
        <f t="shared" si="2"/>
        <v>1583544546</v>
      </c>
      <c r="C635" s="11" t="s">
        <v>4155</v>
      </c>
      <c r="D635" s="12">
        <v>15835.0</v>
      </c>
      <c r="E635" s="13">
        <v>21919.0</v>
      </c>
      <c r="F635" s="14">
        <v>44546.0</v>
      </c>
      <c r="G635" s="15">
        <v>0.46875</v>
      </c>
      <c r="H635" s="16" t="s">
        <v>6060</v>
      </c>
      <c r="I635" s="17" t="s">
        <v>6137</v>
      </c>
      <c r="J635" s="18" t="s">
        <v>6068</v>
      </c>
      <c r="K635" s="19" t="s">
        <v>6075</v>
      </c>
      <c r="L635" s="28"/>
      <c r="M635" s="20" t="s">
        <v>6058</v>
      </c>
      <c r="N635" s="20" t="s">
        <v>6058</v>
      </c>
      <c r="O635" s="24"/>
      <c r="P635" s="23" t="s">
        <v>6103</v>
      </c>
    </row>
    <row r="636">
      <c r="A636" s="7" t="str">
        <f t="shared" si="1"/>
        <v> </v>
      </c>
      <c r="B636" s="7" t="str">
        <f t="shared" si="2"/>
        <v>1170144546</v>
      </c>
      <c r="C636" s="11" t="s">
        <v>1035</v>
      </c>
      <c r="D636" s="12">
        <v>11701.0</v>
      </c>
      <c r="E636" s="13">
        <v>21055.0</v>
      </c>
      <c r="F636" s="14">
        <v>44546.0</v>
      </c>
      <c r="G636" s="15">
        <v>0.46875</v>
      </c>
      <c r="H636" s="16" t="s">
        <v>6060</v>
      </c>
      <c r="I636" s="17" t="s">
        <v>6061</v>
      </c>
      <c r="J636" s="18" t="s">
        <v>6062</v>
      </c>
      <c r="K636" s="19" t="s">
        <v>6079</v>
      </c>
      <c r="L636" s="28"/>
      <c r="M636" s="20" t="s">
        <v>6058</v>
      </c>
      <c r="N636" s="20"/>
      <c r="O636" s="24"/>
      <c r="P636" s="23" t="s">
        <v>6084</v>
      </c>
    </row>
    <row r="637">
      <c r="A637" s="7" t="str">
        <f t="shared" si="1"/>
        <v> </v>
      </c>
      <c r="B637" s="7" t="str">
        <f t="shared" si="2"/>
        <v>1645644546</v>
      </c>
      <c r="C637" s="11" t="s">
        <v>4667</v>
      </c>
      <c r="D637" s="12">
        <v>16456.0</v>
      </c>
      <c r="E637" s="13">
        <v>33340.0</v>
      </c>
      <c r="F637" s="14">
        <v>44546.0</v>
      </c>
      <c r="G637" s="15">
        <v>0.46875</v>
      </c>
      <c r="H637" s="16" t="s">
        <v>6060</v>
      </c>
      <c r="I637" s="17" t="s">
        <v>6061</v>
      </c>
      <c r="J637" s="18" t="s">
        <v>6081</v>
      </c>
      <c r="K637" s="19" t="s">
        <v>6076</v>
      </c>
      <c r="L637" s="28"/>
      <c r="M637" s="20" t="s">
        <v>6058</v>
      </c>
      <c r="N637" s="20"/>
      <c r="O637" s="24"/>
      <c r="P637" s="23" t="s">
        <v>6059</v>
      </c>
    </row>
    <row r="638">
      <c r="A638" s="7" t="str">
        <f t="shared" si="1"/>
        <v> </v>
      </c>
      <c r="B638" s="7" t="str">
        <f t="shared" si="2"/>
        <v>1128144546</v>
      </c>
      <c r="C638" s="11" t="s">
        <v>859</v>
      </c>
      <c r="D638" s="12">
        <v>11281.0</v>
      </c>
      <c r="E638" s="13">
        <v>25767.0</v>
      </c>
      <c r="F638" s="14">
        <v>44546.0</v>
      </c>
      <c r="G638" s="15">
        <v>0.4895833333333333</v>
      </c>
      <c r="H638" s="16" t="s">
        <v>6060</v>
      </c>
      <c r="I638" s="17" t="s">
        <v>6061</v>
      </c>
      <c r="J638" s="18" t="s">
        <v>6081</v>
      </c>
      <c r="K638" s="19" t="s">
        <v>6088</v>
      </c>
      <c r="L638" s="28"/>
      <c r="M638" s="20" t="s">
        <v>6058</v>
      </c>
      <c r="N638" s="20"/>
      <c r="O638" s="24"/>
      <c r="P638" s="23" t="s">
        <v>6059</v>
      </c>
    </row>
    <row r="639">
      <c r="A639" s="7" t="str">
        <f t="shared" si="1"/>
        <v> </v>
      </c>
      <c r="B639" s="7" t="str">
        <f t="shared" si="2"/>
        <v>1775244546</v>
      </c>
      <c r="C639" s="11" t="s">
        <v>5717</v>
      </c>
      <c r="D639" s="12">
        <v>17752.0</v>
      </c>
      <c r="E639" s="13">
        <v>12688.0</v>
      </c>
      <c r="F639" s="14">
        <v>44546.0</v>
      </c>
      <c r="G639" s="15">
        <v>0.5104166666666666</v>
      </c>
      <c r="H639" s="16" t="s">
        <v>6054</v>
      </c>
      <c r="I639" s="17" t="s">
        <v>6067</v>
      </c>
      <c r="J639" s="18" t="s">
        <v>6062</v>
      </c>
      <c r="K639" s="19" t="s">
        <v>6075</v>
      </c>
      <c r="L639" s="21" t="s">
        <v>6058</v>
      </c>
      <c r="M639" s="20"/>
      <c r="N639" s="20"/>
      <c r="O639" s="22"/>
      <c r="P639" s="23" t="e">
        <v>#N/A</v>
      </c>
    </row>
    <row r="640">
      <c r="A640" s="7" t="str">
        <f t="shared" si="1"/>
        <v> </v>
      </c>
      <c r="B640" s="7" t="str">
        <f t="shared" si="2"/>
        <v>1267544546</v>
      </c>
      <c r="C640" s="11" t="s">
        <v>1586</v>
      </c>
      <c r="D640" s="12">
        <v>12675.0</v>
      </c>
      <c r="E640" s="13">
        <v>19718.0</v>
      </c>
      <c r="F640" s="14">
        <v>44546.0</v>
      </c>
      <c r="G640" s="15">
        <v>0.5416666666666666</v>
      </c>
      <c r="H640" s="16" t="s">
        <v>6054</v>
      </c>
      <c r="I640" s="17" t="s">
        <v>6137</v>
      </c>
      <c r="J640" s="18" t="s">
        <v>6068</v>
      </c>
      <c r="K640" s="19" t="s">
        <v>6057</v>
      </c>
      <c r="L640" s="28"/>
      <c r="M640" s="20" t="s">
        <v>6058</v>
      </c>
      <c r="N640" s="20"/>
      <c r="O640" s="24"/>
      <c r="P640" s="23" t="s">
        <v>6059</v>
      </c>
    </row>
    <row r="641">
      <c r="A641" s="7" t="str">
        <f t="shared" si="1"/>
        <v> </v>
      </c>
      <c r="B641" s="7" t="str">
        <f t="shared" si="2"/>
        <v>1441144546</v>
      </c>
      <c r="C641" s="11" t="s">
        <v>2954</v>
      </c>
      <c r="D641" s="12">
        <v>14411.0</v>
      </c>
      <c r="E641" s="13">
        <v>20328.0</v>
      </c>
      <c r="F641" s="14">
        <v>44546.0</v>
      </c>
      <c r="G641" s="15">
        <v>0.5416666666666666</v>
      </c>
      <c r="H641" s="16" t="s">
        <v>6054</v>
      </c>
      <c r="I641" s="17" t="s">
        <v>6055</v>
      </c>
      <c r="J641" s="18" t="s">
        <v>6062</v>
      </c>
      <c r="K641" s="19" t="s">
        <v>6057</v>
      </c>
      <c r="L641" s="28"/>
      <c r="M641" s="20" t="s">
        <v>6058</v>
      </c>
      <c r="N641" s="20"/>
      <c r="O641" s="24"/>
      <c r="P641" s="23" t="s">
        <v>6059</v>
      </c>
    </row>
    <row r="642">
      <c r="A642" s="7" t="str">
        <f t="shared" si="1"/>
        <v> </v>
      </c>
      <c r="B642" s="7" t="str">
        <f t="shared" si="2"/>
        <v>1770444546</v>
      </c>
      <c r="C642" s="11" t="s">
        <v>5592</v>
      </c>
      <c r="D642" s="12">
        <v>17704.0</v>
      </c>
      <c r="E642" s="13">
        <v>26847.0</v>
      </c>
      <c r="F642" s="14">
        <v>44546.0</v>
      </c>
      <c r="G642" s="15">
        <v>0.5625</v>
      </c>
      <c r="H642" s="16" t="s">
        <v>6054</v>
      </c>
      <c r="I642" s="17" t="s">
        <v>6067</v>
      </c>
      <c r="J642" s="18" t="s">
        <v>6062</v>
      </c>
      <c r="K642" s="19" t="s">
        <v>6057</v>
      </c>
      <c r="L642" s="21" t="s">
        <v>6058</v>
      </c>
      <c r="M642" s="20"/>
      <c r="N642" s="20"/>
      <c r="O642" s="24"/>
      <c r="P642" s="23" t="s">
        <v>6063</v>
      </c>
    </row>
    <row r="643">
      <c r="A643" s="7" t="str">
        <f t="shared" si="1"/>
        <v> </v>
      </c>
      <c r="B643" s="7" t="str">
        <f t="shared" si="2"/>
        <v>921044546</v>
      </c>
      <c r="C643" s="11" t="s">
        <v>44</v>
      </c>
      <c r="D643" s="12">
        <v>9210.0</v>
      </c>
      <c r="E643" s="13">
        <v>46508.0</v>
      </c>
      <c r="F643" s="14">
        <v>44546.0</v>
      </c>
      <c r="G643" s="15">
        <v>0.5625</v>
      </c>
      <c r="H643" s="16" t="s">
        <v>6060</v>
      </c>
      <c r="I643" s="17" t="s">
        <v>6067</v>
      </c>
      <c r="J643" s="18" t="s">
        <v>6062</v>
      </c>
      <c r="K643" s="19" t="s">
        <v>6057</v>
      </c>
      <c r="L643" s="21"/>
      <c r="M643" s="20" t="s">
        <v>6058</v>
      </c>
      <c r="N643" s="20"/>
      <c r="O643" s="24"/>
      <c r="P643" s="23" t="s">
        <v>6059</v>
      </c>
    </row>
    <row r="644">
      <c r="A644" s="7" t="str">
        <f t="shared" si="1"/>
        <v> </v>
      </c>
      <c r="B644" s="7" t="str">
        <f t="shared" si="2"/>
        <v>1588744546</v>
      </c>
      <c r="C644" s="11" t="s">
        <v>4206</v>
      </c>
      <c r="D644" s="12">
        <v>15887.0</v>
      </c>
      <c r="E644" s="13">
        <v>27207.0</v>
      </c>
      <c r="F644" s="14">
        <v>44546.0</v>
      </c>
      <c r="G644" s="15">
        <v>0.5625</v>
      </c>
      <c r="H644" s="16" t="s">
        <v>6060</v>
      </c>
      <c r="I644" s="17" t="s">
        <v>6067</v>
      </c>
      <c r="J644" s="18" t="s">
        <v>6081</v>
      </c>
      <c r="K644" s="19" t="s">
        <v>6078</v>
      </c>
      <c r="L644" s="21"/>
      <c r="M644" s="20" t="s">
        <v>6058</v>
      </c>
      <c r="N644" s="20"/>
      <c r="O644" s="24"/>
      <c r="P644" s="23" t="s">
        <v>6084</v>
      </c>
    </row>
    <row r="645">
      <c r="A645" s="7" t="str">
        <f t="shared" si="1"/>
        <v> </v>
      </c>
      <c r="B645" s="7" t="str">
        <f t="shared" si="2"/>
        <v>1016444546</v>
      </c>
      <c r="C645" s="11" t="s">
        <v>404</v>
      </c>
      <c r="D645" s="12">
        <v>10164.0</v>
      </c>
      <c r="E645" s="13">
        <v>21050.0</v>
      </c>
      <c r="F645" s="14">
        <v>44546.0</v>
      </c>
      <c r="G645" s="15">
        <v>0.5625</v>
      </c>
      <c r="H645" s="16" t="s">
        <v>6060</v>
      </c>
      <c r="I645" s="17" t="s">
        <v>6137</v>
      </c>
      <c r="J645" s="18" t="s">
        <v>6068</v>
      </c>
      <c r="K645" s="19" t="s">
        <v>6078</v>
      </c>
      <c r="L645" s="21"/>
      <c r="M645" s="20" t="s">
        <v>6058</v>
      </c>
      <c r="N645" s="20"/>
      <c r="O645" s="24"/>
      <c r="P645" s="23" t="s">
        <v>6084</v>
      </c>
    </row>
    <row r="646">
      <c r="A646" s="7" t="str">
        <f t="shared" si="1"/>
        <v> </v>
      </c>
      <c r="B646" s="7" t="str">
        <f t="shared" si="2"/>
        <v>1634944546</v>
      </c>
      <c r="C646" s="11" t="s">
        <v>4589</v>
      </c>
      <c r="D646" s="12">
        <v>16349.0</v>
      </c>
      <c r="E646" s="13">
        <v>13922.0</v>
      </c>
      <c r="F646" s="14">
        <v>44546.0</v>
      </c>
      <c r="G646" s="15">
        <v>0.5625</v>
      </c>
      <c r="H646" s="16" t="s">
        <v>6060</v>
      </c>
      <c r="I646" s="17" t="s">
        <v>6055</v>
      </c>
      <c r="J646" s="18" t="s">
        <v>6056</v>
      </c>
      <c r="K646" s="19" t="s">
        <v>6094</v>
      </c>
      <c r="L646" s="21"/>
      <c r="M646" s="20" t="s">
        <v>6058</v>
      </c>
      <c r="N646" s="20"/>
      <c r="O646" s="24"/>
      <c r="P646" s="23" t="s">
        <v>6059</v>
      </c>
    </row>
    <row r="647">
      <c r="A647" s="7" t="str">
        <f t="shared" si="1"/>
        <v> </v>
      </c>
      <c r="B647" s="7" t="str">
        <f t="shared" si="2"/>
        <v>921444546</v>
      </c>
      <c r="C647" s="11" t="s">
        <v>48</v>
      </c>
      <c r="D647" s="12">
        <v>9214.0</v>
      </c>
      <c r="E647" s="13">
        <v>20158.0</v>
      </c>
      <c r="F647" s="14">
        <v>44546.0</v>
      </c>
      <c r="G647" s="15">
        <v>0.5729166666666666</v>
      </c>
      <c r="H647" s="16" t="s">
        <v>6060</v>
      </c>
      <c r="I647" s="17" t="s">
        <v>6055</v>
      </c>
      <c r="J647" s="18" t="s">
        <v>6056</v>
      </c>
      <c r="K647" s="19" t="s">
        <v>6094</v>
      </c>
      <c r="L647" s="28"/>
      <c r="M647" s="20" t="s">
        <v>6058</v>
      </c>
      <c r="N647" s="20"/>
      <c r="O647" s="24"/>
      <c r="P647" s="23" t="e">
        <v>#N/A</v>
      </c>
    </row>
    <row r="648">
      <c r="A648" s="7" t="str">
        <f t="shared" si="1"/>
        <v> </v>
      </c>
      <c r="B648" s="7" t="str">
        <f t="shared" si="2"/>
        <v>1072344546</v>
      </c>
      <c r="C648" s="11" t="s">
        <v>172</v>
      </c>
      <c r="D648" s="12">
        <v>10723.0</v>
      </c>
      <c r="E648" s="13">
        <v>13729.0</v>
      </c>
      <c r="F648" s="14">
        <v>44546.0</v>
      </c>
      <c r="G648" s="15">
        <v>0.5729166666666666</v>
      </c>
      <c r="H648" s="16" t="s">
        <v>6060</v>
      </c>
      <c r="I648" s="17" t="s">
        <v>6061</v>
      </c>
      <c r="J648" s="18" t="s">
        <v>6062</v>
      </c>
      <c r="K648" s="19" t="s">
        <v>6079</v>
      </c>
      <c r="L648" s="28"/>
      <c r="M648" s="20" t="s">
        <v>6058</v>
      </c>
      <c r="N648" s="20"/>
      <c r="O648" s="24"/>
      <c r="P648" s="23" t="s">
        <v>6084</v>
      </c>
    </row>
    <row r="649">
      <c r="A649" s="7" t="str">
        <f t="shared" si="1"/>
        <v> </v>
      </c>
      <c r="B649" s="7" t="str">
        <f t="shared" si="2"/>
        <v>1288944546</v>
      </c>
      <c r="C649" s="11" t="s">
        <v>1760</v>
      </c>
      <c r="D649" s="12">
        <v>12889.0</v>
      </c>
      <c r="E649" s="13">
        <v>22761.0</v>
      </c>
      <c r="F649" s="14">
        <v>44546.0</v>
      </c>
      <c r="G649" s="15">
        <v>0.5729166666666666</v>
      </c>
      <c r="H649" s="16" t="s">
        <v>6060</v>
      </c>
      <c r="I649" s="17" t="s">
        <v>6055</v>
      </c>
      <c r="J649" s="18" t="s">
        <v>6056</v>
      </c>
      <c r="K649" s="19" t="s">
        <v>6072</v>
      </c>
      <c r="L649" s="21"/>
      <c r="M649" s="20" t="s">
        <v>6058</v>
      </c>
      <c r="N649" s="20"/>
      <c r="O649" s="24"/>
      <c r="P649" s="23" t="s">
        <v>6084</v>
      </c>
    </row>
    <row r="650">
      <c r="A650" s="7" t="str">
        <f t="shared" si="1"/>
        <v> </v>
      </c>
      <c r="B650" s="7" t="str">
        <f t="shared" si="2"/>
        <v>1033844546</v>
      </c>
      <c r="C650" s="11" t="s">
        <v>470</v>
      </c>
      <c r="D650" s="12">
        <v>10338.0</v>
      </c>
      <c r="E650" s="13">
        <v>34388.0</v>
      </c>
      <c r="F650" s="14">
        <v>44546.0</v>
      </c>
      <c r="G650" s="15">
        <v>0.5729166666666666</v>
      </c>
      <c r="H650" s="16" t="s">
        <v>6060</v>
      </c>
      <c r="I650" s="17" t="s">
        <v>6061</v>
      </c>
      <c r="J650" s="18" t="s">
        <v>6081</v>
      </c>
      <c r="K650" s="19" t="s">
        <v>6101</v>
      </c>
      <c r="L650" s="28"/>
      <c r="M650" s="20" t="s">
        <v>6058</v>
      </c>
      <c r="N650" s="20"/>
      <c r="O650" s="24"/>
      <c r="P650" s="23" t="s">
        <v>6059</v>
      </c>
    </row>
    <row r="651">
      <c r="A651" s="7" t="str">
        <f t="shared" si="1"/>
        <v> </v>
      </c>
      <c r="B651" s="7" t="str">
        <f t="shared" si="2"/>
        <v>1723444546</v>
      </c>
      <c r="C651" s="11" t="s">
        <v>5280</v>
      </c>
      <c r="D651" s="12">
        <v>17234.0</v>
      </c>
      <c r="E651" s="13">
        <v>26564.0</v>
      </c>
      <c r="F651" s="14">
        <v>44546.0</v>
      </c>
      <c r="G651" s="15">
        <v>0.5833333333333334</v>
      </c>
      <c r="H651" s="16" t="s">
        <v>6060</v>
      </c>
      <c r="I651" s="17" t="s">
        <v>6067</v>
      </c>
      <c r="J651" s="18" t="s">
        <v>6062</v>
      </c>
      <c r="K651" s="19" t="s">
        <v>6075</v>
      </c>
      <c r="L651" s="21" t="s">
        <v>6058</v>
      </c>
      <c r="M651" s="20"/>
      <c r="N651" s="20"/>
      <c r="O651" s="24"/>
      <c r="P651" s="23" t="e">
        <v>#N/A</v>
      </c>
    </row>
    <row r="652">
      <c r="A652" s="7" t="str">
        <f t="shared" si="1"/>
        <v> </v>
      </c>
      <c r="B652" s="7" t="str">
        <f t="shared" si="2"/>
        <v>1033044546</v>
      </c>
      <c r="C652" s="11" t="s">
        <v>465</v>
      </c>
      <c r="D652" s="12">
        <v>10330.0</v>
      </c>
      <c r="E652" s="13">
        <v>23562.0</v>
      </c>
      <c r="F652" s="14">
        <v>44546.0</v>
      </c>
      <c r="G652" s="15">
        <v>0.5833333333333334</v>
      </c>
      <c r="H652" s="16" t="s">
        <v>6060</v>
      </c>
      <c r="I652" s="17" t="s">
        <v>6137</v>
      </c>
      <c r="J652" s="18" t="s">
        <v>6068</v>
      </c>
      <c r="K652" s="19" t="s">
        <v>6111</v>
      </c>
      <c r="L652" s="28"/>
      <c r="M652" s="20" t="s">
        <v>6058</v>
      </c>
      <c r="N652" s="20"/>
      <c r="O652" s="24"/>
      <c r="P652" s="23" t="s">
        <v>6059</v>
      </c>
    </row>
    <row r="653">
      <c r="A653" s="7" t="str">
        <f t="shared" si="1"/>
        <v> </v>
      </c>
      <c r="B653" s="7" t="str">
        <f t="shared" si="2"/>
        <v>1190644546</v>
      </c>
      <c r="C653" s="11" t="s">
        <v>1147</v>
      </c>
      <c r="D653" s="12">
        <v>11906.0</v>
      </c>
      <c r="E653" s="13">
        <v>22067.0</v>
      </c>
      <c r="F653" s="14">
        <v>44546.0</v>
      </c>
      <c r="G653" s="15">
        <v>0.5833333333333334</v>
      </c>
      <c r="H653" s="16" t="s">
        <v>6054</v>
      </c>
      <c r="I653" s="17" t="s">
        <v>6055</v>
      </c>
      <c r="J653" s="18" t="s">
        <v>6056</v>
      </c>
      <c r="K653" s="19" t="s">
        <v>6107</v>
      </c>
      <c r="L653" s="28"/>
      <c r="M653" s="20" t="s">
        <v>6058</v>
      </c>
      <c r="N653" s="20"/>
      <c r="O653" s="24"/>
      <c r="P653" s="23" t="s">
        <v>6084</v>
      </c>
    </row>
    <row r="654">
      <c r="A654" s="7" t="str">
        <f t="shared" si="1"/>
        <v> </v>
      </c>
      <c r="B654" s="7" t="str">
        <f t="shared" si="2"/>
        <v>1003044546</v>
      </c>
      <c r="C654" s="11" t="s">
        <v>346</v>
      </c>
      <c r="D654" s="12">
        <v>10030.0</v>
      </c>
      <c r="E654" s="13">
        <v>28740.0</v>
      </c>
      <c r="F654" s="14">
        <v>44546.0</v>
      </c>
      <c r="G654" s="15">
        <v>0.59375</v>
      </c>
      <c r="H654" s="16" t="s">
        <v>6060</v>
      </c>
      <c r="I654" s="17" t="s">
        <v>6061</v>
      </c>
      <c r="J654" s="18" t="s">
        <v>6081</v>
      </c>
      <c r="K654" s="19" t="s">
        <v>6119</v>
      </c>
      <c r="L654" s="28"/>
      <c r="M654" s="20" t="s">
        <v>6058</v>
      </c>
      <c r="N654" s="20" t="s">
        <v>6058</v>
      </c>
      <c r="O654" s="24"/>
      <c r="P654" s="23" t="s">
        <v>6103</v>
      </c>
    </row>
    <row r="655">
      <c r="A655" s="7" t="str">
        <f t="shared" si="1"/>
        <v> </v>
      </c>
      <c r="B655" s="7" t="str">
        <f t="shared" si="2"/>
        <v>1764344546</v>
      </c>
      <c r="C655" s="11" t="s">
        <v>5718</v>
      </c>
      <c r="D655" s="12">
        <v>17643.0</v>
      </c>
      <c r="E655" s="13">
        <v>15359.0</v>
      </c>
      <c r="F655" s="14">
        <v>44546.0</v>
      </c>
      <c r="G655" s="15">
        <v>0.6041666666666666</v>
      </c>
      <c r="H655" s="16" t="s">
        <v>6060</v>
      </c>
      <c r="I655" s="17" t="s">
        <v>6067</v>
      </c>
      <c r="J655" s="18" t="s">
        <v>6062</v>
      </c>
      <c r="K655" s="19" t="s">
        <v>6100</v>
      </c>
      <c r="L655" s="21" t="s">
        <v>6058</v>
      </c>
      <c r="M655" s="20"/>
      <c r="N655" s="20"/>
      <c r="O655" s="22"/>
      <c r="P655" s="23" t="e">
        <v>#N/A</v>
      </c>
    </row>
    <row r="656">
      <c r="A656" s="7" t="str">
        <f t="shared" si="1"/>
        <v> </v>
      </c>
      <c r="B656" s="7" t="str">
        <f t="shared" si="2"/>
        <v>1469144546</v>
      </c>
      <c r="C656" s="11" t="s">
        <v>3182</v>
      </c>
      <c r="D656" s="12">
        <v>14691.0</v>
      </c>
      <c r="E656" s="13">
        <v>18045.0</v>
      </c>
      <c r="F656" s="14">
        <v>44546.0</v>
      </c>
      <c r="G656" s="15">
        <v>0.6041666666666666</v>
      </c>
      <c r="H656" s="16" t="s">
        <v>6060</v>
      </c>
      <c r="I656" s="17" t="s">
        <v>6137</v>
      </c>
      <c r="J656" s="18" t="s">
        <v>6068</v>
      </c>
      <c r="K656" s="19" t="s">
        <v>6057</v>
      </c>
      <c r="L656" s="21"/>
      <c r="M656" s="20" t="s">
        <v>6058</v>
      </c>
      <c r="N656" s="20" t="s">
        <v>6058</v>
      </c>
      <c r="O656" s="24"/>
      <c r="P656" s="23" t="s">
        <v>6064</v>
      </c>
    </row>
    <row r="657">
      <c r="A657" s="7" t="str">
        <f t="shared" si="1"/>
        <v> </v>
      </c>
      <c r="B657" s="7" t="str">
        <f t="shared" si="2"/>
        <v>1397244546</v>
      </c>
      <c r="C657" s="11" t="s">
        <v>2615</v>
      </c>
      <c r="D657" s="12">
        <v>13972.0</v>
      </c>
      <c r="E657" s="13">
        <v>17231.0</v>
      </c>
      <c r="F657" s="14">
        <v>44546.0</v>
      </c>
      <c r="G657" s="15">
        <v>0.6041666666666666</v>
      </c>
      <c r="H657" s="16" t="s">
        <v>6060</v>
      </c>
      <c r="I657" s="17" t="s">
        <v>6067</v>
      </c>
      <c r="J657" s="18" t="s">
        <v>6062</v>
      </c>
      <c r="K657" s="19" t="s">
        <v>6072</v>
      </c>
      <c r="L657" s="28"/>
      <c r="M657" s="20" t="s">
        <v>6058</v>
      </c>
      <c r="N657" s="20"/>
      <c r="O657" s="24"/>
      <c r="P657" s="23" t="s">
        <v>6084</v>
      </c>
    </row>
    <row r="658">
      <c r="A658" s="7" t="str">
        <f t="shared" si="1"/>
        <v> </v>
      </c>
      <c r="B658" s="7" t="str">
        <f t="shared" si="2"/>
        <v>1568944546</v>
      </c>
      <c r="C658" s="11" t="s">
        <v>4022</v>
      </c>
      <c r="D658" s="12">
        <v>15689.0</v>
      </c>
      <c r="E658" s="13">
        <v>25981.0</v>
      </c>
      <c r="F658" s="14">
        <v>44546.0</v>
      </c>
      <c r="G658" s="15">
        <v>0.6041666666666666</v>
      </c>
      <c r="H658" s="16" t="s">
        <v>6060</v>
      </c>
      <c r="I658" s="17" t="s">
        <v>6055</v>
      </c>
      <c r="J658" s="18" t="s">
        <v>6056</v>
      </c>
      <c r="K658" s="19" t="s">
        <v>6101</v>
      </c>
      <c r="L658" s="28"/>
      <c r="M658" s="20" t="s">
        <v>6058</v>
      </c>
      <c r="N658" s="20"/>
      <c r="O658" s="24"/>
      <c r="P658" s="23" t="s">
        <v>6059</v>
      </c>
    </row>
    <row r="659">
      <c r="A659" s="7" t="str">
        <f t="shared" si="1"/>
        <v> </v>
      </c>
      <c r="B659" s="7" t="str">
        <f t="shared" si="2"/>
        <v>1587944546</v>
      </c>
      <c r="C659" s="11" t="s">
        <v>4198</v>
      </c>
      <c r="D659" s="12">
        <v>15879.0</v>
      </c>
      <c r="E659" s="13">
        <v>28372.0</v>
      </c>
      <c r="F659" s="14">
        <v>44546.0</v>
      </c>
      <c r="G659" s="15">
        <v>0.6041666666666666</v>
      </c>
      <c r="H659" s="16" t="s">
        <v>6054</v>
      </c>
      <c r="I659" s="17" t="s">
        <v>6055</v>
      </c>
      <c r="J659" s="18" t="s">
        <v>6056</v>
      </c>
      <c r="K659" s="19" t="s">
        <v>6069</v>
      </c>
      <c r="L659" s="28"/>
      <c r="M659" s="20" t="s">
        <v>6058</v>
      </c>
      <c r="N659" s="20" t="s">
        <v>6058</v>
      </c>
      <c r="O659" s="24"/>
      <c r="P659" s="23" t="s">
        <v>6064</v>
      </c>
    </row>
    <row r="660">
      <c r="A660" s="7" t="str">
        <f t="shared" si="1"/>
        <v> </v>
      </c>
      <c r="B660" s="7" t="str">
        <f t="shared" si="2"/>
        <v>1719544546</v>
      </c>
      <c r="C660" s="11" t="s">
        <v>5247</v>
      </c>
      <c r="D660" s="12">
        <v>17195.0</v>
      </c>
      <c r="E660" s="13">
        <v>23337.0</v>
      </c>
      <c r="F660" s="14">
        <v>44546.0</v>
      </c>
      <c r="G660" s="15">
        <v>0.6145833333333334</v>
      </c>
      <c r="H660" s="16" t="s">
        <v>6054</v>
      </c>
      <c r="I660" s="17" t="s">
        <v>6055</v>
      </c>
      <c r="J660" s="18" t="s">
        <v>6056</v>
      </c>
      <c r="K660" s="19" t="s">
        <v>6078</v>
      </c>
      <c r="L660" s="28"/>
      <c r="M660" s="20" t="s">
        <v>6058</v>
      </c>
      <c r="N660" s="20" t="s">
        <v>6058</v>
      </c>
      <c r="O660" s="24"/>
      <c r="P660" s="23" t="e">
        <v>#N/A</v>
      </c>
    </row>
    <row r="661">
      <c r="A661" s="7" t="str">
        <f t="shared" si="1"/>
        <v> </v>
      </c>
      <c r="B661" s="7" t="str">
        <f t="shared" si="2"/>
        <v>1700844546</v>
      </c>
      <c r="C661" s="11" t="s">
        <v>5095</v>
      </c>
      <c r="D661" s="12">
        <v>17008.0</v>
      </c>
      <c r="E661" s="13">
        <v>27220.0</v>
      </c>
      <c r="F661" s="14">
        <v>44546.0</v>
      </c>
      <c r="G661" s="15">
        <v>0.6145833333333334</v>
      </c>
      <c r="H661" s="16" t="s">
        <v>6060</v>
      </c>
      <c r="I661" s="17" t="s">
        <v>6061</v>
      </c>
      <c r="J661" s="18" t="s">
        <v>6062</v>
      </c>
      <c r="K661" s="19" t="s">
        <v>6107</v>
      </c>
      <c r="L661" s="21" t="s">
        <v>6058</v>
      </c>
      <c r="M661" s="20"/>
      <c r="N661" s="20"/>
      <c r="O661" s="24"/>
      <c r="P661" s="23" t="e">
        <v>#N/A</v>
      </c>
    </row>
    <row r="662">
      <c r="A662" s="7" t="str">
        <f t="shared" si="1"/>
        <v> </v>
      </c>
      <c r="B662" s="7" t="str">
        <f t="shared" si="2"/>
        <v>1772244546</v>
      </c>
      <c r="C662" s="11" t="s">
        <v>5597</v>
      </c>
      <c r="D662" s="12">
        <v>17722.0</v>
      </c>
      <c r="E662" s="13">
        <v>18162.0</v>
      </c>
      <c r="F662" s="14">
        <v>44546.0</v>
      </c>
      <c r="G662" s="15">
        <v>0.6145833333333334</v>
      </c>
      <c r="H662" s="16" t="s">
        <v>6054</v>
      </c>
      <c r="I662" s="17" t="s">
        <v>6061</v>
      </c>
      <c r="J662" s="18" t="s">
        <v>6062</v>
      </c>
      <c r="K662" s="19" t="s">
        <v>6057</v>
      </c>
      <c r="L662" s="21" t="s">
        <v>6058</v>
      </c>
      <c r="M662" s="20"/>
      <c r="N662" s="20"/>
      <c r="O662" s="24"/>
      <c r="P662" s="23" t="s">
        <v>6063</v>
      </c>
    </row>
    <row r="663">
      <c r="A663" s="7" t="str">
        <f t="shared" si="1"/>
        <v> </v>
      </c>
      <c r="B663" s="7" t="str">
        <f t="shared" si="2"/>
        <v>914344546</v>
      </c>
      <c r="C663" s="11" t="s">
        <v>6</v>
      </c>
      <c r="D663" s="12">
        <v>9143.0</v>
      </c>
      <c r="E663" s="13">
        <v>12955.0</v>
      </c>
      <c r="F663" s="14">
        <v>44546.0</v>
      </c>
      <c r="G663" s="15">
        <v>0.6145833333333334</v>
      </c>
      <c r="H663" s="16" t="s">
        <v>6060</v>
      </c>
      <c r="I663" s="17" t="s">
        <v>6061</v>
      </c>
      <c r="J663" s="18" t="s">
        <v>6081</v>
      </c>
      <c r="K663" s="19" t="s">
        <v>6102</v>
      </c>
      <c r="L663" s="21"/>
      <c r="M663" s="20" t="s">
        <v>6058</v>
      </c>
      <c r="N663" s="20"/>
      <c r="O663" s="24"/>
      <c r="P663" s="23" t="s">
        <v>6059</v>
      </c>
    </row>
    <row r="664">
      <c r="A664" s="7" t="str">
        <f t="shared" si="1"/>
        <v> </v>
      </c>
      <c r="B664" s="7" t="str">
        <f t="shared" si="2"/>
        <v>1018844546</v>
      </c>
      <c r="C664" s="11" t="s">
        <v>415</v>
      </c>
      <c r="D664" s="12">
        <v>10188.0</v>
      </c>
      <c r="E664" s="13">
        <v>25964.0</v>
      </c>
      <c r="F664" s="14">
        <v>44546.0</v>
      </c>
      <c r="G664" s="15">
        <v>0.625</v>
      </c>
      <c r="H664" s="16" t="s">
        <v>6060</v>
      </c>
      <c r="I664" s="17" t="s">
        <v>6067</v>
      </c>
      <c r="J664" s="18" t="s">
        <v>6081</v>
      </c>
      <c r="K664" s="19" t="s">
        <v>6070</v>
      </c>
      <c r="L664" s="28"/>
      <c r="M664" s="20" t="s">
        <v>6058</v>
      </c>
      <c r="N664" s="20"/>
      <c r="O664" s="24"/>
      <c r="P664" s="23" t="s">
        <v>6084</v>
      </c>
    </row>
    <row r="665">
      <c r="A665" s="7" t="str">
        <f t="shared" si="1"/>
        <v> </v>
      </c>
      <c r="B665" s="7" t="str">
        <f t="shared" si="2"/>
        <v>1251244546</v>
      </c>
      <c r="C665" s="11" t="s">
        <v>1474</v>
      </c>
      <c r="D665" s="12">
        <v>12512.0</v>
      </c>
      <c r="E665" s="13">
        <v>28787.0</v>
      </c>
      <c r="F665" s="14">
        <v>44546.0</v>
      </c>
      <c r="G665" s="15">
        <v>0.625</v>
      </c>
      <c r="H665" s="16" t="s">
        <v>6054</v>
      </c>
      <c r="I665" s="17" t="s">
        <v>6055</v>
      </c>
      <c r="J665" s="18" t="s">
        <v>6056</v>
      </c>
      <c r="K665" s="19" t="s">
        <v>6074</v>
      </c>
      <c r="L665" s="28"/>
      <c r="M665" s="20" t="s">
        <v>6058</v>
      </c>
      <c r="N665" s="20"/>
      <c r="O665" s="24"/>
      <c r="P665" s="23" t="s">
        <v>6059</v>
      </c>
    </row>
    <row r="666">
      <c r="A666" s="7" t="str">
        <f t="shared" si="1"/>
        <v> </v>
      </c>
      <c r="B666" s="7" t="str">
        <f t="shared" si="2"/>
        <v>958144546</v>
      </c>
      <c r="C666" s="11" t="s">
        <v>186</v>
      </c>
      <c r="D666" s="12">
        <v>9581.0</v>
      </c>
      <c r="E666" s="13">
        <v>17827.0</v>
      </c>
      <c r="F666" s="14">
        <v>44546.0</v>
      </c>
      <c r="G666" s="15">
        <v>0.6458333333333334</v>
      </c>
      <c r="H666" s="16" t="s">
        <v>6060</v>
      </c>
      <c r="I666" s="17" t="s">
        <v>6137</v>
      </c>
      <c r="J666" s="18" t="s">
        <v>6068</v>
      </c>
      <c r="K666" s="19" t="s">
        <v>6065</v>
      </c>
      <c r="L666" s="28"/>
      <c r="M666" s="20" t="s">
        <v>6058</v>
      </c>
      <c r="N666" s="20"/>
      <c r="O666" s="24"/>
      <c r="P666" s="23" t="e">
        <v>#N/A</v>
      </c>
    </row>
    <row r="667">
      <c r="A667" s="7" t="str">
        <f t="shared" si="1"/>
        <v> </v>
      </c>
      <c r="B667" s="7" t="str">
        <f t="shared" si="2"/>
        <v>1562044546</v>
      </c>
      <c r="C667" s="11" t="s">
        <v>3961</v>
      </c>
      <c r="D667" s="12">
        <v>15620.0</v>
      </c>
      <c r="E667" s="13">
        <v>19311.0</v>
      </c>
      <c r="F667" s="14">
        <v>44546.0</v>
      </c>
      <c r="G667" s="15">
        <v>0.6458333333333334</v>
      </c>
      <c r="H667" s="16" t="s">
        <v>6054</v>
      </c>
      <c r="I667" s="17" t="s">
        <v>6137</v>
      </c>
      <c r="J667" s="18" t="s">
        <v>6068</v>
      </c>
      <c r="K667" s="19" t="s">
        <v>6057</v>
      </c>
      <c r="L667" s="21"/>
      <c r="M667" s="20" t="s">
        <v>6058</v>
      </c>
      <c r="N667" s="20"/>
      <c r="O667" s="24"/>
      <c r="P667" s="23" t="s">
        <v>6059</v>
      </c>
    </row>
    <row r="668">
      <c r="A668" s="7" t="str">
        <f t="shared" si="1"/>
        <v> </v>
      </c>
      <c r="B668" s="7" t="str">
        <f t="shared" si="2"/>
        <v>1580344546</v>
      </c>
      <c r="C668" s="11" t="s">
        <v>4128</v>
      </c>
      <c r="D668" s="12">
        <v>15803.0</v>
      </c>
      <c r="E668" s="13">
        <v>23681.0</v>
      </c>
      <c r="F668" s="14">
        <v>44546.0</v>
      </c>
      <c r="G668" s="15">
        <v>0.6458333333333334</v>
      </c>
      <c r="H668" s="16" t="s">
        <v>6060</v>
      </c>
      <c r="I668" s="17" t="s">
        <v>6055</v>
      </c>
      <c r="J668" s="18" t="s">
        <v>6056</v>
      </c>
      <c r="K668" s="19" t="s">
        <v>6105</v>
      </c>
      <c r="L668" s="28"/>
      <c r="M668" s="20" t="s">
        <v>6058</v>
      </c>
      <c r="N668" s="20" t="s">
        <v>6058</v>
      </c>
      <c r="O668" s="24"/>
      <c r="P668" s="23" t="s">
        <v>6064</v>
      </c>
    </row>
    <row r="669">
      <c r="A669" s="7" t="str">
        <f t="shared" si="1"/>
        <v> </v>
      </c>
      <c r="B669" s="7" t="str">
        <f t="shared" si="2"/>
        <v>1286244547</v>
      </c>
      <c r="C669" s="11" t="s">
        <v>1738</v>
      </c>
      <c r="D669" s="12">
        <v>12862.0</v>
      </c>
      <c r="E669" s="13">
        <v>23750.0</v>
      </c>
      <c r="F669" s="14">
        <v>44547.0</v>
      </c>
      <c r="G669" s="15">
        <v>0.3333333333333333</v>
      </c>
      <c r="H669" s="16" t="s">
        <v>6060</v>
      </c>
      <c r="I669" s="17" t="s">
        <v>6137</v>
      </c>
      <c r="J669" s="18" t="s">
        <v>6056</v>
      </c>
      <c r="K669" s="19" t="s">
        <v>6074</v>
      </c>
      <c r="L669" s="28"/>
      <c r="M669" s="20" t="s">
        <v>6058</v>
      </c>
      <c r="N669" s="20"/>
      <c r="O669" s="24"/>
      <c r="P669" s="23" t="s">
        <v>6059</v>
      </c>
    </row>
    <row r="670">
      <c r="A670" s="7" t="str">
        <f t="shared" si="1"/>
        <v> </v>
      </c>
      <c r="B670" s="7" t="str">
        <f t="shared" si="2"/>
        <v>1530944547</v>
      </c>
      <c r="C670" s="11" t="s">
        <v>3694</v>
      </c>
      <c r="D670" s="12">
        <v>15309.0</v>
      </c>
      <c r="E670" s="13">
        <v>22714.0</v>
      </c>
      <c r="F670" s="14">
        <v>44547.0</v>
      </c>
      <c r="G670" s="15">
        <v>0.3333333333333333</v>
      </c>
      <c r="H670" s="16" t="s">
        <v>6060</v>
      </c>
      <c r="I670" s="17" t="s">
        <v>6137</v>
      </c>
      <c r="J670" s="18" t="s">
        <v>6056</v>
      </c>
      <c r="K670" s="19" t="s">
        <v>6100</v>
      </c>
      <c r="L670" s="28"/>
      <c r="M670" s="20" t="s">
        <v>6058</v>
      </c>
      <c r="N670" s="20"/>
      <c r="O670" s="24"/>
      <c r="P670" s="23" t="s">
        <v>6084</v>
      </c>
    </row>
    <row r="671">
      <c r="A671" s="7" t="str">
        <f t="shared" si="1"/>
        <v> </v>
      </c>
      <c r="B671" s="7" t="str">
        <f t="shared" si="2"/>
        <v>1582644547</v>
      </c>
      <c r="C671" s="11" t="s">
        <v>4148</v>
      </c>
      <c r="D671" s="12">
        <v>15826.0</v>
      </c>
      <c r="E671" s="13">
        <v>18101.0</v>
      </c>
      <c r="F671" s="14">
        <v>44547.0</v>
      </c>
      <c r="G671" s="15">
        <v>0.34375</v>
      </c>
      <c r="H671" s="16" t="s">
        <v>6054</v>
      </c>
      <c r="I671" s="17" t="s">
        <v>6061</v>
      </c>
      <c r="J671" s="18" t="s">
        <v>6081</v>
      </c>
      <c r="K671" s="19" t="s">
        <v>6075</v>
      </c>
      <c r="L671" s="28"/>
      <c r="M671" s="20" t="s">
        <v>6058</v>
      </c>
      <c r="N671" s="20"/>
      <c r="O671" s="24"/>
      <c r="P671" s="23" t="s">
        <v>6084</v>
      </c>
    </row>
    <row r="672">
      <c r="A672" s="7" t="str">
        <f t="shared" si="1"/>
        <v> </v>
      </c>
      <c r="B672" s="7" t="str">
        <f t="shared" si="2"/>
        <v>1121844547</v>
      </c>
      <c r="C672" s="11" t="s">
        <v>832</v>
      </c>
      <c r="D672" s="12">
        <v>11218.0</v>
      </c>
      <c r="E672" s="13">
        <v>20869.0</v>
      </c>
      <c r="F672" s="14">
        <v>44547.0</v>
      </c>
      <c r="G672" s="15">
        <v>0.3541666666666667</v>
      </c>
      <c r="H672" s="16" t="s">
        <v>6054</v>
      </c>
      <c r="I672" s="17" t="s">
        <v>6067</v>
      </c>
      <c r="J672" s="18" t="s">
        <v>6062</v>
      </c>
      <c r="K672" s="19" t="s">
        <v>6057</v>
      </c>
      <c r="L672" s="28"/>
      <c r="M672" s="20" t="s">
        <v>6058</v>
      </c>
      <c r="N672" s="20"/>
      <c r="O672" s="24"/>
      <c r="P672" s="23" t="s">
        <v>6059</v>
      </c>
    </row>
    <row r="673">
      <c r="A673" s="7" t="str">
        <f t="shared" si="1"/>
        <v> </v>
      </c>
      <c r="B673" s="7" t="str">
        <f t="shared" si="2"/>
        <v>1590644547</v>
      </c>
      <c r="C673" s="11" t="s">
        <v>4224</v>
      </c>
      <c r="D673" s="12">
        <v>15906.0</v>
      </c>
      <c r="E673" s="13">
        <v>19970.0</v>
      </c>
      <c r="F673" s="14">
        <v>44547.0</v>
      </c>
      <c r="G673" s="15">
        <v>0.3645833333333333</v>
      </c>
      <c r="H673" s="16" t="s">
        <v>6060</v>
      </c>
      <c r="I673" s="17" t="s">
        <v>6067</v>
      </c>
      <c r="J673" s="18" t="s">
        <v>6081</v>
      </c>
      <c r="K673" s="19" t="s">
        <v>6109</v>
      </c>
      <c r="L673" s="21"/>
      <c r="M673" s="20" t="s">
        <v>6058</v>
      </c>
      <c r="N673" s="20" t="s">
        <v>6058</v>
      </c>
      <c r="O673" s="24"/>
      <c r="P673" s="23" t="s">
        <v>6064</v>
      </c>
    </row>
    <row r="674">
      <c r="A674" s="7" t="str">
        <f t="shared" si="1"/>
        <v> </v>
      </c>
      <c r="B674" s="7" t="str">
        <f t="shared" si="2"/>
        <v>1210244547</v>
      </c>
      <c r="C674" s="11" t="s">
        <v>1240</v>
      </c>
      <c r="D674" s="12">
        <v>12102.0</v>
      </c>
      <c r="E674" s="13">
        <v>17055.0</v>
      </c>
      <c r="F674" s="14">
        <v>44547.0</v>
      </c>
      <c r="G674" s="15">
        <v>0.3645833333333333</v>
      </c>
      <c r="H674" s="16" t="s">
        <v>6060</v>
      </c>
      <c r="I674" s="17" t="s">
        <v>6061</v>
      </c>
      <c r="J674" s="18" t="s">
        <v>6062</v>
      </c>
      <c r="K674" s="19" t="s">
        <v>6075</v>
      </c>
      <c r="L674" s="21"/>
      <c r="M674" s="20" t="s">
        <v>6058</v>
      </c>
      <c r="N674" s="20"/>
      <c r="O674" s="24"/>
      <c r="P674" s="23" t="s">
        <v>6084</v>
      </c>
    </row>
    <row r="675">
      <c r="A675" s="7" t="str">
        <f t="shared" si="1"/>
        <v> </v>
      </c>
      <c r="B675" s="7" t="str">
        <f t="shared" si="2"/>
        <v>1648244547</v>
      </c>
      <c r="C675" s="11" t="s">
        <v>4688</v>
      </c>
      <c r="D675" s="12">
        <v>16482.0</v>
      </c>
      <c r="E675" s="13">
        <v>13256.0</v>
      </c>
      <c r="F675" s="14">
        <v>44547.0</v>
      </c>
      <c r="G675" s="15">
        <v>0.3645833333333333</v>
      </c>
      <c r="H675" s="16" t="s">
        <v>6060</v>
      </c>
      <c r="I675" s="17" t="s">
        <v>6137</v>
      </c>
      <c r="J675" s="18" t="s">
        <v>6056</v>
      </c>
      <c r="K675" s="19" t="s">
        <v>6075</v>
      </c>
      <c r="L675" s="21"/>
      <c r="M675" s="20" t="s">
        <v>6058</v>
      </c>
      <c r="N675" s="20"/>
      <c r="O675" s="24"/>
      <c r="P675" s="23" t="s">
        <v>6084</v>
      </c>
    </row>
    <row r="676">
      <c r="A676" s="7" t="str">
        <f t="shared" si="1"/>
        <v> </v>
      </c>
      <c r="B676" s="7" t="str">
        <f t="shared" si="2"/>
        <v>1533544547</v>
      </c>
      <c r="C676" s="11" t="s">
        <v>3714</v>
      </c>
      <c r="D676" s="12">
        <v>15335.0</v>
      </c>
      <c r="E676" s="13">
        <v>33029.0</v>
      </c>
      <c r="F676" s="14">
        <v>44547.0</v>
      </c>
      <c r="G676" s="15">
        <v>0.375</v>
      </c>
      <c r="H676" s="16" t="s">
        <v>6060</v>
      </c>
      <c r="I676" s="17" t="s">
        <v>6137</v>
      </c>
      <c r="J676" s="18" t="s">
        <v>6056</v>
      </c>
      <c r="K676" s="19" t="s">
        <v>6111</v>
      </c>
      <c r="L676" s="28"/>
      <c r="M676" s="20" t="s">
        <v>6058</v>
      </c>
      <c r="N676" s="20" t="s">
        <v>6058</v>
      </c>
      <c r="O676" s="24"/>
      <c r="P676" s="23" t="s">
        <v>6064</v>
      </c>
    </row>
    <row r="677">
      <c r="A677" s="7" t="str">
        <f t="shared" si="1"/>
        <v> </v>
      </c>
      <c r="B677" s="7" t="str">
        <f t="shared" si="2"/>
        <v>1290244547</v>
      </c>
      <c r="C677" s="11" t="s">
        <v>1773</v>
      </c>
      <c r="D677" s="12">
        <v>12902.0</v>
      </c>
      <c r="E677" s="13">
        <v>22034.0</v>
      </c>
      <c r="F677" s="14">
        <v>44547.0</v>
      </c>
      <c r="G677" s="15">
        <v>0.375</v>
      </c>
      <c r="H677" s="16" t="s">
        <v>6060</v>
      </c>
      <c r="I677" s="17" t="s">
        <v>6137</v>
      </c>
      <c r="J677" s="18" t="s">
        <v>6056</v>
      </c>
      <c r="K677" s="19" t="s">
        <v>6074</v>
      </c>
      <c r="L677" s="28"/>
      <c r="M677" s="20" t="s">
        <v>6058</v>
      </c>
      <c r="N677" s="20" t="s">
        <v>6058</v>
      </c>
      <c r="O677" s="24"/>
      <c r="P677" s="23" t="s">
        <v>6064</v>
      </c>
    </row>
    <row r="678">
      <c r="A678" s="7" t="str">
        <f t="shared" si="1"/>
        <v> </v>
      </c>
      <c r="B678" s="7" t="str">
        <f t="shared" si="2"/>
        <v>1618444547</v>
      </c>
      <c r="C678" s="11" t="s">
        <v>4461</v>
      </c>
      <c r="D678" s="12">
        <v>16184.0</v>
      </c>
      <c r="E678" s="13">
        <v>17049.0</v>
      </c>
      <c r="F678" s="14">
        <v>44547.0</v>
      </c>
      <c r="G678" s="15">
        <v>0.3854166666666667</v>
      </c>
      <c r="H678" s="16" t="s">
        <v>6060</v>
      </c>
      <c r="I678" s="17" t="s">
        <v>6061</v>
      </c>
      <c r="J678" s="18" t="s">
        <v>6062</v>
      </c>
      <c r="K678" s="19" t="s">
        <v>6072</v>
      </c>
      <c r="L678" s="28"/>
      <c r="M678" s="20" t="s">
        <v>6058</v>
      </c>
      <c r="N678" s="20" t="s">
        <v>6058</v>
      </c>
      <c r="O678" s="24"/>
      <c r="P678" s="23" t="s">
        <v>6103</v>
      </c>
    </row>
    <row r="679">
      <c r="A679" s="7" t="str">
        <f t="shared" si="1"/>
        <v> </v>
      </c>
      <c r="B679" s="7" t="str">
        <f t="shared" si="2"/>
        <v>1060444547</v>
      </c>
      <c r="C679" s="11" t="s">
        <v>569</v>
      </c>
      <c r="D679" s="12">
        <v>10604.0</v>
      </c>
      <c r="E679" s="13">
        <v>30878.0</v>
      </c>
      <c r="F679" s="14">
        <v>44547.0</v>
      </c>
      <c r="G679" s="15">
        <v>0.3854166666666667</v>
      </c>
      <c r="H679" s="16" t="s">
        <v>6054</v>
      </c>
      <c r="I679" s="17" t="s">
        <v>6137</v>
      </c>
      <c r="J679" s="18" t="s">
        <v>6056</v>
      </c>
      <c r="K679" s="19" t="s">
        <v>6069</v>
      </c>
      <c r="L679" s="28"/>
      <c r="M679" s="20" t="s">
        <v>6058</v>
      </c>
      <c r="N679" s="20" t="s">
        <v>6058</v>
      </c>
      <c r="O679" s="24"/>
      <c r="P679" s="23" t="s">
        <v>6064</v>
      </c>
    </row>
    <row r="680">
      <c r="A680" s="7" t="str">
        <f t="shared" si="1"/>
        <v> </v>
      </c>
      <c r="B680" s="7" t="str">
        <f t="shared" si="2"/>
        <v>1208844547</v>
      </c>
      <c r="C680" s="11" t="s">
        <v>1236</v>
      </c>
      <c r="D680" s="12">
        <v>12088.0</v>
      </c>
      <c r="E680" s="13">
        <v>16056.0</v>
      </c>
      <c r="F680" s="14">
        <v>44547.0</v>
      </c>
      <c r="G680" s="15">
        <v>0.3958333333333333</v>
      </c>
      <c r="H680" s="16" t="s">
        <v>6054</v>
      </c>
      <c r="I680" s="17" t="s">
        <v>6137</v>
      </c>
      <c r="J680" s="18" t="s">
        <v>6056</v>
      </c>
      <c r="K680" s="19" t="s">
        <v>6115</v>
      </c>
      <c r="L680" s="28"/>
      <c r="M680" s="20" t="s">
        <v>6058</v>
      </c>
      <c r="N680" s="20"/>
      <c r="O680" s="24"/>
      <c r="P680" s="23" t="s">
        <v>6059</v>
      </c>
    </row>
    <row r="681">
      <c r="A681" s="7" t="str">
        <f t="shared" si="1"/>
        <v> </v>
      </c>
      <c r="B681" s="7" t="str">
        <f t="shared" si="2"/>
        <v>1402844547</v>
      </c>
      <c r="C681" s="11" t="s">
        <v>2652</v>
      </c>
      <c r="D681" s="12">
        <v>14028.0</v>
      </c>
      <c r="E681" s="13">
        <v>31415.0</v>
      </c>
      <c r="F681" s="14">
        <v>44547.0</v>
      </c>
      <c r="G681" s="15">
        <v>0.40625</v>
      </c>
      <c r="H681" s="16" t="s">
        <v>6054</v>
      </c>
      <c r="I681" s="17" t="s">
        <v>6067</v>
      </c>
      <c r="J681" s="18" t="s">
        <v>6062</v>
      </c>
      <c r="K681" s="19" t="s">
        <v>6057</v>
      </c>
      <c r="L681" s="28"/>
      <c r="M681" s="20" t="s">
        <v>6058</v>
      </c>
      <c r="N681" s="20"/>
      <c r="O681" s="24"/>
      <c r="P681" s="23" t="s">
        <v>6059</v>
      </c>
    </row>
    <row r="682">
      <c r="A682" s="7" t="str">
        <f t="shared" si="1"/>
        <v> </v>
      </c>
      <c r="B682" s="7" t="str">
        <f t="shared" si="2"/>
        <v>1568444547</v>
      </c>
      <c r="C682" s="11" t="s">
        <v>4018</v>
      </c>
      <c r="D682" s="12">
        <v>15684.0</v>
      </c>
      <c r="E682" s="13">
        <v>29785.0</v>
      </c>
      <c r="F682" s="14">
        <v>44547.0</v>
      </c>
      <c r="G682" s="15">
        <v>0.40625</v>
      </c>
      <c r="H682" s="16" t="s">
        <v>6060</v>
      </c>
      <c r="I682" s="17" t="s">
        <v>6137</v>
      </c>
      <c r="J682" s="18" t="s">
        <v>6056</v>
      </c>
      <c r="K682" s="19" t="s">
        <v>6078</v>
      </c>
      <c r="L682" s="21"/>
      <c r="M682" s="20" t="s">
        <v>6058</v>
      </c>
      <c r="N682" s="20"/>
      <c r="O682" s="24"/>
      <c r="P682" s="23" t="s">
        <v>6084</v>
      </c>
    </row>
    <row r="683">
      <c r="A683" s="7" t="str">
        <f t="shared" si="1"/>
        <v> </v>
      </c>
      <c r="B683" s="7" t="str">
        <f t="shared" si="2"/>
        <v>1020244547</v>
      </c>
      <c r="C683" s="11" t="s">
        <v>418</v>
      </c>
      <c r="D683" s="12">
        <v>10202.0</v>
      </c>
      <c r="E683" s="13">
        <v>19571.0</v>
      </c>
      <c r="F683" s="14">
        <v>44547.0</v>
      </c>
      <c r="G683" s="15">
        <v>0.40625</v>
      </c>
      <c r="H683" s="16" t="s">
        <v>6054</v>
      </c>
      <c r="I683" s="17" t="s">
        <v>6061</v>
      </c>
      <c r="J683" s="18" t="s">
        <v>6062</v>
      </c>
      <c r="K683" s="19" t="s">
        <v>6075</v>
      </c>
      <c r="L683" s="28"/>
      <c r="M683" s="20" t="s">
        <v>6058</v>
      </c>
      <c r="N683" s="20"/>
      <c r="O683" s="24"/>
      <c r="P683" s="23" t="s">
        <v>6084</v>
      </c>
    </row>
    <row r="684">
      <c r="A684" s="7" t="str">
        <f t="shared" si="1"/>
        <v> </v>
      </c>
      <c r="B684" s="7" t="str">
        <f t="shared" si="2"/>
        <v>975244547</v>
      </c>
      <c r="C684" s="11" t="s">
        <v>244</v>
      </c>
      <c r="D684" s="12">
        <v>9752.0</v>
      </c>
      <c r="E684" s="13">
        <v>17975.0</v>
      </c>
      <c r="F684" s="14">
        <v>44547.0</v>
      </c>
      <c r="G684" s="15">
        <v>0.4166666666666667</v>
      </c>
      <c r="H684" s="16" t="s">
        <v>6054</v>
      </c>
      <c r="I684" s="17" t="s">
        <v>6067</v>
      </c>
      <c r="J684" s="18" t="s">
        <v>6062</v>
      </c>
      <c r="K684" s="19" t="s">
        <v>6075</v>
      </c>
      <c r="L684" s="28"/>
      <c r="M684" s="20" t="s">
        <v>6058</v>
      </c>
      <c r="N684" s="20"/>
      <c r="O684" s="24"/>
      <c r="P684" s="23" t="s">
        <v>6084</v>
      </c>
    </row>
    <row r="685">
      <c r="A685" s="7" t="str">
        <f t="shared" si="1"/>
        <v> </v>
      </c>
      <c r="B685" s="7" t="str">
        <f t="shared" si="2"/>
        <v>1111644547</v>
      </c>
      <c r="C685" s="11" t="s">
        <v>783</v>
      </c>
      <c r="D685" s="12">
        <v>11116.0</v>
      </c>
      <c r="E685" s="13">
        <v>17610.0</v>
      </c>
      <c r="F685" s="14">
        <v>44547.0</v>
      </c>
      <c r="G685" s="15">
        <v>0.4270833333333333</v>
      </c>
      <c r="H685" s="16" t="s">
        <v>6054</v>
      </c>
      <c r="I685" s="17" t="s">
        <v>6067</v>
      </c>
      <c r="J685" s="18" t="s">
        <v>6081</v>
      </c>
      <c r="K685" s="19" t="s">
        <v>6057</v>
      </c>
      <c r="L685" s="28"/>
      <c r="M685" s="20" t="s">
        <v>6058</v>
      </c>
      <c r="N685" s="20" t="s">
        <v>6058</v>
      </c>
      <c r="O685" s="24"/>
      <c r="P685" s="23" t="s">
        <v>6064</v>
      </c>
    </row>
    <row r="686">
      <c r="A686" s="7" t="str">
        <f t="shared" si="1"/>
        <v> </v>
      </c>
      <c r="B686" s="7" t="str">
        <f t="shared" si="2"/>
        <v>1469544547</v>
      </c>
      <c r="C686" s="11" t="s">
        <v>3185</v>
      </c>
      <c r="D686" s="12">
        <v>14695.0</v>
      </c>
      <c r="E686" s="13">
        <v>20258.0</v>
      </c>
      <c r="F686" s="14">
        <v>44547.0</v>
      </c>
      <c r="G686" s="15">
        <v>0.4375</v>
      </c>
      <c r="H686" s="16" t="s">
        <v>6054</v>
      </c>
      <c r="I686" s="17" t="s">
        <v>6067</v>
      </c>
      <c r="J686" s="18" t="s">
        <v>6062</v>
      </c>
      <c r="K686" s="19" t="s">
        <v>6107</v>
      </c>
      <c r="L686" s="28"/>
      <c r="M686" s="20" t="s">
        <v>6058</v>
      </c>
      <c r="N686" s="20" t="s">
        <v>6058</v>
      </c>
      <c r="O686" s="24"/>
      <c r="P686" s="23" t="s">
        <v>6103</v>
      </c>
    </row>
    <row r="687">
      <c r="A687" s="7" t="str">
        <f t="shared" si="1"/>
        <v> </v>
      </c>
      <c r="B687" s="7" t="str">
        <f t="shared" si="2"/>
        <v>1629744547</v>
      </c>
      <c r="C687" s="11" t="s">
        <v>4546</v>
      </c>
      <c r="D687" s="12">
        <v>16297.0</v>
      </c>
      <c r="E687" s="13">
        <v>15281.0</v>
      </c>
      <c r="F687" s="14">
        <v>44547.0</v>
      </c>
      <c r="G687" s="15">
        <v>0.4375</v>
      </c>
      <c r="H687" s="16" t="s">
        <v>6060</v>
      </c>
      <c r="I687" s="17" t="s">
        <v>6137</v>
      </c>
      <c r="J687" s="18" t="s">
        <v>6056</v>
      </c>
      <c r="K687" s="19" t="s">
        <v>6110</v>
      </c>
      <c r="L687" s="21"/>
      <c r="M687" s="20" t="s">
        <v>6058</v>
      </c>
      <c r="N687" s="20" t="s">
        <v>6058</v>
      </c>
      <c r="O687" s="24"/>
      <c r="P687" s="23" t="s">
        <v>6103</v>
      </c>
    </row>
    <row r="688">
      <c r="A688" s="7" t="str">
        <f t="shared" si="1"/>
        <v> </v>
      </c>
      <c r="B688" s="7" t="str">
        <f t="shared" si="2"/>
        <v>1120944547</v>
      </c>
      <c r="C688" s="11" t="s">
        <v>828</v>
      </c>
      <c r="D688" s="12">
        <v>11209.0</v>
      </c>
      <c r="E688" s="13">
        <v>27406.0</v>
      </c>
      <c r="F688" s="14">
        <v>44547.0</v>
      </c>
      <c r="G688" s="15">
        <v>0.4375</v>
      </c>
      <c r="H688" s="16" t="s">
        <v>6054</v>
      </c>
      <c r="I688" s="17" t="s">
        <v>6137</v>
      </c>
      <c r="J688" s="18" t="s">
        <v>6056</v>
      </c>
      <c r="K688" s="19" t="s">
        <v>6140</v>
      </c>
      <c r="L688" s="28"/>
      <c r="M688" s="20" t="s">
        <v>6058</v>
      </c>
      <c r="N688" s="20"/>
      <c r="O688" s="24"/>
      <c r="P688" s="23" t="s">
        <v>6059</v>
      </c>
    </row>
    <row r="689">
      <c r="A689" s="7" t="str">
        <f t="shared" si="1"/>
        <v> </v>
      </c>
      <c r="B689" s="7" t="str">
        <f t="shared" si="2"/>
        <v>1532944547</v>
      </c>
      <c r="C689" s="11" t="s">
        <v>3709</v>
      </c>
      <c r="D689" s="12">
        <v>15329.0</v>
      </c>
      <c r="E689" s="13">
        <v>26889.0</v>
      </c>
      <c r="F689" s="14">
        <v>44547.0</v>
      </c>
      <c r="G689" s="15">
        <v>0.4479166666666667</v>
      </c>
      <c r="H689" s="16" t="s">
        <v>6054</v>
      </c>
      <c r="I689" s="17" t="s">
        <v>6067</v>
      </c>
      <c r="J689" s="18" t="s">
        <v>6062</v>
      </c>
      <c r="K689" s="19" t="s">
        <v>6107</v>
      </c>
      <c r="L689" s="28"/>
      <c r="M689" s="20" t="s">
        <v>6058</v>
      </c>
      <c r="N689" s="20"/>
      <c r="O689" s="24"/>
      <c r="P689" s="23" t="s">
        <v>6084</v>
      </c>
    </row>
    <row r="690">
      <c r="A690" s="7" t="str">
        <f t="shared" si="1"/>
        <v> </v>
      </c>
      <c r="B690" s="7" t="str">
        <f t="shared" si="2"/>
        <v>980044547</v>
      </c>
      <c r="C690" s="11" t="s">
        <v>261</v>
      </c>
      <c r="D690" s="12">
        <v>9800.0</v>
      </c>
      <c r="E690" s="13">
        <v>24218.0</v>
      </c>
      <c r="F690" s="14">
        <v>44547.0</v>
      </c>
      <c r="G690" s="15">
        <v>0.4479166666666667</v>
      </c>
      <c r="H690" s="16" t="s">
        <v>6060</v>
      </c>
      <c r="I690" s="17" t="s">
        <v>6055</v>
      </c>
      <c r="J690" s="18" t="s">
        <v>6056</v>
      </c>
      <c r="K690" s="19" t="s">
        <v>6088</v>
      </c>
      <c r="L690" s="28"/>
      <c r="M690" s="20" t="s">
        <v>6058</v>
      </c>
      <c r="N690" s="20"/>
      <c r="O690" s="24"/>
      <c r="P690" s="23" t="s">
        <v>6059</v>
      </c>
    </row>
    <row r="691">
      <c r="A691" s="7" t="str">
        <f t="shared" si="1"/>
        <v> </v>
      </c>
      <c r="B691" s="7" t="str">
        <f t="shared" si="2"/>
        <v>1683244547</v>
      </c>
      <c r="C691" s="11" t="s">
        <v>4961</v>
      </c>
      <c r="D691" s="12">
        <v>16832.0</v>
      </c>
      <c r="E691" s="13">
        <v>25336.0</v>
      </c>
      <c r="F691" s="14">
        <v>44547.0</v>
      </c>
      <c r="G691" s="15">
        <v>0.4583333333333333</v>
      </c>
      <c r="H691" s="16" t="s">
        <v>6054</v>
      </c>
      <c r="I691" s="17" t="s">
        <v>6061</v>
      </c>
      <c r="J691" s="18" t="s">
        <v>6081</v>
      </c>
      <c r="K691" s="19" t="s">
        <v>6098</v>
      </c>
      <c r="L691" s="28"/>
      <c r="M691" s="20" t="s">
        <v>6058</v>
      </c>
      <c r="N691" s="20" t="s">
        <v>6058</v>
      </c>
      <c r="O691" s="24"/>
      <c r="P691" s="23" t="s">
        <v>6064</v>
      </c>
    </row>
    <row r="692">
      <c r="A692" s="7" t="str">
        <f t="shared" si="1"/>
        <v> </v>
      </c>
      <c r="B692" s="7" t="str">
        <f t="shared" si="2"/>
        <v>1182944547</v>
      </c>
      <c r="C692" s="11" t="s">
        <v>1098</v>
      </c>
      <c r="D692" s="12">
        <v>11829.0</v>
      </c>
      <c r="E692" s="13">
        <v>23698.0</v>
      </c>
      <c r="F692" s="14">
        <v>44547.0</v>
      </c>
      <c r="G692" s="15">
        <v>0.4583333333333333</v>
      </c>
      <c r="H692" s="16" t="s">
        <v>6060</v>
      </c>
      <c r="I692" s="17" t="s">
        <v>6137</v>
      </c>
      <c r="J692" s="18" t="s">
        <v>6056</v>
      </c>
      <c r="K692" s="19" t="s">
        <v>6078</v>
      </c>
      <c r="L692" s="28"/>
      <c r="M692" s="20" t="s">
        <v>6058</v>
      </c>
      <c r="N692" s="20"/>
      <c r="O692" s="24"/>
      <c r="P692" s="23" t="s">
        <v>6084</v>
      </c>
    </row>
    <row r="693">
      <c r="A693" s="7" t="str">
        <f t="shared" si="1"/>
        <v> </v>
      </c>
      <c r="B693" s="7" t="str">
        <f t="shared" si="2"/>
        <v>1458544547</v>
      </c>
      <c r="C693" s="11" t="s">
        <v>3093</v>
      </c>
      <c r="D693" s="12">
        <v>14585.0</v>
      </c>
      <c r="E693" s="13">
        <v>26705.0</v>
      </c>
      <c r="F693" s="14">
        <v>44547.0</v>
      </c>
      <c r="G693" s="15">
        <v>0.46875</v>
      </c>
      <c r="H693" s="16" t="s">
        <v>6054</v>
      </c>
      <c r="I693" s="17" t="s">
        <v>6061</v>
      </c>
      <c r="J693" s="18" t="s">
        <v>6081</v>
      </c>
      <c r="K693" s="19" t="s">
        <v>6088</v>
      </c>
      <c r="L693" s="28"/>
      <c r="M693" s="20" t="s">
        <v>6058</v>
      </c>
      <c r="N693" s="20"/>
      <c r="O693" s="24"/>
      <c r="P693" s="23" t="s">
        <v>6059</v>
      </c>
    </row>
    <row r="694">
      <c r="A694" s="7" t="str">
        <f t="shared" si="1"/>
        <v> </v>
      </c>
      <c r="B694" s="7" t="str">
        <f t="shared" si="2"/>
        <v>1676344547</v>
      </c>
      <c r="C694" s="11" t="s">
        <v>4903</v>
      </c>
      <c r="D694" s="12">
        <v>16763.0</v>
      </c>
      <c r="E694" s="13">
        <v>25170.0</v>
      </c>
      <c r="F694" s="14">
        <v>44547.0</v>
      </c>
      <c r="G694" s="15">
        <v>0.46875</v>
      </c>
      <c r="H694" s="16" t="s">
        <v>6060</v>
      </c>
      <c r="I694" s="17" t="s">
        <v>6137</v>
      </c>
      <c r="J694" s="18" t="s">
        <v>6056</v>
      </c>
      <c r="K694" s="19" t="s">
        <v>6076</v>
      </c>
      <c r="L694" s="28"/>
      <c r="M694" s="20" t="s">
        <v>6058</v>
      </c>
      <c r="N694" s="20"/>
      <c r="O694" s="24"/>
      <c r="P694" s="23" t="s">
        <v>6059</v>
      </c>
    </row>
    <row r="695">
      <c r="A695" s="7" t="str">
        <f t="shared" si="1"/>
        <v> </v>
      </c>
      <c r="B695" s="7" t="str">
        <f t="shared" si="2"/>
        <v>1633544547</v>
      </c>
      <c r="C695" s="11" t="s">
        <v>4576</v>
      </c>
      <c r="D695" s="12">
        <v>16335.0</v>
      </c>
      <c r="E695" s="13">
        <v>32209.0</v>
      </c>
      <c r="F695" s="14">
        <v>44547.0</v>
      </c>
      <c r="G695" s="15">
        <v>0.5104166666666666</v>
      </c>
      <c r="H695" s="16" t="s">
        <v>6054</v>
      </c>
      <c r="I695" s="17" t="s">
        <v>6137</v>
      </c>
      <c r="J695" s="18" t="s">
        <v>6056</v>
      </c>
      <c r="K695" s="19" t="s">
        <v>6088</v>
      </c>
      <c r="L695" s="28"/>
      <c r="M695" s="20" t="s">
        <v>6058</v>
      </c>
      <c r="N695" s="20"/>
      <c r="O695" s="24"/>
      <c r="P695" s="23" t="e">
        <v>#N/A</v>
      </c>
    </row>
    <row r="696">
      <c r="A696" s="7" t="str">
        <f t="shared" si="1"/>
        <v> </v>
      </c>
      <c r="B696" s="7" t="str">
        <f t="shared" si="2"/>
        <v>1010944547</v>
      </c>
      <c r="C696" s="11" t="s">
        <v>380</v>
      </c>
      <c r="D696" s="12">
        <v>10109.0</v>
      </c>
      <c r="E696" s="13">
        <v>22900.0</v>
      </c>
      <c r="F696" s="14">
        <v>44547.0</v>
      </c>
      <c r="G696" s="15">
        <v>0.5416666666666666</v>
      </c>
      <c r="H696" s="16" t="s">
        <v>6054</v>
      </c>
      <c r="I696" s="17" t="s">
        <v>6067</v>
      </c>
      <c r="J696" s="18" t="s">
        <v>6062</v>
      </c>
      <c r="K696" s="19" t="s">
        <v>6057</v>
      </c>
      <c r="L696" s="28"/>
      <c r="M696" s="20" t="s">
        <v>6058</v>
      </c>
      <c r="N696" s="20"/>
      <c r="O696" s="24"/>
      <c r="P696" s="23" t="s">
        <v>6059</v>
      </c>
    </row>
    <row r="697">
      <c r="A697" s="7" t="str">
        <f t="shared" si="1"/>
        <v> </v>
      </c>
      <c r="B697" s="7" t="str">
        <f t="shared" si="2"/>
        <v>1568344547</v>
      </c>
      <c r="C697" s="11" t="s">
        <v>4017</v>
      </c>
      <c r="D697" s="12">
        <v>15683.0</v>
      </c>
      <c r="E697" s="13">
        <v>25687.0</v>
      </c>
      <c r="F697" s="14">
        <v>44547.0</v>
      </c>
      <c r="G697" s="15">
        <v>0.5416666666666666</v>
      </c>
      <c r="H697" s="16" t="s">
        <v>6054</v>
      </c>
      <c r="I697" s="17" t="s">
        <v>6055</v>
      </c>
      <c r="J697" s="18" t="s">
        <v>6056</v>
      </c>
      <c r="K697" s="19" t="s">
        <v>6113</v>
      </c>
      <c r="L697" s="28"/>
      <c r="M697" s="20" t="s">
        <v>6058</v>
      </c>
      <c r="N697" s="20"/>
      <c r="O697" s="24"/>
      <c r="P697" s="23" t="s">
        <v>6059</v>
      </c>
    </row>
    <row r="698">
      <c r="A698" s="7" t="str">
        <f t="shared" si="1"/>
        <v> </v>
      </c>
      <c r="B698" s="7" t="str">
        <f t="shared" si="2"/>
        <v>1619644547</v>
      </c>
      <c r="C698" s="11" t="s">
        <v>4471</v>
      </c>
      <c r="D698" s="12">
        <v>16196.0</v>
      </c>
      <c r="E698" s="13">
        <v>17763.0</v>
      </c>
      <c r="F698" s="14">
        <v>44547.0</v>
      </c>
      <c r="G698" s="15">
        <v>0.5520833333333334</v>
      </c>
      <c r="H698" s="16" t="s">
        <v>6054</v>
      </c>
      <c r="I698" s="17" t="s">
        <v>6061</v>
      </c>
      <c r="J698" s="18" t="s">
        <v>6062</v>
      </c>
      <c r="K698" s="19" t="s">
        <v>6107</v>
      </c>
      <c r="L698" s="21"/>
      <c r="M698" s="20" t="s">
        <v>6058</v>
      </c>
      <c r="N698" s="20" t="s">
        <v>6058</v>
      </c>
      <c r="O698" s="24"/>
      <c r="P698" s="23" t="s">
        <v>6103</v>
      </c>
    </row>
    <row r="699">
      <c r="A699" s="7" t="str">
        <f t="shared" si="1"/>
        <v> </v>
      </c>
      <c r="B699" s="7" t="str">
        <f t="shared" si="2"/>
        <v>1629844547</v>
      </c>
      <c r="C699" s="11" t="s">
        <v>4547</v>
      </c>
      <c r="D699" s="12">
        <v>16298.0</v>
      </c>
      <c r="E699" s="13">
        <v>22478.0</v>
      </c>
      <c r="F699" s="14">
        <v>44547.0</v>
      </c>
      <c r="G699" s="15">
        <v>0.5625</v>
      </c>
      <c r="H699" s="16" t="s">
        <v>6054</v>
      </c>
      <c r="I699" s="17" t="s">
        <v>6061</v>
      </c>
      <c r="J699" s="18" t="s">
        <v>6062</v>
      </c>
      <c r="K699" s="19" t="s">
        <v>6072</v>
      </c>
      <c r="L699" s="28"/>
      <c r="M699" s="20" t="s">
        <v>6058</v>
      </c>
      <c r="N699" s="20"/>
      <c r="O699" s="22"/>
      <c r="P699" s="23" t="s">
        <v>6084</v>
      </c>
    </row>
    <row r="700">
      <c r="A700" s="7" t="str">
        <f t="shared" si="1"/>
        <v> </v>
      </c>
      <c r="B700" s="7" t="str">
        <f t="shared" si="2"/>
        <v>953444547</v>
      </c>
      <c r="C700" s="11" t="s">
        <v>167</v>
      </c>
      <c r="D700" s="12">
        <v>9534.0</v>
      </c>
      <c r="E700" s="13">
        <v>29839.0</v>
      </c>
      <c r="F700" s="14">
        <v>44547.0</v>
      </c>
      <c r="G700" s="15">
        <v>0.5625</v>
      </c>
      <c r="H700" s="16" t="s">
        <v>6054</v>
      </c>
      <c r="I700" s="17" t="s">
        <v>6055</v>
      </c>
      <c r="J700" s="18" t="s">
        <v>6056</v>
      </c>
      <c r="K700" s="19" t="s">
        <v>6069</v>
      </c>
      <c r="L700" s="28"/>
      <c r="M700" s="20" t="s">
        <v>6058</v>
      </c>
      <c r="N700" s="20"/>
      <c r="O700" s="24"/>
      <c r="P700" s="23" t="s">
        <v>6059</v>
      </c>
    </row>
    <row r="701">
      <c r="A701" s="7" t="str">
        <f t="shared" si="1"/>
        <v> </v>
      </c>
      <c r="B701" s="7" t="str">
        <f t="shared" si="2"/>
        <v>940544547</v>
      </c>
      <c r="C701" s="11" t="s">
        <v>120</v>
      </c>
      <c r="D701" s="12">
        <v>9405.0</v>
      </c>
      <c r="E701" s="13">
        <v>23240.0</v>
      </c>
      <c r="F701" s="14">
        <v>44547.0</v>
      </c>
      <c r="G701" s="15">
        <v>0.5625</v>
      </c>
      <c r="H701" s="16" t="s">
        <v>6060</v>
      </c>
      <c r="I701" s="17" t="s">
        <v>6061</v>
      </c>
      <c r="J701" s="18" t="s">
        <v>6062</v>
      </c>
      <c r="K701" s="19" t="s">
        <v>6079</v>
      </c>
      <c r="L701" s="21"/>
      <c r="M701" s="20" t="s">
        <v>6058</v>
      </c>
      <c r="N701" s="20"/>
      <c r="O701" s="24"/>
      <c r="P701" s="23" t="s">
        <v>6084</v>
      </c>
    </row>
    <row r="702">
      <c r="A702" s="7" t="str">
        <f t="shared" si="1"/>
        <v> </v>
      </c>
      <c r="B702" s="7" t="str">
        <f t="shared" si="2"/>
        <v>1644344547</v>
      </c>
      <c r="C702" s="11" t="s">
        <v>4657</v>
      </c>
      <c r="D702" s="12">
        <v>16443.0</v>
      </c>
      <c r="E702" s="13">
        <v>33995.0</v>
      </c>
      <c r="F702" s="14">
        <v>44547.0</v>
      </c>
      <c r="G702" s="15">
        <v>0.5729166666666666</v>
      </c>
      <c r="H702" s="16" t="s">
        <v>6060</v>
      </c>
      <c r="I702" s="17" t="s">
        <v>6055</v>
      </c>
      <c r="J702" s="18" t="s">
        <v>6056</v>
      </c>
      <c r="K702" s="19" t="s">
        <v>6091</v>
      </c>
      <c r="L702" s="28"/>
      <c r="M702" s="20" t="s">
        <v>6058</v>
      </c>
      <c r="N702" s="20"/>
      <c r="O702" s="24"/>
      <c r="P702" s="23" t="s">
        <v>6059</v>
      </c>
    </row>
    <row r="703">
      <c r="A703" s="7" t="str">
        <f t="shared" si="1"/>
        <v> </v>
      </c>
      <c r="B703" s="7" t="str">
        <f t="shared" si="2"/>
        <v>961544547</v>
      </c>
      <c r="C703" s="11" t="s">
        <v>200</v>
      </c>
      <c r="D703" s="12">
        <v>9615.0</v>
      </c>
      <c r="E703" s="13">
        <v>16478.0</v>
      </c>
      <c r="F703" s="14">
        <v>44547.0</v>
      </c>
      <c r="G703" s="15">
        <v>0.5833333333333334</v>
      </c>
      <c r="H703" s="16" t="s">
        <v>6060</v>
      </c>
      <c r="I703" s="17" t="s">
        <v>6061</v>
      </c>
      <c r="J703" s="18" t="s">
        <v>6062</v>
      </c>
      <c r="K703" s="19" t="s">
        <v>6107</v>
      </c>
      <c r="L703" s="21"/>
      <c r="M703" s="20" t="s">
        <v>6058</v>
      </c>
      <c r="N703" s="20" t="s">
        <v>6058</v>
      </c>
      <c r="O703" s="24"/>
      <c r="P703" s="23" t="s">
        <v>6103</v>
      </c>
    </row>
    <row r="704">
      <c r="A704" s="7" t="str">
        <f t="shared" si="1"/>
        <v> </v>
      </c>
      <c r="B704" s="7" t="str">
        <f t="shared" si="2"/>
        <v>1502544547</v>
      </c>
      <c r="C704" s="11" t="s">
        <v>3460</v>
      </c>
      <c r="D704" s="12">
        <v>15025.0</v>
      </c>
      <c r="E704" s="13">
        <v>28116.0</v>
      </c>
      <c r="F704" s="14">
        <v>44547.0</v>
      </c>
      <c r="G704" s="15">
        <v>0.6041666666666666</v>
      </c>
      <c r="H704" s="16" t="s">
        <v>6060</v>
      </c>
      <c r="I704" s="17" t="s">
        <v>6055</v>
      </c>
      <c r="J704" s="18" t="s">
        <v>6056</v>
      </c>
      <c r="K704" s="19" t="s">
        <v>6076</v>
      </c>
      <c r="L704" s="28"/>
      <c r="M704" s="20" t="s">
        <v>6058</v>
      </c>
      <c r="N704" s="20"/>
      <c r="O704" s="24"/>
      <c r="P704" s="23" t="s">
        <v>6059</v>
      </c>
    </row>
    <row r="705">
      <c r="A705" s="7" t="str">
        <f t="shared" si="1"/>
        <v> </v>
      </c>
      <c r="B705" s="7" t="str">
        <f t="shared" si="2"/>
        <v>1166944547</v>
      </c>
      <c r="C705" s="11" t="s">
        <v>1015</v>
      </c>
      <c r="D705" s="12">
        <v>11669.0</v>
      </c>
      <c r="E705" s="13">
        <v>21906.0</v>
      </c>
      <c r="F705" s="14">
        <v>44547.0</v>
      </c>
      <c r="G705" s="15">
        <v>0.6145833333333334</v>
      </c>
      <c r="H705" s="16" t="s">
        <v>6060</v>
      </c>
      <c r="I705" s="17" t="s">
        <v>6055</v>
      </c>
      <c r="J705" s="18" t="s">
        <v>6056</v>
      </c>
      <c r="K705" s="19" t="s">
        <v>6074</v>
      </c>
      <c r="L705" s="21"/>
      <c r="M705" s="20" t="s">
        <v>6058</v>
      </c>
      <c r="N705" s="20"/>
      <c r="O705" s="22" t="s">
        <v>6095</v>
      </c>
      <c r="P705" s="23" t="s">
        <v>6106</v>
      </c>
    </row>
    <row r="706">
      <c r="A706" s="7" t="str">
        <f t="shared" si="1"/>
        <v> </v>
      </c>
      <c r="B706" s="7" t="str">
        <f t="shared" si="2"/>
        <v>1311644547</v>
      </c>
      <c r="C706" s="11" t="s">
        <v>1948</v>
      </c>
      <c r="D706" s="12">
        <v>13116.0</v>
      </c>
      <c r="E706" s="13">
        <v>22927.0</v>
      </c>
      <c r="F706" s="14">
        <v>44547.0</v>
      </c>
      <c r="G706" s="15">
        <v>0.6145833333333334</v>
      </c>
      <c r="H706" s="16" t="s">
        <v>6060</v>
      </c>
      <c r="I706" s="17" t="s">
        <v>6067</v>
      </c>
      <c r="J706" s="18" t="s">
        <v>6062</v>
      </c>
      <c r="K706" s="19" t="s">
        <v>6079</v>
      </c>
      <c r="L706" s="28"/>
      <c r="M706" s="20" t="s">
        <v>6058</v>
      </c>
      <c r="N706" s="20"/>
      <c r="O706" s="22"/>
      <c r="P706" s="23" t="s">
        <v>6084</v>
      </c>
    </row>
    <row r="707">
      <c r="A707" s="7" t="str">
        <f t="shared" si="1"/>
        <v> </v>
      </c>
      <c r="B707" s="7" t="str">
        <f t="shared" si="2"/>
        <v>1487744547</v>
      </c>
      <c r="C707" s="11" t="s">
        <v>3341</v>
      </c>
      <c r="D707" s="12">
        <v>14877.0</v>
      </c>
      <c r="E707" s="13">
        <v>32874.0</v>
      </c>
      <c r="F707" s="14">
        <v>44547.0</v>
      </c>
      <c r="G707" s="15">
        <v>0.625</v>
      </c>
      <c r="H707" s="16" t="s">
        <v>6060</v>
      </c>
      <c r="I707" s="17" t="s">
        <v>6067</v>
      </c>
      <c r="J707" s="18" t="s">
        <v>6081</v>
      </c>
      <c r="K707" s="19" t="s">
        <v>6069</v>
      </c>
      <c r="L707" s="28"/>
      <c r="M707" s="20" t="s">
        <v>6058</v>
      </c>
      <c r="N707" s="20"/>
      <c r="O707" s="24"/>
      <c r="P707" s="23" t="s">
        <v>6059</v>
      </c>
    </row>
    <row r="708">
      <c r="A708" s="7" t="str">
        <f t="shared" si="1"/>
        <v> </v>
      </c>
      <c r="B708" s="7" t="str">
        <f t="shared" si="2"/>
        <v>1481444547</v>
      </c>
      <c r="C708" s="11" t="s">
        <v>3285</v>
      </c>
      <c r="D708" s="12">
        <v>14814.0</v>
      </c>
      <c r="E708" s="13">
        <v>20167.0</v>
      </c>
      <c r="F708" s="14">
        <v>44547.0</v>
      </c>
      <c r="G708" s="15">
        <v>0.625</v>
      </c>
      <c r="H708" s="16" t="s">
        <v>6060</v>
      </c>
      <c r="I708" s="17" t="s">
        <v>6067</v>
      </c>
      <c r="J708" s="18" t="s">
        <v>6062</v>
      </c>
      <c r="K708" s="19" t="s">
        <v>6075</v>
      </c>
      <c r="L708" s="28"/>
      <c r="M708" s="20" t="s">
        <v>6058</v>
      </c>
      <c r="N708" s="20" t="s">
        <v>6058</v>
      </c>
      <c r="O708" s="24"/>
      <c r="P708" s="23" t="s">
        <v>6103</v>
      </c>
    </row>
    <row r="709">
      <c r="A709" s="7" t="str">
        <f t="shared" si="1"/>
        <v> </v>
      </c>
      <c r="B709" s="7" t="str">
        <f t="shared" si="2"/>
        <v>1559244547</v>
      </c>
      <c r="C709" s="11" t="s">
        <v>3935</v>
      </c>
      <c r="D709" s="12">
        <v>15592.0</v>
      </c>
      <c r="E709" s="13">
        <v>17154.0</v>
      </c>
      <c r="F709" s="14">
        <v>44547.0</v>
      </c>
      <c r="G709" s="15">
        <v>0.625</v>
      </c>
      <c r="H709" s="16" t="s">
        <v>6060</v>
      </c>
      <c r="I709" s="17" t="s">
        <v>6067</v>
      </c>
      <c r="J709" s="18" t="s">
        <v>6056</v>
      </c>
      <c r="K709" s="19" t="s">
        <v>6079</v>
      </c>
      <c r="L709" s="28"/>
      <c r="M709" s="20" t="s">
        <v>6058</v>
      </c>
      <c r="N709" s="20"/>
      <c r="O709" s="24"/>
      <c r="P709" s="23" t="s">
        <v>6084</v>
      </c>
    </row>
    <row r="710">
      <c r="A710" s="7" t="str">
        <f t="shared" si="1"/>
        <v> </v>
      </c>
      <c r="B710" s="7" t="str">
        <f t="shared" si="2"/>
        <v>1698344547</v>
      </c>
      <c r="C710" s="11" t="s">
        <v>5077</v>
      </c>
      <c r="D710" s="12">
        <v>16983.0</v>
      </c>
      <c r="E710" s="13">
        <v>33550.0</v>
      </c>
      <c r="F710" s="14">
        <v>44547.0</v>
      </c>
      <c r="G710" s="15">
        <v>0.625</v>
      </c>
      <c r="H710" s="16" t="s">
        <v>6060</v>
      </c>
      <c r="I710" s="17" t="s">
        <v>6067</v>
      </c>
      <c r="J710" s="18" t="s">
        <v>6081</v>
      </c>
      <c r="K710" s="19" t="s">
        <v>6088</v>
      </c>
      <c r="L710" s="28"/>
      <c r="M710" s="20" t="s">
        <v>6058</v>
      </c>
      <c r="N710" s="20"/>
      <c r="O710" s="24"/>
      <c r="P710" s="23" t="s">
        <v>6059</v>
      </c>
    </row>
    <row r="711">
      <c r="A711" s="7" t="str">
        <f t="shared" si="1"/>
        <v> </v>
      </c>
      <c r="B711" s="7" t="str">
        <f t="shared" si="2"/>
        <v>1641744547</v>
      </c>
      <c r="C711" s="11" t="s">
        <v>4640</v>
      </c>
      <c r="D711" s="12">
        <v>16417.0</v>
      </c>
      <c r="E711" s="13">
        <v>29034.0</v>
      </c>
      <c r="F711" s="14">
        <v>44547.0</v>
      </c>
      <c r="G711" s="15">
        <v>0.625</v>
      </c>
      <c r="H711" s="16" t="s">
        <v>6060</v>
      </c>
      <c r="I711" s="17" t="s">
        <v>6061</v>
      </c>
      <c r="J711" s="18" t="s">
        <v>6081</v>
      </c>
      <c r="K711" s="19" t="s">
        <v>6116</v>
      </c>
      <c r="L711" s="28"/>
      <c r="M711" s="20" t="s">
        <v>6058</v>
      </c>
      <c r="N711" s="20"/>
      <c r="O711" s="24"/>
      <c r="P711" s="23" t="s">
        <v>6059</v>
      </c>
    </row>
    <row r="712">
      <c r="A712" s="7" t="str">
        <f t="shared" si="1"/>
        <v> </v>
      </c>
      <c r="B712" s="7" t="str">
        <f t="shared" si="2"/>
        <v>1408444550</v>
      </c>
      <c r="C712" s="11" t="s">
        <v>2694</v>
      </c>
      <c r="D712" s="12">
        <v>14084.0</v>
      </c>
      <c r="E712" s="13">
        <v>29711.0</v>
      </c>
      <c r="F712" s="14">
        <v>44550.0</v>
      </c>
      <c r="G712" s="15">
        <v>0.3229166666666667</v>
      </c>
      <c r="H712" s="16" t="s">
        <v>6054</v>
      </c>
      <c r="I712" s="17" t="s">
        <v>6055</v>
      </c>
      <c r="J712" s="18" t="s">
        <v>6081</v>
      </c>
      <c r="K712" s="19" t="s">
        <v>6069</v>
      </c>
      <c r="L712" s="28"/>
      <c r="M712" s="20" t="s">
        <v>6058</v>
      </c>
      <c r="N712" s="20" t="s">
        <v>6058</v>
      </c>
      <c r="O712" s="24"/>
      <c r="P712" s="23" t="s">
        <v>6064</v>
      </c>
    </row>
    <row r="713">
      <c r="A713" s="7" t="str">
        <f t="shared" si="1"/>
        <v> </v>
      </c>
      <c r="B713" s="7" t="str">
        <f t="shared" si="2"/>
        <v>1136844550</v>
      </c>
      <c r="C713" s="11" t="s">
        <v>893</v>
      </c>
      <c r="D713" s="12">
        <v>11368.0</v>
      </c>
      <c r="E713" s="13">
        <v>28827.0</v>
      </c>
      <c r="F713" s="14">
        <v>44550.0</v>
      </c>
      <c r="G713" s="15">
        <v>0.34375</v>
      </c>
      <c r="H713" s="16" t="s">
        <v>6060</v>
      </c>
      <c r="I713" s="17" t="s">
        <v>6055</v>
      </c>
      <c r="J713" s="18" t="s">
        <v>6056</v>
      </c>
      <c r="K713" s="19" t="s">
        <v>6083</v>
      </c>
      <c r="L713" s="21"/>
      <c r="M713" s="20" t="s">
        <v>6058</v>
      </c>
      <c r="N713" s="20"/>
      <c r="O713" s="24"/>
      <c r="P713" s="23" t="s">
        <v>6059</v>
      </c>
    </row>
    <row r="714">
      <c r="A714" s="7" t="str">
        <f t="shared" si="1"/>
        <v> </v>
      </c>
      <c r="B714" s="7" t="str">
        <f t="shared" si="2"/>
        <v>1304544550</v>
      </c>
      <c r="C714" s="11" t="s">
        <v>1893</v>
      </c>
      <c r="D714" s="12">
        <v>13045.0</v>
      </c>
      <c r="E714" s="13">
        <v>19390.0</v>
      </c>
      <c r="F714" s="14">
        <v>44550.0</v>
      </c>
      <c r="G714" s="15">
        <v>0.3541666666666667</v>
      </c>
      <c r="H714" s="16" t="s">
        <v>6060</v>
      </c>
      <c r="I714" s="17" t="s">
        <v>6055</v>
      </c>
      <c r="J714" s="18" t="s">
        <v>6056</v>
      </c>
      <c r="K714" s="19" t="s">
        <v>6100</v>
      </c>
      <c r="L714" s="21"/>
      <c r="M714" s="20" t="s">
        <v>6058</v>
      </c>
      <c r="N714" s="20"/>
      <c r="O714" s="24"/>
      <c r="P714" s="23" t="s">
        <v>6084</v>
      </c>
    </row>
    <row r="715">
      <c r="A715" s="7" t="str">
        <f t="shared" si="1"/>
        <v> </v>
      </c>
      <c r="B715" s="7" t="str">
        <f t="shared" si="2"/>
        <v>974644550</v>
      </c>
      <c r="C715" s="11" t="s">
        <v>242</v>
      </c>
      <c r="D715" s="12">
        <v>9746.0</v>
      </c>
      <c r="E715" s="13">
        <v>17527.0</v>
      </c>
      <c r="F715" s="14">
        <v>44550.0</v>
      </c>
      <c r="G715" s="15">
        <v>0.3645833333333333</v>
      </c>
      <c r="H715" s="16" t="s">
        <v>6054</v>
      </c>
      <c r="I715" s="17" t="s">
        <v>6055</v>
      </c>
      <c r="J715" s="18" t="s">
        <v>6056</v>
      </c>
      <c r="K715" s="19" t="s">
        <v>6075</v>
      </c>
      <c r="L715" s="28"/>
      <c r="M715" s="20" t="s">
        <v>6058</v>
      </c>
      <c r="N715" s="20"/>
      <c r="O715" s="24"/>
      <c r="P715" s="23" t="s">
        <v>6084</v>
      </c>
    </row>
    <row r="716">
      <c r="A716" s="7" t="str">
        <f t="shared" si="1"/>
        <v> </v>
      </c>
      <c r="B716" s="7" t="str">
        <f t="shared" si="2"/>
        <v>1761744550</v>
      </c>
      <c r="C716" s="11" t="s">
        <v>5729</v>
      </c>
      <c r="D716" s="12">
        <v>17617.0</v>
      </c>
      <c r="E716" s="13">
        <v>21458.0</v>
      </c>
      <c r="F716" s="14">
        <v>44550.0</v>
      </c>
      <c r="G716" s="15">
        <v>0.3645833333333333</v>
      </c>
      <c r="H716" s="16" t="s">
        <v>6060</v>
      </c>
      <c r="I716" s="17" t="s">
        <v>6067</v>
      </c>
      <c r="J716" s="18" t="s">
        <v>6081</v>
      </c>
      <c r="K716" s="19" t="s">
        <v>6111</v>
      </c>
      <c r="L716" s="21" t="s">
        <v>6058</v>
      </c>
      <c r="M716" s="20"/>
      <c r="N716" s="20"/>
      <c r="O716" s="24"/>
      <c r="P716" s="23" t="s">
        <v>6063</v>
      </c>
    </row>
    <row r="717">
      <c r="A717" s="7" t="str">
        <f t="shared" si="1"/>
        <v> </v>
      </c>
      <c r="B717" s="7" t="str">
        <f t="shared" si="2"/>
        <v>1770644550</v>
      </c>
      <c r="C717" s="11" t="s">
        <v>5734</v>
      </c>
      <c r="D717" s="12">
        <v>17706.0</v>
      </c>
      <c r="E717" s="13">
        <v>29355.0</v>
      </c>
      <c r="F717" s="14">
        <v>44550.0</v>
      </c>
      <c r="G717" s="15">
        <v>0.3645833333333333</v>
      </c>
      <c r="H717" s="16" t="s">
        <v>6060</v>
      </c>
      <c r="I717" s="17" t="s">
        <v>6067</v>
      </c>
      <c r="J717" s="18" t="s">
        <v>6081</v>
      </c>
      <c r="K717" s="19" t="s">
        <v>6101</v>
      </c>
      <c r="L717" s="21" t="s">
        <v>6058</v>
      </c>
      <c r="M717" s="20"/>
      <c r="N717" s="20"/>
      <c r="O717" s="24"/>
      <c r="P717" s="23" t="s">
        <v>6063</v>
      </c>
    </row>
    <row r="718">
      <c r="A718" s="7" t="str">
        <f t="shared" si="1"/>
        <v> </v>
      </c>
      <c r="B718" s="7" t="str">
        <f t="shared" si="2"/>
        <v>1774744550</v>
      </c>
      <c r="C718" s="11" t="s">
        <v>5738</v>
      </c>
      <c r="D718" s="12">
        <v>17747.0</v>
      </c>
      <c r="E718" s="13">
        <v>23868.0</v>
      </c>
      <c r="F718" s="14">
        <v>44550.0</v>
      </c>
      <c r="G718" s="15">
        <v>0.3958333333333333</v>
      </c>
      <c r="H718" s="16" t="s">
        <v>6060</v>
      </c>
      <c r="I718" s="17" t="s">
        <v>6067</v>
      </c>
      <c r="J718" s="18" t="s">
        <v>6081</v>
      </c>
      <c r="K718" s="19" t="s">
        <v>6092</v>
      </c>
      <c r="L718" s="21" t="s">
        <v>6058</v>
      </c>
      <c r="M718" s="20"/>
      <c r="N718" s="20"/>
      <c r="O718" s="24"/>
      <c r="P718" s="23" t="s">
        <v>6063</v>
      </c>
    </row>
    <row r="719">
      <c r="A719" s="7" t="str">
        <f t="shared" si="1"/>
        <v> </v>
      </c>
      <c r="B719" s="7" t="str">
        <f t="shared" si="2"/>
        <v>1759444550</v>
      </c>
      <c r="C719" s="11" t="s">
        <v>5722</v>
      </c>
      <c r="D719" s="12">
        <v>17594.0</v>
      </c>
      <c r="E719" s="13">
        <v>29808.0</v>
      </c>
      <c r="F719" s="14">
        <v>44550.0</v>
      </c>
      <c r="G719" s="15">
        <v>0.3958333333333333</v>
      </c>
      <c r="H719" s="16" t="s">
        <v>6060</v>
      </c>
      <c r="I719" s="17" t="s">
        <v>6137</v>
      </c>
      <c r="J719" s="18" t="s">
        <v>6081</v>
      </c>
      <c r="K719" s="19" t="s">
        <v>6076</v>
      </c>
      <c r="L719" s="21" t="s">
        <v>6058</v>
      </c>
      <c r="M719" s="29"/>
      <c r="N719" s="29"/>
      <c r="O719" s="24"/>
      <c r="P719" s="23" t="s">
        <v>6063</v>
      </c>
    </row>
    <row r="720">
      <c r="A720" s="7" t="str">
        <f t="shared" si="1"/>
        <v> </v>
      </c>
      <c r="B720" s="7" t="str">
        <f t="shared" si="2"/>
        <v>1108444550</v>
      </c>
      <c r="C720" s="11" t="s">
        <v>769</v>
      </c>
      <c r="D720" s="12">
        <v>11084.0</v>
      </c>
      <c r="E720" s="13">
        <v>21028.0</v>
      </c>
      <c r="F720" s="14">
        <v>44550.0</v>
      </c>
      <c r="G720" s="15">
        <v>0.40625</v>
      </c>
      <c r="H720" s="16" t="s">
        <v>6060</v>
      </c>
      <c r="I720" s="17" t="s">
        <v>6055</v>
      </c>
      <c r="J720" s="18" t="s">
        <v>6056</v>
      </c>
      <c r="K720" s="19" t="s">
        <v>6088</v>
      </c>
      <c r="L720" s="28"/>
      <c r="M720" s="20" t="s">
        <v>6058</v>
      </c>
      <c r="N720" s="20"/>
      <c r="O720" s="24"/>
      <c r="P720" s="23" t="s">
        <v>6059</v>
      </c>
    </row>
    <row r="721">
      <c r="A721" s="7" t="str">
        <f t="shared" si="1"/>
        <v> </v>
      </c>
      <c r="B721" s="7" t="str">
        <f t="shared" si="2"/>
        <v>1610644550</v>
      </c>
      <c r="C721" s="11" t="s">
        <v>4394</v>
      </c>
      <c r="D721" s="12">
        <v>16106.0</v>
      </c>
      <c r="E721" s="13">
        <v>23484.0</v>
      </c>
      <c r="F721" s="14">
        <v>44550.0</v>
      </c>
      <c r="G721" s="15">
        <v>0.40625</v>
      </c>
      <c r="H721" s="16" t="s">
        <v>6060</v>
      </c>
      <c r="I721" s="17" t="s">
        <v>6067</v>
      </c>
      <c r="J721" s="18" t="s">
        <v>6062</v>
      </c>
      <c r="K721" s="19" t="s">
        <v>6057</v>
      </c>
      <c r="L721" s="28"/>
      <c r="M721" s="20" t="s">
        <v>6058</v>
      </c>
      <c r="N721" s="20" t="s">
        <v>6058</v>
      </c>
      <c r="O721" s="24"/>
      <c r="P721" s="23" t="s">
        <v>6064</v>
      </c>
    </row>
    <row r="722">
      <c r="A722" s="7" t="str">
        <f t="shared" si="1"/>
        <v> </v>
      </c>
      <c r="B722" s="7" t="str">
        <f t="shared" si="2"/>
        <v>1752544550</v>
      </c>
      <c r="C722" s="11" t="s">
        <v>5721</v>
      </c>
      <c r="D722" s="12">
        <v>17525.0</v>
      </c>
      <c r="E722" s="13">
        <v>23101.0</v>
      </c>
      <c r="F722" s="14">
        <v>44550.0</v>
      </c>
      <c r="G722" s="15">
        <v>0.4166666666666667</v>
      </c>
      <c r="H722" s="16" t="s">
        <v>6060</v>
      </c>
      <c r="I722" s="17" t="s">
        <v>6061</v>
      </c>
      <c r="J722" s="18" t="s">
        <v>6081</v>
      </c>
      <c r="K722" s="19" t="s">
        <v>6099</v>
      </c>
      <c r="L722" s="21" t="s">
        <v>6058</v>
      </c>
      <c r="M722" s="20"/>
      <c r="N722" s="20"/>
      <c r="O722" s="24"/>
      <c r="P722" s="23" t="s">
        <v>6063</v>
      </c>
    </row>
    <row r="723">
      <c r="A723" s="7" t="str">
        <f t="shared" si="1"/>
        <v> </v>
      </c>
      <c r="B723" s="7" t="str">
        <f t="shared" si="2"/>
        <v>921744550</v>
      </c>
      <c r="C723" s="11" t="s">
        <v>50</v>
      </c>
      <c r="D723" s="12">
        <v>9217.0</v>
      </c>
      <c r="E723" s="13">
        <v>12461.0</v>
      </c>
      <c r="F723" s="14">
        <v>44550.0</v>
      </c>
      <c r="G723" s="15">
        <v>0.4166666666666667</v>
      </c>
      <c r="H723" s="16" t="s">
        <v>6060</v>
      </c>
      <c r="I723" s="17" t="s">
        <v>6067</v>
      </c>
      <c r="J723" s="18" t="s">
        <v>6081</v>
      </c>
      <c r="K723" s="19" t="s">
        <v>6057</v>
      </c>
      <c r="L723" s="21"/>
      <c r="M723" s="20" t="s">
        <v>6058</v>
      </c>
      <c r="N723" s="20"/>
      <c r="O723" s="24"/>
      <c r="P723" s="23" t="s">
        <v>6059</v>
      </c>
    </row>
    <row r="724">
      <c r="A724" s="7" t="str">
        <f t="shared" si="1"/>
        <v> </v>
      </c>
      <c r="B724" s="7" t="str">
        <f t="shared" si="2"/>
        <v>1295744550</v>
      </c>
      <c r="C724" s="11" t="s">
        <v>1816</v>
      </c>
      <c r="D724" s="12">
        <v>12957.0</v>
      </c>
      <c r="E724" s="13">
        <v>26295.0</v>
      </c>
      <c r="F724" s="14">
        <v>44550.0</v>
      </c>
      <c r="G724" s="15">
        <v>0.4166666666666667</v>
      </c>
      <c r="H724" s="16" t="s">
        <v>6060</v>
      </c>
      <c r="I724" s="17" t="s">
        <v>6067</v>
      </c>
      <c r="J724" s="18" t="s">
        <v>6081</v>
      </c>
      <c r="K724" s="19" t="s">
        <v>6116</v>
      </c>
      <c r="L724" s="28"/>
      <c r="M724" s="20" t="s">
        <v>6058</v>
      </c>
      <c r="N724" s="20"/>
      <c r="O724" s="24"/>
      <c r="P724" s="23" t="s">
        <v>6059</v>
      </c>
    </row>
    <row r="725">
      <c r="A725" s="7" t="str">
        <f t="shared" si="1"/>
        <v> </v>
      </c>
      <c r="B725" s="7" t="str">
        <f t="shared" si="2"/>
        <v>1599244550</v>
      </c>
      <c r="C725" s="11" t="s">
        <v>4297</v>
      </c>
      <c r="D725" s="12">
        <v>15992.0</v>
      </c>
      <c r="E725" s="13">
        <v>17715.0</v>
      </c>
      <c r="F725" s="14">
        <v>44550.0</v>
      </c>
      <c r="G725" s="15">
        <v>0.4270833333333333</v>
      </c>
      <c r="H725" s="16" t="s">
        <v>6060</v>
      </c>
      <c r="I725" s="17" t="s">
        <v>6055</v>
      </c>
      <c r="J725" s="18" t="s">
        <v>6056</v>
      </c>
      <c r="K725" s="19" t="s">
        <v>6083</v>
      </c>
      <c r="L725" s="28"/>
      <c r="M725" s="20" t="s">
        <v>6058</v>
      </c>
      <c r="N725" s="20"/>
      <c r="O725" s="24"/>
      <c r="P725" s="23" t="s">
        <v>6059</v>
      </c>
    </row>
    <row r="726">
      <c r="A726" s="7" t="str">
        <f t="shared" si="1"/>
        <v> </v>
      </c>
      <c r="B726" s="7" t="str">
        <f t="shared" si="2"/>
        <v>1349644550</v>
      </c>
      <c r="C726" s="11" t="s">
        <v>2241</v>
      </c>
      <c r="D726" s="12">
        <v>13496.0</v>
      </c>
      <c r="E726" s="13">
        <v>11820.0</v>
      </c>
      <c r="F726" s="14">
        <v>44550.0</v>
      </c>
      <c r="G726" s="15">
        <v>0.4375</v>
      </c>
      <c r="H726" s="16" t="s">
        <v>6060</v>
      </c>
      <c r="I726" s="17" t="s">
        <v>6137</v>
      </c>
      <c r="J726" s="18" t="s">
        <v>6062</v>
      </c>
      <c r="K726" s="19" t="s">
        <v>6100</v>
      </c>
      <c r="L726" s="28"/>
      <c r="M726" s="20" t="s">
        <v>6058</v>
      </c>
      <c r="N726" s="20"/>
      <c r="O726" s="24"/>
      <c r="P726" s="23" t="s">
        <v>6084</v>
      </c>
    </row>
    <row r="727">
      <c r="A727" s="7" t="str">
        <f t="shared" si="1"/>
        <v> </v>
      </c>
      <c r="B727" s="7" t="str">
        <f t="shared" si="2"/>
        <v>1632944550</v>
      </c>
      <c r="C727" s="11" t="s">
        <v>4570</v>
      </c>
      <c r="D727" s="12">
        <v>16329.0</v>
      </c>
      <c r="E727" s="13">
        <v>23619.0</v>
      </c>
      <c r="F727" s="14">
        <v>44550.0</v>
      </c>
      <c r="G727" s="15">
        <v>0.4375</v>
      </c>
      <c r="H727" s="16" t="s">
        <v>6054</v>
      </c>
      <c r="I727" s="17" t="s">
        <v>6055</v>
      </c>
      <c r="J727" s="18" t="s">
        <v>6056</v>
      </c>
      <c r="K727" s="19" t="s">
        <v>6072</v>
      </c>
      <c r="L727" s="28"/>
      <c r="M727" s="20" t="s">
        <v>6058</v>
      </c>
      <c r="N727" s="20"/>
      <c r="O727" s="24"/>
      <c r="P727" s="23" t="s">
        <v>6084</v>
      </c>
    </row>
    <row r="728">
      <c r="A728" s="7" t="str">
        <f t="shared" si="1"/>
        <v> </v>
      </c>
      <c r="B728" s="7" t="str">
        <f t="shared" si="2"/>
        <v>1112144550</v>
      </c>
      <c r="C728" s="11" t="s">
        <v>787</v>
      </c>
      <c r="D728" s="12">
        <v>11121.0</v>
      </c>
      <c r="E728" s="13">
        <v>24534.0</v>
      </c>
      <c r="F728" s="14">
        <v>44550.0</v>
      </c>
      <c r="G728" s="15">
        <v>0.4375</v>
      </c>
      <c r="H728" s="16" t="s">
        <v>6054</v>
      </c>
      <c r="I728" s="17" t="s">
        <v>6055</v>
      </c>
      <c r="J728" s="18" t="s">
        <v>6056</v>
      </c>
      <c r="K728" s="19" t="s">
        <v>6100</v>
      </c>
      <c r="L728" s="28"/>
      <c r="M728" s="20" t="s">
        <v>6058</v>
      </c>
      <c r="N728" s="20"/>
      <c r="O728" s="24"/>
      <c r="P728" s="23" t="s">
        <v>6084</v>
      </c>
    </row>
    <row r="729">
      <c r="A729" s="7" t="str">
        <f t="shared" si="1"/>
        <v> </v>
      </c>
      <c r="B729" s="7" t="str">
        <f t="shared" si="2"/>
        <v>1775844550</v>
      </c>
      <c r="C729" s="11" t="s">
        <v>5745</v>
      </c>
      <c r="D729" s="12">
        <v>17758.0</v>
      </c>
      <c r="E729" s="13">
        <v>33633.0</v>
      </c>
      <c r="F729" s="14">
        <v>44550.0</v>
      </c>
      <c r="G729" s="15">
        <v>0.4479166666666667</v>
      </c>
      <c r="H729" s="16" t="s">
        <v>6060</v>
      </c>
      <c r="I729" s="17" t="s">
        <v>6067</v>
      </c>
      <c r="J729" s="18" t="s">
        <v>6081</v>
      </c>
      <c r="K729" s="19" t="s">
        <v>6132</v>
      </c>
      <c r="L729" s="21" t="s">
        <v>6058</v>
      </c>
      <c r="M729" s="20"/>
      <c r="N729" s="20"/>
      <c r="O729" s="24"/>
      <c r="P729" s="23" t="s">
        <v>6063</v>
      </c>
    </row>
    <row r="730">
      <c r="A730" s="7" t="str">
        <f t="shared" si="1"/>
        <v> </v>
      </c>
      <c r="B730" s="7" t="str">
        <f t="shared" si="2"/>
        <v>1719644550</v>
      </c>
      <c r="C730" s="11" t="s">
        <v>5724</v>
      </c>
      <c r="D730" s="12">
        <v>17196.0</v>
      </c>
      <c r="E730" s="13">
        <v>29902.0</v>
      </c>
      <c r="F730" s="14">
        <v>44550.0</v>
      </c>
      <c r="G730" s="15">
        <v>0.4479166666666667</v>
      </c>
      <c r="H730" s="16" t="s">
        <v>6060</v>
      </c>
      <c r="I730" s="17" t="s">
        <v>6061</v>
      </c>
      <c r="J730" s="18" t="s">
        <v>6081</v>
      </c>
      <c r="K730" s="19" t="s">
        <v>6111</v>
      </c>
      <c r="L730" s="28"/>
      <c r="M730" s="20" t="s">
        <v>6058</v>
      </c>
      <c r="N730" s="20"/>
      <c r="O730" s="24"/>
      <c r="P730" s="23" t="s">
        <v>6059</v>
      </c>
    </row>
    <row r="731">
      <c r="A731" s="7" t="str">
        <f t="shared" si="1"/>
        <v> </v>
      </c>
      <c r="B731" s="7" t="str">
        <f t="shared" si="2"/>
        <v>1704344550</v>
      </c>
      <c r="C731" s="11" t="s">
        <v>5125</v>
      </c>
      <c r="D731" s="12">
        <v>17043.0</v>
      </c>
      <c r="E731" s="13">
        <v>28322.0</v>
      </c>
      <c r="F731" s="14">
        <v>44550.0</v>
      </c>
      <c r="G731" s="15">
        <v>0.4479166666666667</v>
      </c>
      <c r="H731" s="16" t="s">
        <v>6060</v>
      </c>
      <c r="I731" s="17" t="s">
        <v>6061</v>
      </c>
      <c r="J731" s="18" t="s">
        <v>6081</v>
      </c>
      <c r="K731" s="19" t="s">
        <v>6074</v>
      </c>
      <c r="L731" s="21" t="s">
        <v>6058</v>
      </c>
      <c r="M731" s="20"/>
      <c r="N731" s="20"/>
      <c r="O731" s="24"/>
      <c r="P731" s="23" t="s">
        <v>6063</v>
      </c>
    </row>
    <row r="732">
      <c r="A732" s="7" t="str">
        <f t="shared" si="1"/>
        <v> </v>
      </c>
      <c r="B732" s="7" t="str">
        <f t="shared" si="2"/>
        <v>1024444550</v>
      </c>
      <c r="C732" s="11" t="s">
        <v>429</v>
      </c>
      <c r="D732" s="12">
        <v>10244.0</v>
      </c>
      <c r="E732" s="13">
        <v>13101.0</v>
      </c>
      <c r="F732" s="14">
        <v>44550.0</v>
      </c>
      <c r="G732" s="15">
        <v>0.4479166666666667</v>
      </c>
      <c r="H732" s="16" t="s">
        <v>6060</v>
      </c>
      <c r="I732" s="17" t="s">
        <v>6137</v>
      </c>
      <c r="J732" s="18" t="s">
        <v>6081</v>
      </c>
      <c r="K732" s="19" t="s">
        <v>6094</v>
      </c>
      <c r="L732" s="28"/>
      <c r="M732" s="20" t="s">
        <v>6058</v>
      </c>
      <c r="N732" s="20"/>
      <c r="O732" s="24"/>
      <c r="P732" s="23" t="s">
        <v>6059</v>
      </c>
    </row>
    <row r="733">
      <c r="A733" s="7" t="str">
        <f t="shared" si="1"/>
        <v> </v>
      </c>
      <c r="B733" s="7" t="str">
        <f t="shared" si="2"/>
        <v>1709344550</v>
      </c>
      <c r="C733" s="11" t="s">
        <v>5163</v>
      </c>
      <c r="D733" s="12">
        <v>17093.0</v>
      </c>
      <c r="E733" s="13">
        <v>23334.0</v>
      </c>
      <c r="F733" s="14">
        <v>44550.0</v>
      </c>
      <c r="G733" s="15">
        <v>0.4479166666666667</v>
      </c>
      <c r="H733" s="16" t="s">
        <v>6054</v>
      </c>
      <c r="I733" s="17" t="s">
        <v>6067</v>
      </c>
      <c r="J733" s="18" t="s">
        <v>6062</v>
      </c>
      <c r="K733" s="19" t="s">
        <v>6075</v>
      </c>
      <c r="L733" s="28"/>
      <c r="M733" s="20" t="s">
        <v>6058</v>
      </c>
      <c r="N733" s="20" t="s">
        <v>6058</v>
      </c>
      <c r="O733" s="24"/>
      <c r="P733" s="23" t="s">
        <v>6103</v>
      </c>
    </row>
    <row r="734">
      <c r="A734" s="7" t="str">
        <f t="shared" si="1"/>
        <v> </v>
      </c>
      <c r="B734" s="7" t="str">
        <f t="shared" si="2"/>
        <v>1257244550</v>
      </c>
      <c r="C734" s="11" t="s">
        <v>1515</v>
      </c>
      <c r="D734" s="12">
        <v>12572.0</v>
      </c>
      <c r="E734" s="13">
        <v>18267.0</v>
      </c>
      <c r="F734" s="14">
        <v>44550.0</v>
      </c>
      <c r="G734" s="15">
        <v>0.4583333333333333</v>
      </c>
      <c r="H734" s="16" t="s">
        <v>6060</v>
      </c>
      <c r="I734" s="17" t="s">
        <v>6055</v>
      </c>
      <c r="J734" s="18" t="s">
        <v>6056</v>
      </c>
      <c r="K734" s="19" t="s">
        <v>6057</v>
      </c>
      <c r="L734" s="28"/>
      <c r="M734" s="20" t="s">
        <v>6058</v>
      </c>
      <c r="N734" s="20" t="s">
        <v>6058</v>
      </c>
      <c r="O734" s="24"/>
      <c r="P734" s="23" t="s">
        <v>6064</v>
      </c>
    </row>
    <row r="735">
      <c r="A735" s="7" t="str">
        <f t="shared" si="1"/>
        <v> </v>
      </c>
      <c r="B735" s="7" t="str">
        <f t="shared" si="2"/>
        <v>1159644550</v>
      </c>
      <c r="C735" s="11" t="s">
        <v>982</v>
      </c>
      <c r="D735" s="12">
        <v>11596.0</v>
      </c>
      <c r="E735" s="13">
        <v>33646.0</v>
      </c>
      <c r="F735" s="14">
        <v>44550.0</v>
      </c>
      <c r="G735" s="15">
        <v>0.4583333333333333</v>
      </c>
      <c r="H735" s="16" t="s">
        <v>6060</v>
      </c>
      <c r="I735" s="17" t="s">
        <v>6055</v>
      </c>
      <c r="J735" s="18" t="s">
        <v>6056</v>
      </c>
      <c r="K735" s="19" t="s">
        <v>6105</v>
      </c>
      <c r="L735" s="28"/>
      <c r="M735" s="20" t="s">
        <v>6058</v>
      </c>
      <c r="N735" s="20"/>
      <c r="O735" s="24"/>
      <c r="P735" s="23" t="s">
        <v>6059</v>
      </c>
    </row>
    <row r="736">
      <c r="A736" s="7" t="str">
        <f t="shared" si="1"/>
        <v> </v>
      </c>
      <c r="B736" s="7" t="str">
        <f t="shared" si="2"/>
        <v>1772044550</v>
      </c>
      <c r="C736" s="11" t="s">
        <v>5735</v>
      </c>
      <c r="D736" s="12">
        <v>17720.0</v>
      </c>
      <c r="E736" s="13">
        <v>28016.0</v>
      </c>
      <c r="F736" s="14">
        <v>44550.0</v>
      </c>
      <c r="G736" s="15">
        <v>0.46875</v>
      </c>
      <c r="H736" s="16" t="s">
        <v>6060</v>
      </c>
      <c r="I736" s="17" t="s">
        <v>6061</v>
      </c>
      <c r="J736" s="18" t="s">
        <v>6081</v>
      </c>
      <c r="K736" s="19" t="s">
        <v>6092</v>
      </c>
      <c r="L736" s="21" t="s">
        <v>6058</v>
      </c>
      <c r="M736" s="20"/>
      <c r="N736" s="20"/>
      <c r="O736" s="24"/>
      <c r="P736" s="23" t="s">
        <v>6063</v>
      </c>
    </row>
    <row r="737">
      <c r="A737" s="7" t="str">
        <f t="shared" si="1"/>
        <v> </v>
      </c>
      <c r="B737" s="7" t="str">
        <f t="shared" si="2"/>
        <v>1764744550</v>
      </c>
      <c r="C737" s="11" t="s">
        <v>5736</v>
      </c>
      <c r="D737" s="12">
        <v>17647.0</v>
      </c>
      <c r="E737" s="13">
        <v>27610.0</v>
      </c>
      <c r="F737" s="14">
        <v>44550.0</v>
      </c>
      <c r="G737" s="15">
        <v>0.5416666666666666</v>
      </c>
      <c r="H737" s="16" t="s">
        <v>6060</v>
      </c>
      <c r="I737" s="17" t="s">
        <v>6067</v>
      </c>
      <c r="J737" s="18" t="s">
        <v>6081</v>
      </c>
      <c r="K737" s="19" t="s">
        <v>6065</v>
      </c>
      <c r="L737" s="21" t="s">
        <v>6058</v>
      </c>
      <c r="M737" s="20"/>
      <c r="N737" s="20"/>
      <c r="O737" s="24"/>
      <c r="P737" s="23" t="s">
        <v>6104</v>
      </c>
    </row>
    <row r="738">
      <c r="A738" s="7" t="str">
        <f t="shared" si="1"/>
        <v> </v>
      </c>
      <c r="B738" s="7" t="str">
        <f t="shared" si="2"/>
        <v>997344550</v>
      </c>
      <c r="C738" s="11" t="s">
        <v>322</v>
      </c>
      <c r="D738" s="12">
        <v>9973.0</v>
      </c>
      <c r="E738" s="13">
        <v>20345.0</v>
      </c>
      <c r="F738" s="14">
        <v>44550.0</v>
      </c>
      <c r="G738" s="15">
        <v>0.5625</v>
      </c>
      <c r="H738" s="16" t="s">
        <v>6060</v>
      </c>
      <c r="I738" s="17" t="s">
        <v>6137</v>
      </c>
      <c r="J738" s="18" t="s">
        <v>6081</v>
      </c>
      <c r="K738" s="19" t="s">
        <v>6079</v>
      </c>
      <c r="L738" s="28"/>
      <c r="M738" s="20" t="s">
        <v>6058</v>
      </c>
      <c r="N738" s="20"/>
      <c r="O738" s="24"/>
      <c r="P738" s="23" t="s">
        <v>6084</v>
      </c>
    </row>
    <row r="739">
      <c r="A739" s="7" t="str">
        <f t="shared" si="1"/>
        <v> </v>
      </c>
      <c r="B739" s="7" t="str">
        <f t="shared" si="2"/>
        <v>1777044550</v>
      </c>
      <c r="C739" s="11" t="s">
        <v>5744</v>
      </c>
      <c r="D739" s="12">
        <v>17770.0</v>
      </c>
      <c r="E739" s="13">
        <v>12509.0</v>
      </c>
      <c r="F739" s="14">
        <v>44550.0</v>
      </c>
      <c r="G739" s="15">
        <v>0.5625</v>
      </c>
      <c r="H739" s="16" t="s">
        <v>6060</v>
      </c>
      <c r="I739" s="17" t="s">
        <v>6137</v>
      </c>
      <c r="J739" s="18" t="s">
        <v>6081</v>
      </c>
      <c r="K739" s="19" t="s">
        <v>6141</v>
      </c>
      <c r="L739" s="21" t="s">
        <v>6058</v>
      </c>
      <c r="M739" s="20"/>
      <c r="N739" s="20"/>
      <c r="O739" s="24"/>
      <c r="P739" s="23" t="s">
        <v>6063</v>
      </c>
    </row>
    <row r="740">
      <c r="A740" s="7" t="str">
        <f t="shared" si="1"/>
        <v> </v>
      </c>
      <c r="B740" s="7" t="str">
        <f t="shared" si="2"/>
        <v>930944550</v>
      </c>
      <c r="C740" s="11" t="s">
        <v>104</v>
      </c>
      <c r="D740" s="12">
        <v>9309.0</v>
      </c>
      <c r="E740" s="13">
        <v>16967.0</v>
      </c>
      <c r="F740" s="14">
        <v>44550.0</v>
      </c>
      <c r="G740" s="15">
        <v>0.5729166666666666</v>
      </c>
      <c r="H740" s="16" t="s">
        <v>6054</v>
      </c>
      <c r="I740" s="17" t="s">
        <v>6061</v>
      </c>
      <c r="J740" s="18" t="s">
        <v>6081</v>
      </c>
      <c r="K740" s="19" t="s">
        <v>6069</v>
      </c>
      <c r="L740" s="28"/>
      <c r="M740" s="20" t="s">
        <v>6058</v>
      </c>
      <c r="N740" s="20" t="s">
        <v>6058</v>
      </c>
      <c r="O740" s="24"/>
      <c r="P740" s="23" t="s">
        <v>6064</v>
      </c>
    </row>
    <row r="741">
      <c r="A741" s="7" t="str">
        <f t="shared" si="1"/>
        <v> </v>
      </c>
      <c r="B741" s="7" t="str">
        <f t="shared" si="2"/>
        <v>1222544550</v>
      </c>
      <c r="C741" s="11" t="s">
        <v>1297</v>
      </c>
      <c r="D741" s="12">
        <v>12225.0</v>
      </c>
      <c r="E741" s="13">
        <v>24220.0</v>
      </c>
      <c r="F741" s="14">
        <v>44550.0</v>
      </c>
      <c r="G741" s="15">
        <v>0.5833333333333334</v>
      </c>
      <c r="H741" s="16" t="s">
        <v>6060</v>
      </c>
      <c r="I741" s="17" t="s">
        <v>6055</v>
      </c>
      <c r="J741" s="18" t="s">
        <v>6056</v>
      </c>
      <c r="K741" s="19" t="s">
        <v>6140</v>
      </c>
      <c r="L741" s="28"/>
      <c r="M741" s="20" t="s">
        <v>6058</v>
      </c>
      <c r="N741" s="20"/>
      <c r="O741" s="24"/>
      <c r="P741" s="23" t="s">
        <v>6059</v>
      </c>
    </row>
    <row r="742">
      <c r="A742" s="7" t="str">
        <f t="shared" si="1"/>
        <v> </v>
      </c>
      <c r="B742" s="7" t="str">
        <f t="shared" si="2"/>
        <v>1469044550</v>
      </c>
      <c r="C742" s="11" t="s">
        <v>3181</v>
      </c>
      <c r="D742" s="12">
        <v>14690.0</v>
      </c>
      <c r="E742" s="13">
        <v>23183.0</v>
      </c>
      <c r="F742" s="14">
        <v>44550.0</v>
      </c>
      <c r="G742" s="15">
        <v>0.59375</v>
      </c>
      <c r="H742" s="16" t="s">
        <v>6054</v>
      </c>
      <c r="I742" s="17" t="s">
        <v>6137</v>
      </c>
      <c r="J742" s="18" t="s">
        <v>6081</v>
      </c>
      <c r="K742" s="19" t="s">
        <v>6108</v>
      </c>
      <c r="L742" s="28"/>
      <c r="M742" s="20" t="s">
        <v>6058</v>
      </c>
      <c r="N742" s="20"/>
      <c r="O742" s="24"/>
      <c r="P742" s="23" t="s">
        <v>6059</v>
      </c>
    </row>
    <row r="743">
      <c r="A743" s="7" t="str">
        <f t="shared" si="1"/>
        <v> </v>
      </c>
      <c r="B743" s="7" t="str">
        <f t="shared" si="2"/>
        <v>1064444550</v>
      </c>
      <c r="C743" s="11" t="s">
        <v>586</v>
      </c>
      <c r="D743" s="12">
        <v>10644.0</v>
      </c>
      <c r="E743" s="13">
        <v>12805.0</v>
      </c>
      <c r="F743" s="14">
        <v>44550.0</v>
      </c>
      <c r="G743" s="15">
        <v>0.6041666666666666</v>
      </c>
      <c r="H743" s="16" t="s">
        <v>6060</v>
      </c>
      <c r="I743" s="17" t="s">
        <v>6055</v>
      </c>
      <c r="J743" s="18" t="s">
        <v>6056</v>
      </c>
      <c r="K743" s="19" t="s">
        <v>6075</v>
      </c>
      <c r="L743" s="28"/>
      <c r="M743" s="20" t="s">
        <v>6058</v>
      </c>
      <c r="N743" s="20"/>
      <c r="O743" s="22" t="s">
        <v>6135</v>
      </c>
      <c r="P743" s="23" t="s">
        <v>6106</v>
      </c>
    </row>
    <row r="744">
      <c r="A744" s="7" t="str">
        <f t="shared" si="1"/>
        <v> </v>
      </c>
      <c r="B744" s="7" t="str">
        <f t="shared" si="2"/>
        <v>1448344550</v>
      </c>
      <c r="C744" s="11" t="s">
        <v>3004</v>
      </c>
      <c r="D744" s="12">
        <v>14483.0</v>
      </c>
      <c r="E744" s="13">
        <v>22579.0</v>
      </c>
      <c r="F744" s="14">
        <v>44550.0</v>
      </c>
      <c r="G744" s="15">
        <v>0.6145833333333334</v>
      </c>
      <c r="H744" s="16" t="s">
        <v>6054</v>
      </c>
      <c r="I744" s="17" t="s">
        <v>6137</v>
      </c>
      <c r="J744" s="18" t="s">
        <v>6062</v>
      </c>
      <c r="K744" s="19" t="s">
        <v>6079</v>
      </c>
      <c r="L744" s="28"/>
      <c r="M744" s="20" t="s">
        <v>6058</v>
      </c>
      <c r="N744" s="20" t="s">
        <v>6058</v>
      </c>
      <c r="O744" s="24"/>
      <c r="P744" s="23" t="s">
        <v>6103</v>
      </c>
    </row>
    <row r="745">
      <c r="A745" s="7" t="str">
        <f t="shared" si="1"/>
        <v> </v>
      </c>
      <c r="B745" s="7" t="str">
        <f t="shared" si="2"/>
        <v>1296444550</v>
      </c>
      <c r="C745" s="11" t="s">
        <v>1820</v>
      </c>
      <c r="D745" s="12">
        <v>12964.0</v>
      </c>
      <c r="E745" s="13">
        <v>17118.0</v>
      </c>
      <c r="F745" s="14">
        <v>44550.0</v>
      </c>
      <c r="G745" s="15">
        <v>0.625</v>
      </c>
      <c r="H745" s="16" t="s">
        <v>6060</v>
      </c>
      <c r="I745" s="17" t="s">
        <v>6055</v>
      </c>
      <c r="J745" s="18" t="s">
        <v>6056</v>
      </c>
      <c r="K745" s="19" t="s">
        <v>6109</v>
      </c>
      <c r="L745" s="28"/>
      <c r="M745" s="20" t="s">
        <v>6058</v>
      </c>
      <c r="N745" s="20"/>
      <c r="O745" s="24"/>
      <c r="P745" s="23" t="s">
        <v>6059</v>
      </c>
    </row>
    <row r="746">
      <c r="A746" s="7" t="str">
        <f t="shared" si="1"/>
        <v> </v>
      </c>
      <c r="B746" s="7" t="str">
        <f t="shared" si="2"/>
        <v>1777144550</v>
      </c>
      <c r="C746" s="11" t="s">
        <v>5746</v>
      </c>
      <c r="D746" s="12">
        <v>17771.0</v>
      </c>
      <c r="E746" s="13">
        <v>14316.0</v>
      </c>
      <c r="F746" s="14">
        <v>44550.0</v>
      </c>
      <c r="G746" s="15">
        <v>0.6354166666666666</v>
      </c>
      <c r="H746" s="16" t="s">
        <v>6060</v>
      </c>
      <c r="I746" s="17" t="s">
        <v>6137</v>
      </c>
      <c r="J746" s="18" t="s">
        <v>6081</v>
      </c>
      <c r="K746" s="19" t="s">
        <v>6107</v>
      </c>
      <c r="L746" s="21" t="s">
        <v>6058</v>
      </c>
      <c r="M746" s="20"/>
      <c r="N746" s="20"/>
      <c r="O746" s="24"/>
      <c r="P746" s="23" t="e">
        <v>#N/A</v>
      </c>
    </row>
    <row r="747">
      <c r="A747" s="7" t="str">
        <f t="shared" si="1"/>
        <v> </v>
      </c>
      <c r="B747" s="7" t="str">
        <f t="shared" si="2"/>
        <v>1453144550</v>
      </c>
      <c r="C747" s="11" t="s">
        <v>3047</v>
      </c>
      <c r="D747" s="12">
        <v>14531.0</v>
      </c>
      <c r="E747" s="13">
        <v>25524.0</v>
      </c>
      <c r="F747" s="14">
        <v>44550.0</v>
      </c>
      <c r="G747" s="15">
        <v>0.6354166666666666</v>
      </c>
      <c r="H747" s="16" t="s">
        <v>6054</v>
      </c>
      <c r="I747" s="17" t="s">
        <v>6137</v>
      </c>
      <c r="J747" s="18" t="s">
        <v>6081</v>
      </c>
      <c r="K747" s="19" t="s">
        <v>6065</v>
      </c>
      <c r="L747" s="28"/>
      <c r="M747" s="20" t="s">
        <v>6058</v>
      </c>
      <c r="N747" s="20"/>
      <c r="O747" s="24"/>
      <c r="P747" s="23" t="s">
        <v>6084</v>
      </c>
    </row>
    <row r="748">
      <c r="A748" s="7" t="str">
        <f t="shared" si="1"/>
        <v> </v>
      </c>
      <c r="B748" s="7" t="str">
        <f t="shared" si="2"/>
        <v>1723644550</v>
      </c>
      <c r="C748" s="11" t="s">
        <v>5282</v>
      </c>
      <c r="D748" s="12">
        <v>17236.0</v>
      </c>
      <c r="E748" s="13">
        <v>22141.0</v>
      </c>
      <c r="F748" s="14">
        <v>44550.0</v>
      </c>
      <c r="G748" s="15">
        <v>0.6354166666666666</v>
      </c>
      <c r="H748" s="16" t="s">
        <v>6060</v>
      </c>
      <c r="I748" s="17" t="s">
        <v>6055</v>
      </c>
      <c r="J748" s="18" t="s">
        <v>6056</v>
      </c>
      <c r="K748" s="19" t="s">
        <v>6076</v>
      </c>
      <c r="L748" s="28"/>
      <c r="M748" s="20" t="s">
        <v>6058</v>
      </c>
      <c r="N748" s="20" t="s">
        <v>6058</v>
      </c>
      <c r="O748" s="24"/>
      <c r="P748" s="23" t="s">
        <v>6064</v>
      </c>
    </row>
    <row r="749">
      <c r="A749" s="7" t="str">
        <f t="shared" si="1"/>
        <v> </v>
      </c>
      <c r="B749" s="7" t="str">
        <f t="shared" si="2"/>
        <v>1776144550</v>
      </c>
      <c r="C749" s="11" t="s">
        <v>5740</v>
      </c>
      <c r="D749" s="12">
        <v>17761.0</v>
      </c>
      <c r="E749" s="13">
        <v>16187.0</v>
      </c>
      <c r="F749" s="14">
        <v>44550.0</v>
      </c>
      <c r="G749" s="15">
        <v>0.6458333333333334</v>
      </c>
      <c r="H749" s="16" t="s">
        <v>6054</v>
      </c>
      <c r="I749" s="17" t="s">
        <v>6061</v>
      </c>
      <c r="J749" s="18" t="s">
        <v>6081</v>
      </c>
      <c r="K749" s="19" t="s">
        <v>6082</v>
      </c>
      <c r="L749" s="21" t="s">
        <v>6058</v>
      </c>
      <c r="M749" s="20"/>
      <c r="N749" s="20"/>
      <c r="O749" s="24"/>
      <c r="P749" s="23" t="e">
        <v>#N/A</v>
      </c>
    </row>
    <row r="750">
      <c r="A750" s="7" t="str">
        <f t="shared" si="1"/>
        <v> </v>
      </c>
      <c r="B750" s="7" t="str">
        <f t="shared" si="2"/>
        <v>1553744550</v>
      </c>
      <c r="C750" s="11" t="s">
        <v>3887</v>
      </c>
      <c r="D750" s="12">
        <v>15537.0</v>
      </c>
      <c r="E750" s="13">
        <v>21607.0</v>
      </c>
      <c r="F750" s="14">
        <v>44550.0</v>
      </c>
      <c r="G750" s="15">
        <v>0.65625</v>
      </c>
      <c r="H750" s="16" t="s">
        <v>6060</v>
      </c>
      <c r="I750" s="17" t="s">
        <v>6055</v>
      </c>
      <c r="J750" s="18" t="s">
        <v>6062</v>
      </c>
      <c r="K750" s="19" t="s">
        <v>6075</v>
      </c>
      <c r="L750" s="21"/>
      <c r="M750" s="20" t="s">
        <v>6058</v>
      </c>
      <c r="N750" s="20" t="s">
        <v>6058</v>
      </c>
      <c r="O750" s="24"/>
      <c r="P750" s="23" t="e">
        <v>#N/A</v>
      </c>
    </row>
    <row r="751">
      <c r="A751" s="7" t="str">
        <f t="shared" si="1"/>
        <v> </v>
      </c>
      <c r="B751" s="7" t="str">
        <f t="shared" si="2"/>
        <v>1095944551</v>
      </c>
      <c r="C751" s="11" t="s">
        <v>711</v>
      </c>
      <c r="D751" s="12">
        <v>10959.0</v>
      </c>
      <c r="E751" s="13">
        <v>20829.0</v>
      </c>
      <c r="F751" s="14">
        <v>44551.0</v>
      </c>
      <c r="G751" s="15">
        <v>0.3333333333333333</v>
      </c>
      <c r="H751" s="16" t="s">
        <v>6054</v>
      </c>
      <c r="I751" s="17" t="s">
        <v>6055</v>
      </c>
      <c r="J751" s="18" t="s">
        <v>6056</v>
      </c>
      <c r="K751" s="19" t="s">
        <v>6113</v>
      </c>
      <c r="L751" s="21"/>
      <c r="M751" s="20" t="s">
        <v>6058</v>
      </c>
      <c r="N751" s="20" t="s">
        <v>6058</v>
      </c>
      <c r="O751" s="24"/>
      <c r="P751" s="23" t="s">
        <v>6064</v>
      </c>
    </row>
    <row r="752">
      <c r="A752" s="7" t="str">
        <f t="shared" si="1"/>
        <v> </v>
      </c>
      <c r="B752" s="7" t="str">
        <f t="shared" si="2"/>
        <v>1504444551</v>
      </c>
      <c r="C752" s="11" t="s">
        <v>3472</v>
      </c>
      <c r="D752" s="12">
        <v>15044.0</v>
      </c>
      <c r="E752" s="13">
        <v>21018.0</v>
      </c>
      <c r="F752" s="14">
        <v>44551.0</v>
      </c>
      <c r="G752" s="15">
        <v>0.3333333333333333</v>
      </c>
      <c r="H752" s="16" t="s">
        <v>6060</v>
      </c>
      <c r="I752" s="17" t="s">
        <v>6055</v>
      </c>
      <c r="J752" s="18" t="s">
        <v>6056</v>
      </c>
      <c r="K752" s="19" t="s">
        <v>6105</v>
      </c>
      <c r="L752" s="28"/>
      <c r="M752" s="20" t="s">
        <v>6058</v>
      </c>
      <c r="N752" s="20"/>
      <c r="O752" s="24"/>
      <c r="P752" s="23" t="s">
        <v>6059</v>
      </c>
    </row>
    <row r="753">
      <c r="A753" s="7" t="str">
        <f t="shared" si="1"/>
        <v> </v>
      </c>
      <c r="B753" s="7" t="str">
        <f t="shared" si="2"/>
        <v>1486244551</v>
      </c>
      <c r="C753" s="11" t="s">
        <v>3327</v>
      </c>
      <c r="D753" s="12">
        <v>14862.0</v>
      </c>
      <c r="E753" s="13">
        <v>24183.0</v>
      </c>
      <c r="F753" s="14">
        <v>44551.0</v>
      </c>
      <c r="G753" s="15">
        <v>0.34375</v>
      </c>
      <c r="H753" s="16" t="s">
        <v>6054</v>
      </c>
      <c r="I753" s="17" t="s">
        <v>6055</v>
      </c>
      <c r="J753" s="18" t="s">
        <v>6056</v>
      </c>
      <c r="K753" s="19" t="s">
        <v>6074</v>
      </c>
      <c r="L753" s="21"/>
      <c r="M753" s="20" t="s">
        <v>6058</v>
      </c>
      <c r="N753" s="20"/>
      <c r="O753" s="24"/>
      <c r="P753" s="23" t="e">
        <v>#N/A</v>
      </c>
    </row>
    <row r="754">
      <c r="A754" s="7" t="str">
        <f t="shared" si="1"/>
        <v> </v>
      </c>
      <c r="B754" s="7" t="str">
        <f t="shared" si="2"/>
        <v>1762544551</v>
      </c>
      <c r="C754" s="11" t="s">
        <v>5758</v>
      </c>
      <c r="D754" s="12">
        <v>17625.0</v>
      </c>
      <c r="E754" s="13">
        <v>32514.0</v>
      </c>
      <c r="F754" s="14">
        <v>44551.0</v>
      </c>
      <c r="G754" s="15">
        <v>0.34375</v>
      </c>
      <c r="H754" s="16" t="s">
        <v>6060</v>
      </c>
      <c r="I754" s="17" t="s">
        <v>6061</v>
      </c>
      <c r="J754" s="18" t="s">
        <v>6081</v>
      </c>
      <c r="K754" s="19" t="s">
        <v>6097</v>
      </c>
      <c r="L754" s="21" t="s">
        <v>6058</v>
      </c>
      <c r="M754" s="20"/>
      <c r="N754" s="20"/>
      <c r="O754" s="24"/>
      <c r="P754" s="23" t="s">
        <v>6063</v>
      </c>
    </row>
    <row r="755">
      <c r="A755" s="7" t="str">
        <f t="shared" si="1"/>
        <v> </v>
      </c>
      <c r="B755" s="7" t="str">
        <f t="shared" si="2"/>
        <v>1758344551</v>
      </c>
      <c r="C755" s="11" t="s">
        <v>5742</v>
      </c>
      <c r="D755" s="12">
        <v>17583.0</v>
      </c>
      <c r="E755" s="13">
        <v>18585.0</v>
      </c>
      <c r="F755" s="14">
        <v>44551.0</v>
      </c>
      <c r="G755" s="15">
        <v>0.34375</v>
      </c>
      <c r="H755" s="16" t="s">
        <v>6054</v>
      </c>
      <c r="I755" s="17" t="s">
        <v>6061</v>
      </c>
      <c r="J755" s="18" t="s">
        <v>6081</v>
      </c>
      <c r="K755" s="19" t="s">
        <v>6111</v>
      </c>
      <c r="L755" s="21" t="s">
        <v>6058</v>
      </c>
      <c r="M755" s="20"/>
      <c r="N755" s="20"/>
      <c r="O755" s="24"/>
      <c r="P755" s="23" t="e">
        <v>#N/A</v>
      </c>
    </row>
    <row r="756">
      <c r="A756" s="7" t="str">
        <f t="shared" si="1"/>
        <v> </v>
      </c>
      <c r="B756" s="7" t="str">
        <f t="shared" si="2"/>
        <v>1760644551</v>
      </c>
      <c r="C756" s="11" t="s">
        <v>5753</v>
      </c>
      <c r="D756" s="12">
        <v>17606.0</v>
      </c>
      <c r="E756" s="13">
        <v>17098.0</v>
      </c>
      <c r="F756" s="14">
        <v>44551.0</v>
      </c>
      <c r="G756" s="15">
        <v>0.34375</v>
      </c>
      <c r="H756" s="16" t="s">
        <v>6060</v>
      </c>
      <c r="I756" s="17" t="s">
        <v>6061</v>
      </c>
      <c r="J756" s="18" t="s">
        <v>6081</v>
      </c>
      <c r="K756" s="19" t="s">
        <v>6092</v>
      </c>
      <c r="L756" s="21" t="s">
        <v>6058</v>
      </c>
      <c r="M756" s="20"/>
      <c r="N756" s="20"/>
      <c r="O756" s="24"/>
      <c r="P756" s="23" t="s">
        <v>6063</v>
      </c>
    </row>
    <row r="757">
      <c r="A757" s="7" t="str">
        <f t="shared" si="1"/>
        <v> </v>
      </c>
      <c r="B757" s="7" t="str">
        <f t="shared" si="2"/>
        <v>1762144551</v>
      </c>
      <c r="C757" s="11" t="s">
        <v>5757</v>
      </c>
      <c r="D757" s="12">
        <v>17621.0</v>
      </c>
      <c r="E757" s="13">
        <v>25680.0</v>
      </c>
      <c r="F757" s="14">
        <v>44551.0</v>
      </c>
      <c r="G757" s="15">
        <v>0.3645833333333333</v>
      </c>
      <c r="H757" s="16" t="s">
        <v>6054</v>
      </c>
      <c r="I757" s="17" t="s">
        <v>6061</v>
      </c>
      <c r="J757" s="18" t="s">
        <v>6081</v>
      </c>
      <c r="K757" s="19" t="s">
        <v>6069</v>
      </c>
      <c r="L757" s="21" t="s">
        <v>6058</v>
      </c>
      <c r="M757" s="20"/>
      <c r="N757" s="20"/>
      <c r="O757" s="24"/>
      <c r="P757" s="23" t="s">
        <v>6063</v>
      </c>
    </row>
    <row r="758">
      <c r="A758" s="7" t="str">
        <f t="shared" si="1"/>
        <v> </v>
      </c>
      <c r="B758" s="7" t="str">
        <f t="shared" si="2"/>
        <v>1076544551</v>
      </c>
      <c r="C758" s="11" t="s">
        <v>643</v>
      </c>
      <c r="D758" s="12">
        <v>10765.0</v>
      </c>
      <c r="E758" s="13">
        <v>21913.0</v>
      </c>
      <c r="F758" s="14">
        <v>44551.0</v>
      </c>
      <c r="G758" s="15">
        <v>0.375</v>
      </c>
      <c r="H758" s="16" t="s">
        <v>6060</v>
      </c>
      <c r="I758" s="17" t="s">
        <v>6137</v>
      </c>
      <c r="J758" s="18" t="s">
        <v>6068</v>
      </c>
      <c r="K758" s="19" t="s">
        <v>6079</v>
      </c>
      <c r="L758" s="28"/>
      <c r="M758" s="20" t="s">
        <v>6058</v>
      </c>
      <c r="N758" s="20"/>
      <c r="O758" s="24"/>
      <c r="P758" s="23" t="s">
        <v>6084</v>
      </c>
    </row>
    <row r="759">
      <c r="A759" s="7" t="str">
        <f t="shared" si="1"/>
        <v> </v>
      </c>
      <c r="B759" s="7" t="str">
        <f t="shared" si="2"/>
        <v>1475344551</v>
      </c>
      <c r="C759" s="11" t="s">
        <v>3236</v>
      </c>
      <c r="D759" s="12">
        <v>14753.0</v>
      </c>
      <c r="E759" s="13">
        <v>27070.0</v>
      </c>
      <c r="F759" s="14">
        <v>44551.0</v>
      </c>
      <c r="G759" s="15">
        <v>0.375</v>
      </c>
      <c r="H759" s="16" t="s">
        <v>6054</v>
      </c>
      <c r="I759" s="17" t="s">
        <v>6055</v>
      </c>
      <c r="J759" s="18" t="s">
        <v>6056</v>
      </c>
      <c r="K759" s="19" t="s">
        <v>6069</v>
      </c>
      <c r="L759" s="28"/>
      <c r="M759" s="20" t="s">
        <v>6058</v>
      </c>
      <c r="N759" s="20"/>
      <c r="O759" s="24"/>
      <c r="P759" s="23" t="s">
        <v>6059</v>
      </c>
    </row>
    <row r="760">
      <c r="A760" s="7" t="str">
        <f t="shared" si="1"/>
        <v> </v>
      </c>
      <c r="B760" s="7" t="str">
        <f t="shared" si="2"/>
        <v>1592244551</v>
      </c>
      <c r="C760" s="11" t="s">
        <v>4238</v>
      </c>
      <c r="D760" s="12">
        <v>15922.0</v>
      </c>
      <c r="E760" s="13">
        <v>22489.0</v>
      </c>
      <c r="F760" s="14">
        <v>44551.0</v>
      </c>
      <c r="G760" s="15">
        <v>0.375</v>
      </c>
      <c r="H760" s="16" t="s">
        <v>6060</v>
      </c>
      <c r="I760" s="17" t="s">
        <v>6055</v>
      </c>
      <c r="J760" s="18" t="s">
        <v>6056</v>
      </c>
      <c r="K760" s="19" t="s">
        <v>6075</v>
      </c>
      <c r="L760" s="28"/>
      <c r="M760" s="20" t="s">
        <v>6058</v>
      </c>
      <c r="N760" s="20"/>
      <c r="O760" s="22" t="s">
        <v>6127</v>
      </c>
      <c r="P760" s="23" t="s">
        <v>6106</v>
      </c>
    </row>
    <row r="761">
      <c r="A761" s="7" t="str">
        <f t="shared" si="1"/>
        <v> </v>
      </c>
      <c r="B761" s="7" t="str">
        <f t="shared" si="2"/>
        <v>1030544551</v>
      </c>
      <c r="C761" s="11" t="s">
        <v>454</v>
      </c>
      <c r="D761" s="12">
        <v>10305.0</v>
      </c>
      <c r="E761" s="13">
        <v>22882.0</v>
      </c>
      <c r="F761" s="14">
        <v>44551.0</v>
      </c>
      <c r="G761" s="15">
        <v>0.3854166666666667</v>
      </c>
      <c r="H761" s="16" t="s">
        <v>6060</v>
      </c>
      <c r="I761" s="17" t="s">
        <v>6067</v>
      </c>
      <c r="J761" s="18" t="s">
        <v>6062</v>
      </c>
      <c r="K761" s="19" t="s">
        <v>6075</v>
      </c>
      <c r="L761" s="28"/>
      <c r="M761" s="20" t="s">
        <v>6058</v>
      </c>
      <c r="N761" s="20"/>
      <c r="O761" s="24"/>
      <c r="P761" s="23" t="s">
        <v>6084</v>
      </c>
    </row>
    <row r="762">
      <c r="A762" s="7" t="str">
        <f t="shared" si="1"/>
        <v> </v>
      </c>
      <c r="B762" s="7" t="str">
        <f t="shared" si="2"/>
        <v>927044551</v>
      </c>
      <c r="C762" s="11" t="s">
        <v>89</v>
      </c>
      <c r="D762" s="12">
        <v>9270.0</v>
      </c>
      <c r="E762" s="13">
        <v>17815.0</v>
      </c>
      <c r="F762" s="14">
        <v>44551.0</v>
      </c>
      <c r="G762" s="15">
        <v>0.3854166666666667</v>
      </c>
      <c r="H762" s="16" t="s">
        <v>6054</v>
      </c>
      <c r="I762" s="17" t="s">
        <v>6137</v>
      </c>
      <c r="J762" s="18" t="s">
        <v>6068</v>
      </c>
      <c r="K762" s="19" t="s">
        <v>6091</v>
      </c>
      <c r="L762" s="28"/>
      <c r="M762" s="20" t="s">
        <v>6058</v>
      </c>
      <c r="N762" s="20"/>
      <c r="O762" s="24"/>
      <c r="P762" s="23" t="s">
        <v>6059</v>
      </c>
    </row>
    <row r="763">
      <c r="A763" s="7" t="str">
        <f t="shared" si="1"/>
        <v> </v>
      </c>
      <c r="B763" s="7" t="str">
        <f t="shared" si="2"/>
        <v>1596544551</v>
      </c>
      <c r="C763" s="11" t="s">
        <v>4272</v>
      </c>
      <c r="D763" s="12">
        <v>15965.0</v>
      </c>
      <c r="E763" s="13">
        <v>19883.0</v>
      </c>
      <c r="F763" s="14">
        <v>44551.0</v>
      </c>
      <c r="G763" s="15">
        <v>0.3958333333333333</v>
      </c>
      <c r="H763" s="16" t="s">
        <v>6060</v>
      </c>
      <c r="I763" s="17" t="s">
        <v>6067</v>
      </c>
      <c r="J763" s="18" t="s">
        <v>6062</v>
      </c>
      <c r="K763" s="19" t="s">
        <v>6072</v>
      </c>
      <c r="L763" s="28"/>
      <c r="M763" s="20" t="s">
        <v>6058</v>
      </c>
      <c r="N763" s="20" t="s">
        <v>6058</v>
      </c>
      <c r="O763" s="24"/>
      <c r="P763" s="23" t="s">
        <v>6103</v>
      </c>
    </row>
    <row r="764">
      <c r="A764" s="7" t="str">
        <f t="shared" si="1"/>
        <v> </v>
      </c>
      <c r="B764" s="7" t="str">
        <f t="shared" si="2"/>
        <v>1761044551</v>
      </c>
      <c r="C764" s="11" t="s">
        <v>5755</v>
      </c>
      <c r="D764" s="12">
        <v>17610.0</v>
      </c>
      <c r="E764" s="13">
        <v>18834.0</v>
      </c>
      <c r="F764" s="14">
        <v>44551.0</v>
      </c>
      <c r="G764" s="15">
        <v>0.3958333333333333</v>
      </c>
      <c r="H764" s="16" t="s">
        <v>6054</v>
      </c>
      <c r="I764" s="17" t="s">
        <v>6061</v>
      </c>
      <c r="J764" s="18" t="s">
        <v>6081</v>
      </c>
      <c r="K764" s="19" t="s">
        <v>6094</v>
      </c>
      <c r="L764" s="21" t="s">
        <v>6058</v>
      </c>
      <c r="M764" s="20"/>
      <c r="N764" s="20"/>
      <c r="O764" s="22"/>
      <c r="P764" s="23" t="s">
        <v>6063</v>
      </c>
    </row>
    <row r="765">
      <c r="A765" s="7" t="str">
        <f t="shared" si="1"/>
        <v> </v>
      </c>
      <c r="B765" s="7" t="str">
        <f t="shared" si="2"/>
        <v>1135744551</v>
      </c>
      <c r="C765" s="11" t="s">
        <v>884</v>
      </c>
      <c r="D765" s="12">
        <v>11357.0</v>
      </c>
      <c r="E765" s="13">
        <v>14592.0</v>
      </c>
      <c r="F765" s="14">
        <v>44551.0</v>
      </c>
      <c r="G765" s="15">
        <v>0.3958333333333333</v>
      </c>
      <c r="H765" s="16" t="s">
        <v>6060</v>
      </c>
      <c r="I765" s="17" t="s">
        <v>6055</v>
      </c>
      <c r="J765" s="18" t="s">
        <v>6056</v>
      </c>
      <c r="K765" s="19" t="s">
        <v>6057</v>
      </c>
      <c r="L765" s="21"/>
      <c r="M765" s="20" t="s">
        <v>6058</v>
      </c>
      <c r="N765" s="20" t="s">
        <v>6058</v>
      </c>
      <c r="O765" s="22"/>
      <c r="P765" s="23" t="s">
        <v>6064</v>
      </c>
    </row>
    <row r="766">
      <c r="A766" s="7" t="str">
        <f t="shared" si="1"/>
        <v> </v>
      </c>
      <c r="B766" s="7" t="str">
        <f t="shared" si="2"/>
        <v>1010044551</v>
      </c>
      <c r="C766" s="11" t="s">
        <v>378</v>
      </c>
      <c r="D766" s="12">
        <v>10100.0</v>
      </c>
      <c r="E766" s="13">
        <v>21315.0</v>
      </c>
      <c r="F766" s="14">
        <v>44551.0</v>
      </c>
      <c r="G766" s="15">
        <v>0.4166666666666667</v>
      </c>
      <c r="H766" s="16" t="s">
        <v>6060</v>
      </c>
      <c r="I766" s="17" t="s">
        <v>6061</v>
      </c>
      <c r="J766" s="18" t="s">
        <v>6081</v>
      </c>
      <c r="K766" s="19" t="s">
        <v>6102</v>
      </c>
      <c r="L766" s="21"/>
      <c r="M766" s="20" t="s">
        <v>6058</v>
      </c>
      <c r="N766" s="20"/>
      <c r="O766" s="24"/>
      <c r="P766" s="23" t="s">
        <v>6059</v>
      </c>
    </row>
    <row r="767">
      <c r="A767" s="7" t="str">
        <f t="shared" si="1"/>
        <v> </v>
      </c>
      <c r="B767" s="7" t="str">
        <f t="shared" si="2"/>
        <v>1152644551</v>
      </c>
      <c r="C767" s="11" t="s">
        <v>961</v>
      </c>
      <c r="D767" s="12">
        <v>11526.0</v>
      </c>
      <c r="E767" s="13">
        <v>30851.0</v>
      </c>
      <c r="F767" s="14">
        <v>44551.0</v>
      </c>
      <c r="G767" s="15">
        <v>0.4166666666666667</v>
      </c>
      <c r="H767" s="16" t="s">
        <v>6060</v>
      </c>
      <c r="I767" s="17" t="s">
        <v>6137</v>
      </c>
      <c r="J767" s="18" t="s">
        <v>6056</v>
      </c>
      <c r="K767" s="19" t="s">
        <v>6078</v>
      </c>
      <c r="L767" s="28"/>
      <c r="M767" s="20" t="s">
        <v>6058</v>
      </c>
      <c r="N767" s="20"/>
      <c r="O767" s="24"/>
      <c r="P767" s="23" t="s">
        <v>6084</v>
      </c>
    </row>
    <row r="768">
      <c r="A768" s="7" t="str">
        <f t="shared" si="1"/>
        <v> </v>
      </c>
      <c r="B768" s="7" t="str">
        <f t="shared" si="2"/>
        <v>1772844551</v>
      </c>
      <c r="C768" s="11" t="s">
        <v>6142</v>
      </c>
      <c r="D768" s="12">
        <v>17728.0</v>
      </c>
      <c r="E768" s="13">
        <v>16889.0</v>
      </c>
      <c r="F768" s="14">
        <v>44551.0</v>
      </c>
      <c r="G768" s="15">
        <v>0.4270833333333333</v>
      </c>
      <c r="H768" s="16" t="s">
        <v>6054</v>
      </c>
      <c r="I768" s="17" t="s">
        <v>6061</v>
      </c>
      <c r="J768" s="18" t="s">
        <v>6081</v>
      </c>
      <c r="K768" s="19" t="s">
        <v>6116</v>
      </c>
      <c r="L768" s="21" t="s">
        <v>6058</v>
      </c>
      <c r="M768" s="20"/>
      <c r="N768" s="20"/>
      <c r="O768" s="24"/>
      <c r="P768" s="23" t="e">
        <v>#N/A</v>
      </c>
    </row>
    <row r="769">
      <c r="A769" s="7" t="str">
        <f t="shared" si="1"/>
        <v> </v>
      </c>
      <c r="B769" s="7" t="str">
        <f t="shared" si="2"/>
        <v>1418444551</v>
      </c>
      <c r="C769" s="11" t="s">
        <v>2771</v>
      </c>
      <c r="D769" s="12">
        <v>14184.0</v>
      </c>
      <c r="E769" s="13">
        <v>21084.0</v>
      </c>
      <c r="F769" s="14">
        <v>44551.0</v>
      </c>
      <c r="G769" s="15">
        <v>0.4270833333333333</v>
      </c>
      <c r="H769" s="16" t="s">
        <v>6054</v>
      </c>
      <c r="I769" s="17" t="s">
        <v>6137</v>
      </c>
      <c r="J769" s="18" t="s">
        <v>6068</v>
      </c>
      <c r="K769" s="19" t="s">
        <v>6099</v>
      </c>
      <c r="L769" s="28"/>
      <c r="M769" s="20" t="s">
        <v>6058</v>
      </c>
      <c r="N769" s="20"/>
      <c r="O769" s="24"/>
      <c r="P769" s="23" t="s">
        <v>6059</v>
      </c>
    </row>
    <row r="770">
      <c r="A770" s="7" t="str">
        <f t="shared" si="1"/>
        <v> </v>
      </c>
      <c r="B770" s="7" t="str">
        <f t="shared" si="2"/>
        <v>952944551</v>
      </c>
      <c r="C770" s="11" t="s">
        <v>164</v>
      </c>
      <c r="D770" s="12">
        <v>9529.0</v>
      </c>
      <c r="E770" s="13">
        <v>28740.0</v>
      </c>
      <c r="F770" s="14">
        <v>44551.0</v>
      </c>
      <c r="G770" s="15">
        <v>0.4270833333333333</v>
      </c>
      <c r="H770" s="16" t="s">
        <v>6060</v>
      </c>
      <c r="I770" s="17" t="s">
        <v>6055</v>
      </c>
      <c r="J770" s="18" t="s">
        <v>6056</v>
      </c>
      <c r="K770" s="19" t="s">
        <v>6143</v>
      </c>
      <c r="L770" s="28"/>
      <c r="M770" s="20" t="s">
        <v>6058</v>
      </c>
      <c r="N770" s="20" t="s">
        <v>6058</v>
      </c>
      <c r="O770" s="24"/>
      <c r="P770" s="23" t="s">
        <v>6064</v>
      </c>
    </row>
    <row r="771">
      <c r="A771" s="7" t="str">
        <f t="shared" si="1"/>
        <v> </v>
      </c>
      <c r="B771" s="7" t="str">
        <f t="shared" si="2"/>
        <v>982144551</v>
      </c>
      <c r="C771" s="11" t="s">
        <v>273</v>
      </c>
      <c r="D771" s="12">
        <v>9821.0</v>
      </c>
      <c r="E771" s="13">
        <v>17116.0</v>
      </c>
      <c r="F771" s="14">
        <v>44551.0</v>
      </c>
      <c r="G771" s="15">
        <v>0.4270833333333333</v>
      </c>
      <c r="H771" s="16" t="s">
        <v>6060</v>
      </c>
      <c r="I771" s="17" t="s">
        <v>6061</v>
      </c>
      <c r="J771" s="18" t="s">
        <v>6062</v>
      </c>
      <c r="K771" s="19" t="s">
        <v>6057</v>
      </c>
      <c r="L771" s="28"/>
      <c r="M771" s="20" t="s">
        <v>6058</v>
      </c>
      <c r="N771" s="20" t="s">
        <v>6058</v>
      </c>
      <c r="O771" s="24"/>
      <c r="P771" s="23" t="s">
        <v>6064</v>
      </c>
    </row>
    <row r="772">
      <c r="A772" s="7" t="str">
        <f t="shared" si="1"/>
        <v> </v>
      </c>
      <c r="B772" s="7" t="str">
        <f t="shared" si="2"/>
        <v>1552444551</v>
      </c>
      <c r="C772" s="11" t="s">
        <v>3874</v>
      </c>
      <c r="D772" s="12">
        <v>15524.0</v>
      </c>
      <c r="E772" s="13">
        <v>19310.0</v>
      </c>
      <c r="F772" s="14">
        <v>44551.0</v>
      </c>
      <c r="G772" s="15">
        <v>0.4375</v>
      </c>
      <c r="H772" s="16" t="s">
        <v>6054</v>
      </c>
      <c r="I772" s="17" t="s">
        <v>6137</v>
      </c>
      <c r="J772" s="18" t="s">
        <v>6068</v>
      </c>
      <c r="K772" s="19" t="s">
        <v>6079</v>
      </c>
      <c r="L772" s="28"/>
      <c r="M772" s="20" t="s">
        <v>6058</v>
      </c>
      <c r="N772" s="20"/>
      <c r="O772" s="24"/>
      <c r="P772" s="23" t="s">
        <v>6084</v>
      </c>
    </row>
    <row r="773">
      <c r="A773" s="7" t="str">
        <f t="shared" si="1"/>
        <v> </v>
      </c>
      <c r="B773" s="7" t="str">
        <f t="shared" si="2"/>
        <v>1548144551</v>
      </c>
      <c r="C773" s="11" t="s">
        <v>3838</v>
      </c>
      <c r="D773" s="12">
        <v>15481.0</v>
      </c>
      <c r="E773" s="13">
        <v>30967.0</v>
      </c>
      <c r="F773" s="14">
        <v>44551.0</v>
      </c>
      <c r="G773" s="15">
        <v>0.4375</v>
      </c>
      <c r="H773" s="16" t="s">
        <v>6054</v>
      </c>
      <c r="I773" s="17" t="s">
        <v>6055</v>
      </c>
      <c r="J773" s="18" t="s">
        <v>6056</v>
      </c>
      <c r="K773" s="19" t="s">
        <v>6070</v>
      </c>
      <c r="L773" s="21"/>
      <c r="M773" s="20" t="s">
        <v>6058</v>
      </c>
      <c r="N773" s="20"/>
      <c r="O773" s="24"/>
      <c r="P773" s="23" t="s">
        <v>6084</v>
      </c>
    </row>
    <row r="774">
      <c r="A774" s="7" t="str">
        <f t="shared" si="1"/>
        <v> </v>
      </c>
      <c r="B774" s="7" t="str">
        <f t="shared" si="2"/>
        <v>1044244551</v>
      </c>
      <c r="C774" s="11" t="s">
        <v>514</v>
      </c>
      <c r="D774" s="12">
        <v>10442.0</v>
      </c>
      <c r="E774" s="13">
        <v>26703.0</v>
      </c>
      <c r="F774" s="14">
        <v>44551.0</v>
      </c>
      <c r="G774" s="15">
        <v>0.4375</v>
      </c>
      <c r="H774" s="16" t="s">
        <v>6054</v>
      </c>
      <c r="I774" s="17" t="s">
        <v>6061</v>
      </c>
      <c r="J774" s="18" t="s">
        <v>6081</v>
      </c>
      <c r="K774" s="19" t="s">
        <v>6069</v>
      </c>
      <c r="L774" s="21"/>
      <c r="M774" s="20" t="s">
        <v>6058</v>
      </c>
      <c r="N774" s="20"/>
      <c r="O774" s="22"/>
      <c r="P774" s="23" t="e">
        <v>#N/A</v>
      </c>
    </row>
    <row r="775">
      <c r="A775" s="7" t="str">
        <f t="shared" si="1"/>
        <v> </v>
      </c>
      <c r="B775" s="7" t="str">
        <f t="shared" si="2"/>
        <v>1564744551</v>
      </c>
      <c r="C775" s="11" t="s">
        <v>3985</v>
      </c>
      <c r="D775" s="12">
        <v>15647.0</v>
      </c>
      <c r="E775" s="13">
        <v>26283.0</v>
      </c>
      <c r="F775" s="14">
        <v>44551.0</v>
      </c>
      <c r="G775" s="15">
        <v>0.4479166666666667</v>
      </c>
      <c r="H775" s="16" t="s">
        <v>6060</v>
      </c>
      <c r="I775" s="17" t="s">
        <v>6137</v>
      </c>
      <c r="J775" s="18" t="s">
        <v>6068</v>
      </c>
      <c r="K775" s="19" t="s">
        <v>6115</v>
      </c>
      <c r="L775" s="28"/>
      <c r="M775" s="20" t="s">
        <v>6058</v>
      </c>
      <c r="N775" s="20"/>
      <c r="O775" s="24"/>
      <c r="P775" s="23" t="s">
        <v>6059</v>
      </c>
    </row>
    <row r="776">
      <c r="A776" s="7" t="str">
        <f t="shared" si="1"/>
        <v> </v>
      </c>
      <c r="B776" s="7" t="str">
        <f t="shared" si="2"/>
        <v>1759644551</v>
      </c>
      <c r="C776" s="11" t="s">
        <v>5759</v>
      </c>
      <c r="D776" s="12">
        <v>17596.0</v>
      </c>
      <c r="E776" s="13">
        <v>28265.0</v>
      </c>
      <c r="F776" s="14">
        <v>44551.0</v>
      </c>
      <c r="G776" s="15">
        <v>0.4479166666666667</v>
      </c>
      <c r="H776" s="16" t="s">
        <v>6054</v>
      </c>
      <c r="I776" s="17" t="s">
        <v>6061</v>
      </c>
      <c r="J776" s="18" t="s">
        <v>6081</v>
      </c>
      <c r="K776" s="19" t="s">
        <v>6069</v>
      </c>
      <c r="L776" s="21" t="s">
        <v>6058</v>
      </c>
      <c r="M776" s="20"/>
      <c r="N776" s="20"/>
      <c r="O776" s="24"/>
      <c r="P776" s="23" t="s">
        <v>6063</v>
      </c>
    </row>
    <row r="777">
      <c r="A777" s="7" t="str">
        <f t="shared" si="1"/>
        <v> </v>
      </c>
      <c r="B777" s="7" t="str">
        <f t="shared" si="2"/>
        <v>1763944551</v>
      </c>
      <c r="C777" s="11" t="s">
        <v>5765</v>
      </c>
      <c r="D777" s="12">
        <v>17639.0</v>
      </c>
      <c r="E777" s="13">
        <v>21790.0</v>
      </c>
      <c r="F777" s="14">
        <v>44551.0</v>
      </c>
      <c r="G777" s="15">
        <v>0.4479166666666667</v>
      </c>
      <c r="H777" s="16" t="s">
        <v>6060</v>
      </c>
      <c r="I777" s="17" t="s">
        <v>6061</v>
      </c>
      <c r="J777" s="18" t="s">
        <v>6081</v>
      </c>
      <c r="K777" s="19" t="s">
        <v>6076</v>
      </c>
      <c r="L777" s="21" t="s">
        <v>6058</v>
      </c>
      <c r="M777" s="20"/>
      <c r="N777" s="20"/>
      <c r="O777" s="24"/>
      <c r="P777" s="23" t="s">
        <v>6063</v>
      </c>
    </row>
    <row r="778">
      <c r="A778" s="7" t="str">
        <f t="shared" si="1"/>
        <v> </v>
      </c>
      <c r="B778" s="7" t="str">
        <f t="shared" si="2"/>
        <v>1763244551</v>
      </c>
      <c r="C778" s="11" t="s">
        <v>5762</v>
      </c>
      <c r="D778" s="12">
        <v>17632.0</v>
      </c>
      <c r="E778" s="13">
        <v>31594.0</v>
      </c>
      <c r="F778" s="14">
        <v>44551.0</v>
      </c>
      <c r="G778" s="15">
        <v>0.4479166666666667</v>
      </c>
      <c r="H778" s="16" t="s">
        <v>6060</v>
      </c>
      <c r="I778" s="17" t="s">
        <v>6061</v>
      </c>
      <c r="J778" s="18" t="s">
        <v>6081</v>
      </c>
      <c r="K778" s="19" t="s">
        <v>6091</v>
      </c>
      <c r="L778" s="21" t="s">
        <v>6058</v>
      </c>
      <c r="M778" s="20"/>
      <c r="N778" s="20"/>
      <c r="O778" s="24"/>
      <c r="P778" s="23" t="s">
        <v>6063</v>
      </c>
    </row>
    <row r="779">
      <c r="A779" s="7" t="str">
        <f t="shared" si="1"/>
        <v> </v>
      </c>
      <c r="B779" s="7" t="str">
        <f t="shared" si="2"/>
        <v>1114944551</v>
      </c>
      <c r="C779" s="11" t="s">
        <v>801</v>
      </c>
      <c r="D779" s="12">
        <v>11149.0</v>
      </c>
      <c r="E779" s="13">
        <v>18313.0</v>
      </c>
      <c r="F779" s="14">
        <v>44551.0</v>
      </c>
      <c r="G779" s="15">
        <v>0.4583333333333333</v>
      </c>
      <c r="H779" s="16" t="s">
        <v>6054</v>
      </c>
      <c r="I779" s="17" t="s">
        <v>6137</v>
      </c>
      <c r="J779" s="18" t="s">
        <v>6056</v>
      </c>
      <c r="K779" s="19" t="s">
        <v>6079</v>
      </c>
      <c r="L779" s="28"/>
      <c r="M779" s="20" t="s">
        <v>6058</v>
      </c>
      <c r="N779" s="20"/>
      <c r="O779" s="22"/>
      <c r="P779" s="23" t="s">
        <v>6084</v>
      </c>
    </row>
    <row r="780">
      <c r="A780" s="7" t="str">
        <f t="shared" si="1"/>
        <v> </v>
      </c>
      <c r="B780" s="7" t="str">
        <f t="shared" si="2"/>
        <v>1763544551</v>
      </c>
      <c r="C780" s="11" t="s">
        <v>5764</v>
      </c>
      <c r="D780" s="12">
        <v>17635.0</v>
      </c>
      <c r="E780" s="13">
        <v>13329.0</v>
      </c>
      <c r="F780" s="14">
        <v>44551.0</v>
      </c>
      <c r="G780" s="15">
        <v>0.46875</v>
      </c>
      <c r="H780" s="16" t="s">
        <v>6054</v>
      </c>
      <c r="I780" s="17" t="s">
        <v>6061</v>
      </c>
      <c r="J780" s="18" t="s">
        <v>6081</v>
      </c>
      <c r="K780" s="19" t="s">
        <v>6098</v>
      </c>
      <c r="L780" s="21" t="s">
        <v>6058</v>
      </c>
      <c r="M780" s="20"/>
      <c r="N780" s="20"/>
      <c r="O780" s="24"/>
      <c r="P780" s="23" t="s">
        <v>6063</v>
      </c>
    </row>
    <row r="781">
      <c r="A781" s="7" t="str">
        <f t="shared" si="1"/>
        <v> </v>
      </c>
      <c r="B781" s="7" t="str">
        <f t="shared" si="2"/>
        <v>1762644551</v>
      </c>
      <c r="C781" s="11" t="s">
        <v>5760</v>
      </c>
      <c r="D781" s="12">
        <v>17626.0</v>
      </c>
      <c r="E781" s="13">
        <v>23562.0</v>
      </c>
      <c r="F781" s="14">
        <v>44551.0</v>
      </c>
      <c r="G781" s="15">
        <v>0.46875</v>
      </c>
      <c r="H781" s="16" t="s">
        <v>6054</v>
      </c>
      <c r="I781" s="17" t="s">
        <v>6061</v>
      </c>
      <c r="J781" s="18" t="s">
        <v>6081</v>
      </c>
      <c r="K781" s="19" t="s">
        <v>6098</v>
      </c>
      <c r="L781" s="21" t="s">
        <v>6058</v>
      </c>
      <c r="M781" s="20"/>
      <c r="N781" s="20"/>
      <c r="O781" s="24"/>
      <c r="P781" s="23" t="s">
        <v>6063</v>
      </c>
    </row>
    <row r="782">
      <c r="A782" s="7" t="str">
        <f t="shared" si="1"/>
        <v> </v>
      </c>
      <c r="B782" s="7" t="str">
        <f t="shared" si="2"/>
        <v>1591044551</v>
      </c>
      <c r="C782" s="11" t="s">
        <v>4226</v>
      </c>
      <c r="D782" s="12">
        <v>15910.0</v>
      </c>
      <c r="E782" s="13">
        <v>23715.0</v>
      </c>
      <c r="F782" s="14">
        <v>44551.0</v>
      </c>
      <c r="G782" s="15">
        <v>0.5416666666666666</v>
      </c>
      <c r="H782" s="16" t="s">
        <v>6054</v>
      </c>
      <c r="I782" s="17" t="s">
        <v>6137</v>
      </c>
      <c r="J782" s="18" t="s">
        <v>6068</v>
      </c>
      <c r="K782" s="19" t="s">
        <v>6069</v>
      </c>
      <c r="L782" s="28"/>
      <c r="M782" s="20" t="s">
        <v>6058</v>
      </c>
      <c r="N782" s="20" t="s">
        <v>6058</v>
      </c>
      <c r="O782" s="24"/>
      <c r="P782" s="23" t="s">
        <v>6064</v>
      </c>
    </row>
    <row r="783">
      <c r="A783" s="7" t="str">
        <f t="shared" si="1"/>
        <v> </v>
      </c>
      <c r="B783" s="7" t="str">
        <f t="shared" si="2"/>
        <v>1753744551</v>
      </c>
      <c r="C783" s="11" t="s">
        <v>5754</v>
      </c>
      <c r="D783" s="12">
        <v>17537.0</v>
      </c>
      <c r="E783" s="13">
        <v>20177.0</v>
      </c>
      <c r="F783" s="14">
        <v>44551.0</v>
      </c>
      <c r="G783" s="15">
        <v>0.5416666666666666</v>
      </c>
      <c r="H783" s="16" t="s">
        <v>6060</v>
      </c>
      <c r="I783" s="17" t="s">
        <v>6061</v>
      </c>
      <c r="J783" s="18" t="s">
        <v>6081</v>
      </c>
      <c r="K783" s="19" t="s">
        <v>6075</v>
      </c>
      <c r="L783" s="21" t="s">
        <v>6058</v>
      </c>
      <c r="M783" s="20"/>
      <c r="N783" s="20"/>
      <c r="O783" s="24"/>
      <c r="P783" s="23" t="s">
        <v>6104</v>
      </c>
    </row>
    <row r="784">
      <c r="A784" s="7" t="str">
        <f t="shared" si="1"/>
        <v> </v>
      </c>
      <c r="B784" s="7" t="str">
        <f t="shared" si="2"/>
        <v>1421644551</v>
      </c>
      <c r="C784" s="11" t="s">
        <v>2795</v>
      </c>
      <c r="D784" s="12">
        <v>14216.0</v>
      </c>
      <c r="E784" s="13">
        <v>22769.0</v>
      </c>
      <c r="F784" s="14">
        <v>44551.0</v>
      </c>
      <c r="G784" s="15">
        <v>0.5520833333333334</v>
      </c>
      <c r="H784" s="16" t="s">
        <v>6060</v>
      </c>
      <c r="I784" s="17" t="s">
        <v>6067</v>
      </c>
      <c r="J784" s="18" t="s">
        <v>6062</v>
      </c>
      <c r="K784" s="19" t="s">
        <v>6079</v>
      </c>
      <c r="L784" s="21"/>
      <c r="M784" s="20" t="s">
        <v>6058</v>
      </c>
      <c r="N784" s="20" t="s">
        <v>6058</v>
      </c>
      <c r="O784" s="24"/>
      <c r="P784" s="23" t="s">
        <v>6103</v>
      </c>
    </row>
    <row r="785">
      <c r="A785" s="7" t="str">
        <f t="shared" si="1"/>
        <v> </v>
      </c>
      <c r="B785" s="7" t="str">
        <f t="shared" si="2"/>
        <v>984644551</v>
      </c>
      <c r="C785" s="11" t="s">
        <v>281</v>
      </c>
      <c r="D785" s="12">
        <v>9846.0</v>
      </c>
      <c r="E785" s="13">
        <v>25384.0</v>
      </c>
      <c r="F785" s="14">
        <v>44551.0</v>
      </c>
      <c r="G785" s="15">
        <v>0.5520833333333334</v>
      </c>
      <c r="H785" s="16" t="s">
        <v>6054</v>
      </c>
      <c r="I785" s="17" t="s">
        <v>6137</v>
      </c>
      <c r="J785" s="18" t="s">
        <v>6068</v>
      </c>
      <c r="K785" s="19" t="s">
        <v>6075</v>
      </c>
      <c r="L785" s="28"/>
      <c r="M785" s="20" t="s">
        <v>6058</v>
      </c>
      <c r="N785" s="20"/>
      <c r="O785" s="24"/>
      <c r="P785" s="23" t="s">
        <v>6084</v>
      </c>
    </row>
    <row r="786">
      <c r="A786" s="7" t="str">
        <f t="shared" si="1"/>
        <v> </v>
      </c>
      <c r="B786" s="7" t="str">
        <f t="shared" si="2"/>
        <v>1589444551</v>
      </c>
      <c r="C786" s="11" t="s">
        <v>4213</v>
      </c>
      <c r="D786" s="12">
        <v>15894.0</v>
      </c>
      <c r="E786" s="13">
        <v>18114.0</v>
      </c>
      <c r="F786" s="14">
        <v>44551.0</v>
      </c>
      <c r="G786" s="15">
        <v>0.5520833333333334</v>
      </c>
      <c r="H786" s="16" t="s">
        <v>6054</v>
      </c>
      <c r="I786" s="17" t="s">
        <v>6137</v>
      </c>
      <c r="J786" s="18" t="s">
        <v>6056</v>
      </c>
      <c r="K786" s="19" t="s">
        <v>6079</v>
      </c>
      <c r="L786" s="21"/>
      <c r="M786" s="20" t="s">
        <v>6058</v>
      </c>
      <c r="N786" s="20" t="s">
        <v>6058</v>
      </c>
      <c r="O786" s="24"/>
      <c r="P786" s="23" t="s">
        <v>6103</v>
      </c>
    </row>
    <row r="787">
      <c r="A787" s="7" t="str">
        <f t="shared" si="1"/>
        <v> </v>
      </c>
      <c r="B787" s="7" t="str">
        <f t="shared" si="2"/>
        <v>1600244551</v>
      </c>
      <c r="C787" s="11" t="s">
        <v>4306</v>
      </c>
      <c r="D787" s="12">
        <v>16002.0</v>
      </c>
      <c r="E787" s="13">
        <v>33968.0</v>
      </c>
      <c r="F787" s="14">
        <v>44551.0</v>
      </c>
      <c r="G787" s="15">
        <v>0.5625</v>
      </c>
      <c r="H787" s="16" t="s">
        <v>6060</v>
      </c>
      <c r="I787" s="17" t="s">
        <v>6137</v>
      </c>
      <c r="J787" s="18" t="s">
        <v>6068</v>
      </c>
      <c r="K787" s="19" t="s">
        <v>6076</v>
      </c>
      <c r="L787" s="28"/>
      <c r="M787" s="20" t="s">
        <v>6058</v>
      </c>
      <c r="N787" s="20" t="s">
        <v>6058</v>
      </c>
      <c r="O787" s="24"/>
      <c r="P787" s="23" t="s">
        <v>6064</v>
      </c>
    </row>
    <row r="788">
      <c r="A788" s="7" t="str">
        <f t="shared" si="1"/>
        <v> </v>
      </c>
      <c r="B788" s="7" t="str">
        <f t="shared" si="2"/>
        <v>1492644551</v>
      </c>
      <c r="C788" s="11" t="s">
        <v>3379</v>
      </c>
      <c r="D788" s="12">
        <v>14926.0</v>
      </c>
      <c r="E788" s="13">
        <v>21137.0</v>
      </c>
      <c r="F788" s="14">
        <v>44551.0</v>
      </c>
      <c r="G788" s="15">
        <v>0.5625</v>
      </c>
      <c r="H788" s="16" t="s">
        <v>6060</v>
      </c>
      <c r="I788" s="17" t="s">
        <v>6137</v>
      </c>
      <c r="J788" s="18" t="s">
        <v>6056</v>
      </c>
      <c r="K788" s="19" t="s">
        <v>6074</v>
      </c>
      <c r="L788" s="21"/>
      <c r="M788" s="20" t="s">
        <v>6058</v>
      </c>
      <c r="N788" s="20"/>
      <c r="O788" s="24"/>
      <c r="P788" s="23" t="s">
        <v>6059</v>
      </c>
    </row>
    <row r="789">
      <c r="A789" s="7" t="str">
        <f t="shared" si="1"/>
        <v> </v>
      </c>
      <c r="B789" s="7" t="str">
        <f t="shared" si="2"/>
        <v>1581744551</v>
      </c>
      <c r="C789" s="11" t="s">
        <v>4139</v>
      </c>
      <c r="D789" s="12">
        <v>15817.0</v>
      </c>
      <c r="E789" s="13">
        <v>31161.0</v>
      </c>
      <c r="F789" s="14">
        <v>44551.0</v>
      </c>
      <c r="G789" s="15">
        <v>0.5729166666666666</v>
      </c>
      <c r="H789" s="16" t="s">
        <v>6060</v>
      </c>
      <c r="I789" s="17" t="s">
        <v>6137</v>
      </c>
      <c r="J789" s="18" t="s">
        <v>6068</v>
      </c>
      <c r="K789" s="19" t="s">
        <v>6078</v>
      </c>
      <c r="L789" s="21"/>
      <c r="M789" s="20" t="s">
        <v>6058</v>
      </c>
      <c r="N789" s="20" t="s">
        <v>6058</v>
      </c>
      <c r="O789" s="24"/>
      <c r="P789" s="23" t="s">
        <v>6103</v>
      </c>
    </row>
    <row r="790">
      <c r="A790" s="7" t="str">
        <f t="shared" si="1"/>
        <v> </v>
      </c>
      <c r="B790" s="7" t="str">
        <f t="shared" si="2"/>
        <v>1077244551</v>
      </c>
      <c r="C790" s="11" t="s">
        <v>646</v>
      </c>
      <c r="D790" s="12">
        <v>10772.0</v>
      </c>
      <c r="E790" s="13">
        <v>20763.0</v>
      </c>
      <c r="F790" s="14">
        <v>44551.0</v>
      </c>
      <c r="G790" s="15">
        <v>0.5729166666666666</v>
      </c>
      <c r="H790" s="16" t="s">
        <v>6054</v>
      </c>
      <c r="I790" s="17" t="s">
        <v>6137</v>
      </c>
      <c r="J790" s="18" t="s">
        <v>6068</v>
      </c>
      <c r="K790" s="19" t="s">
        <v>6079</v>
      </c>
      <c r="L790" s="28"/>
      <c r="M790" s="20" t="s">
        <v>6058</v>
      </c>
      <c r="N790" s="20" t="s">
        <v>6058</v>
      </c>
      <c r="O790" s="24"/>
      <c r="P790" s="23" t="s">
        <v>6103</v>
      </c>
    </row>
    <row r="791">
      <c r="A791" s="7" t="str">
        <f t="shared" si="1"/>
        <v> </v>
      </c>
      <c r="B791" s="7" t="str">
        <f t="shared" si="2"/>
        <v>1109344551</v>
      </c>
      <c r="C791" s="11" t="s">
        <v>773</v>
      </c>
      <c r="D791" s="12">
        <v>11093.0</v>
      </c>
      <c r="E791" s="13">
        <v>22696.0</v>
      </c>
      <c r="F791" s="14">
        <v>44551.0</v>
      </c>
      <c r="G791" s="15">
        <v>0.5729166666666666</v>
      </c>
      <c r="H791" s="16" t="s">
        <v>6054</v>
      </c>
      <c r="I791" s="17" t="s">
        <v>6061</v>
      </c>
      <c r="J791" s="18" t="s">
        <v>6062</v>
      </c>
      <c r="K791" s="19" t="s">
        <v>6072</v>
      </c>
      <c r="L791" s="28"/>
      <c r="M791" s="20" t="s">
        <v>6058</v>
      </c>
      <c r="N791" s="20"/>
      <c r="O791" s="24"/>
      <c r="P791" s="23" t="s">
        <v>6084</v>
      </c>
    </row>
    <row r="792">
      <c r="A792" s="7" t="str">
        <f t="shared" si="1"/>
        <v> </v>
      </c>
      <c r="B792" s="7" t="str">
        <f t="shared" si="2"/>
        <v>1101744551</v>
      </c>
      <c r="C792" s="11" t="s">
        <v>734</v>
      </c>
      <c r="D792" s="12">
        <v>11017.0</v>
      </c>
      <c r="E792" s="13">
        <v>22235.0</v>
      </c>
      <c r="F792" s="14">
        <v>44551.0</v>
      </c>
      <c r="G792" s="15">
        <v>0.5729166666666666</v>
      </c>
      <c r="H792" s="16" t="s">
        <v>6060</v>
      </c>
      <c r="I792" s="17" t="s">
        <v>6137</v>
      </c>
      <c r="J792" s="18" t="s">
        <v>6056</v>
      </c>
      <c r="K792" s="19" t="s">
        <v>6094</v>
      </c>
      <c r="L792" s="28"/>
      <c r="M792" s="20" t="s">
        <v>6058</v>
      </c>
      <c r="N792" s="20"/>
      <c r="O792" s="24"/>
      <c r="P792" s="23" t="s">
        <v>6059</v>
      </c>
    </row>
    <row r="793">
      <c r="A793" s="7" t="str">
        <f t="shared" si="1"/>
        <v> </v>
      </c>
      <c r="B793" s="7" t="str">
        <f t="shared" si="2"/>
        <v>1684244551</v>
      </c>
      <c r="C793" s="11" t="s">
        <v>5556</v>
      </c>
      <c r="D793" s="12">
        <v>16842.0</v>
      </c>
      <c r="E793" s="13">
        <v>21658.0</v>
      </c>
      <c r="F793" s="14">
        <v>44551.0</v>
      </c>
      <c r="G793" s="15">
        <v>0.5833333333333334</v>
      </c>
      <c r="H793" s="16" t="s">
        <v>6054</v>
      </c>
      <c r="I793" s="17" t="s">
        <v>6055</v>
      </c>
      <c r="J793" s="18" t="s">
        <v>6056</v>
      </c>
      <c r="K793" s="19" t="s">
        <v>6078</v>
      </c>
      <c r="L793" s="28"/>
      <c r="M793" s="20" t="s">
        <v>6058</v>
      </c>
      <c r="N793" s="20" t="s">
        <v>6058</v>
      </c>
      <c r="O793" s="24"/>
      <c r="P793" s="23" t="s">
        <v>6103</v>
      </c>
    </row>
    <row r="794">
      <c r="A794" s="7" t="str">
        <f t="shared" si="1"/>
        <v> </v>
      </c>
      <c r="B794" s="7" t="str">
        <f t="shared" si="2"/>
        <v>1106044551</v>
      </c>
      <c r="C794" s="11" t="s">
        <v>755</v>
      </c>
      <c r="D794" s="12">
        <v>11060.0</v>
      </c>
      <c r="E794" s="13">
        <v>17390.0</v>
      </c>
      <c r="F794" s="14">
        <v>44551.0</v>
      </c>
      <c r="G794" s="15">
        <v>0.5833333333333334</v>
      </c>
      <c r="H794" s="16" t="s">
        <v>6060</v>
      </c>
      <c r="I794" s="17" t="s">
        <v>6137</v>
      </c>
      <c r="J794" s="18" t="s">
        <v>6056</v>
      </c>
      <c r="K794" s="19" t="s">
        <v>6107</v>
      </c>
      <c r="L794" s="28"/>
      <c r="M794" s="20" t="s">
        <v>6058</v>
      </c>
      <c r="N794" s="20"/>
      <c r="O794" s="24"/>
      <c r="P794" s="23" t="s">
        <v>6084</v>
      </c>
    </row>
    <row r="795">
      <c r="A795" s="7" t="str">
        <f t="shared" si="1"/>
        <v> </v>
      </c>
      <c r="B795" s="7" t="str">
        <f t="shared" si="2"/>
        <v>1465544551</v>
      </c>
      <c r="C795" s="11" t="s">
        <v>3151</v>
      </c>
      <c r="D795" s="12">
        <v>14655.0</v>
      </c>
      <c r="E795" s="13">
        <v>27656.0</v>
      </c>
      <c r="F795" s="14">
        <v>44551.0</v>
      </c>
      <c r="G795" s="15">
        <v>0.59375</v>
      </c>
      <c r="H795" s="16" t="s">
        <v>6054</v>
      </c>
      <c r="I795" s="17" t="s">
        <v>6137</v>
      </c>
      <c r="J795" s="18" t="s">
        <v>6068</v>
      </c>
      <c r="K795" s="19" t="s">
        <v>6079</v>
      </c>
      <c r="L795" s="21"/>
      <c r="M795" s="20" t="s">
        <v>6058</v>
      </c>
      <c r="N795" s="20"/>
      <c r="O795" s="22"/>
      <c r="P795" s="23" t="s">
        <v>6084</v>
      </c>
    </row>
    <row r="796">
      <c r="A796" s="7" t="str">
        <f t="shared" si="1"/>
        <v> </v>
      </c>
      <c r="B796" s="7" t="str">
        <f t="shared" si="2"/>
        <v>1372844551</v>
      </c>
      <c r="C796" s="11" t="s">
        <v>2423</v>
      </c>
      <c r="D796" s="12">
        <v>13728.0</v>
      </c>
      <c r="E796" s="13">
        <v>11681.0</v>
      </c>
      <c r="F796" s="14">
        <v>44551.0</v>
      </c>
      <c r="G796" s="15">
        <v>0.59375</v>
      </c>
      <c r="H796" s="16" t="s">
        <v>6060</v>
      </c>
      <c r="I796" s="17" t="s">
        <v>6055</v>
      </c>
      <c r="J796" s="18" t="s">
        <v>6056</v>
      </c>
      <c r="K796" s="19" t="s">
        <v>6102</v>
      </c>
      <c r="L796" s="28"/>
      <c r="M796" s="20" t="s">
        <v>6058</v>
      </c>
      <c r="N796" s="20"/>
      <c r="O796" s="24"/>
      <c r="P796" s="23" t="s">
        <v>6059</v>
      </c>
    </row>
    <row r="797">
      <c r="A797" s="7" t="str">
        <f t="shared" si="1"/>
        <v> </v>
      </c>
      <c r="B797" s="7" t="str">
        <f t="shared" si="2"/>
        <v>1652444551</v>
      </c>
      <c r="C797" s="11" t="s">
        <v>4724</v>
      </c>
      <c r="D797" s="12">
        <v>16524.0</v>
      </c>
      <c r="E797" s="13">
        <v>25485.0</v>
      </c>
      <c r="F797" s="14">
        <v>44551.0</v>
      </c>
      <c r="G797" s="15">
        <v>0.6041666666666666</v>
      </c>
      <c r="H797" s="16" t="s">
        <v>6054</v>
      </c>
      <c r="I797" s="17" t="s">
        <v>6055</v>
      </c>
      <c r="J797" s="18" t="s">
        <v>6056</v>
      </c>
      <c r="K797" s="19" t="s">
        <v>6097</v>
      </c>
      <c r="L797" s="28"/>
      <c r="M797" s="20" t="s">
        <v>6058</v>
      </c>
      <c r="N797" s="20"/>
      <c r="O797" s="24"/>
      <c r="P797" s="23" t="s">
        <v>6059</v>
      </c>
    </row>
    <row r="798">
      <c r="A798" s="7" t="str">
        <f t="shared" si="1"/>
        <v> </v>
      </c>
      <c r="B798" s="7" t="str">
        <f t="shared" si="2"/>
        <v>1137644551</v>
      </c>
      <c r="C798" s="11" t="s">
        <v>895</v>
      </c>
      <c r="D798" s="12">
        <v>11376.0</v>
      </c>
      <c r="E798" s="13">
        <v>12739.0</v>
      </c>
      <c r="F798" s="14">
        <v>44551.0</v>
      </c>
      <c r="G798" s="15">
        <v>0.625</v>
      </c>
      <c r="H798" s="16" t="s">
        <v>6060</v>
      </c>
      <c r="I798" s="17" t="s">
        <v>6137</v>
      </c>
      <c r="J798" s="18" t="s">
        <v>6068</v>
      </c>
      <c r="K798" s="19" t="s">
        <v>6075</v>
      </c>
      <c r="L798" s="28"/>
      <c r="M798" s="20" t="s">
        <v>6058</v>
      </c>
      <c r="N798" s="20"/>
      <c r="O798" s="22" t="s">
        <v>6127</v>
      </c>
      <c r="P798" s="23" t="s">
        <v>6106</v>
      </c>
    </row>
    <row r="799">
      <c r="A799" s="7" t="str">
        <f t="shared" si="1"/>
        <v> </v>
      </c>
      <c r="B799" s="7" t="str">
        <f t="shared" si="2"/>
        <v>1147644551</v>
      </c>
      <c r="C799" s="11" t="s">
        <v>935</v>
      </c>
      <c r="D799" s="12">
        <v>11476.0</v>
      </c>
      <c r="E799" s="13">
        <v>29766.0</v>
      </c>
      <c r="F799" s="14">
        <v>44551.0</v>
      </c>
      <c r="G799" s="15">
        <v>0.65625</v>
      </c>
      <c r="H799" s="16" t="s">
        <v>6060</v>
      </c>
      <c r="I799" s="17" t="s">
        <v>6055</v>
      </c>
      <c r="J799" s="18" t="s">
        <v>6056</v>
      </c>
      <c r="K799" s="19" t="s">
        <v>6114</v>
      </c>
      <c r="L799" s="21"/>
      <c r="M799" s="20" t="s">
        <v>6058</v>
      </c>
      <c r="N799" s="20" t="s">
        <v>6058</v>
      </c>
      <c r="O799" s="24"/>
      <c r="P799" s="23" t="e">
        <v>#N/A</v>
      </c>
    </row>
    <row r="800">
      <c r="A800" s="7" t="str">
        <f t="shared" si="1"/>
        <v> </v>
      </c>
      <c r="B800" s="7" t="str">
        <f t="shared" si="2"/>
        <v>1437344552</v>
      </c>
      <c r="C800" s="11" t="s">
        <v>2926</v>
      </c>
      <c r="D800" s="12">
        <v>14373.0</v>
      </c>
      <c r="E800" s="13">
        <v>28183.0</v>
      </c>
      <c r="F800" s="14">
        <v>44552.0</v>
      </c>
      <c r="G800" s="15">
        <v>0.3541666666666667</v>
      </c>
      <c r="H800" s="16" t="s">
        <v>6060</v>
      </c>
      <c r="I800" s="17" t="s">
        <v>6137</v>
      </c>
      <c r="J800" s="18" t="s">
        <v>6068</v>
      </c>
      <c r="K800" s="19" t="s">
        <v>6111</v>
      </c>
      <c r="L800" s="28"/>
      <c r="M800" s="20" t="s">
        <v>6058</v>
      </c>
      <c r="N800" s="20"/>
      <c r="O800" s="24"/>
      <c r="P800" s="23" t="s">
        <v>6059</v>
      </c>
    </row>
    <row r="801">
      <c r="A801" s="7" t="str">
        <f t="shared" si="1"/>
        <v> </v>
      </c>
      <c r="B801" s="7" t="str">
        <f t="shared" si="2"/>
        <v>1660844552</v>
      </c>
      <c r="C801" s="11" t="s">
        <v>4781</v>
      </c>
      <c r="D801" s="12">
        <v>16608.0</v>
      </c>
      <c r="E801" s="13">
        <v>31297.0</v>
      </c>
      <c r="F801" s="14">
        <v>44552.0</v>
      </c>
      <c r="G801" s="15">
        <v>0.3541666666666667</v>
      </c>
      <c r="H801" s="16" t="s">
        <v>6060</v>
      </c>
      <c r="I801" s="17" t="s">
        <v>6137</v>
      </c>
      <c r="J801" s="18" t="s">
        <v>6068</v>
      </c>
      <c r="K801" s="19" t="s">
        <v>6101</v>
      </c>
      <c r="L801" s="21"/>
      <c r="M801" s="20" t="s">
        <v>6058</v>
      </c>
      <c r="N801" s="20" t="s">
        <v>6058</v>
      </c>
      <c r="O801" s="24"/>
      <c r="P801" s="23" t="s">
        <v>6064</v>
      </c>
    </row>
    <row r="802">
      <c r="A802" s="7" t="str">
        <f t="shared" si="1"/>
        <v> </v>
      </c>
      <c r="B802" s="7" t="str">
        <f t="shared" si="2"/>
        <v>1460244552</v>
      </c>
      <c r="C802" s="11" t="s">
        <v>3107</v>
      </c>
      <c r="D802" s="12">
        <v>14602.0</v>
      </c>
      <c r="E802" s="13">
        <v>24599.0</v>
      </c>
      <c r="F802" s="14">
        <v>44552.0</v>
      </c>
      <c r="G802" s="15">
        <v>0.3541666666666667</v>
      </c>
      <c r="H802" s="16" t="s">
        <v>6060</v>
      </c>
      <c r="I802" s="17" t="s">
        <v>6137</v>
      </c>
      <c r="J802" s="18" t="s">
        <v>6068</v>
      </c>
      <c r="K802" s="19" t="s">
        <v>6101</v>
      </c>
      <c r="L802" s="28"/>
      <c r="M802" s="20" t="s">
        <v>6058</v>
      </c>
      <c r="N802" s="20" t="s">
        <v>6058</v>
      </c>
      <c r="O802" s="24"/>
      <c r="P802" s="23" t="s">
        <v>6064</v>
      </c>
    </row>
    <row r="803">
      <c r="A803" s="7" t="str">
        <f t="shared" si="1"/>
        <v> </v>
      </c>
      <c r="B803" s="7" t="str">
        <f t="shared" si="2"/>
        <v>1777544552</v>
      </c>
      <c r="C803" s="11" t="s">
        <v>5803</v>
      </c>
      <c r="D803" s="12">
        <v>17775.0</v>
      </c>
      <c r="E803" s="13">
        <v>19126.0</v>
      </c>
      <c r="F803" s="14">
        <v>44552.0</v>
      </c>
      <c r="G803" s="15">
        <v>0.3645833333333333</v>
      </c>
      <c r="H803" s="16" t="s">
        <v>6054</v>
      </c>
      <c r="I803" s="17" t="s">
        <v>6061</v>
      </c>
      <c r="J803" s="18" t="s">
        <v>6062</v>
      </c>
      <c r="K803" s="19" t="s">
        <v>6075</v>
      </c>
      <c r="L803" s="21" t="s">
        <v>6058</v>
      </c>
      <c r="M803" s="20"/>
      <c r="N803" s="20"/>
      <c r="O803" s="24"/>
      <c r="P803" s="23" t="s">
        <v>6104</v>
      </c>
    </row>
    <row r="804">
      <c r="A804" s="7" t="str">
        <f t="shared" si="1"/>
        <v> </v>
      </c>
      <c r="B804" s="7" t="str">
        <f t="shared" si="2"/>
        <v>1188144552</v>
      </c>
      <c r="C804" s="11" t="s">
        <v>1134</v>
      </c>
      <c r="D804" s="12">
        <v>11881.0</v>
      </c>
      <c r="E804" s="13">
        <v>14449.0</v>
      </c>
      <c r="F804" s="14">
        <v>44552.0</v>
      </c>
      <c r="G804" s="15">
        <v>0.3645833333333333</v>
      </c>
      <c r="H804" s="16" t="s">
        <v>6054</v>
      </c>
      <c r="I804" s="17" t="s">
        <v>6061</v>
      </c>
      <c r="J804" s="18" t="s">
        <v>6062</v>
      </c>
      <c r="K804" s="19" t="s">
        <v>6057</v>
      </c>
      <c r="L804" s="28"/>
      <c r="M804" s="20" t="s">
        <v>6058</v>
      </c>
      <c r="N804" s="20"/>
      <c r="O804" s="24"/>
      <c r="P804" s="23" t="s">
        <v>6059</v>
      </c>
    </row>
    <row r="805">
      <c r="A805" s="7" t="str">
        <f t="shared" si="1"/>
        <v> </v>
      </c>
      <c r="B805" s="7" t="str">
        <f t="shared" si="2"/>
        <v>1120744552</v>
      </c>
      <c r="C805" s="11" t="s">
        <v>5798</v>
      </c>
      <c r="D805" s="12">
        <v>11207.0</v>
      </c>
      <c r="E805" s="13">
        <v>46264.0</v>
      </c>
      <c r="F805" s="14">
        <v>44552.0</v>
      </c>
      <c r="G805" s="15">
        <v>0.3854166666666667</v>
      </c>
      <c r="H805" s="16" t="s">
        <v>6060</v>
      </c>
      <c r="I805" s="17" t="s">
        <v>6137</v>
      </c>
      <c r="J805" s="18" t="s">
        <v>6068</v>
      </c>
      <c r="K805" s="19" t="s">
        <v>6057</v>
      </c>
      <c r="L805" s="21"/>
      <c r="M805" s="20" t="s">
        <v>6058</v>
      </c>
      <c r="N805" s="20" t="s">
        <v>6058</v>
      </c>
      <c r="O805" s="24"/>
      <c r="P805" s="23" t="s">
        <v>6064</v>
      </c>
    </row>
    <row r="806">
      <c r="A806" s="7" t="str">
        <f t="shared" si="1"/>
        <v> </v>
      </c>
      <c r="B806" s="7" t="str">
        <f t="shared" si="2"/>
        <v>1500244552</v>
      </c>
      <c r="C806" s="11" t="s">
        <v>3441</v>
      </c>
      <c r="D806" s="12">
        <v>15002.0</v>
      </c>
      <c r="E806" s="13">
        <v>21001.0</v>
      </c>
      <c r="F806" s="14">
        <v>44552.0</v>
      </c>
      <c r="G806" s="15">
        <v>0.3958333333333333</v>
      </c>
      <c r="H806" s="16" t="s">
        <v>6060</v>
      </c>
      <c r="I806" s="17" t="s">
        <v>6055</v>
      </c>
      <c r="J806" s="18" t="s">
        <v>6056</v>
      </c>
      <c r="K806" s="19" t="s">
        <v>6088</v>
      </c>
      <c r="L806" s="28"/>
      <c r="M806" s="20" t="s">
        <v>6058</v>
      </c>
      <c r="N806" s="20"/>
      <c r="O806" s="24"/>
      <c r="P806" s="23" t="s">
        <v>6059</v>
      </c>
    </row>
    <row r="807">
      <c r="A807" s="7" t="str">
        <f t="shared" si="1"/>
        <v> </v>
      </c>
      <c r="B807" s="7" t="str">
        <f t="shared" si="2"/>
        <v>1597044552</v>
      </c>
      <c r="C807" s="11" t="s">
        <v>4277</v>
      </c>
      <c r="D807" s="12">
        <v>15970.0</v>
      </c>
      <c r="E807" s="13">
        <v>36213.0</v>
      </c>
      <c r="F807" s="14">
        <v>44552.0</v>
      </c>
      <c r="G807" s="15">
        <v>0.3958333333333333</v>
      </c>
      <c r="H807" s="16" t="s">
        <v>6060</v>
      </c>
      <c r="I807" s="17" t="s">
        <v>6137</v>
      </c>
      <c r="J807" s="18" t="s">
        <v>6068</v>
      </c>
      <c r="K807" s="19" t="s">
        <v>6076</v>
      </c>
      <c r="L807" s="21"/>
      <c r="M807" s="20" t="s">
        <v>6058</v>
      </c>
      <c r="N807" s="20"/>
      <c r="O807" s="24"/>
      <c r="P807" s="23" t="s">
        <v>6059</v>
      </c>
    </row>
    <row r="808">
      <c r="A808" s="7" t="str">
        <f t="shared" si="1"/>
        <v> </v>
      </c>
      <c r="B808" s="7" t="str">
        <f t="shared" si="2"/>
        <v>1047744552</v>
      </c>
      <c r="C808" s="11" t="s">
        <v>527</v>
      </c>
      <c r="D808" s="12">
        <v>10477.0</v>
      </c>
      <c r="E808" s="13">
        <v>20553.0</v>
      </c>
      <c r="F808" s="14">
        <v>44552.0</v>
      </c>
      <c r="G808" s="15">
        <v>0.3958333333333333</v>
      </c>
      <c r="H808" s="16" t="s">
        <v>6054</v>
      </c>
      <c r="I808" s="17" t="s">
        <v>6137</v>
      </c>
      <c r="J808" s="18" t="s">
        <v>6068</v>
      </c>
      <c r="K808" s="19" t="s">
        <v>6091</v>
      </c>
      <c r="L808" s="21"/>
      <c r="M808" s="20" t="s">
        <v>6058</v>
      </c>
      <c r="N808" s="20" t="s">
        <v>6058</v>
      </c>
      <c r="O808" s="24"/>
      <c r="P808" s="23" t="s">
        <v>6064</v>
      </c>
    </row>
    <row r="809">
      <c r="A809" s="7" t="str">
        <f t="shared" si="1"/>
        <v> </v>
      </c>
      <c r="B809" s="7" t="str">
        <f t="shared" si="2"/>
        <v>1776944552</v>
      </c>
      <c r="C809" s="11" t="s">
        <v>5802</v>
      </c>
      <c r="D809" s="12">
        <v>17769.0</v>
      </c>
      <c r="E809" s="13">
        <v>20682.0</v>
      </c>
      <c r="F809" s="14">
        <v>44552.0</v>
      </c>
      <c r="G809" s="15">
        <v>0.3958333333333333</v>
      </c>
      <c r="H809" s="16" t="s">
        <v>6060</v>
      </c>
      <c r="I809" s="17" t="s">
        <v>6061</v>
      </c>
      <c r="J809" s="18" t="s">
        <v>6062</v>
      </c>
      <c r="K809" s="19" t="s">
        <v>6057</v>
      </c>
      <c r="L809" s="21" t="s">
        <v>6058</v>
      </c>
      <c r="M809" s="20"/>
      <c r="N809" s="20"/>
      <c r="O809" s="24"/>
      <c r="P809" s="23" t="s">
        <v>6063</v>
      </c>
    </row>
    <row r="810">
      <c r="A810" s="7" t="str">
        <f t="shared" si="1"/>
        <v> </v>
      </c>
      <c r="B810" s="7" t="str">
        <f t="shared" si="2"/>
        <v>928344552</v>
      </c>
      <c r="C810" s="11" t="s">
        <v>96</v>
      </c>
      <c r="D810" s="12">
        <v>9283.0</v>
      </c>
      <c r="E810" s="13">
        <v>20483.0</v>
      </c>
      <c r="F810" s="14">
        <v>44552.0</v>
      </c>
      <c r="G810" s="15">
        <v>0.3958333333333333</v>
      </c>
      <c r="H810" s="16" t="s">
        <v>6060</v>
      </c>
      <c r="I810" s="17" t="s">
        <v>6061</v>
      </c>
      <c r="J810" s="18" t="s">
        <v>6062</v>
      </c>
      <c r="K810" s="19" t="s">
        <v>6057</v>
      </c>
      <c r="L810" s="21"/>
      <c r="M810" s="20" t="s">
        <v>6058</v>
      </c>
      <c r="N810" s="20" t="s">
        <v>6058</v>
      </c>
      <c r="O810" s="24"/>
      <c r="P810" s="23" t="s">
        <v>6064</v>
      </c>
    </row>
    <row r="811">
      <c r="A811" s="7" t="str">
        <f t="shared" si="1"/>
        <v> </v>
      </c>
      <c r="B811" s="7" t="str">
        <f t="shared" si="2"/>
        <v>1335544552</v>
      </c>
      <c r="C811" s="11" t="s">
        <v>2131</v>
      </c>
      <c r="D811" s="12">
        <v>13355.0</v>
      </c>
      <c r="E811" s="13">
        <v>27322.0</v>
      </c>
      <c r="F811" s="14">
        <v>44552.0</v>
      </c>
      <c r="G811" s="15">
        <v>0.40625</v>
      </c>
      <c r="H811" s="16" t="s">
        <v>6060</v>
      </c>
      <c r="I811" s="17" t="s">
        <v>6137</v>
      </c>
      <c r="J811" s="18" t="s">
        <v>6068</v>
      </c>
      <c r="K811" s="19" t="s">
        <v>6121</v>
      </c>
      <c r="L811" s="21"/>
      <c r="M811" s="20" t="s">
        <v>6058</v>
      </c>
      <c r="N811" s="20" t="s">
        <v>6058</v>
      </c>
      <c r="O811" s="24"/>
      <c r="P811" s="23" t="s">
        <v>6064</v>
      </c>
    </row>
    <row r="812">
      <c r="A812" s="7" t="str">
        <f t="shared" si="1"/>
        <v> </v>
      </c>
      <c r="B812" s="7" t="str">
        <f t="shared" si="2"/>
        <v>1700344552</v>
      </c>
      <c r="C812" s="11" t="s">
        <v>5092</v>
      </c>
      <c r="D812" s="12">
        <v>17003.0</v>
      </c>
      <c r="E812" s="13">
        <v>26677.0</v>
      </c>
      <c r="F812" s="14">
        <v>44552.0</v>
      </c>
      <c r="G812" s="15">
        <v>0.4166666666666667</v>
      </c>
      <c r="H812" s="16" t="s">
        <v>6054</v>
      </c>
      <c r="I812" s="17" t="s">
        <v>6055</v>
      </c>
      <c r="J812" s="18" t="s">
        <v>6056</v>
      </c>
      <c r="K812" s="19" t="s">
        <v>6105</v>
      </c>
      <c r="L812" s="28"/>
      <c r="M812" s="20" t="s">
        <v>6058</v>
      </c>
      <c r="N812" s="20"/>
      <c r="O812" s="24"/>
      <c r="P812" s="23" t="s">
        <v>6059</v>
      </c>
    </row>
    <row r="813">
      <c r="A813" s="7" t="str">
        <f t="shared" si="1"/>
        <v> </v>
      </c>
      <c r="B813" s="7" t="str">
        <f t="shared" si="2"/>
        <v>1615644552</v>
      </c>
      <c r="C813" s="11" t="s">
        <v>6144</v>
      </c>
      <c r="D813" s="12">
        <v>16156.0</v>
      </c>
      <c r="E813" s="13">
        <v>29705.0</v>
      </c>
      <c r="F813" s="14">
        <v>44552.0</v>
      </c>
      <c r="G813" s="15">
        <v>0.4270833333333333</v>
      </c>
      <c r="H813" s="16" t="s">
        <v>6060</v>
      </c>
      <c r="I813" s="17" t="s">
        <v>6061</v>
      </c>
      <c r="J813" s="18" t="s">
        <v>6081</v>
      </c>
      <c r="K813" s="19" t="s">
        <v>6074</v>
      </c>
      <c r="L813" s="28"/>
      <c r="M813" s="20" t="s">
        <v>6058</v>
      </c>
      <c r="N813" s="20" t="s">
        <v>6058</v>
      </c>
      <c r="O813" s="24"/>
      <c r="P813" s="23" t="s">
        <v>6064</v>
      </c>
    </row>
    <row r="814">
      <c r="A814" s="7" t="str">
        <f t="shared" si="1"/>
        <v> </v>
      </c>
      <c r="B814" s="7" t="str">
        <f t="shared" si="2"/>
        <v>1204944552</v>
      </c>
      <c r="C814" s="11" t="s">
        <v>1213</v>
      </c>
      <c r="D814" s="12">
        <v>12049.0</v>
      </c>
      <c r="E814" s="13">
        <v>24229.0</v>
      </c>
      <c r="F814" s="14">
        <v>44552.0</v>
      </c>
      <c r="G814" s="15">
        <v>0.4375</v>
      </c>
      <c r="H814" s="16" t="s">
        <v>6054</v>
      </c>
      <c r="I814" s="17" t="s">
        <v>6137</v>
      </c>
      <c r="J814" s="18" t="s">
        <v>6068</v>
      </c>
      <c r="K814" s="19" t="s">
        <v>6145</v>
      </c>
      <c r="L814" s="28"/>
      <c r="M814" s="20" t="s">
        <v>6058</v>
      </c>
      <c r="N814" s="20"/>
      <c r="O814" s="24"/>
      <c r="P814" s="23" t="s">
        <v>6084</v>
      </c>
    </row>
    <row r="815">
      <c r="A815" s="7" t="str">
        <f t="shared" si="1"/>
        <v> </v>
      </c>
      <c r="B815" s="7" t="str">
        <f t="shared" si="2"/>
        <v>1061344552</v>
      </c>
      <c r="C815" s="11" t="s">
        <v>574</v>
      </c>
      <c r="D815" s="12">
        <v>10613.0</v>
      </c>
      <c r="E815" s="13">
        <v>22017.0</v>
      </c>
      <c r="F815" s="14">
        <v>44552.0</v>
      </c>
      <c r="G815" s="15">
        <v>0.4479166666666667</v>
      </c>
      <c r="H815" s="16" t="s">
        <v>6060</v>
      </c>
      <c r="I815" s="17" t="s">
        <v>6061</v>
      </c>
      <c r="J815" s="18" t="s">
        <v>6081</v>
      </c>
      <c r="K815" s="19" t="s">
        <v>6076</v>
      </c>
      <c r="L815" s="28"/>
      <c r="M815" s="20" t="s">
        <v>6058</v>
      </c>
      <c r="N815" s="20"/>
      <c r="O815" s="24"/>
      <c r="P815" s="23" t="s">
        <v>6059</v>
      </c>
    </row>
    <row r="816">
      <c r="A816" s="7" t="str">
        <f t="shared" si="1"/>
        <v> </v>
      </c>
      <c r="B816" s="7" t="str">
        <f t="shared" si="2"/>
        <v>981044552</v>
      </c>
      <c r="C816" s="11" t="s">
        <v>267</v>
      </c>
      <c r="D816" s="12">
        <v>9810.0</v>
      </c>
      <c r="E816" s="13">
        <v>20018.0</v>
      </c>
      <c r="F816" s="14">
        <v>44552.0</v>
      </c>
      <c r="G816" s="15">
        <v>0.4479166666666667</v>
      </c>
      <c r="H816" s="16" t="s">
        <v>6060</v>
      </c>
      <c r="I816" s="17" t="s">
        <v>6061</v>
      </c>
      <c r="J816" s="18" t="s">
        <v>6062</v>
      </c>
      <c r="K816" s="19" t="s">
        <v>6057</v>
      </c>
      <c r="L816" s="28"/>
      <c r="M816" s="20" t="s">
        <v>6058</v>
      </c>
      <c r="N816" s="20"/>
      <c r="O816" s="22"/>
      <c r="P816" s="23" t="s">
        <v>6059</v>
      </c>
    </row>
    <row r="817">
      <c r="A817" s="7" t="str">
        <f t="shared" si="1"/>
        <v> </v>
      </c>
      <c r="B817" s="7" t="str">
        <f t="shared" si="2"/>
        <v>1697444552</v>
      </c>
      <c r="C817" s="11" t="s">
        <v>5070</v>
      </c>
      <c r="D817" s="12">
        <v>16974.0</v>
      </c>
      <c r="E817" s="13">
        <v>18458.0</v>
      </c>
      <c r="F817" s="14">
        <v>44552.0</v>
      </c>
      <c r="G817" s="15">
        <v>0.4583333333333333</v>
      </c>
      <c r="H817" s="16" t="s">
        <v>6054</v>
      </c>
      <c r="I817" s="17" t="s">
        <v>6137</v>
      </c>
      <c r="J817" s="18" t="s">
        <v>6068</v>
      </c>
      <c r="K817" s="19" t="s">
        <v>6069</v>
      </c>
      <c r="L817" s="28"/>
      <c r="M817" s="20" t="s">
        <v>6058</v>
      </c>
      <c r="N817" s="20" t="s">
        <v>6058</v>
      </c>
      <c r="O817" s="22"/>
      <c r="P817" s="23" t="s">
        <v>6064</v>
      </c>
    </row>
    <row r="818">
      <c r="A818" s="7" t="str">
        <f t="shared" si="1"/>
        <v> </v>
      </c>
      <c r="B818" s="7" t="str">
        <f t="shared" si="2"/>
        <v>1601344552</v>
      </c>
      <c r="C818" s="11" t="s">
        <v>4315</v>
      </c>
      <c r="D818" s="12">
        <v>16013.0</v>
      </c>
      <c r="E818" s="13">
        <v>28026.0</v>
      </c>
      <c r="F818" s="14">
        <v>44552.0</v>
      </c>
      <c r="G818" s="15">
        <v>0.46875</v>
      </c>
      <c r="H818" s="16" t="s">
        <v>6054</v>
      </c>
      <c r="I818" s="17" t="s">
        <v>6067</v>
      </c>
      <c r="J818" s="18" t="s">
        <v>6081</v>
      </c>
      <c r="K818" s="19" t="s">
        <v>6076</v>
      </c>
      <c r="L818" s="28"/>
      <c r="M818" s="20" t="s">
        <v>6058</v>
      </c>
      <c r="N818" s="20"/>
      <c r="O818" s="24"/>
      <c r="P818" s="23" t="e">
        <v>#N/A</v>
      </c>
    </row>
    <row r="819">
      <c r="A819" s="7" t="str">
        <f t="shared" si="1"/>
        <v> </v>
      </c>
      <c r="B819" s="7" t="str">
        <f t="shared" si="2"/>
        <v>1773144552</v>
      </c>
      <c r="C819" s="11" t="s">
        <v>5599</v>
      </c>
      <c r="D819" s="12">
        <v>17731.0</v>
      </c>
      <c r="E819" s="13">
        <v>16165.0</v>
      </c>
      <c r="F819" s="14">
        <v>44552.0</v>
      </c>
      <c r="G819" s="15">
        <v>0.46875</v>
      </c>
      <c r="H819" s="16" t="s">
        <v>6060</v>
      </c>
      <c r="I819" s="17" t="s">
        <v>6061</v>
      </c>
      <c r="J819" s="18" t="s">
        <v>6062</v>
      </c>
      <c r="K819" s="19" t="s">
        <v>6075</v>
      </c>
      <c r="L819" s="21" t="s">
        <v>6058</v>
      </c>
      <c r="M819" s="20"/>
      <c r="N819" s="20"/>
      <c r="O819" s="22"/>
      <c r="P819" s="23" t="s">
        <v>6104</v>
      </c>
    </row>
    <row r="820">
      <c r="A820" s="7" t="str">
        <f t="shared" si="1"/>
        <v> </v>
      </c>
      <c r="B820" s="7" t="str">
        <f t="shared" si="2"/>
        <v>1046644552</v>
      </c>
      <c r="C820" s="11" t="s">
        <v>524</v>
      </c>
      <c r="D820" s="12">
        <v>10466.0</v>
      </c>
      <c r="E820" s="13">
        <v>20330.0</v>
      </c>
      <c r="F820" s="14">
        <v>44552.0</v>
      </c>
      <c r="G820" s="15">
        <v>0.46875</v>
      </c>
      <c r="H820" s="16" t="s">
        <v>6054</v>
      </c>
      <c r="I820" s="17" t="s">
        <v>6137</v>
      </c>
      <c r="J820" s="18" t="s">
        <v>6068</v>
      </c>
      <c r="K820" s="19" t="s">
        <v>6069</v>
      </c>
      <c r="L820" s="21"/>
      <c r="M820" s="20" t="s">
        <v>6058</v>
      </c>
      <c r="N820" s="20"/>
      <c r="O820" s="22"/>
      <c r="P820" s="23" t="s">
        <v>6059</v>
      </c>
    </row>
    <row r="821">
      <c r="A821" s="7" t="str">
        <f t="shared" si="1"/>
        <v> </v>
      </c>
      <c r="B821" s="7" t="str">
        <f t="shared" si="2"/>
        <v>1590244552</v>
      </c>
      <c r="C821" s="11" t="s">
        <v>168</v>
      </c>
      <c r="D821" s="12">
        <v>15902.0</v>
      </c>
      <c r="E821" s="13">
        <v>14350.0</v>
      </c>
      <c r="F821" s="14">
        <v>44552.0</v>
      </c>
      <c r="G821" s="15">
        <v>0.4895833333333333</v>
      </c>
      <c r="H821" s="16" t="s">
        <v>6054</v>
      </c>
      <c r="I821" s="17" t="s">
        <v>6067</v>
      </c>
      <c r="J821" s="18" t="s">
        <v>6062</v>
      </c>
      <c r="K821" s="19" t="s">
        <v>6079</v>
      </c>
      <c r="L821" s="21" t="s">
        <v>6058</v>
      </c>
      <c r="M821" s="20"/>
      <c r="N821" s="20"/>
      <c r="O821" s="24"/>
      <c r="P821" s="23" t="s">
        <v>6104</v>
      </c>
    </row>
    <row r="822">
      <c r="A822" s="7" t="str">
        <f t="shared" si="1"/>
        <v> </v>
      </c>
      <c r="B822" s="7" t="str">
        <f t="shared" si="2"/>
        <v>1775644552</v>
      </c>
      <c r="C822" s="11" t="s">
        <v>6146</v>
      </c>
      <c r="D822" s="12">
        <v>17756.0</v>
      </c>
      <c r="E822" s="13">
        <v>16867.0</v>
      </c>
      <c r="F822" s="14">
        <v>44552.0</v>
      </c>
      <c r="G822" s="15">
        <v>0.5</v>
      </c>
      <c r="H822" s="16" t="s">
        <v>6060</v>
      </c>
      <c r="I822" s="17" t="s">
        <v>6067</v>
      </c>
      <c r="J822" s="18" t="s">
        <v>6062</v>
      </c>
      <c r="K822" s="19" t="s">
        <v>6079</v>
      </c>
      <c r="L822" s="21" t="s">
        <v>6058</v>
      </c>
      <c r="M822" s="20"/>
      <c r="N822" s="20"/>
      <c r="O822" s="24"/>
      <c r="P822" s="23" t="s">
        <v>6104</v>
      </c>
    </row>
    <row r="823">
      <c r="A823" s="7" t="str">
        <f t="shared" si="1"/>
        <v> </v>
      </c>
      <c r="B823" s="7" t="str">
        <f t="shared" si="2"/>
        <v>1776244552</v>
      </c>
      <c r="C823" s="11" t="s">
        <v>6147</v>
      </c>
      <c r="D823" s="12">
        <v>17762.0</v>
      </c>
      <c r="E823" s="13">
        <v>20994.0</v>
      </c>
      <c r="F823" s="14">
        <v>44552.0</v>
      </c>
      <c r="G823" s="15">
        <v>0.5</v>
      </c>
      <c r="H823" s="16" t="s">
        <v>6054</v>
      </c>
      <c r="I823" s="17" t="s">
        <v>6067</v>
      </c>
      <c r="J823" s="18" t="s">
        <v>6062</v>
      </c>
      <c r="K823" s="19" t="s">
        <v>6075</v>
      </c>
      <c r="L823" s="21" t="s">
        <v>6058</v>
      </c>
      <c r="M823" s="20"/>
      <c r="N823" s="20"/>
      <c r="O823" s="24"/>
      <c r="P823" s="23" t="s">
        <v>6104</v>
      </c>
    </row>
    <row r="824">
      <c r="A824" s="7" t="str">
        <f t="shared" si="1"/>
        <v> </v>
      </c>
      <c r="B824" s="7" t="str">
        <f t="shared" si="2"/>
        <v>1586744552</v>
      </c>
      <c r="C824" s="11" t="s">
        <v>4187</v>
      </c>
      <c r="D824" s="12">
        <v>15867.0</v>
      </c>
      <c r="E824" s="13">
        <v>18798.0</v>
      </c>
      <c r="F824" s="14">
        <v>44552.0</v>
      </c>
      <c r="G824" s="15">
        <v>0.5416666666666666</v>
      </c>
      <c r="H824" s="16" t="s">
        <v>6060</v>
      </c>
      <c r="I824" s="17" t="s">
        <v>6067</v>
      </c>
      <c r="J824" s="18" t="s">
        <v>6062</v>
      </c>
      <c r="K824" s="19" t="s">
        <v>6072</v>
      </c>
      <c r="L824" s="28"/>
      <c r="M824" s="20" t="s">
        <v>6058</v>
      </c>
      <c r="N824" s="20"/>
      <c r="O824" s="24"/>
      <c r="P824" s="23" t="s">
        <v>6084</v>
      </c>
    </row>
    <row r="825">
      <c r="A825" s="7" t="str">
        <f t="shared" si="1"/>
        <v> </v>
      </c>
      <c r="B825" s="7" t="str">
        <f t="shared" si="2"/>
        <v>1582544552</v>
      </c>
      <c r="C825" s="11" t="s">
        <v>4147</v>
      </c>
      <c r="D825" s="12">
        <v>15825.0</v>
      </c>
      <c r="E825" s="13">
        <v>23533.0</v>
      </c>
      <c r="F825" s="14">
        <v>44552.0</v>
      </c>
      <c r="G825" s="15">
        <v>0.5416666666666666</v>
      </c>
      <c r="H825" s="16" t="s">
        <v>6060</v>
      </c>
      <c r="I825" s="17" t="s">
        <v>6055</v>
      </c>
      <c r="J825" s="18" t="s">
        <v>6056</v>
      </c>
      <c r="K825" s="19" t="s">
        <v>6079</v>
      </c>
      <c r="L825" s="28"/>
      <c r="M825" s="20" t="s">
        <v>6058</v>
      </c>
      <c r="N825" s="20"/>
      <c r="O825" s="24"/>
      <c r="P825" s="23" t="s">
        <v>6084</v>
      </c>
    </row>
    <row r="826">
      <c r="A826" s="7" t="str">
        <f t="shared" si="1"/>
        <v> </v>
      </c>
      <c r="B826" s="7" t="str">
        <f t="shared" si="2"/>
        <v>1128744552</v>
      </c>
      <c r="C826" s="11" t="s">
        <v>862</v>
      </c>
      <c r="D826" s="12">
        <v>11287.0</v>
      </c>
      <c r="E826" s="13">
        <v>21059.0</v>
      </c>
      <c r="F826" s="14">
        <v>44552.0</v>
      </c>
      <c r="G826" s="15">
        <v>0.5416666666666666</v>
      </c>
      <c r="H826" s="16" t="s">
        <v>6054</v>
      </c>
      <c r="I826" s="17" t="s">
        <v>6055</v>
      </c>
      <c r="J826" s="18" t="s">
        <v>6068</v>
      </c>
      <c r="K826" s="19" t="s">
        <v>6079</v>
      </c>
      <c r="L826" s="21"/>
      <c r="M826" s="20" t="s">
        <v>6058</v>
      </c>
      <c r="N826" s="20" t="s">
        <v>6058</v>
      </c>
      <c r="O826" s="24"/>
      <c r="P826" s="23" t="s">
        <v>6103</v>
      </c>
    </row>
    <row r="827">
      <c r="A827" s="7" t="str">
        <f t="shared" si="1"/>
        <v> </v>
      </c>
      <c r="B827" s="7" t="str">
        <f t="shared" si="2"/>
        <v>1120544552</v>
      </c>
      <c r="C827" s="11" t="s">
        <v>827</v>
      </c>
      <c r="D827" s="12">
        <v>11205.0</v>
      </c>
      <c r="E827" s="13">
        <v>31645.0</v>
      </c>
      <c r="F827" s="14">
        <v>44552.0</v>
      </c>
      <c r="G827" s="15">
        <v>0.5520833333333334</v>
      </c>
      <c r="H827" s="16" t="s">
        <v>6054</v>
      </c>
      <c r="I827" s="17" t="s">
        <v>6055</v>
      </c>
      <c r="J827" s="18" t="s">
        <v>6056</v>
      </c>
      <c r="K827" s="19" t="s">
        <v>6069</v>
      </c>
      <c r="L827" s="21"/>
      <c r="M827" s="20" t="s">
        <v>6058</v>
      </c>
      <c r="N827" s="20" t="s">
        <v>6058</v>
      </c>
      <c r="O827" s="24"/>
      <c r="P827" s="23" t="s">
        <v>6064</v>
      </c>
    </row>
    <row r="828">
      <c r="A828" s="7" t="str">
        <f t="shared" si="1"/>
        <v> </v>
      </c>
      <c r="B828" s="7" t="str">
        <f t="shared" si="2"/>
        <v>1764144552</v>
      </c>
      <c r="C828" s="11" t="s">
        <v>5793</v>
      </c>
      <c r="D828" s="12">
        <v>17641.0</v>
      </c>
      <c r="E828" s="13">
        <v>13817.0</v>
      </c>
      <c r="F828" s="14">
        <v>44552.0</v>
      </c>
      <c r="G828" s="15">
        <v>0.5520833333333334</v>
      </c>
      <c r="H828" s="16" t="s">
        <v>6060</v>
      </c>
      <c r="I828" s="17" t="s">
        <v>6061</v>
      </c>
      <c r="J828" s="18" t="s">
        <v>6081</v>
      </c>
      <c r="K828" s="19" t="s">
        <v>6111</v>
      </c>
      <c r="L828" s="21" t="s">
        <v>6058</v>
      </c>
      <c r="M828" s="20"/>
      <c r="N828" s="20"/>
      <c r="O828" s="24"/>
      <c r="P828" s="23" t="s">
        <v>6063</v>
      </c>
    </row>
    <row r="829">
      <c r="A829" s="7" t="str">
        <f t="shared" si="1"/>
        <v> </v>
      </c>
      <c r="B829" s="7" t="str">
        <f t="shared" si="2"/>
        <v>1621944552</v>
      </c>
      <c r="C829" s="11" t="s">
        <v>4489</v>
      </c>
      <c r="D829" s="12">
        <v>16219.0</v>
      </c>
      <c r="E829" s="13">
        <v>24090.0</v>
      </c>
      <c r="F829" s="14">
        <v>44552.0</v>
      </c>
      <c r="G829" s="15">
        <v>0.5520833333333334</v>
      </c>
      <c r="H829" s="16" t="s">
        <v>6054</v>
      </c>
      <c r="I829" s="17" t="s">
        <v>6061</v>
      </c>
      <c r="J829" s="18" t="s">
        <v>6062</v>
      </c>
      <c r="K829" s="19" t="s">
        <v>6079</v>
      </c>
      <c r="L829" s="28"/>
      <c r="M829" s="20" t="s">
        <v>6058</v>
      </c>
      <c r="N829" s="20" t="s">
        <v>6058</v>
      </c>
      <c r="O829" s="24"/>
      <c r="P829" s="23" t="s">
        <v>6103</v>
      </c>
    </row>
    <row r="830">
      <c r="A830" s="7" t="str">
        <f t="shared" si="1"/>
        <v> </v>
      </c>
      <c r="B830" s="7" t="str">
        <f t="shared" si="2"/>
        <v>1778044552</v>
      </c>
      <c r="C830" s="11" t="s">
        <v>5804</v>
      </c>
      <c r="D830" s="12">
        <v>17780.0</v>
      </c>
      <c r="E830" s="13">
        <v>13468.0</v>
      </c>
      <c r="F830" s="14">
        <v>44552.0</v>
      </c>
      <c r="G830" s="15">
        <v>0.5625</v>
      </c>
      <c r="H830" s="16" t="s">
        <v>6060</v>
      </c>
      <c r="I830" s="17" t="s">
        <v>6061</v>
      </c>
      <c r="J830" s="18" t="s">
        <v>6062</v>
      </c>
      <c r="K830" s="19" t="s">
        <v>6057</v>
      </c>
      <c r="L830" s="21" t="s">
        <v>6058</v>
      </c>
      <c r="M830" s="20"/>
      <c r="N830" s="20"/>
      <c r="O830" s="24"/>
      <c r="P830" s="23" t="s">
        <v>6063</v>
      </c>
    </row>
    <row r="831">
      <c r="A831" s="7" t="str">
        <f t="shared" si="1"/>
        <v> </v>
      </c>
      <c r="B831" s="7" t="str">
        <f t="shared" si="2"/>
        <v>955344552</v>
      </c>
      <c r="C831" s="11" t="s">
        <v>177</v>
      </c>
      <c r="D831" s="12">
        <v>9553.0</v>
      </c>
      <c r="E831" s="13">
        <v>27612.0</v>
      </c>
      <c r="F831" s="14">
        <v>44552.0</v>
      </c>
      <c r="G831" s="15">
        <v>0.5729166666666666</v>
      </c>
      <c r="H831" s="16" t="s">
        <v>6060</v>
      </c>
      <c r="I831" s="17" t="s">
        <v>6055</v>
      </c>
      <c r="J831" s="18" t="s">
        <v>6056</v>
      </c>
      <c r="K831" s="19" t="s">
        <v>6140</v>
      </c>
      <c r="L831" s="28"/>
      <c r="M831" s="20" t="s">
        <v>6058</v>
      </c>
      <c r="N831" s="20"/>
      <c r="O831" s="22"/>
      <c r="P831" s="23" t="e">
        <v>#N/A</v>
      </c>
    </row>
    <row r="832">
      <c r="A832" s="7" t="str">
        <f t="shared" si="1"/>
        <v> </v>
      </c>
      <c r="B832" s="7" t="str">
        <f t="shared" si="2"/>
        <v>1714544552</v>
      </c>
      <c r="C832" s="11" t="s">
        <v>6148</v>
      </c>
      <c r="D832" s="12">
        <v>17145.0</v>
      </c>
      <c r="E832" s="13">
        <v>30612.0</v>
      </c>
      <c r="F832" s="14">
        <v>44552.0</v>
      </c>
      <c r="G832" s="15">
        <v>0.5729166666666666</v>
      </c>
      <c r="H832" s="16" t="s">
        <v>6054</v>
      </c>
      <c r="I832" s="17" t="s">
        <v>6067</v>
      </c>
      <c r="J832" s="18" t="s">
        <v>6081</v>
      </c>
      <c r="K832" s="19" t="s">
        <v>6069</v>
      </c>
      <c r="L832" s="21" t="s">
        <v>6058</v>
      </c>
      <c r="M832" s="20"/>
      <c r="N832" s="20"/>
      <c r="O832" s="24"/>
      <c r="P832" s="23" t="e">
        <v>#N/A</v>
      </c>
    </row>
    <row r="833">
      <c r="A833" s="7" t="str">
        <f t="shared" si="1"/>
        <v> </v>
      </c>
      <c r="B833" s="7" t="str">
        <f t="shared" si="2"/>
        <v>1701344552</v>
      </c>
      <c r="C833" s="11" t="s">
        <v>5100</v>
      </c>
      <c r="D833" s="12">
        <v>17013.0</v>
      </c>
      <c r="E833" s="13">
        <v>21932.0</v>
      </c>
      <c r="F833" s="14">
        <v>44552.0</v>
      </c>
      <c r="G833" s="15">
        <v>0.5729166666666666</v>
      </c>
      <c r="H833" s="16" t="s">
        <v>6060</v>
      </c>
      <c r="I833" s="17" t="s">
        <v>6137</v>
      </c>
      <c r="J833" s="18" t="s">
        <v>6068</v>
      </c>
      <c r="K833" s="19" t="s">
        <v>6070</v>
      </c>
      <c r="L833" s="28"/>
      <c r="M833" s="20" t="s">
        <v>6058</v>
      </c>
      <c r="N833" s="20"/>
      <c r="O833" s="24"/>
      <c r="P833" s="23" t="s">
        <v>6084</v>
      </c>
    </row>
    <row r="834">
      <c r="A834" s="7" t="str">
        <f t="shared" si="1"/>
        <v> </v>
      </c>
      <c r="B834" s="7" t="str">
        <f t="shared" si="2"/>
        <v>1765944552</v>
      </c>
      <c r="C834" s="11" t="s">
        <v>5797</v>
      </c>
      <c r="D834" s="12">
        <v>17659.0</v>
      </c>
      <c r="E834" s="13">
        <v>19776.0</v>
      </c>
      <c r="F834" s="14">
        <v>44552.0</v>
      </c>
      <c r="G834" s="15">
        <v>0.5729166666666666</v>
      </c>
      <c r="H834" s="16" t="s">
        <v>6060</v>
      </c>
      <c r="I834" s="17" t="s">
        <v>6061</v>
      </c>
      <c r="J834" s="18" t="s">
        <v>6081</v>
      </c>
      <c r="K834" s="19" t="s">
        <v>6097</v>
      </c>
      <c r="L834" s="21" t="s">
        <v>6058</v>
      </c>
      <c r="M834" s="20"/>
      <c r="N834" s="20"/>
      <c r="O834" s="24"/>
      <c r="P834" s="23" t="s">
        <v>6063</v>
      </c>
    </row>
    <row r="835">
      <c r="A835" s="7" t="str">
        <f t="shared" si="1"/>
        <v> </v>
      </c>
      <c r="B835" s="7" t="str">
        <f t="shared" si="2"/>
        <v>1732644552</v>
      </c>
      <c r="C835" s="11" t="s">
        <v>5350</v>
      </c>
      <c r="D835" s="12">
        <v>17326.0</v>
      </c>
      <c r="E835" s="13">
        <v>17382.0</v>
      </c>
      <c r="F835" s="14">
        <v>44552.0</v>
      </c>
      <c r="G835" s="15">
        <v>0.5729166666666666</v>
      </c>
      <c r="H835" s="16" t="s">
        <v>6054</v>
      </c>
      <c r="I835" s="17" t="s">
        <v>6061</v>
      </c>
      <c r="J835" s="18" t="s">
        <v>6081</v>
      </c>
      <c r="K835" s="19" t="s">
        <v>6069</v>
      </c>
      <c r="L835" s="21" t="s">
        <v>6058</v>
      </c>
      <c r="M835" s="20"/>
      <c r="N835" s="20"/>
      <c r="O835" s="24"/>
      <c r="P835" s="23" t="s">
        <v>6063</v>
      </c>
    </row>
    <row r="836">
      <c r="A836" s="7" t="str">
        <f t="shared" si="1"/>
        <v> </v>
      </c>
      <c r="B836" s="7" t="str">
        <f t="shared" si="2"/>
        <v>1565544552</v>
      </c>
      <c r="C836" s="11" t="s">
        <v>3992</v>
      </c>
      <c r="D836" s="12">
        <v>15655.0</v>
      </c>
      <c r="E836" s="13">
        <v>18038.0</v>
      </c>
      <c r="F836" s="14">
        <v>44552.0</v>
      </c>
      <c r="G836" s="15">
        <v>0.5729166666666666</v>
      </c>
      <c r="H836" s="16" t="s">
        <v>6060</v>
      </c>
      <c r="I836" s="17" t="s">
        <v>6067</v>
      </c>
      <c r="J836" s="18" t="s">
        <v>6062</v>
      </c>
      <c r="K836" s="19" t="s">
        <v>6100</v>
      </c>
      <c r="L836" s="28"/>
      <c r="M836" s="20" t="s">
        <v>6058</v>
      </c>
      <c r="N836" s="20" t="s">
        <v>6058</v>
      </c>
      <c r="O836" s="24"/>
      <c r="P836" s="23" t="s">
        <v>6103</v>
      </c>
    </row>
    <row r="837">
      <c r="A837" s="7" t="str">
        <f t="shared" si="1"/>
        <v> </v>
      </c>
      <c r="B837" s="7" t="str">
        <f t="shared" si="2"/>
        <v>1754044552</v>
      </c>
      <c r="C837" s="11" t="s">
        <v>5510</v>
      </c>
      <c r="D837" s="12">
        <v>17540.0</v>
      </c>
      <c r="E837" s="13">
        <v>15648.0</v>
      </c>
      <c r="F837" s="14">
        <v>44552.0</v>
      </c>
      <c r="G837" s="15">
        <v>0.59375</v>
      </c>
      <c r="H837" s="16" t="s">
        <v>6060</v>
      </c>
      <c r="I837" s="17" t="s">
        <v>6061</v>
      </c>
      <c r="J837" s="18" t="s">
        <v>6062</v>
      </c>
      <c r="K837" s="19" t="s">
        <v>6057</v>
      </c>
      <c r="L837" s="21" t="s">
        <v>6058</v>
      </c>
      <c r="M837" s="20"/>
      <c r="N837" s="20"/>
      <c r="O837" s="24"/>
      <c r="P837" s="23" t="s">
        <v>6063</v>
      </c>
    </row>
    <row r="838">
      <c r="A838" s="7" t="str">
        <f t="shared" si="1"/>
        <v> </v>
      </c>
      <c r="B838" s="7" t="str">
        <f t="shared" si="2"/>
        <v>1479944552</v>
      </c>
      <c r="C838" s="11" t="s">
        <v>3270</v>
      </c>
      <c r="D838" s="12">
        <v>14799.0</v>
      </c>
      <c r="E838" s="13">
        <v>12172.0</v>
      </c>
      <c r="F838" s="14">
        <v>44552.0</v>
      </c>
      <c r="G838" s="15">
        <v>0.59375</v>
      </c>
      <c r="H838" s="16" t="s">
        <v>6054</v>
      </c>
      <c r="I838" s="17" t="s">
        <v>6137</v>
      </c>
      <c r="J838" s="18" t="s">
        <v>6068</v>
      </c>
      <c r="K838" s="19" t="s">
        <v>6069</v>
      </c>
      <c r="L838" s="28"/>
      <c r="M838" s="20" t="s">
        <v>6058</v>
      </c>
      <c r="N838" s="20"/>
      <c r="O838" s="24"/>
      <c r="P838" s="23" t="s">
        <v>6059</v>
      </c>
    </row>
    <row r="839">
      <c r="A839" s="7" t="str">
        <f t="shared" si="1"/>
        <v> </v>
      </c>
      <c r="B839" s="7" t="str">
        <f t="shared" si="2"/>
        <v>1628444552</v>
      </c>
      <c r="C839" s="11" t="s">
        <v>4535</v>
      </c>
      <c r="D839" s="12">
        <v>16284.0</v>
      </c>
      <c r="E839" s="13">
        <v>17455.0</v>
      </c>
      <c r="F839" s="14">
        <v>44552.0</v>
      </c>
      <c r="G839" s="15">
        <v>0.6145833333333334</v>
      </c>
      <c r="H839" s="16" t="s">
        <v>6054</v>
      </c>
      <c r="I839" s="17" t="s">
        <v>6055</v>
      </c>
      <c r="J839" s="18" t="s">
        <v>6056</v>
      </c>
      <c r="K839" s="19" t="s">
        <v>6097</v>
      </c>
      <c r="L839" s="28"/>
      <c r="M839" s="20" t="s">
        <v>6058</v>
      </c>
      <c r="N839" s="20" t="s">
        <v>6058</v>
      </c>
      <c r="O839" s="24"/>
      <c r="P839" s="23" t="s">
        <v>6064</v>
      </c>
    </row>
    <row r="840">
      <c r="A840" s="7" t="str">
        <f t="shared" si="1"/>
        <v> </v>
      </c>
      <c r="B840" s="7" t="str">
        <f t="shared" si="2"/>
        <v>1598544552</v>
      </c>
      <c r="C840" s="11" t="s">
        <v>4291</v>
      </c>
      <c r="D840" s="12">
        <v>15985.0</v>
      </c>
      <c r="E840" s="13">
        <v>23574.0</v>
      </c>
      <c r="F840" s="14">
        <v>44552.0</v>
      </c>
      <c r="G840" s="15">
        <v>0.625</v>
      </c>
      <c r="H840" s="16" t="s">
        <v>6060</v>
      </c>
      <c r="I840" s="17" t="s">
        <v>6061</v>
      </c>
      <c r="J840" s="18" t="s">
        <v>6081</v>
      </c>
      <c r="K840" s="19" t="s">
        <v>6149</v>
      </c>
      <c r="L840" s="28"/>
      <c r="M840" s="20" t="s">
        <v>6058</v>
      </c>
      <c r="N840" s="20"/>
      <c r="O840" s="24"/>
      <c r="P840" s="23" t="s">
        <v>6059</v>
      </c>
    </row>
    <row r="841">
      <c r="A841" s="7" t="str">
        <f t="shared" si="1"/>
        <v> </v>
      </c>
      <c r="B841" s="7" t="str">
        <f t="shared" si="2"/>
        <v>1558044552</v>
      </c>
      <c r="C841" s="11" t="s">
        <v>728</v>
      </c>
      <c r="D841" s="12">
        <v>15580.0</v>
      </c>
      <c r="E841" s="13">
        <v>19803.0</v>
      </c>
      <c r="F841" s="14">
        <v>44552.0</v>
      </c>
      <c r="G841" s="15">
        <v>0.625</v>
      </c>
      <c r="H841" s="16" t="s">
        <v>6054</v>
      </c>
      <c r="I841" s="17" t="s">
        <v>6055</v>
      </c>
      <c r="J841" s="18" t="s">
        <v>6056</v>
      </c>
      <c r="K841" s="19" t="s">
        <v>6079</v>
      </c>
      <c r="L841" s="28"/>
      <c r="M841" s="20" t="s">
        <v>6058</v>
      </c>
      <c r="N841" s="20" t="s">
        <v>6058</v>
      </c>
      <c r="O841" s="24"/>
      <c r="P841" s="23" t="s">
        <v>6103</v>
      </c>
    </row>
    <row r="842">
      <c r="A842" s="7" t="str">
        <f t="shared" si="1"/>
        <v> </v>
      </c>
      <c r="B842" s="7" t="str">
        <f t="shared" si="2"/>
        <v>1301344552</v>
      </c>
      <c r="C842" s="11" t="s">
        <v>1864</v>
      </c>
      <c r="D842" s="12">
        <v>13013.0</v>
      </c>
      <c r="E842" s="13">
        <v>23643.0</v>
      </c>
      <c r="F842" s="14">
        <v>44552.0</v>
      </c>
      <c r="G842" s="15">
        <v>0.6354166666666666</v>
      </c>
      <c r="H842" s="16" t="s">
        <v>6060</v>
      </c>
      <c r="I842" s="17" t="s">
        <v>6137</v>
      </c>
      <c r="J842" s="18" t="s">
        <v>6068</v>
      </c>
      <c r="K842" s="19" t="s">
        <v>6111</v>
      </c>
      <c r="L842" s="28"/>
      <c r="M842" s="20" t="s">
        <v>6058</v>
      </c>
      <c r="N842" s="20"/>
      <c r="O842" s="24"/>
      <c r="P842" s="23" t="s">
        <v>6059</v>
      </c>
    </row>
    <row r="843">
      <c r="A843" s="7" t="str">
        <f t="shared" si="1"/>
        <v> </v>
      </c>
      <c r="B843" s="7" t="str">
        <f t="shared" si="2"/>
        <v>1081344552</v>
      </c>
      <c r="C843" s="11" t="s">
        <v>662</v>
      </c>
      <c r="D843" s="12">
        <v>10813.0</v>
      </c>
      <c r="E843" s="13">
        <v>13035.0</v>
      </c>
      <c r="F843" s="14">
        <v>44552.0</v>
      </c>
      <c r="G843" s="15">
        <v>0.6458333333333334</v>
      </c>
      <c r="H843" s="16" t="s">
        <v>6060</v>
      </c>
      <c r="I843" s="17" t="s">
        <v>6055</v>
      </c>
      <c r="J843" s="18" t="s">
        <v>6056</v>
      </c>
      <c r="K843" s="19" t="s">
        <v>6065</v>
      </c>
      <c r="L843" s="21"/>
      <c r="M843" s="20" t="s">
        <v>6058</v>
      </c>
      <c r="N843" s="20" t="s">
        <v>6058</v>
      </c>
      <c r="O843" s="24"/>
      <c r="P843" s="23" t="s">
        <v>6103</v>
      </c>
    </row>
    <row r="844">
      <c r="A844" s="7" t="str">
        <f t="shared" si="1"/>
        <v> </v>
      </c>
      <c r="B844" s="7" t="str">
        <f t="shared" si="2"/>
        <v>1650244552</v>
      </c>
      <c r="C844" s="11" t="s">
        <v>4703</v>
      </c>
      <c r="D844" s="12">
        <v>16502.0</v>
      </c>
      <c r="E844" s="13">
        <v>28281.0</v>
      </c>
      <c r="F844" s="14">
        <v>44552.0</v>
      </c>
      <c r="G844" s="15">
        <v>0.6458333333333334</v>
      </c>
      <c r="H844" s="16" t="s">
        <v>6060</v>
      </c>
      <c r="I844" s="17" t="s">
        <v>6137</v>
      </c>
      <c r="J844" s="18" t="s">
        <v>6068</v>
      </c>
      <c r="K844" s="19" t="s">
        <v>6101</v>
      </c>
      <c r="L844" s="28"/>
      <c r="M844" s="20" t="s">
        <v>6058</v>
      </c>
      <c r="N844" s="20" t="s">
        <v>6058</v>
      </c>
      <c r="O844" s="24"/>
      <c r="P844" s="23" t="s">
        <v>6064</v>
      </c>
    </row>
    <row r="845">
      <c r="A845" s="7" t="str">
        <f t="shared" si="1"/>
        <v> </v>
      </c>
      <c r="B845" s="7" t="str">
        <f t="shared" si="2"/>
        <v>1458744552</v>
      </c>
      <c r="C845" s="11" t="s">
        <v>3095</v>
      </c>
      <c r="D845" s="12">
        <v>14587.0</v>
      </c>
      <c r="E845" s="13">
        <v>22546.0</v>
      </c>
      <c r="F845" s="14">
        <v>44552.0</v>
      </c>
      <c r="G845" s="15">
        <v>0.6458333333333334</v>
      </c>
      <c r="H845" s="16" t="s">
        <v>6054</v>
      </c>
      <c r="I845" s="17" t="s">
        <v>6137</v>
      </c>
      <c r="J845" s="18" t="s">
        <v>6068</v>
      </c>
      <c r="K845" s="19" t="s">
        <v>6115</v>
      </c>
      <c r="L845" s="28"/>
      <c r="M845" s="20" t="s">
        <v>6058</v>
      </c>
      <c r="N845" s="20" t="s">
        <v>6058</v>
      </c>
      <c r="O845" s="24"/>
      <c r="P845" s="23" t="s">
        <v>6064</v>
      </c>
    </row>
    <row r="846">
      <c r="A846" s="7" t="str">
        <f t="shared" si="1"/>
        <v> </v>
      </c>
      <c r="B846" s="7" t="str">
        <f t="shared" si="2"/>
        <v>1725744552</v>
      </c>
      <c r="C846" s="11" t="s">
        <v>5299</v>
      </c>
      <c r="D846" s="12">
        <v>17257.0</v>
      </c>
      <c r="E846" s="13">
        <v>20232.0</v>
      </c>
      <c r="F846" s="14">
        <v>44552.0</v>
      </c>
      <c r="G846" s="15">
        <v>0.65625</v>
      </c>
      <c r="H846" s="16" t="s">
        <v>6060</v>
      </c>
      <c r="I846" s="17" t="s">
        <v>6061</v>
      </c>
      <c r="J846" s="18" t="s">
        <v>6081</v>
      </c>
      <c r="K846" s="19" t="s">
        <v>6082</v>
      </c>
      <c r="L846" s="21" t="s">
        <v>6058</v>
      </c>
      <c r="M846" s="20"/>
      <c r="N846" s="20"/>
      <c r="O846" s="24"/>
      <c r="P846" s="23" t="e">
        <v>#N/A</v>
      </c>
    </row>
    <row r="847">
      <c r="A847" s="7" t="str">
        <f t="shared" si="1"/>
        <v> </v>
      </c>
      <c r="B847" s="7" t="str">
        <f t="shared" si="2"/>
        <v>1553044552</v>
      </c>
      <c r="C847" s="11" t="s">
        <v>3880</v>
      </c>
      <c r="D847" s="12">
        <v>15530.0</v>
      </c>
      <c r="E847" s="13">
        <v>16683.0</v>
      </c>
      <c r="F847" s="14">
        <v>44552.0</v>
      </c>
      <c r="G847" s="15">
        <v>0.6875</v>
      </c>
      <c r="H847" s="16" t="s">
        <v>6060</v>
      </c>
      <c r="I847" s="17" t="s">
        <v>6067</v>
      </c>
      <c r="J847" s="18" t="s">
        <v>6062</v>
      </c>
      <c r="K847" s="19" t="s">
        <v>6057</v>
      </c>
      <c r="L847" s="28"/>
      <c r="M847" s="20" t="s">
        <v>6058</v>
      </c>
      <c r="N847" s="20" t="s">
        <v>6058</v>
      </c>
      <c r="O847" s="24"/>
      <c r="P847" s="23" t="s">
        <v>6064</v>
      </c>
    </row>
    <row r="848">
      <c r="A848" s="7" t="str">
        <f t="shared" si="1"/>
        <v> </v>
      </c>
      <c r="B848" s="7" t="str">
        <f t="shared" si="2"/>
        <v>1609444553</v>
      </c>
      <c r="C848" s="11" t="s">
        <v>5424</v>
      </c>
      <c r="D848" s="12">
        <v>16094.0</v>
      </c>
      <c r="E848" s="13">
        <v>22960.0</v>
      </c>
      <c r="F848" s="14">
        <v>44553.0</v>
      </c>
      <c r="G848" s="15">
        <v>0.34375</v>
      </c>
      <c r="H848" s="16" t="s">
        <v>6060</v>
      </c>
      <c r="I848" s="17" t="s">
        <v>6137</v>
      </c>
      <c r="J848" s="18" t="s">
        <v>6068</v>
      </c>
      <c r="K848" s="19" t="s">
        <v>6070</v>
      </c>
      <c r="L848" s="28"/>
      <c r="M848" s="20" t="s">
        <v>6058</v>
      </c>
      <c r="N848" s="20" t="s">
        <v>6058</v>
      </c>
      <c r="O848" s="24"/>
      <c r="P848" s="23" t="s">
        <v>6103</v>
      </c>
    </row>
    <row r="849">
      <c r="A849" s="7" t="str">
        <f t="shared" si="1"/>
        <v> </v>
      </c>
      <c r="B849" s="7" t="str">
        <f t="shared" si="2"/>
        <v>1483744553</v>
      </c>
      <c r="C849" s="11" t="s">
        <v>5777</v>
      </c>
      <c r="D849" s="12">
        <v>14837.0</v>
      </c>
      <c r="E849" s="13">
        <v>18265.0</v>
      </c>
      <c r="F849" s="14">
        <v>44553.0</v>
      </c>
      <c r="G849" s="15">
        <v>0.375</v>
      </c>
      <c r="H849" s="16" t="s">
        <v>6060</v>
      </c>
      <c r="I849" s="17" t="s">
        <v>6067</v>
      </c>
      <c r="J849" s="18" t="s">
        <v>6062</v>
      </c>
      <c r="K849" s="19" t="s">
        <v>6079</v>
      </c>
      <c r="L849" s="21" t="s">
        <v>6058</v>
      </c>
      <c r="M849" s="20"/>
      <c r="N849" s="20"/>
      <c r="O849" s="24"/>
      <c r="P849" s="23" t="s">
        <v>6104</v>
      </c>
    </row>
    <row r="850">
      <c r="A850" s="7" t="str">
        <f t="shared" si="1"/>
        <v> </v>
      </c>
      <c r="B850" s="7" t="str">
        <f t="shared" si="2"/>
        <v>1707144553</v>
      </c>
      <c r="C850" s="11" t="s">
        <v>5146</v>
      </c>
      <c r="D850" s="12">
        <v>17071.0</v>
      </c>
      <c r="E850" s="13">
        <v>20042.0</v>
      </c>
      <c r="F850" s="14">
        <v>44553.0</v>
      </c>
      <c r="G850" s="15">
        <v>0.375</v>
      </c>
      <c r="H850" s="16" t="s">
        <v>6054</v>
      </c>
      <c r="I850" s="17" t="s">
        <v>6067</v>
      </c>
      <c r="J850" s="18" t="s">
        <v>6081</v>
      </c>
      <c r="K850" s="19" t="s">
        <v>6069</v>
      </c>
      <c r="L850" s="21"/>
      <c r="M850" s="20" t="s">
        <v>6058</v>
      </c>
      <c r="N850" s="20" t="s">
        <v>6058</v>
      </c>
      <c r="O850" s="24"/>
      <c r="P850" s="23" t="s">
        <v>6064</v>
      </c>
    </row>
    <row r="851">
      <c r="A851" s="7" t="str">
        <f t="shared" si="1"/>
        <v> </v>
      </c>
      <c r="B851" s="7" t="str">
        <f t="shared" si="2"/>
        <v>1308144553</v>
      </c>
      <c r="C851" s="11" t="s">
        <v>1920</v>
      </c>
      <c r="D851" s="12">
        <v>13081.0</v>
      </c>
      <c r="E851" s="13">
        <v>22303.0</v>
      </c>
      <c r="F851" s="14">
        <v>44553.0</v>
      </c>
      <c r="G851" s="15">
        <v>0.375</v>
      </c>
      <c r="H851" s="16" t="s">
        <v>6060</v>
      </c>
      <c r="I851" s="17" t="s">
        <v>6137</v>
      </c>
      <c r="J851" s="18" t="s">
        <v>6068</v>
      </c>
      <c r="K851" s="19" t="s">
        <v>6076</v>
      </c>
      <c r="L851" s="21"/>
      <c r="M851" s="20" t="s">
        <v>6058</v>
      </c>
      <c r="N851" s="20"/>
      <c r="O851" s="22" t="s">
        <v>6150</v>
      </c>
      <c r="P851" s="23" t="s">
        <v>6084</v>
      </c>
    </row>
    <row r="852">
      <c r="A852" s="7" t="str">
        <f t="shared" si="1"/>
        <v> </v>
      </c>
      <c r="B852" s="7" t="str">
        <f t="shared" si="2"/>
        <v>1544744553</v>
      </c>
      <c r="C852" s="11" t="s">
        <v>3806</v>
      </c>
      <c r="D852" s="12">
        <v>15447.0</v>
      </c>
      <c r="E852" s="13">
        <v>25112.0</v>
      </c>
      <c r="F852" s="14">
        <v>44553.0</v>
      </c>
      <c r="G852" s="15">
        <v>0.375</v>
      </c>
      <c r="H852" s="16" t="s">
        <v>6054</v>
      </c>
      <c r="I852" s="17" t="s">
        <v>6061</v>
      </c>
      <c r="J852" s="18" t="s">
        <v>6081</v>
      </c>
      <c r="K852" s="19" t="s">
        <v>6105</v>
      </c>
      <c r="L852" s="21"/>
      <c r="M852" s="20" t="s">
        <v>6058</v>
      </c>
      <c r="N852" s="20"/>
      <c r="O852" s="24"/>
      <c r="P852" s="23" t="s">
        <v>6059</v>
      </c>
    </row>
    <row r="853">
      <c r="A853" s="7" t="str">
        <f t="shared" si="1"/>
        <v> </v>
      </c>
      <c r="B853" s="7" t="str">
        <f t="shared" si="2"/>
        <v>1671444553</v>
      </c>
      <c r="C853" s="11" t="s">
        <v>4861</v>
      </c>
      <c r="D853" s="12">
        <v>16714.0</v>
      </c>
      <c r="E853" s="13">
        <v>19087.0</v>
      </c>
      <c r="F853" s="14">
        <v>44553.0</v>
      </c>
      <c r="G853" s="15">
        <v>0.3854166666666667</v>
      </c>
      <c r="H853" s="16" t="s">
        <v>6060</v>
      </c>
      <c r="I853" s="17" t="s">
        <v>6137</v>
      </c>
      <c r="J853" s="18" t="s">
        <v>6068</v>
      </c>
      <c r="K853" s="19" t="s">
        <v>6113</v>
      </c>
      <c r="L853" s="28"/>
      <c r="M853" s="20" t="s">
        <v>6058</v>
      </c>
      <c r="N853" s="20"/>
      <c r="O853" s="24"/>
      <c r="P853" s="23" t="s">
        <v>6059</v>
      </c>
    </row>
    <row r="854">
      <c r="A854" s="7" t="str">
        <f t="shared" si="1"/>
        <v> </v>
      </c>
      <c r="B854" s="7" t="str">
        <f t="shared" si="2"/>
        <v>1692744553</v>
      </c>
      <c r="C854" s="11" t="s">
        <v>5032</v>
      </c>
      <c r="D854" s="12">
        <v>16927.0</v>
      </c>
      <c r="E854" s="13">
        <v>19924.0</v>
      </c>
      <c r="F854" s="14">
        <v>44553.0</v>
      </c>
      <c r="G854" s="15">
        <v>0.40625</v>
      </c>
      <c r="H854" s="16" t="s">
        <v>6060</v>
      </c>
      <c r="I854" s="17" t="s">
        <v>6055</v>
      </c>
      <c r="J854" s="18" t="s">
        <v>6056</v>
      </c>
      <c r="K854" s="19" t="s">
        <v>6099</v>
      </c>
      <c r="L854" s="21"/>
      <c r="M854" s="20" t="s">
        <v>6058</v>
      </c>
      <c r="N854" s="20" t="s">
        <v>6058</v>
      </c>
      <c r="O854" s="24"/>
      <c r="P854" s="23" t="s">
        <v>6064</v>
      </c>
    </row>
    <row r="855">
      <c r="A855" s="7" t="str">
        <f t="shared" si="1"/>
        <v> </v>
      </c>
      <c r="B855" s="7" t="str">
        <f t="shared" si="2"/>
        <v>1227444553</v>
      </c>
      <c r="C855" s="11" t="s">
        <v>1321</v>
      </c>
      <c r="D855" s="12">
        <v>12274.0</v>
      </c>
      <c r="E855" s="13">
        <v>27219.0</v>
      </c>
      <c r="F855" s="14">
        <v>44553.0</v>
      </c>
      <c r="G855" s="15">
        <v>0.40625</v>
      </c>
      <c r="H855" s="16" t="s">
        <v>6060</v>
      </c>
      <c r="I855" s="17" t="s">
        <v>6061</v>
      </c>
      <c r="J855" s="18" t="s">
        <v>6081</v>
      </c>
      <c r="K855" s="19" t="s">
        <v>6088</v>
      </c>
      <c r="L855" s="21"/>
      <c r="M855" s="20" t="s">
        <v>6058</v>
      </c>
      <c r="N855" s="20"/>
      <c r="O855" s="24"/>
      <c r="P855" s="23" t="s">
        <v>6059</v>
      </c>
    </row>
    <row r="856">
      <c r="A856" s="7" t="str">
        <f t="shared" si="1"/>
        <v> </v>
      </c>
      <c r="B856" s="7" t="str">
        <f t="shared" si="2"/>
        <v>1576344553</v>
      </c>
      <c r="C856" s="11" t="s">
        <v>4092</v>
      </c>
      <c r="D856" s="12">
        <v>15763.0</v>
      </c>
      <c r="E856" s="13">
        <v>23818.0</v>
      </c>
      <c r="F856" s="14">
        <v>44553.0</v>
      </c>
      <c r="G856" s="15">
        <v>0.4166666666666667</v>
      </c>
      <c r="H856" s="16" t="s">
        <v>6060</v>
      </c>
      <c r="I856" s="17" t="s">
        <v>6137</v>
      </c>
      <c r="J856" s="18" t="s">
        <v>6068</v>
      </c>
      <c r="K856" s="19" t="s">
        <v>6151</v>
      </c>
      <c r="L856" s="21"/>
      <c r="M856" s="20" t="s">
        <v>6058</v>
      </c>
      <c r="N856" s="20" t="s">
        <v>6058</v>
      </c>
      <c r="O856" s="24"/>
      <c r="P856" s="23" t="e">
        <v>#N/A</v>
      </c>
    </row>
    <row r="857">
      <c r="A857" s="7" t="str">
        <f t="shared" si="1"/>
        <v> </v>
      </c>
      <c r="B857" s="7" t="str">
        <f t="shared" si="2"/>
        <v>1585344553</v>
      </c>
      <c r="C857" s="11" t="s">
        <v>4173</v>
      </c>
      <c r="D857" s="12">
        <v>15853.0</v>
      </c>
      <c r="E857" s="13">
        <v>18900.0</v>
      </c>
      <c r="F857" s="14">
        <v>44553.0</v>
      </c>
      <c r="G857" s="15">
        <v>0.4166666666666667</v>
      </c>
      <c r="H857" s="16" t="s">
        <v>6054</v>
      </c>
      <c r="I857" s="17" t="s">
        <v>6055</v>
      </c>
      <c r="J857" s="18" t="s">
        <v>6056</v>
      </c>
      <c r="K857" s="19" t="s">
        <v>6099</v>
      </c>
      <c r="L857" s="28"/>
      <c r="M857" s="20" t="s">
        <v>6058</v>
      </c>
      <c r="N857" s="20"/>
      <c r="O857" s="24"/>
      <c r="P857" s="23" t="s">
        <v>6059</v>
      </c>
    </row>
    <row r="858">
      <c r="A858" s="7" t="str">
        <f t="shared" si="1"/>
        <v> </v>
      </c>
      <c r="B858" s="7" t="str">
        <f t="shared" si="2"/>
        <v>958244553</v>
      </c>
      <c r="C858" s="11" t="s">
        <v>187</v>
      </c>
      <c r="D858" s="12">
        <v>9582.0</v>
      </c>
      <c r="E858" s="13">
        <v>21147.0</v>
      </c>
      <c r="F858" s="14">
        <v>44553.0</v>
      </c>
      <c r="G858" s="15">
        <v>0.4375</v>
      </c>
      <c r="H858" s="16" t="s">
        <v>6060</v>
      </c>
      <c r="I858" s="17" t="s">
        <v>6137</v>
      </c>
      <c r="J858" s="18" t="s">
        <v>6068</v>
      </c>
      <c r="K858" s="19" t="s">
        <v>6070</v>
      </c>
      <c r="L858" s="28"/>
      <c r="M858" s="20" t="s">
        <v>6058</v>
      </c>
      <c r="N858" s="20" t="s">
        <v>6058</v>
      </c>
      <c r="O858" s="24"/>
      <c r="P858" s="23" t="s">
        <v>6103</v>
      </c>
    </row>
    <row r="859">
      <c r="A859" s="7" t="str">
        <f t="shared" si="1"/>
        <v> </v>
      </c>
      <c r="B859" s="7" t="str">
        <f t="shared" si="2"/>
        <v>1405444553</v>
      </c>
      <c r="C859" s="11" t="s">
        <v>2671</v>
      </c>
      <c r="D859" s="12">
        <v>14054.0</v>
      </c>
      <c r="E859" s="13">
        <v>19098.0</v>
      </c>
      <c r="F859" s="14">
        <v>44553.0</v>
      </c>
      <c r="G859" s="15">
        <v>0.4479166666666667</v>
      </c>
      <c r="H859" s="16" t="s">
        <v>6054</v>
      </c>
      <c r="I859" s="17" t="s">
        <v>6137</v>
      </c>
      <c r="J859" s="18" t="s">
        <v>6068</v>
      </c>
      <c r="K859" s="19" t="s">
        <v>6102</v>
      </c>
      <c r="L859" s="28"/>
      <c r="M859" s="20" t="s">
        <v>6058</v>
      </c>
      <c r="N859" s="20" t="s">
        <v>6058</v>
      </c>
      <c r="O859" s="22"/>
      <c r="P859" s="23" t="s">
        <v>6064</v>
      </c>
    </row>
    <row r="860">
      <c r="A860" s="7" t="str">
        <f t="shared" si="1"/>
        <v> </v>
      </c>
      <c r="B860" s="7" t="str">
        <f t="shared" si="2"/>
        <v>920044553</v>
      </c>
      <c r="C860" s="11" t="s">
        <v>5775</v>
      </c>
      <c r="D860" s="12">
        <v>9200.0</v>
      </c>
      <c r="E860" s="13">
        <v>22540.0</v>
      </c>
      <c r="F860" s="14">
        <v>44553.0</v>
      </c>
      <c r="G860" s="15">
        <v>0.46875</v>
      </c>
      <c r="H860" s="16" t="s">
        <v>6060</v>
      </c>
      <c r="I860" s="17" t="s">
        <v>6055</v>
      </c>
      <c r="J860" s="18" t="s">
        <v>6056</v>
      </c>
      <c r="K860" s="19" t="s">
        <v>6111</v>
      </c>
      <c r="L860" s="28"/>
      <c r="M860" s="20" t="s">
        <v>6058</v>
      </c>
      <c r="N860" s="20"/>
      <c r="O860" s="22"/>
      <c r="P860" s="23" t="s">
        <v>6059</v>
      </c>
    </row>
    <row r="861">
      <c r="A861" s="7" t="str">
        <f t="shared" si="1"/>
        <v> </v>
      </c>
      <c r="B861" s="7" t="str">
        <f t="shared" si="2"/>
        <v>1079644553</v>
      </c>
      <c r="C861" s="11" t="s">
        <v>655</v>
      </c>
      <c r="D861" s="12">
        <v>10796.0</v>
      </c>
      <c r="E861" s="13">
        <v>19515.0</v>
      </c>
      <c r="F861" s="14">
        <v>44553.0</v>
      </c>
      <c r="G861" s="15">
        <v>0.46875</v>
      </c>
      <c r="H861" s="16" t="s">
        <v>6060</v>
      </c>
      <c r="I861" s="17" t="s">
        <v>6055</v>
      </c>
      <c r="J861" s="18" t="s">
        <v>6056</v>
      </c>
      <c r="K861" s="19" t="s">
        <v>6094</v>
      </c>
      <c r="L861" s="28"/>
      <c r="M861" s="20" t="s">
        <v>6058</v>
      </c>
      <c r="N861" s="20" t="s">
        <v>6058</v>
      </c>
      <c r="O861" s="22"/>
      <c r="P861" s="23" t="s">
        <v>6064</v>
      </c>
    </row>
    <row r="862">
      <c r="A862" s="7" t="str">
        <f t="shared" si="1"/>
        <v> </v>
      </c>
      <c r="B862" s="7" t="str">
        <f t="shared" si="2"/>
        <v>1468344553</v>
      </c>
      <c r="C862" s="11" t="s">
        <v>3175</v>
      </c>
      <c r="D862" s="12">
        <v>14683.0</v>
      </c>
      <c r="E862" s="13">
        <v>18722.0</v>
      </c>
      <c r="F862" s="14">
        <v>44553.0</v>
      </c>
      <c r="G862" s="15">
        <v>0.4791666666666667</v>
      </c>
      <c r="H862" s="16" t="s">
        <v>6054</v>
      </c>
      <c r="I862" s="17" t="s">
        <v>6137</v>
      </c>
      <c r="J862" s="18" t="s">
        <v>6068</v>
      </c>
      <c r="K862" s="19" t="s">
        <v>6069</v>
      </c>
      <c r="L862" s="28"/>
      <c r="M862" s="20" t="s">
        <v>6058</v>
      </c>
      <c r="N862" s="20" t="s">
        <v>6058</v>
      </c>
      <c r="O862" s="22"/>
      <c r="P862" s="23" t="s">
        <v>6064</v>
      </c>
    </row>
    <row r="863">
      <c r="A863" s="7" t="str">
        <f t="shared" si="1"/>
        <v> </v>
      </c>
      <c r="B863" s="7" t="str">
        <f t="shared" si="2"/>
        <v>1697344553</v>
      </c>
      <c r="C863" s="11" t="s">
        <v>5069</v>
      </c>
      <c r="D863" s="12">
        <v>16973.0</v>
      </c>
      <c r="E863" s="13">
        <v>24541.0</v>
      </c>
      <c r="F863" s="14">
        <v>44553.0</v>
      </c>
      <c r="G863" s="15">
        <v>0.4895833333333333</v>
      </c>
      <c r="H863" s="16" t="s">
        <v>6060</v>
      </c>
      <c r="I863" s="17" t="s">
        <v>6067</v>
      </c>
      <c r="J863" s="18" t="s">
        <v>6081</v>
      </c>
      <c r="K863" s="19" t="s">
        <v>6072</v>
      </c>
      <c r="L863" s="28"/>
      <c r="M863" s="20" t="s">
        <v>6058</v>
      </c>
      <c r="N863" s="20" t="s">
        <v>6058</v>
      </c>
      <c r="O863" s="22"/>
      <c r="P863" s="23" t="s">
        <v>6103</v>
      </c>
    </row>
    <row r="864">
      <c r="A864" s="7" t="str">
        <f t="shared" si="1"/>
        <v> </v>
      </c>
      <c r="B864" s="7" t="str">
        <f t="shared" si="2"/>
        <v>1290444553</v>
      </c>
      <c r="C864" s="11" t="s">
        <v>1775</v>
      </c>
      <c r="D864" s="12">
        <v>12904.0</v>
      </c>
      <c r="E864" s="13">
        <v>15004.0</v>
      </c>
      <c r="F864" s="14">
        <v>44553.0</v>
      </c>
      <c r="G864" s="15">
        <v>0.4895833333333333</v>
      </c>
      <c r="H864" s="16" t="s">
        <v>6060</v>
      </c>
      <c r="I864" s="17" t="s">
        <v>6055</v>
      </c>
      <c r="J864" s="18" t="s">
        <v>6056</v>
      </c>
      <c r="K864" s="19" t="s">
        <v>6057</v>
      </c>
      <c r="L864" s="28"/>
      <c r="M864" s="20" t="s">
        <v>6058</v>
      </c>
      <c r="N864" s="20"/>
      <c r="O864" s="22"/>
      <c r="P864" s="23" t="e">
        <v>#N/A</v>
      </c>
    </row>
    <row r="865">
      <c r="A865" s="7" t="str">
        <f t="shared" si="1"/>
        <v> </v>
      </c>
      <c r="B865" s="7" t="str">
        <f t="shared" si="2"/>
        <v>1312544553</v>
      </c>
      <c r="C865" s="11" t="s">
        <v>1956</v>
      </c>
      <c r="D865" s="12">
        <v>13125.0</v>
      </c>
      <c r="E865" s="13">
        <v>21701.0</v>
      </c>
      <c r="F865" s="14">
        <v>44553.0</v>
      </c>
      <c r="G865" s="15">
        <v>0.5</v>
      </c>
      <c r="H865" s="16" t="s">
        <v>6060</v>
      </c>
      <c r="I865" s="17" t="s">
        <v>6067</v>
      </c>
      <c r="J865" s="18" t="s">
        <v>6062</v>
      </c>
      <c r="K865" s="19" t="s">
        <v>6079</v>
      </c>
      <c r="L865" s="28"/>
      <c r="M865" s="20" t="s">
        <v>6058</v>
      </c>
      <c r="N865" s="20"/>
      <c r="O865" s="22"/>
      <c r="P865" s="23" t="s">
        <v>6084</v>
      </c>
    </row>
    <row r="866">
      <c r="A866" s="7" t="str">
        <f t="shared" si="1"/>
        <v> </v>
      </c>
      <c r="B866" s="7" t="str">
        <f t="shared" si="2"/>
        <v>1650044553</v>
      </c>
      <c r="C866" s="11" t="s">
        <v>4702</v>
      </c>
      <c r="D866" s="12">
        <v>16500.0</v>
      </c>
      <c r="E866" s="13">
        <v>23027.0</v>
      </c>
      <c r="F866" s="14">
        <v>44553.0</v>
      </c>
      <c r="G866" s="15">
        <v>0.5</v>
      </c>
      <c r="H866" s="16" t="s">
        <v>6060</v>
      </c>
      <c r="I866" s="17" t="s">
        <v>6067</v>
      </c>
      <c r="J866" s="18" t="s">
        <v>6062</v>
      </c>
      <c r="K866" s="19" t="s">
        <v>6057</v>
      </c>
      <c r="L866" s="28"/>
      <c r="M866" s="20" t="s">
        <v>6058</v>
      </c>
      <c r="N866" s="20"/>
      <c r="O866" s="22"/>
      <c r="P866" s="23" t="e">
        <v>#N/A</v>
      </c>
    </row>
    <row r="867">
      <c r="A867" s="7" t="str">
        <f t="shared" si="1"/>
        <v> </v>
      </c>
      <c r="B867" s="7" t="str">
        <f t="shared" si="2"/>
        <v>1585444553</v>
      </c>
      <c r="C867" s="11" t="s">
        <v>4174</v>
      </c>
      <c r="D867" s="12">
        <v>15854.0</v>
      </c>
      <c r="E867" s="13">
        <v>23330.0</v>
      </c>
      <c r="F867" s="14">
        <v>44553.0</v>
      </c>
      <c r="G867" s="15">
        <v>0.5416666666666666</v>
      </c>
      <c r="H867" s="16" t="s">
        <v>6054</v>
      </c>
      <c r="I867" s="17" t="s">
        <v>6137</v>
      </c>
      <c r="J867" s="18" t="s">
        <v>6068</v>
      </c>
      <c r="K867" s="19" t="s">
        <v>6078</v>
      </c>
      <c r="L867" s="28"/>
      <c r="M867" s="20" t="s">
        <v>6058</v>
      </c>
      <c r="N867" s="20" t="s">
        <v>6058</v>
      </c>
      <c r="O867" s="22"/>
      <c r="P867" s="23" t="s">
        <v>6103</v>
      </c>
    </row>
    <row r="868">
      <c r="A868" s="7" t="str">
        <f t="shared" si="1"/>
        <v> </v>
      </c>
      <c r="B868" s="7" t="str">
        <f t="shared" si="2"/>
        <v>1512644553</v>
      </c>
      <c r="C868" s="11" t="s">
        <v>3546</v>
      </c>
      <c r="D868" s="12">
        <v>15126.0</v>
      </c>
      <c r="E868" s="13">
        <v>23561.0</v>
      </c>
      <c r="F868" s="14">
        <v>44553.0</v>
      </c>
      <c r="G868" s="15">
        <v>0.5416666666666666</v>
      </c>
      <c r="H868" s="16" t="s">
        <v>6054</v>
      </c>
      <c r="I868" s="17" t="s">
        <v>6137</v>
      </c>
      <c r="J868" s="18" t="s">
        <v>6068</v>
      </c>
      <c r="K868" s="19" t="s">
        <v>6078</v>
      </c>
      <c r="L868" s="28"/>
      <c r="M868" s="20" t="s">
        <v>6058</v>
      </c>
      <c r="N868" s="20"/>
      <c r="O868" s="22"/>
      <c r="P868" s="23" t="s">
        <v>6084</v>
      </c>
    </row>
    <row r="869">
      <c r="A869" s="7" t="str">
        <f t="shared" si="1"/>
        <v> </v>
      </c>
      <c r="B869" s="7" t="str">
        <f t="shared" si="2"/>
        <v>1407644553</v>
      </c>
      <c r="C869" s="11" t="s">
        <v>2688</v>
      </c>
      <c r="D869" s="12">
        <v>14076.0</v>
      </c>
      <c r="E869" s="13">
        <v>29289.0</v>
      </c>
      <c r="F869" s="14">
        <v>44553.0</v>
      </c>
      <c r="G869" s="15">
        <v>0.5416666666666666</v>
      </c>
      <c r="H869" s="16" t="s">
        <v>6054</v>
      </c>
      <c r="I869" s="17" t="s">
        <v>6137</v>
      </c>
      <c r="J869" s="18" t="s">
        <v>6056</v>
      </c>
      <c r="K869" s="19" t="s">
        <v>6069</v>
      </c>
      <c r="L869" s="28"/>
      <c r="M869" s="20" t="s">
        <v>6058</v>
      </c>
      <c r="N869" s="20" t="s">
        <v>6058</v>
      </c>
      <c r="O869" s="22"/>
      <c r="P869" s="23" t="s">
        <v>6064</v>
      </c>
    </row>
    <row r="870">
      <c r="A870" s="7" t="str">
        <f t="shared" si="1"/>
        <v> </v>
      </c>
      <c r="B870" s="7" t="str">
        <f t="shared" si="2"/>
        <v>1529844553</v>
      </c>
      <c r="C870" s="11" t="s">
        <v>3685</v>
      </c>
      <c r="D870" s="12">
        <v>15298.0</v>
      </c>
      <c r="E870" s="13">
        <v>28361.0</v>
      </c>
      <c r="F870" s="14">
        <v>44553.0</v>
      </c>
      <c r="G870" s="15">
        <v>0.5416666666666666</v>
      </c>
      <c r="H870" s="16" t="s">
        <v>6060</v>
      </c>
      <c r="I870" s="17" t="s">
        <v>6137</v>
      </c>
      <c r="J870" s="18" t="s">
        <v>6056</v>
      </c>
      <c r="K870" s="19" t="s">
        <v>6083</v>
      </c>
      <c r="L870" s="28"/>
      <c r="M870" s="20" t="s">
        <v>6058</v>
      </c>
      <c r="N870" s="20"/>
      <c r="O870" s="22"/>
      <c r="P870" s="23" t="s">
        <v>6059</v>
      </c>
    </row>
    <row r="871">
      <c r="A871" s="7" t="str">
        <f t="shared" si="1"/>
        <v> </v>
      </c>
      <c r="B871" s="7" t="str">
        <f t="shared" si="2"/>
        <v>1761844553</v>
      </c>
      <c r="C871" s="11" t="s">
        <v>5756</v>
      </c>
      <c r="D871" s="12">
        <v>17618.0</v>
      </c>
      <c r="E871" s="13">
        <v>35367.0</v>
      </c>
      <c r="F871" s="14">
        <v>44553.0</v>
      </c>
      <c r="G871" s="15">
        <v>0.5520833333333334</v>
      </c>
      <c r="H871" s="16" t="s">
        <v>6060</v>
      </c>
      <c r="I871" s="17" t="s">
        <v>6061</v>
      </c>
      <c r="J871" s="18" t="s">
        <v>6081</v>
      </c>
      <c r="K871" s="19" t="s">
        <v>6077</v>
      </c>
      <c r="L871" s="28" t="s">
        <v>6058</v>
      </c>
      <c r="M871" s="20"/>
      <c r="N871" s="20"/>
      <c r="O871" s="22"/>
      <c r="P871" s="23" t="s">
        <v>6063</v>
      </c>
    </row>
    <row r="872">
      <c r="A872" s="7" t="str">
        <f t="shared" si="1"/>
        <v> </v>
      </c>
      <c r="B872" s="7" t="str">
        <f t="shared" si="2"/>
        <v>979444553</v>
      </c>
      <c r="C872" s="11" t="s">
        <v>257</v>
      </c>
      <c r="D872" s="12">
        <v>9794.0</v>
      </c>
      <c r="E872" s="13">
        <v>24881.0</v>
      </c>
      <c r="F872" s="14">
        <v>44553.0</v>
      </c>
      <c r="G872" s="15">
        <v>0.5520833333333334</v>
      </c>
      <c r="H872" s="16" t="s">
        <v>6054</v>
      </c>
      <c r="I872" s="17" t="s">
        <v>6061</v>
      </c>
      <c r="J872" s="18" t="s">
        <v>6081</v>
      </c>
      <c r="K872" s="19" t="s">
        <v>6097</v>
      </c>
      <c r="L872" s="28"/>
      <c r="M872" s="20" t="s">
        <v>6058</v>
      </c>
      <c r="N872" s="20" t="s">
        <v>6058</v>
      </c>
      <c r="O872" s="22"/>
      <c r="P872" s="23" t="s">
        <v>6064</v>
      </c>
    </row>
    <row r="873">
      <c r="A873" s="7" t="str">
        <f t="shared" si="1"/>
        <v> </v>
      </c>
      <c r="B873" s="7" t="str">
        <f t="shared" si="2"/>
        <v>1702244553</v>
      </c>
      <c r="C873" s="11" t="s">
        <v>5107</v>
      </c>
      <c r="D873" s="12">
        <v>17022.0</v>
      </c>
      <c r="E873" s="13">
        <v>24614.0</v>
      </c>
      <c r="F873" s="14">
        <v>44553.0</v>
      </c>
      <c r="G873" s="15">
        <v>0.5520833333333334</v>
      </c>
      <c r="H873" s="16" t="s">
        <v>6060</v>
      </c>
      <c r="I873" s="17" t="s">
        <v>6137</v>
      </c>
      <c r="J873" s="18" t="s">
        <v>6068</v>
      </c>
      <c r="K873" s="19" t="s">
        <v>6097</v>
      </c>
      <c r="L873" s="28"/>
      <c r="M873" s="20" t="s">
        <v>6058</v>
      </c>
      <c r="N873" s="20" t="s">
        <v>6058</v>
      </c>
      <c r="O873" s="22"/>
      <c r="P873" s="23" t="s">
        <v>6064</v>
      </c>
    </row>
    <row r="874">
      <c r="A874" s="7" t="str">
        <f t="shared" si="1"/>
        <v> </v>
      </c>
      <c r="B874" s="7" t="str">
        <f t="shared" si="2"/>
        <v>1037744553</v>
      </c>
      <c r="C874" s="11" t="s">
        <v>487</v>
      </c>
      <c r="D874" s="12">
        <v>10377.0</v>
      </c>
      <c r="E874" s="13">
        <v>20263.0</v>
      </c>
      <c r="F874" s="14">
        <v>44553.0</v>
      </c>
      <c r="G874" s="15">
        <v>0.5520833333333334</v>
      </c>
      <c r="H874" s="16" t="s">
        <v>6060</v>
      </c>
      <c r="I874" s="17" t="s">
        <v>6067</v>
      </c>
      <c r="J874" s="18" t="s">
        <v>6062</v>
      </c>
      <c r="K874" s="19" t="s">
        <v>6075</v>
      </c>
      <c r="L874" s="28"/>
      <c r="M874" s="20" t="s">
        <v>6058</v>
      </c>
      <c r="N874" s="20"/>
      <c r="O874" s="22"/>
      <c r="P874" s="23" t="s">
        <v>6084</v>
      </c>
    </row>
    <row r="875">
      <c r="A875" s="7" t="str">
        <f t="shared" si="1"/>
        <v> </v>
      </c>
      <c r="B875" s="7" t="str">
        <f t="shared" si="2"/>
        <v>1427544553</v>
      </c>
      <c r="C875" s="11" t="s">
        <v>2842</v>
      </c>
      <c r="D875" s="12">
        <v>14275.0</v>
      </c>
      <c r="E875" s="13">
        <v>14212.0</v>
      </c>
      <c r="F875" s="14">
        <v>44553.0</v>
      </c>
      <c r="G875" s="15">
        <v>0.5625</v>
      </c>
      <c r="H875" s="16" t="s">
        <v>6060</v>
      </c>
      <c r="I875" s="17" t="s">
        <v>6137</v>
      </c>
      <c r="J875" s="18" t="s">
        <v>6068</v>
      </c>
      <c r="K875" s="19" t="s">
        <v>6109</v>
      </c>
      <c r="L875" s="28"/>
      <c r="M875" s="20" t="s">
        <v>6058</v>
      </c>
      <c r="N875" s="20"/>
      <c r="O875" s="22"/>
      <c r="P875" s="23" t="s">
        <v>6059</v>
      </c>
    </row>
    <row r="876">
      <c r="A876" s="7" t="str">
        <f t="shared" si="1"/>
        <v> </v>
      </c>
      <c r="B876" s="7" t="str">
        <f t="shared" si="2"/>
        <v>1762344553</v>
      </c>
      <c r="C876" s="11" t="s">
        <v>5769</v>
      </c>
      <c r="D876" s="12">
        <v>17623.0</v>
      </c>
      <c r="E876" s="13">
        <v>32647.0</v>
      </c>
      <c r="F876" s="14">
        <v>44553.0</v>
      </c>
      <c r="G876" s="15">
        <v>0.5729166666666666</v>
      </c>
      <c r="H876" s="16" t="s">
        <v>6060</v>
      </c>
      <c r="I876" s="17" t="s">
        <v>6061</v>
      </c>
      <c r="J876" s="18" t="s">
        <v>6081</v>
      </c>
      <c r="K876" s="19" t="s">
        <v>6152</v>
      </c>
      <c r="L876" s="28" t="s">
        <v>6058</v>
      </c>
      <c r="M876" s="20"/>
      <c r="N876" s="20"/>
      <c r="O876" s="22"/>
      <c r="P876" s="23" t="s">
        <v>6063</v>
      </c>
    </row>
    <row r="877">
      <c r="A877" s="7" t="str">
        <f t="shared" si="1"/>
        <v> </v>
      </c>
      <c r="B877" s="7" t="str">
        <f t="shared" si="2"/>
        <v>1527044553</v>
      </c>
      <c r="C877" s="11" t="s">
        <v>3664</v>
      </c>
      <c r="D877" s="12">
        <v>15270.0</v>
      </c>
      <c r="E877" s="13">
        <v>19633.0</v>
      </c>
      <c r="F877" s="14">
        <v>44553.0</v>
      </c>
      <c r="G877" s="15">
        <v>0.5833333333333334</v>
      </c>
      <c r="H877" s="16" t="s">
        <v>6060</v>
      </c>
      <c r="I877" s="17" t="s">
        <v>6067</v>
      </c>
      <c r="J877" s="18" t="s">
        <v>6062</v>
      </c>
      <c r="K877" s="19" t="s">
        <v>6075</v>
      </c>
      <c r="L877" s="28"/>
      <c r="M877" s="20" t="s">
        <v>6058</v>
      </c>
      <c r="N877" s="20"/>
      <c r="O877" s="22"/>
      <c r="P877" s="23" t="s">
        <v>6084</v>
      </c>
    </row>
    <row r="878">
      <c r="A878" s="7" t="str">
        <f t="shared" si="1"/>
        <v> </v>
      </c>
      <c r="B878" s="7" t="str">
        <f t="shared" si="2"/>
        <v>1474244553</v>
      </c>
      <c r="C878" s="11" t="s">
        <v>3228</v>
      </c>
      <c r="D878" s="12">
        <v>14742.0</v>
      </c>
      <c r="E878" s="13">
        <v>19050.0</v>
      </c>
      <c r="F878" s="14">
        <v>44553.0</v>
      </c>
      <c r="G878" s="15">
        <v>0.5833333333333334</v>
      </c>
      <c r="H878" s="16" t="s">
        <v>6054</v>
      </c>
      <c r="I878" s="17" t="s">
        <v>6137</v>
      </c>
      <c r="J878" s="18" t="s">
        <v>6068</v>
      </c>
      <c r="K878" s="19" t="s">
        <v>6057</v>
      </c>
      <c r="L878" s="28"/>
      <c r="M878" s="20" t="s">
        <v>6058</v>
      </c>
      <c r="N878" s="20"/>
      <c r="O878" s="22" t="s">
        <v>6135</v>
      </c>
      <c r="P878" s="23" t="s">
        <v>6106</v>
      </c>
    </row>
    <row r="879">
      <c r="A879" s="7" t="str">
        <f t="shared" si="1"/>
        <v> </v>
      </c>
      <c r="B879" s="7" t="str">
        <f t="shared" si="2"/>
        <v>1574544553</v>
      </c>
      <c r="C879" s="11" t="s">
        <v>4077</v>
      </c>
      <c r="D879" s="12">
        <v>15745.0</v>
      </c>
      <c r="E879" s="13">
        <v>21738.0</v>
      </c>
      <c r="F879" s="14">
        <v>44553.0</v>
      </c>
      <c r="G879" s="15">
        <v>0.5833333333333334</v>
      </c>
      <c r="H879" s="16" t="s">
        <v>6060</v>
      </c>
      <c r="I879" s="17" t="s">
        <v>6055</v>
      </c>
      <c r="J879" s="18" t="s">
        <v>6056</v>
      </c>
      <c r="K879" s="19" t="s">
        <v>6075</v>
      </c>
      <c r="L879" s="28"/>
      <c r="M879" s="20" t="s">
        <v>6058</v>
      </c>
      <c r="N879" s="20"/>
      <c r="O879" s="22"/>
      <c r="P879" s="23" t="s">
        <v>6084</v>
      </c>
    </row>
    <row r="880">
      <c r="A880" s="7" t="str">
        <f t="shared" si="1"/>
        <v> </v>
      </c>
      <c r="B880" s="7" t="str">
        <f t="shared" si="2"/>
        <v>1226744553</v>
      </c>
      <c r="C880" s="11" t="s">
        <v>1316</v>
      </c>
      <c r="D880" s="12">
        <v>12267.0</v>
      </c>
      <c r="E880" s="13">
        <v>23969.0</v>
      </c>
      <c r="F880" s="14">
        <v>44553.0</v>
      </c>
      <c r="G880" s="15">
        <v>0.59375</v>
      </c>
      <c r="H880" s="16" t="s">
        <v>6060</v>
      </c>
      <c r="I880" s="17" t="s">
        <v>6055</v>
      </c>
      <c r="J880" s="18" t="s">
        <v>6056</v>
      </c>
      <c r="K880" s="19" t="s">
        <v>6074</v>
      </c>
      <c r="L880" s="28"/>
      <c r="M880" s="20" t="s">
        <v>6058</v>
      </c>
      <c r="N880" s="20" t="s">
        <v>6058</v>
      </c>
      <c r="O880" s="22"/>
      <c r="P880" s="23" t="s">
        <v>6064</v>
      </c>
    </row>
    <row r="881">
      <c r="A881" s="7" t="str">
        <f t="shared" si="1"/>
        <v> </v>
      </c>
      <c r="B881" s="7" t="str">
        <f t="shared" si="2"/>
        <v>1136544553</v>
      </c>
      <c r="C881" s="11" t="s">
        <v>890</v>
      </c>
      <c r="D881" s="12">
        <v>11365.0</v>
      </c>
      <c r="E881" s="13">
        <v>26273.0</v>
      </c>
      <c r="F881" s="14">
        <v>44553.0</v>
      </c>
      <c r="G881" s="15">
        <v>0.6145833333333334</v>
      </c>
      <c r="H881" s="16" t="s">
        <v>6054</v>
      </c>
      <c r="I881" s="17" t="s">
        <v>6137</v>
      </c>
      <c r="J881" s="18" t="s">
        <v>6068</v>
      </c>
      <c r="K881" s="19" t="s">
        <v>6074</v>
      </c>
      <c r="L881" s="28"/>
      <c r="M881" s="20" t="s">
        <v>6058</v>
      </c>
      <c r="N881" s="20" t="s">
        <v>6058</v>
      </c>
      <c r="O881" s="22"/>
      <c r="P881" s="23" t="s">
        <v>6064</v>
      </c>
    </row>
    <row r="882">
      <c r="A882" s="7" t="str">
        <f t="shared" si="1"/>
        <v> </v>
      </c>
      <c r="B882" s="7" t="str">
        <f t="shared" si="2"/>
        <v>1122344553</v>
      </c>
      <c r="C882" s="11" t="s">
        <v>836</v>
      </c>
      <c r="D882" s="12">
        <v>11223.0</v>
      </c>
      <c r="E882" s="13">
        <v>27156.0</v>
      </c>
      <c r="F882" s="14">
        <v>44553.0</v>
      </c>
      <c r="G882" s="15">
        <v>0.625</v>
      </c>
      <c r="H882" s="16" t="s">
        <v>6060</v>
      </c>
      <c r="I882" s="17" t="s">
        <v>6137</v>
      </c>
      <c r="J882" s="18" t="s">
        <v>6068</v>
      </c>
      <c r="K882" s="19" t="s">
        <v>6074</v>
      </c>
      <c r="L882" s="28"/>
      <c r="M882" s="20" t="s">
        <v>6058</v>
      </c>
      <c r="N882" s="20" t="s">
        <v>6058</v>
      </c>
      <c r="O882" s="22"/>
      <c r="P882" s="23" t="s">
        <v>6064</v>
      </c>
    </row>
    <row r="883">
      <c r="A883" s="7" t="str">
        <f t="shared" si="1"/>
        <v> </v>
      </c>
      <c r="B883" s="7" t="str">
        <f t="shared" si="2"/>
        <v>1438444553</v>
      </c>
      <c r="C883" s="11" t="s">
        <v>2934</v>
      </c>
      <c r="D883" s="12">
        <v>14384.0</v>
      </c>
      <c r="E883" s="13">
        <v>27807.0</v>
      </c>
      <c r="F883" s="14">
        <v>44553.0</v>
      </c>
      <c r="G883" s="15">
        <v>0.625</v>
      </c>
      <c r="H883" s="16" t="s">
        <v>6054</v>
      </c>
      <c r="I883" s="17" t="s">
        <v>6137</v>
      </c>
      <c r="J883" s="18" t="s">
        <v>6068</v>
      </c>
      <c r="K883" s="19" t="s">
        <v>6057</v>
      </c>
      <c r="L883" s="28"/>
      <c r="M883" s="20" t="s">
        <v>6058</v>
      </c>
      <c r="N883" s="20"/>
      <c r="O883" s="22"/>
      <c r="P883" s="23" t="s">
        <v>6059</v>
      </c>
    </row>
    <row r="884">
      <c r="A884" s="7" t="str">
        <f t="shared" si="1"/>
        <v> </v>
      </c>
      <c r="B884" s="7" t="str">
        <f t="shared" si="2"/>
        <v>997144553</v>
      </c>
      <c r="C884" s="11" t="s">
        <v>321</v>
      </c>
      <c r="D884" s="12">
        <v>9971.0</v>
      </c>
      <c r="E884" s="13">
        <v>21774.0</v>
      </c>
      <c r="F884" s="14">
        <v>44553.0</v>
      </c>
      <c r="G884" s="15">
        <v>0.6354166666666666</v>
      </c>
      <c r="H884" s="16" t="s">
        <v>6060</v>
      </c>
      <c r="I884" s="17" t="s">
        <v>6137</v>
      </c>
      <c r="J884" s="18" t="s">
        <v>6068</v>
      </c>
      <c r="K884" s="19" t="s">
        <v>6097</v>
      </c>
      <c r="L884" s="28"/>
      <c r="M884" s="20" t="s">
        <v>6058</v>
      </c>
      <c r="N884" s="20"/>
      <c r="O884" s="22"/>
      <c r="P884" s="23" t="s">
        <v>6059</v>
      </c>
    </row>
    <row r="885">
      <c r="A885" s="7" t="str">
        <f t="shared" si="1"/>
        <v> </v>
      </c>
      <c r="B885" s="7" t="str">
        <f t="shared" si="2"/>
        <v>1779144553</v>
      </c>
      <c r="C885" s="11" t="s">
        <v>5806</v>
      </c>
      <c r="D885" s="12">
        <v>17791.0</v>
      </c>
      <c r="E885" s="13">
        <v>14080.0</v>
      </c>
      <c r="F885" s="14">
        <v>44553.0</v>
      </c>
      <c r="G885" s="15">
        <v>0.6458333333333334</v>
      </c>
      <c r="H885" s="16" t="s">
        <v>6060</v>
      </c>
      <c r="I885" s="17" t="s">
        <v>6067</v>
      </c>
      <c r="J885" s="18" t="s">
        <v>6062</v>
      </c>
      <c r="K885" s="19" t="s">
        <v>6100</v>
      </c>
      <c r="L885" s="28" t="s">
        <v>6058</v>
      </c>
      <c r="M885" s="20"/>
      <c r="N885" s="20"/>
      <c r="O885" s="22"/>
      <c r="P885" s="23" t="s">
        <v>6104</v>
      </c>
    </row>
    <row r="886">
      <c r="A886" s="7" t="str">
        <f t="shared" si="1"/>
        <v> </v>
      </c>
      <c r="B886" s="7" t="str">
        <f t="shared" si="2"/>
        <v>1604544553</v>
      </c>
      <c r="C886" s="11" t="s">
        <v>2579</v>
      </c>
      <c r="D886" s="12">
        <v>16045.0</v>
      </c>
      <c r="E886" s="13">
        <v>24633.0</v>
      </c>
      <c r="F886" s="14">
        <v>44553.0</v>
      </c>
      <c r="G886" s="15">
        <v>0.6458333333333334</v>
      </c>
      <c r="H886" s="16" t="s">
        <v>6054</v>
      </c>
      <c r="I886" s="17" t="s">
        <v>6067</v>
      </c>
      <c r="J886" s="18" t="s">
        <v>6062</v>
      </c>
      <c r="K886" s="19" t="s">
        <v>6112</v>
      </c>
      <c r="L886" s="28"/>
      <c r="M886" s="20" t="s">
        <v>6058</v>
      </c>
      <c r="N886" s="20"/>
      <c r="O886" s="22"/>
      <c r="P886" s="23" t="s">
        <v>6084</v>
      </c>
    </row>
    <row r="887">
      <c r="A887" s="7" t="str">
        <f t="shared" si="1"/>
        <v> </v>
      </c>
      <c r="B887" s="7" t="str">
        <f t="shared" si="2"/>
        <v>1292844553</v>
      </c>
      <c r="C887" s="11" t="s">
        <v>5629</v>
      </c>
      <c r="D887" s="12">
        <v>12928.0</v>
      </c>
      <c r="E887" s="13">
        <v>28446.0</v>
      </c>
      <c r="F887" s="14">
        <v>44553.0</v>
      </c>
      <c r="G887" s="15">
        <v>0.6458333333333334</v>
      </c>
      <c r="H887" s="16" t="s">
        <v>6060</v>
      </c>
      <c r="I887" s="17" t="s">
        <v>6137</v>
      </c>
      <c r="J887" s="18" t="s">
        <v>6068</v>
      </c>
      <c r="K887" s="19" t="s">
        <v>6121</v>
      </c>
      <c r="L887" s="28"/>
      <c r="M887" s="20" t="s">
        <v>6058</v>
      </c>
      <c r="N887" s="20"/>
      <c r="O887" s="22"/>
      <c r="P887" s="23" t="s">
        <v>6059</v>
      </c>
    </row>
    <row r="888">
      <c r="A888" s="7" t="str">
        <f t="shared" si="1"/>
        <v> </v>
      </c>
      <c r="B888" s="7" t="str">
        <f t="shared" si="2"/>
        <v>1651444553</v>
      </c>
      <c r="C888" s="11" t="s">
        <v>4714</v>
      </c>
      <c r="D888" s="12">
        <v>16514.0</v>
      </c>
      <c r="E888" s="13">
        <v>28378.0</v>
      </c>
      <c r="F888" s="14">
        <v>44553.0</v>
      </c>
      <c r="G888" s="15">
        <v>0.6458333333333334</v>
      </c>
      <c r="H888" s="16" t="s">
        <v>6060</v>
      </c>
      <c r="I888" s="17" t="s">
        <v>6137</v>
      </c>
      <c r="J888" s="18" t="s">
        <v>6068</v>
      </c>
      <c r="K888" s="19" t="s">
        <v>6118</v>
      </c>
      <c r="L888" s="28"/>
      <c r="M888" s="20" t="s">
        <v>6058</v>
      </c>
      <c r="N888" s="20"/>
      <c r="O888" s="22"/>
      <c r="P888" s="23" t="s">
        <v>6059</v>
      </c>
    </row>
    <row r="889">
      <c r="A889" s="7" t="str">
        <f t="shared" si="1"/>
        <v> </v>
      </c>
      <c r="B889" s="7" t="str">
        <f t="shared" si="2"/>
        <v>1059344553</v>
      </c>
      <c r="C889" s="11" t="s">
        <v>563</v>
      </c>
      <c r="D889" s="12">
        <v>10593.0</v>
      </c>
      <c r="E889" s="13">
        <v>31265.0</v>
      </c>
      <c r="F889" s="14">
        <v>44553.0</v>
      </c>
      <c r="G889" s="15">
        <v>0.6458333333333334</v>
      </c>
      <c r="H889" s="16" t="s">
        <v>6054</v>
      </c>
      <c r="I889" s="17" t="s">
        <v>6055</v>
      </c>
      <c r="J889" s="18" t="s">
        <v>6056</v>
      </c>
      <c r="K889" s="19" t="s">
        <v>6129</v>
      </c>
      <c r="L889" s="28"/>
      <c r="M889" s="20" t="s">
        <v>6058</v>
      </c>
      <c r="N889" s="20"/>
      <c r="O889" s="22"/>
      <c r="P889" s="23" t="s">
        <v>6059</v>
      </c>
    </row>
    <row r="890">
      <c r="A890" s="7" t="str">
        <f t="shared" si="1"/>
        <v> </v>
      </c>
      <c r="B890" s="7" t="str">
        <f t="shared" si="2"/>
        <v>1691444553</v>
      </c>
      <c r="C890" s="11" t="s">
        <v>5023</v>
      </c>
      <c r="D890" s="12">
        <v>16914.0</v>
      </c>
      <c r="E890" s="13">
        <v>22267.0</v>
      </c>
      <c r="F890" s="14">
        <v>44553.0</v>
      </c>
      <c r="G890" s="15">
        <v>0.65625</v>
      </c>
      <c r="H890" s="16" t="s">
        <v>6060</v>
      </c>
      <c r="I890" s="17" t="s">
        <v>6067</v>
      </c>
      <c r="J890" s="18" t="s">
        <v>6081</v>
      </c>
      <c r="K890" s="19" t="s">
        <v>6108</v>
      </c>
      <c r="L890" s="28"/>
      <c r="M890" s="20" t="s">
        <v>6058</v>
      </c>
      <c r="N890" s="20" t="s">
        <v>6058</v>
      </c>
      <c r="O890" s="22"/>
      <c r="P890" s="23" t="s">
        <v>6064</v>
      </c>
    </row>
    <row r="891">
      <c r="A891" s="7" t="str">
        <f t="shared" si="1"/>
        <v> </v>
      </c>
      <c r="B891" s="7" t="str">
        <f t="shared" si="2"/>
        <v>1142544553</v>
      </c>
      <c r="C891" s="11" t="s">
        <v>913</v>
      </c>
      <c r="D891" s="12">
        <v>11425.0</v>
      </c>
      <c r="E891" s="13">
        <v>17926.0</v>
      </c>
      <c r="F891" s="14">
        <v>44553.0</v>
      </c>
      <c r="G891" s="15">
        <v>0.6666666666666666</v>
      </c>
      <c r="H891" s="16" t="s">
        <v>6060</v>
      </c>
      <c r="I891" s="17" t="s">
        <v>6061</v>
      </c>
      <c r="J891" s="18" t="s">
        <v>6062</v>
      </c>
      <c r="K891" s="19" t="s">
        <v>6079</v>
      </c>
      <c r="L891" s="28"/>
      <c r="M891" s="20" t="s">
        <v>6058</v>
      </c>
      <c r="N891" s="20"/>
      <c r="O891" s="22"/>
      <c r="P891" s="23" t="s">
        <v>6084</v>
      </c>
    </row>
    <row r="892">
      <c r="A892" s="7" t="str">
        <f t="shared" si="1"/>
        <v> </v>
      </c>
      <c r="B892" s="7" t="str">
        <f t="shared" si="2"/>
        <v>1492544553</v>
      </c>
      <c r="C892" s="11" t="s">
        <v>3378</v>
      </c>
      <c r="D892" s="12">
        <v>14925.0</v>
      </c>
      <c r="E892" s="13">
        <v>17174.0</v>
      </c>
      <c r="F892" s="14">
        <v>44553.0</v>
      </c>
      <c r="G892" s="15">
        <v>0.6979166666666666</v>
      </c>
      <c r="H892" s="16" t="s">
        <v>6054</v>
      </c>
      <c r="I892" s="17" t="s">
        <v>6055</v>
      </c>
      <c r="J892" s="18" t="s">
        <v>6056</v>
      </c>
      <c r="K892" s="19" t="s">
        <v>6099</v>
      </c>
      <c r="L892" s="28"/>
      <c r="M892" s="20" t="s">
        <v>6058</v>
      </c>
      <c r="N892" s="20"/>
      <c r="O892" s="22"/>
      <c r="P892" s="23" t="e">
        <v>#N/A</v>
      </c>
    </row>
    <row r="893">
      <c r="A893" s="7" t="str">
        <f t="shared" si="1"/>
        <v> </v>
      </c>
      <c r="B893" s="7" t="str">
        <f t="shared" si="2"/>
        <v>1573144557</v>
      </c>
      <c r="C893" s="11" t="s">
        <v>4063</v>
      </c>
      <c r="D893" s="12">
        <v>15731.0</v>
      </c>
      <c r="E893" s="13">
        <v>17258.0</v>
      </c>
      <c r="F893" s="14">
        <v>44557.0</v>
      </c>
      <c r="G893" s="15">
        <v>0.34375</v>
      </c>
      <c r="H893" s="16" t="s">
        <v>6054</v>
      </c>
      <c r="I893" s="17" t="s">
        <v>6067</v>
      </c>
      <c r="J893" s="18" t="s">
        <v>6081</v>
      </c>
      <c r="K893" s="19" t="s">
        <v>6075</v>
      </c>
      <c r="L893" s="28"/>
      <c r="M893" s="20" t="s">
        <v>6058</v>
      </c>
      <c r="N893" s="20"/>
      <c r="O893" s="22"/>
      <c r="P893" s="23" t="s">
        <v>6084</v>
      </c>
    </row>
    <row r="894">
      <c r="A894" s="7" t="str">
        <f t="shared" si="1"/>
        <v> </v>
      </c>
      <c r="B894" s="7" t="str">
        <f t="shared" si="2"/>
        <v>1530244557</v>
      </c>
      <c r="C894" s="11" t="s">
        <v>3688</v>
      </c>
      <c r="D894" s="12">
        <v>15302.0</v>
      </c>
      <c r="E894" s="13">
        <v>17959.0</v>
      </c>
      <c r="F894" s="14">
        <v>44557.0</v>
      </c>
      <c r="G894" s="15">
        <v>0.34375</v>
      </c>
      <c r="H894" s="16" t="s">
        <v>6054</v>
      </c>
      <c r="I894" s="17" t="s">
        <v>6067</v>
      </c>
      <c r="J894" s="18" t="s">
        <v>6062</v>
      </c>
      <c r="K894" s="19" t="s">
        <v>6057</v>
      </c>
      <c r="L894" s="28"/>
      <c r="M894" s="20" t="s">
        <v>6058</v>
      </c>
      <c r="N894" s="20"/>
      <c r="O894" s="22"/>
      <c r="P894" s="23" t="s">
        <v>6059</v>
      </c>
    </row>
    <row r="895">
      <c r="A895" s="7" t="str">
        <f t="shared" si="1"/>
        <v> </v>
      </c>
      <c r="B895" s="7" t="str">
        <f t="shared" si="2"/>
        <v>1201244557</v>
      </c>
      <c r="C895" s="11" t="s">
        <v>1195</v>
      </c>
      <c r="D895" s="12">
        <v>12012.0</v>
      </c>
      <c r="E895" s="13">
        <v>18130.0</v>
      </c>
      <c r="F895" s="14">
        <v>44557.0</v>
      </c>
      <c r="G895" s="15">
        <v>0.34375</v>
      </c>
      <c r="H895" s="16" t="s">
        <v>6054</v>
      </c>
      <c r="I895" s="17" t="s">
        <v>6137</v>
      </c>
      <c r="J895" s="18" t="s">
        <v>6056</v>
      </c>
      <c r="K895" s="19" t="s">
        <v>6079</v>
      </c>
      <c r="L895" s="28"/>
      <c r="M895" s="20" t="s">
        <v>6058</v>
      </c>
      <c r="N895" s="20" t="s">
        <v>6058</v>
      </c>
      <c r="O895" s="22"/>
      <c r="P895" s="23" t="s">
        <v>6103</v>
      </c>
    </row>
    <row r="896">
      <c r="A896" s="7" t="str">
        <f t="shared" si="1"/>
        <v> </v>
      </c>
      <c r="B896" s="7" t="str">
        <f t="shared" si="2"/>
        <v>1094144557</v>
      </c>
      <c r="C896" s="11" t="s">
        <v>702</v>
      </c>
      <c r="D896" s="12">
        <v>10941.0</v>
      </c>
      <c r="E896" s="13">
        <v>20525.0</v>
      </c>
      <c r="F896" s="14">
        <v>44557.0</v>
      </c>
      <c r="G896" s="15">
        <v>0.3541666666666667</v>
      </c>
      <c r="H896" s="16" t="s">
        <v>6054</v>
      </c>
      <c r="I896" s="17" t="s">
        <v>6137</v>
      </c>
      <c r="J896" s="18" t="s">
        <v>6056</v>
      </c>
      <c r="K896" s="19" t="s">
        <v>6057</v>
      </c>
      <c r="L896" s="28"/>
      <c r="M896" s="20" t="s">
        <v>6058</v>
      </c>
      <c r="N896" s="20"/>
      <c r="O896" s="22"/>
      <c r="P896" s="23" t="s">
        <v>6059</v>
      </c>
    </row>
    <row r="897">
      <c r="A897" s="7" t="str">
        <f t="shared" si="1"/>
        <v> </v>
      </c>
      <c r="B897" s="7" t="str">
        <f t="shared" si="2"/>
        <v>1755144557</v>
      </c>
      <c r="C897" s="11" t="s">
        <v>5518</v>
      </c>
      <c r="D897" s="12">
        <v>17551.0</v>
      </c>
      <c r="E897" s="13">
        <v>32702.0</v>
      </c>
      <c r="F897" s="14">
        <v>44557.0</v>
      </c>
      <c r="G897" s="15">
        <v>0.3645833333333333</v>
      </c>
      <c r="H897" s="16" t="s">
        <v>6060</v>
      </c>
      <c r="I897" s="17" t="s">
        <v>6067</v>
      </c>
      <c r="J897" s="18" t="s">
        <v>6081</v>
      </c>
      <c r="K897" s="19" t="s">
        <v>6114</v>
      </c>
      <c r="L897" s="28" t="s">
        <v>6058</v>
      </c>
      <c r="M897" s="20"/>
      <c r="N897" s="20"/>
      <c r="O897" s="22"/>
      <c r="P897" s="23" t="s">
        <v>6063</v>
      </c>
    </row>
    <row r="898">
      <c r="A898" s="7" t="str">
        <f t="shared" si="1"/>
        <v> </v>
      </c>
      <c r="B898" s="7" t="str">
        <f t="shared" si="2"/>
        <v>1060644557</v>
      </c>
      <c r="C898" s="11" t="s">
        <v>570</v>
      </c>
      <c r="D898" s="12">
        <v>10606.0</v>
      </c>
      <c r="E898" s="13">
        <v>22291.0</v>
      </c>
      <c r="F898" s="14">
        <v>44557.0</v>
      </c>
      <c r="G898" s="15">
        <v>0.3645833333333333</v>
      </c>
      <c r="H898" s="16" t="s">
        <v>6054</v>
      </c>
      <c r="I898" s="17" t="s">
        <v>6061</v>
      </c>
      <c r="J898" s="18" t="s">
        <v>6062</v>
      </c>
      <c r="K898" s="19" t="s">
        <v>6057</v>
      </c>
      <c r="L898" s="28"/>
      <c r="M898" s="20" t="s">
        <v>6058</v>
      </c>
      <c r="N898" s="20" t="s">
        <v>6058</v>
      </c>
      <c r="O898" s="22"/>
      <c r="P898" s="23" t="s">
        <v>6064</v>
      </c>
    </row>
    <row r="899">
      <c r="A899" s="7" t="str">
        <f t="shared" si="1"/>
        <v> </v>
      </c>
      <c r="B899" s="7" t="str">
        <f t="shared" si="2"/>
        <v>1647844557</v>
      </c>
      <c r="C899" s="11" t="s">
        <v>4686</v>
      </c>
      <c r="D899" s="12">
        <v>16478.0</v>
      </c>
      <c r="E899" s="13">
        <v>19153.0</v>
      </c>
      <c r="F899" s="14">
        <v>44557.0</v>
      </c>
      <c r="G899" s="15">
        <v>0.375</v>
      </c>
      <c r="H899" s="16" t="s">
        <v>6060</v>
      </c>
      <c r="I899" s="17" t="s">
        <v>6137</v>
      </c>
      <c r="J899" s="18" t="s">
        <v>6056</v>
      </c>
      <c r="K899" s="19" t="s">
        <v>6069</v>
      </c>
      <c r="L899" s="28"/>
      <c r="M899" s="20" t="s">
        <v>6058</v>
      </c>
      <c r="N899" s="20"/>
      <c r="O899" s="22"/>
      <c r="P899" s="23" t="s">
        <v>6059</v>
      </c>
    </row>
    <row r="900">
      <c r="A900" s="7" t="str">
        <f t="shared" si="1"/>
        <v> </v>
      </c>
      <c r="B900" s="7" t="str">
        <f t="shared" si="2"/>
        <v>1245944557</v>
      </c>
      <c r="C900" s="11" t="s">
        <v>1439</v>
      </c>
      <c r="D900" s="12">
        <v>12459.0</v>
      </c>
      <c r="E900" s="13">
        <v>23886.0</v>
      </c>
      <c r="F900" s="14">
        <v>44557.0</v>
      </c>
      <c r="G900" s="15">
        <v>0.375</v>
      </c>
      <c r="H900" s="16" t="s">
        <v>6054</v>
      </c>
      <c r="I900" s="17" t="s">
        <v>6137</v>
      </c>
      <c r="J900" s="18" t="s">
        <v>6068</v>
      </c>
      <c r="K900" s="19" t="s">
        <v>6074</v>
      </c>
      <c r="L900" s="28"/>
      <c r="M900" s="20" t="s">
        <v>6058</v>
      </c>
      <c r="N900" s="20" t="s">
        <v>6058</v>
      </c>
      <c r="O900" s="22"/>
      <c r="P900" s="23" t="s">
        <v>6064</v>
      </c>
    </row>
    <row r="901">
      <c r="A901" s="7" t="str">
        <f t="shared" si="1"/>
        <v> </v>
      </c>
      <c r="B901" s="7" t="str">
        <f t="shared" si="2"/>
        <v>1220144557</v>
      </c>
      <c r="C901" s="11" t="s">
        <v>5820</v>
      </c>
      <c r="D901" s="12">
        <v>12201.0</v>
      </c>
      <c r="E901" s="13">
        <v>22292.0</v>
      </c>
      <c r="F901" s="14">
        <v>44557.0</v>
      </c>
      <c r="G901" s="15">
        <v>0.3854166666666667</v>
      </c>
      <c r="H901" s="16" t="s">
        <v>6054</v>
      </c>
      <c r="I901" s="17" t="s">
        <v>6067</v>
      </c>
      <c r="J901" s="18" t="s">
        <v>6081</v>
      </c>
      <c r="K901" s="19" t="s">
        <v>6057</v>
      </c>
      <c r="L901" s="28" t="s">
        <v>6058</v>
      </c>
      <c r="M901" s="20"/>
      <c r="N901" s="20"/>
      <c r="O901" s="22"/>
      <c r="P901" s="23" t="e">
        <v>#N/A</v>
      </c>
    </row>
    <row r="902">
      <c r="A902" s="7" t="str">
        <f t="shared" si="1"/>
        <v> </v>
      </c>
      <c r="B902" s="7" t="str">
        <f t="shared" si="2"/>
        <v>1509244557</v>
      </c>
      <c r="C902" s="11" t="s">
        <v>3515</v>
      </c>
      <c r="D902" s="12">
        <v>15092.0</v>
      </c>
      <c r="E902" s="13">
        <v>21711.0</v>
      </c>
      <c r="F902" s="14">
        <v>44557.0</v>
      </c>
      <c r="G902" s="15">
        <v>0.3854166666666667</v>
      </c>
      <c r="H902" s="16" t="s">
        <v>6060</v>
      </c>
      <c r="I902" s="17" t="s">
        <v>6137</v>
      </c>
      <c r="J902" s="18" t="s">
        <v>6056</v>
      </c>
      <c r="K902" s="19" t="s">
        <v>6074</v>
      </c>
      <c r="L902" s="28"/>
      <c r="M902" s="20" t="s">
        <v>6058</v>
      </c>
      <c r="N902" s="20"/>
      <c r="O902" s="22"/>
      <c r="P902" s="23" t="s">
        <v>6059</v>
      </c>
    </row>
    <row r="903">
      <c r="A903" s="7" t="str">
        <f t="shared" si="1"/>
        <v> </v>
      </c>
      <c r="B903" s="7" t="str">
        <f t="shared" si="2"/>
        <v>1768344557</v>
      </c>
      <c r="C903" s="11" t="s">
        <v>5808</v>
      </c>
      <c r="D903" s="12">
        <v>17683.0</v>
      </c>
      <c r="E903" s="13">
        <v>36630.0</v>
      </c>
      <c r="F903" s="14">
        <v>44557.0</v>
      </c>
      <c r="G903" s="15">
        <v>0.3958333333333333</v>
      </c>
      <c r="H903" s="16" t="s">
        <v>6060</v>
      </c>
      <c r="I903" s="17" t="s">
        <v>6067</v>
      </c>
      <c r="J903" s="18" t="s">
        <v>6081</v>
      </c>
      <c r="K903" s="19" t="s">
        <v>6111</v>
      </c>
      <c r="L903" s="28" t="s">
        <v>6058</v>
      </c>
      <c r="M903" s="20"/>
      <c r="N903" s="20"/>
      <c r="O903" s="22"/>
      <c r="P903" s="23" t="s">
        <v>6063</v>
      </c>
    </row>
    <row r="904">
      <c r="A904" s="7" t="str">
        <f t="shared" si="1"/>
        <v> </v>
      </c>
      <c r="B904" s="7" t="str">
        <f t="shared" si="2"/>
        <v>1557144557</v>
      </c>
      <c r="C904" s="11" t="s">
        <v>3917</v>
      </c>
      <c r="D904" s="12">
        <v>15571.0</v>
      </c>
      <c r="E904" s="13">
        <v>26997.0</v>
      </c>
      <c r="F904" s="14">
        <v>44557.0</v>
      </c>
      <c r="G904" s="15">
        <v>0.3958333333333333</v>
      </c>
      <c r="H904" s="16" t="s">
        <v>6060</v>
      </c>
      <c r="I904" s="17" t="s">
        <v>6061</v>
      </c>
      <c r="J904" s="18" t="s">
        <v>6081</v>
      </c>
      <c r="K904" s="19" t="s">
        <v>6092</v>
      </c>
      <c r="L904" s="28" t="s">
        <v>6058</v>
      </c>
      <c r="M904" s="20"/>
      <c r="N904" s="20"/>
      <c r="O904" s="22"/>
      <c r="P904" s="23" t="e">
        <v>#N/A</v>
      </c>
    </row>
    <row r="905">
      <c r="A905" s="7" t="str">
        <f t="shared" si="1"/>
        <v> </v>
      </c>
      <c r="B905" s="7" t="str">
        <f t="shared" si="2"/>
        <v>1573744557</v>
      </c>
      <c r="C905" s="11" t="s">
        <v>4069</v>
      </c>
      <c r="D905" s="12">
        <v>15737.0</v>
      </c>
      <c r="E905" s="13">
        <v>27398.0</v>
      </c>
      <c r="F905" s="14">
        <v>44557.0</v>
      </c>
      <c r="G905" s="15">
        <v>0.3958333333333333</v>
      </c>
      <c r="H905" s="16" t="s">
        <v>6054</v>
      </c>
      <c r="I905" s="17" t="s">
        <v>6137</v>
      </c>
      <c r="J905" s="18" t="s">
        <v>6056</v>
      </c>
      <c r="K905" s="19" t="s">
        <v>6079</v>
      </c>
      <c r="L905" s="28"/>
      <c r="M905" s="20" t="s">
        <v>6058</v>
      </c>
      <c r="N905" s="20" t="s">
        <v>6058</v>
      </c>
      <c r="O905" s="22"/>
      <c r="P905" s="23" t="s">
        <v>6103</v>
      </c>
    </row>
    <row r="906">
      <c r="A906" s="7" t="str">
        <f t="shared" si="1"/>
        <v> </v>
      </c>
      <c r="B906" s="7" t="str">
        <f t="shared" si="2"/>
        <v>964544557</v>
      </c>
      <c r="C906" s="11" t="s">
        <v>208</v>
      </c>
      <c r="D906" s="12">
        <v>9645.0</v>
      </c>
      <c r="E906" s="13">
        <v>17705.0</v>
      </c>
      <c r="F906" s="14">
        <v>44557.0</v>
      </c>
      <c r="G906" s="15">
        <v>0.3958333333333333</v>
      </c>
      <c r="H906" s="16" t="s">
        <v>6060</v>
      </c>
      <c r="I906" s="17" t="s">
        <v>6137</v>
      </c>
      <c r="J906" s="18" t="s">
        <v>6068</v>
      </c>
      <c r="K906" s="19" t="s">
        <v>6079</v>
      </c>
      <c r="L906" s="28"/>
      <c r="M906" s="20" t="s">
        <v>6058</v>
      </c>
      <c r="N906" s="20" t="s">
        <v>6058</v>
      </c>
      <c r="O906" s="22"/>
      <c r="P906" s="23" t="s">
        <v>6103</v>
      </c>
    </row>
    <row r="907">
      <c r="A907" s="7" t="str">
        <f t="shared" si="1"/>
        <v> </v>
      </c>
      <c r="B907" s="7" t="str">
        <f t="shared" si="2"/>
        <v>1566544557</v>
      </c>
      <c r="C907" s="11" t="s">
        <v>4001</v>
      </c>
      <c r="D907" s="12">
        <v>15665.0</v>
      </c>
      <c r="E907" s="13">
        <v>19949.0</v>
      </c>
      <c r="F907" s="14">
        <v>44557.0</v>
      </c>
      <c r="G907" s="15">
        <v>0.40625</v>
      </c>
      <c r="H907" s="16" t="s">
        <v>6054</v>
      </c>
      <c r="I907" s="17" t="s">
        <v>6137</v>
      </c>
      <c r="J907" s="18" t="s">
        <v>6068</v>
      </c>
      <c r="K907" s="19" t="s">
        <v>6057</v>
      </c>
      <c r="L907" s="28"/>
      <c r="M907" s="20" t="s">
        <v>6058</v>
      </c>
      <c r="N907" s="20"/>
      <c r="O907" s="22"/>
      <c r="P907" s="23" t="s">
        <v>6059</v>
      </c>
    </row>
    <row r="908">
      <c r="A908" s="7" t="str">
        <f t="shared" si="1"/>
        <v> </v>
      </c>
      <c r="B908" s="7" t="str">
        <f t="shared" si="2"/>
        <v>935944557</v>
      </c>
      <c r="C908" s="11" t="s">
        <v>109</v>
      </c>
      <c r="D908" s="12">
        <v>9359.0</v>
      </c>
      <c r="E908" s="13">
        <v>20605.0</v>
      </c>
      <c r="F908" s="14">
        <v>44557.0</v>
      </c>
      <c r="G908" s="15">
        <v>0.4166666666666667</v>
      </c>
      <c r="H908" s="16" t="s">
        <v>6060</v>
      </c>
      <c r="I908" s="17" t="s">
        <v>6137</v>
      </c>
      <c r="J908" s="18" t="s">
        <v>6068</v>
      </c>
      <c r="K908" s="19" t="s">
        <v>6079</v>
      </c>
      <c r="L908" s="28"/>
      <c r="M908" s="20" t="s">
        <v>6058</v>
      </c>
      <c r="N908" s="20" t="s">
        <v>6058</v>
      </c>
      <c r="O908" s="22"/>
      <c r="P908" s="23" t="s">
        <v>6103</v>
      </c>
    </row>
    <row r="909">
      <c r="A909" s="7" t="str">
        <f t="shared" si="1"/>
        <v> </v>
      </c>
      <c r="B909" s="7" t="str">
        <f t="shared" si="2"/>
        <v>1731844557</v>
      </c>
      <c r="C909" s="11" t="s">
        <v>5706</v>
      </c>
      <c r="D909" s="12">
        <v>17318.0</v>
      </c>
      <c r="E909" s="13">
        <v>20974.0</v>
      </c>
      <c r="F909" s="14">
        <v>44557.0</v>
      </c>
      <c r="G909" s="15">
        <v>0.4270833333333333</v>
      </c>
      <c r="H909" s="16" t="s">
        <v>6054</v>
      </c>
      <c r="I909" s="17" t="s">
        <v>6137</v>
      </c>
      <c r="J909" s="18" t="s">
        <v>6056</v>
      </c>
      <c r="K909" s="19" t="s">
        <v>6076</v>
      </c>
      <c r="L909" s="28"/>
      <c r="M909" s="20" t="s">
        <v>6058</v>
      </c>
      <c r="N909" s="20" t="s">
        <v>6058</v>
      </c>
      <c r="O909" s="22"/>
      <c r="P909" s="23" t="s">
        <v>6064</v>
      </c>
    </row>
    <row r="910">
      <c r="A910" s="7" t="str">
        <f t="shared" si="1"/>
        <v> </v>
      </c>
      <c r="B910" s="7" t="str">
        <f t="shared" si="2"/>
        <v>1600044557</v>
      </c>
      <c r="C910" s="11" t="s">
        <v>4304</v>
      </c>
      <c r="D910" s="12">
        <v>16000.0</v>
      </c>
      <c r="E910" s="13">
        <v>25400.0</v>
      </c>
      <c r="F910" s="14">
        <v>44557.0</v>
      </c>
      <c r="G910" s="15">
        <v>0.4375</v>
      </c>
      <c r="H910" s="16" t="s">
        <v>6060</v>
      </c>
      <c r="I910" s="17" t="s">
        <v>6137</v>
      </c>
      <c r="J910" s="18" t="s">
        <v>6068</v>
      </c>
      <c r="K910" s="19" t="s">
        <v>6057</v>
      </c>
      <c r="L910" s="28"/>
      <c r="M910" s="20" t="s">
        <v>6058</v>
      </c>
      <c r="N910" s="20"/>
      <c r="O910" s="22"/>
      <c r="P910" s="23" t="s">
        <v>6059</v>
      </c>
    </row>
    <row r="911">
      <c r="A911" s="7" t="str">
        <f t="shared" si="1"/>
        <v> </v>
      </c>
      <c r="B911" s="7" t="str">
        <f t="shared" si="2"/>
        <v>1725344557</v>
      </c>
      <c r="C911" s="11" t="s">
        <v>5296</v>
      </c>
      <c r="D911" s="12">
        <v>17253.0</v>
      </c>
      <c r="E911" s="13">
        <v>20904.0</v>
      </c>
      <c r="F911" s="14">
        <v>44557.0</v>
      </c>
      <c r="G911" s="15">
        <v>0.4479166666666667</v>
      </c>
      <c r="H911" s="16" t="s">
        <v>6060</v>
      </c>
      <c r="I911" s="17" t="s">
        <v>6061</v>
      </c>
      <c r="J911" s="18" t="s">
        <v>6081</v>
      </c>
      <c r="K911" s="19" t="s">
        <v>6153</v>
      </c>
      <c r="L911" s="28" t="s">
        <v>6058</v>
      </c>
      <c r="M911" s="20"/>
      <c r="N911" s="20"/>
      <c r="O911" s="22"/>
      <c r="P911" s="23" t="s">
        <v>6063</v>
      </c>
    </row>
    <row r="912">
      <c r="A912" s="7" t="str">
        <f t="shared" si="1"/>
        <v> </v>
      </c>
      <c r="B912" s="7" t="str">
        <f t="shared" si="2"/>
        <v>1594844557</v>
      </c>
      <c r="C912" s="11" t="s">
        <v>783</v>
      </c>
      <c r="D912" s="12">
        <v>15948.0</v>
      </c>
      <c r="E912" s="13">
        <v>20139.0</v>
      </c>
      <c r="F912" s="14">
        <v>44557.0</v>
      </c>
      <c r="G912" s="15">
        <v>0.4583333333333333</v>
      </c>
      <c r="H912" s="16" t="s">
        <v>6054</v>
      </c>
      <c r="I912" s="17" t="s">
        <v>6137</v>
      </c>
      <c r="J912" s="18" t="s">
        <v>6056</v>
      </c>
      <c r="K912" s="19" t="s">
        <v>6119</v>
      </c>
      <c r="L912" s="28"/>
      <c r="M912" s="20" t="s">
        <v>6058</v>
      </c>
      <c r="N912" s="20" t="s">
        <v>6058</v>
      </c>
      <c r="O912" s="22"/>
      <c r="P912" s="23" t="s">
        <v>6103</v>
      </c>
    </row>
    <row r="913">
      <c r="A913" s="7" t="str">
        <f t="shared" si="1"/>
        <v> </v>
      </c>
      <c r="B913" s="7" t="str">
        <f t="shared" si="2"/>
        <v>1560644557</v>
      </c>
      <c r="C913" s="11" t="s">
        <v>3948</v>
      </c>
      <c r="D913" s="12">
        <v>15606.0</v>
      </c>
      <c r="E913" s="13">
        <v>21464.0</v>
      </c>
      <c r="F913" s="14">
        <v>44557.0</v>
      </c>
      <c r="G913" s="15">
        <v>0.4583333333333333</v>
      </c>
      <c r="H913" s="16" t="s">
        <v>6054</v>
      </c>
      <c r="I913" s="17" t="s">
        <v>6137</v>
      </c>
      <c r="J913" s="18" t="s">
        <v>6068</v>
      </c>
      <c r="K913" s="19" t="s">
        <v>6082</v>
      </c>
      <c r="L913" s="28"/>
      <c r="M913" s="20" t="s">
        <v>6058</v>
      </c>
      <c r="N913" s="20" t="s">
        <v>6058</v>
      </c>
      <c r="O913" s="22"/>
      <c r="P913" s="23" t="s">
        <v>6064</v>
      </c>
    </row>
    <row r="914">
      <c r="A914" s="7" t="str">
        <f t="shared" si="1"/>
        <v> </v>
      </c>
      <c r="B914" s="7" t="str">
        <f t="shared" si="2"/>
        <v>1766944557</v>
      </c>
      <c r="C914" s="11" t="s">
        <v>5812</v>
      </c>
      <c r="D914" s="12">
        <v>17669.0</v>
      </c>
      <c r="E914" s="13">
        <v>21131.0</v>
      </c>
      <c r="F914" s="14">
        <v>44557.0</v>
      </c>
      <c r="G914" s="15">
        <v>0.46875</v>
      </c>
      <c r="H914" s="16" t="s">
        <v>6054</v>
      </c>
      <c r="I914" s="17" t="s">
        <v>6067</v>
      </c>
      <c r="J914" s="18" t="s">
        <v>6081</v>
      </c>
      <c r="K914" s="19" t="s">
        <v>6092</v>
      </c>
      <c r="L914" s="28" t="s">
        <v>6058</v>
      </c>
      <c r="M914" s="20"/>
      <c r="N914" s="20"/>
      <c r="O914" s="22"/>
      <c r="P914" s="23" t="s">
        <v>6063</v>
      </c>
    </row>
    <row r="915">
      <c r="A915" s="7" t="str">
        <f t="shared" si="1"/>
        <v> </v>
      </c>
      <c r="B915" s="7" t="str">
        <f t="shared" si="2"/>
        <v>1728244557</v>
      </c>
      <c r="C915" s="11" t="s">
        <v>5319</v>
      </c>
      <c r="D915" s="12">
        <v>17282.0</v>
      </c>
      <c r="E915" s="13">
        <v>23082.0</v>
      </c>
      <c r="F915" s="14">
        <v>44557.0</v>
      </c>
      <c r="G915" s="15">
        <v>0.46875</v>
      </c>
      <c r="H915" s="16" t="s">
        <v>6060</v>
      </c>
      <c r="I915" s="17" t="s">
        <v>6067</v>
      </c>
      <c r="J915" s="18" t="s">
        <v>6081</v>
      </c>
      <c r="K915" s="19" t="s">
        <v>6082</v>
      </c>
      <c r="L915" s="28" t="s">
        <v>6058</v>
      </c>
      <c r="M915" s="20"/>
      <c r="N915" s="20"/>
      <c r="O915" s="22"/>
      <c r="P915" s="23" t="s">
        <v>6063</v>
      </c>
    </row>
    <row r="916">
      <c r="A916" s="7" t="str">
        <f t="shared" si="1"/>
        <v> </v>
      </c>
      <c r="B916" s="7" t="str">
        <f t="shared" si="2"/>
        <v>1051944557</v>
      </c>
      <c r="C916" s="11" t="s">
        <v>5818</v>
      </c>
      <c r="D916" s="12">
        <v>10519.0</v>
      </c>
      <c r="E916" s="13">
        <v>23901.0</v>
      </c>
      <c r="F916" s="14">
        <v>44557.0</v>
      </c>
      <c r="G916" s="15">
        <v>0.46875</v>
      </c>
      <c r="H916" s="16" t="s">
        <v>6060</v>
      </c>
      <c r="I916" s="17" t="s">
        <v>6137</v>
      </c>
      <c r="J916" s="18" t="s">
        <v>6056</v>
      </c>
      <c r="K916" s="19" t="s">
        <v>6111</v>
      </c>
      <c r="L916" s="28"/>
      <c r="M916" s="20" t="s">
        <v>6058</v>
      </c>
      <c r="N916" s="20"/>
      <c r="O916" s="22"/>
      <c r="P916" s="23" t="s">
        <v>6059</v>
      </c>
    </row>
    <row r="917">
      <c r="A917" s="7" t="str">
        <f t="shared" si="1"/>
        <v> </v>
      </c>
      <c r="B917" s="7" t="str">
        <f t="shared" si="2"/>
        <v>1193344557</v>
      </c>
      <c r="C917" s="11" t="s">
        <v>1157</v>
      </c>
      <c r="D917" s="12">
        <v>11933.0</v>
      </c>
      <c r="E917" s="13">
        <v>26960.0</v>
      </c>
      <c r="F917" s="14">
        <v>44557.0</v>
      </c>
      <c r="G917" s="15">
        <v>0.5416666666666666</v>
      </c>
      <c r="H917" s="16" t="s">
        <v>6054</v>
      </c>
      <c r="I917" s="17" t="s">
        <v>6137</v>
      </c>
      <c r="J917" s="18" t="s">
        <v>6056</v>
      </c>
      <c r="K917" s="19" t="s">
        <v>6091</v>
      </c>
      <c r="L917" s="28"/>
      <c r="M917" s="20" t="s">
        <v>6058</v>
      </c>
      <c r="N917" s="20"/>
      <c r="O917" s="22"/>
      <c r="P917" s="23" t="s">
        <v>6059</v>
      </c>
    </row>
    <row r="918">
      <c r="A918" s="7" t="str">
        <f t="shared" si="1"/>
        <v> </v>
      </c>
      <c r="B918" s="7" t="str">
        <f t="shared" si="2"/>
        <v>1541244557</v>
      </c>
      <c r="C918" s="11" t="s">
        <v>5819</v>
      </c>
      <c r="D918" s="12">
        <v>15412.0</v>
      </c>
      <c r="E918" s="13">
        <v>45651.0</v>
      </c>
      <c r="F918" s="14">
        <v>44557.0</v>
      </c>
      <c r="G918" s="15">
        <v>0.5416666666666666</v>
      </c>
      <c r="H918" s="16" t="s">
        <v>6054</v>
      </c>
      <c r="I918" s="17" t="s">
        <v>6137</v>
      </c>
      <c r="J918" s="18" t="s">
        <v>6056</v>
      </c>
      <c r="K918" s="19" t="s">
        <v>6069</v>
      </c>
      <c r="L918" s="28"/>
      <c r="M918" s="20" t="s">
        <v>6058</v>
      </c>
      <c r="N918" s="20"/>
      <c r="O918" s="22"/>
      <c r="P918" s="23" t="s">
        <v>6059</v>
      </c>
    </row>
    <row r="919">
      <c r="A919" s="7" t="str">
        <f t="shared" si="1"/>
        <v> </v>
      </c>
      <c r="B919" s="7" t="str">
        <f t="shared" si="2"/>
        <v>1407544557</v>
      </c>
      <c r="C919" s="11" t="s">
        <v>2687</v>
      </c>
      <c r="D919" s="12">
        <v>14075.0</v>
      </c>
      <c r="E919" s="13">
        <v>17613.0</v>
      </c>
      <c r="F919" s="14">
        <v>44557.0</v>
      </c>
      <c r="G919" s="15">
        <v>0.5416666666666666</v>
      </c>
      <c r="H919" s="16" t="s">
        <v>6054</v>
      </c>
      <c r="I919" s="17" t="s">
        <v>6137</v>
      </c>
      <c r="J919" s="18" t="s">
        <v>6068</v>
      </c>
      <c r="K919" s="19" t="s">
        <v>6069</v>
      </c>
      <c r="L919" s="28"/>
      <c r="M919" s="20" t="s">
        <v>6058</v>
      </c>
      <c r="N919" s="20"/>
      <c r="O919" s="22"/>
      <c r="P919" s="23" t="s">
        <v>6059</v>
      </c>
    </row>
    <row r="920">
      <c r="A920" s="7" t="str">
        <f t="shared" si="1"/>
        <v> </v>
      </c>
      <c r="B920" s="7" t="str">
        <f t="shared" si="2"/>
        <v>1004744557</v>
      </c>
      <c r="C920" s="11" t="s">
        <v>355</v>
      </c>
      <c r="D920" s="12">
        <v>10047.0</v>
      </c>
      <c r="E920" s="13">
        <v>24501.0</v>
      </c>
      <c r="F920" s="14">
        <v>44557.0</v>
      </c>
      <c r="G920" s="15">
        <v>0.5625</v>
      </c>
      <c r="H920" s="16" t="s">
        <v>6060</v>
      </c>
      <c r="I920" s="17" t="s">
        <v>6137</v>
      </c>
      <c r="J920" s="18" t="s">
        <v>6068</v>
      </c>
      <c r="K920" s="19" t="s">
        <v>6057</v>
      </c>
      <c r="L920" s="28"/>
      <c r="M920" s="20" t="s">
        <v>6058</v>
      </c>
      <c r="N920" s="20" t="s">
        <v>6058</v>
      </c>
      <c r="O920" s="22"/>
      <c r="P920" s="23" t="s">
        <v>6064</v>
      </c>
    </row>
    <row r="921">
      <c r="A921" s="7" t="str">
        <f t="shared" si="1"/>
        <v> </v>
      </c>
      <c r="B921" s="7" t="str">
        <f t="shared" si="2"/>
        <v>1559144557</v>
      </c>
      <c r="C921" s="11" t="s">
        <v>3934</v>
      </c>
      <c r="D921" s="12">
        <v>15591.0</v>
      </c>
      <c r="E921" s="13">
        <v>21357.0</v>
      </c>
      <c r="F921" s="14">
        <v>44557.0</v>
      </c>
      <c r="G921" s="15">
        <v>0.5625</v>
      </c>
      <c r="H921" s="16" t="s">
        <v>6054</v>
      </c>
      <c r="I921" s="17" t="s">
        <v>6137</v>
      </c>
      <c r="J921" s="18" t="s">
        <v>6068</v>
      </c>
      <c r="K921" s="19" t="s">
        <v>6111</v>
      </c>
      <c r="L921" s="28"/>
      <c r="M921" s="20" t="s">
        <v>6058</v>
      </c>
      <c r="N921" s="20"/>
      <c r="O921" s="22"/>
      <c r="P921" s="23" t="s">
        <v>6059</v>
      </c>
    </row>
    <row r="922">
      <c r="A922" s="7" t="str">
        <f t="shared" si="1"/>
        <v> </v>
      </c>
      <c r="B922" s="7" t="str">
        <f t="shared" si="2"/>
        <v>1681044557</v>
      </c>
      <c r="C922" s="11" t="s">
        <v>4945</v>
      </c>
      <c r="D922" s="12">
        <v>16810.0</v>
      </c>
      <c r="E922" s="13">
        <v>27556.0</v>
      </c>
      <c r="F922" s="14">
        <v>44557.0</v>
      </c>
      <c r="G922" s="15">
        <v>0.5729166666666666</v>
      </c>
      <c r="H922" s="16" t="s">
        <v>6060</v>
      </c>
      <c r="I922" s="17" t="s">
        <v>6137</v>
      </c>
      <c r="J922" s="18" t="s">
        <v>6068</v>
      </c>
      <c r="K922" s="19" t="s">
        <v>6091</v>
      </c>
      <c r="L922" s="28"/>
      <c r="M922" s="20" t="s">
        <v>6058</v>
      </c>
      <c r="N922" s="20" t="s">
        <v>6058</v>
      </c>
      <c r="O922" s="22"/>
      <c r="P922" s="23" t="s">
        <v>6064</v>
      </c>
    </row>
    <row r="923">
      <c r="A923" s="7" t="str">
        <f t="shared" si="1"/>
        <v> </v>
      </c>
      <c r="B923" s="7" t="str">
        <f t="shared" si="2"/>
        <v>1064944557</v>
      </c>
      <c r="C923" s="11" t="s">
        <v>588</v>
      </c>
      <c r="D923" s="12">
        <v>10649.0</v>
      </c>
      <c r="E923" s="13">
        <v>21647.0</v>
      </c>
      <c r="F923" s="14">
        <v>44557.0</v>
      </c>
      <c r="G923" s="15">
        <v>0.5833333333333334</v>
      </c>
      <c r="H923" s="16" t="s">
        <v>6060</v>
      </c>
      <c r="I923" s="17" t="s">
        <v>6067</v>
      </c>
      <c r="J923" s="18" t="s">
        <v>6062</v>
      </c>
      <c r="K923" s="19" t="s">
        <v>6107</v>
      </c>
      <c r="L923" s="28"/>
      <c r="M923" s="20" t="s">
        <v>6058</v>
      </c>
      <c r="N923" s="20"/>
      <c r="O923" s="22"/>
      <c r="P923" s="23" t="s">
        <v>6084</v>
      </c>
    </row>
    <row r="924">
      <c r="A924" s="7" t="str">
        <f t="shared" si="1"/>
        <v> </v>
      </c>
      <c r="B924" s="7" t="str">
        <f t="shared" si="2"/>
        <v>1510244557</v>
      </c>
      <c r="C924" s="11" t="s">
        <v>3525</v>
      </c>
      <c r="D924" s="12">
        <v>15102.0</v>
      </c>
      <c r="E924" s="13">
        <v>24527.0</v>
      </c>
      <c r="F924" s="14">
        <v>44557.0</v>
      </c>
      <c r="G924" s="15">
        <v>0.5833333333333334</v>
      </c>
      <c r="H924" s="16" t="s">
        <v>6054</v>
      </c>
      <c r="I924" s="17" t="s">
        <v>6137</v>
      </c>
      <c r="J924" s="18" t="s">
        <v>6068</v>
      </c>
      <c r="K924" s="19" t="s">
        <v>6065</v>
      </c>
      <c r="L924" s="28"/>
      <c r="M924" s="20" t="s">
        <v>6058</v>
      </c>
      <c r="N924" s="20"/>
      <c r="O924" s="22"/>
      <c r="P924" s="23" t="s">
        <v>6084</v>
      </c>
    </row>
    <row r="925">
      <c r="A925" s="7" t="str">
        <f t="shared" si="1"/>
        <v> </v>
      </c>
      <c r="B925" s="7" t="str">
        <f t="shared" si="2"/>
        <v>1348844557</v>
      </c>
      <c r="C925" s="11" t="s">
        <v>2235</v>
      </c>
      <c r="D925" s="12">
        <v>13488.0</v>
      </c>
      <c r="E925" s="13">
        <v>16872.0</v>
      </c>
      <c r="F925" s="14">
        <v>44557.0</v>
      </c>
      <c r="G925" s="15">
        <v>0.5833333333333334</v>
      </c>
      <c r="H925" s="16" t="s">
        <v>6054</v>
      </c>
      <c r="I925" s="17" t="s">
        <v>6137</v>
      </c>
      <c r="J925" s="18" t="s">
        <v>6068</v>
      </c>
      <c r="K925" s="19" t="s">
        <v>6069</v>
      </c>
      <c r="L925" s="28"/>
      <c r="M925" s="20" t="s">
        <v>6058</v>
      </c>
      <c r="N925" s="20"/>
      <c r="O925" s="22"/>
      <c r="P925" s="23" t="s">
        <v>6059</v>
      </c>
    </row>
    <row r="926">
      <c r="A926" s="7" t="str">
        <f t="shared" si="1"/>
        <v> </v>
      </c>
      <c r="B926" s="7" t="str">
        <f t="shared" si="2"/>
        <v>1769644557</v>
      </c>
      <c r="C926" s="11" t="s">
        <v>5816</v>
      </c>
      <c r="D926" s="12">
        <v>17696.0</v>
      </c>
      <c r="E926" s="13">
        <v>21984.0</v>
      </c>
      <c r="F926" s="14">
        <v>44557.0</v>
      </c>
      <c r="G926" s="15">
        <v>0.59375</v>
      </c>
      <c r="H926" s="16" t="s">
        <v>6054</v>
      </c>
      <c r="I926" s="17" t="s">
        <v>6061</v>
      </c>
      <c r="J926" s="18" t="s">
        <v>6081</v>
      </c>
      <c r="K926" s="19" t="s">
        <v>6111</v>
      </c>
      <c r="L926" s="28" t="s">
        <v>6058</v>
      </c>
      <c r="M926" s="20"/>
      <c r="N926" s="20"/>
      <c r="O926" s="22"/>
      <c r="P926" s="23" t="s">
        <v>6063</v>
      </c>
    </row>
    <row r="927">
      <c r="A927" s="7" t="str">
        <f t="shared" si="1"/>
        <v> </v>
      </c>
      <c r="B927" s="7" t="str">
        <f t="shared" si="2"/>
        <v>1770144557</v>
      </c>
      <c r="C927" s="11" t="s">
        <v>2141</v>
      </c>
      <c r="D927" s="12">
        <v>17701.0</v>
      </c>
      <c r="E927" s="13">
        <v>15476.0</v>
      </c>
      <c r="F927" s="14">
        <v>44557.0</v>
      </c>
      <c r="G927" s="15">
        <v>0.59375</v>
      </c>
      <c r="H927" s="16" t="s">
        <v>6054</v>
      </c>
      <c r="I927" s="17" t="s">
        <v>6067</v>
      </c>
      <c r="J927" s="18" t="s">
        <v>6081</v>
      </c>
      <c r="K927" s="19" t="s">
        <v>6099</v>
      </c>
      <c r="L927" s="28" t="s">
        <v>6058</v>
      </c>
      <c r="M927" s="20"/>
      <c r="N927" s="20"/>
      <c r="O927" s="22"/>
      <c r="P927" s="23" t="s">
        <v>6063</v>
      </c>
    </row>
    <row r="928">
      <c r="A928" s="7" t="str">
        <f t="shared" si="1"/>
        <v> </v>
      </c>
      <c r="B928" s="7" t="str">
        <f t="shared" si="2"/>
        <v>1778744557</v>
      </c>
      <c r="C928" s="11" t="s">
        <v>5861</v>
      </c>
      <c r="D928" s="12">
        <v>17787.0</v>
      </c>
      <c r="E928" s="13">
        <v>17915.0</v>
      </c>
      <c r="F928" s="14">
        <v>44557.0</v>
      </c>
      <c r="G928" s="15">
        <v>0.6041666666666666</v>
      </c>
      <c r="H928" s="16" t="s">
        <v>6054</v>
      </c>
      <c r="I928" s="17" t="s">
        <v>6061</v>
      </c>
      <c r="J928" s="18" t="s">
        <v>6081</v>
      </c>
      <c r="K928" s="19" t="s">
        <v>6154</v>
      </c>
      <c r="L928" s="28" t="s">
        <v>6058</v>
      </c>
      <c r="M928" s="20"/>
      <c r="N928" s="20"/>
      <c r="O928" s="22"/>
      <c r="P928" s="23" t="e">
        <v>#N/A</v>
      </c>
    </row>
    <row r="929">
      <c r="A929" s="7" t="str">
        <f t="shared" si="1"/>
        <v> </v>
      </c>
      <c r="B929" s="7" t="str">
        <f t="shared" si="2"/>
        <v>1552044557</v>
      </c>
      <c r="C929" s="11" t="s">
        <v>3870</v>
      </c>
      <c r="D929" s="12">
        <v>15520.0</v>
      </c>
      <c r="E929" s="13">
        <v>18142.0</v>
      </c>
      <c r="F929" s="14">
        <v>44557.0</v>
      </c>
      <c r="G929" s="15">
        <v>0.6041666666666666</v>
      </c>
      <c r="H929" s="16" t="s">
        <v>6054</v>
      </c>
      <c r="I929" s="17" t="s">
        <v>6137</v>
      </c>
      <c r="J929" s="18" t="s">
        <v>6056</v>
      </c>
      <c r="K929" s="19" t="s">
        <v>6115</v>
      </c>
      <c r="L929" s="28"/>
      <c r="M929" s="20" t="s">
        <v>6058</v>
      </c>
      <c r="N929" s="20" t="s">
        <v>6058</v>
      </c>
      <c r="O929" s="22"/>
      <c r="P929" s="23" t="s">
        <v>6064</v>
      </c>
    </row>
    <row r="930">
      <c r="A930" s="7" t="str">
        <f t="shared" si="1"/>
        <v> </v>
      </c>
      <c r="B930" s="7" t="str">
        <f t="shared" si="2"/>
        <v>1163744557</v>
      </c>
      <c r="C930" s="11" t="s">
        <v>1000</v>
      </c>
      <c r="D930" s="12">
        <v>11637.0</v>
      </c>
      <c r="E930" s="13">
        <v>21657.0</v>
      </c>
      <c r="F930" s="14">
        <v>44557.0</v>
      </c>
      <c r="G930" s="15">
        <v>0.6145833333333334</v>
      </c>
      <c r="H930" s="16" t="s">
        <v>6060</v>
      </c>
      <c r="I930" s="17" t="s">
        <v>6137</v>
      </c>
      <c r="J930" s="18" t="s">
        <v>6056</v>
      </c>
      <c r="K930" s="19" t="s">
        <v>6097</v>
      </c>
      <c r="L930" s="28"/>
      <c r="M930" s="20" t="s">
        <v>6058</v>
      </c>
      <c r="N930" s="20"/>
      <c r="O930" s="22"/>
      <c r="P930" s="23" t="s">
        <v>6059</v>
      </c>
    </row>
    <row r="931">
      <c r="A931" s="7" t="str">
        <f t="shared" si="1"/>
        <v> </v>
      </c>
      <c r="B931" s="7" t="str">
        <f t="shared" si="2"/>
        <v>1062344557</v>
      </c>
      <c r="C931" s="11" t="s">
        <v>559</v>
      </c>
      <c r="D931" s="12">
        <v>10623.0</v>
      </c>
      <c r="E931" s="13">
        <v>21882.0</v>
      </c>
      <c r="F931" s="14">
        <v>44557.0</v>
      </c>
      <c r="G931" s="15">
        <v>0.6145833333333334</v>
      </c>
      <c r="H931" s="16" t="s">
        <v>6060</v>
      </c>
      <c r="I931" s="17" t="s">
        <v>6137</v>
      </c>
      <c r="J931" s="18" t="s">
        <v>6068</v>
      </c>
      <c r="K931" s="19" t="s">
        <v>6097</v>
      </c>
      <c r="L931" s="28"/>
      <c r="M931" s="20" t="s">
        <v>6058</v>
      </c>
      <c r="N931" s="20"/>
      <c r="O931" s="22"/>
      <c r="P931" s="23" t="s">
        <v>6059</v>
      </c>
    </row>
    <row r="932">
      <c r="A932" s="7" t="str">
        <f t="shared" si="1"/>
        <v> </v>
      </c>
      <c r="B932" s="7" t="str">
        <f t="shared" si="2"/>
        <v>1624544557</v>
      </c>
      <c r="C932" s="11" t="s">
        <v>4509</v>
      </c>
      <c r="D932" s="12">
        <v>16245.0</v>
      </c>
      <c r="E932" s="13">
        <v>22836.0</v>
      </c>
      <c r="F932" s="14">
        <v>44557.0</v>
      </c>
      <c r="G932" s="15">
        <v>0.625</v>
      </c>
      <c r="H932" s="16" t="s">
        <v>6060</v>
      </c>
      <c r="I932" s="17" t="s">
        <v>6137</v>
      </c>
      <c r="J932" s="18" t="s">
        <v>6068</v>
      </c>
      <c r="K932" s="19" t="s">
        <v>6091</v>
      </c>
      <c r="L932" s="28"/>
      <c r="M932" s="20" t="s">
        <v>6058</v>
      </c>
      <c r="N932" s="20" t="s">
        <v>6058</v>
      </c>
      <c r="O932" s="22"/>
      <c r="P932" s="23" t="e">
        <v>#N/A</v>
      </c>
    </row>
    <row r="933">
      <c r="A933" s="7" t="str">
        <f t="shared" si="1"/>
        <v> </v>
      </c>
      <c r="B933" s="7" t="str">
        <f t="shared" si="2"/>
        <v>1118144557</v>
      </c>
      <c r="C933" s="11" t="s">
        <v>816</v>
      </c>
      <c r="D933" s="12">
        <v>11181.0</v>
      </c>
      <c r="E933" s="13">
        <v>18899.0</v>
      </c>
      <c r="F933" s="14">
        <v>44557.0</v>
      </c>
      <c r="G933" s="15">
        <v>0.625</v>
      </c>
      <c r="H933" s="16" t="s">
        <v>6054</v>
      </c>
      <c r="I933" s="17" t="s">
        <v>6137</v>
      </c>
      <c r="J933" s="18" t="s">
        <v>6056</v>
      </c>
      <c r="K933" s="19" t="s">
        <v>6079</v>
      </c>
      <c r="L933" s="28"/>
      <c r="M933" s="20" t="s">
        <v>6058</v>
      </c>
      <c r="N933" s="20"/>
      <c r="O933" s="22"/>
      <c r="P933" s="23" t="s">
        <v>6084</v>
      </c>
    </row>
    <row r="934">
      <c r="A934" s="7" t="str">
        <f t="shared" si="1"/>
        <v> </v>
      </c>
      <c r="B934" s="7" t="str">
        <f t="shared" si="2"/>
        <v>1736744557</v>
      </c>
      <c r="C934" s="11" t="s">
        <v>5381</v>
      </c>
      <c r="D934" s="12">
        <v>17367.0</v>
      </c>
      <c r="E934" s="13">
        <v>20919.0</v>
      </c>
      <c r="F934" s="14">
        <v>44557.0</v>
      </c>
      <c r="G934" s="15">
        <v>0.6354166666666666</v>
      </c>
      <c r="H934" s="16" t="s">
        <v>6054</v>
      </c>
      <c r="I934" s="17" t="s">
        <v>6067</v>
      </c>
      <c r="J934" s="18" t="s">
        <v>6081</v>
      </c>
      <c r="K934" s="19" t="s">
        <v>6069</v>
      </c>
      <c r="L934" s="28" t="s">
        <v>6058</v>
      </c>
      <c r="M934" s="20"/>
      <c r="N934" s="20"/>
      <c r="O934" s="22"/>
      <c r="P934" s="23" t="s">
        <v>6063</v>
      </c>
    </row>
    <row r="935">
      <c r="A935" s="7" t="str">
        <f t="shared" si="1"/>
        <v> </v>
      </c>
      <c r="B935" s="7" t="str">
        <f t="shared" si="2"/>
        <v>1563744557</v>
      </c>
      <c r="C935" s="11" t="s">
        <v>3975</v>
      </c>
      <c r="D935" s="12">
        <v>15637.0</v>
      </c>
      <c r="E935" s="13">
        <v>25033.0</v>
      </c>
      <c r="F935" s="14">
        <v>44557.0</v>
      </c>
      <c r="G935" s="15">
        <v>0.6458333333333334</v>
      </c>
      <c r="H935" s="16" t="s">
        <v>6060</v>
      </c>
      <c r="I935" s="17" t="s">
        <v>6137</v>
      </c>
      <c r="J935" s="18" t="s">
        <v>6056</v>
      </c>
      <c r="K935" s="19" t="s">
        <v>6111</v>
      </c>
      <c r="L935" s="28"/>
      <c r="M935" s="20" t="s">
        <v>6058</v>
      </c>
      <c r="N935" s="20" t="s">
        <v>6058</v>
      </c>
      <c r="O935" s="22"/>
      <c r="P935" s="23" t="s">
        <v>6064</v>
      </c>
    </row>
    <row r="936">
      <c r="A936" s="7" t="str">
        <f t="shared" si="1"/>
        <v> </v>
      </c>
      <c r="B936" s="7" t="str">
        <f t="shared" si="2"/>
        <v>1564244558</v>
      </c>
      <c r="C936" s="11" t="s">
        <v>3980</v>
      </c>
      <c r="D936" s="12">
        <v>15642.0</v>
      </c>
      <c r="E936" s="13">
        <v>22702.0</v>
      </c>
      <c r="F936" s="14">
        <v>44558.0</v>
      </c>
      <c r="G936" s="15">
        <v>0.3333333333333333</v>
      </c>
      <c r="H936" s="16" t="s">
        <v>6060</v>
      </c>
      <c r="I936" s="17" t="s">
        <v>6137</v>
      </c>
      <c r="J936" s="18" t="s">
        <v>6068</v>
      </c>
      <c r="K936" s="19" t="s">
        <v>6111</v>
      </c>
      <c r="L936" s="28"/>
      <c r="M936" s="20" t="s">
        <v>6058</v>
      </c>
      <c r="N936" s="20" t="s">
        <v>6058</v>
      </c>
      <c r="O936" s="22"/>
      <c r="P936" s="23" t="s">
        <v>6064</v>
      </c>
    </row>
    <row r="937">
      <c r="A937" s="7" t="str">
        <f t="shared" si="1"/>
        <v> </v>
      </c>
      <c r="B937" s="7" t="str">
        <f t="shared" si="2"/>
        <v>1041644558</v>
      </c>
      <c r="C937" s="11" t="s">
        <v>503</v>
      </c>
      <c r="D937" s="12">
        <v>10416.0</v>
      </c>
      <c r="E937" s="13">
        <v>18695.0</v>
      </c>
      <c r="F937" s="14">
        <v>44558.0</v>
      </c>
      <c r="G937" s="15">
        <v>0.3333333333333333</v>
      </c>
      <c r="H937" s="16" t="s">
        <v>6060</v>
      </c>
      <c r="I937" s="17" t="s">
        <v>6137</v>
      </c>
      <c r="J937" s="18" t="s">
        <v>6056</v>
      </c>
      <c r="K937" s="19" t="s">
        <v>6057</v>
      </c>
      <c r="L937" s="28"/>
      <c r="M937" s="20" t="s">
        <v>6058</v>
      </c>
      <c r="N937" s="20"/>
      <c r="O937" s="22"/>
      <c r="P937" s="23" t="s">
        <v>6059</v>
      </c>
    </row>
    <row r="938">
      <c r="A938" s="7" t="str">
        <f t="shared" si="1"/>
        <v> </v>
      </c>
      <c r="B938" s="7" t="str">
        <f t="shared" si="2"/>
        <v>1570644558</v>
      </c>
      <c r="C938" s="11" t="s">
        <v>4039</v>
      </c>
      <c r="D938" s="12">
        <v>15706.0</v>
      </c>
      <c r="E938" s="13">
        <v>28206.0</v>
      </c>
      <c r="F938" s="14">
        <v>44558.0</v>
      </c>
      <c r="G938" s="15">
        <v>0.34375</v>
      </c>
      <c r="H938" s="16" t="s">
        <v>6060</v>
      </c>
      <c r="I938" s="17" t="s">
        <v>6137</v>
      </c>
      <c r="J938" s="18" t="s">
        <v>6056</v>
      </c>
      <c r="K938" s="19" t="s">
        <v>6078</v>
      </c>
      <c r="L938" s="28"/>
      <c r="M938" s="20" t="s">
        <v>6058</v>
      </c>
      <c r="N938" s="20"/>
      <c r="O938" s="22"/>
      <c r="P938" s="23" t="s">
        <v>6084</v>
      </c>
    </row>
    <row r="939">
      <c r="A939" s="7" t="str">
        <f t="shared" si="1"/>
        <v> </v>
      </c>
      <c r="B939" s="7" t="str">
        <f t="shared" si="2"/>
        <v>1115244558</v>
      </c>
      <c r="C939" s="11" t="s">
        <v>803</v>
      </c>
      <c r="D939" s="12">
        <v>11152.0</v>
      </c>
      <c r="E939" s="13">
        <v>29447.0</v>
      </c>
      <c r="F939" s="14">
        <v>44558.0</v>
      </c>
      <c r="G939" s="15">
        <v>0.3645833333333333</v>
      </c>
      <c r="H939" s="16" t="s">
        <v>6060</v>
      </c>
      <c r="I939" s="17" t="s">
        <v>6137</v>
      </c>
      <c r="J939" s="18" t="s">
        <v>6056</v>
      </c>
      <c r="K939" s="19" t="s">
        <v>6101</v>
      </c>
      <c r="L939" s="28"/>
      <c r="M939" s="20" t="s">
        <v>6058</v>
      </c>
      <c r="N939" s="20"/>
      <c r="O939" s="22"/>
      <c r="P939" s="23" t="s">
        <v>6059</v>
      </c>
    </row>
    <row r="940">
      <c r="A940" s="7" t="str">
        <f t="shared" si="1"/>
        <v> </v>
      </c>
      <c r="B940" s="7" t="str">
        <f t="shared" si="2"/>
        <v>1727144558</v>
      </c>
      <c r="C940" s="11" t="s">
        <v>5309</v>
      </c>
      <c r="D940" s="12">
        <v>17271.0</v>
      </c>
      <c r="E940" s="13">
        <v>30677.0</v>
      </c>
      <c r="F940" s="14">
        <v>44558.0</v>
      </c>
      <c r="G940" s="15">
        <v>0.3854166666666667</v>
      </c>
      <c r="H940" s="16" t="s">
        <v>6054</v>
      </c>
      <c r="I940" s="17" t="s">
        <v>6061</v>
      </c>
      <c r="J940" s="18" t="s">
        <v>6081</v>
      </c>
      <c r="K940" s="19" t="s">
        <v>6065</v>
      </c>
      <c r="L940" s="28" t="s">
        <v>6058</v>
      </c>
      <c r="M940" s="20"/>
      <c r="N940" s="20"/>
      <c r="O940" s="22"/>
      <c r="P940" s="23" t="s">
        <v>6104</v>
      </c>
    </row>
    <row r="941">
      <c r="A941" s="7" t="str">
        <f t="shared" si="1"/>
        <v> </v>
      </c>
      <c r="B941" s="7" t="str">
        <f t="shared" si="2"/>
        <v>1778444558</v>
      </c>
      <c r="C941" s="11" t="s">
        <v>5855</v>
      </c>
      <c r="D941" s="12">
        <v>17784.0</v>
      </c>
      <c r="E941" s="13">
        <v>22673.0</v>
      </c>
      <c r="F941" s="14">
        <v>44558.0</v>
      </c>
      <c r="G941" s="15">
        <v>0.3854166666666667</v>
      </c>
      <c r="H941" s="16" t="s">
        <v>6060</v>
      </c>
      <c r="I941" s="17" t="s">
        <v>6061</v>
      </c>
      <c r="J941" s="18" t="s">
        <v>6081</v>
      </c>
      <c r="K941" s="19" t="s">
        <v>6111</v>
      </c>
      <c r="L941" s="28" t="s">
        <v>6058</v>
      </c>
      <c r="M941" s="20"/>
      <c r="N941" s="20"/>
      <c r="O941" s="22"/>
      <c r="P941" s="23" t="s">
        <v>6063</v>
      </c>
    </row>
    <row r="942">
      <c r="A942" s="7" t="str">
        <f t="shared" si="1"/>
        <v> </v>
      </c>
      <c r="B942" s="7" t="str">
        <f t="shared" si="2"/>
        <v>1770244558</v>
      </c>
      <c r="C942" s="11" t="s">
        <v>5839</v>
      </c>
      <c r="D942" s="12">
        <v>17702.0</v>
      </c>
      <c r="E942" s="13">
        <v>31731.0</v>
      </c>
      <c r="F942" s="14">
        <v>44558.0</v>
      </c>
      <c r="G942" s="15">
        <v>0.3854166666666667</v>
      </c>
      <c r="H942" s="16" t="s">
        <v>6060</v>
      </c>
      <c r="I942" s="17" t="s">
        <v>6061</v>
      </c>
      <c r="J942" s="18" t="s">
        <v>6081</v>
      </c>
      <c r="K942" s="19" t="s">
        <v>6140</v>
      </c>
      <c r="L942" s="28" t="s">
        <v>6058</v>
      </c>
      <c r="M942" s="20"/>
      <c r="N942" s="20"/>
      <c r="O942" s="22"/>
      <c r="P942" s="23" t="s">
        <v>6063</v>
      </c>
    </row>
    <row r="943">
      <c r="A943" s="7" t="str">
        <f t="shared" si="1"/>
        <v> </v>
      </c>
      <c r="B943" s="7" t="str">
        <f t="shared" si="2"/>
        <v>1780044558</v>
      </c>
      <c r="C943" s="11" t="s">
        <v>5856</v>
      </c>
      <c r="D943" s="12">
        <v>17800.0</v>
      </c>
      <c r="E943" s="13">
        <v>30848.0</v>
      </c>
      <c r="F943" s="14">
        <v>44558.0</v>
      </c>
      <c r="G943" s="15">
        <v>0.3854166666666667</v>
      </c>
      <c r="H943" s="16" t="s">
        <v>6060</v>
      </c>
      <c r="I943" s="17" t="s">
        <v>6061</v>
      </c>
      <c r="J943" s="18" t="s">
        <v>6081</v>
      </c>
      <c r="K943" s="19" t="s">
        <v>6140</v>
      </c>
      <c r="L943" s="28" t="s">
        <v>6058</v>
      </c>
      <c r="M943" s="20"/>
      <c r="N943" s="20"/>
      <c r="O943" s="22"/>
      <c r="P943" s="23" t="s">
        <v>6063</v>
      </c>
    </row>
    <row r="944">
      <c r="A944" s="7" t="str">
        <f t="shared" si="1"/>
        <v> </v>
      </c>
      <c r="B944" s="7" t="str">
        <f t="shared" si="2"/>
        <v>913944558</v>
      </c>
      <c r="C944" s="11" t="s">
        <v>4</v>
      </c>
      <c r="D944" s="12">
        <v>9139.0</v>
      </c>
      <c r="E944" s="13">
        <v>20702.0</v>
      </c>
      <c r="F944" s="14">
        <v>44558.0</v>
      </c>
      <c r="G944" s="15">
        <v>0.3854166666666667</v>
      </c>
      <c r="H944" s="16" t="s">
        <v>6060</v>
      </c>
      <c r="I944" s="17" t="s">
        <v>6137</v>
      </c>
      <c r="J944" s="18" t="s">
        <v>6056</v>
      </c>
      <c r="K944" s="19" t="s">
        <v>6057</v>
      </c>
      <c r="L944" s="28"/>
      <c r="M944" s="20" t="s">
        <v>6058</v>
      </c>
      <c r="N944" s="20"/>
      <c r="O944" s="22"/>
      <c r="P944" s="23" t="s">
        <v>6059</v>
      </c>
    </row>
    <row r="945">
      <c r="A945" s="7" t="str">
        <f t="shared" si="1"/>
        <v> </v>
      </c>
      <c r="B945" s="7" t="str">
        <f t="shared" si="2"/>
        <v>1676244558</v>
      </c>
      <c r="C945" s="11" t="s">
        <v>4902</v>
      </c>
      <c r="D945" s="12">
        <v>16762.0</v>
      </c>
      <c r="E945" s="13">
        <v>27945.0</v>
      </c>
      <c r="F945" s="14">
        <v>44558.0</v>
      </c>
      <c r="G945" s="15">
        <v>0.3958333333333333</v>
      </c>
      <c r="H945" s="16" t="s">
        <v>6060</v>
      </c>
      <c r="I945" s="17" t="s">
        <v>6061</v>
      </c>
      <c r="J945" s="18" t="s">
        <v>6081</v>
      </c>
      <c r="K945" s="19" t="s">
        <v>6076</v>
      </c>
      <c r="L945" s="28" t="s">
        <v>6058</v>
      </c>
      <c r="M945" s="20"/>
      <c r="N945" s="20"/>
      <c r="O945" s="22"/>
      <c r="P945" s="23" t="s">
        <v>6063</v>
      </c>
    </row>
    <row r="946">
      <c r="A946" s="7" t="str">
        <f t="shared" si="1"/>
        <v> </v>
      </c>
      <c r="B946" s="7" t="str">
        <f t="shared" si="2"/>
        <v>1521944558</v>
      </c>
      <c r="C946" s="11" t="s">
        <v>3620</v>
      </c>
      <c r="D946" s="12">
        <v>15219.0</v>
      </c>
      <c r="E946" s="13">
        <v>20125.0</v>
      </c>
      <c r="F946" s="14">
        <v>44558.0</v>
      </c>
      <c r="G946" s="15">
        <v>0.3958333333333333</v>
      </c>
      <c r="H946" s="16" t="s">
        <v>6054</v>
      </c>
      <c r="I946" s="17" t="s">
        <v>6137</v>
      </c>
      <c r="J946" s="18" t="s">
        <v>6056</v>
      </c>
      <c r="K946" s="19" t="s">
        <v>6069</v>
      </c>
      <c r="L946" s="28"/>
      <c r="M946" s="20" t="s">
        <v>6058</v>
      </c>
      <c r="N946" s="20" t="s">
        <v>6058</v>
      </c>
      <c r="O946" s="22"/>
      <c r="P946" s="23" t="s">
        <v>6064</v>
      </c>
    </row>
    <row r="947">
      <c r="A947" s="7" t="str">
        <f t="shared" si="1"/>
        <v> </v>
      </c>
      <c r="B947" s="7" t="str">
        <f t="shared" si="2"/>
        <v>1558444558</v>
      </c>
      <c r="C947" s="11" t="s">
        <v>183</v>
      </c>
      <c r="D947" s="12">
        <v>15584.0</v>
      </c>
      <c r="E947" s="13">
        <v>25194.0</v>
      </c>
      <c r="F947" s="14">
        <v>44558.0</v>
      </c>
      <c r="G947" s="15">
        <v>0.3958333333333333</v>
      </c>
      <c r="H947" s="16" t="s">
        <v>6054</v>
      </c>
      <c r="I947" s="17" t="s">
        <v>6137</v>
      </c>
      <c r="J947" s="18" t="s">
        <v>6068</v>
      </c>
      <c r="K947" s="19" t="s">
        <v>6057</v>
      </c>
      <c r="L947" s="28"/>
      <c r="M947" s="20" t="s">
        <v>6058</v>
      </c>
      <c r="N947" s="20"/>
      <c r="O947" s="22"/>
      <c r="P947" s="23" t="s">
        <v>6059</v>
      </c>
    </row>
    <row r="948">
      <c r="A948" s="7" t="str">
        <f t="shared" si="1"/>
        <v> </v>
      </c>
      <c r="B948" s="7" t="str">
        <f t="shared" si="2"/>
        <v>1774344558</v>
      </c>
      <c r="C948" s="11" t="s">
        <v>5850</v>
      </c>
      <c r="D948" s="12">
        <v>17743.0</v>
      </c>
      <c r="E948" s="13">
        <v>20087.0</v>
      </c>
      <c r="F948" s="14">
        <v>44558.0</v>
      </c>
      <c r="G948" s="15">
        <v>0.40625</v>
      </c>
      <c r="H948" s="16" t="s">
        <v>6054</v>
      </c>
      <c r="I948" s="17" t="s">
        <v>6061</v>
      </c>
      <c r="J948" s="18" t="s">
        <v>6081</v>
      </c>
      <c r="K948" s="19" t="s">
        <v>6076</v>
      </c>
      <c r="L948" s="28" t="s">
        <v>6058</v>
      </c>
      <c r="M948" s="20"/>
      <c r="N948" s="20"/>
      <c r="O948" s="22"/>
      <c r="P948" s="23" t="s">
        <v>6063</v>
      </c>
    </row>
    <row r="949">
      <c r="A949" s="7" t="str">
        <f t="shared" si="1"/>
        <v> </v>
      </c>
      <c r="B949" s="7" t="str">
        <f t="shared" si="2"/>
        <v>1590744558</v>
      </c>
      <c r="C949" s="11" t="s">
        <v>794</v>
      </c>
      <c r="D949" s="12">
        <v>15907.0</v>
      </c>
      <c r="E949" s="13">
        <v>31056.0</v>
      </c>
      <c r="F949" s="14">
        <v>44558.0</v>
      </c>
      <c r="G949" s="15">
        <v>0.40625</v>
      </c>
      <c r="H949" s="16" t="s">
        <v>6054</v>
      </c>
      <c r="I949" s="17" t="s">
        <v>6137</v>
      </c>
      <c r="J949" s="18" t="s">
        <v>6068</v>
      </c>
      <c r="K949" s="19" t="s">
        <v>6110</v>
      </c>
      <c r="L949" s="28"/>
      <c r="M949" s="20" t="s">
        <v>6058</v>
      </c>
      <c r="N949" s="20"/>
      <c r="O949" s="22"/>
      <c r="P949" s="23" t="s">
        <v>6084</v>
      </c>
    </row>
    <row r="950">
      <c r="A950" s="7" t="str">
        <f t="shared" si="1"/>
        <v> </v>
      </c>
      <c r="B950" s="7" t="str">
        <f t="shared" si="2"/>
        <v>1771844558</v>
      </c>
      <c r="C950" s="11" t="s">
        <v>5842</v>
      </c>
      <c r="D950" s="12">
        <v>17718.0</v>
      </c>
      <c r="E950" s="13">
        <v>31448.0</v>
      </c>
      <c r="F950" s="14">
        <v>44558.0</v>
      </c>
      <c r="G950" s="15">
        <v>0.4166666666666667</v>
      </c>
      <c r="H950" s="16" t="s">
        <v>6060</v>
      </c>
      <c r="I950" s="17" t="s">
        <v>6061</v>
      </c>
      <c r="J950" s="18" t="s">
        <v>6081</v>
      </c>
      <c r="K950" s="19" t="s">
        <v>6069</v>
      </c>
      <c r="L950" s="28" t="s">
        <v>6058</v>
      </c>
      <c r="M950" s="20"/>
      <c r="N950" s="20"/>
      <c r="O950" s="22"/>
      <c r="P950" s="23" t="s">
        <v>6063</v>
      </c>
    </row>
    <row r="951">
      <c r="A951" s="7" t="str">
        <f t="shared" si="1"/>
        <v> </v>
      </c>
      <c r="B951" s="7" t="str">
        <f t="shared" si="2"/>
        <v>1560744558</v>
      </c>
      <c r="C951" s="11" t="s">
        <v>3949</v>
      </c>
      <c r="D951" s="12">
        <v>15607.0</v>
      </c>
      <c r="E951" s="13">
        <v>13040.0</v>
      </c>
      <c r="F951" s="14">
        <v>44558.0</v>
      </c>
      <c r="G951" s="15">
        <v>0.4166666666666667</v>
      </c>
      <c r="H951" s="16" t="s">
        <v>6054</v>
      </c>
      <c r="I951" s="17" t="s">
        <v>6137</v>
      </c>
      <c r="J951" s="18" t="s">
        <v>6068</v>
      </c>
      <c r="K951" s="19" t="s">
        <v>6065</v>
      </c>
      <c r="L951" s="28"/>
      <c r="M951" s="20" t="s">
        <v>6058</v>
      </c>
      <c r="N951" s="20"/>
      <c r="O951" s="22"/>
      <c r="P951" s="23" t="s">
        <v>6084</v>
      </c>
    </row>
    <row r="952">
      <c r="A952" s="7" t="str">
        <f t="shared" si="1"/>
        <v> </v>
      </c>
      <c r="B952" s="7" t="str">
        <f t="shared" si="2"/>
        <v>1070844558</v>
      </c>
      <c r="C952" s="11" t="s">
        <v>615</v>
      </c>
      <c r="D952" s="12">
        <v>10708.0</v>
      </c>
      <c r="E952" s="13">
        <v>22434.0</v>
      </c>
      <c r="F952" s="14">
        <v>44558.0</v>
      </c>
      <c r="G952" s="15">
        <v>0.4583333333333333</v>
      </c>
      <c r="H952" s="16" t="s">
        <v>6060</v>
      </c>
      <c r="I952" s="17" t="s">
        <v>6137</v>
      </c>
      <c r="J952" s="18" t="s">
        <v>6056</v>
      </c>
      <c r="K952" s="19" t="s">
        <v>6074</v>
      </c>
      <c r="L952" s="28"/>
      <c r="M952" s="20" t="s">
        <v>6058</v>
      </c>
      <c r="N952" s="20"/>
      <c r="O952" s="22"/>
      <c r="P952" s="23" t="s">
        <v>6059</v>
      </c>
    </row>
    <row r="953">
      <c r="A953" s="7" t="str">
        <f t="shared" si="1"/>
        <v> </v>
      </c>
      <c r="B953" s="7" t="str">
        <f t="shared" si="2"/>
        <v>1551944558</v>
      </c>
      <c r="C953" s="11" t="s">
        <v>3869</v>
      </c>
      <c r="D953" s="12">
        <v>15519.0</v>
      </c>
      <c r="E953" s="13">
        <v>32543.0</v>
      </c>
      <c r="F953" s="14">
        <v>44558.0</v>
      </c>
      <c r="G953" s="15">
        <v>0.4583333333333333</v>
      </c>
      <c r="H953" s="16" t="s">
        <v>6060</v>
      </c>
      <c r="I953" s="17" t="s">
        <v>6137</v>
      </c>
      <c r="J953" s="18" t="s">
        <v>6056</v>
      </c>
      <c r="K953" s="19" t="s">
        <v>6075</v>
      </c>
      <c r="L953" s="28"/>
      <c r="M953" s="20" t="s">
        <v>6058</v>
      </c>
      <c r="N953" s="20"/>
      <c r="O953" s="22"/>
      <c r="P953" s="23" t="s">
        <v>6084</v>
      </c>
    </row>
    <row r="954">
      <c r="A954" s="7" t="str">
        <f t="shared" si="1"/>
        <v> </v>
      </c>
      <c r="B954" s="7" t="str">
        <f t="shared" si="2"/>
        <v>1769244558</v>
      </c>
      <c r="C954" s="11" t="s">
        <v>5833</v>
      </c>
      <c r="D954" s="12">
        <v>17692.0</v>
      </c>
      <c r="E954" s="13">
        <v>23476.0</v>
      </c>
      <c r="F954" s="14">
        <v>44558.0</v>
      </c>
      <c r="G954" s="15">
        <v>0.5</v>
      </c>
      <c r="H954" s="16" t="s">
        <v>6060</v>
      </c>
      <c r="I954" s="17" t="s">
        <v>6067</v>
      </c>
      <c r="J954" s="18" t="s">
        <v>6081</v>
      </c>
      <c r="K954" s="19" t="s">
        <v>6097</v>
      </c>
      <c r="L954" s="28" t="s">
        <v>6058</v>
      </c>
      <c r="M954" s="20"/>
      <c r="N954" s="20"/>
      <c r="O954" s="22"/>
      <c r="P954" s="23" t="s">
        <v>6063</v>
      </c>
    </row>
    <row r="955">
      <c r="A955" s="7" t="str">
        <f t="shared" si="1"/>
        <v> </v>
      </c>
      <c r="B955" s="7" t="str">
        <f t="shared" si="2"/>
        <v>1774144558</v>
      </c>
      <c r="C955" s="11" t="s">
        <v>776</v>
      </c>
      <c r="D955" s="12">
        <v>17741.0</v>
      </c>
      <c r="E955" s="13">
        <v>25235.0</v>
      </c>
      <c r="F955" s="14">
        <v>44558.0</v>
      </c>
      <c r="G955" s="15">
        <v>0.5104166666666666</v>
      </c>
      <c r="H955" s="16" t="s">
        <v>6060</v>
      </c>
      <c r="I955" s="17" t="s">
        <v>6067</v>
      </c>
      <c r="J955" s="18" t="s">
        <v>6081</v>
      </c>
      <c r="K955" s="19" t="s">
        <v>6092</v>
      </c>
      <c r="L955" s="28" t="s">
        <v>6058</v>
      </c>
      <c r="M955" s="20"/>
      <c r="N955" s="20"/>
      <c r="O955" s="22"/>
      <c r="P955" s="23" t="s">
        <v>6063</v>
      </c>
    </row>
    <row r="956">
      <c r="A956" s="7" t="str">
        <f t="shared" si="1"/>
        <v> </v>
      </c>
      <c r="B956" s="7" t="str">
        <f t="shared" si="2"/>
        <v>1435644558</v>
      </c>
      <c r="C956" s="11" t="s">
        <v>2913</v>
      </c>
      <c r="D956" s="12">
        <v>14356.0</v>
      </c>
      <c r="E956" s="13">
        <v>17942.0</v>
      </c>
      <c r="F956" s="14">
        <v>44558.0</v>
      </c>
      <c r="G956" s="15">
        <v>0.5416666666666666</v>
      </c>
      <c r="H956" s="16" t="s">
        <v>6054</v>
      </c>
      <c r="I956" s="17" t="s">
        <v>6137</v>
      </c>
      <c r="J956" s="18" t="s">
        <v>6068</v>
      </c>
      <c r="K956" s="19" t="s">
        <v>6069</v>
      </c>
      <c r="L956" s="28"/>
      <c r="M956" s="20" t="s">
        <v>6058</v>
      </c>
      <c r="N956" s="20" t="s">
        <v>6058</v>
      </c>
      <c r="O956" s="22"/>
      <c r="P956" s="23" t="s">
        <v>6064</v>
      </c>
    </row>
    <row r="957">
      <c r="A957" s="7" t="str">
        <f t="shared" si="1"/>
        <v> </v>
      </c>
      <c r="B957" s="7" t="str">
        <f t="shared" si="2"/>
        <v>1014544558</v>
      </c>
      <c r="C957" s="11" t="s">
        <v>393</v>
      </c>
      <c r="D957" s="12">
        <v>10145.0</v>
      </c>
      <c r="E957" s="13">
        <v>30566.0</v>
      </c>
      <c r="F957" s="14">
        <v>44558.0</v>
      </c>
      <c r="G957" s="15">
        <v>0.5416666666666666</v>
      </c>
      <c r="H957" s="16" t="s">
        <v>6060</v>
      </c>
      <c r="I957" s="17" t="s">
        <v>6137</v>
      </c>
      <c r="J957" s="18" t="s">
        <v>6068</v>
      </c>
      <c r="K957" s="19" t="s">
        <v>6155</v>
      </c>
      <c r="L957" s="28"/>
      <c r="M957" s="20" t="s">
        <v>6058</v>
      </c>
      <c r="N957" s="20" t="s">
        <v>6058</v>
      </c>
      <c r="O957" s="22"/>
      <c r="P957" s="23" t="s">
        <v>6103</v>
      </c>
    </row>
    <row r="958">
      <c r="A958" s="7" t="str">
        <f t="shared" si="1"/>
        <v> </v>
      </c>
      <c r="B958" s="7" t="str">
        <f t="shared" si="2"/>
        <v>1768944558</v>
      </c>
      <c r="C958" s="11" t="s">
        <v>5832</v>
      </c>
      <c r="D958" s="12">
        <v>17689.0</v>
      </c>
      <c r="E958" s="13">
        <v>26094.0</v>
      </c>
      <c r="F958" s="14">
        <v>44558.0</v>
      </c>
      <c r="G958" s="15">
        <v>0.5625</v>
      </c>
      <c r="H958" s="16" t="s">
        <v>6060</v>
      </c>
      <c r="I958" s="17" t="s">
        <v>6067</v>
      </c>
      <c r="J958" s="18" t="s">
        <v>6081</v>
      </c>
      <c r="K958" s="19" t="s">
        <v>6091</v>
      </c>
      <c r="L958" s="28" t="s">
        <v>6058</v>
      </c>
      <c r="M958" s="20"/>
      <c r="N958" s="20"/>
      <c r="O958" s="22"/>
      <c r="P958" s="23" t="s">
        <v>6063</v>
      </c>
    </row>
    <row r="959">
      <c r="A959" s="7" t="str">
        <f t="shared" si="1"/>
        <v> </v>
      </c>
      <c r="B959" s="7" t="str">
        <f t="shared" si="2"/>
        <v>1448644558</v>
      </c>
      <c r="C959" s="11" t="s">
        <v>3007</v>
      </c>
      <c r="D959" s="12">
        <v>14486.0</v>
      </c>
      <c r="E959" s="13">
        <v>31297.0</v>
      </c>
      <c r="F959" s="14">
        <v>44558.0</v>
      </c>
      <c r="G959" s="15">
        <v>0.5625</v>
      </c>
      <c r="H959" s="16" t="s">
        <v>6054</v>
      </c>
      <c r="I959" s="17" t="s">
        <v>6137</v>
      </c>
      <c r="J959" s="18" t="s">
        <v>6068</v>
      </c>
      <c r="K959" s="19" t="s">
        <v>6057</v>
      </c>
      <c r="L959" s="28"/>
      <c r="M959" s="20" t="s">
        <v>6058</v>
      </c>
      <c r="N959" s="20"/>
      <c r="O959" s="22"/>
      <c r="P959" s="23" t="s">
        <v>6059</v>
      </c>
    </row>
    <row r="960">
      <c r="A960" s="7" t="str">
        <f t="shared" si="1"/>
        <v> </v>
      </c>
      <c r="B960" s="7" t="str">
        <f t="shared" si="2"/>
        <v>1568144558</v>
      </c>
      <c r="C960" s="11" t="s">
        <v>778</v>
      </c>
      <c r="D960" s="12">
        <v>15681.0</v>
      </c>
      <c r="E960" s="13">
        <v>26305.0</v>
      </c>
      <c r="F960" s="14">
        <v>44558.0</v>
      </c>
      <c r="G960" s="15">
        <v>0.5833333333333334</v>
      </c>
      <c r="H960" s="16" t="s">
        <v>6054</v>
      </c>
      <c r="I960" s="17" t="s">
        <v>6067</v>
      </c>
      <c r="J960" s="18" t="s">
        <v>6062</v>
      </c>
      <c r="K960" s="19" t="s">
        <v>6075</v>
      </c>
      <c r="L960" s="28"/>
      <c r="M960" s="20" t="s">
        <v>6058</v>
      </c>
      <c r="N960" s="20" t="s">
        <v>6058</v>
      </c>
      <c r="O960" s="22"/>
      <c r="P960" s="23" t="s">
        <v>6103</v>
      </c>
    </row>
    <row r="961">
      <c r="A961" s="7" t="str">
        <f t="shared" si="1"/>
        <v> </v>
      </c>
      <c r="B961" s="7" t="str">
        <f t="shared" si="2"/>
        <v>1578544558</v>
      </c>
      <c r="C961" s="11" t="s">
        <v>4111</v>
      </c>
      <c r="D961" s="12">
        <v>15785.0</v>
      </c>
      <c r="E961" s="13">
        <v>19662.0</v>
      </c>
      <c r="F961" s="14">
        <v>44558.0</v>
      </c>
      <c r="G961" s="15">
        <v>0.5833333333333334</v>
      </c>
      <c r="H961" s="16" t="s">
        <v>6054</v>
      </c>
      <c r="I961" s="17" t="s">
        <v>6067</v>
      </c>
      <c r="J961" s="18" t="s">
        <v>6062</v>
      </c>
      <c r="K961" s="19" t="s">
        <v>6057</v>
      </c>
      <c r="L961" s="28"/>
      <c r="M961" s="20" t="s">
        <v>6058</v>
      </c>
      <c r="N961" s="20"/>
      <c r="O961" s="22"/>
      <c r="P961" s="23" t="s">
        <v>6059</v>
      </c>
    </row>
    <row r="962">
      <c r="A962" s="7" t="str">
        <f t="shared" si="1"/>
        <v> </v>
      </c>
      <c r="B962" s="7" t="str">
        <f t="shared" si="2"/>
        <v>1780144558</v>
      </c>
      <c r="C962" s="11" t="s">
        <v>5858</v>
      </c>
      <c r="D962" s="12">
        <v>17801.0</v>
      </c>
      <c r="E962" s="13">
        <v>24106.0</v>
      </c>
      <c r="F962" s="14">
        <v>44558.0</v>
      </c>
      <c r="G962" s="15">
        <v>0.59375</v>
      </c>
      <c r="H962" s="16" t="s">
        <v>6060</v>
      </c>
      <c r="I962" s="17" t="s">
        <v>6067</v>
      </c>
      <c r="J962" s="18" t="s">
        <v>6081</v>
      </c>
      <c r="K962" s="19" t="s">
        <v>6111</v>
      </c>
      <c r="L962" s="28" t="s">
        <v>6058</v>
      </c>
      <c r="M962" s="20"/>
      <c r="N962" s="20"/>
      <c r="O962" s="22"/>
      <c r="P962" s="23" t="s">
        <v>6063</v>
      </c>
    </row>
    <row r="963">
      <c r="A963" s="7" t="str">
        <f t="shared" si="1"/>
        <v> </v>
      </c>
      <c r="B963" s="7" t="str">
        <f t="shared" si="2"/>
        <v>1495544558</v>
      </c>
      <c r="C963" s="11" t="s">
        <v>3403</v>
      </c>
      <c r="D963" s="12">
        <v>14955.0</v>
      </c>
      <c r="E963" s="13">
        <v>16759.0</v>
      </c>
      <c r="F963" s="14">
        <v>44558.0</v>
      </c>
      <c r="G963" s="15">
        <v>0.59375</v>
      </c>
      <c r="H963" s="16" t="s">
        <v>6060</v>
      </c>
      <c r="I963" s="17" t="s">
        <v>6067</v>
      </c>
      <c r="J963" s="18" t="s">
        <v>6062</v>
      </c>
      <c r="K963" s="19" t="s">
        <v>6057</v>
      </c>
      <c r="L963" s="28"/>
      <c r="M963" s="20" t="s">
        <v>6058</v>
      </c>
      <c r="N963" s="20"/>
      <c r="O963" s="22"/>
      <c r="P963" s="23" t="s">
        <v>6059</v>
      </c>
    </row>
    <row r="964">
      <c r="A964" s="7" t="str">
        <f t="shared" si="1"/>
        <v> </v>
      </c>
      <c r="B964" s="7" t="str">
        <f t="shared" si="2"/>
        <v>1028244558</v>
      </c>
      <c r="C964" s="11" t="s">
        <v>444</v>
      </c>
      <c r="D964" s="12">
        <v>10282.0</v>
      </c>
      <c r="E964" s="13">
        <v>17282.0</v>
      </c>
      <c r="F964" s="14">
        <v>44558.0</v>
      </c>
      <c r="G964" s="15">
        <v>0.59375</v>
      </c>
      <c r="H964" s="16" t="s">
        <v>6060</v>
      </c>
      <c r="I964" s="17" t="s">
        <v>6137</v>
      </c>
      <c r="J964" s="18" t="s">
        <v>6056</v>
      </c>
      <c r="K964" s="19" t="s">
        <v>6098</v>
      </c>
      <c r="L964" s="28"/>
      <c r="M964" s="20" t="s">
        <v>6058</v>
      </c>
      <c r="N964" s="20"/>
      <c r="O964" s="22"/>
      <c r="P964" s="23" t="e">
        <v>#N/A</v>
      </c>
    </row>
    <row r="965">
      <c r="A965" s="7" t="str">
        <f t="shared" si="1"/>
        <v> </v>
      </c>
      <c r="B965" s="7" t="str">
        <f t="shared" si="2"/>
        <v>1777344558</v>
      </c>
      <c r="C965" s="11" t="s">
        <v>5854</v>
      </c>
      <c r="D965" s="12">
        <v>17773.0</v>
      </c>
      <c r="E965" s="13">
        <v>22591.0</v>
      </c>
      <c r="F965" s="14">
        <v>44558.0</v>
      </c>
      <c r="G965" s="15">
        <v>0.59375</v>
      </c>
      <c r="H965" s="16" t="s">
        <v>6054</v>
      </c>
      <c r="I965" s="17" t="s">
        <v>6061</v>
      </c>
      <c r="J965" s="18" t="s">
        <v>6081</v>
      </c>
      <c r="K965" s="19" t="s">
        <v>6069</v>
      </c>
      <c r="L965" s="28" t="s">
        <v>6058</v>
      </c>
      <c r="M965" s="20"/>
      <c r="N965" s="20"/>
      <c r="O965" s="22"/>
      <c r="P965" s="23" t="s">
        <v>6063</v>
      </c>
    </row>
    <row r="966">
      <c r="A966" s="7" t="str">
        <f t="shared" si="1"/>
        <v> </v>
      </c>
      <c r="B966" s="7" t="str">
        <f t="shared" si="2"/>
        <v>1779244558</v>
      </c>
      <c r="C966" s="11" t="s">
        <v>5859</v>
      </c>
      <c r="D966" s="12">
        <v>17792.0</v>
      </c>
      <c r="E966" s="13">
        <v>31373.0</v>
      </c>
      <c r="F966" s="14">
        <v>44558.0</v>
      </c>
      <c r="G966" s="15">
        <v>0.6041666666666666</v>
      </c>
      <c r="H966" s="16" t="s">
        <v>6060</v>
      </c>
      <c r="I966" s="17" t="s">
        <v>6067</v>
      </c>
      <c r="J966" s="18" t="s">
        <v>6081</v>
      </c>
      <c r="K966" s="19" t="s">
        <v>6156</v>
      </c>
      <c r="L966" s="28" t="s">
        <v>6058</v>
      </c>
      <c r="M966" s="20"/>
      <c r="N966" s="20"/>
      <c r="O966" s="22"/>
      <c r="P966" s="23" t="s">
        <v>6063</v>
      </c>
    </row>
    <row r="967">
      <c r="A967" s="7" t="str">
        <f t="shared" si="1"/>
        <v> </v>
      </c>
      <c r="B967" s="7" t="str">
        <f t="shared" si="2"/>
        <v>1395644558</v>
      </c>
      <c r="C967" s="11" t="s">
        <v>2603</v>
      </c>
      <c r="D967" s="12">
        <v>13956.0</v>
      </c>
      <c r="E967" s="13">
        <v>16581.0</v>
      </c>
      <c r="F967" s="14">
        <v>44558.0</v>
      </c>
      <c r="G967" s="15">
        <v>0.6041666666666666</v>
      </c>
      <c r="H967" s="16" t="s">
        <v>6060</v>
      </c>
      <c r="I967" s="17" t="s">
        <v>6137</v>
      </c>
      <c r="J967" s="18" t="s">
        <v>6056</v>
      </c>
      <c r="K967" s="19" t="s">
        <v>6113</v>
      </c>
      <c r="L967" s="28"/>
      <c r="M967" s="20" t="s">
        <v>6058</v>
      </c>
      <c r="N967" s="20" t="s">
        <v>6058</v>
      </c>
      <c r="O967" s="22"/>
      <c r="P967" s="23" t="s">
        <v>6064</v>
      </c>
    </row>
    <row r="968">
      <c r="A968" s="7" t="str">
        <f t="shared" si="1"/>
        <v> </v>
      </c>
      <c r="B968" s="7" t="str">
        <f t="shared" si="2"/>
        <v>1414144558</v>
      </c>
      <c r="C968" s="11" t="s">
        <v>2744</v>
      </c>
      <c r="D968" s="12">
        <v>14141.0</v>
      </c>
      <c r="E968" s="13">
        <v>24288.0</v>
      </c>
      <c r="F968" s="14">
        <v>44558.0</v>
      </c>
      <c r="G968" s="15">
        <v>0.6145833333333334</v>
      </c>
      <c r="H968" s="16" t="s">
        <v>6054</v>
      </c>
      <c r="I968" s="17" t="s">
        <v>6137</v>
      </c>
      <c r="J968" s="18" t="s">
        <v>6068</v>
      </c>
      <c r="K968" s="19" t="s">
        <v>6078</v>
      </c>
      <c r="L968" s="28"/>
      <c r="M968" s="20" t="s">
        <v>6058</v>
      </c>
      <c r="N968" s="20"/>
      <c r="O968" s="22"/>
      <c r="P968" s="23" t="e">
        <v>#N/A</v>
      </c>
    </row>
    <row r="969">
      <c r="A969" s="7" t="str">
        <f t="shared" si="1"/>
        <v> </v>
      </c>
      <c r="B969" s="7" t="str">
        <f t="shared" si="2"/>
        <v>1673144558</v>
      </c>
      <c r="C969" s="11" t="s">
        <v>4875</v>
      </c>
      <c r="D969" s="12">
        <v>16731.0</v>
      </c>
      <c r="E969" s="13">
        <v>19431.0</v>
      </c>
      <c r="F969" s="14">
        <v>44558.0</v>
      </c>
      <c r="G969" s="15">
        <v>0.6145833333333334</v>
      </c>
      <c r="H969" s="16" t="s">
        <v>6060</v>
      </c>
      <c r="I969" s="17" t="s">
        <v>6137</v>
      </c>
      <c r="J969" s="18" t="s">
        <v>6068</v>
      </c>
      <c r="K969" s="19" t="s">
        <v>6065</v>
      </c>
      <c r="L969" s="28"/>
      <c r="M969" s="20" t="s">
        <v>6058</v>
      </c>
      <c r="N969" s="20"/>
      <c r="O969" s="22"/>
      <c r="P969" s="23" t="s">
        <v>6084</v>
      </c>
    </row>
    <row r="970">
      <c r="A970" s="7" t="str">
        <f t="shared" si="1"/>
        <v> </v>
      </c>
      <c r="B970" s="7" t="str">
        <f t="shared" si="2"/>
        <v>1629444558</v>
      </c>
      <c r="C970" s="11" t="s">
        <v>4543</v>
      </c>
      <c r="D970" s="12">
        <v>16294.0</v>
      </c>
      <c r="E970" s="13">
        <v>24388.0</v>
      </c>
      <c r="F970" s="14">
        <v>44558.0</v>
      </c>
      <c r="G970" s="15">
        <v>0.625</v>
      </c>
      <c r="H970" s="16" t="s">
        <v>6060</v>
      </c>
      <c r="I970" s="17" t="s">
        <v>6137</v>
      </c>
      <c r="J970" s="18" t="s">
        <v>6056</v>
      </c>
      <c r="K970" s="19" t="s">
        <v>6098</v>
      </c>
      <c r="L970" s="28"/>
      <c r="M970" s="20" t="s">
        <v>6058</v>
      </c>
      <c r="N970" s="20"/>
      <c r="O970" s="22"/>
      <c r="P970" s="23" t="s">
        <v>6059</v>
      </c>
    </row>
    <row r="971">
      <c r="A971" s="7" t="str">
        <f t="shared" si="1"/>
        <v> </v>
      </c>
      <c r="B971" s="7" t="str">
        <f t="shared" si="2"/>
        <v>1437244558</v>
      </c>
      <c r="C971" s="11" t="s">
        <v>2925</v>
      </c>
      <c r="D971" s="12">
        <v>14372.0</v>
      </c>
      <c r="E971" s="13">
        <v>24866.0</v>
      </c>
      <c r="F971" s="14">
        <v>44558.0</v>
      </c>
      <c r="G971" s="15">
        <v>0.625</v>
      </c>
      <c r="H971" s="16" t="s">
        <v>6054</v>
      </c>
      <c r="I971" s="17" t="s">
        <v>6067</v>
      </c>
      <c r="J971" s="18" t="s">
        <v>6062</v>
      </c>
      <c r="K971" s="19" t="s">
        <v>6057</v>
      </c>
      <c r="L971" s="28"/>
      <c r="M971" s="20" t="s">
        <v>6058</v>
      </c>
      <c r="N971" s="20"/>
      <c r="O971" s="22"/>
      <c r="P971" s="23" t="s">
        <v>6059</v>
      </c>
    </row>
    <row r="972">
      <c r="A972" s="7" t="str">
        <f t="shared" si="1"/>
        <v> </v>
      </c>
      <c r="B972" s="7" t="str">
        <f t="shared" si="2"/>
        <v>1540744558</v>
      </c>
      <c r="C972" s="11" t="s">
        <v>3779</v>
      </c>
      <c r="D972" s="12">
        <v>15407.0</v>
      </c>
      <c r="E972" s="13">
        <v>29641.0</v>
      </c>
      <c r="F972" s="14">
        <v>44558.0</v>
      </c>
      <c r="G972" s="15">
        <v>0.6354166666666666</v>
      </c>
      <c r="H972" s="16" t="s">
        <v>6054</v>
      </c>
      <c r="I972" s="17" t="s">
        <v>6137</v>
      </c>
      <c r="J972" s="18" t="s">
        <v>6056</v>
      </c>
      <c r="K972" s="19" t="s">
        <v>6105</v>
      </c>
      <c r="L972" s="28"/>
      <c r="M972" s="20" t="s">
        <v>6058</v>
      </c>
      <c r="N972" s="20"/>
      <c r="O972" s="22"/>
      <c r="P972" s="23" t="s">
        <v>6059</v>
      </c>
    </row>
    <row r="973">
      <c r="A973" s="7" t="str">
        <f t="shared" si="1"/>
        <v> </v>
      </c>
      <c r="B973" s="7" t="str">
        <f t="shared" si="2"/>
        <v>1666444558</v>
      </c>
      <c r="C973" s="11" t="s">
        <v>4826</v>
      </c>
      <c r="D973" s="12">
        <v>16664.0</v>
      </c>
      <c r="E973" s="13">
        <v>22122.0</v>
      </c>
      <c r="F973" s="14">
        <v>44558.0</v>
      </c>
      <c r="G973" s="15">
        <v>0.6458333333333334</v>
      </c>
      <c r="H973" s="16" t="s">
        <v>6060</v>
      </c>
      <c r="I973" s="17" t="s">
        <v>6137</v>
      </c>
      <c r="J973" s="18" t="s">
        <v>6068</v>
      </c>
      <c r="K973" s="19" t="s">
        <v>6157</v>
      </c>
      <c r="L973" s="28"/>
      <c r="M973" s="20" t="s">
        <v>6058</v>
      </c>
      <c r="N973" s="20"/>
      <c r="O973" s="22"/>
      <c r="P973" s="23" t="e">
        <v>#N/A</v>
      </c>
    </row>
    <row r="974">
      <c r="A974" s="7" t="str">
        <f t="shared" si="1"/>
        <v> </v>
      </c>
      <c r="B974" s="7" t="str">
        <f t="shared" si="2"/>
        <v>942144558</v>
      </c>
      <c r="C974" s="11" t="s">
        <v>128</v>
      </c>
      <c r="D974" s="12">
        <v>9421.0</v>
      </c>
      <c r="E974" s="13">
        <v>13135.0</v>
      </c>
      <c r="F974" s="14">
        <v>44558.0</v>
      </c>
      <c r="G974" s="15">
        <v>0.6458333333333334</v>
      </c>
      <c r="H974" s="16" t="s">
        <v>6060</v>
      </c>
      <c r="I974" s="17" t="s">
        <v>6061</v>
      </c>
      <c r="J974" s="18" t="s">
        <v>6081</v>
      </c>
      <c r="K974" s="19" t="s">
        <v>6057</v>
      </c>
      <c r="L974" s="28"/>
      <c r="M974" s="20" t="s">
        <v>6058</v>
      </c>
      <c r="N974" s="20" t="s">
        <v>6058</v>
      </c>
      <c r="O974" s="22"/>
      <c r="P974" s="23" t="s">
        <v>6064</v>
      </c>
    </row>
    <row r="975">
      <c r="A975" s="7" t="str">
        <f t="shared" si="1"/>
        <v> </v>
      </c>
      <c r="B975" s="7" t="str">
        <f t="shared" si="2"/>
        <v>1390944558</v>
      </c>
      <c r="C975" s="11" t="s">
        <v>2566</v>
      </c>
      <c r="D975" s="12">
        <v>13909.0</v>
      </c>
      <c r="E975" s="13">
        <v>24060.0</v>
      </c>
      <c r="F975" s="14">
        <v>44558.0</v>
      </c>
      <c r="G975" s="15">
        <v>0.6458333333333334</v>
      </c>
      <c r="H975" s="16" t="s">
        <v>6054</v>
      </c>
      <c r="I975" s="17" t="s">
        <v>6137</v>
      </c>
      <c r="J975" s="18" t="s">
        <v>6056</v>
      </c>
      <c r="K975" s="19" t="s">
        <v>6074</v>
      </c>
      <c r="L975" s="28"/>
      <c r="M975" s="20" t="s">
        <v>6058</v>
      </c>
      <c r="N975" s="20"/>
      <c r="O975" s="22"/>
      <c r="P975" s="23" t="s">
        <v>6059</v>
      </c>
    </row>
    <row r="976">
      <c r="A976" s="7" t="str">
        <f t="shared" si="1"/>
        <v> </v>
      </c>
      <c r="B976" s="7" t="str">
        <f t="shared" si="2"/>
        <v>1334844558</v>
      </c>
      <c r="C976" s="11" t="s">
        <v>2127</v>
      </c>
      <c r="D976" s="12">
        <v>13348.0</v>
      </c>
      <c r="E976" s="13">
        <v>19524.0</v>
      </c>
      <c r="F976" s="14">
        <v>44558.0</v>
      </c>
      <c r="G976" s="15">
        <v>0.6458333333333334</v>
      </c>
      <c r="H976" s="16" t="s">
        <v>6060</v>
      </c>
      <c r="I976" s="17" t="s">
        <v>6137</v>
      </c>
      <c r="J976" s="18" t="s">
        <v>6068</v>
      </c>
      <c r="K976" s="19" t="s">
        <v>6057</v>
      </c>
      <c r="L976" s="28"/>
      <c r="M976" s="20" t="s">
        <v>6058</v>
      </c>
      <c r="N976" s="20"/>
      <c r="O976" s="22"/>
      <c r="P976" s="23" t="s">
        <v>6059</v>
      </c>
    </row>
    <row r="977">
      <c r="A977" s="7" t="str">
        <f t="shared" si="1"/>
        <v> </v>
      </c>
      <c r="B977" s="7" t="str">
        <f t="shared" si="2"/>
        <v>1750844558</v>
      </c>
      <c r="C977" s="11" t="s">
        <v>5714</v>
      </c>
      <c r="D977" s="12">
        <v>17508.0</v>
      </c>
      <c r="E977" s="13">
        <v>26371.0</v>
      </c>
      <c r="F977" s="14">
        <v>44558.0</v>
      </c>
      <c r="G977" s="15">
        <v>0.6458333333333334</v>
      </c>
      <c r="H977" s="16" t="s">
        <v>6060</v>
      </c>
      <c r="I977" s="17" t="s">
        <v>6137</v>
      </c>
      <c r="J977" s="18" t="s">
        <v>6068</v>
      </c>
      <c r="K977" s="19" t="s">
        <v>6090</v>
      </c>
      <c r="L977" s="28"/>
      <c r="M977" s="20" t="s">
        <v>6058</v>
      </c>
      <c r="N977" s="20" t="s">
        <v>6058</v>
      </c>
      <c r="O977" s="22"/>
      <c r="P977" s="23" t="s">
        <v>6064</v>
      </c>
    </row>
    <row r="978">
      <c r="A978" s="7" t="str">
        <f t="shared" si="1"/>
        <v> </v>
      </c>
      <c r="B978" s="7" t="str">
        <f t="shared" si="2"/>
        <v>1399144558</v>
      </c>
      <c r="C978" s="11" t="s">
        <v>5707</v>
      </c>
      <c r="D978" s="12">
        <v>13991.0</v>
      </c>
      <c r="E978" s="13">
        <v>23382.0</v>
      </c>
      <c r="F978" s="14">
        <v>44558.0</v>
      </c>
      <c r="G978" s="15">
        <v>0.65625</v>
      </c>
      <c r="H978" s="16" t="s">
        <v>6060</v>
      </c>
      <c r="I978" s="17" t="s">
        <v>6061</v>
      </c>
      <c r="J978" s="18" t="s">
        <v>6081</v>
      </c>
      <c r="K978" s="19" t="s">
        <v>6111</v>
      </c>
      <c r="L978" s="28"/>
      <c r="M978" s="20" t="s">
        <v>6058</v>
      </c>
      <c r="N978" s="20" t="s">
        <v>6058</v>
      </c>
      <c r="O978" s="22"/>
      <c r="P978" s="23" t="s">
        <v>6064</v>
      </c>
    </row>
    <row r="979">
      <c r="A979" s="7" t="str">
        <f t="shared" si="1"/>
        <v> </v>
      </c>
      <c r="B979" s="7" t="str">
        <f t="shared" si="2"/>
        <v>1375744558</v>
      </c>
      <c r="C979" s="11" t="s">
        <v>2449</v>
      </c>
      <c r="D979" s="12">
        <v>13757.0</v>
      </c>
      <c r="E979" s="13">
        <v>24280.0</v>
      </c>
      <c r="F979" s="14">
        <v>44558.0</v>
      </c>
      <c r="G979" s="15">
        <v>0.65625</v>
      </c>
      <c r="H979" s="16" t="s">
        <v>6060</v>
      </c>
      <c r="I979" s="17" t="s">
        <v>6067</v>
      </c>
      <c r="J979" s="18" t="s">
        <v>6081</v>
      </c>
      <c r="K979" s="19" t="s">
        <v>6075</v>
      </c>
      <c r="L979" s="28"/>
      <c r="M979" s="20" t="s">
        <v>6058</v>
      </c>
      <c r="N979" s="20"/>
      <c r="O979" s="22"/>
      <c r="P979" s="23" t="s">
        <v>6084</v>
      </c>
    </row>
    <row r="980">
      <c r="A980" s="7" t="str">
        <f t="shared" si="1"/>
        <v>Repeat</v>
      </c>
      <c r="B980" s="7" t="str">
        <f t="shared" si="2"/>
        <v>1624744559</v>
      </c>
      <c r="C980" s="11" t="s">
        <v>4511</v>
      </c>
      <c r="D980" s="12">
        <v>16247.0</v>
      </c>
      <c r="E980" s="13">
        <v>23869.0</v>
      </c>
      <c r="F980" s="14">
        <v>44559.0</v>
      </c>
      <c r="G980" s="15">
        <v>0.3333333333333333</v>
      </c>
      <c r="H980" s="16" t="s">
        <v>6054</v>
      </c>
      <c r="I980" s="17" t="s">
        <v>6137</v>
      </c>
      <c r="J980" s="18" t="s">
        <v>6056</v>
      </c>
      <c r="K980" s="19" t="s">
        <v>6070</v>
      </c>
      <c r="L980" s="28"/>
      <c r="M980" s="20" t="s">
        <v>6058</v>
      </c>
      <c r="N980" s="20" t="s">
        <v>6058</v>
      </c>
      <c r="O980" s="22"/>
      <c r="P980" s="23" t="s">
        <v>6103</v>
      </c>
    </row>
    <row r="981">
      <c r="A981" s="7" t="str">
        <f t="shared" si="1"/>
        <v> </v>
      </c>
      <c r="B981" s="7" t="str">
        <f t="shared" si="2"/>
        <v>1466344559</v>
      </c>
      <c r="C981" s="11" t="s">
        <v>3159</v>
      </c>
      <c r="D981" s="12">
        <v>14663.0</v>
      </c>
      <c r="E981" s="13">
        <v>22578.0</v>
      </c>
      <c r="F981" s="14">
        <v>44559.0</v>
      </c>
      <c r="G981" s="15">
        <v>0.3333333333333333</v>
      </c>
      <c r="H981" s="16" t="s">
        <v>6060</v>
      </c>
      <c r="I981" s="17" t="s">
        <v>6137</v>
      </c>
      <c r="J981" s="18" t="s">
        <v>6056</v>
      </c>
      <c r="K981" s="19" t="s">
        <v>6111</v>
      </c>
      <c r="L981" s="28"/>
      <c r="M981" s="20" t="s">
        <v>6058</v>
      </c>
      <c r="N981" s="20"/>
      <c r="O981" s="22"/>
      <c r="P981" s="23" t="s">
        <v>6059</v>
      </c>
    </row>
    <row r="982">
      <c r="A982" s="7" t="str">
        <f t="shared" si="1"/>
        <v> </v>
      </c>
      <c r="B982" s="7" t="str">
        <f t="shared" si="2"/>
        <v>1365644559</v>
      </c>
      <c r="C982" s="11" t="s">
        <v>2372</v>
      </c>
      <c r="D982" s="12">
        <v>13656.0</v>
      </c>
      <c r="E982" s="13">
        <v>18552.0</v>
      </c>
      <c r="F982" s="14">
        <v>44559.0</v>
      </c>
      <c r="G982" s="15">
        <v>0.3333333333333333</v>
      </c>
      <c r="H982" s="16" t="s">
        <v>6054</v>
      </c>
      <c r="I982" s="17" t="s">
        <v>6137</v>
      </c>
      <c r="J982" s="18" t="s">
        <v>6068</v>
      </c>
      <c r="K982" s="19" t="s">
        <v>6065</v>
      </c>
      <c r="L982" s="28"/>
      <c r="M982" s="20" t="s">
        <v>6058</v>
      </c>
      <c r="N982" s="20"/>
      <c r="O982" s="22"/>
      <c r="P982" s="23" t="s">
        <v>6084</v>
      </c>
    </row>
    <row r="983">
      <c r="A983" s="7" t="str">
        <f t="shared" si="1"/>
        <v>Repeat</v>
      </c>
      <c r="B983" s="7" t="str">
        <f t="shared" si="2"/>
        <v>1578644559</v>
      </c>
      <c r="C983" s="11" t="s">
        <v>4112</v>
      </c>
      <c r="D983" s="12">
        <v>15786.0</v>
      </c>
      <c r="E983" s="13">
        <v>21798.0</v>
      </c>
      <c r="F983" s="14">
        <v>44559.0</v>
      </c>
      <c r="G983" s="15">
        <v>0.34375</v>
      </c>
      <c r="H983" s="16" t="s">
        <v>6060</v>
      </c>
      <c r="I983" s="17" t="s">
        <v>6137</v>
      </c>
      <c r="J983" s="18" t="s">
        <v>6056</v>
      </c>
      <c r="K983" s="19" t="s">
        <v>6070</v>
      </c>
      <c r="L983" s="28"/>
      <c r="M983" s="20" t="s">
        <v>6058</v>
      </c>
      <c r="N983" s="20" t="s">
        <v>6058</v>
      </c>
      <c r="O983" s="22"/>
      <c r="P983" s="23" t="s">
        <v>6103</v>
      </c>
    </row>
    <row r="984">
      <c r="A984" s="7" t="str">
        <f t="shared" si="1"/>
        <v> </v>
      </c>
      <c r="B984" s="7" t="str">
        <f t="shared" si="2"/>
        <v>1578744559</v>
      </c>
      <c r="C984" s="11" t="s">
        <v>4113</v>
      </c>
      <c r="D984" s="12">
        <v>15787.0</v>
      </c>
      <c r="E984" s="13">
        <v>25510.0</v>
      </c>
      <c r="F984" s="14">
        <v>44559.0</v>
      </c>
      <c r="G984" s="15">
        <v>0.3541666666666667</v>
      </c>
      <c r="H984" s="16" t="s">
        <v>6060</v>
      </c>
      <c r="I984" s="17" t="s">
        <v>6137</v>
      </c>
      <c r="J984" s="18" t="s">
        <v>6068</v>
      </c>
      <c r="K984" s="19" t="s">
        <v>6075</v>
      </c>
      <c r="L984" s="28"/>
      <c r="M984" s="20" t="s">
        <v>6058</v>
      </c>
      <c r="N984" s="20" t="s">
        <v>6058</v>
      </c>
      <c r="O984" s="22"/>
      <c r="P984" s="23" t="s">
        <v>6103</v>
      </c>
    </row>
    <row r="985">
      <c r="A985" s="7" t="str">
        <f t="shared" si="1"/>
        <v> </v>
      </c>
      <c r="B985" s="7" t="str">
        <f t="shared" si="2"/>
        <v>1553944559</v>
      </c>
      <c r="C985" s="11" t="s">
        <v>3889</v>
      </c>
      <c r="D985" s="12">
        <v>15539.0</v>
      </c>
      <c r="E985" s="13">
        <v>23413.0</v>
      </c>
      <c r="F985" s="14">
        <v>44559.0</v>
      </c>
      <c r="G985" s="15">
        <v>0.3645833333333333</v>
      </c>
      <c r="H985" s="16" t="s">
        <v>6060</v>
      </c>
      <c r="I985" s="17" t="s">
        <v>6067</v>
      </c>
      <c r="J985" s="18" t="s">
        <v>6062</v>
      </c>
      <c r="K985" s="19" t="s">
        <v>6107</v>
      </c>
      <c r="L985" s="28"/>
      <c r="M985" s="20" t="s">
        <v>6058</v>
      </c>
      <c r="N985" s="20" t="s">
        <v>6058</v>
      </c>
      <c r="O985" s="22"/>
      <c r="P985" s="23" t="s">
        <v>6103</v>
      </c>
    </row>
    <row r="986">
      <c r="A986" s="7" t="str">
        <f t="shared" si="1"/>
        <v>Repeat</v>
      </c>
      <c r="B986" s="7" t="str">
        <f t="shared" si="2"/>
        <v>1179544559</v>
      </c>
      <c r="C986" s="11" t="s">
        <v>1083</v>
      </c>
      <c r="D986" s="12">
        <v>11795.0</v>
      </c>
      <c r="E986" s="13">
        <v>18542.0</v>
      </c>
      <c r="F986" s="14">
        <v>44559.0</v>
      </c>
      <c r="G986" s="15">
        <v>0.375</v>
      </c>
      <c r="H986" s="16" t="s">
        <v>6054</v>
      </c>
      <c r="I986" s="17" t="s">
        <v>6137</v>
      </c>
      <c r="J986" s="18" t="s">
        <v>6068</v>
      </c>
      <c r="K986" s="19" t="s">
        <v>6100</v>
      </c>
      <c r="L986" s="28"/>
      <c r="M986" s="20" t="s">
        <v>6058</v>
      </c>
      <c r="N986" s="20" t="s">
        <v>6058</v>
      </c>
      <c r="O986" s="22"/>
      <c r="P986" s="23" t="s">
        <v>6103</v>
      </c>
    </row>
    <row r="987">
      <c r="A987" s="7" t="str">
        <f t="shared" si="1"/>
        <v> </v>
      </c>
      <c r="B987" s="7" t="str">
        <f t="shared" si="2"/>
        <v>1779744559</v>
      </c>
      <c r="C987" s="11" t="s">
        <v>5872</v>
      </c>
      <c r="D987" s="12">
        <v>17797.0</v>
      </c>
      <c r="E987" s="13">
        <v>17814.0</v>
      </c>
      <c r="F987" s="14">
        <v>44559.0</v>
      </c>
      <c r="G987" s="15">
        <v>0.375</v>
      </c>
      <c r="H987" s="16" t="s">
        <v>6054</v>
      </c>
      <c r="I987" s="17" t="s">
        <v>6067</v>
      </c>
      <c r="J987" s="18" t="s">
        <v>6062</v>
      </c>
      <c r="K987" s="19" t="s">
        <v>6072</v>
      </c>
      <c r="L987" s="28" t="s">
        <v>6058</v>
      </c>
      <c r="M987" s="20"/>
      <c r="N987" s="20"/>
      <c r="O987" s="22"/>
      <c r="P987" s="23" t="s">
        <v>6104</v>
      </c>
    </row>
    <row r="988">
      <c r="A988" s="7" t="str">
        <f t="shared" si="1"/>
        <v> </v>
      </c>
      <c r="B988" s="7" t="str">
        <f t="shared" si="2"/>
        <v>1385344559</v>
      </c>
      <c r="C988" s="11" t="s">
        <v>2524</v>
      </c>
      <c r="D988" s="12">
        <v>13853.0</v>
      </c>
      <c r="E988" s="13">
        <v>27275.0</v>
      </c>
      <c r="F988" s="14">
        <v>44559.0</v>
      </c>
      <c r="G988" s="15">
        <v>0.375</v>
      </c>
      <c r="H988" s="16" t="s">
        <v>6054</v>
      </c>
      <c r="I988" s="17" t="s">
        <v>6137</v>
      </c>
      <c r="J988" s="18" t="s">
        <v>6068</v>
      </c>
      <c r="K988" s="19" t="s">
        <v>6057</v>
      </c>
      <c r="L988" s="28"/>
      <c r="M988" s="20" t="s">
        <v>6058</v>
      </c>
      <c r="N988" s="20"/>
      <c r="O988" s="22"/>
      <c r="P988" s="23" t="s">
        <v>6059</v>
      </c>
    </row>
    <row r="989">
      <c r="A989" s="7" t="str">
        <f t="shared" si="1"/>
        <v>Repeat</v>
      </c>
      <c r="B989" s="7" t="str">
        <f t="shared" si="2"/>
        <v>1401044559</v>
      </c>
      <c r="C989" s="11" t="s">
        <v>2637</v>
      </c>
      <c r="D989" s="12">
        <v>14010.0</v>
      </c>
      <c r="E989" s="13">
        <v>21325.0</v>
      </c>
      <c r="F989" s="14">
        <v>44559.0</v>
      </c>
      <c r="G989" s="15">
        <v>0.375</v>
      </c>
      <c r="H989" s="16" t="s">
        <v>6054</v>
      </c>
      <c r="I989" s="17" t="s">
        <v>6137</v>
      </c>
      <c r="J989" s="18" t="s">
        <v>6056</v>
      </c>
      <c r="K989" s="19" t="s">
        <v>6065</v>
      </c>
      <c r="L989" s="28"/>
      <c r="M989" s="20" t="s">
        <v>6058</v>
      </c>
      <c r="N989" s="20" t="s">
        <v>6058</v>
      </c>
      <c r="O989" s="22"/>
      <c r="P989" s="23" t="s">
        <v>6103</v>
      </c>
    </row>
    <row r="990">
      <c r="A990" s="7" t="str">
        <f t="shared" si="1"/>
        <v>Repeat</v>
      </c>
      <c r="B990" s="7" t="str">
        <f t="shared" si="2"/>
        <v>1529144559</v>
      </c>
      <c r="C990" s="11" t="s">
        <v>3681</v>
      </c>
      <c r="D990" s="12">
        <v>15291.0</v>
      </c>
      <c r="E990" s="13">
        <v>16997.0</v>
      </c>
      <c r="F990" s="14">
        <v>44559.0</v>
      </c>
      <c r="G990" s="15">
        <v>0.3958333333333333</v>
      </c>
      <c r="H990" s="16" t="s">
        <v>6060</v>
      </c>
      <c r="I990" s="17" t="s">
        <v>6137</v>
      </c>
      <c r="J990" s="18" t="s">
        <v>6068</v>
      </c>
      <c r="K990" s="19" t="s">
        <v>6079</v>
      </c>
      <c r="L990" s="28"/>
      <c r="M990" s="20" t="s">
        <v>6058</v>
      </c>
      <c r="N990" s="20"/>
      <c r="O990" s="22"/>
      <c r="P990" s="23" t="s">
        <v>6084</v>
      </c>
    </row>
    <row r="991">
      <c r="A991" s="7" t="str">
        <f t="shared" si="1"/>
        <v>Repeat</v>
      </c>
      <c r="B991" s="7" t="str">
        <f t="shared" si="2"/>
        <v>997944559</v>
      </c>
      <c r="C991" s="11" t="s">
        <v>325</v>
      </c>
      <c r="D991" s="12">
        <v>9979.0</v>
      </c>
      <c r="E991" s="13">
        <v>16425.0</v>
      </c>
      <c r="F991" s="14">
        <v>44559.0</v>
      </c>
      <c r="G991" s="15">
        <v>0.40625</v>
      </c>
      <c r="H991" s="16" t="s">
        <v>6060</v>
      </c>
      <c r="I991" s="17" t="s">
        <v>6067</v>
      </c>
      <c r="J991" s="18" t="s">
        <v>6062</v>
      </c>
      <c r="K991" s="19" t="s">
        <v>6079</v>
      </c>
      <c r="L991" s="28"/>
      <c r="M991" s="20" t="s">
        <v>6058</v>
      </c>
      <c r="N991" s="20"/>
      <c r="O991" s="22"/>
      <c r="P991" s="23" t="s">
        <v>6084</v>
      </c>
    </row>
    <row r="992">
      <c r="A992" s="7" t="str">
        <f t="shared" si="1"/>
        <v> </v>
      </c>
      <c r="B992" s="7" t="str">
        <f t="shared" si="2"/>
        <v>1777744559</v>
      </c>
      <c r="C992" s="11" t="s">
        <v>5870</v>
      </c>
      <c r="D992" s="12">
        <v>17777.0</v>
      </c>
      <c r="E992" s="13">
        <v>12674.0</v>
      </c>
      <c r="F992" s="14">
        <v>44559.0</v>
      </c>
      <c r="G992" s="15">
        <v>0.4166666666666667</v>
      </c>
      <c r="H992" s="16" t="s">
        <v>6060</v>
      </c>
      <c r="I992" s="17" t="s">
        <v>6067</v>
      </c>
      <c r="J992" s="18" t="s">
        <v>6062</v>
      </c>
      <c r="K992" s="19" t="s">
        <v>6057</v>
      </c>
      <c r="L992" s="28" t="s">
        <v>6058</v>
      </c>
      <c r="M992" s="20"/>
      <c r="N992" s="20"/>
      <c r="O992" s="22"/>
      <c r="P992" s="23" t="s">
        <v>6063</v>
      </c>
    </row>
    <row r="993">
      <c r="A993" s="7" t="str">
        <f t="shared" si="1"/>
        <v> </v>
      </c>
      <c r="B993" s="7" t="str">
        <f t="shared" si="2"/>
        <v>1071844559</v>
      </c>
      <c r="C993" s="11" t="s">
        <v>619</v>
      </c>
      <c r="D993" s="12">
        <v>10718.0</v>
      </c>
      <c r="E993" s="13">
        <v>25173.0</v>
      </c>
      <c r="F993" s="14">
        <v>44559.0</v>
      </c>
      <c r="G993" s="15">
        <v>0.4270833333333333</v>
      </c>
      <c r="H993" s="16" t="s">
        <v>6060</v>
      </c>
      <c r="I993" s="17" t="s">
        <v>6137</v>
      </c>
      <c r="J993" s="18" t="s">
        <v>6068</v>
      </c>
      <c r="K993" s="19" t="s">
        <v>6074</v>
      </c>
      <c r="L993" s="28"/>
      <c r="M993" s="20" t="s">
        <v>6058</v>
      </c>
      <c r="N993" s="20" t="s">
        <v>6058</v>
      </c>
      <c r="O993" s="22"/>
      <c r="P993" s="23" t="s">
        <v>6064</v>
      </c>
    </row>
    <row r="994">
      <c r="A994" s="7" t="str">
        <f t="shared" si="1"/>
        <v> </v>
      </c>
      <c r="B994" s="7" t="str">
        <f t="shared" si="2"/>
        <v>1381944559</v>
      </c>
      <c r="C994" s="11" t="s">
        <v>2500</v>
      </c>
      <c r="D994" s="12">
        <v>13819.0</v>
      </c>
      <c r="E994" s="13">
        <v>21650.0</v>
      </c>
      <c r="F994" s="14">
        <v>44559.0</v>
      </c>
      <c r="G994" s="15">
        <v>0.4375</v>
      </c>
      <c r="H994" s="16" t="s">
        <v>6054</v>
      </c>
      <c r="I994" s="17" t="s">
        <v>6067</v>
      </c>
      <c r="J994" s="18" t="s">
        <v>6081</v>
      </c>
      <c r="K994" s="19" t="s">
        <v>6108</v>
      </c>
      <c r="L994" s="28"/>
      <c r="M994" s="20" t="s">
        <v>6058</v>
      </c>
      <c r="N994" s="20"/>
      <c r="O994" s="22"/>
      <c r="P994" s="23" t="s">
        <v>6059</v>
      </c>
    </row>
    <row r="995">
      <c r="A995" s="7" t="str">
        <f t="shared" si="1"/>
        <v> </v>
      </c>
      <c r="B995" s="7" t="str">
        <f t="shared" si="2"/>
        <v>1408644559</v>
      </c>
      <c r="C995" s="11" t="s">
        <v>2696</v>
      </c>
      <c r="D995" s="12">
        <v>14086.0</v>
      </c>
      <c r="E995" s="13">
        <v>25562.0</v>
      </c>
      <c r="F995" s="14">
        <v>44559.0</v>
      </c>
      <c r="G995" s="15">
        <v>0.4375</v>
      </c>
      <c r="H995" s="16" t="s">
        <v>6060</v>
      </c>
      <c r="I995" s="17" t="s">
        <v>6067</v>
      </c>
      <c r="J995" s="18" t="s">
        <v>6081</v>
      </c>
      <c r="K995" s="19" t="s">
        <v>6111</v>
      </c>
      <c r="L995" s="28"/>
      <c r="M995" s="20" t="s">
        <v>6058</v>
      </c>
      <c r="N995" s="20"/>
      <c r="O995" s="22"/>
      <c r="P995" s="23" t="s">
        <v>6059</v>
      </c>
    </row>
    <row r="996">
      <c r="A996" s="7" t="str">
        <f t="shared" si="1"/>
        <v> </v>
      </c>
      <c r="B996" s="7" t="str">
        <f t="shared" si="2"/>
        <v>1279044559</v>
      </c>
      <c r="C996" s="11" t="s">
        <v>1678</v>
      </c>
      <c r="D996" s="12">
        <v>12790.0</v>
      </c>
      <c r="E996" s="13">
        <v>15751.0</v>
      </c>
      <c r="F996" s="14">
        <v>44559.0</v>
      </c>
      <c r="G996" s="15">
        <v>0.4375</v>
      </c>
      <c r="H996" s="16" t="s">
        <v>6060</v>
      </c>
      <c r="I996" s="17" t="s">
        <v>6137</v>
      </c>
      <c r="J996" s="18" t="s">
        <v>6068</v>
      </c>
      <c r="K996" s="19" t="s">
        <v>6057</v>
      </c>
      <c r="L996" s="28"/>
      <c r="M996" s="20" t="s">
        <v>6058</v>
      </c>
      <c r="N996" s="20"/>
      <c r="O996" s="22"/>
      <c r="P996" s="23" t="s">
        <v>6059</v>
      </c>
    </row>
    <row r="997">
      <c r="A997" s="7" t="str">
        <f t="shared" si="1"/>
        <v> </v>
      </c>
      <c r="B997" s="7" t="str">
        <f t="shared" si="2"/>
        <v>1489144559</v>
      </c>
      <c r="C997" s="11" t="s">
        <v>3352</v>
      </c>
      <c r="D997" s="12">
        <v>14891.0</v>
      </c>
      <c r="E997" s="13">
        <v>31551.0</v>
      </c>
      <c r="F997" s="14">
        <v>44559.0</v>
      </c>
      <c r="G997" s="15">
        <v>0.4583333333333333</v>
      </c>
      <c r="H997" s="16" t="s">
        <v>6054</v>
      </c>
      <c r="I997" s="17" t="s">
        <v>6067</v>
      </c>
      <c r="J997" s="18" t="s">
        <v>6081</v>
      </c>
      <c r="K997" s="19" t="s">
        <v>6132</v>
      </c>
      <c r="L997" s="28"/>
      <c r="M997" s="20" t="s">
        <v>6058</v>
      </c>
      <c r="N997" s="20"/>
      <c r="O997" s="22"/>
      <c r="P997" s="23" t="s">
        <v>6059</v>
      </c>
    </row>
    <row r="998">
      <c r="A998" s="7" t="str">
        <f t="shared" si="1"/>
        <v> </v>
      </c>
      <c r="B998" s="7" t="str">
        <f t="shared" si="2"/>
        <v>1554944559</v>
      </c>
      <c r="C998" s="11" t="s">
        <v>3899</v>
      </c>
      <c r="D998" s="12">
        <v>15549.0</v>
      </c>
      <c r="E998" s="13">
        <v>27220.0</v>
      </c>
      <c r="F998" s="14">
        <v>44559.0</v>
      </c>
      <c r="G998" s="15">
        <v>0.4583333333333333</v>
      </c>
      <c r="H998" s="16" t="s">
        <v>6060</v>
      </c>
      <c r="I998" s="17" t="s">
        <v>6067</v>
      </c>
      <c r="J998" s="18" t="s">
        <v>6081</v>
      </c>
      <c r="K998" s="19" t="s">
        <v>6158</v>
      </c>
      <c r="L998" s="28"/>
      <c r="M998" s="20" t="s">
        <v>6058</v>
      </c>
      <c r="N998" s="20"/>
      <c r="O998" s="22"/>
      <c r="P998" s="23" t="s">
        <v>6059</v>
      </c>
    </row>
    <row r="999">
      <c r="A999" s="7" t="str">
        <f t="shared" si="1"/>
        <v> </v>
      </c>
      <c r="B999" s="7" t="str">
        <f t="shared" si="2"/>
        <v>1141144559</v>
      </c>
      <c r="C999" s="11" t="s">
        <v>908</v>
      </c>
      <c r="D999" s="12">
        <v>11411.0</v>
      </c>
      <c r="E999" s="13">
        <v>26573.0</v>
      </c>
      <c r="F999" s="14">
        <v>44559.0</v>
      </c>
      <c r="G999" s="15">
        <v>0.4791666666666667</v>
      </c>
      <c r="H999" s="16" t="s">
        <v>6060</v>
      </c>
      <c r="I999" s="17" t="s">
        <v>6067</v>
      </c>
      <c r="J999" s="18" t="s">
        <v>6081</v>
      </c>
      <c r="K999" s="19" t="s">
        <v>6097</v>
      </c>
      <c r="L999" s="28"/>
      <c r="M999" s="20" t="s">
        <v>6058</v>
      </c>
      <c r="N999" s="20" t="s">
        <v>6058</v>
      </c>
      <c r="O999" s="22"/>
      <c r="P999" s="23" t="s">
        <v>6064</v>
      </c>
    </row>
    <row r="1000">
      <c r="A1000" s="7" t="str">
        <f t="shared" si="1"/>
        <v> </v>
      </c>
      <c r="B1000" s="7" t="str">
        <f t="shared" si="2"/>
        <v>1518144559</v>
      </c>
      <c r="C1000" s="11" t="s">
        <v>3590</v>
      </c>
      <c r="D1000" s="12">
        <v>15181.0</v>
      </c>
      <c r="E1000" s="13">
        <v>25311.0</v>
      </c>
      <c r="F1000" s="14">
        <v>44559.0</v>
      </c>
      <c r="G1000" s="15">
        <v>0.4791666666666667</v>
      </c>
      <c r="H1000" s="16" t="s">
        <v>6060</v>
      </c>
      <c r="I1000" s="17" t="s">
        <v>6067</v>
      </c>
      <c r="J1000" s="18" t="s">
        <v>6081</v>
      </c>
      <c r="K1000" s="19" t="s">
        <v>6057</v>
      </c>
      <c r="L1000" s="28"/>
      <c r="M1000" s="20" t="s">
        <v>6058</v>
      </c>
      <c r="N1000" s="20" t="s">
        <v>6058</v>
      </c>
      <c r="O1000" s="22"/>
      <c r="P1000" s="23" t="s">
        <v>6064</v>
      </c>
    </row>
    <row r="1001">
      <c r="A1001" s="7" t="str">
        <f t="shared" si="1"/>
        <v> </v>
      </c>
      <c r="B1001" s="7" t="str">
        <f t="shared" si="2"/>
        <v>1780544559</v>
      </c>
      <c r="C1001" s="11" t="s">
        <v>5874</v>
      </c>
      <c r="D1001" s="12">
        <v>17805.0</v>
      </c>
      <c r="E1001" s="13">
        <v>13984.0</v>
      </c>
      <c r="F1001" s="14">
        <v>44559.0</v>
      </c>
      <c r="G1001" s="15">
        <v>0.4895833333333333</v>
      </c>
      <c r="H1001" s="16" t="s">
        <v>6060</v>
      </c>
      <c r="I1001" s="17" t="s">
        <v>6067</v>
      </c>
      <c r="J1001" s="18" t="s">
        <v>6062</v>
      </c>
      <c r="K1001" s="19" t="s">
        <v>6072</v>
      </c>
      <c r="L1001" s="28" t="s">
        <v>6058</v>
      </c>
      <c r="M1001" s="20"/>
      <c r="N1001" s="20"/>
      <c r="O1001" s="22"/>
      <c r="P1001" s="23" t="s">
        <v>6104</v>
      </c>
    </row>
    <row r="1002">
      <c r="A1002" s="7" t="str">
        <f t="shared" si="1"/>
        <v> </v>
      </c>
      <c r="B1002" s="7" t="str">
        <f t="shared" si="2"/>
        <v>1342844559</v>
      </c>
      <c r="C1002" s="11" t="s">
        <v>2184</v>
      </c>
      <c r="D1002" s="12">
        <v>13428.0</v>
      </c>
      <c r="E1002" s="13">
        <v>16093.0</v>
      </c>
      <c r="F1002" s="14">
        <v>44559.0</v>
      </c>
      <c r="G1002" s="15">
        <v>0.5104166666666666</v>
      </c>
      <c r="H1002" s="16" t="s">
        <v>6060</v>
      </c>
      <c r="I1002" s="17" t="s">
        <v>6061</v>
      </c>
      <c r="J1002" s="18" t="s">
        <v>6081</v>
      </c>
      <c r="K1002" s="19" t="s">
        <v>6109</v>
      </c>
      <c r="L1002" s="28"/>
      <c r="M1002" s="20" t="s">
        <v>6058</v>
      </c>
      <c r="N1002" s="20" t="s">
        <v>6058</v>
      </c>
      <c r="O1002" s="22"/>
      <c r="P1002" s="23" t="s">
        <v>6064</v>
      </c>
    </row>
    <row r="1003">
      <c r="A1003" s="7" t="str">
        <f t="shared" si="1"/>
        <v> </v>
      </c>
      <c r="B1003" s="7" t="str">
        <f t="shared" si="2"/>
        <v>1771044559</v>
      </c>
      <c r="C1003" s="11" t="s">
        <v>794</v>
      </c>
      <c r="D1003" s="12">
        <v>17710.0</v>
      </c>
      <c r="E1003" s="13">
        <v>19920.0</v>
      </c>
      <c r="F1003" s="14">
        <v>44559.0</v>
      </c>
      <c r="G1003" s="15">
        <v>0.5416666666666666</v>
      </c>
      <c r="H1003" s="16" t="s">
        <v>6054</v>
      </c>
      <c r="I1003" s="17" t="s">
        <v>6087</v>
      </c>
      <c r="J1003" s="18" t="s">
        <v>6062</v>
      </c>
      <c r="K1003" s="19" t="s">
        <v>6107</v>
      </c>
      <c r="L1003" s="28" t="s">
        <v>6058</v>
      </c>
      <c r="M1003" s="20"/>
      <c r="N1003" s="20"/>
      <c r="O1003" s="22"/>
      <c r="P1003" s="23" t="s">
        <v>6104</v>
      </c>
    </row>
    <row r="1004">
      <c r="A1004" s="7" t="str">
        <f t="shared" si="1"/>
        <v>Repeat</v>
      </c>
      <c r="B1004" s="7" t="str">
        <f t="shared" si="2"/>
        <v>1565744559</v>
      </c>
      <c r="C1004" s="11" t="s">
        <v>3994</v>
      </c>
      <c r="D1004" s="12">
        <v>15657.0</v>
      </c>
      <c r="E1004" s="13">
        <v>24273.0</v>
      </c>
      <c r="F1004" s="14">
        <v>44559.0</v>
      </c>
      <c r="G1004" s="15">
        <v>0.5520833333333334</v>
      </c>
      <c r="H1004" s="16" t="s">
        <v>6060</v>
      </c>
      <c r="I1004" s="17" t="s">
        <v>6137</v>
      </c>
      <c r="J1004" s="18" t="s">
        <v>6056</v>
      </c>
      <c r="K1004" s="19" t="s">
        <v>6098</v>
      </c>
      <c r="L1004" s="28"/>
      <c r="M1004" s="20" t="s">
        <v>6058</v>
      </c>
      <c r="N1004" s="20"/>
      <c r="O1004" s="22"/>
      <c r="P1004" s="23" t="s">
        <v>6059</v>
      </c>
    </row>
    <row r="1005">
      <c r="A1005" s="7" t="str">
        <f t="shared" si="1"/>
        <v> </v>
      </c>
      <c r="B1005" s="7" t="str">
        <f t="shared" si="2"/>
        <v>1566844559</v>
      </c>
      <c r="C1005" s="11" t="s">
        <v>4004</v>
      </c>
      <c r="D1005" s="12">
        <v>15668.0</v>
      </c>
      <c r="E1005" s="13">
        <v>18726.0</v>
      </c>
      <c r="F1005" s="14">
        <v>44559.0</v>
      </c>
      <c r="G1005" s="15">
        <v>0.5520833333333334</v>
      </c>
      <c r="H1005" s="16" t="s">
        <v>6060</v>
      </c>
      <c r="I1005" s="17" t="s">
        <v>6137</v>
      </c>
      <c r="J1005" s="18" t="s">
        <v>6068</v>
      </c>
      <c r="K1005" s="19" t="s">
        <v>6091</v>
      </c>
      <c r="L1005" s="28"/>
      <c r="M1005" s="20" t="s">
        <v>6058</v>
      </c>
      <c r="N1005" s="20"/>
      <c r="O1005" s="22"/>
      <c r="P1005" s="23" t="s">
        <v>6059</v>
      </c>
    </row>
    <row r="1006">
      <c r="A1006" s="7" t="str">
        <f t="shared" si="1"/>
        <v> </v>
      </c>
      <c r="B1006" s="7" t="str">
        <f t="shared" si="2"/>
        <v>1557944559</v>
      </c>
      <c r="C1006" s="11" t="s">
        <v>3925</v>
      </c>
      <c r="D1006" s="12">
        <v>15579.0</v>
      </c>
      <c r="E1006" s="13">
        <v>18488.0</v>
      </c>
      <c r="F1006" s="14">
        <v>44559.0</v>
      </c>
      <c r="G1006" s="15">
        <v>0.5625</v>
      </c>
      <c r="H1006" s="16" t="s">
        <v>6060</v>
      </c>
      <c r="I1006" s="17" t="s">
        <v>6137</v>
      </c>
      <c r="J1006" s="18" t="s">
        <v>6068</v>
      </c>
      <c r="K1006" s="19" t="s">
        <v>6079</v>
      </c>
      <c r="L1006" s="28"/>
      <c r="M1006" s="20" t="s">
        <v>6058</v>
      </c>
      <c r="N1006" s="20"/>
      <c r="O1006" s="22"/>
      <c r="P1006" s="23" t="s">
        <v>6084</v>
      </c>
    </row>
    <row r="1007">
      <c r="A1007" s="7" t="str">
        <f t="shared" si="1"/>
        <v> </v>
      </c>
      <c r="B1007" s="7" t="str">
        <f t="shared" si="2"/>
        <v>1143344559</v>
      </c>
      <c r="C1007" s="11" t="s">
        <v>919</v>
      </c>
      <c r="D1007" s="12">
        <v>11433.0</v>
      </c>
      <c r="E1007" s="13">
        <v>22604.0</v>
      </c>
      <c r="F1007" s="14">
        <v>44559.0</v>
      </c>
      <c r="G1007" s="15">
        <v>0.5729166666666666</v>
      </c>
      <c r="H1007" s="16" t="s">
        <v>6060</v>
      </c>
      <c r="I1007" s="17" t="s">
        <v>6137</v>
      </c>
      <c r="J1007" s="18" t="s">
        <v>6056</v>
      </c>
      <c r="K1007" s="19" t="s">
        <v>6097</v>
      </c>
      <c r="L1007" s="28"/>
      <c r="M1007" s="20" t="s">
        <v>6058</v>
      </c>
      <c r="N1007" s="20"/>
      <c r="O1007" s="22"/>
      <c r="P1007" s="23" t="s">
        <v>6059</v>
      </c>
    </row>
    <row r="1008">
      <c r="A1008" s="7" t="str">
        <f t="shared" si="1"/>
        <v> </v>
      </c>
      <c r="B1008" s="7" t="str">
        <f t="shared" si="2"/>
        <v>1329944559</v>
      </c>
      <c r="C1008" s="11" t="s">
        <v>2091</v>
      </c>
      <c r="D1008" s="12">
        <v>13299.0</v>
      </c>
      <c r="E1008" s="13">
        <v>28288.0</v>
      </c>
      <c r="F1008" s="14">
        <v>44559.0</v>
      </c>
      <c r="G1008" s="15">
        <v>0.5729166666666666</v>
      </c>
      <c r="H1008" s="16" t="s">
        <v>6054</v>
      </c>
      <c r="I1008" s="17" t="s">
        <v>6137</v>
      </c>
      <c r="J1008" s="18" t="s">
        <v>6068</v>
      </c>
      <c r="K1008" s="19" t="s">
        <v>6069</v>
      </c>
      <c r="L1008" s="28"/>
      <c r="M1008" s="20" t="s">
        <v>6058</v>
      </c>
      <c r="N1008" s="20"/>
      <c r="O1008" s="22"/>
      <c r="P1008" s="23" t="s">
        <v>6059</v>
      </c>
    </row>
    <row r="1009">
      <c r="A1009" s="7" t="str">
        <f t="shared" si="1"/>
        <v> </v>
      </c>
      <c r="B1009" s="7" t="str">
        <f t="shared" si="2"/>
        <v>1771944559</v>
      </c>
      <c r="C1009" s="11" t="s">
        <v>5876</v>
      </c>
      <c r="D1009" s="12">
        <v>17719.0</v>
      </c>
      <c r="E1009" s="13">
        <v>16470.0</v>
      </c>
      <c r="F1009" s="14">
        <v>44559.0</v>
      </c>
      <c r="G1009" s="15">
        <v>0.59375</v>
      </c>
      <c r="H1009" s="16" t="s">
        <v>6060</v>
      </c>
      <c r="I1009" s="17" t="s">
        <v>6067</v>
      </c>
      <c r="J1009" s="18" t="s">
        <v>6062</v>
      </c>
      <c r="K1009" s="19" t="s">
        <v>6065</v>
      </c>
      <c r="L1009" s="28" t="s">
        <v>6058</v>
      </c>
      <c r="M1009" s="20"/>
      <c r="N1009" s="20"/>
      <c r="O1009" s="22"/>
      <c r="P1009" s="23" t="s">
        <v>6104</v>
      </c>
    </row>
    <row r="1010">
      <c r="A1010" s="7" t="str">
        <f t="shared" si="1"/>
        <v> </v>
      </c>
      <c r="B1010" s="7" t="str">
        <f t="shared" si="2"/>
        <v>1753344559</v>
      </c>
      <c r="C1010" s="11" t="s">
        <v>5505</v>
      </c>
      <c r="D1010" s="12">
        <v>17533.0</v>
      </c>
      <c r="E1010" s="13">
        <v>24130.0</v>
      </c>
      <c r="F1010" s="14">
        <v>44559.0</v>
      </c>
      <c r="G1010" s="15">
        <v>0.59375</v>
      </c>
      <c r="H1010" s="16" t="s">
        <v>6054</v>
      </c>
      <c r="I1010" s="17" t="s">
        <v>6061</v>
      </c>
      <c r="J1010" s="18" t="s">
        <v>6081</v>
      </c>
      <c r="K1010" s="19" t="s">
        <v>6082</v>
      </c>
      <c r="L1010" s="28" t="s">
        <v>6058</v>
      </c>
      <c r="M1010" s="20"/>
      <c r="N1010" s="20"/>
      <c r="O1010" s="22" t="s">
        <v>6127</v>
      </c>
      <c r="P1010" s="23" t="s">
        <v>6106</v>
      </c>
    </row>
    <row r="1011">
      <c r="A1011" s="7" t="str">
        <f t="shared" si="1"/>
        <v> </v>
      </c>
      <c r="B1011" s="7" t="str">
        <f t="shared" si="2"/>
        <v>1780644559</v>
      </c>
      <c r="C1011" s="11" t="s">
        <v>5878</v>
      </c>
      <c r="D1011" s="12">
        <v>17806.0</v>
      </c>
      <c r="E1011" s="13">
        <v>17363.0</v>
      </c>
      <c r="F1011" s="14">
        <v>44559.0</v>
      </c>
      <c r="G1011" s="15">
        <v>0.59375</v>
      </c>
      <c r="H1011" s="16" t="s">
        <v>6060</v>
      </c>
      <c r="I1011" s="17" t="s">
        <v>6067</v>
      </c>
      <c r="J1011" s="18" t="s">
        <v>6062</v>
      </c>
      <c r="K1011" s="19" t="s">
        <v>6079</v>
      </c>
      <c r="L1011" s="28" t="s">
        <v>6058</v>
      </c>
      <c r="M1011" s="20"/>
      <c r="N1011" s="20"/>
      <c r="O1011" s="22"/>
      <c r="P1011" s="23" t="s">
        <v>6104</v>
      </c>
    </row>
    <row r="1012">
      <c r="A1012" s="7" t="str">
        <f t="shared" si="1"/>
        <v> </v>
      </c>
      <c r="B1012" s="7" t="str">
        <f t="shared" si="2"/>
        <v>1011544559</v>
      </c>
      <c r="C1012" s="11" t="s">
        <v>384</v>
      </c>
      <c r="D1012" s="12">
        <v>10115.0</v>
      </c>
      <c r="E1012" s="13">
        <v>28803.0</v>
      </c>
      <c r="F1012" s="14">
        <v>44559.0</v>
      </c>
      <c r="G1012" s="15">
        <v>0.59375</v>
      </c>
      <c r="H1012" s="16" t="s">
        <v>6060</v>
      </c>
      <c r="I1012" s="17" t="s">
        <v>6137</v>
      </c>
      <c r="J1012" s="18" t="s">
        <v>6068</v>
      </c>
      <c r="K1012" s="19" t="s">
        <v>6074</v>
      </c>
      <c r="L1012" s="28"/>
      <c r="M1012" s="20" t="s">
        <v>6058</v>
      </c>
      <c r="N1012" s="20"/>
      <c r="O1012" s="22"/>
      <c r="P1012" s="23" t="e">
        <v>#N/A</v>
      </c>
    </row>
    <row r="1013">
      <c r="A1013" s="7" t="str">
        <f t="shared" si="1"/>
        <v> </v>
      </c>
      <c r="B1013" s="7" t="str">
        <f t="shared" si="2"/>
        <v>925544559</v>
      </c>
      <c r="C1013" s="11" t="s">
        <v>77</v>
      </c>
      <c r="D1013" s="12">
        <v>9255.0</v>
      </c>
      <c r="E1013" s="13">
        <v>19519.0</v>
      </c>
      <c r="F1013" s="14">
        <v>44559.0</v>
      </c>
      <c r="G1013" s="15">
        <v>0.6041666666666666</v>
      </c>
      <c r="H1013" s="16" t="s">
        <v>6060</v>
      </c>
      <c r="I1013" s="17" t="s">
        <v>6067</v>
      </c>
      <c r="J1013" s="18" t="s">
        <v>6062</v>
      </c>
      <c r="K1013" s="19" t="s">
        <v>6075</v>
      </c>
      <c r="L1013" s="28"/>
      <c r="M1013" s="20" t="s">
        <v>6058</v>
      </c>
      <c r="N1013" s="20"/>
      <c r="O1013" s="22" t="s">
        <v>6127</v>
      </c>
      <c r="P1013" s="23" t="s">
        <v>6106</v>
      </c>
    </row>
    <row r="1014">
      <c r="A1014" s="7" t="str">
        <f t="shared" si="1"/>
        <v> </v>
      </c>
      <c r="B1014" s="7" t="str">
        <f t="shared" si="2"/>
        <v>1778244559</v>
      </c>
      <c r="C1014" s="11" t="s">
        <v>5877</v>
      </c>
      <c r="D1014" s="12">
        <v>17782.0</v>
      </c>
      <c r="E1014" s="13">
        <v>14015.0</v>
      </c>
      <c r="F1014" s="14">
        <v>44559.0</v>
      </c>
      <c r="G1014" s="15">
        <v>0.6041666666666666</v>
      </c>
      <c r="H1014" s="16" t="s">
        <v>6054</v>
      </c>
      <c r="I1014" s="17" t="s">
        <v>6067</v>
      </c>
      <c r="J1014" s="18" t="s">
        <v>6062</v>
      </c>
      <c r="K1014" s="19" t="s">
        <v>6107</v>
      </c>
      <c r="L1014" s="28" t="s">
        <v>6058</v>
      </c>
      <c r="M1014" s="20"/>
      <c r="N1014" s="20"/>
      <c r="O1014" s="22"/>
      <c r="P1014" s="23" t="s">
        <v>6104</v>
      </c>
    </row>
    <row r="1015">
      <c r="A1015" s="7" t="str">
        <f t="shared" si="1"/>
        <v> </v>
      </c>
      <c r="B1015" s="7" t="str">
        <f t="shared" si="2"/>
        <v>1759744559</v>
      </c>
      <c r="C1015" s="11" t="s">
        <v>5867</v>
      </c>
      <c r="D1015" s="12">
        <v>17597.0</v>
      </c>
      <c r="E1015" s="13">
        <v>21091.0</v>
      </c>
      <c r="F1015" s="14">
        <v>44559.0</v>
      </c>
      <c r="G1015" s="15">
        <v>0.6041666666666666</v>
      </c>
      <c r="H1015" s="16" t="s">
        <v>6060</v>
      </c>
      <c r="I1015" s="17" t="s">
        <v>6067</v>
      </c>
      <c r="J1015" s="18" t="s">
        <v>6081</v>
      </c>
      <c r="K1015" s="19" t="s">
        <v>6111</v>
      </c>
      <c r="L1015" s="28" t="s">
        <v>6058</v>
      </c>
      <c r="M1015" s="20"/>
      <c r="N1015" s="20"/>
      <c r="O1015" s="22"/>
      <c r="P1015" s="23" t="s">
        <v>6063</v>
      </c>
    </row>
    <row r="1016">
      <c r="A1016" s="7" t="str">
        <f t="shared" si="1"/>
        <v> </v>
      </c>
      <c r="B1016" s="7" t="str">
        <f t="shared" si="2"/>
        <v>1728544559</v>
      </c>
      <c r="C1016" s="11" t="s">
        <v>5321</v>
      </c>
      <c r="D1016" s="12">
        <v>17285.0</v>
      </c>
      <c r="E1016" s="13">
        <v>25666.0</v>
      </c>
      <c r="F1016" s="14">
        <v>44559.0</v>
      </c>
      <c r="G1016" s="15">
        <v>0.6041666666666666</v>
      </c>
      <c r="H1016" s="16" t="s">
        <v>6054</v>
      </c>
      <c r="I1016" s="17" t="s">
        <v>6061</v>
      </c>
      <c r="J1016" s="18" t="s">
        <v>6081</v>
      </c>
      <c r="K1016" s="19" t="s">
        <v>6111</v>
      </c>
      <c r="L1016" s="28" t="s">
        <v>6058</v>
      </c>
      <c r="M1016" s="20"/>
      <c r="N1016" s="20"/>
      <c r="O1016" s="22"/>
      <c r="P1016" s="23" t="s">
        <v>6063</v>
      </c>
    </row>
    <row r="1017">
      <c r="A1017" s="7" t="str">
        <f t="shared" si="1"/>
        <v> </v>
      </c>
      <c r="B1017" s="7" t="str">
        <f t="shared" si="2"/>
        <v>1781044559</v>
      </c>
      <c r="C1017" s="11" t="s">
        <v>6159</v>
      </c>
      <c r="D1017" s="12">
        <v>17810.0</v>
      </c>
      <c r="E1017" s="13">
        <v>20621.0</v>
      </c>
      <c r="F1017" s="14">
        <v>44559.0</v>
      </c>
      <c r="G1017" s="15">
        <v>0.6041666666666666</v>
      </c>
      <c r="H1017" s="16" t="s">
        <v>6054</v>
      </c>
      <c r="I1017" s="17" t="s">
        <v>6067</v>
      </c>
      <c r="J1017" s="18" t="s">
        <v>6081</v>
      </c>
      <c r="K1017" s="19" t="s">
        <v>6154</v>
      </c>
      <c r="L1017" s="28" t="s">
        <v>6058</v>
      </c>
      <c r="M1017" s="20"/>
      <c r="N1017" s="20"/>
      <c r="O1017" s="22"/>
      <c r="P1017" s="23" t="e">
        <v>#N/A</v>
      </c>
    </row>
    <row r="1018">
      <c r="A1018" s="7" t="str">
        <f t="shared" si="1"/>
        <v>Repeat</v>
      </c>
      <c r="B1018" s="7" t="str">
        <f t="shared" si="2"/>
        <v>1100444559</v>
      </c>
      <c r="C1018" s="11" t="s">
        <v>725</v>
      </c>
      <c r="D1018" s="12">
        <v>11004.0</v>
      </c>
      <c r="E1018" s="13">
        <v>27126.0</v>
      </c>
      <c r="F1018" s="14">
        <v>44559.0</v>
      </c>
      <c r="G1018" s="15">
        <v>0.625</v>
      </c>
      <c r="H1018" s="16" t="s">
        <v>6060</v>
      </c>
      <c r="I1018" s="17" t="s">
        <v>6137</v>
      </c>
      <c r="J1018" s="18" t="s">
        <v>6068</v>
      </c>
      <c r="K1018" s="19" t="s">
        <v>6083</v>
      </c>
      <c r="L1018" s="28"/>
      <c r="M1018" s="20" t="s">
        <v>6058</v>
      </c>
      <c r="N1018" s="20" t="s">
        <v>6058</v>
      </c>
      <c r="O1018" s="22"/>
      <c r="P1018" s="23" t="s">
        <v>6064</v>
      </c>
    </row>
    <row r="1019">
      <c r="A1019" s="7" t="str">
        <f t="shared" si="1"/>
        <v> </v>
      </c>
      <c r="B1019" s="7" t="str">
        <f t="shared" si="2"/>
        <v>1013744559</v>
      </c>
      <c r="C1019" s="11" t="s">
        <v>388</v>
      </c>
      <c r="D1019" s="12">
        <v>10137.0</v>
      </c>
      <c r="E1019" s="13">
        <v>21021.0</v>
      </c>
      <c r="F1019" s="14">
        <v>44559.0</v>
      </c>
      <c r="G1019" s="15">
        <v>0.625</v>
      </c>
      <c r="H1019" s="16" t="s">
        <v>6060</v>
      </c>
      <c r="I1019" s="17" t="s">
        <v>6067</v>
      </c>
      <c r="J1019" s="18" t="s">
        <v>6081</v>
      </c>
      <c r="K1019" s="19" t="s">
        <v>6078</v>
      </c>
      <c r="L1019" s="28"/>
      <c r="M1019" s="20" t="s">
        <v>6058</v>
      </c>
      <c r="N1019" s="20"/>
      <c r="O1019" s="22"/>
      <c r="P1019" s="23" t="s">
        <v>6084</v>
      </c>
    </row>
    <row r="1020">
      <c r="A1020" s="7" t="str">
        <f t="shared" si="1"/>
        <v> </v>
      </c>
      <c r="B1020" s="7" t="str">
        <f t="shared" si="2"/>
        <v>1360644559</v>
      </c>
      <c r="C1020" s="11" t="s">
        <v>2328</v>
      </c>
      <c r="D1020" s="12">
        <v>13606.0</v>
      </c>
      <c r="E1020" s="13">
        <v>20028.0</v>
      </c>
      <c r="F1020" s="14">
        <v>44559.0</v>
      </c>
      <c r="G1020" s="15">
        <v>0.625</v>
      </c>
      <c r="H1020" s="16" t="s">
        <v>6060</v>
      </c>
      <c r="I1020" s="17" t="s">
        <v>6137</v>
      </c>
      <c r="J1020" s="18" t="s">
        <v>6068</v>
      </c>
      <c r="K1020" s="19" t="s">
        <v>6079</v>
      </c>
      <c r="L1020" s="28"/>
      <c r="M1020" s="20" t="s">
        <v>6058</v>
      </c>
      <c r="N1020" s="20" t="s">
        <v>6058</v>
      </c>
      <c r="O1020" s="22"/>
      <c r="P1020" s="23" t="s">
        <v>6103</v>
      </c>
    </row>
    <row r="1021">
      <c r="A1021" s="7" t="str">
        <f t="shared" si="1"/>
        <v> </v>
      </c>
      <c r="B1021" s="7" t="str">
        <f t="shared" si="2"/>
        <v>926944559</v>
      </c>
      <c r="C1021" s="11" t="s">
        <v>88</v>
      </c>
      <c r="D1021" s="12">
        <v>9269.0</v>
      </c>
      <c r="E1021" s="13">
        <v>22102.0</v>
      </c>
      <c r="F1021" s="14">
        <v>44559.0</v>
      </c>
      <c r="G1021" s="15">
        <v>0.6354166666666666</v>
      </c>
      <c r="H1021" s="16" t="s">
        <v>6060</v>
      </c>
      <c r="I1021" s="17" t="s">
        <v>6061</v>
      </c>
      <c r="J1021" s="18" t="s">
        <v>6081</v>
      </c>
      <c r="K1021" s="19" t="s">
        <v>6091</v>
      </c>
      <c r="L1021" s="28"/>
      <c r="M1021" s="20" t="s">
        <v>6058</v>
      </c>
      <c r="N1021" s="20"/>
      <c r="O1021" s="22"/>
      <c r="P1021" s="23" t="s">
        <v>6059</v>
      </c>
    </row>
    <row r="1022">
      <c r="A1022" s="7" t="str">
        <f t="shared" si="1"/>
        <v> </v>
      </c>
      <c r="B1022" s="7" t="str">
        <f t="shared" si="2"/>
        <v>1015844559</v>
      </c>
      <c r="C1022" s="11" t="s">
        <v>400</v>
      </c>
      <c r="D1022" s="12">
        <v>10158.0</v>
      </c>
      <c r="E1022" s="13">
        <v>20362.0</v>
      </c>
      <c r="F1022" s="14">
        <v>44559.0</v>
      </c>
      <c r="G1022" s="15">
        <v>0.6354166666666666</v>
      </c>
      <c r="H1022" s="16" t="s">
        <v>6060</v>
      </c>
      <c r="I1022" s="17" t="s">
        <v>6061</v>
      </c>
      <c r="J1022" s="18" t="s">
        <v>6062</v>
      </c>
      <c r="K1022" s="19" t="s">
        <v>6072</v>
      </c>
      <c r="L1022" s="28"/>
      <c r="M1022" s="20" t="s">
        <v>6058</v>
      </c>
      <c r="N1022" s="20" t="s">
        <v>6058</v>
      </c>
      <c r="O1022" s="22"/>
      <c r="P1022" s="23" t="s">
        <v>6103</v>
      </c>
    </row>
    <row r="1023">
      <c r="A1023" s="7" t="str">
        <f t="shared" si="1"/>
        <v> </v>
      </c>
      <c r="B1023" s="7" t="str">
        <f t="shared" si="2"/>
        <v>1402444559</v>
      </c>
      <c r="C1023" s="11" t="s">
        <v>2648</v>
      </c>
      <c r="D1023" s="12">
        <v>14024.0</v>
      </c>
      <c r="E1023" s="13">
        <v>15850.0</v>
      </c>
      <c r="F1023" s="14">
        <v>44559.0</v>
      </c>
      <c r="G1023" s="15">
        <v>0.6458333333333334</v>
      </c>
      <c r="H1023" s="16" t="s">
        <v>6054</v>
      </c>
      <c r="I1023" s="17" t="s">
        <v>6067</v>
      </c>
      <c r="J1023" s="18" t="s">
        <v>6068</v>
      </c>
      <c r="K1023" s="19" t="s">
        <v>6079</v>
      </c>
      <c r="L1023" s="28"/>
      <c r="M1023" s="20" t="s">
        <v>6058</v>
      </c>
      <c r="N1023" s="20" t="s">
        <v>6058</v>
      </c>
      <c r="O1023" s="22"/>
      <c r="P1023" s="23" t="s">
        <v>6103</v>
      </c>
    </row>
    <row r="1024">
      <c r="A1024" s="7" t="str">
        <f t="shared" si="1"/>
        <v> </v>
      </c>
      <c r="B1024" s="7" t="str">
        <f t="shared" si="2"/>
        <v>1588444559</v>
      </c>
      <c r="C1024" s="11" t="s">
        <v>4203</v>
      </c>
      <c r="D1024" s="12">
        <v>15884.0</v>
      </c>
      <c r="E1024" s="13">
        <v>17027.0</v>
      </c>
      <c r="F1024" s="14">
        <v>44559.0</v>
      </c>
      <c r="G1024" s="15">
        <v>0.6458333333333334</v>
      </c>
      <c r="H1024" s="16" t="s">
        <v>6054</v>
      </c>
      <c r="I1024" s="17" t="s">
        <v>6137</v>
      </c>
      <c r="J1024" s="18" t="s">
        <v>6068</v>
      </c>
      <c r="K1024" s="19" t="s">
        <v>6069</v>
      </c>
      <c r="L1024" s="28"/>
      <c r="M1024" s="20" t="s">
        <v>6058</v>
      </c>
      <c r="N1024" s="20"/>
      <c r="O1024" s="22"/>
      <c r="P1024" s="23" t="e">
        <v>#N/A</v>
      </c>
    </row>
    <row r="1025">
      <c r="A1025" s="7" t="str">
        <f t="shared" si="1"/>
        <v> </v>
      </c>
      <c r="B1025" s="7" t="str">
        <f t="shared" si="2"/>
        <v>1259244559</v>
      </c>
      <c r="C1025" s="11" t="s">
        <v>1526</v>
      </c>
      <c r="D1025" s="12">
        <v>12592.0</v>
      </c>
      <c r="E1025" s="13">
        <v>22417.0</v>
      </c>
      <c r="F1025" s="14">
        <v>44559.0</v>
      </c>
      <c r="G1025" s="15">
        <v>0.6458333333333334</v>
      </c>
      <c r="H1025" s="16" t="s">
        <v>6060</v>
      </c>
      <c r="I1025" s="17" t="s">
        <v>6061</v>
      </c>
      <c r="J1025" s="18" t="s">
        <v>6062</v>
      </c>
      <c r="K1025" s="19" t="s">
        <v>6100</v>
      </c>
      <c r="L1025" s="28"/>
      <c r="M1025" s="20" t="s">
        <v>6058</v>
      </c>
      <c r="N1025" s="20" t="s">
        <v>6058</v>
      </c>
      <c r="O1025" s="22"/>
      <c r="P1025" s="23" t="s">
        <v>6103</v>
      </c>
    </row>
    <row r="1026">
      <c r="A1026" s="7" t="str">
        <f t="shared" si="1"/>
        <v>Repeat</v>
      </c>
      <c r="B1026" s="7" t="str">
        <f t="shared" si="2"/>
        <v>1208344559</v>
      </c>
      <c r="C1026" s="11" t="s">
        <v>1232</v>
      </c>
      <c r="D1026" s="12">
        <v>12083.0</v>
      </c>
      <c r="E1026" s="13">
        <v>22041.0</v>
      </c>
      <c r="F1026" s="14">
        <v>44559.0</v>
      </c>
      <c r="G1026" s="15">
        <v>0.6458333333333334</v>
      </c>
      <c r="H1026" s="16" t="s">
        <v>6054</v>
      </c>
      <c r="I1026" s="17" t="s">
        <v>6137</v>
      </c>
      <c r="J1026" s="18" t="s">
        <v>6056</v>
      </c>
      <c r="K1026" s="19" t="s">
        <v>6069</v>
      </c>
      <c r="L1026" s="28"/>
      <c r="M1026" s="20" t="s">
        <v>6058</v>
      </c>
      <c r="N1026" s="20" t="s">
        <v>6058</v>
      </c>
      <c r="O1026" s="22"/>
      <c r="P1026" s="23" t="s">
        <v>6064</v>
      </c>
    </row>
    <row r="1027">
      <c r="A1027" s="7" t="str">
        <f t="shared" si="1"/>
        <v> </v>
      </c>
      <c r="B1027" s="7" t="str">
        <f t="shared" si="2"/>
        <v>1776544559</v>
      </c>
      <c r="C1027" s="11" t="s">
        <v>5880</v>
      </c>
      <c r="D1027" s="12">
        <v>17765.0</v>
      </c>
      <c r="E1027" s="13">
        <v>14661.0</v>
      </c>
      <c r="F1027" s="14">
        <v>44559.0</v>
      </c>
      <c r="G1027" s="15">
        <v>0.65625</v>
      </c>
      <c r="H1027" s="16" t="s">
        <v>6060</v>
      </c>
      <c r="I1027" s="17" t="s">
        <v>6061</v>
      </c>
      <c r="J1027" s="18" t="s">
        <v>6062</v>
      </c>
      <c r="K1027" s="19" t="s">
        <v>6072</v>
      </c>
      <c r="L1027" s="28" t="s">
        <v>6058</v>
      </c>
      <c r="M1027" s="20"/>
      <c r="N1027" s="20"/>
      <c r="O1027" s="22"/>
      <c r="P1027" s="23" t="e">
        <v>#N/A</v>
      </c>
    </row>
    <row r="1028">
      <c r="A1028" s="7" t="str">
        <f t="shared" si="1"/>
        <v> </v>
      </c>
      <c r="B1028" s="7" t="str">
        <f t="shared" si="2"/>
        <v>1377944560</v>
      </c>
      <c r="C1028" s="11" t="s">
        <v>2468</v>
      </c>
      <c r="D1028" s="12">
        <v>13779.0</v>
      </c>
      <c r="E1028" s="13">
        <v>24043.0</v>
      </c>
      <c r="F1028" s="14">
        <v>44560.0</v>
      </c>
      <c r="G1028" s="15">
        <v>0.3333333333333333</v>
      </c>
      <c r="H1028" s="16" t="s">
        <v>6054</v>
      </c>
      <c r="I1028" s="17" t="s">
        <v>6067</v>
      </c>
      <c r="J1028" s="18" t="s">
        <v>6081</v>
      </c>
      <c r="K1028" s="19" t="s">
        <v>6083</v>
      </c>
      <c r="L1028" s="28"/>
      <c r="M1028" s="20" t="s">
        <v>6058</v>
      </c>
      <c r="N1028" s="20"/>
      <c r="O1028" s="22"/>
      <c r="P1028" s="23" t="s">
        <v>6059</v>
      </c>
    </row>
    <row r="1029">
      <c r="A1029" s="7" t="str">
        <f t="shared" si="1"/>
        <v> </v>
      </c>
      <c r="B1029" s="7" t="str">
        <f t="shared" si="2"/>
        <v>1646844560</v>
      </c>
      <c r="C1029" s="11" t="s">
        <v>4677</v>
      </c>
      <c r="D1029" s="12">
        <v>16468.0</v>
      </c>
      <c r="E1029" s="13">
        <v>21058.0</v>
      </c>
      <c r="F1029" s="14">
        <v>44560.0</v>
      </c>
      <c r="G1029" s="15">
        <v>0.34375</v>
      </c>
      <c r="H1029" s="16" t="s">
        <v>6060</v>
      </c>
      <c r="I1029" s="17" t="s">
        <v>6137</v>
      </c>
      <c r="J1029" s="18" t="s">
        <v>6068</v>
      </c>
      <c r="K1029" s="19" t="s">
        <v>6075</v>
      </c>
      <c r="L1029" s="28"/>
      <c r="M1029" s="20" t="s">
        <v>6058</v>
      </c>
      <c r="N1029" s="20"/>
      <c r="O1029" s="22"/>
      <c r="P1029" s="23" t="s">
        <v>6084</v>
      </c>
    </row>
    <row r="1030">
      <c r="A1030" s="7" t="str">
        <f t="shared" si="1"/>
        <v>Repeat</v>
      </c>
      <c r="B1030" s="7" t="str">
        <f t="shared" si="2"/>
        <v>1738844560</v>
      </c>
      <c r="C1030" s="11" t="s">
        <v>5398</v>
      </c>
      <c r="D1030" s="12">
        <v>17388.0</v>
      </c>
      <c r="E1030" s="13">
        <v>20837.0</v>
      </c>
      <c r="F1030" s="14">
        <v>44560.0</v>
      </c>
      <c r="G1030" s="15">
        <v>0.3541666666666667</v>
      </c>
      <c r="H1030" s="16" t="s">
        <v>6054</v>
      </c>
      <c r="I1030" s="17" t="s">
        <v>6137</v>
      </c>
      <c r="J1030" s="18" t="s">
        <v>6068</v>
      </c>
      <c r="K1030" s="19" t="s">
        <v>6069</v>
      </c>
      <c r="L1030" s="28"/>
      <c r="M1030" s="20" t="s">
        <v>6058</v>
      </c>
      <c r="N1030" s="20" t="s">
        <v>6058</v>
      </c>
      <c r="O1030" s="22"/>
      <c r="P1030" s="23" t="s">
        <v>6064</v>
      </c>
    </row>
    <row r="1031">
      <c r="A1031" s="7" t="str">
        <f t="shared" si="1"/>
        <v> </v>
      </c>
      <c r="B1031" s="7" t="str">
        <f t="shared" si="2"/>
        <v>1185844560</v>
      </c>
      <c r="C1031" s="11" t="s">
        <v>1117</v>
      </c>
      <c r="D1031" s="12">
        <v>11858.0</v>
      </c>
      <c r="E1031" s="13">
        <v>26372.0</v>
      </c>
      <c r="F1031" s="14">
        <v>44560.0</v>
      </c>
      <c r="G1031" s="15">
        <v>0.3645833333333333</v>
      </c>
      <c r="H1031" s="16" t="s">
        <v>6054</v>
      </c>
      <c r="I1031" s="17" t="s">
        <v>6137</v>
      </c>
      <c r="J1031" s="18" t="s">
        <v>6056</v>
      </c>
      <c r="K1031" s="19" t="s">
        <v>6082</v>
      </c>
      <c r="L1031" s="28"/>
      <c r="M1031" s="20" t="s">
        <v>6058</v>
      </c>
      <c r="N1031" s="20" t="s">
        <v>6058</v>
      </c>
      <c r="O1031" s="22"/>
      <c r="P1031" s="23" t="s">
        <v>6064</v>
      </c>
    </row>
    <row r="1032">
      <c r="A1032" s="7" t="str">
        <f t="shared" si="1"/>
        <v> </v>
      </c>
      <c r="B1032" s="7" t="str">
        <f t="shared" si="2"/>
        <v>1507544560</v>
      </c>
      <c r="C1032" s="11" t="s">
        <v>3500</v>
      </c>
      <c r="D1032" s="12">
        <v>15075.0</v>
      </c>
      <c r="E1032" s="13">
        <v>19774.0</v>
      </c>
      <c r="F1032" s="14">
        <v>44560.0</v>
      </c>
      <c r="G1032" s="15">
        <v>0.375</v>
      </c>
      <c r="H1032" s="16" t="s">
        <v>6060</v>
      </c>
      <c r="I1032" s="17" t="s">
        <v>6061</v>
      </c>
      <c r="J1032" s="18" t="s">
        <v>6062</v>
      </c>
      <c r="K1032" s="19" t="s">
        <v>6057</v>
      </c>
      <c r="L1032" s="28"/>
      <c r="M1032" s="20" t="s">
        <v>6058</v>
      </c>
      <c r="N1032" s="20" t="s">
        <v>6058</v>
      </c>
      <c r="O1032" s="22"/>
      <c r="P1032" s="23" t="s">
        <v>6064</v>
      </c>
    </row>
    <row r="1033">
      <c r="A1033" s="7" t="str">
        <f t="shared" si="1"/>
        <v> </v>
      </c>
      <c r="B1033" s="7" t="str">
        <f t="shared" si="2"/>
        <v>1583244560</v>
      </c>
      <c r="C1033" s="11" t="s">
        <v>1778</v>
      </c>
      <c r="D1033" s="12">
        <v>15832.0</v>
      </c>
      <c r="E1033" s="13">
        <v>20976.0</v>
      </c>
      <c r="F1033" s="14">
        <v>44560.0</v>
      </c>
      <c r="G1033" s="15">
        <v>0.375</v>
      </c>
      <c r="H1033" s="16" t="s">
        <v>6054</v>
      </c>
      <c r="I1033" s="17" t="s">
        <v>6137</v>
      </c>
      <c r="J1033" s="18" t="s">
        <v>6056</v>
      </c>
      <c r="K1033" s="19" t="s">
        <v>6078</v>
      </c>
      <c r="L1033" s="28"/>
      <c r="M1033" s="20" t="s">
        <v>6058</v>
      </c>
      <c r="N1033" s="20"/>
      <c r="O1033" s="22"/>
      <c r="P1033" s="23" t="s">
        <v>6084</v>
      </c>
    </row>
    <row r="1034">
      <c r="A1034" s="7" t="str">
        <f t="shared" si="1"/>
        <v> </v>
      </c>
      <c r="B1034" s="7" t="str">
        <f t="shared" si="2"/>
        <v>980744560</v>
      </c>
      <c r="C1034" s="11" t="s">
        <v>265</v>
      </c>
      <c r="D1034" s="12">
        <v>9807.0</v>
      </c>
      <c r="E1034" s="13">
        <v>21412.0</v>
      </c>
      <c r="F1034" s="14">
        <v>44560.0</v>
      </c>
      <c r="G1034" s="15">
        <v>0.3854166666666667</v>
      </c>
      <c r="H1034" s="16" t="s">
        <v>6054</v>
      </c>
      <c r="I1034" s="17" t="s">
        <v>6137</v>
      </c>
      <c r="J1034" s="18" t="s">
        <v>6056</v>
      </c>
      <c r="K1034" s="19" t="s">
        <v>6088</v>
      </c>
      <c r="L1034" s="28"/>
      <c r="M1034" s="20" t="s">
        <v>6058</v>
      </c>
      <c r="N1034" s="20"/>
      <c r="O1034" s="22"/>
      <c r="P1034" s="23" t="s">
        <v>6059</v>
      </c>
    </row>
    <row r="1035">
      <c r="A1035" s="7" t="str">
        <f t="shared" si="1"/>
        <v> </v>
      </c>
      <c r="B1035" s="7" t="str">
        <f t="shared" si="2"/>
        <v>1257944560</v>
      </c>
      <c r="C1035" s="11" t="s">
        <v>1518</v>
      </c>
      <c r="D1035" s="12">
        <v>12579.0</v>
      </c>
      <c r="E1035" s="13">
        <v>16235.0</v>
      </c>
      <c r="F1035" s="14">
        <v>44560.0</v>
      </c>
      <c r="G1035" s="15">
        <v>0.3854166666666667</v>
      </c>
      <c r="H1035" s="16" t="s">
        <v>6060</v>
      </c>
      <c r="I1035" s="17" t="s">
        <v>6137</v>
      </c>
      <c r="J1035" s="18" t="s">
        <v>6068</v>
      </c>
      <c r="K1035" s="19" t="s">
        <v>6079</v>
      </c>
      <c r="L1035" s="28"/>
      <c r="M1035" s="20" t="s">
        <v>6058</v>
      </c>
      <c r="N1035" s="20"/>
      <c r="O1035" s="22"/>
      <c r="P1035" s="23" t="e">
        <v>#N/A</v>
      </c>
    </row>
    <row r="1036">
      <c r="A1036" s="7" t="str">
        <f t="shared" si="1"/>
        <v> </v>
      </c>
      <c r="B1036" s="7" t="str">
        <f t="shared" si="2"/>
        <v>1592344560</v>
      </c>
      <c r="C1036" s="11" t="s">
        <v>4239</v>
      </c>
      <c r="D1036" s="12">
        <v>15923.0</v>
      </c>
      <c r="E1036" s="13">
        <v>23037.0</v>
      </c>
      <c r="F1036" s="14">
        <v>44560.0</v>
      </c>
      <c r="G1036" s="15">
        <v>0.3854166666666667</v>
      </c>
      <c r="H1036" s="16" t="s">
        <v>6054</v>
      </c>
      <c r="I1036" s="17" t="s">
        <v>6137</v>
      </c>
      <c r="J1036" s="18" t="s">
        <v>6056</v>
      </c>
      <c r="K1036" s="19" t="s">
        <v>6069</v>
      </c>
      <c r="L1036" s="28"/>
      <c r="M1036" s="20" t="s">
        <v>6058</v>
      </c>
      <c r="N1036" s="20"/>
      <c r="O1036" s="22"/>
      <c r="P1036" s="23" t="s">
        <v>6059</v>
      </c>
    </row>
    <row r="1037">
      <c r="A1037" s="7" t="str">
        <f t="shared" si="1"/>
        <v> </v>
      </c>
      <c r="B1037" s="7" t="str">
        <f t="shared" si="2"/>
        <v>1645944560</v>
      </c>
      <c r="C1037" s="11" t="s">
        <v>4670</v>
      </c>
      <c r="D1037" s="12">
        <v>16459.0</v>
      </c>
      <c r="E1037" s="13">
        <v>19018.0</v>
      </c>
      <c r="F1037" s="14">
        <v>44560.0</v>
      </c>
      <c r="G1037" s="15">
        <v>0.3958333333333333</v>
      </c>
      <c r="H1037" s="16" t="s">
        <v>6054</v>
      </c>
      <c r="I1037" s="17" t="s">
        <v>6067</v>
      </c>
      <c r="J1037" s="18" t="s">
        <v>6081</v>
      </c>
      <c r="K1037" s="19" t="s">
        <v>6100</v>
      </c>
      <c r="L1037" s="28"/>
      <c r="M1037" s="20" t="s">
        <v>6058</v>
      </c>
      <c r="N1037" s="20"/>
      <c r="O1037" s="22"/>
      <c r="P1037" s="23" t="s">
        <v>6084</v>
      </c>
    </row>
    <row r="1038">
      <c r="A1038" s="7" t="str">
        <f t="shared" si="1"/>
        <v> </v>
      </c>
      <c r="B1038" s="7" t="str">
        <f t="shared" si="2"/>
        <v>1595644560</v>
      </c>
      <c r="C1038" s="11" t="s">
        <v>4266</v>
      </c>
      <c r="D1038" s="12">
        <v>15956.0</v>
      </c>
      <c r="E1038" s="13">
        <v>22910.0</v>
      </c>
      <c r="F1038" s="14">
        <v>44560.0</v>
      </c>
      <c r="G1038" s="15">
        <v>0.3958333333333333</v>
      </c>
      <c r="H1038" s="16" t="s">
        <v>6060</v>
      </c>
      <c r="I1038" s="17" t="s">
        <v>6137</v>
      </c>
      <c r="J1038" s="18" t="s">
        <v>6068</v>
      </c>
      <c r="K1038" s="19" t="s">
        <v>6072</v>
      </c>
      <c r="L1038" s="28"/>
      <c r="M1038" s="20" t="s">
        <v>6058</v>
      </c>
      <c r="N1038" s="20"/>
      <c r="O1038" s="22"/>
      <c r="P1038" s="23" t="s">
        <v>6084</v>
      </c>
    </row>
    <row r="1039">
      <c r="A1039" s="7" t="str">
        <f t="shared" si="1"/>
        <v> </v>
      </c>
      <c r="B1039" s="7" t="str">
        <f t="shared" si="2"/>
        <v>1463544560</v>
      </c>
      <c r="C1039" s="11" t="s">
        <v>3137</v>
      </c>
      <c r="D1039" s="12">
        <v>14635.0</v>
      </c>
      <c r="E1039" s="13">
        <v>19450.0</v>
      </c>
      <c r="F1039" s="14">
        <v>44560.0</v>
      </c>
      <c r="G1039" s="15">
        <v>0.40625</v>
      </c>
      <c r="H1039" s="16" t="s">
        <v>6060</v>
      </c>
      <c r="I1039" s="17" t="s">
        <v>6137</v>
      </c>
      <c r="J1039" s="18" t="s">
        <v>6056</v>
      </c>
      <c r="K1039" s="19" t="s">
        <v>6079</v>
      </c>
      <c r="L1039" s="28"/>
      <c r="M1039" s="20" t="s">
        <v>6058</v>
      </c>
      <c r="N1039" s="20"/>
      <c r="O1039" s="22"/>
      <c r="P1039" s="23" t="s">
        <v>6084</v>
      </c>
    </row>
    <row r="1040">
      <c r="A1040" s="7" t="str">
        <f t="shared" si="1"/>
        <v> </v>
      </c>
      <c r="B1040" s="7" t="str">
        <f t="shared" si="2"/>
        <v>1623944560</v>
      </c>
      <c r="C1040" s="11" t="s">
        <v>4504</v>
      </c>
      <c r="D1040" s="12">
        <v>16239.0</v>
      </c>
      <c r="E1040" s="13">
        <v>20907.0</v>
      </c>
      <c r="F1040" s="14">
        <v>44560.0</v>
      </c>
      <c r="G1040" s="15">
        <v>0.4166666666666667</v>
      </c>
      <c r="H1040" s="16" t="s">
        <v>6060</v>
      </c>
      <c r="I1040" s="17" t="s">
        <v>6137</v>
      </c>
      <c r="J1040" s="18" t="s">
        <v>6068</v>
      </c>
      <c r="K1040" s="19" t="s">
        <v>6097</v>
      </c>
      <c r="L1040" s="28"/>
      <c r="M1040" s="20" t="s">
        <v>6058</v>
      </c>
      <c r="N1040" s="20"/>
      <c r="O1040" s="22"/>
      <c r="P1040" s="23" t="s">
        <v>6059</v>
      </c>
    </row>
    <row r="1041">
      <c r="A1041" s="7" t="str">
        <f t="shared" si="1"/>
        <v> </v>
      </c>
      <c r="B1041" s="7" t="str">
        <f t="shared" si="2"/>
        <v>1595744560</v>
      </c>
      <c r="C1041" s="11" t="s">
        <v>4267</v>
      </c>
      <c r="D1041" s="12">
        <v>15957.0</v>
      </c>
      <c r="E1041" s="13">
        <v>23525.0</v>
      </c>
      <c r="F1041" s="14">
        <v>44560.0</v>
      </c>
      <c r="G1041" s="15">
        <v>0.4270833333333333</v>
      </c>
      <c r="H1041" s="16" t="s">
        <v>6060</v>
      </c>
      <c r="I1041" s="17" t="s">
        <v>6137</v>
      </c>
      <c r="J1041" s="18" t="s">
        <v>6068</v>
      </c>
      <c r="K1041" s="19" t="s">
        <v>6108</v>
      </c>
      <c r="L1041" s="28"/>
      <c r="M1041" s="20" t="s">
        <v>6058</v>
      </c>
      <c r="N1041" s="20" t="s">
        <v>6058</v>
      </c>
      <c r="O1041" s="22"/>
      <c r="P1041" s="23" t="s">
        <v>6064</v>
      </c>
    </row>
    <row r="1042">
      <c r="A1042" s="7" t="str">
        <f t="shared" si="1"/>
        <v> </v>
      </c>
      <c r="B1042" s="7" t="str">
        <f t="shared" si="2"/>
        <v>1602644560</v>
      </c>
      <c r="C1042" s="11" t="s">
        <v>4327</v>
      </c>
      <c r="D1042" s="12">
        <v>16026.0</v>
      </c>
      <c r="E1042" s="13">
        <v>21139.0</v>
      </c>
      <c r="F1042" s="14">
        <v>44560.0</v>
      </c>
      <c r="G1042" s="15">
        <v>0.4479166666666667</v>
      </c>
      <c r="H1042" s="16" t="s">
        <v>6060</v>
      </c>
      <c r="I1042" s="17" t="s">
        <v>6137</v>
      </c>
      <c r="J1042" s="18" t="s">
        <v>6056</v>
      </c>
      <c r="K1042" s="19" t="s">
        <v>6078</v>
      </c>
      <c r="L1042" s="28"/>
      <c r="M1042" s="20" t="s">
        <v>6058</v>
      </c>
      <c r="N1042" s="20"/>
      <c r="O1042" s="22"/>
      <c r="P1042" s="23" t="s">
        <v>6084</v>
      </c>
    </row>
    <row r="1043">
      <c r="A1043" s="7" t="str">
        <f t="shared" si="1"/>
        <v>Repeat</v>
      </c>
      <c r="B1043" s="7" t="str">
        <f t="shared" si="2"/>
        <v>1117744560</v>
      </c>
      <c r="C1043" s="11" t="s">
        <v>814</v>
      </c>
      <c r="D1043" s="12">
        <v>11177.0</v>
      </c>
      <c r="E1043" s="13">
        <v>22098.0</v>
      </c>
      <c r="F1043" s="14">
        <v>44560.0</v>
      </c>
      <c r="G1043" s="15">
        <v>0.4895833333333333</v>
      </c>
      <c r="H1043" s="16" t="s">
        <v>6060</v>
      </c>
      <c r="I1043" s="17" t="s">
        <v>6137</v>
      </c>
      <c r="J1043" s="18" t="s">
        <v>6068</v>
      </c>
      <c r="K1043" s="19" t="s">
        <v>6069</v>
      </c>
      <c r="L1043" s="28"/>
      <c r="M1043" s="20" t="s">
        <v>6058</v>
      </c>
      <c r="N1043" s="20"/>
      <c r="O1043" s="22" t="s">
        <v>6127</v>
      </c>
      <c r="P1043" s="23" t="s">
        <v>6106</v>
      </c>
    </row>
    <row r="1044">
      <c r="A1044" s="7" t="str">
        <f t="shared" si="1"/>
        <v> </v>
      </c>
      <c r="B1044" s="7" t="str">
        <f t="shared" si="2"/>
        <v>1560444560</v>
      </c>
      <c r="C1044" s="11" t="s">
        <v>3946</v>
      </c>
      <c r="D1044" s="12">
        <v>15604.0</v>
      </c>
      <c r="E1044" s="13">
        <v>20476.0</v>
      </c>
      <c r="F1044" s="14">
        <v>44560.0</v>
      </c>
      <c r="G1044" s="15">
        <v>0.5</v>
      </c>
      <c r="H1044" s="16" t="s">
        <v>6060</v>
      </c>
      <c r="I1044" s="17" t="s">
        <v>6137</v>
      </c>
      <c r="J1044" s="18" t="s">
        <v>6056</v>
      </c>
      <c r="K1044" s="19" t="s">
        <v>6091</v>
      </c>
      <c r="L1044" s="28"/>
      <c r="M1044" s="20" t="s">
        <v>6058</v>
      </c>
      <c r="N1044" s="20"/>
      <c r="O1044" s="22"/>
      <c r="P1044" s="23" t="s">
        <v>6059</v>
      </c>
    </row>
    <row r="1045">
      <c r="A1045" s="7" t="str">
        <f t="shared" si="1"/>
        <v> </v>
      </c>
      <c r="B1045" s="7" t="str">
        <f t="shared" si="2"/>
        <v>1537544560</v>
      </c>
      <c r="C1045" s="11" t="s">
        <v>3749</v>
      </c>
      <c r="D1045" s="12">
        <v>15375.0</v>
      </c>
      <c r="E1045" s="13">
        <v>26002.0</v>
      </c>
      <c r="F1045" s="14">
        <v>44560.0</v>
      </c>
      <c r="G1045" s="15">
        <v>0.5208333333333334</v>
      </c>
      <c r="H1045" s="16" t="s">
        <v>6060</v>
      </c>
      <c r="I1045" s="17" t="s">
        <v>6087</v>
      </c>
      <c r="J1045" s="18" t="s">
        <v>6068</v>
      </c>
      <c r="K1045" s="19" t="s">
        <v>6075</v>
      </c>
      <c r="L1045" s="28"/>
      <c r="M1045" s="20" t="s">
        <v>6058</v>
      </c>
      <c r="N1045" s="20"/>
      <c r="O1045" s="22"/>
      <c r="P1045" s="23" t="e">
        <v>#N/A</v>
      </c>
    </row>
    <row r="1046">
      <c r="A1046" s="7" t="str">
        <f t="shared" si="1"/>
        <v> </v>
      </c>
      <c r="B1046" s="7" t="str">
        <f t="shared" si="2"/>
        <v>1379844560</v>
      </c>
      <c r="C1046" s="11" t="s">
        <v>2483</v>
      </c>
      <c r="D1046" s="12">
        <v>13798.0</v>
      </c>
      <c r="E1046" s="13">
        <v>34259.0</v>
      </c>
      <c r="F1046" s="14">
        <v>44560.0</v>
      </c>
      <c r="G1046" s="15">
        <v>0.5416666666666666</v>
      </c>
      <c r="H1046" s="16" t="s">
        <v>6054</v>
      </c>
      <c r="I1046" s="17" t="s">
        <v>6137</v>
      </c>
      <c r="J1046" s="18" t="s">
        <v>6068</v>
      </c>
      <c r="K1046" s="19" t="s">
        <v>6069</v>
      </c>
      <c r="L1046" s="28"/>
      <c r="M1046" s="20" t="s">
        <v>6058</v>
      </c>
      <c r="N1046" s="20"/>
      <c r="O1046" s="22"/>
      <c r="P1046" s="23" t="s">
        <v>6059</v>
      </c>
    </row>
    <row r="1047">
      <c r="A1047" s="7" t="str">
        <f t="shared" si="1"/>
        <v>Repeat</v>
      </c>
      <c r="B1047" s="7" t="str">
        <f t="shared" si="2"/>
        <v>1464344560</v>
      </c>
      <c r="C1047" s="11" t="s">
        <v>3143</v>
      </c>
      <c r="D1047" s="12">
        <v>14643.0</v>
      </c>
      <c r="E1047" s="13">
        <v>23890.0</v>
      </c>
      <c r="F1047" s="14">
        <v>44560.0</v>
      </c>
      <c r="G1047" s="15">
        <v>0.5625</v>
      </c>
      <c r="H1047" s="16" t="s">
        <v>6054</v>
      </c>
      <c r="I1047" s="17" t="s">
        <v>6137</v>
      </c>
      <c r="J1047" s="18" t="s">
        <v>6056</v>
      </c>
      <c r="K1047" s="19" t="s">
        <v>6074</v>
      </c>
      <c r="L1047" s="28"/>
      <c r="M1047" s="20" t="s">
        <v>6058</v>
      </c>
      <c r="N1047" s="20"/>
      <c r="O1047" s="22"/>
      <c r="P1047" s="23" t="s">
        <v>6059</v>
      </c>
    </row>
    <row r="1048">
      <c r="A1048" s="7" t="str">
        <f t="shared" si="1"/>
        <v> </v>
      </c>
      <c r="B1048" s="7" t="str">
        <f t="shared" si="2"/>
        <v>1492444560</v>
      </c>
      <c r="C1048" s="11" t="s">
        <v>3377</v>
      </c>
      <c r="D1048" s="12">
        <v>14924.0</v>
      </c>
      <c r="E1048" s="13">
        <v>17232.0</v>
      </c>
      <c r="F1048" s="14">
        <v>44560.0</v>
      </c>
      <c r="G1048" s="15">
        <v>0.5625</v>
      </c>
      <c r="H1048" s="16" t="s">
        <v>6054</v>
      </c>
      <c r="I1048" s="17" t="s">
        <v>6137</v>
      </c>
      <c r="J1048" s="18" t="s">
        <v>6056</v>
      </c>
      <c r="K1048" s="19" t="s">
        <v>6069</v>
      </c>
      <c r="L1048" s="28"/>
      <c r="M1048" s="20" t="s">
        <v>6058</v>
      </c>
      <c r="N1048" s="20"/>
      <c r="O1048" s="22"/>
      <c r="P1048" s="23" t="s">
        <v>6059</v>
      </c>
    </row>
    <row r="1049">
      <c r="A1049" s="7" t="str">
        <f t="shared" si="1"/>
        <v> </v>
      </c>
      <c r="B1049" s="7" t="str">
        <f t="shared" si="2"/>
        <v>936144560</v>
      </c>
      <c r="C1049" s="11" t="s">
        <v>110</v>
      </c>
      <c r="D1049" s="12">
        <v>9361.0</v>
      </c>
      <c r="E1049" s="13">
        <v>28389.0</v>
      </c>
      <c r="F1049" s="14">
        <v>44560.0</v>
      </c>
      <c r="G1049" s="15">
        <v>0.5625</v>
      </c>
      <c r="H1049" s="16" t="s">
        <v>6054</v>
      </c>
      <c r="I1049" s="17" t="s">
        <v>6137</v>
      </c>
      <c r="J1049" s="18" t="s">
        <v>6068</v>
      </c>
      <c r="K1049" s="19" t="s">
        <v>6074</v>
      </c>
      <c r="L1049" s="28"/>
      <c r="M1049" s="20" t="s">
        <v>6058</v>
      </c>
      <c r="N1049" s="20" t="s">
        <v>6058</v>
      </c>
      <c r="O1049" s="22"/>
      <c r="P1049" s="23" t="s">
        <v>6064</v>
      </c>
    </row>
    <row r="1050">
      <c r="A1050" s="7" t="str">
        <f t="shared" si="1"/>
        <v>Repeat</v>
      </c>
      <c r="B1050" s="7" t="str">
        <f t="shared" si="2"/>
        <v>1113144560</v>
      </c>
      <c r="C1050" s="11" t="s">
        <v>793</v>
      </c>
      <c r="D1050" s="12">
        <v>11131.0</v>
      </c>
      <c r="E1050" s="13">
        <v>16644.0</v>
      </c>
      <c r="F1050" s="14">
        <v>44560.0</v>
      </c>
      <c r="G1050" s="15">
        <v>0.5729166666666666</v>
      </c>
      <c r="H1050" s="16" t="s">
        <v>6054</v>
      </c>
      <c r="I1050" s="17" t="s">
        <v>6061</v>
      </c>
      <c r="J1050" s="18" t="s">
        <v>6062</v>
      </c>
      <c r="K1050" s="19" t="s">
        <v>6057</v>
      </c>
      <c r="L1050" s="28"/>
      <c r="M1050" s="20" t="s">
        <v>6058</v>
      </c>
      <c r="N1050" s="20"/>
      <c r="O1050" s="22"/>
      <c r="P1050" s="23" t="s">
        <v>6059</v>
      </c>
    </row>
    <row r="1051">
      <c r="A1051" s="7" t="str">
        <f t="shared" si="1"/>
        <v> </v>
      </c>
      <c r="B1051" s="7" t="str">
        <f t="shared" si="2"/>
        <v>1499744560</v>
      </c>
      <c r="C1051" s="11" t="s">
        <v>3437</v>
      </c>
      <c r="D1051" s="12">
        <v>14997.0</v>
      </c>
      <c r="E1051" s="13">
        <v>27364.0</v>
      </c>
      <c r="F1051" s="14">
        <v>44560.0</v>
      </c>
      <c r="G1051" s="15">
        <v>0.5729166666666666</v>
      </c>
      <c r="H1051" s="16" t="s">
        <v>6060</v>
      </c>
      <c r="I1051" s="17" t="s">
        <v>6137</v>
      </c>
      <c r="J1051" s="18" t="s">
        <v>6056</v>
      </c>
      <c r="K1051" s="19" t="s">
        <v>6101</v>
      </c>
      <c r="L1051" s="28"/>
      <c r="M1051" s="20" t="s">
        <v>6058</v>
      </c>
      <c r="N1051" s="20"/>
      <c r="O1051" s="22"/>
      <c r="P1051" s="23" t="e">
        <v>#N/A</v>
      </c>
    </row>
    <row r="1052">
      <c r="A1052" s="7" t="str">
        <f t="shared" si="1"/>
        <v> </v>
      </c>
      <c r="B1052" s="7" t="str">
        <f t="shared" si="2"/>
        <v>1219444560</v>
      </c>
      <c r="C1052" s="11" t="s">
        <v>1282</v>
      </c>
      <c r="D1052" s="12">
        <v>12194.0</v>
      </c>
      <c r="E1052" s="13">
        <v>19387.0</v>
      </c>
      <c r="F1052" s="14">
        <v>44560.0</v>
      </c>
      <c r="G1052" s="15">
        <v>0.5729166666666666</v>
      </c>
      <c r="H1052" s="16" t="s">
        <v>6060</v>
      </c>
      <c r="I1052" s="17" t="s">
        <v>6137</v>
      </c>
      <c r="J1052" s="18" t="s">
        <v>6056</v>
      </c>
      <c r="K1052" s="19" t="s">
        <v>6079</v>
      </c>
      <c r="L1052" s="28"/>
      <c r="M1052" s="20" t="s">
        <v>6058</v>
      </c>
      <c r="N1052" s="20"/>
      <c r="O1052" s="22"/>
      <c r="P1052" s="23" t="s">
        <v>6084</v>
      </c>
    </row>
    <row r="1053">
      <c r="A1053" s="7" t="str">
        <f t="shared" si="1"/>
        <v>Repeat</v>
      </c>
      <c r="B1053" s="7" t="str">
        <f t="shared" si="2"/>
        <v>1641444560</v>
      </c>
      <c r="C1053" s="11" t="s">
        <v>4638</v>
      </c>
      <c r="D1053" s="12">
        <v>16414.0</v>
      </c>
      <c r="E1053" s="13">
        <v>12283.0</v>
      </c>
      <c r="F1053" s="14">
        <v>44560.0</v>
      </c>
      <c r="G1053" s="15">
        <v>0.6041666666666666</v>
      </c>
      <c r="H1053" s="16" t="s">
        <v>6060</v>
      </c>
      <c r="I1053" s="17" t="s">
        <v>6061</v>
      </c>
      <c r="J1053" s="18" t="s">
        <v>6056</v>
      </c>
      <c r="K1053" s="19" t="s">
        <v>6072</v>
      </c>
      <c r="L1053" s="28"/>
      <c r="M1053" s="20" t="s">
        <v>6058</v>
      </c>
      <c r="N1053" s="20"/>
      <c r="O1053" s="22" t="s">
        <v>6135</v>
      </c>
      <c r="P1053" s="23" t="s">
        <v>6106</v>
      </c>
    </row>
    <row r="1054">
      <c r="A1054" s="7" t="str">
        <f t="shared" si="1"/>
        <v> </v>
      </c>
      <c r="B1054" s="7" t="str">
        <f t="shared" si="2"/>
        <v>925144560</v>
      </c>
      <c r="C1054" s="11" t="s">
        <v>74</v>
      </c>
      <c r="D1054" s="12">
        <v>9251.0</v>
      </c>
      <c r="E1054" s="13">
        <v>19415.0</v>
      </c>
      <c r="F1054" s="14">
        <v>44560.0</v>
      </c>
      <c r="G1054" s="15">
        <v>0.6041666666666666</v>
      </c>
      <c r="H1054" s="16" t="s">
        <v>6060</v>
      </c>
      <c r="I1054" s="17" t="s">
        <v>6137</v>
      </c>
      <c r="J1054" s="18" t="s">
        <v>6068</v>
      </c>
      <c r="K1054" s="19" t="s">
        <v>6091</v>
      </c>
      <c r="L1054" s="28"/>
      <c r="M1054" s="20" t="s">
        <v>6058</v>
      </c>
      <c r="N1054" s="20"/>
      <c r="O1054" s="22"/>
      <c r="P1054" s="23" t="s">
        <v>6059</v>
      </c>
    </row>
    <row r="1055">
      <c r="A1055" s="7" t="str">
        <f t="shared" si="1"/>
        <v> </v>
      </c>
      <c r="B1055" s="7" t="str">
        <f t="shared" si="2"/>
        <v>1634044560</v>
      </c>
      <c r="C1055" s="11" t="s">
        <v>4581</v>
      </c>
      <c r="D1055" s="12">
        <v>16340.0</v>
      </c>
      <c r="E1055" s="13">
        <v>21007.0</v>
      </c>
      <c r="F1055" s="14">
        <v>44560.0</v>
      </c>
      <c r="G1055" s="15">
        <v>0.6041666666666666</v>
      </c>
      <c r="H1055" s="16" t="s">
        <v>6054</v>
      </c>
      <c r="I1055" s="17" t="s">
        <v>6061</v>
      </c>
      <c r="J1055" s="18" t="s">
        <v>6081</v>
      </c>
      <c r="K1055" s="19" t="s">
        <v>6088</v>
      </c>
      <c r="L1055" s="28"/>
      <c r="M1055" s="20" t="s">
        <v>6058</v>
      </c>
      <c r="N1055" s="20"/>
      <c r="O1055" s="22"/>
      <c r="P1055" s="23" t="s">
        <v>6059</v>
      </c>
    </row>
    <row r="1056">
      <c r="A1056" s="7" t="str">
        <f t="shared" si="1"/>
        <v> </v>
      </c>
      <c r="B1056" s="7" t="str">
        <f t="shared" si="2"/>
        <v>923544560</v>
      </c>
      <c r="C1056" s="11" t="s">
        <v>63</v>
      </c>
      <c r="D1056" s="12">
        <v>9235.0</v>
      </c>
      <c r="E1056" s="13">
        <v>17976.0</v>
      </c>
      <c r="F1056" s="14">
        <v>44560.0</v>
      </c>
      <c r="G1056" s="15">
        <v>0.6145833333333334</v>
      </c>
      <c r="H1056" s="16" t="s">
        <v>6054</v>
      </c>
      <c r="I1056" s="17" t="s">
        <v>6137</v>
      </c>
      <c r="J1056" s="18" t="s">
        <v>6068</v>
      </c>
      <c r="K1056" s="19" t="s">
        <v>6069</v>
      </c>
      <c r="L1056" s="28"/>
      <c r="M1056" s="20" t="s">
        <v>6058</v>
      </c>
      <c r="N1056" s="20"/>
      <c r="O1056" s="22"/>
      <c r="P1056" s="23" t="e">
        <v>#N/A</v>
      </c>
    </row>
    <row r="1057">
      <c r="A1057" s="7" t="str">
        <f t="shared" si="1"/>
        <v> </v>
      </c>
      <c r="B1057" s="7" t="str">
        <f t="shared" si="2"/>
        <v>1656044560</v>
      </c>
      <c r="C1057" s="11" t="s">
        <v>4748</v>
      </c>
      <c r="D1057" s="12">
        <v>16560.0</v>
      </c>
      <c r="E1057" s="13">
        <v>17367.0</v>
      </c>
      <c r="F1057" s="14">
        <v>44560.0</v>
      </c>
      <c r="G1057" s="15">
        <v>0.6145833333333334</v>
      </c>
      <c r="H1057" s="16" t="s">
        <v>6054</v>
      </c>
      <c r="I1057" s="17" t="s">
        <v>6137</v>
      </c>
      <c r="J1057" s="18" t="s">
        <v>6056</v>
      </c>
      <c r="K1057" s="19" t="s">
        <v>6094</v>
      </c>
      <c r="L1057" s="28"/>
      <c r="M1057" s="20" t="s">
        <v>6058</v>
      </c>
      <c r="N1057" s="20"/>
      <c r="O1057" s="22"/>
      <c r="P1057" s="23" t="s">
        <v>6059</v>
      </c>
    </row>
    <row r="1058">
      <c r="A1058" s="7" t="str">
        <f t="shared" si="1"/>
        <v> </v>
      </c>
      <c r="B1058" s="7" t="str">
        <f t="shared" si="2"/>
        <v>1074644560</v>
      </c>
      <c r="C1058" s="11" t="s">
        <v>632</v>
      </c>
      <c r="D1058" s="12">
        <v>10746.0</v>
      </c>
      <c r="E1058" s="13">
        <v>20786.0</v>
      </c>
      <c r="F1058" s="14">
        <v>44560.0</v>
      </c>
      <c r="G1058" s="15">
        <v>0.6145833333333334</v>
      </c>
      <c r="H1058" s="16" t="s">
        <v>6060</v>
      </c>
      <c r="I1058" s="17" t="s">
        <v>6061</v>
      </c>
      <c r="J1058" s="18" t="s">
        <v>6062</v>
      </c>
      <c r="K1058" s="19" t="s">
        <v>6057</v>
      </c>
      <c r="L1058" s="28"/>
      <c r="M1058" s="20" t="s">
        <v>6058</v>
      </c>
      <c r="N1058" s="20"/>
      <c r="O1058" s="22"/>
      <c r="P1058" s="23" t="s">
        <v>6059</v>
      </c>
    </row>
    <row r="1059">
      <c r="A1059" s="7" t="str">
        <f t="shared" si="1"/>
        <v> </v>
      </c>
      <c r="B1059" s="7" t="str">
        <f t="shared" si="2"/>
        <v>1030244560</v>
      </c>
      <c r="C1059" s="11" t="s">
        <v>452</v>
      </c>
      <c r="D1059" s="12">
        <v>10302.0</v>
      </c>
      <c r="E1059" s="13">
        <v>11831.0</v>
      </c>
      <c r="F1059" s="14">
        <v>44560.0</v>
      </c>
      <c r="G1059" s="15">
        <v>0.6354166666666666</v>
      </c>
      <c r="H1059" s="16" t="s">
        <v>6060</v>
      </c>
      <c r="I1059" s="17" t="s">
        <v>6061</v>
      </c>
      <c r="J1059" s="18" t="s">
        <v>6062</v>
      </c>
      <c r="K1059" s="19" t="s">
        <v>6075</v>
      </c>
      <c r="L1059" s="28"/>
      <c r="M1059" s="20" t="s">
        <v>6058</v>
      </c>
      <c r="N1059" s="20"/>
      <c r="O1059" s="22"/>
      <c r="P1059" s="23" t="s">
        <v>6084</v>
      </c>
    </row>
    <row r="1060">
      <c r="A1060" s="7" t="str">
        <f t="shared" si="1"/>
        <v> </v>
      </c>
      <c r="B1060" s="7" t="str">
        <f t="shared" si="2"/>
        <v>947144560</v>
      </c>
      <c r="C1060" s="11" t="s">
        <v>142</v>
      </c>
      <c r="D1060" s="12">
        <v>9471.0</v>
      </c>
      <c r="E1060" s="13">
        <v>23973.0</v>
      </c>
      <c r="F1060" s="14">
        <v>44560.0</v>
      </c>
      <c r="G1060" s="15">
        <v>0.6458333333333334</v>
      </c>
      <c r="H1060" s="16" t="s">
        <v>6054</v>
      </c>
      <c r="I1060" s="17" t="s">
        <v>6061</v>
      </c>
      <c r="J1060" s="18" t="s">
        <v>6062</v>
      </c>
      <c r="K1060" s="19" t="s">
        <v>6075</v>
      </c>
      <c r="L1060" s="28"/>
      <c r="M1060" s="20" t="s">
        <v>6058</v>
      </c>
      <c r="N1060" s="20"/>
      <c r="O1060" s="22"/>
      <c r="P1060" s="23" t="s">
        <v>6084</v>
      </c>
    </row>
    <row r="1061">
      <c r="A1061" s="7" t="str">
        <f t="shared" si="1"/>
        <v> </v>
      </c>
      <c r="B1061" s="7" t="str">
        <f t="shared" si="2"/>
        <v>1157344560</v>
      </c>
      <c r="C1061" s="11" t="s">
        <v>980</v>
      </c>
      <c r="D1061" s="12">
        <v>11573.0</v>
      </c>
      <c r="E1061" s="13">
        <v>31522.0</v>
      </c>
      <c r="F1061" s="14">
        <v>44560.0</v>
      </c>
      <c r="G1061" s="15">
        <v>0.6458333333333334</v>
      </c>
      <c r="H1061" s="16" t="s">
        <v>6060</v>
      </c>
      <c r="I1061" s="17" t="s">
        <v>6061</v>
      </c>
      <c r="J1061" s="18" t="s">
        <v>6081</v>
      </c>
      <c r="K1061" s="19" t="s">
        <v>6121</v>
      </c>
      <c r="L1061" s="28"/>
      <c r="M1061" s="20" t="s">
        <v>6058</v>
      </c>
      <c r="N1061" s="20"/>
      <c r="O1061" s="22"/>
      <c r="P1061" s="23" t="s">
        <v>6059</v>
      </c>
    </row>
    <row r="1062">
      <c r="A1062" s="7" t="str">
        <f t="shared" si="1"/>
        <v> </v>
      </c>
      <c r="B1062" s="7" t="str">
        <f t="shared" si="2"/>
        <v>1644244560</v>
      </c>
      <c r="C1062" s="11" t="s">
        <v>4656</v>
      </c>
      <c r="D1062" s="12">
        <v>16442.0</v>
      </c>
      <c r="E1062" s="13">
        <v>22978.0</v>
      </c>
      <c r="F1062" s="14">
        <v>44560.0</v>
      </c>
      <c r="G1062" s="15">
        <v>0.6979166666666666</v>
      </c>
      <c r="H1062" s="16" t="s">
        <v>6060</v>
      </c>
      <c r="I1062" s="17" t="s">
        <v>6137</v>
      </c>
      <c r="J1062" s="18" t="s">
        <v>6068</v>
      </c>
      <c r="K1062" s="19" t="s">
        <v>6091</v>
      </c>
      <c r="L1062" s="28"/>
      <c r="M1062" s="20" t="s">
        <v>6058</v>
      </c>
      <c r="N1062" s="20"/>
      <c r="O1062" s="22"/>
      <c r="P1062" s="23" t="e">
        <v>#N/A</v>
      </c>
    </row>
  </sheetData>
  <conditionalFormatting sqref="A1:P1062">
    <cfRule type="expression" dxfId="0" priority="1">
      <formula>$A1="Repeat"</formula>
    </cfRule>
  </conditionalFormatting>
  <conditionalFormatting sqref="A1:P1062">
    <cfRule type="expression" dxfId="1" priority="2">
      <formula>$O1="SWAB"</formula>
    </cfRule>
  </conditionalFormatting>
  <conditionalFormatting sqref="L1:L1062">
    <cfRule type="cellIs" dxfId="2" priority="3" operator="equal">
      <formula>"X"</formula>
    </cfRule>
  </conditionalFormatting>
  <conditionalFormatting sqref="M1:M1062">
    <cfRule type="cellIs" dxfId="3" priority="4" operator="equal">
      <formula>"X"</formula>
    </cfRule>
  </conditionalFormatting>
  <conditionalFormatting sqref="N1:N1062">
    <cfRule type="cellIs" dxfId="4" priority="5" operator="equal">
      <formula>"X"</formula>
    </cfRule>
  </conditionalFormatting>
  <conditionalFormatting sqref="L1:P1062">
    <cfRule type="containsBlanks" dxfId="5" priority="6">
      <formula>LEN(TRIM(L1))=0</formula>
    </cfRule>
  </conditionalFormatting>
  <conditionalFormatting sqref="O1:O1062">
    <cfRule type="expression" dxfId="6" priority="7">
      <formula>$K1="SELF-PAY"</formula>
    </cfRule>
  </conditionalFormatting>
  <conditionalFormatting sqref="O1:O1062">
    <cfRule type="containsText" dxfId="6" priority="8" operator="containsText" text="thc">
      <formula>NOT(ISERROR(SEARCH(("thc"),(O1))))</formula>
    </cfRule>
  </conditionalFormatting>
  <conditionalFormatting sqref="O1:O1062">
    <cfRule type="expression" dxfId="6" priority="9">
      <formula>$K1="THIRD PARTY PAYER"</formula>
    </cfRule>
  </conditionalFormatting>
  <conditionalFormatting sqref="O1:O1062">
    <cfRule type="containsText" dxfId="6" priority="10" operator="containsText" text="COC">
      <formula>NOT(ISERROR(SEARCH(("COC"),(O1))))</formula>
    </cfRule>
  </conditionalFormatting>
  <conditionalFormatting sqref="O1:O1062">
    <cfRule type="containsText" dxfId="6" priority="11" operator="containsText" text="pcp">
      <formula>NOT(ISERROR(SEARCH(("pcp"),(O1))))</formula>
    </cfRule>
  </conditionalFormatting>
  <conditionalFormatting sqref="O1:O1062">
    <cfRule type="containsText" dxfId="6" priority="12" operator="containsText" text="AMP">
      <formula>NOT(ISERROR(SEARCH(("AMP"),(O1))))</formula>
    </cfRule>
  </conditionalFormatting>
  <conditionalFormatting sqref="O1:O1062">
    <cfRule type="containsText" dxfId="6" priority="13" operator="containsText" text="OPI">
      <formula>NOT(ISERROR(SEARCH(("OPI"),(O1))))</formula>
    </cfRule>
  </conditionalFormatting>
  <conditionalFormatting sqref="O1:O1062">
    <cfRule type="containsText" dxfId="6" priority="14" operator="containsText" text="OXY">
      <formula>NOT(ISERROR(SEARCH(("OXY"),(O1))))</formula>
    </cfRule>
  </conditionalFormatting>
  <conditionalFormatting sqref="O1:O1062">
    <cfRule type="containsText" dxfId="6" priority="15" operator="containsText" text="INVALID">
      <formula>NOT(ISERROR(SEARCH(("INVALID"),(O1))))</formula>
    </cfRule>
  </conditionalFormatting>
  <conditionalFormatting sqref="A1:P1062">
    <cfRule type="expression" dxfId="7" priority="16">
      <formula>$K1="WELLMED - UHC DUAL COMPLETE HMO SNP"</formula>
    </cfRule>
  </conditionalFormatting>
  <conditionalFormatting sqref="A1:P1062">
    <cfRule type="expression" dxfId="7" priority="17">
      <formula>$K1="WELLMED - UHC DUAL COMPLETE SNP"</formula>
    </cfRule>
  </conditionalFormatting>
  <conditionalFormatting sqref="A1:P1062">
    <cfRule type="expression" dxfId="7" priority="18">
      <formula>$K1="WELLMED - AARP MEDICARE COMPLETE"</formula>
    </cfRule>
  </conditionalFormatting>
  <conditionalFormatting sqref="A1:P1062">
    <cfRule type="expression" dxfId="7" priority="19">
      <formula>$K1="WELLMED - CIGNA HEALTHSPRING"</formula>
    </cfRule>
  </conditionalFormatting>
  <conditionalFormatting sqref="A1:P1062">
    <cfRule type="expression" dxfId="7" priority="20">
      <formula>$K1="WELLMED - HUMANA"</formula>
    </cfRule>
  </conditionalFormatting>
  <conditionalFormatting sqref="A1:P1062">
    <cfRule type="expression" dxfId="7" priority="21">
      <formula>$K1="WELLMED - AMERIVANTAGE"</formula>
    </cfRule>
  </conditionalFormatting>
  <conditionalFormatting sqref="A1:P1062">
    <cfRule type="expression" dxfId="7" priority="22">
      <formula>$K1="WELLMED - UHC CHRONIC COMPLETE HMO C-SNP"</formula>
    </cfRule>
  </conditionalFormatting>
  <conditionalFormatting sqref="K1:K1062">
    <cfRule type="containsText" dxfId="8" priority="23" operator="containsText" text="wellmed">
      <formula>NOT(ISERROR(SEARCH(("wellmed"),(K1))))</formula>
    </cfRule>
  </conditionalFormatting>
  <conditionalFormatting sqref="A1:P1062">
    <cfRule type="expression" dxfId="9" priority="24">
      <formula>$K1="HUMANA CHOICE CARE"</formula>
    </cfRule>
  </conditionalFormatting>
  <conditionalFormatting sqref="A1:P1062">
    <cfRule type="expression" dxfId="9" priority="25">
      <formula>$K1="HUMANA OPEN ACCESS PLAN"</formula>
    </cfRule>
  </conditionalFormatting>
  <conditionalFormatting sqref="A1:P1062">
    <cfRule type="expression" dxfId="2" priority="26">
      <formula>$K1="SUPERIOR HEALTH PLAN"</formula>
    </cfRule>
  </conditionalFormatting>
  <conditionalFormatting sqref="A1:P1062">
    <cfRule type="expression" dxfId="10" priority="27">
      <formula>$K1="MOLINA MEDICAID TEXAS"</formula>
    </cfRule>
  </conditionalFormatting>
  <conditionalFormatting sqref="A1:P1062">
    <cfRule type="expression" dxfId="10" priority="28">
      <formula>$K1="MOLINA MARKETPLACE TEXAS"</formula>
    </cfRule>
  </conditionalFormatting>
  <conditionalFormatting sqref="A1:P1062">
    <cfRule type="expression" dxfId="10" priority="29">
      <formula>$K1="MOLINA DUAL COMPLETE NEW MEXICO"</formula>
    </cfRule>
  </conditionalFormatting>
  <conditionalFormatting sqref="A1:P1062">
    <cfRule type="expression" dxfId="10" priority="30">
      <formula>$K1="MOLINA DUAL COMPLETE TEXAS"</formula>
    </cfRule>
  </conditionalFormatting>
  <conditionalFormatting sqref="K1:K1062">
    <cfRule type="containsText" dxfId="8" priority="31" operator="containsText" text="MOLINA">
      <formula>NOT(ISERROR(SEARCH(("MOLINA"),(K1))))</formula>
    </cfRule>
  </conditionalFormatting>
  <conditionalFormatting sqref="A1:P1062">
    <cfRule type="expression" dxfId="2" priority="32">
      <formula>$K1="AMBETTER - SUPERIOR"</formula>
    </cfRule>
  </conditionalFormatting>
  <conditionalFormatting sqref="K1:K1062">
    <cfRule type="containsText" dxfId="8" priority="33" operator="containsText" text="Superior">
      <formula>NOT(ISERROR(SEARCH(("Superior"),(K1))))</formula>
    </cfRule>
  </conditionalFormatting>
  <conditionalFormatting sqref="P1:P1062">
    <cfRule type="expression" dxfId="4" priority="34">
      <formula>$P1="UA-Prelim"</formula>
    </cfRule>
  </conditionalFormatting>
  <conditionalFormatting sqref="P1:P1062">
    <cfRule type="expression" dxfId="11" priority="35">
      <formula>$P1="UA"</formula>
    </cfRule>
  </conditionalFormatting>
  <conditionalFormatting sqref="P1:P1062">
    <cfRule type="expression" dxfId="1" priority="36">
      <formula>$P1="OUT-UAQ"</formula>
    </cfRule>
  </conditionalFormatting>
  <conditionalFormatting sqref="P1:P1062">
    <cfRule type="expression" dxfId="12" priority="37">
      <formula>$P1="OUT-UAQpRE"</formula>
    </cfRule>
  </conditionalFormatting>
  <conditionalFormatting sqref="P1:P1062">
    <cfRule type="expression" dxfId="2" priority="38">
      <formula>$P1="UA-NWPT"</formula>
    </cfRule>
  </conditionalFormatting>
  <conditionalFormatting sqref="P1:P1062">
    <cfRule type="expression" dxfId="13" priority="39">
      <formula>$P1="OUTSA-SaQu"</formula>
    </cfRule>
  </conditionalFormatting>
  <printOptions gridLines="1" horizontalCentered="1"/>
  <pageMargins bottom="0.5" footer="0.0" header="0.0" left="0.75" right="0.75" top="0.5"/>
  <pageSetup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2.0"/>
    <col customWidth="1" min="2" max="2" width="11.29"/>
    <col customWidth="1" min="3" max="3" width="8.29"/>
    <col customWidth="1" min="4" max="4" width="10.71"/>
    <col customWidth="1" min="5" max="5" width="9.57"/>
    <col customWidth="1" min="6" max="6" width="11.57"/>
    <col customWidth="1" min="7" max="7" width="7.43"/>
    <col customWidth="1" min="8" max="8" width="8.29"/>
    <col customWidth="1" min="9" max="9" width="10.14"/>
    <col customWidth="1" min="10" max="10" width="35.71"/>
    <col customWidth="1" min="11" max="11" width="12.71"/>
    <col customWidth="1" min="12" max="12" width="14.29"/>
    <col customWidth="1" min="13" max="13" width="10.86"/>
    <col customWidth="1" min="14" max="14" width="10.57"/>
    <col customWidth="1" min="15" max="16" width="14.86"/>
    <col customWidth="1" min="17" max="17" width="10.0"/>
  </cols>
  <sheetData>
    <row r="1" ht="32.25" customHeight="1">
      <c r="A1" s="9" t="s">
        <v>1</v>
      </c>
      <c r="B1" s="9" t="s">
        <v>6160</v>
      </c>
      <c r="C1" s="9" t="s">
        <v>6042</v>
      </c>
      <c r="D1" s="9" t="s">
        <v>2</v>
      </c>
      <c r="E1" s="10" t="s">
        <v>6043</v>
      </c>
      <c r="F1" s="10" t="s">
        <v>6044</v>
      </c>
      <c r="G1" s="10" t="s">
        <v>6045</v>
      </c>
      <c r="H1" s="9" t="s">
        <v>6046</v>
      </c>
      <c r="I1" s="9" t="s">
        <v>6047</v>
      </c>
      <c r="J1" s="9" t="s">
        <v>6048</v>
      </c>
      <c r="K1" s="10" t="s">
        <v>6161</v>
      </c>
      <c r="L1" s="10" t="s">
        <v>6162</v>
      </c>
      <c r="M1" s="10" t="s">
        <v>6163</v>
      </c>
      <c r="N1" s="9" t="s">
        <v>6052</v>
      </c>
      <c r="O1" s="9" t="s">
        <v>6053</v>
      </c>
      <c r="P1" s="30"/>
      <c r="Q1" s="30"/>
    </row>
    <row r="2">
      <c r="A2" s="23" t="s">
        <v>459</v>
      </c>
      <c r="B2" s="12">
        <v>205644.0</v>
      </c>
      <c r="C2" s="12">
        <v>10316.0</v>
      </c>
      <c r="D2" s="13">
        <v>17547.0</v>
      </c>
      <c r="E2" s="14">
        <v>44531.0</v>
      </c>
      <c r="F2" s="15">
        <v>0.3333333333333333</v>
      </c>
      <c r="G2" s="16" t="s">
        <v>6054</v>
      </c>
      <c r="H2" s="17" t="s">
        <v>6055</v>
      </c>
      <c r="I2" s="18" t="s">
        <v>6056</v>
      </c>
      <c r="J2" s="19" t="s">
        <v>6057</v>
      </c>
      <c r="K2" s="31"/>
      <c r="L2" s="32" t="s">
        <v>6058</v>
      </c>
      <c r="M2" s="33"/>
      <c r="N2" s="34"/>
      <c r="O2" s="23" t="s">
        <v>6059</v>
      </c>
      <c r="P2" s="30"/>
      <c r="Q2" s="30"/>
    </row>
    <row r="3">
      <c r="A3" s="23" t="s">
        <v>4587</v>
      </c>
      <c r="B3" s="12">
        <v>205645.0</v>
      </c>
      <c r="C3" s="12">
        <v>16347.0</v>
      </c>
      <c r="D3" s="13">
        <v>21818.0</v>
      </c>
      <c r="E3" s="14">
        <v>44531.0</v>
      </c>
      <c r="F3" s="15">
        <v>0.34375</v>
      </c>
      <c r="G3" s="16" t="s">
        <v>6060</v>
      </c>
      <c r="H3" s="17" t="s">
        <v>6061</v>
      </c>
      <c r="I3" s="18" t="s">
        <v>6062</v>
      </c>
      <c r="J3" s="19" t="s">
        <v>6057</v>
      </c>
      <c r="K3" s="31" t="s">
        <v>6058</v>
      </c>
      <c r="L3" s="32"/>
      <c r="M3" s="33"/>
      <c r="N3" s="34"/>
      <c r="O3" s="23" t="s">
        <v>6063</v>
      </c>
      <c r="P3" s="30"/>
      <c r="Q3" s="30"/>
    </row>
    <row r="4">
      <c r="A4" s="23" t="s">
        <v>2506</v>
      </c>
      <c r="B4" s="12">
        <v>205646.0</v>
      </c>
      <c r="C4" s="12">
        <v>13830.0</v>
      </c>
      <c r="D4" s="13">
        <v>29294.0</v>
      </c>
      <c r="E4" s="14">
        <v>44531.0</v>
      </c>
      <c r="F4" s="15">
        <v>0.34375</v>
      </c>
      <c r="G4" s="16" t="s">
        <v>6054</v>
      </c>
      <c r="H4" s="17" t="s">
        <v>6061</v>
      </c>
      <c r="I4" s="18" t="s">
        <v>6062</v>
      </c>
      <c r="J4" s="19" t="s">
        <v>6057</v>
      </c>
      <c r="K4" s="31"/>
      <c r="L4" s="32" t="s">
        <v>6058</v>
      </c>
      <c r="M4" s="33" t="s">
        <v>6058</v>
      </c>
      <c r="N4" s="34"/>
      <c r="O4" s="23" t="s">
        <v>6064</v>
      </c>
      <c r="P4" s="30"/>
      <c r="Q4" s="30"/>
    </row>
    <row r="5">
      <c r="A5" s="23" t="s">
        <v>556</v>
      </c>
      <c r="B5" s="12">
        <v>205474.0</v>
      </c>
      <c r="C5" s="12">
        <v>10573.0</v>
      </c>
      <c r="D5" s="13">
        <v>23562.0</v>
      </c>
      <c r="E5" s="14">
        <v>44531.0</v>
      </c>
      <c r="F5" s="15">
        <v>0.3541666666666667</v>
      </c>
      <c r="G5" s="16" t="s">
        <v>6060</v>
      </c>
      <c r="H5" s="17" t="s">
        <v>6067</v>
      </c>
      <c r="I5" s="18" t="s">
        <v>6068</v>
      </c>
      <c r="J5" s="19" t="s">
        <v>6069</v>
      </c>
      <c r="K5" s="31"/>
      <c r="L5" s="32" t="s">
        <v>6058</v>
      </c>
      <c r="M5" s="33"/>
      <c r="N5" s="34"/>
      <c r="O5" s="23" t="s">
        <v>6059</v>
      </c>
      <c r="P5" s="30"/>
      <c r="Q5" s="30"/>
    </row>
    <row r="6">
      <c r="A6" s="23" t="s">
        <v>2693</v>
      </c>
      <c r="B6" s="12">
        <v>205648.0</v>
      </c>
      <c r="C6" s="12">
        <v>14083.0</v>
      </c>
      <c r="D6" s="13">
        <v>22869.0</v>
      </c>
      <c r="E6" s="14">
        <v>44531.0</v>
      </c>
      <c r="F6" s="15">
        <v>0.3645833333333333</v>
      </c>
      <c r="G6" s="16" t="s">
        <v>6060</v>
      </c>
      <c r="H6" s="17" t="s">
        <v>6055</v>
      </c>
      <c r="I6" s="18" t="s">
        <v>6056</v>
      </c>
      <c r="J6" s="19" t="s">
        <v>6074</v>
      </c>
      <c r="K6" s="31"/>
      <c r="L6" s="32" t="s">
        <v>6058</v>
      </c>
      <c r="M6" s="33"/>
      <c r="N6" s="34"/>
      <c r="O6" s="23" t="s">
        <v>6059</v>
      </c>
      <c r="P6" s="30"/>
      <c r="Q6" s="30"/>
    </row>
    <row r="7">
      <c r="A7" s="23" t="s">
        <v>5551</v>
      </c>
      <c r="B7" s="12">
        <v>205649.0</v>
      </c>
      <c r="C7" s="12">
        <v>17609.0</v>
      </c>
      <c r="D7" s="13">
        <v>14571.0</v>
      </c>
      <c r="E7" s="14">
        <v>44531.0</v>
      </c>
      <c r="F7" s="15">
        <v>0.3645833333333333</v>
      </c>
      <c r="G7" s="16" t="s">
        <v>6060</v>
      </c>
      <c r="H7" s="17" t="s">
        <v>6061</v>
      </c>
      <c r="I7" s="18" t="s">
        <v>6062</v>
      </c>
      <c r="J7" s="19" t="s">
        <v>6057</v>
      </c>
      <c r="K7" s="31" t="s">
        <v>6058</v>
      </c>
      <c r="L7" s="32"/>
      <c r="M7" s="33"/>
      <c r="N7" s="34"/>
      <c r="O7" s="23" t="s">
        <v>6063</v>
      </c>
      <c r="P7" s="30"/>
      <c r="Q7" s="30"/>
    </row>
    <row r="8">
      <c r="A8" s="23" t="s">
        <v>327</v>
      </c>
      <c r="B8" s="12">
        <v>205650.0</v>
      </c>
      <c r="C8" s="12">
        <v>9986.0</v>
      </c>
      <c r="D8" s="13">
        <v>28617.0</v>
      </c>
      <c r="E8" s="14">
        <v>44531.0</v>
      </c>
      <c r="F8" s="15">
        <v>0.375</v>
      </c>
      <c r="G8" s="16" t="s">
        <v>6060</v>
      </c>
      <c r="H8" s="17" t="s">
        <v>6055</v>
      </c>
      <c r="I8" s="18" t="s">
        <v>6056</v>
      </c>
      <c r="J8" s="19" t="s">
        <v>6076</v>
      </c>
      <c r="K8" s="31"/>
      <c r="L8" s="32" t="s">
        <v>6058</v>
      </c>
      <c r="M8" s="33"/>
      <c r="N8" s="34"/>
      <c r="O8" s="23" t="s">
        <v>6059</v>
      </c>
      <c r="P8" s="30"/>
      <c r="Q8" s="30"/>
    </row>
    <row r="9">
      <c r="A9" s="23" t="s">
        <v>837</v>
      </c>
      <c r="B9" s="12">
        <v>205651.0</v>
      </c>
      <c r="C9" s="12">
        <v>11228.0</v>
      </c>
      <c r="D9" s="13">
        <v>15238.0</v>
      </c>
      <c r="E9" s="14">
        <v>44531.0</v>
      </c>
      <c r="F9" s="15">
        <v>0.375</v>
      </c>
      <c r="G9" s="16" t="s">
        <v>6060</v>
      </c>
      <c r="H9" s="17" t="s">
        <v>6061</v>
      </c>
      <c r="I9" s="18" t="s">
        <v>6062</v>
      </c>
      <c r="J9" s="19" t="s">
        <v>6057</v>
      </c>
      <c r="K9" s="31"/>
      <c r="L9" s="32" t="s">
        <v>6058</v>
      </c>
      <c r="M9" s="33"/>
      <c r="N9" s="34"/>
      <c r="O9" s="23" t="s">
        <v>6059</v>
      </c>
      <c r="P9" s="30"/>
      <c r="Q9" s="30"/>
    </row>
    <row r="10">
      <c r="A10" s="23" t="s">
        <v>1016</v>
      </c>
      <c r="B10" s="12">
        <v>205652.0</v>
      </c>
      <c r="C10" s="12">
        <v>11670.0</v>
      </c>
      <c r="D10" s="13">
        <v>20486.0</v>
      </c>
      <c r="E10" s="14">
        <v>44531.0</v>
      </c>
      <c r="F10" s="15">
        <v>0.3854166666666667</v>
      </c>
      <c r="G10" s="16" t="s">
        <v>6060</v>
      </c>
      <c r="H10" s="17" t="s">
        <v>6067</v>
      </c>
      <c r="I10" s="18" t="s">
        <v>6068</v>
      </c>
      <c r="J10" s="19" t="s">
        <v>6077</v>
      </c>
      <c r="K10" s="31"/>
      <c r="L10" s="32" t="s">
        <v>6058</v>
      </c>
      <c r="M10" s="33" t="s">
        <v>6058</v>
      </c>
      <c r="N10" s="35"/>
      <c r="O10" s="23" t="s">
        <v>6066</v>
      </c>
      <c r="P10" s="30"/>
      <c r="Q10" s="30"/>
    </row>
    <row r="11">
      <c r="A11" s="23" t="s">
        <v>5508</v>
      </c>
      <c r="B11" s="12">
        <v>205653.0</v>
      </c>
      <c r="C11" s="12">
        <v>17538.0</v>
      </c>
      <c r="D11" s="13">
        <v>18030.0</v>
      </c>
      <c r="E11" s="14">
        <v>44531.0</v>
      </c>
      <c r="F11" s="15">
        <v>0.3958333333333333</v>
      </c>
      <c r="G11" s="16" t="s">
        <v>6060</v>
      </c>
      <c r="H11" s="17" t="s">
        <v>6061</v>
      </c>
      <c r="I11" s="18" t="s">
        <v>6062</v>
      </c>
      <c r="J11" s="19" t="s">
        <v>6057</v>
      </c>
      <c r="K11" s="31" t="s">
        <v>6058</v>
      </c>
      <c r="L11" s="32"/>
      <c r="M11" s="33"/>
      <c r="N11" s="35"/>
      <c r="O11" s="23" t="s">
        <v>6063</v>
      </c>
      <c r="P11" s="30"/>
      <c r="Q11" s="30"/>
    </row>
    <row r="12">
      <c r="A12" s="23" t="s">
        <v>6080</v>
      </c>
      <c r="B12" s="12">
        <v>205654.0</v>
      </c>
      <c r="C12" s="12">
        <v>17557.0</v>
      </c>
      <c r="D12" s="13">
        <v>21735.0</v>
      </c>
      <c r="E12" s="14">
        <v>44531.0</v>
      </c>
      <c r="F12" s="15">
        <v>0.3958333333333333</v>
      </c>
      <c r="G12" s="16" t="s">
        <v>6054</v>
      </c>
      <c r="H12" s="17" t="s">
        <v>6061</v>
      </c>
      <c r="I12" s="18" t="s">
        <v>6062</v>
      </c>
      <c r="J12" s="19" t="s">
        <v>6057</v>
      </c>
      <c r="K12" s="31" t="s">
        <v>6058</v>
      </c>
      <c r="L12" s="32"/>
      <c r="M12" s="33"/>
      <c r="N12" s="35"/>
      <c r="O12" s="23" t="s">
        <v>6063</v>
      </c>
      <c r="P12" s="30"/>
      <c r="Q12" s="30"/>
    </row>
    <row r="13">
      <c r="A13" s="23" t="s">
        <v>3710</v>
      </c>
      <c r="B13" s="12">
        <v>205655.0</v>
      </c>
      <c r="C13" s="12">
        <v>15330.0</v>
      </c>
      <c r="D13" s="13">
        <v>12342.0</v>
      </c>
      <c r="E13" s="14">
        <v>44531.0</v>
      </c>
      <c r="F13" s="15">
        <v>0.3958333333333333</v>
      </c>
      <c r="G13" s="16" t="s">
        <v>6054</v>
      </c>
      <c r="H13" s="17" t="s">
        <v>6061</v>
      </c>
      <c r="I13" s="18" t="s">
        <v>6062</v>
      </c>
      <c r="J13" s="19" t="s">
        <v>6057</v>
      </c>
      <c r="K13" s="31"/>
      <c r="L13" s="32" t="s">
        <v>6058</v>
      </c>
      <c r="M13" s="33"/>
      <c r="N13" s="35"/>
      <c r="O13" s="23" t="s">
        <v>6059</v>
      </c>
      <c r="P13" s="30"/>
      <c r="Q13" s="30"/>
    </row>
    <row r="14">
      <c r="A14" s="23" t="s">
        <v>558</v>
      </c>
      <c r="B14" s="12">
        <v>204999.0</v>
      </c>
      <c r="C14" s="12">
        <v>10583.0</v>
      </c>
      <c r="D14" s="13">
        <v>24764.0</v>
      </c>
      <c r="E14" s="14">
        <v>44531.0</v>
      </c>
      <c r="F14" s="15">
        <v>0.4270833333333333</v>
      </c>
      <c r="G14" s="16" t="s">
        <v>6060</v>
      </c>
      <c r="H14" s="17" t="s">
        <v>6061</v>
      </c>
      <c r="I14" s="18" t="s">
        <v>6081</v>
      </c>
      <c r="J14" s="19" t="s">
        <v>6082</v>
      </c>
      <c r="K14" s="31"/>
      <c r="L14" s="32" t="s">
        <v>6058</v>
      </c>
      <c r="M14" s="33" t="s">
        <v>6058</v>
      </c>
      <c r="N14" s="35"/>
      <c r="O14" s="23" t="s">
        <v>6064</v>
      </c>
      <c r="P14" s="30"/>
      <c r="Q14" s="30"/>
    </row>
    <row r="15">
      <c r="A15" s="23" t="s">
        <v>5174</v>
      </c>
      <c r="B15" s="12">
        <v>205068.0</v>
      </c>
      <c r="C15" s="12">
        <v>17105.0</v>
      </c>
      <c r="D15" s="13">
        <v>25263.0</v>
      </c>
      <c r="E15" s="14">
        <v>44531.0</v>
      </c>
      <c r="F15" s="15">
        <v>0.4270833333333333</v>
      </c>
      <c r="G15" s="16" t="s">
        <v>6060</v>
      </c>
      <c r="H15" s="17" t="s">
        <v>6067</v>
      </c>
      <c r="I15" s="18" t="s">
        <v>6068</v>
      </c>
      <c r="J15" s="19" t="s">
        <v>6074</v>
      </c>
      <c r="K15" s="31"/>
      <c r="L15" s="32" t="s">
        <v>6058</v>
      </c>
      <c r="M15" s="33" t="s">
        <v>6058</v>
      </c>
      <c r="N15" s="34"/>
      <c r="O15" s="23" t="s">
        <v>6064</v>
      </c>
      <c r="P15" s="30"/>
      <c r="Q15" s="30"/>
    </row>
    <row r="16">
      <c r="A16" s="23" t="s">
        <v>725</v>
      </c>
      <c r="B16" s="12">
        <v>205013.0</v>
      </c>
      <c r="C16" s="12">
        <v>11004.0</v>
      </c>
      <c r="D16" s="13">
        <v>27126.0</v>
      </c>
      <c r="E16" s="14">
        <v>44531.0</v>
      </c>
      <c r="F16" s="15">
        <v>0.4270833333333333</v>
      </c>
      <c r="G16" s="16" t="s">
        <v>6060</v>
      </c>
      <c r="H16" s="17" t="s">
        <v>6067</v>
      </c>
      <c r="I16" s="18" t="s">
        <v>6068</v>
      </c>
      <c r="J16" s="19" t="s">
        <v>6083</v>
      </c>
      <c r="K16" s="31"/>
      <c r="L16" s="32" t="s">
        <v>6058</v>
      </c>
      <c r="M16" s="33" t="s">
        <v>6058</v>
      </c>
      <c r="N16" s="35"/>
      <c r="O16" s="23" t="s">
        <v>6064</v>
      </c>
      <c r="P16" s="30"/>
      <c r="Q16" s="30"/>
    </row>
    <row r="17">
      <c r="A17" s="23" t="s">
        <v>290</v>
      </c>
      <c r="B17" s="12">
        <v>205659.0</v>
      </c>
      <c r="C17" s="12">
        <v>9861.0</v>
      </c>
      <c r="D17" s="13">
        <v>22756.0</v>
      </c>
      <c r="E17" s="14">
        <v>44531.0</v>
      </c>
      <c r="F17" s="15">
        <v>0.4583333333333333</v>
      </c>
      <c r="G17" s="16" t="s">
        <v>6060</v>
      </c>
      <c r="H17" s="17" t="s">
        <v>6055</v>
      </c>
      <c r="I17" s="18" t="s">
        <v>6056</v>
      </c>
      <c r="J17" s="19" t="s">
        <v>6076</v>
      </c>
      <c r="K17" s="31"/>
      <c r="L17" s="32" t="s">
        <v>6058</v>
      </c>
      <c r="M17" s="33" t="s">
        <v>6058</v>
      </c>
      <c r="N17" s="35"/>
      <c r="O17" s="23" t="s">
        <v>6064</v>
      </c>
      <c r="P17" s="30"/>
      <c r="Q17" s="30"/>
    </row>
    <row r="18">
      <c r="A18" s="23" t="s">
        <v>4803</v>
      </c>
      <c r="B18" s="12">
        <v>205660.0</v>
      </c>
      <c r="C18" s="12">
        <v>16637.0</v>
      </c>
      <c r="D18" s="13">
        <v>30813.0</v>
      </c>
      <c r="E18" s="14">
        <v>44531.0</v>
      </c>
      <c r="F18" s="15">
        <v>0.4895833333333333</v>
      </c>
      <c r="G18" s="16" t="s">
        <v>6054</v>
      </c>
      <c r="H18" s="17" t="s">
        <v>6061</v>
      </c>
      <c r="I18" s="18" t="s">
        <v>6081</v>
      </c>
      <c r="J18" s="19" t="s">
        <v>6086</v>
      </c>
      <c r="K18" s="31"/>
      <c r="L18" s="32" t="s">
        <v>6058</v>
      </c>
      <c r="M18" s="33" t="s">
        <v>6058</v>
      </c>
      <c r="N18" s="35"/>
      <c r="O18" s="23" t="s">
        <v>6064</v>
      </c>
      <c r="P18" s="30"/>
      <c r="Q18" s="30"/>
    </row>
    <row r="19">
      <c r="A19" s="23" t="s">
        <v>4778</v>
      </c>
      <c r="B19" s="12">
        <v>205661.0</v>
      </c>
      <c r="C19" s="12">
        <v>16605.0</v>
      </c>
      <c r="D19" s="13">
        <v>34957.0</v>
      </c>
      <c r="E19" s="14">
        <v>44531.0</v>
      </c>
      <c r="F19" s="15">
        <v>0.5520833333333334</v>
      </c>
      <c r="G19" s="16" t="s">
        <v>6060</v>
      </c>
      <c r="H19" s="17" t="s">
        <v>6061</v>
      </c>
      <c r="I19" s="18" t="s">
        <v>6081</v>
      </c>
      <c r="J19" s="19" t="s">
        <v>6088</v>
      </c>
      <c r="K19" s="31" t="s">
        <v>6058</v>
      </c>
      <c r="L19" s="32"/>
      <c r="M19" s="33"/>
      <c r="N19" s="35"/>
      <c r="O19" s="23" t="s">
        <v>6063</v>
      </c>
      <c r="P19" s="30"/>
      <c r="Q19" s="30"/>
    </row>
    <row r="20">
      <c r="A20" s="23" t="s">
        <v>5555</v>
      </c>
      <c r="B20" s="12">
        <v>205662.0</v>
      </c>
      <c r="C20" s="12">
        <v>17616.0</v>
      </c>
      <c r="D20" s="13">
        <v>32824.0</v>
      </c>
      <c r="E20" s="14">
        <v>44531.0</v>
      </c>
      <c r="F20" s="15">
        <v>0.5625</v>
      </c>
      <c r="G20" s="16" t="s">
        <v>6060</v>
      </c>
      <c r="H20" s="17" t="s">
        <v>6061</v>
      </c>
      <c r="I20" s="18" t="s">
        <v>6081</v>
      </c>
      <c r="J20" s="19" t="s">
        <v>6089</v>
      </c>
      <c r="K20" s="31" t="s">
        <v>6058</v>
      </c>
      <c r="L20" s="32"/>
      <c r="M20" s="33"/>
      <c r="N20" s="34"/>
      <c r="O20" s="23" t="s">
        <v>6063</v>
      </c>
      <c r="P20" s="30"/>
      <c r="Q20" s="30"/>
    </row>
    <row r="21">
      <c r="A21" s="23" t="s">
        <v>5531</v>
      </c>
      <c r="B21" s="12">
        <v>205664.0</v>
      </c>
      <c r="C21" s="12">
        <v>17567.0</v>
      </c>
      <c r="D21" s="13">
        <v>19428.0</v>
      </c>
      <c r="E21" s="14">
        <v>44531.0</v>
      </c>
      <c r="F21" s="15">
        <v>0.5625</v>
      </c>
      <c r="G21" s="16" t="s">
        <v>6060</v>
      </c>
      <c r="H21" s="17" t="s">
        <v>6061</v>
      </c>
      <c r="I21" s="18" t="s">
        <v>6062</v>
      </c>
      <c r="J21" s="19" t="s">
        <v>6057</v>
      </c>
      <c r="K21" s="31" t="s">
        <v>6058</v>
      </c>
      <c r="L21" s="32"/>
      <c r="M21" s="33"/>
      <c r="N21" s="35"/>
      <c r="O21" s="23" t="s">
        <v>6063</v>
      </c>
      <c r="P21" s="30"/>
      <c r="Q21" s="30"/>
    </row>
    <row r="22">
      <c r="A22" s="23" t="s">
        <v>793</v>
      </c>
      <c r="B22" s="12">
        <v>205663.0</v>
      </c>
      <c r="C22" s="12">
        <v>11131.0</v>
      </c>
      <c r="D22" s="13">
        <v>16644.0</v>
      </c>
      <c r="E22" s="14">
        <v>44531.0</v>
      </c>
      <c r="F22" s="15">
        <v>0.5625</v>
      </c>
      <c r="G22" s="16" t="s">
        <v>6060</v>
      </c>
      <c r="H22" s="17" t="s">
        <v>6061</v>
      </c>
      <c r="I22" s="18" t="s">
        <v>6062</v>
      </c>
      <c r="J22" s="19" t="s">
        <v>6057</v>
      </c>
      <c r="K22" s="31"/>
      <c r="L22" s="32" t="s">
        <v>6058</v>
      </c>
      <c r="M22" s="33" t="s">
        <v>6058</v>
      </c>
      <c r="N22" s="34"/>
      <c r="O22" s="23" t="s">
        <v>6064</v>
      </c>
      <c r="P22" s="30"/>
      <c r="Q22" s="30"/>
    </row>
    <row r="23">
      <c r="A23" s="23" t="s">
        <v>5398</v>
      </c>
      <c r="B23" s="12">
        <v>205667.0</v>
      </c>
      <c r="C23" s="12">
        <v>17388.0</v>
      </c>
      <c r="D23" s="13">
        <v>20837.0</v>
      </c>
      <c r="E23" s="14">
        <v>44531.0</v>
      </c>
      <c r="F23" s="15">
        <v>0.5729166666666666</v>
      </c>
      <c r="G23" s="16" t="s">
        <v>6054</v>
      </c>
      <c r="H23" s="17" t="s">
        <v>6061</v>
      </c>
      <c r="I23" s="18" t="s">
        <v>6081</v>
      </c>
      <c r="J23" s="19" t="s">
        <v>6069</v>
      </c>
      <c r="K23" s="31" t="s">
        <v>6058</v>
      </c>
      <c r="L23" s="32"/>
      <c r="M23" s="33"/>
      <c r="N23" s="35"/>
      <c r="O23" s="23" t="s">
        <v>6063</v>
      </c>
      <c r="P23" s="30"/>
      <c r="Q23" s="30"/>
    </row>
    <row r="24">
      <c r="A24" s="23" t="s">
        <v>498</v>
      </c>
      <c r="B24" s="12">
        <v>205665.0</v>
      </c>
      <c r="C24" s="12">
        <v>10400.0</v>
      </c>
      <c r="D24" s="13">
        <v>23351.0</v>
      </c>
      <c r="E24" s="14">
        <v>44531.0</v>
      </c>
      <c r="F24" s="15">
        <v>0.5729166666666666</v>
      </c>
      <c r="G24" s="16" t="s">
        <v>6054</v>
      </c>
      <c r="H24" s="17" t="s">
        <v>6055</v>
      </c>
      <c r="I24" s="18" t="s">
        <v>6056</v>
      </c>
      <c r="J24" s="19" t="s">
        <v>6090</v>
      </c>
      <c r="K24" s="31"/>
      <c r="L24" s="32" t="s">
        <v>6058</v>
      </c>
      <c r="M24" s="33" t="s">
        <v>6058</v>
      </c>
      <c r="N24" s="35"/>
      <c r="O24" s="23" t="s">
        <v>6064</v>
      </c>
      <c r="P24" s="30"/>
      <c r="Q24" s="30"/>
    </row>
    <row r="25">
      <c r="A25" s="23" t="s">
        <v>2071</v>
      </c>
      <c r="B25" s="12">
        <v>205666.0</v>
      </c>
      <c r="C25" s="12">
        <v>13273.0</v>
      </c>
      <c r="D25" s="13">
        <v>30146.0</v>
      </c>
      <c r="E25" s="14">
        <v>44531.0</v>
      </c>
      <c r="F25" s="15">
        <v>0.5729166666666666</v>
      </c>
      <c r="G25" s="16" t="s">
        <v>6054</v>
      </c>
      <c r="H25" s="17" t="s">
        <v>6055</v>
      </c>
      <c r="I25" s="18" t="s">
        <v>6056</v>
      </c>
      <c r="J25" s="19" t="s">
        <v>6088</v>
      </c>
      <c r="K25" s="31"/>
      <c r="L25" s="32" t="s">
        <v>6058</v>
      </c>
      <c r="M25" s="33"/>
      <c r="N25" s="34"/>
      <c r="O25" s="23" t="s">
        <v>6059</v>
      </c>
      <c r="P25" s="30"/>
      <c r="Q25" s="30"/>
    </row>
    <row r="26">
      <c r="A26" s="23" t="s">
        <v>1603</v>
      </c>
      <c r="B26" s="12">
        <v>205081.0</v>
      </c>
      <c r="C26" s="12">
        <v>12697.0</v>
      </c>
      <c r="D26" s="13">
        <v>30536.0</v>
      </c>
      <c r="E26" s="14">
        <v>44531.0</v>
      </c>
      <c r="F26" s="15">
        <v>0.5833333333333334</v>
      </c>
      <c r="G26" s="16" t="s">
        <v>6054</v>
      </c>
      <c r="H26" s="17" t="s">
        <v>6055</v>
      </c>
      <c r="I26" s="18" t="s">
        <v>6056</v>
      </c>
      <c r="J26" s="19" t="s">
        <v>6091</v>
      </c>
      <c r="K26" s="31"/>
      <c r="L26" s="32" t="s">
        <v>6058</v>
      </c>
      <c r="M26" s="33" t="s">
        <v>6058</v>
      </c>
      <c r="N26" s="34"/>
      <c r="O26" s="23" t="s">
        <v>6064</v>
      </c>
      <c r="P26" s="30"/>
      <c r="Q26" s="30"/>
    </row>
    <row r="27">
      <c r="A27" s="23" t="s">
        <v>5490</v>
      </c>
      <c r="B27" s="12">
        <v>205669.0</v>
      </c>
      <c r="C27" s="12">
        <v>17513.0</v>
      </c>
      <c r="D27" s="13">
        <v>13668.0</v>
      </c>
      <c r="E27" s="14">
        <v>44531.0</v>
      </c>
      <c r="F27" s="15">
        <v>0.59375</v>
      </c>
      <c r="G27" s="16" t="s">
        <v>6060</v>
      </c>
      <c r="H27" s="17" t="s">
        <v>6061</v>
      </c>
      <c r="I27" s="18" t="s">
        <v>6062</v>
      </c>
      <c r="J27" s="19" t="s">
        <v>6057</v>
      </c>
      <c r="K27" s="31" t="s">
        <v>6058</v>
      </c>
      <c r="L27" s="32"/>
      <c r="M27" s="33"/>
      <c r="N27" s="35"/>
      <c r="O27" s="23" t="s">
        <v>6063</v>
      </c>
      <c r="P27" s="30"/>
      <c r="Q27" s="30"/>
    </row>
    <row r="28">
      <c r="A28" s="23" t="s">
        <v>5377</v>
      </c>
      <c r="B28" s="12">
        <v>205672.0</v>
      </c>
      <c r="C28" s="12">
        <v>17362.0</v>
      </c>
      <c r="D28" s="13">
        <v>24242.0</v>
      </c>
      <c r="E28" s="14">
        <v>44531.0</v>
      </c>
      <c r="F28" s="15">
        <v>0.6041666666666666</v>
      </c>
      <c r="G28" s="16" t="s">
        <v>6060</v>
      </c>
      <c r="H28" s="17" t="s">
        <v>6061</v>
      </c>
      <c r="I28" s="18" t="s">
        <v>6081</v>
      </c>
      <c r="J28" s="19" t="s">
        <v>6092</v>
      </c>
      <c r="K28" s="31" t="s">
        <v>6058</v>
      </c>
      <c r="L28" s="32"/>
      <c r="M28" s="33"/>
      <c r="N28" s="35"/>
      <c r="O28" s="23" t="s">
        <v>6063</v>
      </c>
      <c r="P28" s="30"/>
      <c r="Q28" s="30"/>
    </row>
    <row r="29">
      <c r="A29" s="23" t="s">
        <v>5365</v>
      </c>
      <c r="B29" s="12">
        <v>205673.0</v>
      </c>
      <c r="C29" s="12">
        <v>17347.0</v>
      </c>
      <c r="D29" s="13">
        <v>22820.0</v>
      </c>
      <c r="E29" s="14">
        <v>44531.0</v>
      </c>
      <c r="F29" s="15">
        <v>0.6041666666666666</v>
      </c>
      <c r="G29" s="16" t="s">
        <v>6054</v>
      </c>
      <c r="H29" s="17" t="s">
        <v>6061</v>
      </c>
      <c r="I29" s="18" t="s">
        <v>6081</v>
      </c>
      <c r="J29" s="19" t="s">
        <v>6069</v>
      </c>
      <c r="K29" s="31" t="s">
        <v>6058</v>
      </c>
      <c r="L29" s="32"/>
      <c r="M29" s="33"/>
      <c r="N29" s="35"/>
      <c r="O29" s="23" t="s">
        <v>6063</v>
      </c>
      <c r="P29" s="30"/>
      <c r="Q29" s="30"/>
    </row>
    <row r="30">
      <c r="A30" s="23" t="s">
        <v>3347</v>
      </c>
      <c r="B30" s="12">
        <v>205671.0</v>
      </c>
      <c r="C30" s="12">
        <v>14885.0</v>
      </c>
      <c r="D30" s="13">
        <v>26430.0</v>
      </c>
      <c r="E30" s="14">
        <v>44531.0</v>
      </c>
      <c r="F30" s="15">
        <v>0.6041666666666666</v>
      </c>
      <c r="G30" s="16" t="s">
        <v>6054</v>
      </c>
      <c r="H30" s="17" t="s">
        <v>6055</v>
      </c>
      <c r="I30" s="18" t="s">
        <v>6056</v>
      </c>
      <c r="J30" s="19" t="s">
        <v>6097</v>
      </c>
      <c r="K30" s="31"/>
      <c r="L30" s="32" t="s">
        <v>6058</v>
      </c>
      <c r="M30" s="33"/>
      <c r="N30" s="35"/>
      <c r="O30" s="23" t="s">
        <v>6059</v>
      </c>
      <c r="P30" s="30"/>
      <c r="Q30" s="30"/>
    </row>
    <row r="31">
      <c r="A31" s="23" t="s">
        <v>3994</v>
      </c>
      <c r="B31" s="12">
        <v>205670.0</v>
      </c>
      <c r="C31" s="12">
        <v>15657.0</v>
      </c>
      <c r="D31" s="13">
        <v>24273.0</v>
      </c>
      <c r="E31" s="14">
        <v>44531.0</v>
      </c>
      <c r="F31" s="15">
        <v>0.6041666666666666</v>
      </c>
      <c r="G31" s="16" t="s">
        <v>6060</v>
      </c>
      <c r="H31" s="17" t="s">
        <v>6055</v>
      </c>
      <c r="I31" s="18" t="s">
        <v>6056</v>
      </c>
      <c r="J31" s="19" t="s">
        <v>6098</v>
      </c>
      <c r="K31" s="31"/>
      <c r="L31" s="32" t="s">
        <v>6058</v>
      </c>
      <c r="M31" s="33" t="s">
        <v>6058</v>
      </c>
      <c r="N31" s="35"/>
      <c r="O31" s="23" t="s">
        <v>6064</v>
      </c>
      <c r="P31" s="30"/>
      <c r="Q31" s="30"/>
    </row>
    <row r="32">
      <c r="A32" s="23" t="s">
        <v>4447</v>
      </c>
      <c r="B32" s="12">
        <v>205675.0</v>
      </c>
      <c r="C32" s="12">
        <v>16167.0</v>
      </c>
      <c r="D32" s="13">
        <v>19877.0</v>
      </c>
      <c r="E32" s="14">
        <v>44531.0</v>
      </c>
      <c r="F32" s="15">
        <v>0.6354166666666666</v>
      </c>
      <c r="G32" s="16" t="s">
        <v>6054</v>
      </c>
      <c r="H32" s="17" t="s">
        <v>6055</v>
      </c>
      <c r="I32" s="18" t="s">
        <v>6056</v>
      </c>
      <c r="J32" s="19" t="s">
        <v>6099</v>
      </c>
      <c r="K32" s="31"/>
      <c r="L32" s="32" t="s">
        <v>6058</v>
      </c>
      <c r="M32" s="33" t="s">
        <v>6058</v>
      </c>
      <c r="N32" s="34"/>
      <c r="O32" s="23" t="s">
        <v>6064</v>
      </c>
      <c r="P32" s="30"/>
      <c r="Q32" s="30"/>
    </row>
    <row r="33">
      <c r="A33" s="23" t="s">
        <v>4446</v>
      </c>
      <c r="B33" s="12">
        <v>205674.0</v>
      </c>
      <c r="C33" s="12">
        <v>16166.0</v>
      </c>
      <c r="D33" s="13">
        <v>21767.0</v>
      </c>
      <c r="E33" s="14">
        <v>44531.0</v>
      </c>
      <c r="F33" s="15">
        <v>0.6354166666666666</v>
      </c>
      <c r="G33" s="16" t="s">
        <v>6060</v>
      </c>
      <c r="H33" s="17" t="s">
        <v>6055</v>
      </c>
      <c r="I33" s="18" t="s">
        <v>6056</v>
      </c>
      <c r="J33" s="19" t="s">
        <v>6099</v>
      </c>
      <c r="K33" s="31"/>
      <c r="L33" s="32" t="s">
        <v>6058</v>
      </c>
      <c r="M33" s="33" t="s">
        <v>6058</v>
      </c>
      <c r="N33" s="34"/>
      <c r="O33" s="23" t="s">
        <v>6064</v>
      </c>
      <c r="P33" s="30"/>
      <c r="Q33" s="30"/>
    </row>
    <row r="34">
      <c r="A34" s="23" t="s">
        <v>1232</v>
      </c>
      <c r="B34" s="12">
        <v>205676.0</v>
      </c>
      <c r="C34" s="12">
        <v>12083.0</v>
      </c>
      <c r="D34" s="13">
        <v>22041.0</v>
      </c>
      <c r="E34" s="14">
        <v>44531.0</v>
      </c>
      <c r="F34" s="15">
        <v>0.6458333333333334</v>
      </c>
      <c r="G34" s="16" t="s">
        <v>6054</v>
      </c>
      <c r="H34" s="17" t="s">
        <v>6055</v>
      </c>
      <c r="I34" s="18" t="s">
        <v>6056</v>
      </c>
      <c r="J34" s="19" t="s">
        <v>6069</v>
      </c>
      <c r="K34" s="31"/>
      <c r="L34" s="32" t="s">
        <v>6058</v>
      </c>
      <c r="M34" s="33" t="s">
        <v>6058</v>
      </c>
      <c r="N34" s="35"/>
      <c r="O34" s="23" t="s">
        <v>6064</v>
      </c>
      <c r="P34" s="30"/>
      <c r="Q34" s="30"/>
    </row>
    <row r="35">
      <c r="A35" s="23" t="s">
        <v>1517</v>
      </c>
      <c r="B35" s="12">
        <v>205677.0</v>
      </c>
      <c r="C35" s="12">
        <v>12577.0</v>
      </c>
      <c r="D35" s="13">
        <v>29381.0</v>
      </c>
      <c r="E35" s="14">
        <v>44531.0</v>
      </c>
      <c r="F35" s="15">
        <v>0.65625</v>
      </c>
      <c r="G35" s="16" t="s">
        <v>6054</v>
      </c>
      <c r="H35" s="17" t="s">
        <v>6061</v>
      </c>
      <c r="I35" s="18" t="s">
        <v>6068</v>
      </c>
      <c r="J35" s="19" t="s">
        <v>6092</v>
      </c>
      <c r="K35" s="31"/>
      <c r="L35" s="32" t="s">
        <v>6058</v>
      </c>
      <c r="M35" s="33"/>
      <c r="N35" s="35"/>
      <c r="O35" s="23" t="s">
        <v>6059</v>
      </c>
      <c r="P35" s="30"/>
      <c r="Q35" s="30"/>
    </row>
    <row r="36">
      <c r="A36" s="23" t="s">
        <v>4035</v>
      </c>
      <c r="B36" s="12">
        <v>205640.0</v>
      </c>
      <c r="C36" s="12">
        <v>15702.0</v>
      </c>
      <c r="D36" s="13">
        <v>25899.0</v>
      </c>
      <c r="E36" s="14">
        <v>44531.0</v>
      </c>
      <c r="F36" s="15">
        <v>0.6875</v>
      </c>
      <c r="G36" s="16" t="s">
        <v>6060</v>
      </c>
      <c r="H36" s="17" t="s">
        <v>6067</v>
      </c>
      <c r="I36" s="18" t="s">
        <v>6068</v>
      </c>
      <c r="J36" s="19" t="s">
        <v>6083</v>
      </c>
      <c r="K36" s="31"/>
      <c r="L36" s="32" t="s">
        <v>6058</v>
      </c>
      <c r="M36" s="33" t="s">
        <v>6058</v>
      </c>
      <c r="N36" s="35"/>
      <c r="O36" s="23" t="s">
        <v>6064</v>
      </c>
      <c r="P36" s="30"/>
      <c r="Q36" s="30"/>
    </row>
    <row r="37">
      <c r="A37" s="23" t="s">
        <v>296</v>
      </c>
      <c r="B37" s="12">
        <v>205641.0</v>
      </c>
      <c r="C37" s="12">
        <v>9878.0</v>
      </c>
      <c r="D37" s="13">
        <v>26966.0</v>
      </c>
      <c r="E37" s="14">
        <v>44531.0</v>
      </c>
      <c r="F37" s="15">
        <v>0.6875</v>
      </c>
      <c r="G37" s="16" t="s">
        <v>6060</v>
      </c>
      <c r="H37" s="17" t="s">
        <v>6067</v>
      </c>
      <c r="I37" s="18" t="s">
        <v>6068</v>
      </c>
      <c r="J37" s="19" t="s">
        <v>6101</v>
      </c>
      <c r="K37" s="31"/>
      <c r="L37" s="32" t="s">
        <v>6058</v>
      </c>
      <c r="M37" s="33" t="s">
        <v>6058</v>
      </c>
      <c r="N37" s="34"/>
      <c r="O37" s="23" t="s">
        <v>6064</v>
      </c>
      <c r="P37" s="30"/>
      <c r="Q37" s="30"/>
    </row>
    <row r="38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</row>
    <row r="39">
      <c r="A39" s="23" t="s">
        <v>4003</v>
      </c>
      <c r="B39" s="12">
        <v>205680.0</v>
      </c>
      <c r="C39" s="12">
        <v>15667.0</v>
      </c>
      <c r="D39" s="13">
        <v>28612.0</v>
      </c>
      <c r="E39" s="14">
        <v>44532.0</v>
      </c>
      <c r="F39" s="15">
        <v>0.3229166666666667</v>
      </c>
      <c r="G39" s="16" t="s">
        <v>6060</v>
      </c>
      <c r="H39" s="17" t="s">
        <v>6055</v>
      </c>
      <c r="I39" s="18" t="s">
        <v>6081</v>
      </c>
      <c r="J39" s="19" t="s">
        <v>6101</v>
      </c>
      <c r="K39" s="31"/>
      <c r="L39" s="32" t="s">
        <v>6058</v>
      </c>
      <c r="M39" s="33"/>
      <c r="N39" s="35"/>
      <c r="O39" s="23" t="s">
        <v>6059</v>
      </c>
      <c r="P39" s="30"/>
      <c r="Q39" s="30"/>
    </row>
    <row r="40">
      <c r="A40" s="23" t="s">
        <v>3291</v>
      </c>
      <c r="B40" s="12">
        <v>205681.0</v>
      </c>
      <c r="C40" s="12">
        <v>14820.0</v>
      </c>
      <c r="D40" s="13">
        <v>35573.0</v>
      </c>
      <c r="E40" s="14">
        <v>44532.0</v>
      </c>
      <c r="F40" s="15">
        <v>0.3229166666666667</v>
      </c>
      <c r="G40" s="16" t="s">
        <v>6060</v>
      </c>
      <c r="H40" s="17" t="s">
        <v>6061</v>
      </c>
      <c r="I40" s="18" t="s">
        <v>6081</v>
      </c>
      <c r="J40" s="19" t="s">
        <v>6092</v>
      </c>
      <c r="K40" s="31"/>
      <c r="L40" s="32" t="s">
        <v>6058</v>
      </c>
      <c r="M40" s="33"/>
      <c r="N40" s="35"/>
      <c r="O40" s="23" t="s">
        <v>6059</v>
      </c>
      <c r="P40" s="30"/>
      <c r="Q40" s="30"/>
    </row>
    <row r="41">
      <c r="A41" s="23" t="s">
        <v>571</v>
      </c>
      <c r="B41" s="12">
        <v>205682.0</v>
      </c>
      <c r="C41" s="12">
        <v>10607.0</v>
      </c>
      <c r="D41" s="13">
        <v>18965.0</v>
      </c>
      <c r="E41" s="14">
        <v>44532.0</v>
      </c>
      <c r="F41" s="15">
        <v>0.34375</v>
      </c>
      <c r="G41" s="16" t="s">
        <v>6060</v>
      </c>
      <c r="H41" s="17" t="s">
        <v>6067</v>
      </c>
      <c r="I41" s="18" t="s">
        <v>6068</v>
      </c>
      <c r="J41" s="19" t="s">
        <v>6102</v>
      </c>
      <c r="K41" s="31"/>
      <c r="L41" s="32" t="s">
        <v>6058</v>
      </c>
      <c r="M41" s="33"/>
      <c r="N41" s="35"/>
      <c r="O41" s="23" t="s">
        <v>6059</v>
      </c>
      <c r="P41" s="30"/>
      <c r="Q41" s="30"/>
    </row>
    <row r="42">
      <c r="A42" s="23" t="s">
        <v>4623</v>
      </c>
      <c r="B42" s="12">
        <v>205683.0</v>
      </c>
      <c r="C42" s="12">
        <v>16388.0</v>
      </c>
      <c r="D42" s="13">
        <v>15830.0</v>
      </c>
      <c r="E42" s="14">
        <v>44532.0</v>
      </c>
      <c r="F42" s="15">
        <v>0.3645833333333333</v>
      </c>
      <c r="G42" s="16" t="s">
        <v>6060</v>
      </c>
      <c r="H42" s="17" t="s">
        <v>6055</v>
      </c>
      <c r="I42" s="18" t="s">
        <v>6056</v>
      </c>
      <c r="J42" s="19" t="s">
        <v>6098</v>
      </c>
      <c r="K42" s="31"/>
      <c r="L42" s="32" t="s">
        <v>6058</v>
      </c>
      <c r="M42" s="33" t="s">
        <v>6058</v>
      </c>
      <c r="N42" s="35"/>
      <c r="O42" s="23" t="s">
        <v>6064</v>
      </c>
      <c r="P42" s="30"/>
      <c r="Q42" s="30"/>
    </row>
    <row r="43">
      <c r="A43" s="23" t="s">
        <v>62</v>
      </c>
      <c r="B43" s="12">
        <v>205684.0</v>
      </c>
      <c r="C43" s="12">
        <v>9234.0</v>
      </c>
      <c r="D43" s="13">
        <v>13340.0</v>
      </c>
      <c r="E43" s="14">
        <v>44532.0</v>
      </c>
      <c r="F43" s="15">
        <v>0.375</v>
      </c>
      <c r="G43" s="16" t="s">
        <v>6054</v>
      </c>
      <c r="H43" s="17" t="s">
        <v>6055</v>
      </c>
      <c r="I43" s="18" t="s">
        <v>6056</v>
      </c>
      <c r="J43" s="19" t="s">
        <v>6057</v>
      </c>
      <c r="K43" s="31"/>
      <c r="L43" s="32" t="s">
        <v>6058</v>
      </c>
      <c r="M43" s="33"/>
      <c r="N43" s="35"/>
      <c r="O43" s="23" t="s">
        <v>6059</v>
      </c>
      <c r="P43" s="30"/>
      <c r="Q43" s="30"/>
    </row>
    <row r="44">
      <c r="A44" s="23" t="s">
        <v>3606</v>
      </c>
      <c r="B44" s="12">
        <v>205042.0</v>
      </c>
      <c r="C44" s="12">
        <v>15202.0</v>
      </c>
      <c r="D44" s="13">
        <v>28284.0</v>
      </c>
      <c r="E44" s="14">
        <v>44532.0</v>
      </c>
      <c r="F44" s="15">
        <v>0.375</v>
      </c>
      <c r="G44" s="16" t="s">
        <v>6054</v>
      </c>
      <c r="H44" s="17" t="s">
        <v>6055</v>
      </c>
      <c r="I44" s="18" t="s">
        <v>6056</v>
      </c>
      <c r="J44" s="19" t="s">
        <v>6076</v>
      </c>
      <c r="K44" s="31"/>
      <c r="L44" s="32" t="s">
        <v>6058</v>
      </c>
      <c r="M44" s="33" t="s">
        <v>6058</v>
      </c>
      <c r="N44" s="35"/>
      <c r="O44" s="23" t="s">
        <v>6064</v>
      </c>
      <c r="P44" s="30"/>
      <c r="Q44" s="30"/>
    </row>
    <row r="45">
      <c r="A45" s="23" t="s">
        <v>206</v>
      </c>
      <c r="B45" s="12">
        <v>205686.0</v>
      </c>
      <c r="C45" s="12">
        <v>9630.0</v>
      </c>
      <c r="D45" s="13">
        <v>26628.0</v>
      </c>
      <c r="E45" s="14">
        <v>44532.0</v>
      </c>
      <c r="F45" s="15">
        <v>0.3854166666666667</v>
      </c>
      <c r="G45" s="16" t="s">
        <v>6054</v>
      </c>
      <c r="H45" s="17" t="s">
        <v>6055</v>
      </c>
      <c r="I45" s="18" t="s">
        <v>6056</v>
      </c>
      <c r="J45" s="19" t="s">
        <v>6069</v>
      </c>
      <c r="K45" s="31"/>
      <c r="L45" s="32" t="s">
        <v>6058</v>
      </c>
      <c r="M45" s="33" t="s">
        <v>6058</v>
      </c>
      <c r="N45" s="35"/>
      <c r="O45" s="23" t="s">
        <v>6064</v>
      </c>
      <c r="P45" s="30"/>
      <c r="Q45" s="30"/>
    </row>
    <row r="46">
      <c r="A46" s="23" t="s">
        <v>1755</v>
      </c>
      <c r="B46" s="12">
        <v>205687.0</v>
      </c>
      <c r="C46" s="12">
        <v>12884.0</v>
      </c>
      <c r="D46" s="13">
        <v>25501.0</v>
      </c>
      <c r="E46" s="14">
        <v>44532.0</v>
      </c>
      <c r="F46" s="15">
        <v>0.3958333333333333</v>
      </c>
      <c r="G46" s="16" t="s">
        <v>6060</v>
      </c>
      <c r="H46" s="17" t="s">
        <v>6067</v>
      </c>
      <c r="I46" s="18" t="s">
        <v>6068</v>
      </c>
      <c r="J46" s="19" t="s">
        <v>6105</v>
      </c>
      <c r="K46" s="31"/>
      <c r="L46" s="32" t="s">
        <v>6058</v>
      </c>
      <c r="M46" s="33" t="s">
        <v>6058</v>
      </c>
      <c r="N46" s="35"/>
      <c r="O46" s="23" t="s">
        <v>6064</v>
      </c>
      <c r="P46" s="30"/>
      <c r="Q46" s="30"/>
    </row>
    <row r="47">
      <c r="A47" s="23" t="s">
        <v>1283</v>
      </c>
      <c r="B47" s="12">
        <v>205161.0</v>
      </c>
      <c r="C47" s="12">
        <v>12197.0</v>
      </c>
      <c r="D47" s="13">
        <v>20786.0</v>
      </c>
      <c r="E47" s="14">
        <v>44532.0</v>
      </c>
      <c r="F47" s="15">
        <v>0.4270833333333333</v>
      </c>
      <c r="G47" s="16" t="s">
        <v>6060</v>
      </c>
      <c r="H47" s="17" t="s">
        <v>6061</v>
      </c>
      <c r="I47" s="18" t="s">
        <v>6081</v>
      </c>
      <c r="J47" s="19" t="s">
        <v>6057</v>
      </c>
      <c r="K47" s="31"/>
      <c r="L47" s="32" t="s">
        <v>6058</v>
      </c>
      <c r="M47" s="33" t="s">
        <v>6058</v>
      </c>
      <c r="N47" s="35"/>
      <c r="O47" s="23" t="s">
        <v>6064</v>
      </c>
      <c r="P47" s="30"/>
      <c r="Q47" s="30"/>
    </row>
    <row r="48">
      <c r="A48" s="23" t="s">
        <v>5395</v>
      </c>
      <c r="B48" s="12">
        <v>205125.0</v>
      </c>
      <c r="C48" s="12">
        <v>17384.0</v>
      </c>
      <c r="D48" s="13">
        <v>19907.0</v>
      </c>
      <c r="E48" s="14">
        <v>44532.0</v>
      </c>
      <c r="F48" s="15">
        <v>0.4270833333333333</v>
      </c>
      <c r="G48" s="16" t="s">
        <v>6060</v>
      </c>
      <c r="H48" s="17" t="s">
        <v>6061</v>
      </c>
      <c r="I48" s="18" t="s">
        <v>6062</v>
      </c>
      <c r="J48" s="19" t="s">
        <v>6057</v>
      </c>
      <c r="K48" s="31"/>
      <c r="L48" s="32" t="s">
        <v>6058</v>
      </c>
      <c r="M48" s="33" t="s">
        <v>6058</v>
      </c>
      <c r="N48" s="35"/>
      <c r="O48" s="23" t="s">
        <v>6064</v>
      </c>
      <c r="P48" s="30"/>
      <c r="Q48" s="30"/>
    </row>
    <row r="49">
      <c r="A49" s="23" t="s">
        <v>1874</v>
      </c>
      <c r="B49" s="12">
        <v>205690.0</v>
      </c>
      <c r="C49" s="12">
        <v>13023.0</v>
      </c>
      <c r="D49" s="13">
        <v>11936.0</v>
      </c>
      <c r="E49" s="14">
        <v>44532.0</v>
      </c>
      <c r="F49" s="15">
        <v>0.4479166666666667</v>
      </c>
      <c r="G49" s="16" t="s">
        <v>6054</v>
      </c>
      <c r="H49" s="17" t="s">
        <v>6061</v>
      </c>
      <c r="I49" s="18" t="s">
        <v>6062</v>
      </c>
      <c r="J49" s="19" t="s">
        <v>6057</v>
      </c>
      <c r="K49" s="31"/>
      <c r="L49" s="32" t="s">
        <v>6058</v>
      </c>
      <c r="M49" s="33" t="s">
        <v>6058</v>
      </c>
      <c r="N49" s="35"/>
      <c r="O49" s="23" t="s">
        <v>6064</v>
      </c>
      <c r="P49" s="30"/>
      <c r="Q49" s="30"/>
    </row>
    <row r="50">
      <c r="A50" s="23" t="s">
        <v>4404</v>
      </c>
      <c r="B50" s="12">
        <v>205691.0</v>
      </c>
      <c r="C50" s="12">
        <v>16117.0</v>
      </c>
      <c r="D50" s="13">
        <v>21870.0</v>
      </c>
      <c r="E50" s="14">
        <v>44532.0</v>
      </c>
      <c r="F50" s="15">
        <v>0.4583333333333333</v>
      </c>
      <c r="G50" s="16" t="s">
        <v>6054</v>
      </c>
      <c r="H50" s="17" t="s">
        <v>6061</v>
      </c>
      <c r="I50" s="18" t="s">
        <v>6081</v>
      </c>
      <c r="J50" s="19" t="s">
        <v>6094</v>
      </c>
      <c r="K50" s="31"/>
      <c r="L50" s="32" t="s">
        <v>6058</v>
      </c>
      <c r="M50" s="33"/>
      <c r="N50" s="35"/>
      <c r="O50" s="23" t="s">
        <v>6059</v>
      </c>
      <c r="P50" s="30"/>
      <c r="Q50" s="30"/>
    </row>
    <row r="51">
      <c r="A51" s="23" t="s">
        <v>5525</v>
      </c>
      <c r="B51" s="12">
        <v>205692.0</v>
      </c>
      <c r="C51" s="12">
        <v>17559.0</v>
      </c>
      <c r="D51" s="13">
        <v>19216.0</v>
      </c>
      <c r="E51" s="14">
        <v>44532.0</v>
      </c>
      <c r="F51" s="15">
        <v>0.46875</v>
      </c>
      <c r="G51" s="16" t="s">
        <v>6060</v>
      </c>
      <c r="H51" s="17" t="s">
        <v>6061</v>
      </c>
      <c r="I51" s="18" t="s">
        <v>6062</v>
      </c>
      <c r="J51" s="19" t="s">
        <v>6057</v>
      </c>
      <c r="K51" s="31" t="s">
        <v>6058</v>
      </c>
      <c r="L51" s="32"/>
      <c r="M51" s="33"/>
      <c r="N51" s="35"/>
      <c r="O51" s="23" t="s">
        <v>6063</v>
      </c>
      <c r="P51" s="30"/>
      <c r="Q51" s="30"/>
    </row>
    <row r="52">
      <c r="A52" s="23" t="s">
        <v>3224</v>
      </c>
      <c r="B52" s="12">
        <v>205693.0</v>
      </c>
      <c r="C52" s="12">
        <v>14738.0</v>
      </c>
      <c r="D52" s="13">
        <v>23696.0</v>
      </c>
      <c r="E52" s="14">
        <v>44532.0</v>
      </c>
      <c r="F52" s="15">
        <v>0.4791666666666667</v>
      </c>
      <c r="G52" s="16" t="s">
        <v>6060</v>
      </c>
      <c r="H52" s="17" t="s">
        <v>6055</v>
      </c>
      <c r="I52" s="18" t="s">
        <v>6056</v>
      </c>
      <c r="J52" s="19" t="s">
        <v>6091</v>
      </c>
      <c r="K52" s="31"/>
      <c r="L52" s="32" t="s">
        <v>6058</v>
      </c>
      <c r="M52" s="33" t="s">
        <v>6058</v>
      </c>
      <c r="N52" s="35"/>
      <c r="O52" s="23" t="s">
        <v>6064</v>
      </c>
      <c r="P52" s="30"/>
      <c r="Q52" s="30"/>
    </row>
    <row r="53">
      <c r="A53" s="23" t="s">
        <v>2144</v>
      </c>
      <c r="B53" s="12">
        <v>205694.0</v>
      </c>
      <c r="C53" s="12">
        <v>13370.0</v>
      </c>
      <c r="D53" s="13">
        <v>35860.0</v>
      </c>
      <c r="E53" s="14">
        <v>44532.0</v>
      </c>
      <c r="F53" s="15">
        <v>0.4791666666666667</v>
      </c>
      <c r="G53" s="16" t="s">
        <v>6060</v>
      </c>
      <c r="H53" s="17" t="s">
        <v>6061</v>
      </c>
      <c r="I53" s="18" t="s">
        <v>6081</v>
      </c>
      <c r="J53" s="19" t="s">
        <v>6108</v>
      </c>
      <c r="K53" s="31"/>
      <c r="L53" s="32" t="s">
        <v>6058</v>
      </c>
      <c r="M53" s="33"/>
      <c r="N53" s="35"/>
      <c r="O53" s="23" t="s">
        <v>6059</v>
      </c>
      <c r="P53" s="30"/>
      <c r="Q53" s="30"/>
    </row>
    <row r="54">
      <c r="A54" s="23" t="s">
        <v>1575</v>
      </c>
      <c r="B54" s="12">
        <v>205695.0</v>
      </c>
      <c r="C54" s="12">
        <v>12659.0</v>
      </c>
      <c r="D54" s="13">
        <v>32702.0</v>
      </c>
      <c r="E54" s="14">
        <v>44532.0</v>
      </c>
      <c r="F54" s="15">
        <v>0.4895833333333333</v>
      </c>
      <c r="G54" s="16" t="s">
        <v>6060</v>
      </c>
      <c r="H54" s="17" t="s">
        <v>6061</v>
      </c>
      <c r="I54" s="18" t="s">
        <v>6081</v>
      </c>
      <c r="J54" s="19" t="s">
        <v>6101</v>
      </c>
      <c r="K54" s="31"/>
      <c r="L54" s="32" t="s">
        <v>6058</v>
      </c>
      <c r="M54" s="33" t="s">
        <v>6058</v>
      </c>
      <c r="N54" s="35"/>
      <c r="O54" s="23" t="s">
        <v>6064</v>
      </c>
      <c r="P54" s="30"/>
      <c r="Q54" s="30"/>
    </row>
    <row r="55">
      <c r="A55" s="23" t="s">
        <v>1346</v>
      </c>
      <c r="B55" s="12">
        <v>205696.0</v>
      </c>
      <c r="C55" s="12">
        <v>12309.0</v>
      </c>
      <c r="D55" s="13">
        <v>16897.0</v>
      </c>
      <c r="E55" s="14">
        <v>44532.0</v>
      </c>
      <c r="F55" s="15">
        <v>0.4895833333333333</v>
      </c>
      <c r="G55" s="16" t="s">
        <v>6054</v>
      </c>
      <c r="H55" s="17" t="s">
        <v>6061</v>
      </c>
      <c r="I55" s="18" t="s">
        <v>6081</v>
      </c>
      <c r="J55" s="19" t="s">
        <v>6069</v>
      </c>
      <c r="K55" s="31"/>
      <c r="L55" s="32" t="s">
        <v>6058</v>
      </c>
      <c r="M55" s="33"/>
      <c r="N55" s="35"/>
      <c r="O55" s="23" t="s">
        <v>6059</v>
      </c>
      <c r="P55" s="30"/>
      <c r="Q55" s="30"/>
    </row>
    <row r="56">
      <c r="A56" s="23" t="s">
        <v>3642</v>
      </c>
      <c r="B56" s="12">
        <v>205697.0</v>
      </c>
      <c r="C56" s="12">
        <v>15244.0</v>
      </c>
      <c r="D56" s="13">
        <v>22139.0</v>
      </c>
      <c r="E56" s="14">
        <v>44532.0</v>
      </c>
      <c r="F56" s="15">
        <v>0.5520833333333334</v>
      </c>
      <c r="G56" s="16" t="s">
        <v>6060</v>
      </c>
      <c r="H56" s="17" t="s">
        <v>6061</v>
      </c>
      <c r="I56" s="18" t="s">
        <v>6081</v>
      </c>
      <c r="J56" s="19" t="s">
        <v>6109</v>
      </c>
      <c r="K56" s="31"/>
      <c r="L56" s="32" t="s">
        <v>6058</v>
      </c>
      <c r="M56" s="33" t="s">
        <v>6058</v>
      </c>
      <c r="N56" s="35"/>
      <c r="O56" s="23" t="s">
        <v>6064</v>
      </c>
      <c r="P56" s="30"/>
      <c r="Q56" s="30"/>
    </row>
    <row r="57">
      <c r="A57" s="23" t="s">
        <v>3634</v>
      </c>
      <c r="B57" s="12">
        <v>205698.0</v>
      </c>
      <c r="C57" s="12">
        <v>15233.0</v>
      </c>
      <c r="D57" s="13">
        <v>45288.0</v>
      </c>
      <c r="E57" s="14">
        <v>44532.0</v>
      </c>
      <c r="F57" s="15">
        <v>0.5625</v>
      </c>
      <c r="G57" s="16" t="s">
        <v>6060</v>
      </c>
      <c r="H57" s="17" t="s">
        <v>6061</v>
      </c>
      <c r="I57" s="18" t="s">
        <v>6081</v>
      </c>
      <c r="J57" s="19" t="s">
        <v>6057</v>
      </c>
      <c r="K57" s="31"/>
      <c r="L57" s="32" t="s">
        <v>6058</v>
      </c>
      <c r="M57" s="33"/>
      <c r="N57" s="35"/>
      <c r="O57" s="23" t="s">
        <v>6059</v>
      </c>
      <c r="P57" s="30"/>
      <c r="Q57" s="30"/>
    </row>
    <row r="58">
      <c r="A58" s="23" t="s">
        <v>1065</v>
      </c>
      <c r="B58" s="12">
        <v>205699.0</v>
      </c>
      <c r="C58" s="12">
        <v>11761.0</v>
      </c>
      <c r="D58" s="13">
        <v>32726.0</v>
      </c>
      <c r="E58" s="14">
        <v>44532.0</v>
      </c>
      <c r="F58" s="15">
        <v>0.5625</v>
      </c>
      <c r="G58" s="16" t="s">
        <v>6054</v>
      </c>
      <c r="H58" s="17" t="s">
        <v>6067</v>
      </c>
      <c r="I58" s="18" t="s">
        <v>6068</v>
      </c>
      <c r="J58" s="19" t="s">
        <v>6074</v>
      </c>
      <c r="K58" s="31"/>
      <c r="L58" s="32" t="s">
        <v>6058</v>
      </c>
      <c r="M58" s="33"/>
      <c r="N58" s="35"/>
      <c r="O58" s="23" t="s">
        <v>6059</v>
      </c>
      <c r="P58" s="30"/>
      <c r="Q58" s="30"/>
    </row>
    <row r="59">
      <c r="A59" s="23" t="s">
        <v>1099</v>
      </c>
      <c r="B59" s="12">
        <v>205701.0</v>
      </c>
      <c r="C59" s="12">
        <v>11830.0</v>
      </c>
      <c r="D59" s="13">
        <v>28760.0</v>
      </c>
      <c r="E59" s="14">
        <v>44532.0</v>
      </c>
      <c r="F59" s="15">
        <v>0.5833333333333334</v>
      </c>
      <c r="G59" s="16" t="s">
        <v>6054</v>
      </c>
      <c r="H59" s="17" t="s">
        <v>6061</v>
      </c>
      <c r="I59" s="18" t="s">
        <v>6081</v>
      </c>
      <c r="J59" s="19" t="s">
        <v>6091</v>
      </c>
      <c r="K59" s="31"/>
      <c r="L59" s="32" t="s">
        <v>6058</v>
      </c>
      <c r="M59" s="33" t="s">
        <v>6058</v>
      </c>
      <c r="N59" s="35"/>
      <c r="O59" s="23" t="s">
        <v>6064</v>
      </c>
      <c r="P59" s="30"/>
      <c r="Q59" s="30"/>
    </row>
    <row r="60">
      <c r="A60" s="23" t="s">
        <v>3143</v>
      </c>
      <c r="B60" s="12">
        <v>205700.0</v>
      </c>
      <c r="C60" s="12">
        <v>14643.0</v>
      </c>
      <c r="D60" s="13">
        <v>23890.0</v>
      </c>
      <c r="E60" s="14">
        <v>44532.0</v>
      </c>
      <c r="F60" s="15">
        <v>0.5833333333333334</v>
      </c>
      <c r="G60" s="16" t="s">
        <v>6054</v>
      </c>
      <c r="H60" s="17" t="s">
        <v>6067</v>
      </c>
      <c r="I60" s="18" t="s">
        <v>6056</v>
      </c>
      <c r="J60" s="19" t="s">
        <v>6074</v>
      </c>
      <c r="K60" s="31"/>
      <c r="L60" s="32" t="s">
        <v>6058</v>
      </c>
      <c r="M60" s="33" t="s">
        <v>6058</v>
      </c>
      <c r="N60" s="35"/>
      <c r="O60" s="23" t="s">
        <v>6064</v>
      </c>
      <c r="P60" s="30"/>
      <c r="Q60" s="30"/>
    </row>
    <row r="61">
      <c r="A61" s="23" t="s">
        <v>4168</v>
      </c>
      <c r="B61" s="12">
        <v>205702.0</v>
      </c>
      <c r="C61" s="12">
        <v>15848.0</v>
      </c>
      <c r="D61" s="13">
        <v>30128.0</v>
      </c>
      <c r="E61" s="14">
        <v>44532.0</v>
      </c>
      <c r="F61" s="15">
        <v>0.6041666666666666</v>
      </c>
      <c r="G61" s="16" t="s">
        <v>6054</v>
      </c>
      <c r="H61" s="17" t="s">
        <v>6067</v>
      </c>
      <c r="I61" s="18" t="s">
        <v>6068</v>
      </c>
      <c r="J61" s="19" t="s">
        <v>6110</v>
      </c>
      <c r="K61" s="31"/>
      <c r="L61" s="32" t="s">
        <v>6058</v>
      </c>
      <c r="M61" s="33"/>
      <c r="N61" s="35"/>
      <c r="O61" s="23" t="s">
        <v>6084</v>
      </c>
      <c r="P61" s="30"/>
      <c r="Q61" s="30"/>
    </row>
    <row r="62">
      <c r="A62" s="23" t="s">
        <v>5533</v>
      </c>
      <c r="B62" s="12">
        <v>205703.0</v>
      </c>
      <c r="C62" s="12">
        <v>17569.0</v>
      </c>
      <c r="D62" s="13">
        <v>24274.0</v>
      </c>
      <c r="E62" s="14">
        <v>44532.0</v>
      </c>
      <c r="F62" s="15">
        <v>0.6145833333333334</v>
      </c>
      <c r="G62" s="16" t="s">
        <v>6060</v>
      </c>
      <c r="H62" s="17" t="s">
        <v>6061</v>
      </c>
      <c r="I62" s="18" t="s">
        <v>6062</v>
      </c>
      <c r="J62" s="19" t="s">
        <v>6057</v>
      </c>
      <c r="K62" s="31" t="s">
        <v>6058</v>
      </c>
      <c r="L62" s="32"/>
      <c r="M62" s="33"/>
      <c r="N62" s="35"/>
      <c r="O62" s="23" t="s">
        <v>6063</v>
      </c>
      <c r="P62" s="30"/>
      <c r="Q62" s="30"/>
    </row>
    <row r="63">
      <c r="A63" s="23" t="s">
        <v>1577</v>
      </c>
      <c r="B63" s="12">
        <v>205704.0</v>
      </c>
      <c r="C63" s="12">
        <v>12662.0</v>
      </c>
      <c r="D63" s="13">
        <v>25947.0</v>
      </c>
      <c r="E63" s="14">
        <v>44532.0</v>
      </c>
      <c r="F63" s="15">
        <v>0.6354166666666666</v>
      </c>
      <c r="G63" s="16" t="s">
        <v>6060</v>
      </c>
      <c r="H63" s="17" t="s">
        <v>6055</v>
      </c>
      <c r="I63" s="18" t="s">
        <v>6056</v>
      </c>
      <c r="J63" s="19" t="s">
        <v>6074</v>
      </c>
      <c r="K63" s="31"/>
      <c r="L63" s="32" t="s">
        <v>6058</v>
      </c>
      <c r="M63" s="33" t="s">
        <v>6058</v>
      </c>
      <c r="N63" s="35"/>
      <c r="O63" s="23" t="s">
        <v>6064</v>
      </c>
      <c r="P63" s="30"/>
      <c r="Q63" s="30"/>
    </row>
    <row r="64">
      <c r="A64" s="23" t="s">
        <v>2155</v>
      </c>
      <c r="B64" s="12">
        <v>205706.0</v>
      </c>
      <c r="C64" s="12">
        <v>13383.0</v>
      </c>
      <c r="D64" s="13">
        <v>27079.0</v>
      </c>
      <c r="E64" s="14">
        <v>44532.0</v>
      </c>
      <c r="F64" s="15">
        <v>0.6458333333333334</v>
      </c>
      <c r="G64" s="16" t="s">
        <v>6060</v>
      </c>
      <c r="H64" s="17" t="s">
        <v>6067</v>
      </c>
      <c r="I64" s="18" t="s">
        <v>6068</v>
      </c>
      <c r="J64" s="19" t="s">
        <v>6076</v>
      </c>
      <c r="K64" s="31"/>
      <c r="L64" s="32" t="s">
        <v>6058</v>
      </c>
      <c r="M64" s="33"/>
      <c r="N64" s="35"/>
      <c r="O64" s="23" t="s">
        <v>6059</v>
      </c>
      <c r="P64" s="30"/>
      <c r="Q64" s="30"/>
    </row>
    <row r="65">
      <c r="A65" s="23" t="s">
        <v>3234</v>
      </c>
      <c r="B65" s="12">
        <v>205119.0</v>
      </c>
      <c r="C65" s="12">
        <v>14751.0</v>
      </c>
      <c r="D65" s="13">
        <v>19187.0</v>
      </c>
      <c r="E65" s="14">
        <v>44532.0</v>
      </c>
      <c r="F65" s="15">
        <v>0.6458333333333334</v>
      </c>
      <c r="G65" s="16" t="s">
        <v>6060</v>
      </c>
      <c r="H65" s="17" t="s">
        <v>6061</v>
      </c>
      <c r="I65" s="18" t="s">
        <v>6062</v>
      </c>
      <c r="J65" s="19" t="s">
        <v>6057</v>
      </c>
      <c r="K65" s="31"/>
      <c r="L65" s="32" t="s">
        <v>6058</v>
      </c>
      <c r="M65" s="33" t="s">
        <v>6058</v>
      </c>
      <c r="N65" s="35"/>
      <c r="O65" s="23" t="s">
        <v>6064</v>
      </c>
      <c r="P65" s="30"/>
      <c r="Q65" s="30"/>
    </row>
    <row r="66">
      <c r="A66" s="23" t="s">
        <v>1609</v>
      </c>
      <c r="B66" s="12">
        <v>205705.0</v>
      </c>
      <c r="C66" s="12">
        <v>12704.0</v>
      </c>
      <c r="D66" s="13">
        <v>26124.0</v>
      </c>
      <c r="E66" s="14">
        <v>44532.0</v>
      </c>
      <c r="F66" s="15">
        <v>0.6458333333333334</v>
      </c>
      <c r="G66" s="16" t="s">
        <v>6060</v>
      </c>
      <c r="H66" s="17" t="s">
        <v>6067</v>
      </c>
      <c r="I66" s="18" t="s">
        <v>6068</v>
      </c>
      <c r="J66" s="19" t="s">
        <v>6099</v>
      </c>
      <c r="K66" s="31"/>
      <c r="L66" s="32" t="s">
        <v>6058</v>
      </c>
      <c r="M66" s="33"/>
      <c r="N66" s="35"/>
      <c r="O66" s="23" t="s">
        <v>6059</v>
      </c>
      <c r="P66" s="30"/>
      <c r="Q66" s="30"/>
    </row>
    <row r="67">
      <c r="A67" s="23" t="s">
        <v>3894</v>
      </c>
      <c r="B67" s="12">
        <v>205708.0</v>
      </c>
      <c r="C67" s="12">
        <v>15544.0</v>
      </c>
      <c r="D67" s="13">
        <v>33593.0</v>
      </c>
      <c r="E67" s="14">
        <v>44532.0</v>
      </c>
      <c r="F67" s="15">
        <v>0.65625</v>
      </c>
      <c r="G67" s="16" t="s">
        <v>6060</v>
      </c>
      <c r="H67" s="17" t="s">
        <v>6067</v>
      </c>
      <c r="I67" s="18" t="s">
        <v>6068</v>
      </c>
      <c r="J67" s="19" t="s">
        <v>6092</v>
      </c>
      <c r="K67" s="31"/>
      <c r="L67" s="32" t="s">
        <v>6058</v>
      </c>
      <c r="M67" s="33"/>
      <c r="N67" s="35"/>
      <c r="O67" s="23" t="s">
        <v>6059</v>
      </c>
      <c r="P67" s="30"/>
      <c r="Q67" s="30"/>
    </row>
    <row r="68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</row>
    <row r="69">
      <c r="A69" s="23" t="s">
        <v>635</v>
      </c>
      <c r="B69" s="12">
        <v>205709.0</v>
      </c>
      <c r="C69" s="12">
        <v>10754.0</v>
      </c>
      <c r="D69" s="13">
        <v>31027.0</v>
      </c>
      <c r="E69" s="14">
        <v>44533.0</v>
      </c>
      <c r="F69" s="15">
        <v>0.3541666666666667</v>
      </c>
      <c r="G69" s="16" t="s">
        <v>6054</v>
      </c>
      <c r="H69" s="17" t="s">
        <v>6055</v>
      </c>
      <c r="I69" s="18" t="s">
        <v>6056</v>
      </c>
      <c r="J69" s="19" t="s">
        <v>6092</v>
      </c>
      <c r="K69" s="31"/>
      <c r="L69" s="32" t="s">
        <v>6058</v>
      </c>
      <c r="M69" s="33"/>
      <c r="N69" s="35"/>
      <c r="O69" s="23" t="s">
        <v>6059</v>
      </c>
      <c r="P69" s="30"/>
      <c r="Q69" s="30"/>
    </row>
    <row r="70">
      <c r="A70" s="23" t="s">
        <v>1105</v>
      </c>
      <c r="B70" s="12">
        <v>205710.0</v>
      </c>
      <c r="C70" s="12">
        <v>11839.0</v>
      </c>
      <c r="D70" s="13">
        <v>21503.0</v>
      </c>
      <c r="E70" s="14">
        <v>44533.0</v>
      </c>
      <c r="F70" s="15">
        <v>0.3645833333333333</v>
      </c>
      <c r="G70" s="16" t="s">
        <v>6054</v>
      </c>
      <c r="H70" s="17" t="s">
        <v>6055</v>
      </c>
      <c r="I70" s="18" t="s">
        <v>6056</v>
      </c>
      <c r="J70" s="19" t="s">
        <v>6069</v>
      </c>
      <c r="K70" s="31"/>
      <c r="L70" s="32" t="s">
        <v>6058</v>
      </c>
      <c r="M70" s="33"/>
      <c r="N70" s="35"/>
      <c r="O70" s="23" t="s">
        <v>6059</v>
      </c>
      <c r="P70" s="30"/>
      <c r="Q70" s="30"/>
    </row>
    <row r="71">
      <c r="A71" s="23" t="s">
        <v>2750</v>
      </c>
      <c r="B71" s="12">
        <v>205281.0</v>
      </c>
      <c r="C71" s="12">
        <v>14152.0</v>
      </c>
      <c r="D71" s="13">
        <v>25368.0</v>
      </c>
      <c r="E71" s="14">
        <v>44533.0</v>
      </c>
      <c r="F71" s="15">
        <v>0.375</v>
      </c>
      <c r="G71" s="16" t="s">
        <v>6060</v>
      </c>
      <c r="H71" s="17" t="s">
        <v>6061</v>
      </c>
      <c r="I71" s="18" t="s">
        <v>6081</v>
      </c>
      <c r="J71" s="19" t="s">
        <v>6074</v>
      </c>
      <c r="K71" s="31"/>
      <c r="L71" s="32" t="s">
        <v>6058</v>
      </c>
      <c r="M71" s="33"/>
      <c r="N71" s="35"/>
      <c r="O71" s="23" t="s">
        <v>6059</v>
      </c>
      <c r="P71" s="30"/>
      <c r="Q71" s="30"/>
    </row>
    <row r="72">
      <c r="A72" s="23" t="s">
        <v>3981</v>
      </c>
      <c r="B72" s="12">
        <v>205712.0</v>
      </c>
      <c r="C72" s="12">
        <v>15643.0</v>
      </c>
      <c r="D72" s="13">
        <v>26218.0</v>
      </c>
      <c r="E72" s="14">
        <v>44533.0</v>
      </c>
      <c r="F72" s="15">
        <v>0.3854166666666667</v>
      </c>
      <c r="G72" s="16" t="s">
        <v>6060</v>
      </c>
      <c r="H72" s="17" t="s">
        <v>6055</v>
      </c>
      <c r="I72" s="18" t="s">
        <v>6056</v>
      </c>
      <c r="J72" s="19" t="s">
        <v>6102</v>
      </c>
      <c r="K72" s="31"/>
      <c r="L72" s="32" t="s">
        <v>6058</v>
      </c>
      <c r="M72" s="33" t="s">
        <v>6058</v>
      </c>
      <c r="N72" s="35"/>
      <c r="O72" s="23" t="s">
        <v>6064</v>
      </c>
      <c r="P72" s="30"/>
      <c r="Q72" s="30"/>
    </row>
    <row r="73">
      <c r="A73" s="23" t="s">
        <v>102</v>
      </c>
      <c r="B73" s="12">
        <v>205713.0</v>
      </c>
      <c r="C73" s="12">
        <v>9303.0</v>
      </c>
      <c r="D73" s="13">
        <v>21908.0</v>
      </c>
      <c r="E73" s="14">
        <v>44533.0</v>
      </c>
      <c r="F73" s="15">
        <v>0.3958333333333333</v>
      </c>
      <c r="G73" s="16" t="s">
        <v>6054</v>
      </c>
      <c r="H73" s="17" t="s">
        <v>6061</v>
      </c>
      <c r="I73" s="18" t="s">
        <v>6081</v>
      </c>
      <c r="J73" s="19" t="s">
        <v>6111</v>
      </c>
      <c r="K73" s="31"/>
      <c r="L73" s="32" t="s">
        <v>6058</v>
      </c>
      <c r="M73" s="33"/>
      <c r="N73" s="35"/>
      <c r="O73" s="23" t="s">
        <v>6059</v>
      </c>
      <c r="P73" s="30"/>
      <c r="Q73" s="30"/>
    </row>
    <row r="74">
      <c r="A74" s="23" t="s">
        <v>978</v>
      </c>
      <c r="B74" s="12">
        <v>205153.0</v>
      </c>
      <c r="C74" s="12">
        <v>11571.0</v>
      </c>
      <c r="D74" s="13">
        <v>45194.0</v>
      </c>
      <c r="E74" s="14">
        <v>44533.0</v>
      </c>
      <c r="F74" s="15">
        <v>0.3958333333333333</v>
      </c>
      <c r="G74" s="16" t="s">
        <v>6060</v>
      </c>
      <c r="H74" s="17" t="s">
        <v>6061</v>
      </c>
      <c r="I74" s="18" t="s">
        <v>6062</v>
      </c>
      <c r="J74" s="19" t="s">
        <v>6057</v>
      </c>
      <c r="K74" s="31"/>
      <c r="L74" s="32" t="s">
        <v>6058</v>
      </c>
      <c r="M74" s="33" t="s">
        <v>6058</v>
      </c>
      <c r="N74" s="35"/>
      <c r="O74" s="23" t="s">
        <v>6064</v>
      </c>
      <c r="P74" s="30"/>
      <c r="Q74" s="30"/>
    </row>
    <row r="75">
      <c r="A75" s="23" t="s">
        <v>1745</v>
      </c>
      <c r="B75" s="12">
        <v>205280.0</v>
      </c>
      <c r="C75" s="12">
        <v>12869.0</v>
      </c>
      <c r="D75" s="13">
        <v>25511.0</v>
      </c>
      <c r="E75" s="14">
        <v>44533.0</v>
      </c>
      <c r="F75" s="15">
        <v>0.40625</v>
      </c>
      <c r="G75" s="16" t="s">
        <v>6060</v>
      </c>
      <c r="H75" s="17" t="s">
        <v>6055</v>
      </c>
      <c r="I75" s="18" t="s">
        <v>6056</v>
      </c>
      <c r="J75" s="19" t="s">
        <v>6094</v>
      </c>
      <c r="K75" s="31"/>
      <c r="L75" s="32" t="s">
        <v>6058</v>
      </c>
      <c r="M75" s="33"/>
      <c r="N75" s="35"/>
      <c r="O75" s="23" t="s">
        <v>6059</v>
      </c>
      <c r="P75" s="30"/>
      <c r="Q75" s="30"/>
    </row>
    <row r="76">
      <c r="A76" s="23" t="s">
        <v>3191</v>
      </c>
      <c r="B76" s="12">
        <v>205716.0</v>
      </c>
      <c r="C76" s="12">
        <v>14702.0</v>
      </c>
      <c r="D76" s="13">
        <v>19745.0</v>
      </c>
      <c r="E76" s="14">
        <v>44533.0</v>
      </c>
      <c r="F76" s="15">
        <v>0.4166666666666667</v>
      </c>
      <c r="G76" s="16" t="s">
        <v>6060</v>
      </c>
      <c r="H76" s="17" t="s">
        <v>6055</v>
      </c>
      <c r="I76" s="18" t="s">
        <v>6056</v>
      </c>
      <c r="J76" s="19" t="s">
        <v>6091</v>
      </c>
      <c r="K76" s="31"/>
      <c r="L76" s="32" t="s">
        <v>6058</v>
      </c>
      <c r="M76" s="33"/>
      <c r="N76" s="35"/>
      <c r="O76" s="23" t="s">
        <v>6059</v>
      </c>
      <c r="P76" s="30"/>
      <c r="Q76" s="30"/>
    </row>
    <row r="77">
      <c r="A77" s="23" t="s">
        <v>838</v>
      </c>
      <c r="B77" s="12">
        <v>205083.0</v>
      </c>
      <c r="C77" s="12">
        <v>11234.0</v>
      </c>
      <c r="D77" s="13">
        <v>26498.0</v>
      </c>
      <c r="E77" s="14">
        <v>44533.0</v>
      </c>
      <c r="F77" s="15">
        <v>0.4166666666666667</v>
      </c>
      <c r="G77" s="16" t="s">
        <v>6060</v>
      </c>
      <c r="H77" s="17" t="s">
        <v>6061</v>
      </c>
      <c r="I77" s="18" t="s">
        <v>6081</v>
      </c>
      <c r="J77" s="19" t="s">
        <v>6057</v>
      </c>
      <c r="K77" s="31"/>
      <c r="L77" s="32" t="s">
        <v>6058</v>
      </c>
      <c r="M77" s="33" t="s">
        <v>6058</v>
      </c>
      <c r="N77" s="35"/>
      <c r="O77" s="23" t="s">
        <v>6064</v>
      </c>
      <c r="P77" s="30"/>
      <c r="Q77" s="30"/>
    </row>
    <row r="78">
      <c r="A78" s="23" t="s">
        <v>5124</v>
      </c>
      <c r="B78" s="12">
        <v>205718.0</v>
      </c>
      <c r="C78" s="12">
        <v>17042.0</v>
      </c>
      <c r="D78" s="13">
        <v>16764.0</v>
      </c>
      <c r="E78" s="14">
        <v>44533.0</v>
      </c>
      <c r="F78" s="15">
        <v>0.4375</v>
      </c>
      <c r="G78" s="16" t="s">
        <v>6054</v>
      </c>
      <c r="H78" s="17" t="s">
        <v>6055</v>
      </c>
      <c r="I78" s="18" t="s">
        <v>6056</v>
      </c>
      <c r="J78" s="19" t="s">
        <v>6069</v>
      </c>
      <c r="K78" s="31"/>
      <c r="L78" s="32" t="s">
        <v>6058</v>
      </c>
      <c r="M78" s="33" t="s">
        <v>6058</v>
      </c>
      <c r="N78" s="35"/>
      <c r="O78" s="23" t="s">
        <v>6064</v>
      </c>
      <c r="P78" s="30"/>
      <c r="Q78" s="30"/>
    </row>
    <row r="79">
      <c r="A79" s="23" t="s">
        <v>1401</v>
      </c>
      <c r="B79" s="12">
        <v>205719.0</v>
      </c>
      <c r="C79" s="12">
        <v>12397.0</v>
      </c>
      <c r="D79" s="13">
        <v>24151.0</v>
      </c>
      <c r="E79" s="14">
        <v>44533.0</v>
      </c>
      <c r="F79" s="15">
        <v>0.4479166666666667</v>
      </c>
      <c r="G79" s="16" t="s">
        <v>6054</v>
      </c>
      <c r="H79" s="17" t="s">
        <v>6055</v>
      </c>
      <c r="I79" s="18" t="s">
        <v>6056</v>
      </c>
      <c r="J79" s="19" t="s">
        <v>6074</v>
      </c>
      <c r="K79" s="31"/>
      <c r="L79" s="32" t="s">
        <v>6058</v>
      </c>
      <c r="M79" s="33"/>
      <c r="N79" s="35"/>
      <c r="O79" s="23" t="s">
        <v>6059</v>
      </c>
      <c r="P79" s="30"/>
      <c r="Q79" s="30"/>
    </row>
    <row r="80">
      <c r="A80" s="23" t="s">
        <v>1635</v>
      </c>
      <c r="B80" s="12">
        <v>205162.0</v>
      </c>
      <c r="C80" s="12">
        <v>12741.0</v>
      </c>
      <c r="D80" s="13">
        <v>25142.0</v>
      </c>
      <c r="E80" s="14">
        <v>44533.0</v>
      </c>
      <c r="F80" s="15">
        <v>0.4583333333333333</v>
      </c>
      <c r="G80" s="16" t="s">
        <v>6060</v>
      </c>
      <c r="H80" s="17" t="s">
        <v>6061</v>
      </c>
      <c r="I80" s="18" t="s">
        <v>6062</v>
      </c>
      <c r="J80" s="19" t="s">
        <v>6057</v>
      </c>
      <c r="K80" s="31"/>
      <c r="L80" s="32" t="s">
        <v>6058</v>
      </c>
      <c r="M80" s="33" t="s">
        <v>6058</v>
      </c>
      <c r="N80" s="35"/>
      <c r="O80" s="23" t="s">
        <v>6064</v>
      </c>
      <c r="P80" s="30"/>
      <c r="Q80" s="30"/>
    </row>
    <row r="81">
      <c r="A81" s="23" t="s">
        <v>4641</v>
      </c>
      <c r="B81" s="12">
        <v>205461.0</v>
      </c>
      <c r="C81" s="12">
        <v>16420.0</v>
      </c>
      <c r="D81" s="13">
        <v>24177.0</v>
      </c>
      <c r="E81" s="14">
        <v>44533.0</v>
      </c>
      <c r="F81" s="15">
        <v>0.46875</v>
      </c>
      <c r="G81" s="16" t="s">
        <v>6060</v>
      </c>
      <c r="H81" s="17" t="s">
        <v>6061</v>
      </c>
      <c r="I81" s="18" t="s">
        <v>6081</v>
      </c>
      <c r="J81" s="19" t="s">
        <v>6091</v>
      </c>
      <c r="K81" s="31"/>
      <c r="L81" s="32" t="s">
        <v>6058</v>
      </c>
      <c r="M81" s="33"/>
      <c r="N81" s="35"/>
      <c r="O81" s="23" t="s">
        <v>6059</v>
      </c>
      <c r="P81" s="30"/>
      <c r="Q81" s="30"/>
    </row>
    <row r="82">
      <c r="A82" s="23" t="s">
        <v>2641</v>
      </c>
      <c r="B82" s="12">
        <v>205722.0</v>
      </c>
      <c r="C82" s="12">
        <v>14015.0</v>
      </c>
      <c r="D82" s="13">
        <v>23046.0</v>
      </c>
      <c r="E82" s="14">
        <v>44533.0</v>
      </c>
      <c r="F82" s="15">
        <v>0.4791666666666667</v>
      </c>
      <c r="G82" s="16" t="s">
        <v>6054</v>
      </c>
      <c r="H82" s="17" t="s">
        <v>6061</v>
      </c>
      <c r="I82" s="18" t="s">
        <v>6081</v>
      </c>
      <c r="J82" s="19" t="s">
        <v>6069</v>
      </c>
      <c r="K82" s="31"/>
      <c r="L82" s="32" t="s">
        <v>6058</v>
      </c>
      <c r="M82" s="33"/>
      <c r="N82" s="35"/>
      <c r="O82" s="23" t="s">
        <v>6059</v>
      </c>
      <c r="P82" s="30"/>
      <c r="Q82" s="30"/>
    </row>
    <row r="83">
      <c r="A83" s="23" t="s">
        <v>4145</v>
      </c>
      <c r="B83" s="12">
        <v>205160.0</v>
      </c>
      <c r="C83" s="12">
        <v>15823.0</v>
      </c>
      <c r="D83" s="13">
        <v>17402.0</v>
      </c>
      <c r="E83" s="14">
        <v>44533.0</v>
      </c>
      <c r="F83" s="15">
        <v>0.5625</v>
      </c>
      <c r="G83" s="16" t="s">
        <v>6060</v>
      </c>
      <c r="H83" s="17" t="s">
        <v>6055</v>
      </c>
      <c r="I83" s="18" t="s">
        <v>6056</v>
      </c>
      <c r="J83" s="19" t="s">
        <v>6094</v>
      </c>
      <c r="K83" s="31"/>
      <c r="L83" s="32" t="s">
        <v>6058</v>
      </c>
      <c r="M83" s="33" t="s">
        <v>6058</v>
      </c>
      <c r="N83" s="35"/>
      <c r="O83" s="23" t="s">
        <v>6064</v>
      </c>
      <c r="P83" s="30"/>
      <c r="Q83" s="30"/>
    </row>
    <row r="84">
      <c r="A84" s="23" t="s">
        <v>880</v>
      </c>
      <c r="B84" s="12">
        <v>205724.0</v>
      </c>
      <c r="C84" s="12">
        <v>11349.0</v>
      </c>
      <c r="D84" s="13">
        <v>27198.0</v>
      </c>
      <c r="E84" s="14">
        <v>44533.0</v>
      </c>
      <c r="F84" s="15">
        <v>0.5833333333333334</v>
      </c>
      <c r="G84" s="16" t="s">
        <v>6060</v>
      </c>
      <c r="H84" s="17" t="s">
        <v>6061</v>
      </c>
      <c r="I84" s="18" t="s">
        <v>6081</v>
      </c>
      <c r="J84" s="19" t="s">
        <v>6076</v>
      </c>
      <c r="K84" s="31"/>
      <c r="L84" s="32" t="s">
        <v>6058</v>
      </c>
      <c r="M84" s="33"/>
      <c r="N84" s="35"/>
      <c r="O84" s="23" t="s">
        <v>6059</v>
      </c>
      <c r="P84" s="30"/>
      <c r="Q84" s="30"/>
    </row>
    <row r="85">
      <c r="A85" s="23" t="s">
        <v>1094</v>
      </c>
      <c r="B85" s="12">
        <v>205725.0</v>
      </c>
      <c r="C85" s="12">
        <v>11825.0</v>
      </c>
      <c r="D85" s="13">
        <v>15279.0</v>
      </c>
      <c r="E85" s="14">
        <v>44533.0</v>
      </c>
      <c r="F85" s="15">
        <v>0.6354166666666666</v>
      </c>
      <c r="G85" s="16" t="s">
        <v>6060</v>
      </c>
      <c r="H85" s="17" t="s">
        <v>6055</v>
      </c>
      <c r="I85" s="18" t="s">
        <v>6056</v>
      </c>
      <c r="J85" s="19" t="s">
        <v>6094</v>
      </c>
      <c r="K85" s="31"/>
      <c r="L85" s="32" t="s">
        <v>6058</v>
      </c>
      <c r="M85" s="33" t="s">
        <v>6058</v>
      </c>
      <c r="N85" s="35"/>
      <c r="O85" s="23" t="s">
        <v>6064</v>
      </c>
      <c r="P85" s="30"/>
      <c r="Q85" s="30"/>
    </row>
    <row r="86">
      <c r="A86" s="23" t="s">
        <v>3955</v>
      </c>
      <c r="B86" s="12">
        <v>205726.0</v>
      </c>
      <c r="C86" s="12">
        <v>15613.0</v>
      </c>
      <c r="D86" s="13">
        <v>22685.0</v>
      </c>
      <c r="E86" s="14">
        <v>44533.0</v>
      </c>
      <c r="F86" s="15">
        <v>0.6354166666666666</v>
      </c>
      <c r="G86" s="16" t="s">
        <v>6054</v>
      </c>
      <c r="H86" s="17" t="s">
        <v>6061</v>
      </c>
      <c r="I86" s="18" t="s">
        <v>6062</v>
      </c>
      <c r="J86" s="19" t="s">
        <v>6057</v>
      </c>
      <c r="K86" s="31"/>
      <c r="L86" s="32" t="s">
        <v>6058</v>
      </c>
      <c r="M86" s="33"/>
      <c r="N86" s="35"/>
      <c r="O86" s="23" t="s">
        <v>6059</v>
      </c>
      <c r="P86" s="30"/>
      <c r="Q86" s="30"/>
    </row>
    <row r="87">
      <c r="A87" s="23" t="s">
        <v>705</v>
      </c>
      <c r="B87" s="12">
        <v>205727.0</v>
      </c>
      <c r="C87" s="12">
        <v>10945.0</v>
      </c>
      <c r="D87" s="13">
        <v>19552.0</v>
      </c>
      <c r="E87" s="14">
        <v>44533.0</v>
      </c>
      <c r="F87" s="15">
        <v>0.65625</v>
      </c>
      <c r="G87" s="16" t="s">
        <v>6054</v>
      </c>
      <c r="H87" s="17" t="s">
        <v>6055</v>
      </c>
      <c r="I87" s="18" t="s">
        <v>6056</v>
      </c>
      <c r="J87" s="19" t="s">
        <v>6113</v>
      </c>
      <c r="K87" s="31"/>
      <c r="L87" s="32" t="s">
        <v>6058</v>
      </c>
      <c r="M87" s="33"/>
      <c r="N87" s="35"/>
      <c r="O87" s="23" t="s">
        <v>6059</v>
      </c>
      <c r="P87" s="30"/>
      <c r="Q87" s="30"/>
    </row>
    <row r="88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</row>
    <row r="89">
      <c r="A89" s="23" t="s">
        <v>103</v>
      </c>
      <c r="B89" s="12">
        <v>205728.0</v>
      </c>
      <c r="C89" s="12">
        <v>9308.0</v>
      </c>
      <c r="D89" s="13">
        <v>23129.0</v>
      </c>
      <c r="E89" s="14">
        <v>44536.0</v>
      </c>
      <c r="F89" s="15">
        <v>0.3229166666666667</v>
      </c>
      <c r="G89" s="16" t="s">
        <v>6060</v>
      </c>
      <c r="H89" s="17" t="s">
        <v>6055</v>
      </c>
      <c r="I89" s="18" t="s">
        <v>6081</v>
      </c>
      <c r="J89" s="19" t="s">
        <v>6114</v>
      </c>
      <c r="K89" s="31"/>
      <c r="L89" s="32" t="s">
        <v>6058</v>
      </c>
      <c r="M89" s="33"/>
      <c r="N89" s="35"/>
      <c r="O89" s="23" t="s">
        <v>6059</v>
      </c>
      <c r="P89" s="30"/>
      <c r="Q89" s="30"/>
    </row>
    <row r="90">
      <c r="A90" s="23" t="s">
        <v>4061</v>
      </c>
      <c r="B90" s="12">
        <v>205729.0</v>
      </c>
      <c r="C90" s="12">
        <v>15729.0</v>
      </c>
      <c r="D90" s="13">
        <v>27327.0</v>
      </c>
      <c r="E90" s="14">
        <v>44536.0</v>
      </c>
      <c r="F90" s="15">
        <v>0.34375</v>
      </c>
      <c r="G90" s="16" t="s">
        <v>6060</v>
      </c>
      <c r="H90" s="17" t="s">
        <v>6067</v>
      </c>
      <c r="I90" s="18" t="s">
        <v>6081</v>
      </c>
      <c r="J90" s="19" t="s">
        <v>6111</v>
      </c>
      <c r="K90" s="31"/>
      <c r="L90" s="32" t="s">
        <v>6058</v>
      </c>
      <c r="M90" s="33"/>
      <c r="N90" s="35"/>
      <c r="O90" s="23" t="s">
        <v>6059</v>
      </c>
      <c r="P90" s="30"/>
      <c r="Q90" s="30"/>
    </row>
    <row r="91">
      <c r="A91" s="23" t="s">
        <v>2614</v>
      </c>
      <c r="B91" s="12">
        <v>205730.0</v>
      </c>
      <c r="C91" s="12">
        <v>13970.0</v>
      </c>
      <c r="D91" s="13">
        <v>16671.0</v>
      </c>
      <c r="E91" s="14">
        <v>44536.0</v>
      </c>
      <c r="F91" s="15">
        <v>0.34375</v>
      </c>
      <c r="G91" s="16" t="s">
        <v>6060</v>
      </c>
      <c r="H91" s="17" t="s">
        <v>6055</v>
      </c>
      <c r="I91" s="18" t="s">
        <v>6056</v>
      </c>
      <c r="J91" s="19" t="s">
        <v>6102</v>
      </c>
      <c r="K91" s="31"/>
      <c r="L91" s="32" t="s">
        <v>6058</v>
      </c>
      <c r="M91" s="33"/>
      <c r="N91" s="35"/>
      <c r="O91" s="23" t="s">
        <v>6059</v>
      </c>
      <c r="P91" s="30"/>
      <c r="Q91" s="30"/>
    </row>
    <row r="92">
      <c r="A92" s="23" t="s">
        <v>286</v>
      </c>
      <c r="B92" s="12">
        <v>205272.0</v>
      </c>
      <c r="C92" s="12">
        <v>9854.0</v>
      </c>
      <c r="D92" s="13">
        <v>21614.0</v>
      </c>
      <c r="E92" s="14">
        <v>44536.0</v>
      </c>
      <c r="F92" s="15">
        <v>0.3541666666666667</v>
      </c>
      <c r="G92" s="16" t="s">
        <v>6054</v>
      </c>
      <c r="H92" s="17" t="s">
        <v>6067</v>
      </c>
      <c r="I92" s="18" t="s">
        <v>6062</v>
      </c>
      <c r="J92" s="19" t="s">
        <v>6057</v>
      </c>
      <c r="K92" s="31"/>
      <c r="L92" s="32" t="s">
        <v>6058</v>
      </c>
      <c r="M92" s="33" t="s">
        <v>6058</v>
      </c>
      <c r="N92" s="35"/>
      <c r="O92" s="23" t="s">
        <v>6064</v>
      </c>
      <c r="P92" s="30"/>
      <c r="Q92" s="30"/>
    </row>
    <row r="93">
      <c r="A93" s="23" t="s">
        <v>5320</v>
      </c>
      <c r="B93" s="12">
        <v>205732.0</v>
      </c>
      <c r="C93" s="12">
        <v>17283.0</v>
      </c>
      <c r="D93" s="13">
        <v>20108.0</v>
      </c>
      <c r="E93" s="14">
        <v>44536.0</v>
      </c>
      <c r="F93" s="15">
        <v>0.3541666666666667</v>
      </c>
      <c r="G93" s="16" t="s">
        <v>6054</v>
      </c>
      <c r="H93" s="17" t="s">
        <v>6067</v>
      </c>
      <c r="I93" s="18" t="s">
        <v>6062</v>
      </c>
      <c r="J93" s="19" t="s">
        <v>6057</v>
      </c>
      <c r="K93" s="31"/>
      <c r="L93" s="32" t="s">
        <v>6058</v>
      </c>
      <c r="M93" s="33" t="s">
        <v>6058</v>
      </c>
      <c r="N93" s="35"/>
      <c r="O93" s="23" t="s">
        <v>6064</v>
      </c>
      <c r="P93" s="30"/>
      <c r="Q93" s="30"/>
    </row>
    <row r="94">
      <c r="A94" s="23" t="s">
        <v>2017</v>
      </c>
      <c r="B94" s="12">
        <v>205733.0</v>
      </c>
      <c r="C94" s="12">
        <v>13205.0</v>
      </c>
      <c r="D94" s="13">
        <v>30581.0</v>
      </c>
      <c r="E94" s="14">
        <v>44536.0</v>
      </c>
      <c r="F94" s="15">
        <v>0.3645833333333333</v>
      </c>
      <c r="G94" s="16" t="s">
        <v>6060</v>
      </c>
      <c r="H94" s="17" t="s">
        <v>6067</v>
      </c>
      <c r="I94" s="18" t="s">
        <v>6068</v>
      </c>
      <c r="J94" s="19" t="s">
        <v>6088</v>
      </c>
      <c r="K94" s="31"/>
      <c r="L94" s="32" t="s">
        <v>6058</v>
      </c>
      <c r="M94" s="33" t="s">
        <v>6058</v>
      </c>
      <c r="N94" s="35"/>
      <c r="O94" s="23" t="s">
        <v>6059</v>
      </c>
      <c r="P94" s="30"/>
      <c r="Q94" s="30"/>
    </row>
    <row r="95">
      <c r="A95" s="23" t="s">
        <v>5474</v>
      </c>
      <c r="B95" s="12">
        <v>205734.0</v>
      </c>
      <c r="C95" s="12">
        <v>17484.0</v>
      </c>
      <c r="D95" s="13">
        <v>24593.0</v>
      </c>
      <c r="E95" s="14">
        <v>44536.0</v>
      </c>
      <c r="F95" s="15">
        <v>0.3645833333333333</v>
      </c>
      <c r="G95" s="16" t="s">
        <v>6060</v>
      </c>
      <c r="H95" s="17" t="s">
        <v>6061</v>
      </c>
      <c r="I95" s="18" t="s">
        <v>6081</v>
      </c>
      <c r="J95" s="19" t="s">
        <v>6097</v>
      </c>
      <c r="K95" s="31" t="s">
        <v>6058</v>
      </c>
      <c r="L95" s="32"/>
      <c r="M95" s="33"/>
      <c r="N95" s="35"/>
      <c r="O95" s="23" t="s">
        <v>6063</v>
      </c>
      <c r="P95" s="30"/>
      <c r="Q95" s="30"/>
    </row>
    <row r="96">
      <c r="A96" s="23" t="s">
        <v>5083</v>
      </c>
      <c r="B96" s="12">
        <v>205735.0</v>
      </c>
      <c r="C96" s="12">
        <v>16991.0</v>
      </c>
      <c r="D96" s="13">
        <v>20338.0</v>
      </c>
      <c r="E96" s="14">
        <v>44536.0</v>
      </c>
      <c r="F96" s="15">
        <v>0.3645833333333333</v>
      </c>
      <c r="G96" s="16" t="s">
        <v>6054</v>
      </c>
      <c r="H96" s="17" t="s">
        <v>6061</v>
      </c>
      <c r="I96" s="18" t="s">
        <v>6081</v>
      </c>
      <c r="J96" s="19" t="s">
        <v>6111</v>
      </c>
      <c r="K96" s="31" t="s">
        <v>6058</v>
      </c>
      <c r="L96" s="32"/>
      <c r="M96" s="33"/>
      <c r="N96" s="35"/>
      <c r="O96" s="23" t="s">
        <v>6063</v>
      </c>
      <c r="P96" s="30"/>
      <c r="Q96" s="30"/>
    </row>
    <row r="97">
      <c r="A97" s="23" t="s">
        <v>2197</v>
      </c>
      <c r="B97" s="12">
        <v>205040.0</v>
      </c>
      <c r="C97" s="12">
        <v>13442.0</v>
      </c>
      <c r="D97" s="13">
        <v>19087.0</v>
      </c>
      <c r="E97" s="14">
        <v>44536.0</v>
      </c>
      <c r="F97" s="15">
        <v>0.375</v>
      </c>
      <c r="G97" s="16" t="s">
        <v>6054</v>
      </c>
      <c r="H97" s="17" t="s">
        <v>6055</v>
      </c>
      <c r="I97" s="18" t="s">
        <v>6056</v>
      </c>
      <c r="J97" s="19" t="s">
        <v>6069</v>
      </c>
      <c r="K97" s="31"/>
      <c r="L97" s="32" t="s">
        <v>6058</v>
      </c>
      <c r="M97" s="33"/>
      <c r="N97" s="35"/>
      <c r="O97" s="23" t="s">
        <v>6059</v>
      </c>
      <c r="P97" s="30"/>
      <c r="Q97" s="30"/>
    </row>
    <row r="98">
      <c r="A98" s="23" t="s">
        <v>2035</v>
      </c>
      <c r="B98" s="12">
        <v>205737.0</v>
      </c>
      <c r="C98" s="12">
        <v>13225.0</v>
      </c>
      <c r="D98" s="13">
        <v>20670.0</v>
      </c>
      <c r="E98" s="14">
        <v>44536.0</v>
      </c>
      <c r="F98" s="15">
        <v>0.3854166666666667</v>
      </c>
      <c r="G98" s="16" t="s">
        <v>6054</v>
      </c>
      <c r="H98" s="17" t="s">
        <v>6055</v>
      </c>
      <c r="I98" s="18" t="s">
        <v>6056</v>
      </c>
      <c r="J98" s="19" t="s">
        <v>6069</v>
      </c>
      <c r="K98" s="31"/>
      <c r="L98" s="32" t="s">
        <v>6058</v>
      </c>
      <c r="M98" s="33"/>
      <c r="N98" s="35"/>
      <c r="O98" s="23" t="s">
        <v>6059</v>
      </c>
      <c r="P98" s="30"/>
      <c r="Q98" s="30"/>
    </row>
    <row r="99">
      <c r="A99" s="23" t="s">
        <v>3408</v>
      </c>
      <c r="B99" s="12">
        <v>205738.0</v>
      </c>
      <c r="C99" s="12">
        <v>14960.0</v>
      </c>
      <c r="D99" s="13">
        <v>15911.0</v>
      </c>
      <c r="E99" s="14">
        <v>44536.0</v>
      </c>
      <c r="F99" s="15">
        <v>0.3854166666666667</v>
      </c>
      <c r="G99" s="16" t="s">
        <v>6054</v>
      </c>
      <c r="H99" s="17" t="s">
        <v>6055</v>
      </c>
      <c r="I99" s="18" t="s">
        <v>6056</v>
      </c>
      <c r="J99" s="19" t="s">
        <v>6069</v>
      </c>
      <c r="K99" s="31"/>
      <c r="L99" s="32" t="s">
        <v>6058</v>
      </c>
      <c r="M99" s="33"/>
      <c r="N99" s="35"/>
      <c r="O99" s="23" t="s">
        <v>6059</v>
      </c>
      <c r="P99" s="30"/>
      <c r="Q99" s="30"/>
    </row>
    <row r="100">
      <c r="A100" s="23" t="s">
        <v>3468</v>
      </c>
      <c r="B100" s="12">
        <v>205739.0</v>
      </c>
      <c r="C100" s="12">
        <v>15039.0</v>
      </c>
      <c r="D100" s="13">
        <v>19466.0</v>
      </c>
      <c r="E100" s="14">
        <v>44536.0</v>
      </c>
      <c r="F100" s="15">
        <v>0.3958333333333333</v>
      </c>
      <c r="G100" s="16" t="s">
        <v>6060</v>
      </c>
      <c r="H100" s="17" t="s">
        <v>6055</v>
      </c>
      <c r="I100" s="18" t="s">
        <v>6056</v>
      </c>
      <c r="J100" s="19" t="s">
        <v>6099</v>
      </c>
      <c r="K100" s="31"/>
      <c r="L100" s="32" t="s">
        <v>6058</v>
      </c>
      <c r="M100" s="33"/>
      <c r="N100" s="35"/>
      <c r="O100" s="23" t="s">
        <v>6059</v>
      </c>
      <c r="P100" s="30"/>
      <c r="Q100" s="30"/>
    </row>
    <row r="101">
      <c r="A101" s="23" t="s">
        <v>5382</v>
      </c>
      <c r="B101" s="12">
        <v>205740.0</v>
      </c>
      <c r="C101" s="12">
        <v>17368.0</v>
      </c>
      <c r="D101" s="13">
        <v>15464.0</v>
      </c>
      <c r="E101" s="14">
        <v>44536.0</v>
      </c>
      <c r="F101" s="15">
        <v>0.3958333333333333</v>
      </c>
      <c r="G101" s="16" t="s">
        <v>6054</v>
      </c>
      <c r="H101" s="17" t="s">
        <v>6061</v>
      </c>
      <c r="I101" s="18" t="s">
        <v>6081</v>
      </c>
      <c r="J101" s="19" t="s">
        <v>6094</v>
      </c>
      <c r="K101" s="31" t="s">
        <v>6058</v>
      </c>
      <c r="L101" s="32"/>
      <c r="M101" s="33"/>
      <c r="N101" s="35"/>
      <c r="O101" s="23" t="s">
        <v>6063</v>
      </c>
      <c r="P101" s="30"/>
      <c r="Q101" s="30"/>
    </row>
    <row r="102">
      <c r="A102" s="23" t="s">
        <v>5481</v>
      </c>
      <c r="B102" s="12">
        <v>205741.0</v>
      </c>
      <c r="C102" s="12">
        <v>17497.0</v>
      </c>
      <c r="D102" s="13">
        <v>23612.0</v>
      </c>
      <c r="E102" s="14">
        <v>44536.0</v>
      </c>
      <c r="F102" s="15">
        <v>0.3958333333333333</v>
      </c>
      <c r="G102" s="16" t="s">
        <v>6054</v>
      </c>
      <c r="H102" s="17" t="s">
        <v>6061</v>
      </c>
      <c r="I102" s="18" t="s">
        <v>6081</v>
      </c>
      <c r="J102" s="19" t="s">
        <v>6115</v>
      </c>
      <c r="K102" s="31" t="s">
        <v>6058</v>
      </c>
      <c r="L102" s="32"/>
      <c r="M102" s="33"/>
      <c r="N102" s="35"/>
      <c r="O102" s="23" t="s">
        <v>6063</v>
      </c>
      <c r="P102" s="30"/>
      <c r="Q102" s="30"/>
    </row>
    <row r="103">
      <c r="A103" s="23" t="s">
        <v>5512</v>
      </c>
      <c r="B103" s="12">
        <v>205742.0</v>
      </c>
      <c r="C103" s="12">
        <v>17542.0</v>
      </c>
      <c r="D103" s="13">
        <v>20417.0</v>
      </c>
      <c r="E103" s="14">
        <v>44536.0</v>
      </c>
      <c r="F103" s="15">
        <v>0.3958333333333333</v>
      </c>
      <c r="G103" s="16" t="s">
        <v>6060</v>
      </c>
      <c r="H103" s="17" t="s">
        <v>6061</v>
      </c>
      <c r="I103" s="18" t="s">
        <v>6081</v>
      </c>
      <c r="J103" s="19" t="s">
        <v>6111</v>
      </c>
      <c r="K103" s="31" t="s">
        <v>6058</v>
      </c>
      <c r="L103" s="32"/>
      <c r="M103" s="33"/>
      <c r="N103" s="35"/>
      <c r="O103" s="23" t="s">
        <v>6063</v>
      </c>
      <c r="P103" s="30"/>
      <c r="Q103" s="30"/>
    </row>
    <row r="104">
      <c r="A104" s="23" t="s">
        <v>223</v>
      </c>
      <c r="B104" s="12">
        <v>205743.0</v>
      </c>
      <c r="C104" s="12">
        <v>9683.0</v>
      </c>
      <c r="D104" s="13">
        <v>29811.0</v>
      </c>
      <c r="E104" s="14">
        <v>44536.0</v>
      </c>
      <c r="F104" s="15">
        <v>0.40625</v>
      </c>
      <c r="G104" s="16" t="s">
        <v>6054</v>
      </c>
      <c r="H104" s="17" t="s">
        <v>6067</v>
      </c>
      <c r="I104" s="18" t="s">
        <v>6068</v>
      </c>
      <c r="J104" s="19" t="s">
        <v>6097</v>
      </c>
      <c r="K104" s="31"/>
      <c r="L104" s="32" t="s">
        <v>6058</v>
      </c>
      <c r="M104" s="33" t="s">
        <v>6058</v>
      </c>
      <c r="N104" s="35"/>
      <c r="O104" s="23" t="s">
        <v>6064</v>
      </c>
      <c r="P104" s="30"/>
      <c r="Q104" s="30"/>
    </row>
    <row r="105">
      <c r="A105" s="23" t="s">
        <v>3585</v>
      </c>
      <c r="B105" s="12">
        <v>205744.0</v>
      </c>
      <c r="C105" s="12">
        <v>15175.0</v>
      </c>
      <c r="D105" s="13">
        <v>14364.0</v>
      </c>
      <c r="E105" s="14">
        <v>44536.0</v>
      </c>
      <c r="F105" s="15">
        <v>0.4166666666666667</v>
      </c>
      <c r="G105" s="16" t="s">
        <v>6060</v>
      </c>
      <c r="H105" s="17" t="s">
        <v>6067</v>
      </c>
      <c r="I105" s="18" t="s">
        <v>6068</v>
      </c>
      <c r="J105" s="19" t="s">
        <v>6057</v>
      </c>
      <c r="K105" s="31"/>
      <c r="L105" s="32" t="s">
        <v>6058</v>
      </c>
      <c r="M105" s="33"/>
      <c r="N105" s="35"/>
      <c r="O105" s="23" t="s">
        <v>6059</v>
      </c>
      <c r="P105" s="30"/>
      <c r="Q105" s="30"/>
    </row>
    <row r="106">
      <c r="A106" s="23" t="s">
        <v>580</v>
      </c>
      <c r="B106" s="12">
        <v>205745.0</v>
      </c>
      <c r="C106" s="12">
        <v>10626.0</v>
      </c>
      <c r="D106" s="13">
        <v>18426.0</v>
      </c>
      <c r="E106" s="14">
        <v>44536.0</v>
      </c>
      <c r="F106" s="15">
        <v>0.4166666666666667</v>
      </c>
      <c r="G106" s="16" t="s">
        <v>6054</v>
      </c>
      <c r="H106" s="17" t="s">
        <v>6067</v>
      </c>
      <c r="I106" s="18" t="s">
        <v>6068</v>
      </c>
      <c r="J106" s="19" t="s">
        <v>6069</v>
      </c>
      <c r="K106" s="31"/>
      <c r="L106" s="32" t="s">
        <v>6058</v>
      </c>
      <c r="M106" s="33"/>
      <c r="N106" s="35"/>
      <c r="O106" s="23" t="s">
        <v>6059</v>
      </c>
      <c r="P106" s="30"/>
      <c r="Q106" s="30"/>
    </row>
    <row r="107">
      <c r="A107" s="23" t="s">
        <v>5401</v>
      </c>
      <c r="B107" s="12">
        <v>205746.0</v>
      </c>
      <c r="C107" s="12">
        <v>17391.0</v>
      </c>
      <c r="D107" s="13">
        <v>21112.0</v>
      </c>
      <c r="E107" s="14">
        <v>44536.0</v>
      </c>
      <c r="F107" s="15">
        <v>0.4166666666666667</v>
      </c>
      <c r="G107" s="16" t="s">
        <v>6060</v>
      </c>
      <c r="H107" s="17" t="s">
        <v>6061</v>
      </c>
      <c r="I107" s="18" t="s">
        <v>6081</v>
      </c>
      <c r="J107" s="19" t="s">
        <v>6097</v>
      </c>
      <c r="K107" s="31" t="s">
        <v>6058</v>
      </c>
      <c r="L107" s="32"/>
      <c r="M107" s="33"/>
      <c r="N107" s="35"/>
      <c r="O107" s="23" t="s">
        <v>6063</v>
      </c>
      <c r="P107" s="30"/>
      <c r="Q107" s="30"/>
    </row>
    <row r="108">
      <c r="A108" s="23" t="s">
        <v>1270</v>
      </c>
      <c r="B108" s="12">
        <v>205747.0</v>
      </c>
      <c r="C108" s="12">
        <v>12167.0</v>
      </c>
      <c r="D108" s="13">
        <v>28330.0</v>
      </c>
      <c r="E108" s="14">
        <v>44536.0</v>
      </c>
      <c r="F108" s="15">
        <v>0.4166666666666667</v>
      </c>
      <c r="G108" s="16" t="s">
        <v>6060</v>
      </c>
      <c r="H108" s="17" t="s">
        <v>6061</v>
      </c>
      <c r="I108" s="18" t="s">
        <v>6081</v>
      </c>
      <c r="J108" s="19" t="s">
        <v>6097</v>
      </c>
      <c r="K108" s="31"/>
      <c r="L108" s="32" t="s">
        <v>6058</v>
      </c>
      <c r="M108" s="33"/>
      <c r="N108" s="35"/>
      <c r="O108" s="23" t="s">
        <v>6059</v>
      </c>
      <c r="P108" s="30"/>
      <c r="Q108" s="30"/>
    </row>
    <row r="109">
      <c r="A109" s="23" t="s">
        <v>410</v>
      </c>
      <c r="B109" s="12">
        <v>205748.0</v>
      </c>
      <c r="C109" s="12">
        <v>10176.0</v>
      </c>
      <c r="D109" s="13">
        <v>29241.0</v>
      </c>
      <c r="E109" s="14">
        <v>44536.0</v>
      </c>
      <c r="F109" s="15">
        <v>0.4479166666666667</v>
      </c>
      <c r="G109" s="16" t="s">
        <v>6060</v>
      </c>
      <c r="H109" s="17" t="s">
        <v>6061</v>
      </c>
      <c r="I109" s="18" t="s">
        <v>6081</v>
      </c>
      <c r="J109" s="19" t="s">
        <v>6101</v>
      </c>
      <c r="K109" s="31"/>
      <c r="L109" s="32" t="s">
        <v>6058</v>
      </c>
      <c r="M109" s="33"/>
      <c r="N109" s="35"/>
      <c r="O109" s="23" t="s">
        <v>6059</v>
      </c>
      <c r="P109" s="30"/>
      <c r="Q109" s="30"/>
    </row>
    <row r="110">
      <c r="A110" s="23" t="s">
        <v>5386</v>
      </c>
      <c r="B110" s="12">
        <v>205749.0</v>
      </c>
      <c r="C110" s="12">
        <v>17372.0</v>
      </c>
      <c r="D110" s="13">
        <v>28927.0</v>
      </c>
      <c r="E110" s="14">
        <v>44536.0</v>
      </c>
      <c r="F110" s="15">
        <v>0.4479166666666667</v>
      </c>
      <c r="G110" s="16" t="s">
        <v>6060</v>
      </c>
      <c r="H110" s="17" t="s">
        <v>6061</v>
      </c>
      <c r="I110" s="18" t="s">
        <v>6081</v>
      </c>
      <c r="J110" s="19" t="s">
        <v>6101</v>
      </c>
      <c r="K110" s="31" t="s">
        <v>6058</v>
      </c>
      <c r="L110" s="32"/>
      <c r="M110" s="33"/>
      <c r="N110" s="35"/>
      <c r="O110" s="23" t="s">
        <v>6063</v>
      </c>
      <c r="P110" s="30"/>
      <c r="Q110" s="30"/>
    </row>
    <row r="111">
      <c r="A111" s="23" t="s">
        <v>5388</v>
      </c>
      <c r="B111" s="12">
        <v>205750.0</v>
      </c>
      <c r="C111" s="12">
        <v>17374.0</v>
      </c>
      <c r="D111" s="13">
        <v>18469.0</v>
      </c>
      <c r="E111" s="14">
        <v>44536.0</v>
      </c>
      <c r="F111" s="15">
        <v>0.4479166666666667</v>
      </c>
      <c r="G111" s="16" t="s">
        <v>6060</v>
      </c>
      <c r="H111" s="17" t="s">
        <v>6061</v>
      </c>
      <c r="I111" s="18" t="s">
        <v>6081</v>
      </c>
      <c r="J111" s="19" t="s">
        <v>6094</v>
      </c>
      <c r="K111" s="31" t="s">
        <v>6058</v>
      </c>
      <c r="L111" s="32"/>
      <c r="M111" s="33"/>
      <c r="N111" s="35"/>
      <c r="O111" s="23" t="s">
        <v>6063</v>
      </c>
      <c r="P111" s="30"/>
      <c r="Q111" s="30"/>
    </row>
    <row r="112">
      <c r="A112" s="23" t="s">
        <v>3474</v>
      </c>
      <c r="B112" s="12">
        <v>205751.0</v>
      </c>
      <c r="C112" s="12">
        <v>15046.0</v>
      </c>
      <c r="D112" s="13">
        <v>35872.0</v>
      </c>
      <c r="E112" s="14">
        <v>44536.0</v>
      </c>
      <c r="F112" s="15">
        <v>0.4583333333333333</v>
      </c>
      <c r="G112" s="16" t="s">
        <v>6060</v>
      </c>
      <c r="H112" s="17" t="s">
        <v>6055</v>
      </c>
      <c r="I112" s="18" t="s">
        <v>6056</v>
      </c>
      <c r="J112" s="19" t="s">
        <v>6088</v>
      </c>
      <c r="K112" s="31"/>
      <c r="L112" s="32" t="s">
        <v>6058</v>
      </c>
      <c r="M112" s="33"/>
      <c r="N112" s="35"/>
      <c r="O112" s="23" t="s">
        <v>6059</v>
      </c>
      <c r="P112" s="30"/>
      <c r="Q112" s="30"/>
    </row>
    <row r="113">
      <c r="A113" s="23" t="s">
        <v>4192</v>
      </c>
      <c r="B113" s="12">
        <v>205752.0</v>
      </c>
      <c r="C113" s="12">
        <v>15873.0</v>
      </c>
      <c r="D113" s="13">
        <v>17286.0</v>
      </c>
      <c r="E113" s="14">
        <v>44536.0</v>
      </c>
      <c r="F113" s="15">
        <v>0.4583333333333333</v>
      </c>
      <c r="G113" s="16" t="s">
        <v>6054</v>
      </c>
      <c r="H113" s="17" t="s">
        <v>6067</v>
      </c>
      <c r="I113" s="18" t="s">
        <v>6068</v>
      </c>
      <c r="J113" s="19" t="s">
        <v>6116</v>
      </c>
      <c r="K113" s="31"/>
      <c r="L113" s="32" t="s">
        <v>6058</v>
      </c>
      <c r="M113" s="33"/>
      <c r="N113" s="35"/>
      <c r="O113" s="23" t="s">
        <v>6059</v>
      </c>
      <c r="P113" s="30"/>
      <c r="Q113" s="30"/>
    </row>
    <row r="114">
      <c r="A114" s="23" t="s">
        <v>5301</v>
      </c>
      <c r="B114" s="12">
        <v>205753.0</v>
      </c>
      <c r="C114" s="12">
        <v>17259.0</v>
      </c>
      <c r="D114" s="13">
        <v>30466.0</v>
      </c>
      <c r="E114" s="14">
        <v>44536.0</v>
      </c>
      <c r="F114" s="15">
        <v>0.4583333333333333</v>
      </c>
      <c r="G114" s="16" t="s">
        <v>6054</v>
      </c>
      <c r="H114" s="17" t="s">
        <v>6067</v>
      </c>
      <c r="I114" s="18" t="s">
        <v>6068</v>
      </c>
      <c r="J114" s="19" t="s">
        <v>6069</v>
      </c>
      <c r="K114" s="31"/>
      <c r="L114" s="32" t="s">
        <v>6058</v>
      </c>
      <c r="M114" s="33" t="s">
        <v>6058</v>
      </c>
      <c r="N114" s="35"/>
      <c r="O114" s="23" t="s">
        <v>6064</v>
      </c>
      <c r="P114" s="30"/>
      <c r="Q114" s="30"/>
    </row>
    <row r="115">
      <c r="A115" s="23" t="s">
        <v>2797</v>
      </c>
      <c r="B115" s="12">
        <v>205754.0</v>
      </c>
      <c r="C115" s="12">
        <v>14219.0</v>
      </c>
      <c r="D115" s="13">
        <v>24977.0</v>
      </c>
      <c r="E115" s="14">
        <v>44536.0</v>
      </c>
      <c r="F115" s="15">
        <v>0.4583333333333333</v>
      </c>
      <c r="G115" s="16" t="s">
        <v>6054</v>
      </c>
      <c r="H115" s="17" t="s">
        <v>6055</v>
      </c>
      <c r="I115" s="18" t="s">
        <v>6056</v>
      </c>
      <c r="J115" s="19" t="s">
        <v>6074</v>
      </c>
      <c r="K115" s="31"/>
      <c r="L115" s="32" t="s">
        <v>6058</v>
      </c>
      <c r="M115" s="33" t="s">
        <v>6058</v>
      </c>
      <c r="N115" s="35"/>
      <c r="O115" s="23" t="s">
        <v>6064</v>
      </c>
      <c r="P115" s="30"/>
      <c r="Q115" s="30"/>
    </row>
    <row r="116">
      <c r="A116" s="23" t="s">
        <v>5572</v>
      </c>
      <c r="B116" s="12">
        <v>205755.0</v>
      </c>
      <c r="C116" s="12">
        <v>17661.0</v>
      </c>
      <c r="D116" s="13">
        <v>18853.0</v>
      </c>
      <c r="E116" s="14">
        <v>44536.0</v>
      </c>
      <c r="F116" s="15">
        <v>0.46875</v>
      </c>
      <c r="G116" s="16" t="s">
        <v>6054</v>
      </c>
      <c r="H116" s="17" t="s">
        <v>6061</v>
      </c>
      <c r="I116" s="18" t="s">
        <v>6081</v>
      </c>
      <c r="J116" s="19" t="s">
        <v>6069</v>
      </c>
      <c r="K116" s="31" t="s">
        <v>6058</v>
      </c>
      <c r="L116" s="32"/>
      <c r="M116" s="33"/>
      <c r="N116" s="35"/>
      <c r="O116" s="23" t="s">
        <v>6063</v>
      </c>
      <c r="P116" s="30"/>
      <c r="Q116" s="30"/>
    </row>
    <row r="117">
      <c r="A117" s="23" t="s">
        <v>2485</v>
      </c>
      <c r="B117" s="12">
        <v>205756.0</v>
      </c>
      <c r="C117" s="12">
        <v>13800.0</v>
      </c>
      <c r="D117" s="13">
        <v>21061.0</v>
      </c>
      <c r="E117" s="14">
        <v>44536.0</v>
      </c>
      <c r="F117" s="15">
        <v>0.4791666666666667</v>
      </c>
      <c r="G117" s="16" t="s">
        <v>6060</v>
      </c>
      <c r="H117" s="17" t="s">
        <v>6067</v>
      </c>
      <c r="I117" s="18" t="s">
        <v>6068</v>
      </c>
      <c r="J117" s="19" t="s">
        <v>6111</v>
      </c>
      <c r="K117" s="31"/>
      <c r="L117" s="32" t="s">
        <v>6058</v>
      </c>
      <c r="M117" s="33"/>
      <c r="N117" s="35"/>
      <c r="O117" s="23" t="s">
        <v>6059</v>
      </c>
      <c r="P117" s="30"/>
      <c r="Q117" s="30"/>
    </row>
    <row r="118">
      <c r="A118" s="23" t="s">
        <v>373</v>
      </c>
      <c r="B118" s="12">
        <v>205757.0</v>
      </c>
      <c r="C118" s="12">
        <v>10090.0</v>
      </c>
      <c r="D118" s="13">
        <v>19362.0</v>
      </c>
      <c r="E118" s="14">
        <v>44536.0</v>
      </c>
      <c r="F118" s="15">
        <v>0.4895833333333333</v>
      </c>
      <c r="G118" s="16" t="s">
        <v>6060</v>
      </c>
      <c r="H118" s="17" t="s">
        <v>6061</v>
      </c>
      <c r="I118" s="18" t="s">
        <v>6062</v>
      </c>
      <c r="J118" s="19" t="s">
        <v>6057</v>
      </c>
      <c r="K118" s="31"/>
      <c r="L118" s="32" t="s">
        <v>6058</v>
      </c>
      <c r="M118" s="33"/>
      <c r="N118" s="35"/>
      <c r="O118" s="23" t="s">
        <v>6059</v>
      </c>
      <c r="P118" s="30"/>
      <c r="Q118" s="30"/>
    </row>
    <row r="119">
      <c r="A119" s="23" t="s">
        <v>1281</v>
      </c>
      <c r="B119" s="12">
        <v>205758.0</v>
      </c>
      <c r="C119" s="12">
        <v>12190.0</v>
      </c>
      <c r="D119" s="13">
        <v>16791.0</v>
      </c>
      <c r="E119" s="14">
        <v>44536.0</v>
      </c>
      <c r="F119" s="15">
        <v>0.5</v>
      </c>
      <c r="G119" s="16" t="s">
        <v>6060</v>
      </c>
      <c r="H119" s="17" t="s">
        <v>6067</v>
      </c>
      <c r="I119" s="18" t="s">
        <v>6068</v>
      </c>
      <c r="J119" s="19" t="s">
        <v>6082</v>
      </c>
      <c r="K119" s="31"/>
      <c r="L119" s="32" t="s">
        <v>6058</v>
      </c>
      <c r="M119" s="33"/>
      <c r="N119" s="35"/>
      <c r="O119" s="23" t="s">
        <v>6059</v>
      </c>
      <c r="P119" s="30"/>
      <c r="Q119" s="30"/>
    </row>
    <row r="120">
      <c r="A120" s="23" t="s">
        <v>5491</v>
      </c>
      <c r="B120" s="12">
        <v>205759.0</v>
      </c>
      <c r="C120" s="12">
        <v>17515.0</v>
      </c>
      <c r="D120" s="13">
        <v>26361.0</v>
      </c>
      <c r="E120" s="14">
        <v>44536.0</v>
      </c>
      <c r="F120" s="15">
        <v>0.5416666666666666</v>
      </c>
      <c r="G120" s="16" t="s">
        <v>6060</v>
      </c>
      <c r="H120" s="17" t="s">
        <v>6061</v>
      </c>
      <c r="I120" s="18" t="s">
        <v>6081</v>
      </c>
      <c r="J120" s="19" t="s">
        <v>6097</v>
      </c>
      <c r="K120" s="31" t="s">
        <v>6058</v>
      </c>
      <c r="L120" s="32"/>
      <c r="M120" s="33"/>
      <c r="N120" s="35"/>
      <c r="O120" s="23" t="s">
        <v>6063</v>
      </c>
      <c r="P120" s="30"/>
      <c r="Q120" s="30"/>
    </row>
    <row r="121">
      <c r="A121" s="23" t="s">
        <v>1541</v>
      </c>
      <c r="B121" s="12">
        <v>205152.0</v>
      </c>
      <c r="C121" s="12">
        <v>12614.0</v>
      </c>
      <c r="D121" s="13">
        <v>21378.0</v>
      </c>
      <c r="E121" s="14">
        <v>44536.0</v>
      </c>
      <c r="F121" s="15">
        <v>0.5625</v>
      </c>
      <c r="G121" s="16" t="s">
        <v>6060</v>
      </c>
      <c r="H121" s="17" t="s">
        <v>6055</v>
      </c>
      <c r="I121" s="18" t="s">
        <v>6068</v>
      </c>
      <c r="J121" s="19" t="s">
        <v>6069</v>
      </c>
      <c r="K121" s="31"/>
      <c r="L121" s="32" t="s">
        <v>6058</v>
      </c>
      <c r="M121" s="33" t="s">
        <v>6058</v>
      </c>
      <c r="N121" s="35"/>
      <c r="O121" s="23" t="s">
        <v>6064</v>
      </c>
      <c r="P121" s="30"/>
      <c r="Q121" s="30"/>
    </row>
    <row r="122">
      <c r="A122" s="23" t="s">
        <v>5408</v>
      </c>
      <c r="B122" s="12">
        <v>205761.0</v>
      </c>
      <c r="C122" s="12">
        <v>17400.0</v>
      </c>
      <c r="D122" s="13">
        <v>22359.0</v>
      </c>
      <c r="E122" s="14">
        <v>44536.0</v>
      </c>
      <c r="F122" s="15">
        <v>0.5625</v>
      </c>
      <c r="G122" s="16" t="s">
        <v>6060</v>
      </c>
      <c r="H122" s="17" t="s">
        <v>6061</v>
      </c>
      <c r="I122" s="18" t="s">
        <v>6081</v>
      </c>
      <c r="J122" s="19" t="s">
        <v>6097</v>
      </c>
      <c r="K122" s="31" t="s">
        <v>6058</v>
      </c>
      <c r="L122" s="32"/>
      <c r="M122" s="33"/>
      <c r="N122" s="35"/>
      <c r="O122" s="23" t="s">
        <v>6063</v>
      </c>
      <c r="P122" s="30"/>
      <c r="Q122" s="30"/>
    </row>
    <row r="123">
      <c r="A123" s="23" t="s">
        <v>277</v>
      </c>
      <c r="B123" s="12">
        <v>205203.0</v>
      </c>
      <c r="C123" s="12">
        <v>9838.0</v>
      </c>
      <c r="D123" s="13">
        <v>27927.0</v>
      </c>
      <c r="E123" s="14">
        <v>44536.0</v>
      </c>
      <c r="F123" s="15">
        <v>0.6041666666666666</v>
      </c>
      <c r="G123" s="16" t="s">
        <v>6060</v>
      </c>
      <c r="H123" s="17" t="s">
        <v>6067</v>
      </c>
      <c r="I123" s="18" t="s">
        <v>6068</v>
      </c>
      <c r="J123" s="19" t="s">
        <v>6057</v>
      </c>
      <c r="K123" s="31"/>
      <c r="L123" s="32" t="s">
        <v>6058</v>
      </c>
      <c r="M123" s="33" t="s">
        <v>6058</v>
      </c>
      <c r="N123" s="35"/>
      <c r="O123" s="23" t="e">
        <v>#N/A</v>
      </c>
      <c r="P123" s="30"/>
      <c r="Q123" s="30"/>
    </row>
    <row r="124">
      <c r="A124" s="23" t="s">
        <v>6117</v>
      </c>
      <c r="B124" s="12">
        <v>205763.0</v>
      </c>
      <c r="C124" s="12">
        <v>17393.0</v>
      </c>
      <c r="D124" s="13">
        <v>21177.0</v>
      </c>
      <c r="E124" s="14">
        <v>44536.0</v>
      </c>
      <c r="F124" s="15">
        <v>0.6145833333333334</v>
      </c>
      <c r="G124" s="16" t="s">
        <v>6060</v>
      </c>
      <c r="H124" s="17" t="s">
        <v>6061</v>
      </c>
      <c r="I124" s="18" t="s">
        <v>6081</v>
      </c>
      <c r="J124" s="19" t="s">
        <v>6094</v>
      </c>
      <c r="K124" s="31" t="s">
        <v>6058</v>
      </c>
      <c r="L124" s="32"/>
      <c r="M124" s="33"/>
      <c r="N124" s="35"/>
      <c r="O124" s="23" t="s">
        <v>6063</v>
      </c>
      <c r="P124" s="30"/>
      <c r="Q124" s="30"/>
    </row>
    <row r="125">
      <c r="A125" s="23" t="s">
        <v>3982</v>
      </c>
      <c r="B125" s="12">
        <v>205431.0</v>
      </c>
      <c r="C125" s="12">
        <v>15644.0</v>
      </c>
      <c r="D125" s="13">
        <v>14426.0</v>
      </c>
      <c r="E125" s="14">
        <v>44536.0</v>
      </c>
      <c r="F125" s="15">
        <v>0.625</v>
      </c>
      <c r="G125" s="16" t="s">
        <v>6060</v>
      </c>
      <c r="H125" s="17" t="s">
        <v>6055</v>
      </c>
      <c r="I125" s="18" t="s">
        <v>6068</v>
      </c>
      <c r="J125" s="19" t="s">
        <v>6094</v>
      </c>
      <c r="K125" s="31"/>
      <c r="L125" s="32" t="s">
        <v>6058</v>
      </c>
      <c r="M125" s="33"/>
      <c r="N125" s="35"/>
      <c r="O125" s="23" t="e">
        <v>#N/A</v>
      </c>
      <c r="P125" s="30"/>
      <c r="Q125" s="30"/>
    </row>
    <row r="126">
      <c r="A126" s="23" t="s">
        <v>5564</v>
      </c>
      <c r="B126" s="12">
        <v>205765.0</v>
      </c>
      <c r="C126" s="12">
        <v>17645.0</v>
      </c>
      <c r="D126" s="13">
        <v>28342.0</v>
      </c>
      <c r="E126" s="14">
        <v>44536.0</v>
      </c>
      <c r="F126" s="15">
        <v>0.6458333333333334</v>
      </c>
      <c r="G126" s="16" t="s">
        <v>6054</v>
      </c>
      <c r="H126" s="17" t="s">
        <v>6067</v>
      </c>
      <c r="I126" s="18" t="s">
        <v>6081</v>
      </c>
      <c r="J126" s="19" t="s">
        <v>6092</v>
      </c>
      <c r="K126" s="31"/>
      <c r="L126" s="32" t="s">
        <v>6058</v>
      </c>
      <c r="M126" s="33"/>
      <c r="N126" s="35"/>
      <c r="O126" s="23" t="e">
        <v>#N/A</v>
      </c>
      <c r="P126" s="30"/>
      <c r="Q126" s="30"/>
    </row>
    <row r="127">
      <c r="A127" s="23" t="s">
        <v>2834</v>
      </c>
      <c r="B127" s="12">
        <v>205766.0</v>
      </c>
      <c r="C127" s="12">
        <v>14267.0</v>
      </c>
      <c r="D127" s="13">
        <v>20779.0</v>
      </c>
      <c r="E127" s="14">
        <v>44536.0</v>
      </c>
      <c r="F127" s="15">
        <v>0.6458333333333334</v>
      </c>
      <c r="G127" s="16" t="s">
        <v>6060</v>
      </c>
      <c r="H127" s="17" t="s">
        <v>6067</v>
      </c>
      <c r="I127" s="18" t="s">
        <v>6062</v>
      </c>
      <c r="J127" s="19" t="s">
        <v>6057</v>
      </c>
      <c r="K127" s="31"/>
      <c r="L127" s="32" t="s">
        <v>6058</v>
      </c>
      <c r="M127" s="33"/>
      <c r="N127" s="35"/>
      <c r="O127" s="23" t="s">
        <v>6059</v>
      </c>
      <c r="P127" s="30"/>
      <c r="Q127" s="30"/>
    </row>
    <row r="128">
      <c r="A128" s="23" t="s">
        <v>587</v>
      </c>
      <c r="B128" s="12">
        <v>205767.0</v>
      </c>
      <c r="C128" s="12">
        <v>10646.0</v>
      </c>
      <c r="D128" s="13">
        <v>12791.0</v>
      </c>
      <c r="E128" s="14">
        <v>44536.0</v>
      </c>
      <c r="F128" s="15">
        <v>0.65625</v>
      </c>
      <c r="G128" s="16" t="s">
        <v>6060</v>
      </c>
      <c r="H128" s="17" t="s">
        <v>6055</v>
      </c>
      <c r="I128" s="18" t="s">
        <v>6056</v>
      </c>
      <c r="J128" s="19" t="s">
        <v>6099</v>
      </c>
      <c r="K128" s="31"/>
      <c r="L128" s="32" t="s">
        <v>6058</v>
      </c>
      <c r="M128" s="33"/>
      <c r="N128" s="35"/>
      <c r="O128" s="23" t="s">
        <v>6059</v>
      </c>
      <c r="P128" s="30"/>
      <c r="Q128" s="30"/>
    </row>
    <row r="129">
      <c r="A129" s="23" t="s">
        <v>272</v>
      </c>
      <c r="B129" s="12">
        <v>205768.0</v>
      </c>
      <c r="C129" s="12">
        <v>9820.0</v>
      </c>
      <c r="D129" s="13">
        <v>31343.0</v>
      </c>
      <c r="E129" s="14">
        <v>44536.0</v>
      </c>
      <c r="F129" s="15">
        <v>0.6666666666666666</v>
      </c>
      <c r="G129" s="16" t="s">
        <v>6060</v>
      </c>
      <c r="H129" s="17" t="s">
        <v>6067</v>
      </c>
      <c r="I129" s="18" t="s">
        <v>6068</v>
      </c>
      <c r="J129" s="19" t="s">
        <v>6118</v>
      </c>
      <c r="K129" s="31"/>
      <c r="L129" s="32" t="s">
        <v>6058</v>
      </c>
      <c r="M129" s="33"/>
      <c r="N129" s="35"/>
      <c r="O129" s="23" t="s">
        <v>6059</v>
      </c>
      <c r="P129" s="30"/>
      <c r="Q129" s="30"/>
    </row>
    <row r="130">
      <c r="A130" s="23" t="s">
        <v>250</v>
      </c>
      <c r="B130" s="12">
        <v>205769.0</v>
      </c>
      <c r="C130" s="12">
        <v>9775.0</v>
      </c>
      <c r="D130" s="13">
        <v>16906.0</v>
      </c>
      <c r="E130" s="14">
        <v>44536.0</v>
      </c>
      <c r="F130" s="15">
        <v>0.6666666666666666</v>
      </c>
      <c r="G130" s="16" t="s">
        <v>6054</v>
      </c>
      <c r="H130" s="17" t="s">
        <v>6055</v>
      </c>
      <c r="I130" s="18" t="s">
        <v>6056</v>
      </c>
      <c r="J130" s="19" t="s">
        <v>6094</v>
      </c>
      <c r="K130" s="31"/>
      <c r="L130" s="32" t="s">
        <v>6058</v>
      </c>
      <c r="M130" s="33" t="s">
        <v>6058</v>
      </c>
      <c r="N130" s="35"/>
      <c r="O130" s="23" t="s">
        <v>6064</v>
      </c>
      <c r="P130" s="30"/>
      <c r="Q130" s="30"/>
    </row>
    <row r="13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</row>
    <row r="132">
      <c r="A132" s="23" t="s">
        <v>873</v>
      </c>
      <c r="B132" s="12">
        <v>205771.0</v>
      </c>
      <c r="C132" s="12">
        <v>11330.0</v>
      </c>
      <c r="D132" s="13">
        <v>20840.0</v>
      </c>
      <c r="E132" s="14">
        <v>44537.0</v>
      </c>
      <c r="F132" s="15">
        <v>0.34375</v>
      </c>
      <c r="G132" s="16" t="s">
        <v>6054</v>
      </c>
      <c r="H132" s="17" t="s">
        <v>6055</v>
      </c>
      <c r="I132" s="18" t="s">
        <v>6056</v>
      </c>
      <c r="J132" s="19" t="s">
        <v>6097</v>
      </c>
      <c r="K132" s="31"/>
      <c r="L132" s="32" t="s">
        <v>6058</v>
      </c>
      <c r="M132" s="33"/>
      <c r="N132" s="35"/>
      <c r="O132" s="23" t="s">
        <v>6059</v>
      </c>
      <c r="P132" s="30"/>
      <c r="Q132" s="30"/>
    </row>
    <row r="133">
      <c r="A133" s="23" t="s">
        <v>5578</v>
      </c>
      <c r="B133" s="12">
        <f t="shared" ref="B133:B142" si="1">B132+1</f>
        <v>205772</v>
      </c>
      <c r="C133" s="12">
        <v>17670.0</v>
      </c>
      <c r="D133" s="13">
        <v>15233.0</v>
      </c>
      <c r="E133" s="14">
        <v>44537.0</v>
      </c>
      <c r="F133" s="15">
        <v>0.34375</v>
      </c>
      <c r="G133" s="16" t="s">
        <v>6054</v>
      </c>
      <c r="H133" s="17" t="s">
        <v>6067</v>
      </c>
      <c r="I133" s="18" t="s">
        <v>6081</v>
      </c>
      <c r="J133" s="19" t="s">
        <v>6109</v>
      </c>
      <c r="K133" s="31" t="s">
        <v>6058</v>
      </c>
      <c r="L133" s="32"/>
      <c r="M133" s="33"/>
      <c r="N133" s="35"/>
      <c r="O133" s="23" t="s">
        <v>6063</v>
      </c>
      <c r="P133" s="30"/>
      <c r="Q133" s="30"/>
    </row>
    <row r="134">
      <c r="A134" s="23" t="s">
        <v>5483</v>
      </c>
      <c r="B134" s="12">
        <f t="shared" si="1"/>
        <v>205773</v>
      </c>
      <c r="C134" s="12">
        <v>17499.0</v>
      </c>
      <c r="D134" s="13">
        <v>29169.0</v>
      </c>
      <c r="E134" s="14">
        <v>44537.0</v>
      </c>
      <c r="F134" s="15">
        <v>0.34375</v>
      </c>
      <c r="G134" s="16" t="s">
        <v>6060</v>
      </c>
      <c r="H134" s="17" t="s">
        <v>6067</v>
      </c>
      <c r="I134" s="18" t="s">
        <v>6081</v>
      </c>
      <c r="J134" s="19" t="s">
        <v>6111</v>
      </c>
      <c r="K134" s="31" t="s">
        <v>6058</v>
      </c>
      <c r="L134" s="32"/>
      <c r="M134" s="33"/>
      <c r="N134" s="35"/>
      <c r="O134" s="23" t="s">
        <v>6063</v>
      </c>
      <c r="P134" s="30"/>
      <c r="Q134" s="30"/>
    </row>
    <row r="135">
      <c r="A135" s="23" t="s">
        <v>19</v>
      </c>
      <c r="B135" s="12">
        <f t="shared" si="1"/>
        <v>205774</v>
      </c>
      <c r="C135" s="12">
        <v>9170.0</v>
      </c>
      <c r="D135" s="13">
        <v>18503.0</v>
      </c>
      <c r="E135" s="14">
        <v>44537.0</v>
      </c>
      <c r="F135" s="15">
        <v>0.3541666666666667</v>
      </c>
      <c r="G135" s="16" t="s">
        <v>6054</v>
      </c>
      <c r="H135" s="17" t="s">
        <v>6055</v>
      </c>
      <c r="I135" s="18" t="s">
        <v>6056</v>
      </c>
      <c r="J135" s="19" t="s">
        <v>6094</v>
      </c>
      <c r="K135" s="31"/>
      <c r="L135" s="32" t="s">
        <v>6058</v>
      </c>
      <c r="M135" s="33"/>
      <c r="N135" s="35"/>
      <c r="O135" s="23" t="s">
        <v>6059</v>
      </c>
      <c r="P135" s="30"/>
      <c r="Q135" s="30"/>
    </row>
    <row r="136">
      <c r="A136" s="23" t="s">
        <v>414</v>
      </c>
      <c r="B136" s="12">
        <f t="shared" si="1"/>
        <v>205775</v>
      </c>
      <c r="C136" s="12">
        <v>10185.0</v>
      </c>
      <c r="D136" s="13">
        <v>24575.0</v>
      </c>
      <c r="E136" s="14">
        <v>44537.0</v>
      </c>
      <c r="F136" s="15">
        <v>0.3645833333333333</v>
      </c>
      <c r="G136" s="16" t="s">
        <v>6060</v>
      </c>
      <c r="H136" s="17" t="s">
        <v>6061</v>
      </c>
      <c r="I136" s="18" t="s">
        <v>6081</v>
      </c>
      <c r="J136" s="19" t="s">
        <v>6094</v>
      </c>
      <c r="K136" s="31"/>
      <c r="L136" s="32" t="s">
        <v>6058</v>
      </c>
      <c r="M136" s="33" t="s">
        <v>6058</v>
      </c>
      <c r="N136" s="35"/>
      <c r="O136" s="23" t="s">
        <v>6064</v>
      </c>
      <c r="P136" s="30"/>
      <c r="Q136" s="30"/>
    </row>
    <row r="137">
      <c r="A137" s="23" t="s">
        <v>5138</v>
      </c>
      <c r="B137" s="12">
        <f t="shared" si="1"/>
        <v>205776</v>
      </c>
      <c r="C137" s="12">
        <v>17060.0</v>
      </c>
      <c r="D137" s="13">
        <v>24734.0</v>
      </c>
      <c r="E137" s="14">
        <v>44537.0</v>
      </c>
      <c r="F137" s="15">
        <v>0.3958333333333333</v>
      </c>
      <c r="G137" s="16" t="s">
        <v>6054</v>
      </c>
      <c r="H137" s="17" t="s">
        <v>6061</v>
      </c>
      <c r="I137" s="18" t="s">
        <v>6081</v>
      </c>
      <c r="J137" s="19" t="s">
        <v>6069</v>
      </c>
      <c r="K137" s="31" t="s">
        <v>6058</v>
      </c>
      <c r="L137" s="32"/>
      <c r="M137" s="33"/>
      <c r="N137" s="35"/>
      <c r="O137" s="23" t="s">
        <v>6063</v>
      </c>
      <c r="P137" s="30"/>
      <c r="Q137" s="30"/>
    </row>
    <row r="138">
      <c r="A138" s="23" t="s">
        <v>4127</v>
      </c>
      <c r="B138" s="12">
        <f t="shared" si="1"/>
        <v>205777</v>
      </c>
      <c r="C138" s="12">
        <v>15802.0</v>
      </c>
      <c r="D138" s="13">
        <v>14014.0</v>
      </c>
      <c r="E138" s="14">
        <v>44537.0</v>
      </c>
      <c r="F138" s="15">
        <v>0.40625</v>
      </c>
      <c r="G138" s="16" t="s">
        <v>6054</v>
      </c>
      <c r="H138" s="17" t="s">
        <v>6067</v>
      </c>
      <c r="I138" s="18" t="s">
        <v>6062</v>
      </c>
      <c r="J138" s="19" t="s">
        <v>6057</v>
      </c>
      <c r="K138" s="31"/>
      <c r="L138" s="32" t="s">
        <v>6058</v>
      </c>
      <c r="M138" s="33"/>
      <c r="N138" s="35"/>
      <c r="O138" s="23" t="s">
        <v>6059</v>
      </c>
      <c r="P138" s="30"/>
      <c r="Q138" s="30"/>
    </row>
    <row r="139">
      <c r="A139" s="23" t="s">
        <v>964</v>
      </c>
      <c r="B139" s="12">
        <f t="shared" si="1"/>
        <v>205778</v>
      </c>
      <c r="C139" s="12">
        <v>11535.0</v>
      </c>
      <c r="D139" s="13">
        <v>22079.0</v>
      </c>
      <c r="E139" s="14">
        <v>44537.0</v>
      </c>
      <c r="F139" s="15">
        <v>0.4166666666666667</v>
      </c>
      <c r="G139" s="16" t="s">
        <v>6060</v>
      </c>
      <c r="H139" s="17" t="s">
        <v>6061</v>
      </c>
      <c r="I139" s="18" t="s">
        <v>6081</v>
      </c>
      <c r="J139" s="19" t="s">
        <v>6076</v>
      </c>
      <c r="K139" s="31"/>
      <c r="L139" s="32" t="s">
        <v>6058</v>
      </c>
      <c r="M139" s="33"/>
      <c r="N139" s="35"/>
      <c r="O139" s="23" t="s">
        <v>6059</v>
      </c>
      <c r="P139" s="30"/>
      <c r="Q139" s="30"/>
    </row>
    <row r="140">
      <c r="A140" s="23" t="s">
        <v>5487</v>
      </c>
      <c r="B140" s="12">
        <f t="shared" si="1"/>
        <v>205779</v>
      </c>
      <c r="C140" s="12">
        <v>17504.0</v>
      </c>
      <c r="D140" s="13">
        <v>23663.0</v>
      </c>
      <c r="E140" s="14">
        <v>44537.0</v>
      </c>
      <c r="F140" s="15">
        <v>0.4479166666666667</v>
      </c>
      <c r="G140" s="16" t="s">
        <v>6060</v>
      </c>
      <c r="H140" s="17" t="s">
        <v>6067</v>
      </c>
      <c r="I140" s="18" t="s">
        <v>6081</v>
      </c>
      <c r="J140" s="19" t="s">
        <v>6105</v>
      </c>
      <c r="K140" s="31" t="s">
        <v>6058</v>
      </c>
      <c r="L140" s="32"/>
      <c r="M140" s="33"/>
      <c r="N140" s="35"/>
      <c r="O140" s="23" t="s">
        <v>6063</v>
      </c>
      <c r="P140" s="30"/>
      <c r="Q140" s="30"/>
    </row>
    <row r="141">
      <c r="A141" s="23" t="s">
        <v>5366</v>
      </c>
      <c r="B141" s="12">
        <f t="shared" si="1"/>
        <v>205780</v>
      </c>
      <c r="C141" s="12">
        <v>17348.0</v>
      </c>
      <c r="D141" s="13">
        <v>24346.0</v>
      </c>
      <c r="E141" s="14">
        <v>44537.0</v>
      </c>
      <c r="F141" s="15">
        <v>0.4479166666666667</v>
      </c>
      <c r="G141" s="16" t="s">
        <v>6060</v>
      </c>
      <c r="H141" s="17" t="s">
        <v>6061</v>
      </c>
      <c r="I141" s="18" t="s">
        <v>6081</v>
      </c>
      <c r="J141" s="19" t="s">
        <v>6099</v>
      </c>
      <c r="K141" s="31" t="s">
        <v>6058</v>
      </c>
      <c r="L141" s="32"/>
      <c r="M141" s="33"/>
      <c r="N141" s="35"/>
      <c r="O141" s="23" t="s">
        <v>6063</v>
      </c>
      <c r="P141" s="30"/>
      <c r="Q141" s="30"/>
    </row>
    <row r="142">
      <c r="A142" s="23" t="s">
        <v>5582</v>
      </c>
      <c r="B142" s="12">
        <f t="shared" si="1"/>
        <v>205781</v>
      </c>
      <c r="C142" s="12">
        <v>17679.0</v>
      </c>
      <c r="D142" s="13">
        <v>29073.0</v>
      </c>
      <c r="E142" s="14">
        <v>44537.0</v>
      </c>
      <c r="F142" s="15">
        <v>0.46875</v>
      </c>
      <c r="G142" s="16" t="s">
        <v>6060</v>
      </c>
      <c r="H142" s="17" t="s">
        <v>6061</v>
      </c>
      <c r="I142" s="18" t="s">
        <v>6081</v>
      </c>
      <c r="J142" s="19" t="s">
        <v>6076</v>
      </c>
      <c r="K142" s="31" t="s">
        <v>6058</v>
      </c>
      <c r="L142" s="32"/>
      <c r="M142" s="33"/>
      <c r="N142" s="35"/>
      <c r="O142" s="23" t="s">
        <v>6063</v>
      </c>
      <c r="P142" s="30"/>
      <c r="Q142" s="30"/>
    </row>
    <row r="143">
      <c r="A143" s="23" t="s">
        <v>532</v>
      </c>
      <c r="B143" s="12">
        <v>205770.0</v>
      </c>
      <c r="C143" s="12">
        <v>10482.0</v>
      </c>
      <c r="D143" s="13">
        <v>34497.0</v>
      </c>
      <c r="E143" s="14">
        <v>44537.0</v>
      </c>
      <c r="F143" s="15">
        <v>0.4791666666666667</v>
      </c>
      <c r="G143" s="16" t="s">
        <v>6060</v>
      </c>
      <c r="H143" s="17" t="s">
        <v>6055</v>
      </c>
      <c r="I143" s="18" t="s">
        <v>6068</v>
      </c>
      <c r="J143" s="19" t="s">
        <v>6097</v>
      </c>
      <c r="K143" s="31"/>
      <c r="L143" s="32" t="s">
        <v>6058</v>
      </c>
      <c r="M143" s="33"/>
      <c r="N143" s="35"/>
      <c r="O143" s="23" t="e">
        <v>#N/A</v>
      </c>
      <c r="P143" s="30"/>
      <c r="Q143" s="30"/>
    </row>
    <row r="144">
      <c r="A144" s="23" t="s">
        <v>3979</v>
      </c>
      <c r="B144" s="12">
        <f>B142+2</f>
        <v>205783</v>
      </c>
      <c r="C144" s="12">
        <v>15641.0</v>
      </c>
      <c r="D144" s="13">
        <v>14095.0</v>
      </c>
      <c r="E144" s="14">
        <v>44537.0</v>
      </c>
      <c r="F144" s="15">
        <v>0.4791666666666667</v>
      </c>
      <c r="G144" s="16" t="s">
        <v>6054</v>
      </c>
      <c r="H144" s="17" t="s">
        <v>6055</v>
      </c>
      <c r="I144" s="18" t="s">
        <v>6056</v>
      </c>
      <c r="J144" s="19" t="s">
        <v>6094</v>
      </c>
      <c r="K144" s="31"/>
      <c r="L144" s="32" t="s">
        <v>6058</v>
      </c>
      <c r="M144" s="33"/>
      <c r="N144" s="35"/>
      <c r="O144" s="23" t="s">
        <v>6059</v>
      </c>
      <c r="P144" s="30"/>
      <c r="Q144" s="30"/>
    </row>
    <row r="145">
      <c r="A145" s="23" t="s">
        <v>4211</v>
      </c>
      <c r="B145" s="12">
        <f t="shared" ref="B145:B161" si="2">B144+1</f>
        <v>205784</v>
      </c>
      <c r="C145" s="12">
        <v>15892.0</v>
      </c>
      <c r="D145" s="13">
        <v>23446.0</v>
      </c>
      <c r="E145" s="14">
        <v>44537.0</v>
      </c>
      <c r="F145" s="15">
        <v>0.4895833333333333</v>
      </c>
      <c r="G145" s="16" t="s">
        <v>6060</v>
      </c>
      <c r="H145" s="17" t="s">
        <v>6055</v>
      </c>
      <c r="I145" s="18" t="s">
        <v>6056</v>
      </c>
      <c r="J145" s="19" t="s">
        <v>6076</v>
      </c>
      <c r="K145" s="31"/>
      <c r="L145" s="32" t="s">
        <v>6058</v>
      </c>
      <c r="M145" s="33"/>
      <c r="N145" s="35"/>
      <c r="O145" s="23" t="s">
        <v>6059</v>
      </c>
      <c r="P145" s="30"/>
      <c r="Q145" s="30"/>
    </row>
    <row r="146">
      <c r="A146" s="23" t="s">
        <v>4210</v>
      </c>
      <c r="B146" s="12">
        <f t="shared" si="2"/>
        <v>205785</v>
      </c>
      <c r="C146" s="12">
        <v>15891.0</v>
      </c>
      <c r="D146" s="13">
        <v>25116.0</v>
      </c>
      <c r="E146" s="14">
        <v>44537.0</v>
      </c>
      <c r="F146" s="15">
        <v>0.4895833333333333</v>
      </c>
      <c r="G146" s="16" t="s">
        <v>6054</v>
      </c>
      <c r="H146" s="17" t="s">
        <v>6055</v>
      </c>
      <c r="I146" s="18" t="s">
        <v>6056</v>
      </c>
      <c r="J146" s="19" t="s">
        <v>6076</v>
      </c>
      <c r="K146" s="31"/>
      <c r="L146" s="32" t="s">
        <v>6058</v>
      </c>
      <c r="M146" s="33"/>
      <c r="N146" s="35"/>
      <c r="O146" s="23" t="s">
        <v>6059</v>
      </c>
      <c r="P146" s="30"/>
      <c r="Q146" s="30"/>
    </row>
    <row r="147">
      <c r="A147" s="23" t="s">
        <v>4990</v>
      </c>
      <c r="B147" s="12">
        <f t="shared" si="2"/>
        <v>205786</v>
      </c>
      <c r="C147" s="12">
        <v>16875.0</v>
      </c>
      <c r="D147" s="13">
        <v>19869.0</v>
      </c>
      <c r="E147" s="14">
        <v>44537.0</v>
      </c>
      <c r="F147" s="15">
        <v>0.5416666666666666</v>
      </c>
      <c r="G147" s="16" t="s">
        <v>6054</v>
      </c>
      <c r="H147" s="17" t="s">
        <v>6055</v>
      </c>
      <c r="I147" s="18" t="s">
        <v>6056</v>
      </c>
      <c r="J147" s="19" t="s">
        <v>6069</v>
      </c>
      <c r="K147" s="31"/>
      <c r="L147" s="32" t="s">
        <v>6058</v>
      </c>
      <c r="M147" s="33" t="s">
        <v>6058</v>
      </c>
      <c r="N147" s="35"/>
      <c r="O147" s="23" t="s">
        <v>6103</v>
      </c>
      <c r="P147" s="30"/>
      <c r="Q147" s="30"/>
    </row>
    <row r="148">
      <c r="A148" s="23" t="s">
        <v>5423</v>
      </c>
      <c r="B148" s="12">
        <f t="shared" si="2"/>
        <v>205787</v>
      </c>
      <c r="C148" s="12">
        <v>17421.0</v>
      </c>
      <c r="D148" s="13">
        <v>22316.0</v>
      </c>
      <c r="E148" s="14">
        <v>44537.0</v>
      </c>
      <c r="F148" s="15">
        <v>0.5625</v>
      </c>
      <c r="G148" s="16" t="s">
        <v>6054</v>
      </c>
      <c r="H148" s="17" t="s">
        <v>6067</v>
      </c>
      <c r="I148" s="18" t="s">
        <v>6081</v>
      </c>
      <c r="J148" s="19" t="s">
        <v>6074</v>
      </c>
      <c r="K148" s="31" t="s">
        <v>6058</v>
      </c>
      <c r="L148" s="32"/>
      <c r="M148" s="33"/>
      <c r="N148" s="35"/>
      <c r="O148" s="23" t="s">
        <v>6063</v>
      </c>
      <c r="P148" s="30"/>
      <c r="Q148" s="30"/>
    </row>
    <row r="149">
      <c r="A149" s="23" t="s">
        <v>5528</v>
      </c>
      <c r="B149" s="12">
        <f t="shared" si="2"/>
        <v>205788</v>
      </c>
      <c r="C149" s="12">
        <v>17564.0</v>
      </c>
      <c r="D149" s="13">
        <v>29667.0</v>
      </c>
      <c r="E149" s="14">
        <v>44537.0</v>
      </c>
      <c r="F149" s="15">
        <v>0.5625</v>
      </c>
      <c r="G149" s="16" t="s">
        <v>6060</v>
      </c>
      <c r="H149" s="17" t="s">
        <v>6067</v>
      </c>
      <c r="I149" s="18" t="s">
        <v>6081</v>
      </c>
      <c r="J149" s="19" t="s">
        <v>6111</v>
      </c>
      <c r="K149" s="31" t="s">
        <v>6058</v>
      </c>
      <c r="L149" s="32"/>
      <c r="M149" s="33"/>
      <c r="N149" s="35"/>
      <c r="O149" s="23" t="s">
        <v>6063</v>
      </c>
      <c r="P149" s="30"/>
      <c r="Q149" s="30"/>
    </row>
    <row r="150">
      <c r="A150" s="23" t="s">
        <v>2714</v>
      </c>
      <c r="B150" s="12">
        <f t="shared" si="2"/>
        <v>205789</v>
      </c>
      <c r="C150" s="12">
        <v>14106.0</v>
      </c>
      <c r="D150" s="13">
        <v>29830.0</v>
      </c>
      <c r="E150" s="14">
        <v>44537.0</v>
      </c>
      <c r="F150" s="15">
        <v>0.5729166666666666</v>
      </c>
      <c r="G150" s="16" t="s">
        <v>6054</v>
      </c>
      <c r="H150" s="17" t="s">
        <v>6087</v>
      </c>
      <c r="I150" s="18" t="s">
        <v>6068</v>
      </c>
      <c r="J150" s="19" t="s">
        <v>6069</v>
      </c>
      <c r="K150" s="31"/>
      <c r="L150" s="32" t="s">
        <v>6058</v>
      </c>
      <c r="M150" s="33"/>
      <c r="N150" s="35"/>
      <c r="O150" s="23" t="s">
        <v>6059</v>
      </c>
      <c r="P150" s="30"/>
      <c r="Q150" s="30"/>
    </row>
    <row r="151">
      <c r="A151" s="23" t="s">
        <v>2378</v>
      </c>
      <c r="B151" s="12">
        <f t="shared" si="2"/>
        <v>205790</v>
      </c>
      <c r="C151" s="12">
        <v>13668.0</v>
      </c>
      <c r="D151" s="13">
        <v>23634.0</v>
      </c>
      <c r="E151" s="14">
        <v>44537.0</v>
      </c>
      <c r="F151" s="15">
        <v>0.5729166666666666</v>
      </c>
      <c r="G151" s="16" t="s">
        <v>6054</v>
      </c>
      <c r="H151" s="17" t="s">
        <v>6055</v>
      </c>
      <c r="I151" s="18" t="s">
        <v>6056</v>
      </c>
      <c r="J151" s="19" t="s">
        <v>6077</v>
      </c>
      <c r="K151" s="31"/>
      <c r="L151" s="32" t="s">
        <v>6058</v>
      </c>
      <c r="M151" s="33"/>
      <c r="N151" s="35"/>
      <c r="O151" s="23" t="s">
        <v>6103</v>
      </c>
      <c r="P151" s="30"/>
      <c r="Q151" s="30"/>
    </row>
    <row r="152">
      <c r="A152" s="23" t="s">
        <v>658</v>
      </c>
      <c r="B152" s="12">
        <f t="shared" si="2"/>
        <v>205791</v>
      </c>
      <c r="C152" s="12">
        <v>10801.0</v>
      </c>
      <c r="D152" s="13">
        <v>28794.0</v>
      </c>
      <c r="E152" s="14">
        <v>44537.0</v>
      </c>
      <c r="F152" s="15">
        <v>0.5833333333333334</v>
      </c>
      <c r="G152" s="16" t="s">
        <v>6060</v>
      </c>
      <c r="H152" s="17" t="s">
        <v>6087</v>
      </c>
      <c r="I152" s="18" t="s">
        <v>6068</v>
      </c>
      <c r="J152" s="19" t="s">
        <v>6109</v>
      </c>
      <c r="K152" s="31"/>
      <c r="L152" s="32" t="s">
        <v>6058</v>
      </c>
      <c r="M152" s="33"/>
      <c r="N152" s="35"/>
      <c r="O152" s="23" t="s">
        <v>6059</v>
      </c>
      <c r="P152" s="30"/>
      <c r="Q152" s="30"/>
    </row>
    <row r="153">
      <c r="A153" s="23" t="s">
        <v>5558</v>
      </c>
      <c r="B153" s="12">
        <f t="shared" si="2"/>
        <v>205792</v>
      </c>
      <c r="C153" s="12">
        <v>17628.0</v>
      </c>
      <c r="D153" s="13">
        <v>21258.0</v>
      </c>
      <c r="E153" s="14">
        <v>44537.0</v>
      </c>
      <c r="F153" s="15">
        <v>0.59375</v>
      </c>
      <c r="G153" s="16" t="s">
        <v>6054</v>
      </c>
      <c r="H153" s="17" t="s">
        <v>6061</v>
      </c>
      <c r="I153" s="18" t="s">
        <v>6081</v>
      </c>
      <c r="J153" s="19" t="s">
        <v>6088</v>
      </c>
      <c r="K153" s="31" t="s">
        <v>6058</v>
      </c>
      <c r="L153" s="32"/>
      <c r="M153" s="33"/>
      <c r="N153" s="35"/>
      <c r="O153" s="23" t="s">
        <v>6063</v>
      </c>
      <c r="P153" s="30"/>
      <c r="Q153" s="30"/>
    </row>
    <row r="154">
      <c r="A154" s="23" t="s">
        <v>5579</v>
      </c>
      <c r="B154" s="12">
        <f t="shared" si="2"/>
        <v>205793</v>
      </c>
      <c r="C154" s="12">
        <v>17672.0</v>
      </c>
      <c r="D154" s="13">
        <v>24669.0</v>
      </c>
      <c r="E154" s="14">
        <v>44537.0</v>
      </c>
      <c r="F154" s="15">
        <v>0.59375</v>
      </c>
      <c r="G154" s="16" t="s">
        <v>6060</v>
      </c>
      <c r="H154" s="17" t="s">
        <v>6061</v>
      </c>
      <c r="I154" s="18" t="s">
        <v>6081</v>
      </c>
      <c r="J154" s="19" t="s">
        <v>6121</v>
      </c>
      <c r="K154" s="31" t="s">
        <v>6058</v>
      </c>
      <c r="L154" s="32"/>
      <c r="M154" s="33"/>
      <c r="N154" s="35"/>
      <c r="O154" s="23" t="s">
        <v>6063</v>
      </c>
      <c r="P154" s="30"/>
      <c r="Q154" s="30"/>
    </row>
    <row r="155">
      <c r="A155" s="23" t="s">
        <v>3871</v>
      </c>
      <c r="B155" s="12">
        <f t="shared" si="2"/>
        <v>205794</v>
      </c>
      <c r="C155" s="12">
        <v>15521.0</v>
      </c>
      <c r="D155" s="13">
        <v>27379.0</v>
      </c>
      <c r="E155" s="14">
        <v>44537.0</v>
      </c>
      <c r="F155" s="15">
        <v>0.6041666666666666</v>
      </c>
      <c r="G155" s="16" t="s">
        <v>6054</v>
      </c>
      <c r="H155" s="17" t="s">
        <v>6055</v>
      </c>
      <c r="I155" s="18" t="s">
        <v>6056</v>
      </c>
      <c r="J155" s="19" t="s">
        <v>6111</v>
      </c>
      <c r="K155" s="31"/>
      <c r="L155" s="32" t="s">
        <v>6058</v>
      </c>
      <c r="M155" s="33"/>
      <c r="N155" s="35"/>
      <c r="O155" s="23" t="e">
        <v>#N/A</v>
      </c>
      <c r="P155" s="30"/>
      <c r="Q155" s="30"/>
    </row>
    <row r="156">
      <c r="A156" s="23" t="s">
        <v>3819</v>
      </c>
      <c r="B156" s="12">
        <f t="shared" si="2"/>
        <v>205795</v>
      </c>
      <c r="C156" s="12">
        <v>15461.0</v>
      </c>
      <c r="D156" s="13">
        <v>13322.0</v>
      </c>
      <c r="E156" s="14">
        <v>44537.0</v>
      </c>
      <c r="F156" s="15">
        <v>0.6145833333333334</v>
      </c>
      <c r="G156" s="16" t="s">
        <v>6060</v>
      </c>
      <c r="H156" s="17" t="s">
        <v>6061</v>
      </c>
      <c r="I156" s="18" t="s">
        <v>6062</v>
      </c>
      <c r="J156" s="19" t="s">
        <v>6057</v>
      </c>
      <c r="K156" s="31"/>
      <c r="L156" s="32" t="s">
        <v>6058</v>
      </c>
      <c r="M156" s="33" t="s">
        <v>6058</v>
      </c>
      <c r="N156" s="35"/>
      <c r="O156" s="23" t="s">
        <v>6103</v>
      </c>
      <c r="P156" s="30"/>
      <c r="Q156" s="30"/>
    </row>
    <row r="157">
      <c r="A157" s="23" t="s">
        <v>1145</v>
      </c>
      <c r="B157" s="12">
        <f t="shared" si="2"/>
        <v>205796</v>
      </c>
      <c r="C157" s="12">
        <v>11903.0</v>
      </c>
      <c r="D157" s="13">
        <v>21184.0</v>
      </c>
      <c r="E157" s="14">
        <v>44537.0</v>
      </c>
      <c r="F157" s="15">
        <v>0.6145833333333334</v>
      </c>
      <c r="G157" s="16" t="s">
        <v>6060</v>
      </c>
      <c r="H157" s="17" t="s">
        <v>6061</v>
      </c>
      <c r="I157" s="18" t="s">
        <v>6068</v>
      </c>
      <c r="J157" s="19" t="s">
        <v>6097</v>
      </c>
      <c r="K157" s="31"/>
      <c r="L157" s="32" t="s">
        <v>6058</v>
      </c>
      <c r="M157" s="33" t="s">
        <v>6058</v>
      </c>
      <c r="N157" s="35"/>
      <c r="O157" s="23" t="s">
        <v>6064</v>
      </c>
      <c r="P157" s="30"/>
      <c r="Q157" s="30"/>
    </row>
    <row r="158">
      <c r="A158" s="23" t="s">
        <v>5399</v>
      </c>
      <c r="B158" s="12">
        <f t="shared" si="2"/>
        <v>205797</v>
      </c>
      <c r="C158" s="12">
        <v>17389.0</v>
      </c>
      <c r="D158" s="13">
        <v>25089.0</v>
      </c>
      <c r="E158" s="14">
        <v>44537.0</v>
      </c>
      <c r="F158" s="15">
        <v>0.6145833333333334</v>
      </c>
      <c r="G158" s="16" t="s">
        <v>6054</v>
      </c>
      <c r="H158" s="17" t="s">
        <v>6061</v>
      </c>
      <c r="I158" s="18" t="s">
        <v>6081</v>
      </c>
      <c r="J158" s="19" t="s">
        <v>6116</v>
      </c>
      <c r="K158" s="31" t="s">
        <v>6058</v>
      </c>
      <c r="L158" s="32"/>
      <c r="M158" s="33"/>
      <c r="N158" s="35"/>
      <c r="O158" s="23" t="s">
        <v>6063</v>
      </c>
      <c r="P158" s="30"/>
      <c r="Q158" s="30"/>
    </row>
    <row r="159">
      <c r="A159" s="23" t="s">
        <v>1449</v>
      </c>
      <c r="B159" s="12">
        <f t="shared" si="2"/>
        <v>205798</v>
      </c>
      <c r="C159" s="12">
        <v>12473.0</v>
      </c>
      <c r="D159" s="13">
        <v>23807.0</v>
      </c>
      <c r="E159" s="14">
        <v>44537.0</v>
      </c>
      <c r="F159" s="15">
        <v>0.6354166666666666</v>
      </c>
      <c r="G159" s="16" t="s">
        <v>6054</v>
      </c>
      <c r="H159" s="17" t="s">
        <v>6055</v>
      </c>
      <c r="I159" s="18" t="s">
        <v>6068</v>
      </c>
      <c r="J159" s="19" t="s">
        <v>6102</v>
      </c>
      <c r="K159" s="31"/>
      <c r="L159" s="32" t="s">
        <v>6058</v>
      </c>
      <c r="M159" s="33" t="s">
        <v>6058</v>
      </c>
      <c r="N159" s="35"/>
      <c r="O159" s="23" t="s">
        <v>6064</v>
      </c>
      <c r="P159" s="30"/>
      <c r="Q159" s="30"/>
    </row>
    <row r="160">
      <c r="A160" s="23" t="s">
        <v>3962</v>
      </c>
      <c r="B160" s="12">
        <f t="shared" si="2"/>
        <v>205799</v>
      </c>
      <c r="C160" s="12">
        <v>15621.0</v>
      </c>
      <c r="D160" s="13">
        <v>21011.0</v>
      </c>
      <c r="E160" s="14">
        <v>44537.0</v>
      </c>
      <c r="F160" s="15">
        <v>0.6354166666666666</v>
      </c>
      <c r="G160" s="16" t="s">
        <v>6060</v>
      </c>
      <c r="H160" s="17" t="s">
        <v>6061</v>
      </c>
      <c r="I160" s="18" t="s">
        <v>6062</v>
      </c>
      <c r="J160" s="19" t="s">
        <v>6057</v>
      </c>
      <c r="K160" s="31"/>
      <c r="L160" s="32" t="s">
        <v>6058</v>
      </c>
      <c r="M160" s="33" t="s">
        <v>6058</v>
      </c>
      <c r="N160" s="35"/>
      <c r="O160" s="23" t="s">
        <v>6103</v>
      </c>
      <c r="P160" s="30"/>
      <c r="Q160" s="30"/>
    </row>
    <row r="161">
      <c r="A161" s="23" t="s">
        <v>762</v>
      </c>
      <c r="B161" s="12">
        <f t="shared" si="2"/>
        <v>205800</v>
      </c>
      <c r="C161" s="12">
        <v>11072.0</v>
      </c>
      <c r="D161" s="13">
        <v>27956.0</v>
      </c>
      <c r="E161" s="14">
        <v>44537.0</v>
      </c>
      <c r="F161" s="15">
        <v>0.65625</v>
      </c>
      <c r="G161" s="16" t="s">
        <v>6060</v>
      </c>
      <c r="H161" s="17" t="s">
        <v>6087</v>
      </c>
      <c r="I161" s="18" t="s">
        <v>6081</v>
      </c>
      <c r="J161" s="19" t="s">
        <v>6092</v>
      </c>
      <c r="K161" s="31"/>
      <c r="L161" s="32" t="s">
        <v>6058</v>
      </c>
      <c r="M161" s="33" t="s">
        <v>6058</v>
      </c>
      <c r="N161" s="35"/>
      <c r="O161" s="23" t="s">
        <v>6064</v>
      </c>
      <c r="P161" s="30"/>
      <c r="Q161" s="30"/>
    </row>
    <row r="162">
      <c r="A162" s="23" t="s">
        <v>6164</v>
      </c>
      <c r="B162" s="12">
        <v>205833.0</v>
      </c>
      <c r="C162" s="12">
        <v>14612.0</v>
      </c>
      <c r="D162" s="13"/>
      <c r="E162" s="14"/>
      <c r="F162" s="15"/>
      <c r="G162" s="16"/>
      <c r="H162" s="17"/>
      <c r="I162" s="18"/>
      <c r="J162" s="19"/>
      <c r="K162" s="31"/>
      <c r="L162" s="32"/>
      <c r="M162" s="33"/>
      <c r="N162" s="35"/>
      <c r="O162" s="23"/>
      <c r="P162" s="30"/>
      <c r="Q162" s="30"/>
    </row>
    <row r="163">
      <c r="A163" s="23" t="s">
        <v>6165</v>
      </c>
      <c r="B163" s="12">
        <v>205834.0</v>
      </c>
      <c r="C163" s="12">
        <v>15359.0</v>
      </c>
      <c r="D163" s="13"/>
      <c r="E163" s="14"/>
      <c r="F163" s="15"/>
      <c r="G163" s="16"/>
      <c r="H163" s="17"/>
      <c r="I163" s="18"/>
      <c r="J163" s="19"/>
      <c r="K163" s="31"/>
      <c r="L163" s="32"/>
      <c r="M163" s="33"/>
      <c r="N163" s="35"/>
      <c r="O163" s="23"/>
      <c r="P163" s="30"/>
      <c r="Q163" s="30"/>
    </row>
    <row r="164">
      <c r="A164" s="23" t="s">
        <v>6166</v>
      </c>
      <c r="B164" s="12">
        <v>205835.0</v>
      </c>
      <c r="C164" s="12">
        <v>17432.0</v>
      </c>
      <c r="D164" s="13"/>
      <c r="E164" s="14"/>
      <c r="F164" s="15"/>
      <c r="G164" s="16"/>
      <c r="H164" s="17"/>
      <c r="I164" s="18"/>
      <c r="J164" s="19"/>
      <c r="K164" s="31"/>
      <c r="L164" s="32"/>
      <c r="M164" s="33"/>
      <c r="N164" s="35"/>
      <c r="O164" s="23"/>
      <c r="P164" s="30"/>
      <c r="Q164" s="30"/>
    </row>
    <row r="16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</row>
    <row r="166">
      <c r="A166" s="23" t="s">
        <v>551</v>
      </c>
      <c r="B166" s="12">
        <v>205801.0</v>
      </c>
      <c r="C166" s="12">
        <v>10524.0</v>
      </c>
      <c r="D166" s="13">
        <v>27107.0</v>
      </c>
      <c r="E166" s="14">
        <v>44538.0</v>
      </c>
      <c r="F166" s="15">
        <v>0.3333333333333333</v>
      </c>
      <c r="G166" s="16" t="s">
        <v>6054</v>
      </c>
      <c r="H166" s="17" t="s">
        <v>6055</v>
      </c>
      <c r="I166" s="18" t="s">
        <v>6056</v>
      </c>
      <c r="J166" s="19" t="s">
        <v>6069</v>
      </c>
      <c r="K166" s="31"/>
      <c r="L166" s="32" t="s">
        <v>6058</v>
      </c>
      <c r="M166" s="33"/>
      <c r="N166" s="35"/>
      <c r="O166" s="23" t="s">
        <v>6059</v>
      </c>
      <c r="P166" s="30"/>
      <c r="Q166" s="30"/>
    </row>
    <row r="167">
      <c r="A167" s="36" t="s">
        <v>5103</v>
      </c>
      <c r="B167" s="12">
        <f>B166+1</f>
        <v>205802</v>
      </c>
      <c r="C167" s="12">
        <v>17017.0</v>
      </c>
      <c r="D167" s="13">
        <v>29428.0</v>
      </c>
      <c r="E167" s="14">
        <v>44538.0</v>
      </c>
      <c r="F167" s="15">
        <v>0.3333333333333333</v>
      </c>
      <c r="G167" s="16" t="s">
        <v>6054</v>
      </c>
      <c r="H167" s="17" t="s">
        <v>6055</v>
      </c>
      <c r="I167" s="18" t="s">
        <v>6056</v>
      </c>
      <c r="J167" s="19" t="s">
        <v>6076</v>
      </c>
      <c r="K167" s="31"/>
      <c r="L167" s="32" t="s">
        <v>6058</v>
      </c>
      <c r="M167" s="33"/>
      <c r="N167" s="35"/>
      <c r="O167" s="23" t="s">
        <v>6064</v>
      </c>
      <c r="P167" s="30"/>
      <c r="Q167" s="30"/>
    </row>
    <row r="168">
      <c r="A168" s="23" t="s">
        <v>2761</v>
      </c>
      <c r="B168" s="12">
        <v>205805.0</v>
      </c>
      <c r="C168" s="12">
        <v>14172.0</v>
      </c>
      <c r="D168" s="13">
        <v>17875.0</v>
      </c>
      <c r="E168" s="14">
        <v>44538.0</v>
      </c>
      <c r="F168" s="15">
        <v>0.34375</v>
      </c>
      <c r="G168" s="16" t="s">
        <v>6054</v>
      </c>
      <c r="H168" s="17" t="s">
        <v>6055</v>
      </c>
      <c r="I168" s="18" t="s">
        <v>6056</v>
      </c>
      <c r="J168" s="19" t="s">
        <v>6069</v>
      </c>
      <c r="K168" s="31"/>
      <c r="L168" s="32" t="s">
        <v>6058</v>
      </c>
      <c r="M168" s="33" t="s">
        <v>6058</v>
      </c>
      <c r="N168" s="35"/>
      <c r="O168" s="23" t="s">
        <v>6064</v>
      </c>
      <c r="P168" s="30"/>
      <c r="Q168" s="30"/>
    </row>
    <row r="169">
      <c r="A169" s="23" t="s">
        <v>94</v>
      </c>
      <c r="B169" s="12">
        <f>B167+1</f>
        <v>205803</v>
      </c>
      <c r="C169" s="12">
        <v>9278.0</v>
      </c>
      <c r="D169" s="13">
        <v>24413.0</v>
      </c>
      <c r="E169" s="14">
        <v>44538.0</v>
      </c>
      <c r="F169" s="15">
        <v>0.3541666666666667</v>
      </c>
      <c r="G169" s="16" t="s">
        <v>6054</v>
      </c>
      <c r="H169" s="17" t="s">
        <v>6055</v>
      </c>
      <c r="I169" s="18" t="s">
        <v>6068</v>
      </c>
      <c r="J169" s="19" t="s">
        <v>6069</v>
      </c>
      <c r="K169" s="31"/>
      <c r="L169" s="32" t="s">
        <v>6058</v>
      </c>
      <c r="M169" s="33"/>
      <c r="N169" s="35"/>
      <c r="O169" s="23" t="e">
        <v>#N/A</v>
      </c>
      <c r="P169" s="30"/>
      <c r="Q169" s="30"/>
    </row>
    <row r="170">
      <c r="A170" s="23" t="s">
        <v>1612</v>
      </c>
      <c r="B170" s="12">
        <f>B169+1</f>
        <v>205804</v>
      </c>
      <c r="C170" s="12">
        <v>12710.0</v>
      </c>
      <c r="D170" s="13">
        <v>29031.0</v>
      </c>
      <c r="E170" s="14">
        <v>44538.0</v>
      </c>
      <c r="F170" s="15">
        <v>0.3541666666666667</v>
      </c>
      <c r="G170" s="16" t="s">
        <v>6060</v>
      </c>
      <c r="H170" s="17" t="s">
        <v>6055</v>
      </c>
      <c r="I170" s="18" t="s">
        <v>6068</v>
      </c>
      <c r="J170" s="19" t="s">
        <v>6121</v>
      </c>
      <c r="K170" s="31"/>
      <c r="L170" s="32" t="s">
        <v>6058</v>
      </c>
      <c r="M170" s="33"/>
      <c r="N170" s="35"/>
      <c r="O170" s="23" t="s">
        <v>6059</v>
      </c>
      <c r="P170" s="30"/>
      <c r="Q170" s="30"/>
    </row>
    <row r="171">
      <c r="A171" s="23" t="s">
        <v>3703</v>
      </c>
      <c r="B171" s="12">
        <v>205806.0</v>
      </c>
      <c r="C171" s="12">
        <v>15322.0</v>
      </c>
      <c r="D171" s="13">
        <v>16468.0</v>
      </c>
      <c r="E171" s="14">
        <v>44538.0</v>
      </c>
      <c r="F171" s="15">
        <v>0.3541666666666667</v>
      </c>
      <c r="G171" s="16" t="s">
        <v>6054</v>
      </c>
      <c r="H171" s="17" t="s">
        <v>6055</v>
      </c>
      <c r="I171" s="18" t="s">
        <v>6056</v>
      </c>
      <c r="J171" s="19" t="s">
        <v>6102</v>
      </c>
      <c r="K171" s="31"/>
      <c r="L171" s="32" t="s">
        <v>6058</v>
      </c>
      <c r="M171" s="33"/>
      <c r="N171" s="35"/>
      <c r="O171" s="23" t="s">
        <v>6059</v>
      </c>
      <c r="P171" s="30"/>
      <c r="Q171" s="30"/>
    </row>
    <row r="172">
      <c r="A172" s="23" t="s">
        <v>5067</v>
      </c>
      <c r="B172" s="12">
        <f t="shared" ref="B172:B197" si="3">B171+1</f>
        <v>205807</v>
      </c>
      <c r="C172" s="12">
        <v>16970.0</v>
      </c>
      <c r="D172" s="13">
        <v>19986.0</v>
      </c>
      <c r="E172" s="14">
        <v>44538.0</v>
      </c>
      <c r="F172" s="15">
        <v>0.375</v>
      </c>
      <c r="G172" s="16" t="s">
        <v>6054</v>
      </c>
      <c r="H172" s="17" t="s">
        <v>6067</v>
      </c>
      <c r="I172" s="18" t="s">
        <v>6062</v>
      </c>
      <c r="J172" s="19" t="s">
        <v>6057</v>
      </c>
      <c r="K172" s="31"/>
      <c r="L172" s="32" t="s">
        <v>6058</v>
      </c>
      <c r="M172" s="33" t="s">
        <v>6058</v>
      </c>
      <c r="N172" s="35"/>
      <c r="O172" s="23" t="s">
        <v>6064</v>
      </c>
      <c r="P172" s="30"/>
      <c r="Q172" s="30"/>
    </row>
    <row r="173">
      <c r="A173" s="23" t="s">
        <v>1728</v>
      </c>
      <c r="B173" s="12">
        <f t="shared" si="3"/>
        <v>205808</v>
      </c>
      <c r="C173" s="12">
        <v>12849.0</v>
      </c>
      <c r="D173" s="13">
        <v>19291.0</v>
      </c>
      <c r="E173" s="14">
        <v>44538.0</v>
      </c>
      <c r="F173" s="15">
        <v>0.3958333333333333</v>
      </c>
      <c r="G173" s="16" t="s">
        <v>6060</v>
      </c>
      <c r="H173" s="17" t="s">
        <v>6055</v>
      </c>
      <c r="I173" s="18" t="s">
        <v>6068</v>
      </c>
      <c r="J173" s="19" t="s">
        <v>6113</v>
      </c>
      <c r="K173" s="31"/>
      <c r="L173" s="32" t="s">
        <v>6058</v>
      </c>
      <c r="M173" s="33"/>
      <c r="N173" s="35"/>
      <c r="O173" s="23" t="s">
        <v>6059</v>
      </c>
      <c r="P173" s="30"/>
      <c r="Q173" s="30"/>
    </row>
    <row r="174">
      <c r="A174" s="23" t="s">
        <v>2679</v>
      </c>
      <c r="B174" s="12">
        <f t="shared" si="3"/>
        <v>205809</v>
      </c>
      <c r="C174" s="12">
        <v>14066.0</v>
      </c>
      <c r="D174" s="13">
        <v>35192.0</v>
      </c>
      <c r="E174" s="14">
        <v>44538.0</v>
      </c>
      <c r="F174" s="15">
        <v>0.3958333333333333</v>
      </c>
      <c r="G174" s="16" t="s">
        <v>6054</v>
      </c>
      <c r="H174" s="17" t="s">
        <v>6055</v>
      </c>
      <c r="I174" s="18" t="s">
        <v>6068</v>
      </c>
      <c r="J174" s="19" t="s">
        <v>6118</v>
      </c>
      <c r="K174" s="31"/>
      <c r="L174" s="32" t="s">
        <v>6058</v>
      </c>
      <c r="M174" s="33"/>
      <c r="N174" s="35"/>
      <c r="O174" s="23" t="s">
        <v>6059</v>
      </c>
      <c r="P174" s="30"/>
      <c r="Q174" s="30"/>
    </row>
    <row r="175">
      <c r="A175" s="23" t="s">
        <v>4633</v>
      </c>
      <c r="B175" s="12">
        <f t="shared" si="3"/>
        <v>205810</v>
      </c>
      <c r="C175" s="12">
        <v>16404.0</v>
      </c>
      <c r="D175" s="13">
        <v>21743.0</v>
      </c>
      <c r="E175" s="14">
        <v>44538.0</v>
      </c>
      <c r="F175" s="15">
        <v>0.3958333333333333</v>
      </c>
      <c r="G175" s="16" t="s">
        <v>6054</v>
      </c>
      <c r="H175" s="17" t="s">
        <v>6055</v>
      </c>
      <c r="I175" s="18" t="s">
        <v>6068</v>
      </c>
      <c r="J175" s="19" t="s">
        <v>6069</v>
      </c>
      <c r="K175" s="31"/>
      <c r="L175" s="32" t="s">
        <v>6058</v>
      </c>
      <c r="M175" s="33" t="s">
        <v>6058</v>
      </c>
      <c r="N175" s="35"/>
      <c r="O175" s="23" t="s">
        <v>6064</v>
      </c>
      <c r="P175" s="30"/>
      <c r="Q175" s="30"/>
    </row>
    <row r="176">
      <c r="A176" s="23" t="s">
        <v>3281</v>
      </c>
      <c r="B176" s="12">
        <f t="shared" si="3"/>
        <v>205811</v>
      </c>
      <c r="C176" s="12">
        <v>14810.0</v>
      </c>
      <c r="D176" s="13">
        <v>18103.0</v>
      </c>
      <c r="E176" s="14">
        <v>44538.0</v>
      </c>
      <c r="F176" s="15">
        <v>0.3958333333333333</v>
      </c>
      <c r="G176" s="16" t="s">
        <v>6060</v>
      </c>
      <c r="H176" s="17" t="s">
        <v>6067</v>
      </c>
      <c r="I176" s="18" t="s">
        <v>6081</v>
      </c>
      <c r="J176" s="19" t="s">
        <v>6099</v>
      </c>
      <c r="K176" s="31"/>
      <c r="L176" s="32" t="s">
        <v>6058</v>
      </c>
      <c r="M176" s="33"/>
      <c r="N176" s="35"/>
      <c r="O176" s="23" t="s">
        <v>6059</v>
      </c>
      <c r="P176" s="30"/>
      <c r="Q176" s="30"/>
    </row>
    <row r="177">
      <c r="A177" s="23" t="s">
        <v>1683</v>
      </c>
      <c r="B177" s="12">
        <f t="shared" si="3"/>
        <v>205812</v>
      </c>
      <c r="C177" s="12">
        <v>12795.0</v>
      </c>
      <c r="D177" s="13">
        <v>25954.0</v>
      </c>
      <c r="E177" s="14">
        <v>44538.0</v>
      </c>
      <c r="F177" s="15">
        <v>0.3958333333333333</v>
      </c>
      <c r="G177" s="16" t="s">
        <v>6054</v>
      </c>
      <c r="H177" s="17" t="s">
        <v>6067</v>
      </c>
      <c r="I177" s="18" t="s">
        <v>6081</v>
      </c>
      <c r="J177" s="19" t="s">
        <v>6069</v>
      </c>
      <c r="K177" s="31"/>
      <c r="L177" s="32" t="s">
        <v>6058</v>
      </c>
      <c r="M177" s="33" t="s">
        <v>6058</v>
      </c>
      <c r="N177" s="35"/>
      <c r="O177" s="23" t="s">
        <v>6064</v>
      </c>
      <c r="P177" s="30"/>
      <c r="Q177" s="30"/>
    </row>
    <row r="178">
      <c r="A178" s="23" t="s">
        <v>1387</v>
      </c>
      <c r="B178" s="12">
        <f t="shared" si="3"/>
        <v>205813</v>
      </c>
      <c r="C178" s="12">
        <v>12375.0</v>
      </c>
      <c r="D178" s="13">
        <v>25838.0</v>
      </c>
      <c r="E178" s="14">
        <v>44538.0</v>
      </c>
      <c r="F178" s="15">
        <v>0.40625</v>
      </c>
      <c r="G178" s="16" t="s">
        <v>6054</v>
      </c>
      <c r="H178" s="17" t="s">
        <v>6055</v>
      </c>
      <c r="I178" s="18" t="s">
        <v>6068</v>
      </c>
      <c r="J178" s="19" t="s">
        <v>6069</v>
      </c>
      <c r="K178" s="31"/>
      <c r="L178" s="32" t="s">
        <v>6058</v>
      </c>
      <c r="M178" s="33"/>
      <c r="N178" s="35"/>
      <c r="O178" s="23" t="s">
        <v>6059</v>
      </c>
      <c r="P178" s="30"/>
      <c r="Q178" s="30"/>
    </row>
    <row r="179">
      <c r="A179" s="23" t="s">
        <v>5542</v>
      </c>
      <c r="B179" s="12">
        <f t="shared" si="3"/>
        <v>205814</v>
      </c>
      <c r="C179" s="12">
        <v>17588.0</v>
      </c>
      <c r="D179" s="13">
        <v>20083.0</v>
      </c>
      <c r="E179" s="14">
        <v>44538.0</v>
      </c>
      <c r="F179" s="15">
        <v>0.4166666666666667</v>
      </c>
      <c r="G179" s="16" t="s">
        <v>6060</v>
      </c>
      <c r="H179" s="17" t="s">
        <v>6067</v>
      </c>
      <c r="I179" s="18" t="s">
        <v>6062</v>
      </c>
      <c r="J179" s="19" t="s">
        <v>6057</v>
      </c>
      <c r="K179" s="31" t="s">
        <v>6058</v>
      </c>
      <c r="L179" s="32"/>
      <c r="M179" s="33"/>
      <c r="N179" s="35"/>
      <c r="O179" s="23" t="s">
        <v>6063</v>
      </c>
      <c r="P179" s="30"/>
      <c r="Q179" s="30"/>
    </row>
    <row r="180">
      <c r="A180" s="23" t="s">
        <v>3455</v>
      </c>
      <c r="B180" s="12">
        <f t="shared" si="3"/>
        <v>205815</v>
      </c>
      <c r="C180" s="12">
        <v>15020.0</v>
      </c>
      <c r="D180" s="13">
        <v>30728.0</v>
      </c>
      <c r="E180" s="14">
        <v>44538.0</v>
      </c>
      <c r="F180" s="15">
        <v>0.4166666666666667</v>
      </c>
      <c r="G180" s="16" t="s">
        <v>6054</v>
      </c>
      <c r="H180" s="17" t="s">
        <v>6067</v>
      </c>
      <c r="I180" s="18" t="s">
        <v>6081</v>
      </c>
      <c r="J180" s="19" t="s">
        <v>6088</v>
      </c>
      <c r="K180" s="31"/>
      <c r="L180" s="32" t="s">
        <v>6058</v>
      </c>
      <c r="M180" s="33"/>
      <c r="N180" s="35"/>
      <c r="O180" s="23" t="s">
        <v>6059</v>
      </c>
      <c r="P180" s="30"/>
      <c r="Q180" s="30"/>
    </row>
    <row r="181">
      <c r="A181" s="23" t="s">
        <v>5465</v>
      </c>
      <c r="B181" s="12">
        <f t="shared" si="3"/>
        <v>205816</v>
      </c>
      <c r="C181" s="12">
        <v>17472.0</v>
      </c>
      <c r="D181" s="13">
        <v>23857.0</v>
      </c>
      <c r="E181" s="14">
        <v>44538.0</v>
      </c>
      <c r="F181" s="15">
        <v>0.4375</v>
      </c>
      <c r="G181" s="16" t="s">
        <v>6054</v>
      </c>
      <c r="H181" s="17" t="s">
        <v>6067</v>
      </c>
      <c r="I181" s="18" t="s">
        <v>6081</v>
      </c>
      <c r="J181" s="19" t="s">
        <v>6086</v>
      </c>
      <c r="K181" s="31"/>
      <c r="L181" s="32" t="s">
        <v>6058</v>
      </c>
      <c r="M181" s="33" t="s">
        <v>6058</v>
      </c>
      <c r="N181" s="35"/>
      <c r="O181" s="23" t="s">
        <v>6064</v>
      </c>
      <c r="P181" s="30"/>
      <c r="Q181" s="30"/>
    </row>
    <row r="182">
      <c r="A182" s="23" t="s">
        <v>3501</v>
      </c>
      <c r="B182" s="12">
        <f t="shared" si="3"/>
        <v>205817</v>
      </c>
      <c r="C182" s="12">
        <v>15076.0</v>
      </c>
      <c r="D182" s="13">
        <v>18452.0</v>
      </c>
      <c r="E182" s="14">
        <v>44538.0</v>
      </c>
      <c r="F182" s="15">
        <v>0.4375</v>
      </c>
      <c r="G182" s="16" t="s">
        <v>6060</v>
      </c>
      <c r="H182" s="17" t="s">
        <v>6067</v>
      </c>
      <c r="I182" s="18" t="s">
        <v>6056</v>
      </c>
      <c r="J182" s="19" t="s">
        <v>6057</v>
      </c>
      <c r="K182" s="31"/>
      <c r="L182" s="32" t="s">
        <v>6058</v>
      </c>
      <c r="M182" s="33"/>
      <c r="N182" s="35"/>
      <c r="O182" s="23" t="s">
        <v>6059</v>
      </c>
      <c r="P182" s="30"/>
      <c r="Q182" s="30"/>
    </row>
    <row r="183">
      <c r="A183" s="23" t="s">
        <v>5432</v>
      </c>
      <c r="B183" s="12">
        <f t="shared" si="3"/>
        <v>205818</v>
      </c>
      <c r="C183" s="12">
        <v>17432.0</v>
      </c>
      <c r="D183" s="13">
        <v>28960.0</v>
      </c>
      <c r="E183" s="14">
        <v>44538.0</v>
      </c>
      <c r="F183" s="15">
        <v>0.4375</v>
      </c>
      <c r="G183" s="16" t="s">
        <v>6054</v>
      </c>
      <c r="H183" s="17" t="s">
        <v>6055</v>
      </c>
      <c r="I183" s="18" t="s">
        <v>6068</v>
      </c>
      <c r="J183" s="19" t="s">
        <v>6114</v>
      </c>
      <c r="K183" s="31"/>
      <c r="L183" s="32" t="s">
        <v>6058</v>
      </c>
      <c r="M183" s="33" t="s">
        <v>6058</v>
      </c>
      <c r="N183" s="35"/>
      <c r="O183" s="23" t="e">
        <v>#N/A</v>
      </c>
      <c r="P183" s="30"/>
      <c r="Q183" s="30"/>
    </row>
    <row r="184">
      <c r="A184" s="23" t="s">
        <v>371</v>
      </c>
      <c r="B184" s="12">
        <f t="shared" si="3"/>
        <v>205819</v>
      </c>
      <c r="C184" s="12">
        <v>10084.0</v>
      </c>
      <c r="D184" s="13">
        <v>27338.0</v>
      </c>
      <c r="E184" s="14">
        <v>44538.0</v>
      </c>
      <c r="F184" s="15">
        <v>0.46875</v>
      </c>
      <c r="G184" s="16" t="s">
        <v>6054</v>
      </c>
      <c r="H184" s="17" t="s">
        <v>6055</v>
      </c>
      <c r="I184" s="18" t="s">
        <v>6056</v>
      </c>
      <c r="J184" s="19" t="s">
        <v>6069</v>
      </c>
      <c r="K184" s="31"/>
      <c r="L184" s="32" t="s">
        <v>6058</v>
      </c>
      <c r="M184" s="33"/>
      <c r="N184" s="35"/>
      <c r="O184" s="23" t="s">
        <v>6059</v>
      </c>
      <c r="P184" s="30"/>
      <c r="Q184" s="30"/>
    </row>
    <row r="185">
      <c r="A185" s="23" t="s">
        <v>5463</v>
      </c>
      <c r="B185" s="12">
        <f t="shared" si="3"/>
        <v>205820</v>
      </c>
      <c r="C185" s="12">
        <v>17470.0</v>
      </c>
      <c r="D185" s="13">
        <v>34674.0</v>
      </c>
      <c r="E185" s="14">
        <v>44538.0</v>
      </c>
      <c r="F185" s="15">
        <v>0.46875</v>
      </c>
      <c r="G185" s="16" t="s">
        <v>6054</v>
      </c>
      <c r="H185" s="17" t="s">
        <v>6055</v>
      </c>
      <c r="I185" s="18" t="s">
        <v>6056</v>
      </c>
      <c r="J185" s="19" t="s">
        <v>6101</v>
      </c>
      <c r="K185" s="31"/>
      <c r="L185" s="32" t="s">
        <v>6058</v>
      </c>
      <c r="M185" s="33" t="s">
        <v>6058</v>
      </c>
      <c r="N185" s="35"/>
      <c r="O185" s="23" t="s">
        <v>6064</v>
      </c>
      <c r="P185" s="30"/>
      <c r="Q185" s="30"/>
    </row>
    <row r="186">
      <c r="A186" s="23" t="s">
        <v>1831</v>
      </c>
      <c r="B186" s="12">
        <f t="shared" si="3"/>
        <v>205821</v>
      </c>
      <c r="C186" s="12">
        <v>12975.0</v>
      </c>
      <c r="D186" s="13">
        <v>14177.0</v>
      </c>
      <c r="E186" s="14">
        <v>44538.0</v>
      </c>
      <c r="F186" s="15">
        <v>0.4791666666666667</v>
      </c>
      <c r="G186" s="16" t="s">
        <v>6054</v>
      </c>
      <c r="H186" s="17" t="s">
        <v>6055</v>
      </c>
      <c r="I186" s="18" t="s">
        <v>6068</v>
      </c>
      <c r="J186" s="19" t="s">
        <v>6094</v>
      </c>
      <c r="K186" s="31"/>
      <c r="L186" s="32" t="s">
        <v>6058</v>
      </c>
      <c r="M186" s="33"/>
      <c r="N186" s="35"/>
      <c r="O186" s="23" t="s">
        <v>6059</v>
      </c>
      <c r="P186" s="30"/>
      <c r="Q186" s="30"/>
    </row>
    <row r="187">
      <c r="A187" s="23" t="s">
        <v>3951</v>
      </c>
      <c r="B187" s="12">
        <f t="shared" si="3"/>
        <v>205822</v>
      </c>
      <c r="C187" s="12">
        <v>15609.0</v>
      </c>
      <c r="D187" s="13">
        <v>28149.0</v>
      </c>
      <c r="E187" s="14">
        <v>44538.0</v>
      </c>
      <c r="F187" s="15">
        <v>0.5520833333333334</v>
      </c>
      <c r="G187" s="16" t="s">
        <v>6060</v>
      </c>
      <c r="H187" s="17" t="s">
        <v>6055</v>
      </c>
      <c r="I187" s="18" t="s">
        <v>6068</v>
      </c>
      <c r="J187" s="19" t="s">
        <v>6114</v>
      </c>
      <c r="K187" s="31"/>
      <c r="L187" s="32" t="s">
        <v>6058</v>
      </c>
      <c r="M187" s="33"/>
      <c r="N187" s="35"/>
      <c r="O187" s="23" t="s">
        <v>6084</v>
      </c>
      <c r="P187" s="30"/>
      <c r="Q187" s="30"/>
    </row>
    <row r="188">
      <c r="A188" s="23" t="s">
        <v>3984</v>
      </c>
      <c r="B188" s="12">
        <f t="shared" si="3"/>
        <v>205823</v>
      </c>
      <c r="C188" s="12">
        <v>15646.0</v>
      </c>
      <c r="D188" s="13">
        <v>28024.0</v>
      </c>
      <c r="E188" s="14">
        <v>44538.0</v>
      </c>
      <c r="F188" s="15">
        <v>0.5729166666666666</v>
      </c>
      <c r="G188" s="16" t="s">
        <v>6054</v>
      </c>
      <c r="H188" s="17" t="s">
        <v>6055</v>
      </c>
      <c r="I188" s="18" t="s">
        <v>6056</v>
      </c>
      <c r="J188" s="19" t="s">
        <v>6069</v>
      </c>
      <c r="K188" s="31"/>
      <c r="L188" s="32" t="s">
        <v>6058</v>
      </c>
      <c r="M188" s="33" t="s">
        <v>6058</v>
      </c>
      <c r="N188" s="35"/>
      <c r="O188" s="23" t="e">
        <v>#N/A</v>
      </c>
      <c r="P188" s="30"/>
      <c r="Q188" s="30"/>
    </row>
    <row r="189">
      <c r="A189" s="23" t="s">
        <v>4131</v>
      </c>
      <c r="B189" s="12">
        <f t="shared" si="3"/>
        <v>205824</v>
      </c>
      <c r="C189" s="12">
        <v>15806.0</v>
      </c>
      <c r="D189" s="13">
        <v>18664.0</v>
      </c>
      <c r="E189" s="14">
        <v>44538.0</v>
      </c>
      <c r="F189" s="15">
        <v>0.5833333333333334</v>
      </c>
      <c r="G189" s="16" t="s">
        <v>6054</v>
      </c>
      <c r="H189" s="17" t="s">
        <v>6067</v>
      </c>
      <c r="I189" s="18" t="s">
        <v>6062</v>
      </c>
      <c r="J189" s="19" t="s">
        <v>6057</v>
      </c>
      <c r="K189" s="31"/>
      <c r="L189" s="32" t="s">
        <v>6058</v>
      </c>
      <c r="M189" s="33"/>
      <c r="N189" s="35"/>
      <c r="O189" s="23" t="s">
        <v>6084</v>
      </c>
      <c r="P189" s="30"/>
      <c r="Q189" s="30"/>
    </row>
    <row r="190">
      <c r="A190" s="23" t="s">
        <v>4341</v>
      </c>
      <c r="B190" s="12">
        <f t="shared" si="3"/>
        <v>205825</v>
      </c>
      <c r="C190" s="12">
        <v>16044.0</v>
      </c>
      <c r="D190" s="13">
        <v>29615.0</v>
      </c>
      <c r="E190" s="14">
        <v>44538.0</v>
      </c>
      <c r="F190" s="15">
        <v>0.59375</v>
      </c>
      <c r="G190" s="16" t="s">
        <v>6054</v>
      </c>
      <c r="H190" s="17" t="s">
        <v>6055</v>
      </c>
      <c r="I190" s="18" t="s">
        <v>6068</v>
      </c>
      <c r="J190" s="19" t="s">
        <v>6069</v>
      </c>
      <c r="K190" s="31"/>
      <c r="L190" s="32" t="s">
        <v>6058</v>
      </c>
      <c r="M190" s="33"/>
      <c r="N190" s="35"/>
      <c r="O190" s="23" t="s">
        <v>6059</v>
      </c>
      <c r="P190" s="30"/>
      <c r="Q190" s="30"/>
    </row>
    <row r="191">
      <c r="A191" s="23" t="s">
        <v>3706</v>
      </c>
      <c r="B191" s="12">
        <f t="shared" si="3"/>
        <v>205826</v>
      </c>
      <c r="C191" s="12">
        <v>15326.0</v>
      </c>
      <c r="D191" s="13">
        <v>26038.0</v>
      </c>
      <c r="E191" s="14">
        <v>44538.0</v>
      </c>
      <c r="F191" s="15">
        <v>0.6041666666666666</v>
      </c>
      <c r="G191" s="16" t="s">
        <v>6054</v>
      </c>
      <c r="H191" s="17" t="s">
        <v>6055</v>
      </c>
      <c r="I191" s="18" t="s">
        <v>6068</v>
      </c>
      <c r="J191" s="19" t="s">
        <v>6069</v>
      </c>
      <c r="K191" s="31"/>
      <c r="L191" s="32" t="s">
        <v>6058</v>
      </c>
      <c r="M191" s="33"/>
      <c r="N191" s="35"/>
      <c r="O191" s="23" t="s">
        <v>6059</v>
      </c>
      <c r="P191" s="30"/>
      <c r="Q191" s="30"/>
    </row>
    <row r="192">
      <c r="A192" s="23" t="s">
        <v>3514</v>
      </c>
      <c r="B192" s="12">
        <f t="shared" si="3"/>
        <v>205827</v>
      </c>
      <c r="C192" s="12">
        <v>15091.0</v>
      </c>
      <c r="D192" s="13">
        <v>18239.0</v>
      </c>
      <c r="E192" s="14">
        <v>44538.0</v>
      </c>
      <c r="F192" s="15">
        <v>0.6041666666666666</v>
      </c>
      <c r="G192" s="16" t="s">
        <v>6054</v>
      </c>
      <c r="H192" s="17" t="s">
        <v>6055</v>
      </c>
      <c r="I192" s="18" t="s">
        <v>6056</v>
      </c>
      <c r="J192" s="19" t="s">
        <v>6082</v>
      </c>
      <c r="K192" s="31"/>
      <c r="L192" s="32" t="s">
        <v>6058</v>
      </c>
      <c r="M192" s="33"/>
      <c r="N192" s="35"/>
      <c r="O192" s="23" t="s">
        <v>6059</v>
      </c>
      <c r="P192" s="30"/>
      <c r="Q192" s="30"/>
    </row>
    <row r="193">
      <c r="A193" s="23" t="s">
        <v>1308</v>
      </c>
      <c r="B193" s="12">
        <f t="shared" si="3"/>
        <v>205828</v>
      </c>
      <c r="C193" s="12">
        <v>12248.0</v>
      </c>
      <c r="D193" s="13">
        <v>19554.0</v>
      </c>
      <c r="E193" s="14">
        <v>44538.0</v>
      </c>
      <c r="F193" s="15">
        <v>0.6145833333333334</v>
      </c>
      <c r="G193" s="16" t="s">
        <v>6060</v>
      </c>
      <c r="H193" s="17" t="s">
        <v>6055</v>
      </c>
      <c r="I193" s="18" t="s">
        <v>6056</v>
      </c>
      <c r="J193" s="19" t="s">
        <v>6091</v>
      </c>
      <c r="K193" s="31"/>
      <c r="L193" s="32" t="s">
        <v>6058</v>
      </c>
      <c r="M193" s="33"/>
      <c r="N193" s="35"/>
      <c r="O193" s="23" t="s">
        <v>6059</v>
      </c>
      <c r="P193" s="30"/>
      <c r="Q193" s="30"/>
    </row>
    <row r="194">
      <c r="A194" s="23" t="s">
        <v>1708</v>
      </c>
      <c r="B194" s="12">
        <f t="shared" si="3"/>
        <v>205829</v>
      </c>
      <c r="C194" s="12">
        <v>14079.0</v>
      </c>
      <c r="D194" s="13">
        <v>18184.0</v>
      </c>
      <c r="E194" s="14">
        <v>44538.0</v>
      </c>
      <c r="F194" s="15">
        <v>0.625</v>
      </c>
      <c r="G194" s="16" t="s">
        <v>6054</v>
      </c>
      <c r="H194" s="17" t="s">
        <v>6055</v>
      </c>
      <c r="I194" s="18" t="s">
        <v>6056</v>
      </c>
      <c r="J194" s="19" t="s">
        <v>6069</v>
      </c>
      <c r="K194" s="31"/>
      <c r="L194" s="32" t="s">
        <v>6058</v>
      </c>
      <c r="M194" s="33"/>
      <c r="N194" s="35"/>
      <c r="O194" s="23" t="e">
        <v>#N/A</v>
      </c>
      <c r="P194" s="30"/>
      <c r="Q194" s="30"/>
    </row>
    <row r="195">
      <c r="A195" s="23" t="s">
        <v>2044</v>
      </c>
      <c r="B195" s="12">
        <f t="shared" si="3"/>
        <v>205830</v>
      </c>
      <c r="C195" s="12">
        <v>13235.0</v>
      </c>
      <c r="D195" s="13">
        <v>25452.0</v>
      </c>
      <c r="E195" s="14">
        <v>44538.0</v>
      </c>
      <c r="F195" s="15">
        <v>0.6354166666666666</v>
      </c>
      <c r="G195" s="16" t="s">
        <v>6054</v>
      </c>
      <c r="H195" s="17" t="s">
        <v>6055</v>
      </c>
      <c r="I195" s="18" t="s">
        <v>6068</v>
      </c>
      <c r="J195" s="19" t="s">
        <v>6111</v>
      </c>
      <c r="K195" s="31"/>
      <c r="L195" s="32" t="s">
        <v>6058</v>
      </c>
      <c r="M195" s="33" t="s">
        <v>6058</v>
      </c>
      <c r="N195" s="35"/>
      <c r="O195" s="23" t="s">
        <v>6064</v>
      </c>
      <c r="P195" s="30"/>
      <c r="Q195" s="30"/>
    </row>
    <row r="196">
      <c r="A196" s="23" t="s">
        <v>4687</v>
      </c>
      <c r="B196" s="12">
        <f t="shared" si="3"/>
        <v>205831</v>
      </c>
      <c r="C196" s="12">
        <v>16481.0</v>
      </c>
      <c r="D196" s="13">
        <v>23102.0</v>
      </c>
      <c r="E196" s="14">
        <v>44538.0</v>
      </c>
      <c r="F196" s="15">
        <v>0.6458333333333334</v>
      </c>
      <c r="G196" s="16" t="s">
        <v>6054</v>
      </c>
      <c r="H196" s="17" t="s">
        <v>6055</v>
      </c>
      <c r="I196" s="18" t="s">
        <v>6056</v>
      </c>
      <c r="J196" s="19" t="s">
        <v>6069</v>
      </c>
      <c r="K196" s="31"/>
      <c r="L196" s="32" t="s">
        <v>6058</v>
      </c>
      <c r="M196" s="33" t="s">
        <v>6058</v>
      </c>
      <c r="N196" s="35"/>
      <c r="O196" s="23" t="s">
        <v>6064</v>
      </c>
      <c r="P196" s="30"/>
      <c r="Q196" s="30"/>
    </row>
    <row r="197">
      <c r="A197" s="23" t="s">
        <v>3864</v>
      </c>
      <c r="B197" s="12">
        <f t="shared" si="3"/>
        <v>205832</v>
      </c>
      <c r="C197" s="12">
        <v>15514.0</v>
      </c>
      <c r="D197" s="13">
        <v>11897.0</v>
      </c>
      <c r="E197" s="14">
        <v>44538.0</v>
      </c>
      <c r="F197" s="15">
        <v>0.65625</v>
      </c>
      <c r="G197" s="16" t="s">
        <v>6054</v>
      </c>
      <c r="H197" s="17" t="s">
        <v>6055</v>
      </c>
      <c r="I197" s="18" t="s">
        <v>6056</v>
      </c>
      <c r="J197" s="19" t="s">
        <v>6057</v>
      </c>
      <c r="K197" s="31"/>
      <c r="L197" s="32" t="s">
        <v>6058</v>
      </c>
      <c r="M197" s="33"/>
      <c r="N197" s="35"/>
      <c r="O197" s="23" t="e">
        <v>#N/A</v>
      </c>
      <c r="P197" s="30"/>
      <c r="Q197" s="30"/>
    </row>
    <row r="198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</row>
    <row r="199">
      <c r="A199" s="23" t="s">
        <v>4279</v>
      </c>
      <c r="B199" s="12">
        <v>205836.0</v>
      </c>
      <c r="C199" s="12">
        <v>15972.0</v>
      </c>
      <c r="D199" s="13">
        <v>22825.0</v>
      </c>
      <c r="E199" s="14">
        <v>44539.0</v>
      </c>
      <c r="F199" s="15">
        <v>0.3333333333333333</v>
      </c>
      <c r="G199" s="16" t="s">
        <v>6054</v>
      </c>
      <c r="H199" s="17" t="s">
        <v>6055</v>
      </c>
      <c r="I199" s="18" t="s">
        <v>6062</v>
      </c>
      <c r="J199" s="19" t="s">
        <v>6057</v>
      </c>
      <c r="K199" s="31"/>
      <c r="L199" s="32" t="s">
        <v>6058</v>
      </c>
      <c r="M199" s="33" t="s">
        <v>6058</v>
      </c>
      <c r="N199" s="35"/>
      <c r="O199" s="23" t="s">
        <v>6064</v>
      </c>
      <c r="P199" s="30"/>
      <c r="Q199" s="30"/>
    </row>
    <row r="200">
      <c r="A200" s="23" t="s">
        <v>1753</v>
      </c>
      <c r="B200" s="12">
        <f t="shared" ref="B200:B225" si="4">B199+1</f>
        <v>205837</v>
      </c>
      <c r="C200" s="12">
        <v>12879.0</v>
      </c>
      <c r="D200" s="13">
        <v>20311.0</v>
      </c>
      <c r="E200" s="14">
        <v>44539.0</v>
      </c>
      <c r="F200" s="15">
        <v>0.3333333333333333</v>
      </c>
      <c r="G200" s="16" t="s">
        <v>6054</v>
      </c>
      <c r="H200" s="17" t="s">
        <v>6055</v>
      </c>
      <c r="I200" s="18" t="s">
        <v>6056</v>
      </c>
      <c r="J200" s="19" t="s">
        <v>6082</v>
      </c>
      <c r="K200" s="31"/>
      <c r="L200" s="32" t="s">
        <v>6058</v>
      </c>
      <c r="M200" s="33"/>
      <c r="N200" s="35"/>
      <c r="O200" s="23" t="s">
        <v>6059</v>
      </c>
      <c r="P200" s="30"/>
      <c r="Q200" s="30"/>
    </row>
    <row r="201">
      <c r="A201" s="23" t="s">
        <v>552</v>
      </c>
      <c r="B201" s="12">
        <f t="shared" si="4"/>
        <v>205838</v>
      </c>
      <c r="C201" s="12">
        <v>10525.0</v>
      </c>
      <c r="D201" s="13">
        <v>21713.0</v>
      </c>
      <c r="E201" s="14">
        <v>44539.0</v>
      </c>
      <c r="F201" s="15">
        <v>0.34375</v>
      </c>
      <c r="G201" s="16" t="s">
        <v>6054</v>
      </c>
      <c r="H201" s="17" t="s">
        <v>6055</v>
      </c>
      <c r="I201" s="18" t="s">
        <v>6068</v>
      </c>
      <c r="J201" s="19" t="s">
        <v>6069</v>
      </c>
      <c r="K201" s="31"/>
      <c r="L201" s="32" t="s">
        <v>6058</v>
      </c>
      <c r="M201" s="33"/>
      <c r="N201" s="35"/>
      <c r="O201" s="23" t="s">
        <v>6059</v>
      </c>
      <c r="P201" s="30"/>
      <c r="Q201" s="30"/>
    </row>
    <row r="202">
      <c r="A202" s="23" t="s">
        <v>3571</v>
      </c>
      <c r="B202" s="12">
        <f t="shared" si="4"/>
        <v>205839</v>
      </c>
      <c r="C202" s="12">
        <v>15159.0</v>
      </c>
      <c r="D202" s="13">
        <v>18926.0</v>
      </c>
      <c r="E202" s="14">
        <v>44539.0</v>
      </c>
      <c r="F202" s="15">
        <v>0.34375</v>
      </c>
      <c r="G202" s="16" t="s">
        <v>6054</v>
      </c>
      <c r="H202" s="17" t="s">
        <v>6055</v>
      </c>
      <c r="I202" s="18" t="s">
        <v>6081</v>
      </c>
      <c r="J202" s="19" t="s">
        <v>6121</v>
      </c>
      <c r="K202" s="31"/>
      <c r="L202" s="32" t="s">
        <v>6058</v>
      </c>
      <c r="M202" s="33"/>
      <c r="N202" s="35"/>
      <c r="O202" s="23" t="s">
        <v>6059</v>
      </c>
      <c r="P202" s="30"/>
      <c r="Q202" s="30"/>
    </row>
    <row r="203">
      <c r="A203" s="23" t="s">
        <v>807</v>
      </c>
      <c r="B203" s="12">
        <f t="shared" si="4"/>
        <v>205840</v>
      </c>
      <c r="C203" s="12">
        <v>11163.0</v>
      </c>
      <c r="D203" s="13">
        <v>28099.0</v>
      </c>
      <c r="E203" s="14">
        <v>44539.0</v>
      </c>
      <c r="F203" s="15">
        <v>0.3541666666666667</v>
      </c>
      <c r="G203" s="16" t="s">
        <v>6054</v>
      </c>
      <c r="H203" s="17" t="s">
        <v>6055</v>
      </c>
      <c r="I203" s="18" t="s">
        <v>6068</v>
      </c>
      <c r="J203" s="19" t="s">
        <v>6088</v>
      </c>
      <c r="K203" s="31"/>
      <c r="L203" s="32" t="s">
        <v>6058</v>
      </c>
      <c r="M203" s="33"/>
      <c r="N203" s="35"/>
      <c r="O203" s="23" t="s">
        <v>6059</v>
      </c>
      <c r="P203" s="30"/>
      <c r="Q203" s="30"/>
    </row>
    <row r="204">
      <c r="A204" s="23" t="s">
        <v>69</v>
      </c>
      <c r="B204" s="12">
        <f t="shared" si="4"/>
        <v>205841</v>
      </c>
      <c r="C204" s="12">
        <v>9245.0</v>
      </c>
      <c r="D204" s="13">
        <v>16580.0</v>
      </c>
      <c r="E204" s="14">
        <v>44539.0</v>
      </c>
      <c r="F204" s="15">
        <v>0.375</v>
      </c>
      <c r="G204" s="16" t="s">
        <v>6060</v>
      </c>
      <c r="H204" s="17" t="s">
        <v>6055</v>
      </c>
      <c r="I204" s="18" t="s">
        <v>6068</v>
      </c>
      <c r="J204" s="19" t="s">
        <v>6094</v>
      </c>
      <c r="K204" s="31"/>
      <c r="L204" s="32" t="s">
        <v>6058</v>
      </c>
      <c r="M204" s="33"/>
      <c r="N204" s="35"/>
      <c r="O204" s="23" t="s">
        <v>6064</v>
      </c>
      <c r="P204" s="30"/>
      <c r="Q204" s="30"/>
    </row>
    <row r="205">
      <c r="A205" s="23" t="s">
        <v>1546</v>
      </c>
      <c r="B205" s="12">
        <f t="shared" si="4"/>
        <v>205842</v>
      </c>
      <c r="C205" s="12">
        <v>12620.0</v>
      </c>
      <c r="D205" s="13">
        <v>15570.0</v>
      </c>
      <c r="E205" s="14">
        <v>44539.0</v>
      </c>
      <c r="F205" s="15">
        <v>0.375</v>
      </c>
      <c r="G205" s="16" t="s">
        <v>6060</v>
      </c>
      <c r="H205" s="17" t="s">
        <v>6055</v>
      </c>
      <c r="I205" s="18" t="s">
        <v>6056</v>
      </c>
      <c r="J205" s="19" t="s">
        <v>6113</v>
      </c>
      <c r="K205" s="31"/>
      <c r="L205" s="32" t="s">
        <v>6058</v>
      </c>
      <c r="M205" s="33"/>
      <c r="N205" s="35"/>
      <c r="O205" s="23" t="s">
        <v>6059</v>
      </c>
      <c r="P205" s="30"/>
      <c r="Q205" s="30"/>
    </row>
    <row r="206">
      <c r="A206" s="23" t="s">
        <v>65</v>
      </c>
      <c r="B206" s="12">
        <f t="shared" si="4"/>
        <v>205843</v>
      </c>
      <c r="C206" s="12">
        <v>9239.0</v>
      </c>
      <c r="D206" s="13">
        <v>17941.0</v>
      </c>
      <c r="E206" s="14">
        <v>44539.0</v>
      </c>
      <c r="F206" s="15">
        <v>0.3854166666666667</v>
      </c>
      <c r="G206" s="16" t="s">
        <v>6054</v>
      </c>
      <c r="H206" s="17" t="s">
        <v>6055</v>
      </c>
      <c r="I206" s="18" t="s">
        <v>6068</v>
      </c>
      <c r="J206" s="19" t="s">
        <v>6069</v>
      </c>
      <c r="K206" s="31"/>
      <c r="L206" s="32" t="s">
        <v>6058</v>
      </c>
      <c r="M206" s="33" t="s">
        <v>6058</v>
      </c>
      <c r="N206" s="35"/>
      <c r="O206" s="23" t="s">
        <v>6064</v>
      </c>
      <c r="P206" s="30"/>
      <c r="Q206" s="30"/>
    </row>
    <row r="207">
      <c r="A207" s="23" t="s">
        <v>5085</v>
      </c>
      <c r="B207" s="12">
        <f t="shared" si="4"/>
        <v>205844</v>
      </c>
      <c r="C207" s="12">
        <v>16995.0</v>
      </c>
      <c r="D207" s="13">
        <v>24264.0</v>
      </c>
      <c r="E207" s="14">
        <v>44539.0</v>
      </c>
      <c r="F207" s="15">
        <v>0.3854166666666667</v>
      </c>
      <c r="G207" s="16" t="s">
        <v>6060</v>
      </c>
      <c r="H207" s="17" t="s">
        <v>6055</v>
      </c>
      <c r="I207" s="18" t="s">
        <v>6056</v>
      </c>
      <c r="J207" s="19" t="s">
        <v>6091</v>
      </c>
      <c r="K207" s="31"/>
      <c r="L207" s="32" t="s">
        <v>6058</v>
      </c>
      <c r="M207" s="33" t="s">
        <v>6058</v>
      </c>
      <c r="N207" s="35"/>
      <c r="O207" s="23" t="s">
        <v>6064</v>
      </c>
      <c r="P207" s="30"/>
      <c r="Q207" s="30"/>
    </row>
    <row r="208">
      <c r="A208" s="23" t="s">
        <v>1342</v>
      </c>
      <c r="B208" s="12">
        <f t="shared" si="4"/>
        <v>205845</v>
      </c>
      <c r="C208" s="12">
        <v>12303.0</v>
      </c>
      <c r="D208" s="13">
        <v>26384.0</v>
      </c>
      <c r="E208" s="14">
        <v>44539.0</v>
      </c>
      <c r="F208" s="15">
        <v>0.40625</v>
      </c>
      <c r="G208" s="16" t="s">
        <v>6060</v>
      </c>
      <c r="H208" s="17" t="s">
        <v>6055</v>
      </c>
      <c r="I208" s="18" t="s">
        <v>6068</v>
      </c>
      <c r="J208" s="19" t="s">
        <v>6088</v>
      </c>
      <c r="K208" s="31"/>
      <c r="L208" s="32" t="s">
        <v>6058</v>
      </c>
      <c r="M208" s="33"/>
      <c r="N208" s="35"/>
      <c r="O208" s="23" t="s">
        <v>6059</v>
      </c>
      <c r="P208" s="30"/>
      <c r="Q208" s="30"/>
    </row>
    <row r="209">
      <c r="A209" s="23" t="s">
        <v>3836</v>
      </c>
      <c r="B209" s="12">
        <f t="shared" si="4"/>
        <v>205846</v>
      </c>
      <c r="C209" s="12">
        <v>15479.0</v>
      </c>
      <c r="D209" s="13">
        <v>28397.0</v>
      </c>
      <c r="E209" s="14">
        <v>44539.0</v>
      </c>
      <c r="F209" s="15">
        <v>0.4166666666666667</v>
      </c>
      <c r="G209" s="16" t="s">
        <v>6060</v>
      </c>
      <c r="H209" s="17" t="s">
        <v>6055</v>
      </c>
      <c r="I209" s="18" t="s">
        <v>6056</v>
      </c>
      <c r="J209" s="19" t="s">
        <v>6121</v>
      </c>
      <c r="K209" s="31"/>
      <c r="L209" s="32" t="s">
        <v>6058</v>
      </c>
      <c r="M209" s="33"/>
      <c r="N209" s="35"/>
      <c r="O209" s="23" t="s">
        <v>6059</v>
      </c>
      <c r="P209" s="30"/>
      <c r="Q209" s="30"/>
    </row>
    <row r="210">
      <c r="A210" s="23" t="s">
        <v>737</v>
      </c>
      <c r="B210" s="12">
        <f t="shared" si="4"/>
        <v>205847</v>
      </c>
      <c r="C210" s="12">
        <v>11026.0</v>
      </c>
      <c r="D210" s="13">
        <v>21125.0</v>
      </c>
      <c r="E210" s="14">
        <v>44539.0</v>
      </c>
      <c r="F210" s="15">
        <v>0.4166666666666667</v>
      </c>
      <c r="G210" s="16" t="s">
        <v>6060</v>
      </c>
      <c r="H210" s="17" t="s">
        <v>6055</v>
      </c>
      <c r="I210" s="18" t="s">
        <v>6056</v>
      </c>
      <c r="J210" s="19" t="s">
        <v>6074</v>
      </c>
      <c r="K210" s="31"/>
      <c r="L210" s="32" t="s">
        <v>6058</v>
      </c>
      <c r="M210" s="33"/>
      <c r="N210" s="35"/>
      <c r="O210" s="23" t="s">
        <v>6059</v>
      </c>
      <c r="P210" s="30"/>
      <c r="Q210" s="30"/>
    </row>
    <row r="211">
      <c r="A211" s="23" t="s">
        <v>4406</v>
      </c>
      <c r="B211" s="12">
        <f t="shared" si="4"/>
        <v>205848</v>
      </c>
      <c r="C211" s="12">
        <v>16119.0</v>
      </c>
      <c r="D211" s="13">
        <v>22435.0</v>
      </c>
      <c r="E211" s="14">
        <v>44539.0</v>
      </c>
      <c r="F211" s="15">
        <v>0.4270833333333333</v>
      </c>
      <c r="G211" s="16" t="s">
        <v>6054</v>
      </c>
      <c r="H211" s="17" t="s">
        <v>6067</v>
      </c>
      <c r="I211" s="18" t="s">
        <v>6081</v>
      </c>
      <c r="J211" s="19" t="s">
        <v>6111</v>
      </c>
      <c r="K211" s="31"/>
      <c r="L211" s="32" t="s">
        <v>6058</v>
      </c>
      <c r="M211" s="33" t="s">
        <v>6058</v>
      </c>
      <c r="N211" s="35"/>
      <c r="O211" s="23" t="s">
        <v>6064</v>
      </c>
      <c r="P211" s="30"/>
      <c r="Q211" s="30"/>
    </row>
    <row r="212">
      <c r="A212" s="23" t="s">
        <v>5507</v>
      </c>
      <c r="B212" s="12">
        <f t="shared" si="4"/>
        <v>205849</v>
      </c>
      <c r="C212" s="12">
        <v>17536.0</v>
      </c>
      <c r="D212" s="13">
        <v>26216.0</v>
      </c>
      <c r="E212" s="14">
        <v>44539.0</v>
      </c>
      <c r="F212" s="15">
        <v>0.4375</v>
      </c>
      <c r="G212" s="16" t="s">
        <v>6060</v>
      </c>
      <c r="H212" s="17" t="s">
        <v>6067</v>
      </c>
      <c r="I212" s="18" t="s">
        <v>6062</v>
      </c>
      <c r="J212" s="19" t="s">
        <v>6057</v>
      </c>
      <c r="K212" s="31" t="s">
        <v>6058</v>
      </c>
      <c r="L212" s="32"/>
      <c r="M212" s="33"/>
      <c r="N212" s="35"/>
      <c r="O212" s="23" t="s">
        <v>6063</v>
      </c>
      <c r="P212" s="30"/>
      <c r="Q212" s="30"/>
    </row>
    <row r="213">
      <c r="A213" s="23" t="s">
        <v>1156</v>
      </c>
      <c r="B213" s="12">
        <f t="shared" si="4"/>
        <v>205850</v>
      </c>
      <c r="C213" s="12">
        <v>11931.0</v>
      </c>
      <c r="D213" s="13">
        <v>22360.0</v>
      </c>
      <c r="E213" s="14">
        <v>44539.0</v>
      </c>
      <c r="F213" s="15">
        <v>0.4375</v>
      </c>
      <c r="G213" s="16" t="s">
        <v>6060</v>
      </c>
      <c r="H213" s="17" t="s">
        <v>6055</v>
      </c>
      <c r="I213" s="18" t="s">
        <v>6056</v>
      </c>
      <c r="J213" s="19" t="s">
        <v>6082</v>
      </c>
      <c r="K213" s="31"/>
      <c r="L213" s="32" t="s">
        <v>6058</v>
      </c>
      <c r="M213" s="33" t="s">
        <v>6058</v>
      </c>
      <c r="N213" s="35"/>
      <c r="O213" s="23" t="s">
        <v>6064</v>
      </c>
      <c r="P213" s="30"/>
      <c r="Q213" s="30"/>
    </row>
    <row r="214">
      <c r="A214" s="23" t="s">
        <v>2327</v>
      </c>
      <c r="B214" s="12">
        <f t="shared" si="4"/>
        <v>205851</v>
      </c>
      <c r="C214" s="12">
        <v>13602.0</v>
      </c>
      <c r="D214" s="13">
        <v>24396.0</v>
      </c>
      <c r="E214" s="14">
        <v>44539.0</v>
      </c>
      <c r="F214" s="15">
        <v>0.5625</v>
      </c>
      <c r="G214" s="16" t="s">
        <v>6060</v>
      </c>
      <c r="H214" s="17" t="s">
        <v>6055</v>
      </c>
      <c r="I214" s="18" t="s">
        <v>6056</v>
      </c>
      <c r="J214" s="19" t="s">
        <v>6111</v>
      </c>
      <c r="K214" s="31"/>
      <c r="L214" s="32" t="s">
        <v>6058</v>
      </c>
      <c r="M214" s="33"/>
      <c r="N214" s="35"/>
      <c r="O214" s="23" t="s">
        <v>6059</v>
      </c>
      <c r="P214" s="30"/>
      <c r="Q214" s="30"/>
    </row>
    <row r="215">
      <c r="A215" s="23" t="s">
        <v>2088</v>
      </c>
      <c r="B215" s="12">
        <f t="shared" si="4"/>
        <v>205852</v>
      </c>
      <c r="C215" s="12">
        <v>13293.0</v>
      </c>
      <c r="D215" s="13">
        <v>30806.0</v>
      </c>
      <c r="E215" s="14">
        <v>44539.0</v>
      </c>
      <c r="F215" s="15">
        <v>0.5625</v>
      </c>
      <c r="G215" s="16" t="s">
        <v>6060</v>
      </c>
      <c r="H215" s="17" t="s">
        <v>6055</v>
      </c>
      <c r="I215" s="18" t="s">
        <v>6068</v>
      </c>
      <c r="J215" s="19" t="s">
        <v>6111</v>
      </c>
      <c r="K215" s="31"/>
      <c r="L215" s="32" t="s">
        <v>6058</v>
      </c>
      <c r="M215" s="33" t="s">
        <v>6058</v>
      </c>
      <c r="N215" s="35"/>
      <c r="O215" s="23" t="s">
        <v>6064</v>
      </c>
      <c r="P215" s="30"/>
      <c r="Q215" s="30"/>
    </row>
    <row r="216">
      <c r="A216" s="23" t="s">
        <v>4594</v>
      </c>
      <c r="B216" s="12">
        <f t="shared" si="4"/>
        <v>205853</v>
      </c>
      <c r="C216" s="12">
        <v>16355.0</v>
      </c>
      <c r="D216" s="13">
        <v>13948.0</v>
      </c>
      <c r="E216" s="14">
        <v>44539.0</v>
      </c>
      <c r="F216" s="15">
        <v>0.5833333333333334</v>
      </c>
      <c r="G216" s="16" t="s">
        <v>6054</v>
      </c>
      <c r="H216" s="17" t="s">
        <v>6067</v>
      </c>
      <c r="I216" s="18" t="s">
        <v>6081</v>
      </c>
      <c r="J216" s="19" t="s">
        <v>6076</v>
      </c>
      <c r="K216" s="31"/>
      <c r="L216" s="32" t="s">
        <v>6058</v>
      </c>
      <c r="M216" s="33" t="s">
        <v>6058</v>
      </c>
      <c r="N216" s="35"/>
      <c r="O216" s="23" t="s">
        <v>6064</v>
      </c>
      <c r="P216" s="30"/>
      <c r="Q216" s="30"/>
    </row>
    <row r="217">
      <c r="A217" s="23" t="s">
        <v>4871</v>
      </c>
      <c r="B217" s="12">
        <f t="shared" si="4"/>
        <v>205854</v>
      </c>
      <c r="C217" s="12">
        <v>16726.0</v>
      </c>
      <c r="D217" s="13">
        <v>24152.0</v>
      </c>
      <c r="E217" s="14">
        <v>44539.0</v>
      </c>
      <c r="F217" s="15">
        <v>0.5833333333333334</v>
      </c>
      <c r="G217" s="16" t="s">
        <v>6060</v>
      </c>
      <c r="H217" s="17" t="s">
        <v>6055</v>
      </c>
      <c r="I217" s="18" t="s">
        <v>6068</v>
      </c>
      <c r="J217" s="19" t="s">
        <v>6088</v>
      </c>
      <c r="K217" s="31"/>
      <c r="L217" s="32" t="s">
        <v>6058</v>
      </c>
      <c r="M217" s="33"/>
      <c r="N217" s="35"/>
      <c r="O217" s="23" t="s">
        <v>6059</v>
      </c>
      <c r="P217" s="30"/>
      <c r="Q217" s="30"/>
    </row>
    <row r="218">
      <c r="A218" s="23" t="s">
        <v>3239</v>
      </c>
      <c r="B218" s="12">
        <f t="shared" si="4"/>
        <v>205855</v>
      </c>
      <c r="C218" s="12">
        <v>14756.0</v>
      </c>
      <c r="D218" s="13">
        <v>22966.0</v>
      </c>
      <c r="E218" s="14">
        <v>44539.0</v>
      </c>
      <c r="F218" s="15">
        <v>0.59375</v>
      </c>
      <c r="G218" s="16" t="s">
        <v>6054</v>
      </c>
      <c r="H218" s="17" t="s">
        <v>6055</v>
      </c>
      <c r="I218" s="18" t="s">
        <v>6068</v>
      </c>
      <c r="J218" s="19" t="s">
        <v>6097</v>
      </c>
      <c r="K218" s="31"/>
      <c r="L218" s="32" t="s">
        <v>6058</v>
      </c>
      <c r="M218" s="33"/>
      <c r="N218" s="35"/>
      <c r="O218" s="23" t="s">
        <v>6059</v>
      </c>
      <c r="P218" s="30"/>
      <c r="Q218" s="30"/>
    </row>
    <row r="219">
      <c r="A219" s="23" t="s">
        <v>447</v>
      </c>
      <c r="B219" s="12">
        <f t="shared" si="4"/>
        <v>205856</v>
      </c>
      <c r="C219" s="12">
        <v>10291.0</v>
      </c>
      <c r="D219" s="13">
        <v>20391.0</v>
      </c>
      <c r="E219" s="14">
        <v>44539.0</v>
      </c>
      <c r="F219" s="15">
        <v>0.6041666666666666</v>
      </c>
      <c r="G219" s="16" t="s">
        <v>6060</v>
      </c>
      <c r="H219" s="17" t="s">
        <v>6055</v>
      </c>
      <c r="I219" s="18" t="s">
        <v>6056</v>
      </c>
      <c r="J219" s="19" t="s">
        <v>6057</v>
      </c>
      <c r="K219" s="31"/>
      <c r="L219" s="32" t="s">
        <v>6058</v>
      </c>
      <c r="M219" s="33"/>
      <c r="N219" s="35"/>
      <c r="O219" s="23" t="s">
        <v>6059</v>
      </c>
      <c r="P219" s="30"/>
      <c r="Q219" s="30"/>
    </row>
    <row r="220">
      <c r="A220" s="23" t="s">
        <v>3552</v>
      </c>
      <c r="B220" s="12">
        <f t="shared" si="4"/>
        <v>205857</v>
      </c>
      <c r="C220" s="12">
        <v>15132.0</v>
      </c>
      <c r="D220" s="13">
        <v>24767.0</v>
      </c>
      <c r="E220" s="14">
        <v>44539.0</v>
      </c>
      <c r="F220" s="15">
        <v>0.6354166666666666</v>
      </c>
      <c r="G220" s="16" t="s">
        <v>6060</v>
      </c>
      <c r="H220" s="17" t="s">
        <v>6055</v>
      </c>
      <c r="I220" s="18" t="s">
        <v>6056</v>
      </c>
      <c r="J220" s="19" t="s">
        <v>6101</v>
      </c>
      <c r="K220" s="31"/>
      <c r="L220" s="32" t="s">
        <v>6058</v>
      </c>
      <c r="M220" s="33"/>
      <c r="N220" s="35"/>
      <c r="O220" s="23" t="s">
        <v>6059</v>
      </c>
      <c r="P220" s="30"/>
      <c r="Q220" s="30"/>
    </row>
    <row r="221">
      <c r="A221" s="23" t="s">
        <v>4336</v>
      </c>
      <c r="B221" s="12">
        <f t="shared" si="4"/>
        <v>205858</v>
      </c>
      <c r="C221" s="12">
        <v>16037.0</v>
      </c>
      <c r="D221" s="13">
        <v>16788.0</v>
      </c>
      <c r="E221" s="14">
        <v>44539.0</v>
      </c>
      <c r="F221" s="15">
        <v>0.6458333333333334</v>
      </c>
      <c r="G221" s="16" t="s">
        <v>6054</v>
      </c>
      <c r="H221" s="17" t="s">
        <v>6067</v>
      </c>
      <c r="I221" s="18" t="s">
        <v>6081</v>
      </c>
      <c r="J221" s="19" t="s">
        <v>6116</v>
      </c>
      <c r="K221" s="31"/>
      <c r="L221" s="32" t="s">
        <v>6058</v>
      </c>
      <c r="M221" s="33" t="s">
        <v>6058</v>
      </c>
      <c r="N221" s="35"/>
      <c r="O221" s="23" t="s">
        <v>6064</v>
      </c>
      <c r="P221" s="30"/>
      <c r="Q221" s="30"/>
    </row>
    <row r="222">
      <c r="A222" s="23" t="s">
        <v>124</v>
      </c>
      <c r="B222" s="12">
        <f t="shared" si="4"/>
        <v>205859</v>
      </c>
      <c r="C222" s="12">
        <v>9416.0</v>
      </c>
      <c r="D222" s="13">
        <v>30339.0</v>
      </c>
      <c r="E222" s="14">
        <v>44539.0</v>
      </c>
      <c r="F222" s="15">
        <v>0.65625</v>
      </c>
      <c r="G222" s="16" t="s">
        <v>6054</v>
      </c>
      <c r="H222" s="17" t="s">
        <v>6055</v>
      </c>
      <c r="I222" s="18" t="s">
        <v>6068</v>
      </c>
      <c r="J222" s="19" t="s">
        <v>6111</v>
      </c>
      <c r="K222" s="31"/>
      <c r="L222" s="32" t="s">
        <v>6058</v>
      </c>
      <c r="M222" s="33" t="s">
        <v>6058</v>
      </c>
      <c r="N222" s="35"/>
      <c r="O222" s="23" t="s">
        <v>6064</v>
      </c>
      <c r="P222" s="30"/>
      <c r="Q222" s="30"/>
    </row>
    <row r="223">
      <c r="A223" s="23" t="s">
        <v>291</v>
      </c>
      <c r="B223" s="12">
        <f t="shared" si="4"/>
        <v>205860</v>
      </c>
      <c r="C223" s="12">
        <v>9862.0</v>
      </c>
      <c r="D223" s="13">
        <v>18805.0</v>
      </c>
      <c r="E223" s="14">
        <v>44539.0</v>
      </c>
      <c r="F223" s="15">
        <v>0.65625</v>
      </c>
      <c r="G223" s="16" t="s">
        <v>6054</v>
      </c>
      <c r="H223" s="17" t="s">
        <v>6055</v>
      </c>
      <c r="I223" s="18" t="s">
        <v>6068</v>
      </c>
      <c r="J223" s="19" t="s">
        <v>6069</v>
      </c>
      <c r="K223" s="31"/>
      <c r="L223" s="32" t="s">
        <v>6058</v>
      </c>
      <c r="M223" s="33" t="s">
        <v>6058</v>
      </c>
      <c r="N223" s="35"/>
      <c r="O223" s="23" t="e">
        <v>#N/A</v>
      </c>
      <c r="P223" s="30"/>
      <c r="Q223" s="30"/>
    </row>
    <row r="224">
      <c r="A224" s="23" t="s">
        <v>4382</v>
      </c>
      <c r="B224" s="12">
        <f t="shared" si="4"/>
        <v>205861</v>
      </c>
      <c r="C224" s="12">
        <v>16089.0</v>
      </c>
      <c r="D224" s="13">
        <v>16520.0</v>
      </c>
      <c r="E224" s="14">
        <v>44539.0</v>
      </c>
      <c r="F224" s="15">
        <v>0.6666666666666666</v>
      </c>
      <c r="G224" s="16" t="s">
        <v>6060</v>
      </c>
      <c r="H224" s="17" t="s">
        <v>6055</v>
      </c>
      <c r="I224" s="18" t="s">
        <v>6056</v>
      </c>
      <c r="J224" s="19" t="s">
        <v>6109</v>
      </c>
      <c r="K224" s="31"/>
      <c r="L224" s="32" t="s">
        <v>6058</v>
      </c>
      <c r="M224" s="33"/>
      <c r="N224" s="35"/>
      <c r="O224" s="23" t="s">
        <v>6059</v>
      </c>
      <c r="P224" s="30"/>
      <c r="Q224" s="30"/>
    </row>
    <row r="225">
      <c r="A225" s="23" t="s">
        <v>2553</v>
      </c>
      <c r="B225" s="12">
        <f t="shared" si="4"/>
        <v>205862</v>
      </c>
      <c r="C225" s="12">
        <v>13892.0</v>
      </c>
      <c r="D225" s="13">
        <v>25062.0</v>
      </c>
      <c r="E225" s="14">
        <v>44539.0</v>
      </c>
      <c r="F225" s="15">
        <v>0.6875</v>
      </c>
      <c r="G225" s="16" t="s">
        <v>6060</v>
      </c>
      <c r="H225" s="17" t="s">
        <v>6055</v>
      </c>
      <c r="I225" s="18" t="s">
        <v>6068</v>
      </c>
      <c r="J225" s="19" t="s">
        <v>6074</v>
      </c>
      <c r="K225" s="31"/>
      <c r="L225" s="32" t="s">
        <v>6058</v>
      </c>
      <c r="M225" s="33" t="s">
        <v>6058</v>
      </c>
      <c r="N225" s="35"/>
      <c r="O225" s="23" t="e">
        <v>#N/A</v>
      </c>
      <c r="P225" s="30"/>
      <c r="Q225" s="30"/>
    </row>
    <row r="226">
      <c r="A226" s="23" t="s">
        <v>6167</v>
      </c>
      <c r="B226" s="12">
        <v>206048.0</v>
      </c>
      <c r="C226" s="12">
        <v>17691.0</v>
      </c>
      <c r="D226" s="13"/>
      <c r="E226" s="14"/>
      <c r="F226" s="15"/>
      <c r="G226" s="16"/>
      <c r="H226" s="17"/>
      <c r="I226" s="18"/>
      <c r="J226" s="19"/>
      <c r="K226" s="33" t="s">
        <v>6058</v>
      </c>
      <c r="L226" s="32"/>
      <c r="M226" s="33"/>
      <c r="N226" s="35"/>
      <c r="O226" s="23"/>
      <c r="P226" s="30"/>
      <c r="Q226" s="30"/>
    </row>
    <row r="227">
      <c r="A227" s="23" t="s">
        <v>6168</v>
      </c>
      <c r="B227" s="12">
        <v>206049.0</v>
      </c>
      <c r="C227" s="12">
        <v>15914.0</v>
      </c>
      <c r="D227" s="13"/>
      <c r="E227" s="14"/>
      <c r="F227" s="15"/>
      <c r="G227" s="16"/>
      <c r="H227" s="17"/>
      <c r="I227" s="18"/>
      <c r="J227" s="19"/>
      <c r="K227" s="33"/>
      <c r="L227" s="32" t="s">
        <v>6058</v>
      </c>
      <c r="M227" s="33" t="s">
        <v>6058</v>
      </c>
      <c r="N227" s="35"/>
      <c r="O227" s="23"/>
      <c r="P227" s="30"/>
      <c r="Q227" s="30"/>
    </row>
    <row r="228">
      <c r="A228" s="23" t="s">
        <v>6169</v>
      </c>
      <c r="B228" s="12">
        <v>206050.0</v>
      </c>
      <c r="C228" s="12">
        <v>16745.0</v>
      </c>
      <c r="D228" s="13"/>
      <c r="E228" s="14"/>
      <c r="F228" s="15"/>
      <c r="G228" s="16"/>
      <c r="H228" s="17"/>
      <c r="I228" s="18"/>
      <c r="J228" s="19"/>
      <c r="K228" s="33"/>
      <c r="L228" s="32" t="s">
        <v>6058</v>
      </c>
      <c r="M228" s="33"/>
      <c r="N228" s="35"/>
      <c r="O228" s="23"/>
      <c r="P228" s="30"/>
      <c r="Q228" s="30"/>
    </row>
    <row r="229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</row>
    <row r="230">
      <c r="A230" s="23" t="s">
        <v>2080</v>
      </c>
      <c r="B230" s="12">
        <v>205863.0</v>
      </c>
      <c r="C230" s="12">
        <v>13283.0</v>
      </c>
      <c r="D230" s="13">
        <v>28196.0</v>
      </c>
      <c r="E230" s="14">
        <v>44540.0</v>
      </c>
      <c r="F230" s="15">
        <v>0.34375</v>
      </c>
      <c r="G230" s="16" t="s">
        <v>6054</v>
      </c>
      <c r="H230" s="17" t="s">
        <v>6055</v>
      </c>
      <c r="I230" s="18" t="s">
        <v>6056</v>
      </c>
      <c r="J230" s="19" t="s">
        <v>6069</v>
      </c>
      <c r="K230" s="31"/>
      <c r="L230" s="32" t="s">
        <v>6058</v>
      </c>
      <c r="M230" s="33"/>
      <c r="N230" s="35"/>
      <c r="O230" s="23" t="s">
        <v>6059</v>
      </c>
      <c r="P230" s="30"/>
      <c r="Q230" s="30"/>
    </row>
    <row r="231">
      <c r="A231" s="23" t="s">
        <v>3724</v>
      </c>
      <c r="B231" s="12">
        <v>205864.0</v>
      </c>
      <c r="C231" s="12">
        <v>15346.0</v>
      </c>
      <c r="D231" s="13">
        <v>24452.0</v>
      </c>
      <c r="E231" s="14">
        <v>44540.0</v>
      </c>
      <c r="F231" s="15">
        <v>0.3541666666666667</v>
      </c>
      <c r="G231" s="16" t="s">
        <v>6054</v>
      </c>
      <c r="H231" s="17" t="s">
        <v>6055</v>
      </c>
      <c r="I231" s="18" t="s">
        <v>6068</v>
      </c>
      <c r="J231" s="19" t="s">
        <v>6069</v>
      </c>
      <c r="K231" s="31"/>
      <c r="L231" s="32" t="s">
        <v>6058</v>
      </c>
      <c r="M231" s="33"/>
      <c r="N231" s="35"/>
      <c r="O231" s="23" t="s">
        <v>6059</v>
      </c>
      <c r="P231" s="30"/>
      <c r="Q231" s="30"/>
    </row>
    <row r="232">
      <c r="A232" s="23" t="s">
        <v>4518</v>
      </c>
      <c r="B232" s="12">
        <v>205865.0</v>
      </c>
      <c r="C232" s="12">
        <v>16254.0</v>
      </c>
      <c r="D232" s="13">
        <v>25486.0</v>
      </c>
      <c r="E232" s="14">
        <v>44540.0</v>
      </c>
      <c r="F232" s="15">
        <v>0.3645833333333333</v>
      </c>
      <c r="G232" s="16" t="s">
        <v>6060</v>
      </c>
      <c r="H232" s="17" t="s">
        <v>6055</v>
      </c>
      <c r="I232" s="18" t="s">
        <v>6056</v>
      </c>
      <c r="J232" s="19" t="s">
        <v>6111</v>
      </c>
      <c r="K232" s="31"/>
      <c r="L232" s="32" t="s">
        <v>6058</v>
      </c>
      <c r="M232" s="33" t="s">
        <v>6058</v>
      </c>
      <c r="N232" s="35"/>
      <c r="O232" s="23" t="s">
        <v>6064</v>
      </c>
      <c r="P232" s="30"/>
      <c r="Q232" s="30"/>
    </row>
    <row r="233">
      <c r="A233" s="23" t="s">
        <v>1365</v>
      </c>
      <c r="B233" s="12">
        <v>205866.0</v>
      </c>
      <c r="C233" s="12">
        <v>12332.0</v>
      </c>
      <c r="D233" s="13">
        <v>20646.0</v>
      </c>
      <c r="E233" s="14">
        <v>44540.0</v>
      </c>
      <c r="F233" s="15">
        <v>0.3645833333333333</v>
      </c>
      <c r="G233" s="16" t="s">
        <v>6060</v>
      </c>
      <c r="H233" s="17" t="s">
        <v>6055</v>
      </c>
      <c r="I233" s="18" t="s">
        <v>6068</v>
      </c>
      <c r="J233" s="19" t="s">
        <v>6126</v>
      </c>
      <c r="K233" s="31"/>
      <c r="L233" s="32" t="s">
        <v>6058</v>
      </c>
      <c r="M233" s="33" t="s">
        <v>6058</v>
      </c>
      <c r="N233" s="35"/>
      <c r="O233" s="23" t="s">
        <v>6064</v>
      </c>
      <c r="P233" s="30"/>
      <c r="Q233" s="30"/>
    </row>
    <row r="234">
      <c r="A234" s="23" t="s">
        <v>555</v>
      </c>
      <c r="B234" s="12">
        <v>205867.0</v>
      </c>
      <c r="C234" s="12">
        <v>10571.0</v>
      </c>
      <c r="D234" s="13">
        <v>21775.0</v>
      </c>
      <c r="E234" s="14">
        <v>44540.0</v>
      </c>
      <c r="F234" s="15">
        <v>0.3645833333333333</v>
      </c>
      <c r="G234" s="16" t="s">
        <v>6054</v>
      </c>
      <c r="H234" s="17" t="s">
        <v>6055</v>
      </c>
      <c r="I234" s="18" t="s">
        <v>6056</v>
      </c>
      <c r="J234" s="19" t="s">
        <v>6069</v>
      </c>
      <c r="K234" s="31"/>
      <c r="L234" s="32" t="s">
        <v>6058</v>
      </c>
      <c r="M234" s="33" t="s">
        <v>6058</v>
      </c>
      <c r="N234" s="35"/>
      <c r="O234" s="23" t="s">
        <v>6064</v>
      </c>
      <c r="P234" s="30"/>
      <c r="Q234" s="30"/>
    </row>
    <row r="235">
      <c r="A235" s="23" t="s">
        <v>2785</v>
      </c>
      <c r="B235" s="12">
        <v>205868.0</v>
      </c>
      <c r="C235" s="12">
        <v>14200.0</v>
      </c>
      <c r="D235" s="13">
        <v>25722.0</v>
      </c>
      <c r="E235" s="14">
        <v>44540.0</v>
      </c>
      <c r="F235" s="15">
        <v>0.375</v>
      </c>
      <c r="G235" s="16" t="s">
        <v>6060</v>
      </c>
      <c r="H235" s="17" t="s">
        <v>6055</v>
      </c>
      <c r="I235" s="18" t="s">
        <v>6056</v>
      </c>
      <c r="J235" s="19" t="s">
        <v>6111</v>
      </c>
      <c r="K235" s="31"/>
      <c r="L235" s="32" t="s">
        <v>6058</v>
      </c>
      <c r="M235" s="33" t="s">
        <v>6058</v>
      </c>
      <c r="N235" s="35"/>
      <c r="O235" s="23" t="s">
        <v>6064</v>
      </c>
      <c r="P235" s="30"/>
      <c r="Q235" s="30"/>
    </row>
    <row r="236">
      <c r="A236" s="23" t="s">
        <v>2383</v>
      </c>
      <c r="B236" s="12">
        <v>205869.0</v>
      </c>
      <c r="C236" s="12">
        <v>13673.0</v>
      </c>
      <c r="D236" s="13">
        <v>25366.0</v>
      </c>
      <c r="E236" s="14">
        <v>44540.0</v>
      </c>
      <c r="F236" s="15">
        <v>0.375</v>
      </c>
      <c r="G236" s="16" t="s">
        <v>6060</v>
      </c>
      <c r="H236" s="17" t="s">
        <v>6055</v>
      </c>
      <c r="I236" s="18" t="s">
        <v>6056</v>
      </c>
      <c r="J236" s="19" t="s">
        <v>6086</v>
      </c>
      <c r="K236" s="31"/>
      <c r="L236" s="32" t="s">
        <v>6058</v>
      </c>
      <c r="M236" s="33" t="s">
        <v>6058</v>
      </c>
      <c r="N236" s="35"/>
      <c r="O236" s="23" t="s">
        <v>6064</v>
      </c>
      <c r="P236" s="30"/>
      <c r="Q236" s="30"/>
    </row>
    <row r="237">
      <c r="A237" s="23" t="s">
        <v>135</v>
      </c>
      <c r="B237" s="12">
        <v>205870.0</v>
      </c>
      <c r="C237" s="12">
        <v>9437.0</v>
      </c>
      <c r="D237" s="13">
        <v>26224.0</v>
      </c>
      <c r="E237" s="14">
        <v>44540.0</v>
      </c>
      <c r="F237" s="15">
        <v>0.3854166666666667</v>
      </c>
      <c r="G237" s="16" t="s">
        <v>6060</v>
      </c>
      <c r="H237" s="17" t="s">
        <v>6055</v>
      </c>
      <c r="I237" s="18" t="s">
        <v>6068</v>
      </c>
      <c r="J237" s="19" t="s">
        <v>6057</v>
      </c>
      <c r="K237" s="31"/>
      <c r="L237" s="32" t="s">
        <v>6058</v>
      </c>
      <c r="M237" s="33"/>
      <c r="N237" s="35"/>
      <c r="O237" s="23" t="s">
        <v>6059</v>
      </c>
      <c r="P237" s="30"/>
      <c r="Q237" s="30"/>
    </row>
    <row r="238">
      <c r="A238" s="23" t="s">
        <v>572</v>
      </c>
      <c r="B238" s="12">
        <v>205871.0</v>
      </c>
      <c r="C238" s="12">
        <v>10611.0</v>
      </c>
      <c r="D238" s="13">
        <v>17772.0</v>
      </c>
      <c r="E238" s="14">
        <v>44540.0</v>
      </c>
      <c r="F238" s="15">
        <v>0.3854166666666667</v>
      </c>
      <c r="G238" s="16" t="s">
        <v>6060</v>
      </c>
      <c r="H238" s="17" t="s">
        <v>6055</v>
      </c>
      <c r="I238" s="18" t="s">
        <v>6068</v>
      </c>
      <c r="J238" s="19" t="s">
        <v>6091</v>
      </c>
      <c r="K238" s="31"/>
      <c r="L238" s="32" t="s">
        <v>6058</v>
      </c>
      <c r="M238" s="33" t="s">
        <v>6058</v>
      </c>
      <c r="N238" s="35"/>
      <c r="O238" s="23" t="s">
        <v>6064</v>
      </c>
      <c r="P238" s="30"/>
      <c r="Q238" s="30"/>
    </row>
    <row r="239">
      <c r="A239" s="23" t="s">
        <v>1384</v>
      </c>
      <c r="B239" s="12">
        <v>205872.0</v>
      </c>
      <c r="C239" s="12">
        <v>12370.0</v>
      </c>
      <c r="D239" s="13">
        <v>29544.0</v>
      </c>
      <c r="E239" s="14">
        <v>44540.0</v>
      </c>
      <c r="F239" s="15">
        <v>0.4166666666666667</v>
      </c>
      <c r="G239" s="16" t="s">
        <v>6054</v>
      </c>
      <c r="H239" s="17" t="s">
        <v>6055</v>
      </c>
      <c r="I239" s="18" t="s">
        <v>6056</v>
      </c>
      <c r="J239" s="19" t="s">
        <v>6069</v>
      </c>
      <c r="K239" s="31"/>
      <c r="L239" s="32" t="s">
        <v>6058</v>
      </c>
      <c r="M239" s="33"/>
      <c r="N239" s="35"/>
      <c r="O239" s="23" t="s">
        <v>6059</v>
      </c>
      <c r="P239" s="30"/>
      <c r="Q239" s="30"/>
    </row>
    <row r="240">
      <c r="A240" s="23" t="s">
        <v>2730</v>
      </c>
      <c r="B240" s="12">
        <v>205873.0</v>
      </c>
      <c r="C240" s="12">
        <v>14126.0</v>
      </c>
      <c r="D240" s="13">
        <v>18823.0</v>
      </c>
      <c r="E240" s="14">
        <v>44540.0</v>
      </c>
      <c r="F240" s="15">
        <v>0.4166666666666667</v>
      </c>
      <c r="G240" s="16" t="s">
        <v>6054</v>
      </c>
      <c r="H240" s="17" t="s">
        <v>6055</v>
      </c>
      <c r="I240" s="18" t="s">
        <v>6068</v>
      </c>
      <c r="J240" s="19" t="s">
        <v>6069</v>
      </c>
      <c r="K240" s="31"/>
      <c r="L240" s="32" t="s">
        <v>6058</v>
      </c>
      <c r="M240" s="33" t="s">
        <v>6058</v>
      </c>
      <c r="N240" s="35"/>
      <c r="O240" s="23" t="s">
        <v>6064</v>
      </c>
      <c r="P240" s="30"/>
      <c r="Q240" s="30"/>
    </row>
    <row r="241">
      <c r="A241" s="23" t="s">
        <v>2168</v>
      </c>
      <c r="B241" s="12">
        <v>205874.0</v>
      </c>
      <c r="C241" s="12">
        <v>13402.0</v>
      </c>
      <c r="D241" s="13">
        <v>27668.0</v>
      </c>
      <c r="E241" s="14">
        <v>44540.0</v>
      </c>
      <c r="F241" s="15">
        <v>0.4166666666666667</v>
      </c>
      <c r="G241" s="16" t="s">
        <v>6060</v>
      </c>
      <c r="H241" s="17" t="s">
        <v>6055</v>
      </c>
      <c r="I241" s="18" t="s">
        <v>6068</v>
      </c>
      <c r="J241" s="19" t="s">
        <v>6074</v>
      </c>
      <c r="K241" s="31"/>
      <c r="L241" s="32" t="s">
        <v>6058</v>
      </c>
      <c r="M241" s="33"/>
      <c r="N241" s="35"/>
      <c r="O241" s="23" t="s">
        <v>6059</v>
      </c>
      <c r="P241" s="30"/>
      <c r="Q241" s="30"/>
    </row>
    <row r="242">
      <c r="A242" s="23" t="s">
        <v>1967</v>
      </c>
      <c r="B242" s="12">
        <v>205875.0</v>
      </c>
      <c r="C242" s="12">
        <v>13139.0</v>
      </c>
      <c r="D242" s="13">
        <v>29676.0</v>
      </c>
      <c r="E242" s="14">
        <v>44540.0</v>
      </c>
      <c r="F242" s="15">
        <v>0.4270833333333333</v>
      </c>
      <c r="G242" s="16" t="s">
        <v>6060</v>
      </c>
      <c r="H242" s="17" t="s">
        <v>6055</v>
      </c>
      <c r="I242" s="18" t="s">
        <v>6056</v>
      </c>
      <c r="J242" s="19" t="s">
        <v>6088</v>
      </c>
      <c r="K242" s="31"/>
      <c r="L242" s="32" t="s">
        <v>6058</v>
      </c>
      <c r="M242" s="33"/>
      <c r="N242" s="35"/>
      <c r="O242" s="23" t="s">
        <v>6059</v>
      </c>
      <c r="P242" s="30"/>
      <c r="Q242" s="30"/>
    </row>
    <row r="243">
      <c r="A243" s="23" t="s">
        <v>3359</v>
      </c>
      <c r="B243" s="12">
        <v>205876.0</v>
      </c>
      <c r="C243" s="12">
        <v>14900.0</v>
      </c>
      <c r="D243" s="13">
        <v>23223.0</v>
      </c>
      <c r="E243" s="14">
        <v>44540.0</v>
      </c>
      <c r="F243" s="15">
        <v>0.4375</v>
      </c>
      <c r="G243" s="16" t="s">
        <v>6060</v>
      </c>
      <c r="H243" s="17" t="s">
        <v>6055</v>
      </c>
      <c r="I243" s="18" t="s">
        <v>6056</v>
      </c>
      <c r="J243" s="19" t="s">
        <v>6108</v>
      </c>
      <c r="K243" s="31"/>
      <c r="L243" s="32" t="s">
        <v>6058</v>
      </c>
      <c r="M243" s="33" t="s">
        <v>6058</v>
      </c>
      <c r="N243" s="35"/>
      <c r="O243" s="23" t="s">
        <v>6064</v>
      </c>
      <c r="P243" s="30"/>
      <c r="Q243" s="30"/>
    </row>
    <row r="244">
      <c r="A244" s="23" t="s">
        <v>865</v>
      </c>
      <c r="B244" s="12">
        <v>205877.0</v>
      </c>
      <c r="C244" s="12">
        <v>11303.0</v>
      </c>
      <c r="D244" s="13">
        <v>17223.0</v>
      </c>
      <c r="E244" s="14">
        <v>44540.0</v>
      </c>
      <c r="F244" s="15">
        <v>0.4479166666666667</v>
      </c>
      <c r="G244" s="16" t="s">
        <v>6054</v>
      </c>
      <c r="H244" s="17" t="s">
        <v>6055</v>
      </c>
      <c r="I244" s="18" t="s">
        <v>6068</v>
      </c>
      <c r="J244" s="19" t="s">
        <v>6069</v>
      </c>
      <c r="K244" s="31"/>
      <c r="L244" s="32" t="s">
        <v>6058</v>
      </c>
      <c r="M244" s="33"/>
      <c r="N244" s="35"/>
      <c r="O244" s="23" t="s">
        <v>6059</v>
      </c>
      <c r="P244" s="30"/>
      <c r="Q244" s="30"/>
    </row>
    <row r="245">
      <c r="A245" s="23" t="s">
        <v>813</v>
      </c>
      <c r="B245" s="12">
        <v>205878.0</v>
      </c>
      <c r="C245" s="12">
        <v>11174.0</v>
      </c>
      <c r="D245" s="13">
        <v>20173.0</v>
      </c>
      <c r="E245" s="14">
        <v>44540.0</v>
      </c>
      <c r="F245" s="15">
        <v>0.46875</v>
      </c>
      <c r="G245" s="16" t="s">
        <v>6060</v>
      </c>
      <c r="H245" s="17" t="s">
        <v>6055</v>
      </c>
      <c r="I245" s="18" t="s">
        <v>6056</v>
      </c>
      <c r="J245" s="19" t="s">
        <v>6109</v>
      </c>
      <c r="K245" s="31"/>
      <c r="L245" s="32" t="s">
        <v>6058</v>
      </c>
      <c r="M245" s="33"/>
      <c r="N245" s="35"/>
      <c r="O245" s="23" t="s">
        <v>6059</v>
      </c>
      <c r="P245" s="30"/>
      <c r="Q245" s="30"/>
    </row>
    <row r="246">
      <c r="A246" s="23" t="s">
        <v>4630</v>
      </c>
      <c r="B246" s="12">
        <v>205879.0</v>
      </c>
      <c r="C246" s="12">
        <v>16401.0</v>
      </c>
      <c r="D246" s="13">
        <v>23628.0</v>
      </c>
      <c r="E246" s="14">
        <v>44540.0</v>
      </c>
      <c r="F246" s="15">
        <v>0.46875</v>
      </c>
      <c r="G246" s="16" t="s">
        <v>6054</v>
      </c>
      <c r="H246" s="17" t="s">
        <v>6055</v>
      </c>
      <c r="I246" s="18" t="s">
        <v>6056</v>
      </c>
      <c r="J246" s="19" t="s">
        <v>6111</v>
      </c>
      <c r="K246" s="31"/>
      <c r="L246" s="32" t="s">
        <v>6058</v>
      </c>
      <c r="M246" s="33"/>
      <c r="N246" s="35"/>
      <c r="O246" s="23" t="s">
        <v>6059</v>
      </c>
      <c r="P246" s="30"/>
      <c r="Q246" s="30"/>
    </row>
    <row r="247">
      <c r="A247" s="23" t="s">
        <v>4867</v>
      </c>
      <c r="B247" s="12">
        <v>205880.0</v>
      </c>
      <c r="C247" s="12">
        <v>16721.0</v>
      </c>
      <c r="D247" s="13">
        <v>29245.0</v>
      </c>
      <c r="E247" s="14">
        <v>44540.0</v>
      </c>
      <c r="F247" s="15">
        <v>0.46875</v>
      </c>
      <c r="G247" s="16" t="s">
        <v>6060</v>
      </c>
      <c r="H247" s="17" t="s">
        <v>6067</v>
      </c>
      <c r="I247" s="18" t="s">
        <v>6081</v>
      </c>
      <c r="J247" s="19" t="s">
        <v>6069</v>
      </c>
      <c r="K247" s="31"/>
      <c r="L247" s="32" t="s">
        <v>6058</v>
      </c>
      <c r="M247" s="33" t="s">
        <v>6058</v>
      </c>
      <c r="N247" s="35"/>
      <c r="O247" s="23" t="s">
        <v>6064</v>
      </c>
      <c r="P247" s="30"/>
      <c r="Q247" s="30"/>
    </row>
    <row r="248">
      <c r="A248" s="23" t="s">
        <v>412</v>
      </c>
      <c r="B248" s="12">
        <v>205881.0</v>
      </c>
      <c r="C248" s="12">
        <v>10181.0</v>
      </c>
      <c r="D248" s="13">
        <v>13596.0</v>
      </c>
      <c r="E248" s="14">
        <v>44540.0</v>
      </c>
      <c r="F248" s="15">
        <v>0.4791666666666667</v>
      </c>
      <c r="G248" s="16" t="s">
        <v>6060</v>
      </c>
      <c r="H248" s="17" t="s">
        <v>6055</v>
      </c>
      <c r="I248" s="18" t="s">
        <v>6056</v>
      </c>
      <c r="J248" s="19" t="s">
        <v>6098</v>
      </c>
      <c r="K248" s="31"/>
      <c r="L248" s="32" t="s">
        <v>6058</v>
      </c>
      <c r="M248" s="33"/>
      <c r="N248" s="35"/>
      <c r="O248" s="23" t="s">
        <v>6059</v>
      </c>
      <c r="P248" s="30"/>
      <c r="Q248" s="30"/>
    </row>
    <row r="249">
      <c r="A249" s="23" t="s">
        <v>1243</v>
      </c>
      <c r="B249" s="12">
        <v>205882.0</v>
      </c>
      <c r="C249" s="12">
        <v>12109.0</v>
      </c>
      <c r="D249" s="13">
        <v>23037.0</v>
      </c>
      <c r="E249" s="14">
        <v>44540.0</v>
      </c>
      <c r="F249" s="15">
        <v>0.4791666666666667</v>
      </c>
      <c r="G249" s="16" t="s">
        <v>6054</v>
      </c>
      <c r="H249" s="17" t="s">
        <v>6067</v>
      </c>
      <c r="I249" s="18" t="s">
        <v>6062</v>
      </c>
      <c r="J249" s="19" t="s">
        <v>6057</v>
      </c>
      <c r="K249" s="31"/>
      <c r="L249" s="32" t="s">
        <v>6058</v>
      </c>
      <c r="M249" s="33"/>
      <c r="N249" s="35"/>
      <c r="O249" s="23" t="s">
        <v>6059</v>
      </c>
      <c r="P249" s="30"/>
      <c r="Q249" s="30"/>
    </row>
    <row r="250">
      <c r="A250" s="23" t="s">
        <v>4526</v>
      </c>
      <c r="B250" s="12">
        <v>205883.0</v>
      </c>
      <c r="C250" s="12">
        <v>16262.0</v>
      </c>
      <c r="D250" s="13">
        <v>23868.0</v>
      </c>
      <c r="E250" s="14">
        <v>44540.0</v>
      </c>
      <c r="F250" s="15">
        <v>0.5</v>
      </c>
      <c r="G250" s="16" t="s">
        <v>6054</v>
      </c>
      <c r="H250" s="17" t="s">
        <v>6067</v>
      </c>
      <c r="I250" s="18" t="s">
        <v>6081</v>
      </c>
      <c r="J250" s="19" t="s">
        <v>6069</v>
      </c>
      <c r="K250" s="31"/>
      <c r="L250" s="32" t="s">
        <v>6058</v>
      </c>
      <c r="M250" s="33"/>
      <c r="N250" s="35"/>
      <c r="O250" s="23" t="s">
        <v>6059</v>
      </c>
      <c r="P250" s="30"/>
      <c r="Q250" s="30"/>
    </row>
    <row r="251">
      <c r="A251" s="23" t="s">
        <v>805</v>
      </c>
      <c r="B251" s="12">
        <v>205884.0</v>
      </c>
      <c r="C251" s="12">
        <v>11155.0</v>
      </c>
      <c r="D251" s="13">
        <v>11016.0</v>
      </c>
      <c r="E251" s="14">
        <v>44540.0</v>
      </c>
      <c r="F251" s="15">
        <v>0.5520833333333334</v>
      </c>
      <c r="G251" s="16" t="s">
        <v>6060</v>
      </c>
      <c r="H251" s="17" t="s">
        <v>6067</v>
      </c>
      <c r="I251" s="18" t="s">
        <v>6081</v>
      </c>
      <c r="J251" s="19" t="s">
        <v>6091</v>
      </c>
      <c r="K251" s="31"/>
      <c r="L251" s="32" t="s">
        <v>6058</v>
      </c>
      <c r="M251" s="33"/>
      <c r="N251" s="35"/>
      <c r="O251" s="23" t="s">
        <v>6059</v>
      </c>
      <c r="P251" s="30"/>
      <c r="Q251" s="30"/>
    </row>
    <row r="252">
      <c r="A252" s="23" t="s">
        <v>703</v>
      </c>
      <c r="B252" s="12">
        <v>205887.0</v>
      </c>
      <c r="C252" s="12">
        <v>10942.0</v>
      </c>
      <c r="D252" s="13">
        <v>32534.0</v>
      </c>
      <c r="E252" s="14">
        <v>44540.0</v>
      </c>
      <c r="F252" s="15">
        <v>0.5625</v>
      </c>
      <c r="G252" s="16" t="s">
        <v>6054</v>
      </c>
      <c r="H252" s="17" t="s">
        <v>6055</v>
      </c>
      <c r="I252" s="18" t="s">
        <v>6056</v>
      </c>
      <c r="J252" s="19" t="s">
        <v>6069</v>
      </c>
      <c r="K252" s="31"/>
      <c r="L252" s="32" t="s">
        <v>6058</v>
      </c>
      <c r="M252" s="33"/>
      <c r="N252" s="35"/>
      <c r="O252" s="23" t="s">
        <v>6059</v>
      </c>
      <c r="P252" s="30"/>
      <c r="Q252" s="30"/>
    </row>
    <row r="253">
      <c r="A253" s="23" t="s">
        <v>1484</v>
      </c>
      <c r="B253" s="12">
        <v>205885.0</v>
      </c>
      <c r="C253" s="12">
        <v>12533.0</v>
      </c>
      <c r="D253" s="13">
        <v>30538.0</v>
      </c>
      <c r="E253" s="14">
        <v>44540.0</v>
      </c>
      <c r="F253" s="15">
        <v>0.5729166666666666</v>
      </c>
      <c r="G253" s="16" t="s">
        <v>6054</v>
      </c>
      <c r="H253" s="17" t="s">
        <v>6067</v>
      </c>
      <c r="I253" s="18" t="s">
        <v>6081</v>
      </c>
      <c r="J253" s="19" t="s">
        <v>6076</v>
      </c>
      <c r="K253" s="31"/>
      <c r="L253" s="32" t="s">
        <v>6058</v>
      </c>
      <c r="M253" s="33" t="s">
        <v>6058</v>
      </c>
      <c r="N253" s="35"/>
      <c r="O253" s="23" t="s">
        <v>6064</v>
      </c>
      <c r="P253" s="30"/>
      <c r="Q253" s="30"/>
    </row>
    <row r="254">
      <c r="A254" s="23" t="s">
        <v>2118</v>
      </c>
      <c r="B254" s="12">
        <v>205886.0</v>
      </c>
      <c r="C254" s="12">
        <v>13331.0</v>
      </c>
      <c r="D254" s="13">
        <v>17613.0</v>
      </c>
      <c r="E254" s="14">
        <v>44540.0</v>
      </c>
      <c r="F254" s="15">
        <v>0.5729166666666666</v>
      </c>
      <c r="G254" s="16" t="s">
        <v>6054</v>
      </c>
      <c r="H254" s="17" t="s">
        <v>6055</v>
      </c>
      <c r="I254" s="18" t="s">
        <v>6056</v>
      </c>
      <c r="J254" s="19" t="s">
        <v>6109</v>
      </c>
      <c r="K254" s="31"/>
      <c r="L254" s="32" t="s">
        <v>6058</v>
      </c>
      <c r="M254" s="33"/>
      <c r="N254" s="35"/>
      <c r="O254" s="23" t="s">
        <v>6059</v>
      </c>
      <c r="P254" s="30"/>
      <c r="Q254" s="30"/>
    </row>
    <row r="255">
      <c r="A255" s="23" t="s">
        <v>3217</v>
      </c>
      <c r="B255" s="12">
        <v>205888.0</v>
      </c>
      <c r="C255" s="12">
        <v>14729.0</v>
      </c>
      <c r="D255" s="13">
        <v>30461.0</v>
      </c>
      <c r="E255" s="14">
        <v>44540.0</v>
      </c>
      <c r="F255" s="15">
        <v>0.5833333333333334</v>
      </c>
      <c r="G255" s="16" t="s">
        <v>6060</v>
      </c>
      <c r="H255" s="17" t="s">
        <v>6055</v>
      </c>
      <c r="I255" s="18" t="s">
        <v>6056</v>
      </c>
      <c r="J255" s="19" t="s">
        <v>6088</v>
      </c>
      <c r="K255" s="31"/>
      <c r="L255" s="32" t="s">
        <v>6058</v>
      </c>
      <c r="M255" s="33" t="s">
        <v>6058</v>
      </c>
      <c r="N255" s="35"/>
      <c r="O255" s="23" t="s">
        <v>6064</v>
      </c>
      <c r="P255" s="30"/>
      <c r="Q255" s="30"/>
    </row>
    <row r="256">
      <c r="A256" s="23" t="s">
        <v>1218</v>
      </c>
      <c r="B256" s="12">
        <v>205889.0</v>
      </c>
      <c r="C256" s="12">
        <v>12062.0</v>
      </c>
      <c r="D256" s="13">
        <v>11801.0</v>
      </c>
      <c r="E256" s="14">
        <v>44540.0</v>
      </c>
      <c r="F256" s="15">
        <v>0.59375</v>
      </c>
      <c r="G256" s="16" t="s">
        <v>6060</v>
      </c>
      <c r="H256" s="17" t="s">
        <v>6067</v>
      </c>
      <c r="I256" s="18" t="s">
        <v>6062</v>
      </c>
      <c r="J256" s="19" t="s">
        <v>6057</v>
      </c>
      <c r="K256" s="31"/>
      <c r="L256" s="32" t="s">
        <v>6058</v>
      </c>
      <c r="M256" s="33" t="s">
        <v>6058</v>
      </c>
      <c r="N256" s="35"/>
      <c r="O256" s="23" t="s">
        <v>6064</v>
      </c>
      <c r="P256" s="30"/>
      <c r="Q256" s="30"/>
    </row>
    <row r="257">
      <c r="A257" s="23" t="s">
        <v>140</v>
      </c>
      <c r="B257" s="12">
        <v>205890.0</v>
      </c>
      <c r="C257" s="12">
        <v>9466.0</v>
      </c>
      <c r="D257" s="13">
        <v>14634.0</v>
      </c>
      <c r="E257" s="14">
        <v>44540.0</v>
      </c>
      <c r="F257" s="15">
        <v>0.6041666666666666</v>
      </c>
      <c r="G257" s="16" t="s">
        <v>6060</v>
      </c>
      <c r="H257" s="17" t="s">
        <v>6067</v>
      </c>
      <c r="I257" s="18" t="s">
        <v>6062</v>
      </c>
      <c r="J257" s="19" t="s">
        <v>6057</v>
      </c>
      <c r="K257" s="31"/>
      <c r="L257" s="32" t="s">
        <v>6058</v>
      </c>
      <c r="M257" s="33" t="s">
        <v>6058</v>
      </c>
      <c r="N257" s="35"/>
      <c r="O257" s="23" t="s">
        <v>6064</v>
      </c>
      <c r="P257" s="30"/>
      <c r="Q257" s="30"/>
    </row>
    <row r="258">
      <c r="A258" s="23" t="s">
        <v>2843</v>
      </c>
      <c r="B258" s="12">
        <v>205891.0</v>
      </c>
      <c r="C258" s="12">
        <v>14276.0</v>
      </c>
      <c r="D258" s="13">
        <v>27880.0</v>
      </c>
      <c r="E258" s="14">
        <v>44540.0</v>
      </c>
      <c r="F258" s="15">
        <v>0.625</v>
      </c>
      <c r="G258" s="16" t="s">
        <v>6054</v>
      </c>
      <c r="H258" s="17" t="s">
        <v>6067</v>
      </c>
      <c r="I258" s="18" t="s">
        <v>6062</v>
      </c>
      <c r="J258" s="19" t="s">
        <v>6057</v>
      </c>
      <c r="K258" s="31"/>
      <c r="L258" s="32" t="s">
        <v>6058</v>
      </c>
      <c r="M258" s="33"/>
      <c r="N258" s="35"/>
      <c r="O258" s="23" t="s">
        <v>6059</v>
      </c>
      <c r="P258" s="30"/>
      <c r="Q258" s="30"/>
    </row>
    <row r="259">
      <c r="A259" s="23" t="s">
        <v>2766</v>
      </c>
      <c r="B259" s="12">
        <v>205892.0</v>
      </c>
      <c r="C259" s="12">
        <v>14178.0</v>
      </c>
      <c r="D259" s="13">
        <v>20540.0</v>
      </c>
      <c r="E259" s="14">
        <v>44540.0</v>
      </c>
      <c r="F259" s="15">
        <v>0.625</v>
      </c>
      <c r="G259" s="16" t="s">
        <v>6054</v>
      </c>
      <c r="H259" s="17" t="s">
        <v>6055</v>
      </c>
      <c r="I259" s="18" t="s">
        <v>6068</v>
      </c>
      <c r="J259" s="19" t="s">
        <v>6069</v>
      </c>
      <c r="K259" s="31"/>
      <c r="L259" s="32" t="s">
        <v>6058</v>
      </c>
      <c r="M259" s="33"/>
      <c r="N259" s="35"/>
      <c r="O259" s="23" t="e">
        <v>#N/A</v>
      </c>
      <c r="P259" s="30"/>
      <c r="Q259" s="30"/>
    </row>
    <row r="260">
      <c r="A260" s="23" t="s">
        <v>4563</v>
      </c>
      <c r="B260" s="12">
        <v>205893.0</v>
      </c>
      <c r="C260" s="12">
        <v>16320.0</v>
      </c>
      <c r="D260" s="13">
        <v>12609.0</v>
      </c>
      <c r="E260" s="14">
        <v>44540.0</v>
      </c>
      <c r="F260" s="15">
        <v>0.6458333333333334</v>
      </c>
      <c r="G260" s="16" t="s">
        <v>6060</v>
      </c>
      <c r="H260" s="17" t="s">
        <v>6055</v>
      </c>
      <c r="I260" s="18" t="s">
        <v>6068</v>
      </c>
      <c r="J260" s="19" t="s">
        <v>6128</v>
      </c>
      <c r="K260" s="31"/>
      <c r="L260" s="32" t="s">
        <v>6058</v>
      </c>
      <c r="M260" s="33" t="s">
        <v>6058</v>
      </c>
      <c r="N260" s="35"/>
      <c r="O260" s="23" t="s">
        <v>6064</v>
      </c>
      <c r="P260" s="30"/>
      <c r="Q260" s="30"/>
    </row>
    <row r="261">
      <c r="A261" s="23" t="s">
        <v>2065</v>
      </c>
      <c r="B261" s="12">
        <v>205894.0</v>
      </c>
      <c r="C261" s="12">
        <v>13263.0</v>
      </c>
      <c r="D261" s="13">
        <v>24387.0</v>
      </c>
      <c r="E261" s="14">
        <v>44540.0</v>
      </c>
      <c r="F261" s="15">
        <v>0.6666666666666666</v>
      </c>
      <c r="G261" s="16" t="s">
        <v>6060</v>
      </c>
      <c r="H261" s="17" t="s">
        <v>6055</v>
      </c>
      <c r="I261" s="18" t="s">
        <v>6056</v>
      </c>
      <c r="J261" s="19" t="s">
        <v>6069</v>
      </c>
      <c r="K261" s="31"/>
      <c r="L261" s="32" t="s">
        <v>6058</v>
      </c>
      <c r="M261" s="33"/>
      <c r="N261" s="35"/>
      <c r="O261" s="23" t="s">
        <v>6059</v>
      </c>
      <c r="P261" s="30"/>
      <c r="Q261" s="30"/>
    </row>
    <row r="262">
      <c r="A262" s="23" t="s">
        <v>3743</v>
      </c>
      <c r="B262" s="12">
        <v>205895.0</v>
      </c>
      <c r="C262" s="12">
        <v>15368.0</v>
      </c>
      <c r="D262" s="13">
        <v>14748.0</v>
      </c>
      <c r="E262" s="14">
        <v>44540.0</v>
      </c>
      <c r="F262" s="15">
        <v>0.6979166666666666</v>
      </c>
      <c r="G262" s="16" t="s">
        <v>6060</v>
      </c>
      <c r="H262" s="17" t="s">
        <v>6055</v>
      </c>
      <c r="I262" s="18" t="s">
        <v>6056</v>
      </c>
      <c r="J262" s="19" t="s">
        <v>6099</v>
      </c>
      <c r="K262" s="31"/>
      <c r="L262" s="32" t="s">
        <v>6058</v>
      </c>
      <c r="M262" s="33"/>
      <c r="N262" s="35"/>
      <c r="O262" s="23" t="s">
        <v>6059</v>
      </c>
      <c r="P262" s="30"/>
      <c r="Q262" s="30"/>
    </row>
    <row r="26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</row>
    <row r="264">
      <c r="A264" s="23" t="s">
        <v>736</v>
      </c>
      <c r="B264" s="12">
        <v>205896.0</v>
      </c>
      <c r="C264" s="12">
        <v>11025.0</v>
      </c>
      <c r="D264" s="13">
        <v>28060.0</v>
      </c>
      <c r="E264" s="14">
        <v>44543.0</v>
      </c>
      <c r="F264" s="15">
        <v>0.34375</v>
      </c>
      <c r="G264" s="16" t="s">
        <v>6054</v>
      </c>
      <c r="H264" s="17" t="s">
        <v>6055</v>
      </c>
      <c r="I264" s="18" t="s">
        <v>6081</v>
      </c>
      <c r="J264" s="19" t="s">
        <v>6111</v>
      </c>
      <c r="K264" s="31"/>
      <c r="L264" s="32" t="s">
        <v>6058</v>
      </c>
      <c r="M264" s="33"/>
      <c r="N264" s="35"/>
      <c r="O264" s="23" t="s">
        <v>6059</v>
      </c>
      <c r="P264" s="30"/>
      <c r="Q264" s="30"/>
    </row>
    <row r="265">
      <c r="A265" s="23" t="s">
        <v>3490</v>
      </c>
      <c r="B265" s="12">
        <v>205897.0</v>
      </c>
      <c r="C265" s="12">
        <v>15063.0</v>
      </c>
      <c r="D265" s="13">
        <v>46353.0</v>
      </c>
      <c r="E265" s="14">
        <v>44543.0</v>
      </c>
      <c r="F265" s="15">
        <v>0.3541666666666667</v>
      </c>
      <c r="G265" s="16" t="s">
        <v>6060</v>
      </c>
      <c r="H265" s="17" t="s">
        <v>6055</v>
      </c>
      <c r="I265" s="18" t="s">
        <v>6056</v>
      </c>
      <c r="J265" s="19" t="s">
        <v>6102</v>
      </c>
      <c r="K265" s="31"/>
      <c r="L265" s="32" t="s">
        <v>6058</v>
      </c>
      <c r="M265" s="33"/>
      <c r="N265" s="35"/>
      <c r="O265" s="23" t="s">
        <v>6059</v>
      </c>
      <c r="P265" s="30"/>
      <c r="Q265" s="30"/>
    </row>
    <row r="266">
      <c r="A266" s="23" t="s">
        <v>5506</v>
      </c>
      <c r="B266" s="12">
        <v>205898.0</v>
      </c>
      <c r="C266" s="12">
        <v>17534.0</v>
      </c>
      <c r="D266" s="13">
        <v>21457.0</v>
      </c>
      <c r="E266" s="14">
        <v>44543.0</v>
      </c>
      <c r="F266" s="15">
        <v>0.3854166666666667</v>
      </c>
      <c r="G266" s="16" t="s">
        <v>6054</v>
      </c>
      <c r="H266" s="17" t="s">
        <v>6067</v>
      </c>
      <c r="I266" s="18" t="s">
        <v>6081</v>
      </c>
      <c r="J266" s="19" t="s">
        <v>6108</v>
      </c>
      <c r="K266" s="31" t="s">
        <v>6058</v>
      </c>
      <c r="L266" s="32"/>
      <c r="M266" s="33"/>
      <c r="N266" s="35"/>
      <c r="O266" s="23" t="s">
        <v>6063</v>
      </c>
      <c r="P266" s="30"/>
      <c r="Q266" s="30"/>
    </row>
    <row r="267">
      <c r="A267" s="23" t="s">
        <v>5436</v>
      </c>
      <c r="B267" s="12">
        <v>205899.0</v>
      </c>
      <c r="C267" s="12">
        <v>17437.0</v>
      </c>
      <c r="D267" s="13">
        <v>21770.0</v>
      </c>
      <c r="E267" s="14">
        <v>44543.0</v>
      </c>
      <c r="F267" s="15">
        <v>0.3854166666666667</v>
      </c>
      <c r="G267" s="16" t="s">
        <v>6054</v>
      </c>
      <c r="H267" s="17" t="s">
        <v>6067</v>
      </c>
      <c r="I267" s="18" t="s">
        <v>6081</v>
      </c>
      <c r="J267" s="19" t="s">
        <v>6129</v>
      </c>
      <c r="K267" s="31" t="s">
        <v>6058</v>
      </c>
      <c r="L267" s="32"/>
      <c r="M267" s="33"/>
      <c r="N267" s="35"/>
      <c r="O267" s="23" t="e">
        <v>#N/A</v>
      </c>
      <c r="P267" s="30"/>
      <c r="Q267" s="30"/>
    </row>
    <row r="268">
      <c r="A268" s="23" t="s">
        <v>53</v>
      </c>
      <c r="B268" s="12">
        <v>205900.0</v>
      </c>
      <c r="C268" s="12">
        <v>9220.0</v>
      </c>
      <c r="D268" s="13">
        <v>17546.0</v>
      </c>
      <c r="E268" s="14">
        <v>44543.0</v>
      </c>
      <c r="F268" s="15">
        <v>0.3854166666666667</v>
      </c>
      <c r="G268" s="16" t="s">
        <v>6060</v>
      </c>
      <c r="H268" s="17" t="s">
        <v>6067</v>
      </c>
      <c r="I268" s="18" t="s">
        <v>6081</v>
      </c>
      <c r="J268" s="19" t="s">
        <v>6057</v>
      </c>
      <c r="K268" s="31"/>
      <c r="L268" s="32" t="s">
        <v>6058</v>
      </c>
      <c r="M268" s="33"/>
      <c r="N268" s="35"/>
      <c r="O268" s="23" t="s">
        <v>6059</v>
      </c>
      <c r="P268" s="30"/>
      <c r="Q268" s="30"/>
    </row>
    <row r="269">
      <c r="A269" s="23" t="s">
        <v>2472</v>
      </c>
      <c r="B269" s="12">
        <v>205901.0</v>
      </c>
      <c r="C269" s="12">
        <v>13783.0</v>
      </c>
      <c r="D269" s="13">
        <v>21103.0</v>
      </c>
      <c r="E269" s="14">
        <v>44543.0</v>
      </c>
      <c r="F269" s="15">
        <v>0.3958333333333333</v>
      </c>
      <c r="G269" s="16" t="s">
        <v>6060</v>
      </c>
      <c r="H269" s="17" t="s">
        <v>6067</v>
      </c>
      <c r="I269" s="18" t="s">
        <v>6062</v>
      </c>
      <c r="J269" s="19" t="s">
        <v>6057</v>
      </c>
      <c r="K269" s="31"/>
      <c r="L269" s="32" t="s">
        <v>6058</v>
      </c>
      <c r="M269" s="33" t="s">
        <v>6058</v>
      </c>
      <c r="N269" s="35"/>
      <c r="O269" s="23" t="s">
        <v>6064</v>
      </c>
      <c r="P269" s="30"/>
      <c r="Q269" s="30"/>
    </row>
    <row r="270">
      <c r="A270" s="23" t="s">
        <v>708</v>
      </c>
      <c r="B270" s="12">
        <v>205902.0</v>
      </c>
      <c r="C270" s="12">
        <v>11175.0</v>
      </c>
      <c r="D270" s="13">
        <v>11520.0</v>
      </c>
      <c r="E270" s="14">
        <v>44543.0</v>
      </c>
      <c r="F270" s="15">
        <v>0.40625</v>
      </c>
      <c r="G270" s="16" t="s">
        <v>6060</v>
      </c>
      <c r="H270" s="17" t="s">
        <v>6067</v>
      </c>
      <c r="I270" s="18" t="s">
        <v>6062</v>
      </c>
      <c r="J270" s="19" t="s">
        <v>6057</v>
      </c>
      <c r="K270" s="31"/>
      <c r="L270" s="32" t="s">
        <v>6058</v>
      </c>
      <c r="M270" s="33"/>
      <c r="N270" s="35"/>
      <c r="O270" s="23" t="s">
        <v>6059</v>
      </c>
      <c r="P270" s="30"/>
      <c r="Q270" s="30"/>
    </row>
    <row r="271">
      <c r="A271" s="23" t="s">
        <v>1652</v>
      </c>
      <c r="B271" s="12">
        <v>205903.0</v>
      </c>
      <c r="C271" s="12">
        <v>12761.0</v>
      </c>
      <c r="D271" s="13">
        <v>24196.0</v>
      </c>
      <c r="E271" s="14">
        <v>44543.0</v>
      </c>
      <c r="F271" s="15">
        <v>0.4166666666666667</v>
      </c>
      <c r="G271" s="16" t="s">
        <v>6060</v>
      </c>
      <c r="H271" s="17" t="s">
        <v>6055</v>
      </c>
      <c r="I271" s="18" t="s">
        <v>6056</v>
      </c>
      <c r="J271" s="19" t="s">
        <v>6074</v>
      </c>
      <c r="K271" s="31"/>
      <c r="L271" s="32" t="s">
        <v>6058</v>
      </c>
      <c r="M271" s="33"/>
      <c r="N271" s="35"/>
      <c r="O271" s="23" t="s">
        <v>6059</v>
      </c>
      <c r="P271" s="30"/>
      <c r="Q271" s="30"/>
    </row>
    <row r="272">
      <c r="A272" s="23" t="s">
        <v>115</v>
      </c>
      <c r="B272" s="12">
        <v>205905.0</v>
      </c>
      <c r="C272" s="12">
        <v>9377.0</v>
      </c>
      <c r="D272" s="13">
        <v>26302.0</v>
      </c>
      <c r="E272" s="14">
        <v>44543.0</v>
      </c>
      <c r="F272" s="15">
        <v>0.4479166666666667</v>
      </c>
      <c r="G272" s="16" t="s">
        <v>6060</v>
      </c>
      <c r="H272" s="17" t="s">
        <v>6055</v>
      </c>
      <c r="I272" s="18" t="s">
        <v>6056</v>
      </c>
      <c r="J272" s="19" t="s">
        <v>6057</v>
      </c>
      <c r="K272" s="31"/>
      <c r="L272" s="32" t="s">
        <v>6058</v>
      </c>
      <c r="M272" s="33"/>
      <c r="N272" s="35"/>
      <c r="O272" s="23" t="s">
        <v>6059</v>
      </c>
      <c r="P272" s="30"/>
      <c r="Q272" s="30"/>
    </row>
    <row r="273">
      <c r="A273" s="23" t="s">
        <v>547</v>
      </c>
      <c r="B273" s="12">
        <v>205906.0</v>
      </c>
      <c r="C273" s="12">
        <v>10520.0</v>
      </c>
      <c r="D273" s="13">
        <v>24501.0</v>
      </c>
      <c r="E273" s="14">
        <v>44543.0</v>
      </c>
      <c r="F273" s="15">
        <v>0.34375</v>
      </c>
      <c r="G273" s="16" t="s">
        <v>6060</v>
      </c>
      <c r="H273" s="17" t="s">
        <v>6055</v>
      </c>
      <c r="I273" s="18" t="s">
        <v>6068</v>
      </c>
      <c r="J273" s="19" t="s">
        <v>6111</v>
      </c>
      <c r="K273" s="31"/>
      <c r="L273" s="32" t="s">
        <v>6058</v>
      </c>
      <c r="M273" s="33"/>
      <c r="N273" s="35"/>
      <c r="O273" s="23" t="s">
        <v>6059</v>
      </c>
      <c r="P273" s="30"/>
      <c r="Q273" s="30"/>
    </row>
    <row r="274">
      <c r="A274" s="23" t="s">
        <v>402</v>
      </c>
      <c r="B274" s="12">
        <v>205907.0</v>
      </c>
      <c r="C274" s="12">
        <v>10160.0</v>
      </c>
      <c r="D274" s="13">
        <v>21263.0</v>
      </c>
      <c r="E274" s="14">
        <v>44543.0</v>
      </c>
      <c r="F274" s="15">
        <v>0.3541666666666667</v>
      </c>
      <c r="G274" s="16" t="s">
        <v>6054</v>
      </c>
      <c r="H274" s="17" t="s">
        <v>6055</v>
      </c>
      <c r="I274" s="18" t="s">
        <v>6068</v>
      </c>
      <c r="J274" s="19" t="s">
        <v>6074</v>
      </c>
      <c r="K274" s="31"/>
      <c r="L274" s="32" t="s">
        <v>6058</v>
      </c>
      <c r="M274" s="33"/>
      <c r="N274" s="35"/>
      <c r="O274" s="23" t="s">
        <v>6059</v>
      </c>
      <c r="P274" s="30"/>
      <c r="Q274" s="30"/>
    </row>
    <row r="275">
      <c r="A275" s="23" t="s">
        <v>1624</v>
      </c>
      <c r="B275" s="12">
        <v>205908.0</v>
      </c>
      <c r="C275" s="12">
        <v>12724.0</v>
      </c>
      <c r="D275" s="13">
        <v>25314.0</v>
      </c>
      <c r="E275" s="14">
        <v>44543.0</v>
      </c>
      <c r="F275" s="15">
        <v>0.4270833333333333</v>
      </c>
      <c r="G275" s="16" t="s">
        <v>6054</v>
      </c>
      <c r="H275" s="17" t="s">
        <v>6055</v>
      </c>
      <c r="I275" s="18" t="s">
        <v>6068</v>
      </c>
      <c r="J275" s="19" t="s">
        <v>6132</v>
      </c>
      <c r="K275" s="31"/>
      <c r="L275" s="32" t="s">
        <v>6058</v>
      </c>
      <c r="M275" s="33" t="s">
        <v>6058</v>
      </c>
      <c r="N275" s="35"/>
      <c r="O275" s="23" t="s">
        <v>6064</v>
      </c>
      <c r="P275" s="30"/>
      <c r="Q275" s="30"/>
    </row>
    <row r="276">
      <c r="A276" s="23" t="s">
        <v>3971</v>
      </c>
      <c r="B276" s="12">
        <v>205909.0</v>
      </c>
      <c r="C276" s="12">
        <v>15632.0</v>
      </c>
      <c r="D276" s="13">
        <v>23874.0</v>
      </c>
      <c r="E276" s="14">
        <v>44543.0</v>
      </c>
      <c r="F276" s="15">
        <v>0.4791666666666667</v>
      </c>
      <c r="G276" s="16" t="s">
        <v>6054</v>
      </c>
      <c r="H276" s="17" t="s">
        <v>6055</v>
      </c>
      <c r="I276" s="18" t="s">
        <v>6056</v>
      </c>
      <c r="J276" s="19" t="s">
        <v>6057</v>
      </c>
      <c r="K276" s="31"/>
      <c r="L276" s="32" t="s">
        <v>6058</v>
      </c>
      <c r="M276" s="33" t="s">
        <v>6058</v>
      </c>
      <c r="N276" s="35"/>
      <c r="O276" s="23" t="s">
        <v>6064</v>
      </c>
      <c r="P276" s="30"/>
      <c r="Q276" s="30"/>
    </row>
    <row r="277">
      <c r="A277" s="23" t="s">
        <v>3578</v>
      </c>
      <c r="B277" s="12">
        <v>205910.0</v>
      </c>
      <c r="C277" s="12">
        <v>15167.0</v>
      </c>
      <c r="D277" s="13">
        <v>23568.0</v>
      </c>
      <c r="E277" s="14">
        <v>44543.0</v>
      </c>
      <c r="F277" s="15">
        <v>0.5520833333333334</v>
      </c>
      <c r="G277" s="16" t="s">
        <v>6060</v>
      </c>
      <c r="H277" s="17" t="s">
        <v>6055</v>
      </c>
      <c r="I277" s="18" t="s">
        <v>6056</v>
      </c>
      <c r="J277" s="19" t="s">
        <v>6076</v>
      </c>
      <c r="K277" s="31"/>
      <c r="L277" s="32" t="s">
        <v>6058</v>
      </c>
      <c r="M277" s="33"/>
      <c r="N277" s="35"/>
      <c r="O277" s="23" t="s">
        <v>6059</v>
      </c>
      <c r="P277" s="30"/>
      <c r="Q277" s="30"/>
    </row>
    <row r="278">
      <c r="A278" s="23" t="s">
        <v>1479</v>
      </c>
      <c r="B278" s="12">
        <v>205911.0</v>
      </c>
      <c r="C278" s="12">
        <v>12526.0</v>
      </c>
      <c r="D278" s="13">
        <v>17903.0</v>
      </c>
      <c r="E278" s="14">
        <v>44543.0</v>
      </c>
      <c r="F278" s="15">
        <v>0.6041666666666666</v>
      </c>
      <c r="G278" s="16" t="s">
        <v>6060</v>
      </c>
      <c r="H278" s="17" t="s">
        <v>6055</v>
      </c>
      <c r="I278" s="18" t="s">
        <v>6068</v>
      </c>
      <c r="J278" s="19" t="s">
        <v>6092</v>
      </c>
      <c r="K278" s="31"/>
      <c r="L278" s="32" t="s">
        <v>6058</v>
      </c>
      <c r="M278" s="33" t="s">
        <v>6058</v>
      </c>
      <c r="N278" s="35"/>
      <c r="O278" s="23" t="e">
        <v>#N/A</v>
      </c>
      <c r="P278" s="30"/>
      <c r="Q278" s="30"/>
    </row>
    <row r="279">
      <c r="A279" s="23" t="s">
        <v>9</v>
      </c>
      <c r="B279" s="12">
        <v>205912.0</v>
      </c>
      <c r="C279" s="12">
        <v>9153.0</v>
      </c>
      <c r="D279" s="13">
        <v>24623.0</v>
      </c>
      <c r="E279" s="14">
        <v>44543.0</v>
      </c>
      <c r="F279" s="15">
        <v>0.5520833333333334</v>
      </c>
      <c r="G279" s="16" t="s">
        <v>6060</v>
      </c>
      <c r="H279" s="17" t="s">
        <v>6055</v>
      </c>
      <c r="I279" s="18" t="s">
        <v>6056</v>
      </c>
      <c r="J279" s="19" t="s">
        <v>6126</v>
      </c>
      <c r="K279" s="31"/>
      <c r="L279" s="32" t="s">
        <v>6058</v>
      </c>
      <c r="M279" s="33"/>
      <c r="N279" s="35"/>
      <c r="O279" s="23" t="s">
        <v>6059</v>
      </c>
      <c r="P279" s="30"/>
      <c r="Q279" s="30"/>
    </row>
    <row r="280">
      <c r="A280" s="23" t="s">
        <v>133</v>
      </c>
      <c r="B280" s="12">
        <v>205913.0</v>
      </c>
      <c r="C280" s="12">
        <v>9433.0</v>
      </c>
      <c r="D280" s="13">
        <v>20435.0</v>
      </c>
      <c r="E280" s="14">
        <v>44543.0</v>
      </c>
      <c r="F280" s="15">
        <v>0.5625</v>
      </c>
      <c r="G280" s="16" t="s">
        <v>6060</v>
      </c>
      <c r="H280" s="17" t="s">
        <v>6055</v>
      </c>
      <c r="I280" s="18" t="s">
        <v>6068</v>
      </c>
      <c r="J280" s="19" t="s">
        <v>6126</v>
      </c>
      <c r="K280" s="31"/>
      <c r="L280" s="32" t="s">
        <v>6058</v>
      </c>
      <c r="M280" s="33"/>
      <c r="N280" s="35"/>
      <c r="O280" s="23" t="s">
        <v>6059</v>
      </c>
      <c r="P280" s="30"/>
      <c r="Q280" s="30"/>
    </row>
    <row r="281">
      <c r="A281" s="23" t="s">
        <v>4750</v>
      </c>
      <c r="B281" s="12">
        <v>205914.0</v>
      </c>
      <c r="C281" s="12">
        <v>16562.0</v>
      </c>
      <c r="D281" s="13">
        <v>27267.0</v>
      </c>
      <c r="E281" s="14">
        <v>44543.0</v>
      </c>
      <c r="F281" s="15">
        <v>0.5625</v>
      </c>
      <c r="G281" s="16" t="s">
        <v>6054</v>
      </c>
      <c r="H281" s="17" t="s">
        <v>6055</v>
      </c>
      <c r="I281" s="18" t="s">
        <v>6056</v>
      </c>
      <c r="J281" s="19" t="s">
        <v>6069</v>
      </c>
      <c r="K281" s="31"/>
      <c r="L281" s="32" t="s">
        <v>6058</v>
      </c>
      <c r="M281" s="33"/>
      <c r="N281" s="35"/>
      <c r="O281" s="23" t="s">
        <v>6059</v>
      </c>
      <c r="P281" s="30"/>
      <c r="Q281" s="30"/>
    </row>
    <row r="282">
      <c r="A282" s="23" t="s">
        <v>1923</v>
      </c>
      <c r="B282" s="12">
        <v>205915.0</v>
      </c>
      <c r="C282" s="12">
        <v>13084.0</v>
      </c>
      <c r="D282" s="13">
        <v>22740.0</v>
      </c>
      <c r="E282" s="14">
        <v>44543.0</v>
      </c>
      <c r="F282" s="15">
        <v>0.5729166666666666</v>
      </c>
      <c r="G282" s="16" t="s">
        <v>6054</v>
      </c>
      <c r="H282" s="17" t="s">
        <v>6055</v>
      </c>
      <c r="I282" s="18" t="s">
        <v>6056</v>
      </c>
      <c r="J282" s="19" t="s">
        <v>6113</v>
      </c>
      <c r="K282" s="31"/>
      <c r="L282" s="32" t="s">
        <v>6058</v>
      </c>
      <c r="M282" s="33"/>
      <c r="N282" s="35"/>
      <c r="O282" s="23" t="s">
        <v>6059</v>
      </c>
      <c r="P282" s="30"/>
      <c r="Q282" s="30"/>
    </row>
    <row r="283">
      <c r="A283" s="23" t="s">
        <v>1325</v>
      </c>
      <c r="B283" s="12">
        <v>205916.0</v>
      </c>
      <c r="C283" s="12">
        <v>12280.0</v>
      </c>
      <c r="D283" s="13">
        <v>24940.0</v>
      </c>
      <c r="E283" s="14">
        <v>44543.0</v>
      </c>
      <c r="F283" s="15">
        <v>0.6041666666666666</v>
      </c>
      <c r="G283" s="16" t="s">
        <v>6054</v>
      </c>
      <c r="H283" s="17" t="s">
        <v>6055</v>
      </c>
      <c r="I283" s="18" t="s">
        <v>6056</v>
      </c>
      <c r="J283" s="19" t="s">
        <v>6074</v>
      </c>
      <c r="K283" s="31"/>
      <c r="L283" s="32" t="s">
        <v>6058</v>
      </c>
      <c r="M283" s="33"/>
      <c r="N283" s="35"/>
      <c r="O283" s="23" t="s">
        <v>6059</v>
      </c>
      <c r="P283" s="30"/>
      <c r="Q283" s="30"/>
    </row>
    <row r="284">
      <c r="A284" s="23" t="s">
        <v>2856</v>
      </c>
      <c r="B284" s="12">
        <v>205917.0</v>
      </c>
      <c r="C284" s="12">
        <v>14293.0</v>
      </c>
      <c r="D284" s="13">
        <v>15468.0</v>
      </c>
      <c r="E284" s="14">
        <v>44543.0</v>
      </c>
      <c r="F284" s="15">
        <v>0.4583333333333333</v>
      </c>
      <c r="G284" s="16" t="s">
        <v>6060</v>
      </c>
      <c r="H284" s="17" t="s">
        <v>6055</v>
      </c>
      <c r="I284" s="18" t="s">
        <v>6068</v>
      </c>
      <c r="J284" s="19" t="s">
        <v>6094</v>
      </c>
      <c r="K284" s="31"/>
      <c r="L284" s="32" t="s">
        <v>6058</v>
      </c>
      <c r="M284" s="33"/>
      <c r="N284" s="35"/>
      <c r="O284" s="23" t="s">
        <v>6059</v>
      </c>
      <c r="P284" s="30"/>
      <c r="Q284" s="30"/>
    </row>
    <row r="285">
      <c r="A285" s="23" t="s">
        <v>4941</v>
      </c>
      <c r="B285" s="12">
        <v>205918.0</v>
      </c>
      <c r="C285" s="12">
        <v>16806.0</v>
      </c>
      <c r="D285" s="13">
        <v>24302.0</v>
      </c>
      <c r="E285" s="14">
        <v>44543.0</v>
      </c>
      <c r="F285" s="15">
        <v>0.40625</v>
      </c>
      <c r="G285" s="16" t="s">
        <v>6060</v>
      </c>
      <c r="H285" s="17" t="s">
        <v>6055</v>
      </c>
      <c r="I285" s="18" t="s">
        <v>6068</v>
      </c>
      <c r="J285" s="19" t="s">
        <v>6069</v>
      </c>
      <c r="K285" s="31"/>
      <c r="L285" s="32" t="s">
        <v>6058</v>
      </c>
      <c r="M285" s="33"/>
      <c r="N285" s="35"/>
      <c r="O285" s="23" t="s">
        <v>6059</v>
      </c>
      <c r="P285" s="30"/>
      <c r="Q285" s="30"/>
    </row>
    <row r="286">
      <c r="A286" s="23" t="s">
        <v>464</v>
      </c>
      <c r="B286" s="12">
        <v>205919.0</v>
      </c>
      <c r="C286" s="12">
        <v>10329.0</v>
      </c>
      <c r="D286" s="13">
        <v>28366.0</v>
      </c>
      <c r="E286" s="14">
        <v>44543.0</v>
      </c>
      <c r="F286" s="15">
        <v>0.625</v>
      </c>
      <c r="G286" s="16" t="s">
        <v>6054</v>
      </c>
      <c r="H286" s="17" t="s">
        <v>6055</v>
      </c>
      <c r="I286" s="18" t="s">
        <v>6056</v>
      </c>
      <c r="J286" s="19" t="s">
        <v>6074</v>
      </c>
      <c r="K286" s="31"/>
      <c r="L286" s="32" t="s">
        <v>6058</v>
      </c>
      <c r="M286" s="33"/>
      <c r="N286" s="35"/>
      <c r="O286" s="23" t="s">
        <v>6059</v>
      </c>
      <c r="P286" s="30"/>
      <c r="Q286" s="30"/>
    </row>
    <row r="287">
      <c r="A287" s="23" t="s">
        <v>4478</v>
      </c>
      <c r="B287" s="12">
        <v>205920.0</v>
      </c>
      <c r="C287" s="12">
        <v>16206.0</v>
      </c>
      <c r="D287" s="13">
        <v>21629.0</v>
      </c>
      <c r="E287" s="14">
        <v>44543.0</v>
      </c>
      <c r="F287" s="15">
        <v>0.6458333333333334</v>
      </c>
      <c r="G287" s="16" t="s">
        <v>6060</v>
      </c>
      <c r="H287" s="17" t="s">
        <v>6055</v>
      </c>
      <c r="I287" s="18" t="s">
        <v>6068</v>
      </c>
      <c r="J287" s="19" t="s">
        <v>6105</v>
      </c>
      <c r="K287" s="31"/>
      <c r="L287" s="32" t="s">
        <v>6058</v>
      </c>
      <c r="M287" s="33"/>
      <c r="N287" s="34"/>
      <c r="O287" s="23" t="s">
        <v>6059</v>
      </c>
      <c r="P287" s="30"/>
      <c r="Q287" s="30"/>
    </row>
    <row r="288">
      <c r="A288" s="23" t="s">
        <v>347</v>
      </c>
      <c r="B288" s="12">
        <v>205921.0</v>
      </c>
      <c r="C288" s="12">
        <v>10031.0</v>
      </c>
      <c r="D288" s="13">
        <v>17004.0</v>
      </c>
      <c r="E288" s="14">
        <v>44543.0</v>
      </c>
      <c r="F288" s="15">
        <v>0.5729166666666666</v>
      </c>
      <c r="G288" s="16" t="s">
        <v>6060</v>
      </c>
      <c r="H288" s="17" t="s">
        <v>6061</v>
      </c>
      <c r="I288" s="18" t="s">
        <v>6062</v>
      </c>
      <c r="J288" s="19" t="s">
        <v>6057</v>
      </c>
      <c r="K288" s="31"/>
      <c r="L288" s="32" t="s">
        <v>6058</v>
      </c>
      <c r="M288" s="33"/>
      <c r="N288" s="35"/>
      <c r="O288" s="23" t="s">
        <v>6059</v>
      </c>
      <c r="P288" s="30"/>
      <c r="Q288" s="30"/>
    </row>
    <row r="289">
      <c r="A289" s="23" t="s">
        <v>663</v>
      </c>
      <c r="B289" s="12">
        <v>205922.0</v>
      </c>
      <c r="C289" s="12">
        <v>10817.0</v>
      </c>
      <c r="D289" s="13">
        <v>22099.0</v>
      </c>
      <c r="E289" s="14">
        <v>44543.0</v>
      </c>
      <c r="F289" s="15">
        <v>0.4479166666666667</v>
      </c>
      <c r="G289" s="16" t="s">
        <v>6054</v>
      </c>
      <c r="H289" s="17" t="s">
        <v>6061</v>
      </c>
      <c r="I289" s="18" t="s">
        <v>6081</v>
      </c>
      <c r="J289" s="19" t="s">
        <v>6133</v>
      </c>
      <c r="K289" s="31"/>
      <c r="L289" s="32" t="s">
        <v>6058</v>
      </c>
      <c r="M289" s="33" t="s">
        <v>6058</v>
      </c>
      <c r="N289" s="35"/>
      <c r="O289" s="23" t="s">
        <v>6064</v>
      </c>
      <c r="P289" s="30"/>
      <c r="Q289" s="30"/>
    </row>
    <row r="290">
      <c r="A290" s="23" t="s">
        <v>4933</v>
      </c>
      <c r="B290" s="12">
        <v>205923.0</v>
      </c>
      <c r="C290" s="12">
        <v>16797.0</v>
      </c>
      <c r="D290" s="13">
        <v>26237.0</v>
      </c>
      <c r="E290" s="14">
        <v>44543.0</v>
      </c>
      <c r="F290" s="15">
        <v>0.46875</v>
      </c>
      <c r="G290" s="16" t="s">
        <v>6054</v>
      </c>
      <c r="H290" s="17" t="s">
        <v>6061</v>
      </c>
      <c r="I290" s="18" t="s">
        <v>6081</v>
      </c>
      <c r="J290" s="19" t="s">
        <v>6111</v>
      </c>
      <c r="K290" s="31" t="s">
        <v>6058</v>
      </c>
      <c r="L290" s="32"/>
      <c r="M290" s="33"/>
      <c r="N290" s="35"/>
      <c r="O290" s="23" t="e">
        <v>#N/A</v>
      </c>
      <c r="P290" s="30"/>
      <c r="Q290" s="30"/>
    </row>
    <row r="291">
      <c r="A291" s="23" t="s">
        <v>5591</v>
      </c>
      <c r="B291" s="12">
        <v>205924.0</v>
      </c>
      <c r="C291" s="12">
        <v>17700.0</v>
      </c>
      <c r="D291" s="13">
        <v>22880.0</v>
      </c>
      <c r="E291" s="14">
        <v>44543.0</v>
      </c>
      <c r="F291" s="15">
        <v>0.59375</v>
      </c>
      <c r="G291" s="16" t="s">
        <v>6060</v>
      </c>
      <c r="H291" s="17" t="s">
        <v>6061</v>
      </c>
      <c r="I291" s="18" t="s">
        <v>6081</v>
      </c>
      <c r="J291" s="19" t="s">
        <v>6074</v>
      </c>
      <c r="K291" s="31" t="s">
        <v>6058</v>
      </c>
      <c r="L291" s="32"/>
      <c r="M291" s="33"/>
      <c r="N291" s="35"/>
      <c r="O291" s="23" t="s">
        <v>6063</v>
      </c>
      <c r="P291" s="30"/>
      <c r="Q291" s="30"/>
    </row>
    <row r="292">
      <c r="A292" s="23" t="s">
        <v>5588</v>
      </c>
      <c r="B292" s="12">
        <v>205925.0</v>
      </c>
      <c r="C292" s="12">
        <v>17693.0</v>
      </c>
      <c r="D292" s="13">
        <v>30218.0</v>
      </c>
      <c r="E292" s="14">
        <v>44543.0</v>
      </c>
      <c r="F292" s="15">
        <v>0.5833333333333334</v>
      </c>
      <c r="G292" s="16" t="s">
        <v>6060</v>
      </c>
      <c r="H292" s="17" t="s">
        <v>6061</v>
      </c>
      <c r="I292" s="18" t="s">
        <v>6081</v>
      </c>
      <c r="J292" s="19" t="s">
        <v>6088</v>
      </c>
      <c r="K292" s="31" t="s">
        <v>6058</v>
      </c>
      <c r="L292" s="32"/>
      <c r="M292" s="33"/>
      <c r="N292" s="35"/>
      <c r="O292" s="23" t="e">
        <v>#N/A</v>
      </c>
      <c r="P292" s="30"/>
      <c r="Q292" s="30"/>
    </row>
    <row r="293">
      <c r="A293" s="23" t="s">
        <v>5595</v>
      </c>
      <c r="B293" s="12">
        <v>205926.0</v>
      </c>
      <c r="C293" s="12">
        <v>17713.0</v>
      </c>
      <c r="D293" s="13">
        <v>21325.0</v>
      </c>
      <c r="E293" s="14">
        <v>44543.0</v>
      </c>
      <c r="F293" s="15">
        <v>0.4479166666666667</v>
      </c>
      <c r="G293" s="16" t="s">
        <v>6054</v>
      </c>
      <c r="H293" s="17" t="s">
        <v>6061</v>
      </c>
      <c r="I293" s="18" t="s">
        <v>6081</v>
      </c>
      <c r="J293" s="19" t="s">
        <v>6076</v>
      </c>
      <c r="K293" s="31" t="s">
        <v>6058</v>
      </c>
      <c r="L293" s="32"/>
      <c r="M293" s="33"/>
      <c r="N293" s="35"/>
      <c r="O293" s="23" t="e">
        <v>#N/A</v>
      </c>
      <c r="P293" s="30"/>
      <c r="Q293" s="30"/>
    </row>
    <row r="294">
      <c r="A294" s="23" t="s">
        <v>5502</v>
      </c>
      <c r="B294" s="12">
        <v>205927.0</v>
      </c>
      <c r="C294" s="12">
        <v>17530.0</v>
      </c>
      <c r="D294" s="13">
        <v>21720.0</v>
      </c>
      <c r="E294" s="14">
        <v>44543.0</v>
      </c>
      <c r="F294" s="15">
        <v>0.4166666666666667</v>
      </c>
      <c r="G294" s="16" t="s">
        <v>6054</v>
      </c>
      <c r="H294" s="17" t="s">
        <v>6061</v>
      </c>
      <c r="I294" s="18" t="s">
        <v>6081</v>
      </c>
      <c r="J294" s="19" t="s">
        <v>6131</v>
      </c>
      <c r="K294" s="31" t="s">
        <v>6058</v>
      </c>
      <c r="L294" s="32"/>
      <c r="M294" s="33"/>
      <c r="N294" s="35"/>
      <c r="O294" s="23" t="s">
        <v>6063</v>
      </c>
      <c r="P294" s="30"/>
      <c r="Q294" s="30"/>
    </row>
    <row r="295">
      <c r="A295" s="23" t="s">
        <v>114</v>
      </c>
      <c r="B295" s="12">
        <v>205928.0</v>
      </c>
      <c r="C295" s="12">
        <v>9376.0</v>
      </c>
      <c r="D295" s="13">
        <v>18198.0</v>
      </c>
      <c r="E295" s="14">
        <v>44543.0</v>
      </c>
      <c r="F295" s="15">
        <v>0.65625</v>
      </c>
      <c r="G295" s="16" t="s">
        <v>6060</v>
      </c>
      <c r="H295" s="17" t="s">
        <v>6055</v>
      </c>
      <c r="I295" s="18" t="s">
        <v>6068</v>
      </c>
      <c r="J295" s="19" t="s">
        <v>6057</v>
      </c>
      <c r="K295" s="37"/>
      <c r="L295" s="32" t="s">
        <v>6058</v>
      </c>
      <c r="M295" s="33"/>
      <c r="N295" s="35"/>
      <c r="O295" s="23" t="s">
        <v>6059</v>
      </c>
      <c r="P295" s="30"/>
      <c r="Q295" s="30"/>
    </row>
    <row r="296">
      <c r="A296" s="23" t="s">
        <v>2826</v>
      </c>
      <c r="B296" s="12">
        <v>205929.0</v>
      </c>
      <c r="C296" s="12">
        <v>14257.0</v>
      </c>
      <c r="D296" s="13">
        <v>15843.0</v>
      </c>
      <c r="E296" s="14">
        <v>44543.0</v>
      </c>
      <c r="F296" s="15">
        <v>0.4270833333333333</v>
      </c>
      <c r="G296" s="16" t="s">
        <v>6054</v>
      </c>
      <c r="H296" s="17" t="s">
        <v>6067</v>
      </c>
      <c r="I296" s="18" t="s">
        <v>6081</v>
      </c>
      <c r="J296" s="19" t="s">
        <v>6069</v>
      </c>
      <c r="K296" s="31"/>
      <c r="L296" s="32" t="s">
        <v>6058</v>
      </c>
      <c r="M296" s="33"/>
      <c r="N296" s="35"/>
      <c r="O296" s="23" t="s">
        <v>6059</v>
      </c>
      <c r="P296" s="30"/>
      <c r="Q296" s="30"/>
    </row>
    <row r="297">
      <c r="A297" s="23" t="s">
        <v>6130</v>
      </c>
      <c r="B297" s="12">
        <v>205930.0</v>
      </c>
      <c r="C297" s="12">
        <v>17651.0</v>
      </c>
      <c r="D297" s="13">
        <v>20365.0</v>
      </c>
      <c r="E297" s="14">
        <v>44543.0</v>
      </c>
      <c r="F297" s="15">
        <v>0.3854166666666667</v>
      </c>
      <c r="G297" s="16" t="s">
        <v>6054</v>
      </c>
      <c r="H297" s="17" t="s">
        <v>6061</v>
      </c>
      <c r="I297" s="18" t="s">
        <v>6081</v>
      </c>
      <c r="J297" s="19" t="s">
        <v>6076</v>
      </c>
      <c r="K297" s="31" t="s">
        <v>6058</v>
      </c>
      <c r="L297" s="32"/>
      <c r="M297" s="33"/>
      <c r="N297" s="35"/>
      <c r="O297" s="23" t="s">
        <v>6063</v>
      </c>
      <c r="P297" s="30"/>
      <c r="Q297" s="30"/>
    </row>
    <row r="298">
      <c r="A298" s="23" t="s">
        <v>5516</v>
      </c>
      <c r="B298" s="12">
        <v>205931.0</v>
      </c>
      <c r="C298" s="12">
        <v>17549.0</v>
      </c>
      <c r="D298" s="13">
        <v>18957.0</v>
      </c>
      <c r="E298" s="14">
        <v>44543.0</v>
      </c>
      <c r="F298" s="15">
        <v>0.4479166666666667</v>
      </c>
      <c r="G298" s="16" t="s">
        <v>6060</v>
      </c>
      <c r="H298" s="17" t="s">
        <v>6061</v>
      </c>
      <c r="I298" s="18" t="s">
        <v>6081</v>
      </c>
      <c r="J298" s="19" t="s">
        <v>6057</v>
      </c>
      <c r="K298" s="31" t="s">
        <v>6058</v>
      </c>
      <c r="L298" s="32"/>
      <c r="M298" s="33"/>
      <c r="N298" s="35"/>
      <c r="O298" s="23" t="s">
        <v>6063</v>
      </c>
      <c r="P298" s="30"/>
      <c r="Q298" s="30"/>
    </row>
    <row r="299">
      <c r="A299" s="23" t="s">
        <v>5496</v>
      </c>
      <c r="B299" s="12">
        <v>205932.0</v>
      </c>
      <c r="C299" s="12">
        <v>17521.0</v>
      </c>
      <c r="D299" s="13">
        <v>20941.0</v>
      </c>
      <c r="E299" s="14">
        <v>44543.0</v>
      </c>
      <c r="F299" s="15">
        <v>0.4479166666666667</v>
      </c>
      <c r="G299" s="16" t="s">
        <v>6054</v>
      </c>
      <c r="H299" s="17" t="s">
        <v>6061</v>
      </c>
      <c r="I299" s="18" t="s">
        <v>6081</v>
      </c>
      <c r="J299" s="19" t="s">
        <v>6115</v>
      </c>
      <c r="K299" s="31" t="s">
        <v>6058</v>
      </c>
      <c r="L299" s="32"/>
      <c r="M299" s="33"/>
      <c r="N299" s="35"/>
      <c r="O299" s="23" t="e">
        <v>#N/A</v>
      </c>
      <c r="P299" s="30"/>
      <c r="Q299" s="30"/>
    </row>
    <row r="300">
      <c r="A300" s="23" t="s">
        <v>3037</v>
      </c>
      <c r="B300" s="12">
        <v>205933.0</v>
      </c>
      <c r="C300" s="12">
        <v>14520.0</v>
      </c>
      <c r="D300" s="13">
        <v>28140.0</v>
      </c>
      <c r="E300" s="14">
        <v>44543.0</v>
      </c>
      <c r="F300" s="15">
        <v>0.6458333333333334</v>
      </c>
      <c r="G300" s="16" t="s">
        <v>6054</v>
      </c>
      <c r="H300" s="17" t="s">
        <v>6055</v>
      </c>
      <c r="I300" s="18" t="s">
        <v>6056</v>
      </c>
      <c r="J300" s="19" t="s">
        <v>6097</v>
      </c>
      <c r="K300" s="31"/>
      <c r="L300" s="32" t="s">
        <v>6058</v>
      </c>
      <c r="M300" s="33"/>
      <c r="N300" s="34"/>
      <c r="O300" s="23" t="s">
        <v>6059</v>
      </c>
      <c r="P300" s="30"/>
      <c r="Q300" s="30"/>
    </row>
    <row r="301">
      <c r="A301" s="23" t="s">
        <v>1306</v>
      </c>
      <c r="B301" s="12">
        <v>205934.0</v>
      </c>
      <c r="C301" s="12">
        <v>12246.0</v>
      </c>
      <c r="D301" s="13">
        <v>27076.0</v>
      </c>
      <c r="E301" s="14">
        <v>44543.0</v>
      </c>
      <c r="F301" s="15">
        <v>0.4375</v>
      </c>
      <c r="G301" s="16" t="s">
        <v>6060</v>
      </c>
      <c r="H301" s="17" t="s">
        <v>6055</v>
      </c>
      <c r="I301" s="18" t="s">
        <v>6056</v>
      </c>
      <c r="J301" s="19" t="s">
        <v>6115</v>
      </c>
      <c r="K301" s="31"/>
      <c r="L301" s="32" t="s">
        <v>6058</v>
      </c>
      <c r="M301" s="33" t="s">
        <v>6058</v>
      </c>
      <c r="N301" s="35"/>
      <c r="O301" s="23" t="s">
        <v>6064</v>
      </c>
      <c r="P301" s="30"/>
      <c r="Q301" s="30"/>
    </row>
    <row r="302">
      <c r="A302" s="23" t="s">
        <v>4023</v>
      </c>
      <c r="B302" s="12">
        <v>205934.0</v>
      </c>
      <c r="C302" s="12">
        <v>15690.0</v>
      </c>
      <c r="D302" s="13">
        <v>17162.0</v>
      </c>
      <c r="E302" s="14">
        <v>44543.0</v>
      </c>
      <c r="F302" s="15">
        <v>0.4895833333333333</v>
      </c>
      <c r="G302" s="16" t="s">
        <v>6060</v>
      </c>
      <c r="H302" s="17" t="s">
        <v>6055</v>
      </c>
      <c r="I302" s="18" t="s">
        <v>6062</v>
      </c>
      <c r="J302" s="19" t="s">
        <v>6057</v>
      </c>
      <c r="K302" s="31"/>
      <c r="L302" s="32" t="s">
        <v>6058</v>
      </c>
      <c r="M302" s="33" t="s">
        <v>6058</v>
      </c>
      <c r="N302" s="35"/>
      <c r="O302" s="23" t="s">
        <v>6064</v>
      </c>
      <c r="P302" s="30"/>
      <c r="Q302" s="30"/>
    </row>
    <row r="303">
      <c r="A303" s="23" t="s">
        <v>5521</v>
      </c>
      <c r="B303" s="12">
        <v>205935.0</v>
      </c>
      <c r="C303" s="12">
        <v>17554.0</v>
      </c>
      <c r="D303" s="13">
        <v>27802.0</v>
      </c>
      <c r="E303" s="14">
        <v>44543.0</v>
      </c>
      <c r="F303" s="15">
        <v>0.6145833333333334</v>
      </c>
      <c r="G303" s="16" t="s">
        <v>6060</v>
      </c>
      <c r="H303" s="17" t="s">
        <v>6061</v>
      </c>
      <c r="I303" s="18" t="s">
        <v>6081</v>
      </c>
      <c r="J303" s="19" t="s">
        <v>6076</v>
      </c>
      <c r="K303" s="31" t="s">
        <v>6058</v>
      </c>
      <c r="L303" s="32"/>
      <c r="M303" s="33"/>
      <c r="N303" s="35"/>
      <c r="O303" s="23" t="s">
        <v>6063</v>
      </c>
      <c r="P303" s="30"/>
      <c r="Q303" s="30"/>
    </row>
    <row r="304">
      <c r="A304" s="23" t="s">
        <v>68</v>
      </c>
      <c r="B304" s="12">
        <v>205936.0</v>
      </c>
      <c r="C304" s="12">
        <v>9244.0</v>
      </c>
      <c r="D304" s="13">
        <v>30083.0</v>
      </c>
      <c r="E304" s="14">
        <v>44543.0</v>
      </c>
      <c r="F304" s="15">
        <v>0.6458333333333334</v>
      </c>
      <c r="G304" s="16" t="s">
        <v>6060</v>
      </c>
      <c r="H304" s="17" t="s">
        <v>6061</v>
      </c>
      <c r="I304" s="18" t="s">
        <v>6081</v>
      </c>
      <c r="J304" s="19" t="s">
        <v>6101</v>
      </c>
      <c r="K304" s="31"/>
      <c r="L304" s="32" t="s">
        <v>6058</v>
      </c>
      <c r="M304" s="33" t="s">
        <v>6058</v>
      </c>
      <c r="N304" s="35"/>
      <c r="O304" s="23" t="s">
        <v>6064</v>
      </c>
      <c r="P304" s="30"/>
      <c r="Q304" s="30"/>
    </row>
    <row r="305">
      <c r="A305" s="23" t="s">
        <v>4100</v>
      </c>
      <c r="B305" s="12">
        <v>205937.0</v>
      </c>
      <c r="C305" s="12">
        <v>15771.0</v>
      </c>
      <c r="D305" s="13">
        <v>19858.0</v>
      </c>
      <c r="E305" s="14">
        <v>44543.0</v>
      </c>
      <c r="F305" s="15">
        <v>0.6458333333333334</v>
      </c>
      <c r="G305" s="16" t="s">
        <v>6054</v>
      </c>
      <c r="H305" s="17" t="s">
        <v>6055</v>
      </c>
      <c r="I305" s="18" t="s">
        <v>6068</v>
      </c>
      <c r="J305" s="19" t="s">
        <v>6091</v>
      </c>
      <c r="K305" s="31"/>
      <c r="L305" s="32" t="s">
        <v>6058</v>
      </c>
      <c r="M305" s="33"/>
      <c r="N305" s="35"/>
      <c r="O305" s="23" t="s">
        <v>6059</v>
      </c>
      <c r="P305" s="30">
        <f>(countif(K264:L305,"x")-(COUNTIF(M264:M305,"x")))</f>
        <v>34</v>
      </c>
      <c r="Q305" s="30"/>
    </row>
    <row r="306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</row>
    <row r="307">
      <c r="A307" s="23" t="s">
        <v>1081</v>
      </c>
      <c r="B307" s="12">
        <v>205972.0</v>
      </c>
      <c r="C307" s="12">
        <v>11792.0</v>
      </c>
      <c r="D307" s="13">
        <v>20872.0</v>
      </c>
      <c r="E307" s="14">
        <v>44544.0</v>
      </c>
      <c r="F307" s="15">
        <v>0.3645833333333333</v>
      </c>
      <c r="G307" s="16" t="s">
        <v>6060</v>
      </c>
      <c r="H307" s="17" t="s">
        <v>6067</v>
      </c>
      <c r="I307" s="18" t="s">
        <v>6062</v>
      </c>
      <c r="J307" s="19" t="s">
        <v>6057</v>
      </c>
      <c r="K307" s="37"/>
      <c r="L307" s="32" t="s">
        <v>6058</v>
      </c>
      <c r="M307" s="33" t="s">
        <v>6058</v>
      </c>
      <c r="N307" s="35"/>
      <c r="O307" s="23" t="s">
        <v>6064</v>
      </c>
      <c r="P307" s="30"/>
      <c r="Q307" s="30"/>
    </row>
    <row r="308">
      <c r="A308" s="23" t="s">
        <v>4609</v>
      </c>
      <c r="B308" s="12">
        <v>205938.0</v>
      </c>
      <c r="C308" s="12">
        <v>16372.0</v>
      </c>
      <c r="D308" s="13">
        <v>15209.0</v>
      </c>
      <c r="E308" s="14">
        <v>44544.0</v>
      </c>
      <c r="F308" s="15">
        <v>0.34375</v>
      </c>
      <c r="G308" s="16" t="s">
        <v>6054</v>
      </c>
      <c r="H308" s="17" t="s">
        <v>6067</v>
      </c>
      <c r="I308" s="18" t="s">
        <v>6081</v>
      </c>
      <c r="J308" s="19" t="s">
        <v>6076</v>
      </c>
      <c r="K308" s="31"/>
      <c r="L308" s="32" t="s">
        <v>6058</v>
      </c>
      <c r="M308" s="33"/>
      <c r="N308" s="35"/>
      <c r="O308" s="23" t="s">
        <v>6059</v>
      </c>
      <c r="P308" s="30"/>
      <c r="Q308" s="30"/>
    </row>
    <row r="309">
      <c r="A309" s="23" t="s">
        <v>5523</v>
      </c>
      <c r="B309" s="12">
        <v>205939.0</v>
      </c>
      <c r="C309" s="12">
        <v>17556.0</v>
      </c>
      <c r="D309" s="13">
        <v>37099.0</v>
      </c>
      <c r="E309" s="14">
        <v>44544.0</v>
      </c>
      <c r="F309" s="15">
        <v>0.3645833333333333</v>
      </c>
      <c r="G309" s="16" t="s">
        <v>6054</v>
      </c>
      <c r="H309" s="17" t="s">
        <v>6067</v>
      </c>
      <c r="I309" s="18" t="s">
        <v>6081</v>
      </c>
      <c r="J309" s="19" t="s">
        <v>6121</v>
      </c>
      <c r="K309" s="31" t="s">
        <v>6058</v>
      </c>
      <c r="L309" s="32"/>
      <c r="M309" s="33"/>
      <c r="N309" s="35"/>
      <c r="O309" s="23" t="s">
        <v>6063</v>
      </c>
      <c r="P309" s="30"/>
      <c r="Q309" s="30"/>
    </row>
    <row r="310">
      <c r="A310" s="23" t="s">
        <v>5520</v>
      </c>
      <c r="B310" s="12">
        <v>205940.0</v>
      </c>
      <c r="C310" s="12">
        <v>17553.0</v>
      </c>
      <c r="D310" s="13">
        <v>30002.0</v>
      </c>
      <c r="E310" s="14">
        <v>44544.0</v>
      </c>
      <c r="F310" s="15">
        <v>0.375</v>
      </c>
      <c r="G310" s="16" t="s">
        <v>6060</v>
      </c>
      <c r="H310" s="17" t="s">
        <v>6067</v>
      </c>
      <c r="I310" s="18" t="s">
        <v>6081</v>
      </c>
      <c r="J310" s="19" t="s">
        <v>6074</v>
      </c>
      <c r="K310" s="31" t="s">
        <v>6058</v>
      </c>
      <c r="L310" s="38"/>
      <c r="M310" s="33"/>
      <c r="N310" s="35"/>
      <c r="O310" s="23" t="s">
        <v>6063</v>
      </c>
      <c r="P310" s="30"/>
      <c r="Q310" s="30"/>
    </row>
    <row r="311">
      <c r="A311" s="23" t="s">
        <v>2773</v>
      </c>
      <c r="B311" s="12">
        <v>205941.0</v>
      </c>
      <c r="C311" s="12">
        <v>14186.0</v>
      </c>
      <c r="D311" s="13">
        <v>22075.0</v>
      </c>
      <c r="E311" s="14">
        <v>44544.0</v>
      </c>
      <c r="F311" s="15">
        <v>0.3854166666666667</v>
      </c>
      <c r="G311" s="16" t="s">
        <v>6054</v>
      </c>
      <c r="H311" s="17" t="s">
        <v>6055</v>
      </c>
      <c r="I311" s="18" t="s">
        <v>6068</v>
      </c>
      <c r="J311" s="19" t="s">
        <v>6069</v>
      </c>
      <c r="K311" s="31"/>
      <c r="L311" s="32" t="s">
        <v>6058</v>
      </c>
      <c r="M311" s="33"/>
      <c r="N311" s="35"/>
      <c r="O311" s="23" t="s">
        <v>6059</v>
      </c>
      <c r="P311" s="30"/>
      <c r="Q311" s="30"/>
    </row>
    <row r="312">
      <c r="A312" s="23" t="s">
        <v>4627</v>
      </c>
      <c r="B312" s="12">
        <v>205942.0</v>
      </c>
      <c r="C312" s="12">
        <v>16395.0</v>
      </c>
      <c r="D312" s="13">
        <v>34341.0</v>
      </c>
      <c r="E312" s="14">
        <v>44544.0</v>
      </c>
      <c r="F312" s="15">
        <v>0.40625</v>
      </c>
      <c r="G312" s="16" t="s">
        <v>6060</v>
      </c>
      <c r="H312" s="17" t="s">
        <v>6055</v>
      </c>
      <c r="I312" s="18" t="s">
        <v>6056</v>
      </c>
      <c r="J312" s="19" t="s">
        <v>6088</v>
      </c>
      <c r="K312" s="31"/>
      <c r="L312" s="32" t="s">
        <v>6058</v>
      </c>
      <c r="M312" s="33" t="s">
        <v>6058</v>
      </c>
      <c r="N312" s="35"/>
      <c r="O312" s="23" t="s">
        <v>6064</v>
      </c>
      <c r="P312" s="30"/>
      <c r="Q312" s="30"/>
    </row>
    <row r="313">
      <c r="A313" s="23" t="s">
        <v>383</v>
      </c>
      <c r="B313" s="12">
        <v>205947.0</v>
      </c>
      <c r="C313" s="12">
        <v>10114.0</v>
      </c>
      <c r="D313" s="13">
        <v>21405.0</v>
      </c>
      <c r="E313" s="14">
        <v>44544.0</v>
      </c>
      <c r="F313" s="15">
        <v>0.3958333333333333</v>
      </c>
      <c r="G313" s="16" t="s">
        <v>6060</v>
      </c>
      <c r="H313" s="17" t="s">
        <v>6055</v>
      </c>
      <c r="I313" s="18" t="s">
        <v>6068</v>
      </c>
      <c r="J313" s="19" t="s">
        <v>6074</v>
      </c>
      <c r="K313" s="37"/>
      <c r="L313" s="32" t="s">
        <v>6058</v>
      </c>
      <c r="M313" s="33"/>
      <c r="N313" s="35"/>
      <c r="O313" s="23" t="s">
        <v>6059</v>
      </c>
      <c r="P313" s="30"/>
      <c r="Q313" s="30"/>
    </row>
    <row r="314">
      <c r="A314" s="23" t="s">
        <v>1974</v>
      </c>
      <c r="B314" s="12">
        <v>205973.0</v>
      </c>
      <c r="C314" s="12">
        <v>13151.0</v>
      </c>
      <c r="D314" s="13">
        <v>16195.0</v>
      </c>
      <c r="E314" s="14">
        <v>44544.0</v>
      </c>
      <c r="F314" s="15">
        <v>0.3958333333333333</v>
      </c>
      <c r="G314" s="16" t="s">
        <v>6054</v>
      </c>
      <c r="H314" s="17" t="s">
        <v>6067</v>
      </c>
      <c r="I314" s="18" t="s">
        <v>6062</v>
      </c>
      <c r="J314" s="19" t="s">
        <v>6057</v>
      </c>
      <c r="K314" s="37"/>
      <c r="L314" s="32" t="s">
        <v>6058</v>
      </c>
      <c r="M314" s="33"/>
      <c r="N314" s="35"/>
      <c r="O314" s="23" t="s">
        <v>6059</v>
      </c>
      <c r="P314" s="30"/>
      <c r="Q314" s="30"/>
    </row>
    <row r="315">
      <c r="A315" s="23" t="s">
        <v>169</v>
      </c>
      <c r="B315" s="12">
        <v>205943.0</v>
      </c>
      <c r="C315" s="12">
        <v>9538.0</v>
      </c>
      <c r="D315" s="13">
        <v>19933.0</v>
      </c>
      <c r="E315" s="14">
        <v>44544.0</v>
      </c>
      <c r="F315" s="15">
        <v>0.40625</v>
      </c>
      <c r="G315" s="16" t="s">
        <v>6060</v>
      </c>
      <c r="H315" s="17" t="s">
        <v>6055</v>
      </c>
      <c r="I315" s="18" t="s">
        <v>6068</v>
      </c>
      <c r="J315" s="19" t="s">
        <v>6076</v>
      </c>
      <c r="K315" s="31"/>
      <c r="L315" s="32" t="s">
        <v>6058</v>
      </c>
      <c r="M315" s="33"/>
      <c r="N315" s="35"/>
      <c r="O315" s="23" t="s">
        <v>6059</v>
      </c>
      <c r="P315" s="30"/>
      <c r="Q315" s="30"/>
    </row>
    <row r="316">
      <c r="A316" s="23" t="s">
        <v>5522</v>
      </c>
      <c r="B316" s="12">
        <v>205944.0</v>
      </c>
      <c r="C316" s="12">
        <v>17555.0</v>
      </c>
      <c r="D316" s="13">
        <v>19669.0</v>
      </c>
      <c r="E316" s="14">
        <v>44544.0</v>
      </c>
      <c r="F316" s="15">
        <v>0.4166666666666667</v>
      </c>
      <c r="G316" s="16" t="s">
        <v>6060</v>
      </c>
      <c r="H316" s="17" t="s">
        <v>6067</v>
      </c>
      <c r="I316" s="18" t="s">
        <v>6081</v>
      </c>
      <c r="J316" s="19" t="s">
        <v>6099</v>
      </c>
      <c r="K316" s="31" t="s">
        <v>6058</v>
      </c>
      <c r="L316" s="38"/>
      <c r="M316" s="33"/>
      <c r="N316" s="35"/>
      <c r="O316" s="23" t="s">
        <v>6063</v>
      </c>
      <c r="P316" s="30"/>
      <c r="Q316" s="30"/>
    </row>
    <row r="317">
      <c r="A317" s="23" t="s">
        <v>5598</v>
      </c>
      <c r="B317" s="12">
        <v>205945.0</v>
      </c>
      <c r="C317" s="12">
        <v>17726.0</v>
      </c>
      <c r="D317" s="13">
        <v>25326.0</v>
      </c>
      <c r="E317" s="14">
        <v>44544.0</v>
      </c>
      <c r="F317" s="15">
        <v>0.4166666666666667</v>
      </c>
      <c r="G317" s="16" t="s">
        <v>6054</v>
      </c>
      <c r="H317" s="17" t="s">
        <v>6067</v>
      </c>
      <c r="I317" s="18" t="s">
        <v>6081</v>
      </c>
      <c r="J317" s="19" t="s">
        <v>6097</v>
      </c>
      <c r="K317" s="31" t="s">
        <v>6058</v>
      </c>
      <c r="L317" s="38"/>
      <c r="M317" s="33"/>
      <c r="N317" s="35"/>
      <c r="O317" s="23" t="s">
        <v>6063</v>
      </c>
      <c r="P317" s="30"/>
      <c r="Q317" s="30"/>
    </row>
    <row r="318">
      <c r="A318" s="23" t="s">
        <v>188</v>
      </c>
      <c r="B318" s="12">
        <v>205946.0</v>
      </c>
      <c r="C318" s="12">
        <v>9583.0</v>
      </c>
      <c r="D318" s="13">
        <v>18782.0</v>
      </c>
      <c r="E318" s="14">
        <v>44544.0</v>
      </c>
      <c r="F318" s="15">
        <v>0.4166666666666667</v>
      </c>
      <c r="G318" s="16" t="s">
        <v>6060</v>
      </c>
      <c r="H318" s="17" t="s">
        <v>6055</v>
      </c>
      <c r="I318" s="18" t="s">
        <v>6056</v>
      </c>
      <c r="J318" s="19" t="s">
        <v>6109</v>
      </c>
      <c r="K318" s="37"/>
      <c r="L318" s="32" t="s">
        <v>6058</v>
      </c>
      <c r="M318" s="33"/>
      <c r="N318" s="35"/>
      <c r="O318" s="23" t="s">
        <v>6059</v>
      </c>
      <c r="P318" s="30"/>
      <c r="Q318" s="30"/>
    </row>
    <row r="319">
      <c r="A319" s="23" t="s">
        <v>4907</v>
      </c>
      <c r="B319" s="12">
        <v>205948.0</v>
      </c>
      <c r="C319" s="12">
        <v>16767.0</v>
      </c>
      <c r="D319" s="13">
        <v>31048.0</v>
      </c>
      <c r="E319" s="14">
        <v>44544.0</v>
      </c>
      <c r="F319" s="15">
        <v>0.4270833333333333</v>
      </c>
      <c r="G319" s="16" t="s">
        <v>6060</v>
      </c>
      <c r="H319" s="17" t="s">
        <v>6067</v>
      </c>
      <c r="I319" s="18" t="s">
        <v>6081</v>
      </c>
      <c r="J319" s="19" t="s">
        <v>6116</v>
      </c>
      <c r="K319" s="37"/>
      <c r="L319" s="32" t="s">
        <v>6058</v>
      </c>
      <c r="M319" s="33"/>
      <c r="N319" s="35"/>
      <c r="O319" s="23" t="s">
        <v>6059</v>
      </c>
      <c r="P319" s="30"/>
      <c r="Q319" s="30"/>
    </row>
    <row r="320">
      <c r="A320" s="23" t="s">
        <v>3560</v>
      </c>
      <c r="B320" s="12">
        <v>205949.0</v>
      </c>
      <c r="C320" s="12">
        <v>15145.0</v>
      </c>
      <c r="D320" s="13">
        <v>18524.0</v>
      </c>
      <c r="E320" s="14">
        <v>44544.0</v>
      </c>
      <c r="F320" s="15">
        <v>0.4375</v>
      </c>
      <c r="G320" s="16" t="s">
        <v>6054</v>
      </c>
      <c r="H320" s="17" t="s">
        <v>6055</v>
      </c>
      <c r="I320" s="18" t="s">
        <v>6068</v>
      </c>
      <c r="J320" s="19" t="s">
        <v>6069</v>
      </c>
      <c r="K320" s="37"/>
      <c r="L320" s="32" t="s">
        <v>6058</v>
      </c>
      <c r="M320" s="33"/>
      <c r="N320" s="35"/>
      <c r="O320" s="23" t="s">
        <v>6059</v>
      </c>
      <c r="P320" s="30"/>
      <c r="Q320" s="30"/>
    </row>
    <row r="321">
      <c r="A321" s="23" t="s">
        <v>2815</v>
      </c>
      <c r="B321" s="12">
        <v>205950.0</v>
      </c>
      <c r="C321" s="12">
        <v>14243.0</v>
      </c>
      <c r="D321" s="13">
        <v>30456.0</v>
      </c>
      <c r="E321" s="14">
        <v>44544.0</v>
      </c>
      <c r="F321" s="15">
        <v>0.4375</v>
      </c>
      <c r="G321" s="16" t="s">
        <v>6060</v>
      </c>
      <c r="H321" s="17" t="s">
        <v>6067</v>
      </c>
      <c r="I321" s="18" t="s">
        <v>6081</v>
      </c>
      <c r="J321" s="19" t="s">
        <v>6111</v>
      </c>
      <c r="K321" s="37"/>
      <c r="L321" s="32" t="s">
        <v>6058</v>
      </c>
      <c r="M321" s="33"/>
      <c r="N321" s="35"/>
      <c r="O321" s="23" t="s">
        <v>6059</v>
      </c>
      <c r="P321" s="30"/>
      <c r="Q321" s="30"/>
    </row>
    <row r="322">
      <c r="A322" s="23" t="s">
        <v>3646</v>
      </c>
      <c r="B322" s="12">
        <v>205952.0</v>
      </c>
      <c r="C322" s="12">
        <v>15248.0</v>
      </c>
      <c r="D322" s="13">
        <v>21030.0</v>
      </c>
      <c r="E322" s="14">
        <v>44544.0</v>
      </c>
      <c r="F322" s="15">
        <v>0.4375</v>
      </c>
      <c r="G322" s="16" t="s">
        <v>6054</v>
      </c>
      <c r="H322" s="17" t="s">
        <v>6055</v>
      </c>
      <c r="I322" s="18" t="s">
        <v>6056</v>
      </c>
      <c r="J322" s="19" t="s">
        <v>6074</v>
      </c>
      <c r="K322" s="37"/>
      <c r="L322" s="32" t="s">
        <v>6058</v>
      </c>
      <c r="M322" s="33"/>
      <c r="N322" s="35"/>
      <c r="O322" s="23" t="e">
        <v>#N/A</v>
      </c>
      <c r="P322" s="30"/>
      <c r="Q322" s="30"/>
    </row>
    <row r="323">
      <c r="A323" s="23" t="s">
        <v>2645</v>
      </c>
      <c r="B323" s="12">
        <v>205951.0</v>
      </c>
      <c r="C323" s="12">
        <v>14019.0</v>
      </c>
      <c r="D323" s="13">
        <v>23292.0</v>
      </c>
      <c r="E323" s="14">
        <v>44544.0</v>
      </c>
      <c r="F323" s="15">
        <v>0.4479166666666667</v>
      </c>
      <c r="G323" s="16" t="s">
        <v>6054</v>
      </c>
      <c r="H323" s="17" t="s">
        <v>6055</v>
      </c>
      <c r="I323" s="18" t="s">
        <v>6056</v>
      </c>
      <c r="J323" s="19" t="s">
        <v>6069</v>
      </c>
      <c r="K323" s="37"/>
      <c r="L323" s="32" t="s">
        <v>6058</v>
      </c>
      <c r="M323" s="33" t="s">
        <v>6058</v>
      </c>
      <c r="N323" s="35"/>
      <c r="O323" s="23" t="s">
        <v>6064</v>
      </c>
      <c r="P323" s="30"/>
      <c r="Q323" s="30"/>
    </row>
    <row r="324">
      <c r="A324" s="23" t="s">
        <v>821</v>
      </c>
      <c r="B324" s="12">
        <v>205953.0</v>
      </c>
      <c r="C324" s="12">
        <v>11192.0</v>
      </c>
      <c r="D324" s="13">
        <v>29533.0</v>
      </c>
      <c r="E324" s="14">
        <v>44544.0</v>
      </c>
      <c r="F324" s="15">
        <v>0.4583333333333333</v>
      </c>
      <c r="G324" s="16" t="s">
        <v>6060</v>
      </c>
      <c r="H324" s="17" t="s">
        <v>6055</v>
      </c>
      <c r="I324" s="18" t="s">
        <v>6056</v>
      </c>
      <c r="J324" s="19" t="s">
        <v>6057</v>
      </c>
      <c r="K324" s="37"/>
      <c r="L324" s="32" t="s">
        <v>6058</v>
      </c>
      <c r="M324" s="33"/>
      <c r="N324" s="35"/>
      <c r="O324" s="23" t="s">
        <v>6059</v>
      </c>
      <c r="P324" s="30"/>
      <c r="Q324" s="30"/>
    </row>
    <row r="325">
      <c r="A325" s="23" t="s">
        <v>5150</v>
      </c>
      <c r="B325" s="12">
        <v>205954.0</v>
      </c>
      <c r="C325" s="12">
        <v>17076.0</v>
      </c>
      <c r="D325" s="13">
        <v>25317.0</v>
      </c>
      <c r="E325" s="14">
        <v>44544.0</v>
      </c>
      <c r="F325" s="15">
        <v>0.46875</v>
      </c>
      <c r="G325" s="16" t="s">
        <v>6054</v>
      </c>
      <c r="H325" s="17" t="s">
        <v>6055</v>
      </c>
      <c r="I325" s="18" t="s">
        <v>6056</v>
      </c>
      <c r="J325" s="19" t="s">
        <v>6069</v>
      </c>
      <c r="K325" s="37"/>
      <c r="L325" s="32" t="s">
        <v>6058</v>
      </c>
      <c r="M325" s="33"/>
      <c r="N325" s="35"/>
      <c r="O325" s="23" t="s">
        <v>6059</v>
      </c>
      <c r="P325" s="30"/>
      <c r="Q325" s="30"/>
    </row>
    <row r="326">
      <c r="A326" s="23" t="s">
        <v>3942</v>
      </c>
      <c r="B326" s="12">
        <v>205955.0</v>
      </c>
      <c r="C326" s="12">
        <v>15600.0</v>
      </c>
      <c r="D326" s="13">
        <v>18638.0</v>
      </c>
      <c r="E326" s="14">
        <v>44544.0</v>
      </c>
      <c r="F326" s="15">
        <v>0.4791666666666667</v>
      </c>
      <c r="G326" s="16" t="s">
        <v>6060</v>
      </c>
      <c r="H326" s="17" t="s">
        <v>6067</v>
      </c>
      <c r="I326" s="18" t="s">
        <v>6062</v>
      </c>
      <c r="J326" s="19" t="s">
        <v>6057</v>
      </c>
      <c r="K326" s="37"/>
      <c r="L326" s="32" t="s">
        <v>6058</v>
      </c>
      <c r="M326" s="33"/>
      <c r="N326" s="35"/>
      <c r="O326" s="23" t="s">
        <v>6059</v>
      </c>
      <c r="P326" s="30"/>
      <c r="Q326" s="30"/>
    </row>
    <row r="327">
      <c r="A327" s="23" t="s">
        <v>5583</v>
      </c>
      <c r="B327" s="12">
        <v>205956.0</v>
      </c>
      <c r="C327" s="12">
        <v>17681.0</v>
      </c>
      <c r="D327" s="13">
        <v>25947.0</v>
      </c>
      <c r="E327" s="14">
        <v>44544.0</v>
      </c>
      <c r="F327" s="15">
        <v>0.4791666666666667</v>
      </c>
      <c r="G327" s="16" t="s">
        <v>6060</v>
      </c>
      <c r="H327" s="17" t="s">
        <v>6067</v>
      </c>
      <c r="I327" s="18" t="s">
        <v>6081</v>
      </c>
      <c r="J327" s="19" t="s">
        <v>6092</v>
      </c>
      <c r="K327" s="31" t="s">
        <v>6058</v>
      </c>
      <c r="L327" s="32"/>
      <c r="M327" s="33"/>
      <c r="N327" s="35"/>
      <c r="O327" s="23" t="s">
        <v>6063</v>
      </c>
      <c r="P327" s="30"/>
      <c r="Q327" s="30"/>
    </row>
    <row r="328">
      <c r="A328" s="23" t="s">
        <v>645</v>
      </c>
      <c r="B328" s="12">
        <v>205957.0</v>
      </c>
      <c r="C328" s="12">
        <v>10768.0</v>
      </c>
      <c r="D328" s="13">
        <v>19517.0</v>
      </c>
      <c r="E328" s="14">
        <v>44544.0</v>
      </c>
      <c r="F328" s="15">
        <v>0.4791666666666667</v>
      </c>
      <c r="G328" s="16" t="s">
        <v>6060</v>
      </c>
      <c r="H328" s="17" t="s">
        <v>6055</v>
      </c>
      <c r="I328" s="18" t="s">
        <v>6056</v>
      </c>
      <c r="J328" s="19" t="s">
        <v>6111</v>
      </c>
      <c r="K328" s="37"/>
      <c r="L328" s="32" t="s">
        <v>6058</v>
      </c>
      <c r="M328" s="33" t="s">
        <v>6058</v>
      </c>
      <c r="N328" s="35"/>
      <c r="O328" s="23" t="s">
        <v>6064</v>
      </c>
      <c r="P328" s="30"/>
      <c r="Q328" s="30"/>
    </row>
    <row r="329">
      <c r="A329" s="23" t="s">
        <v>5596</v>
      </c>
      <c r="B329" s="12">
        <v>205958.0</v>
      </c>
      <c r="C329" s="12">
        <v>17714.0</v>
      </c>
      <c r="D329" s="13">
        <v>27440.0</v>
      </c>
      <c r="E329" s="14">
        <v>44544.0</v>
      </c>
      <c r="F329" s="15">
        <v>0.4791666666666667</v>
      </c>
      <c r="G329" s="16" t="s">
        <v>6060</v>
      </c>
      <c r="H329" s="17" t="s">
        <v>6067</v>
      </c>
      <c r="I329" s="18" t="s">
        <v>6081</v>
      </c>
      <c r="J329" s="19" t="s">
        <v>6088</v>
      </c>
      <c r="K329" s="31" t="s">
        <v>6058</v>
      </c>
      <c r="L329" s="32"/>
      <c r="M329" s="33"/>
      <c r="N329" s="35"/>
      <c r="O329" s="23" t="s">
        <v>6063</v>
      </c>
      <c r="P329" s="30"/>
      <c r="Q329" s="30"/>
    </row>
    <row r="330">
      <c r="A330" s="23" t="s">
        <v>345</v>
      </c>
      <c r="B330" s="12">
        <v>205959.0</v>
      </c>
      <c r="C330" s="12">
        <v>10028.0</v>
      </c>
      <c r="D330" s="13">
        <v>28198.0</v>
      </c>
      <c r="E330" s="14">
        <v>44544.0</v>
      </c>
      <c r="F330" s="15">
        <v>0.53125</v>
      </c>
      <c r="G330" s="16" t="s">
        <v>6060</v>
      </c>
      <c r="H330" s="17" t="s">
        <v>6087</v>
      </c>
      <c r="I330" s="18" t="s">
        <v>6056</v>
      </c>
      <c r="J330" s="19" t="s">
        <v>6101</v>
      </c>
      <c r="K330" s="37"/>
      <c r="L330" s="32" t="s">
        <v>6058</v>
      </c>
      <c r="M330" s="33"/>
      <c r="N330" s="35"/>
      <c r="O330" s="23" t="s">
        <v>6059</v>
      </c>
      <c r="P330" s="30"/>
      <c r="Q330" s="30"/>
    </row>
    <row r="331">
      <c r="A331" s="23" t="s">
        <v>757</v>
      </c>
      <c r="B331" s="12">
        <v>205960.0</v>
      </c>
      <c r="C331" s="12">
        <v>11065.0</v>
      </c>
      <c r="D331" s="13">
        <v>18803.0</v>
      </c>
      <c r="E331" s="14">
        <v>44544.0</v>
      </c>
      <c r="F331" s="15">
        <v>0.5520833333333334</v>
      </c>
      <c r="G331" s="16" t="s">
        <v>6054</v>
      </c>
      <c r="H331" s="17" t="s">
        <v>6055</v>
      </c>
      <c r="I331" s="18" t="s">
        <v>6068</v>
      </c>
      <c r="J331" s="19" t="s">
        <v>6094</v>
      </c>
      <c r="K331" s="37"/>
      <c r="L331" s="32" t="s">
        <v>6058</v>
      </c>
      <c r="M331" s="33" t="s">
        <v>6058</v>
      </c>
      <c r="N331" s="35"/>
      <c r="O331" s="23" t="s">
        <v>6064</v>
      </c>
      <c r="P331" s="30"/>
      <c r="Q331" s="30"/>
    </row>
    <row r="332">
      <c r="A332" s="23" t="s">
        <v>5549</v>
      </c>
      <c r="B332" s="12">
        <v>205962.0</v>
      </c>
      <c r="C332" s="12">
        <v>17600.0</v>
      </c>
      <c r="D332" s="13">
        <v>28310.0</v>
      </c>
      <c r="E332" s="14">
        <v>44544.0</v>
      </c>
      <c r="F332" s="15">
        <v>0.5625</v>
      </c>
      <c r="G332" s="16" t="s">
        <v>6060</v>
      </c>
      <c r="H332" s="17" t="s">
        <v>6067</v>
      </c>
      <c r="I332" s="18" t="s">
        <v>6081</v>
      </c>
      <c r="J332" s="19" t="s">
        <v>6092</v>
      </c>
      <c r="K332" s="31" t="s">
        <v>6058</v>
      </c>
      <c r="L332" s="32"/>
      <c r="M332" s="33"/>
      <c r="N332" s="35"/>
      <c r="O332" s="23" t="s">
        <v>6063</v>
      </c>
      <c r="P332" s="30"/>
      <c r="Q332" s="30"/>
    </row>
    <row r="333">
      <c r="A333" s="23" t="s">
        <v>165</v>
      </c>
      <c r="B333" s="12">
        <v>205963.0</v>
      </c>
      <c r="C333" s="12">
        <v>9530.0</v>
      </c>
      <c r="D333" s="13">
        <v>19208.0</v>
      </c>
      <c r="E333" s="14">
        <v>44544.0</v>
      </c>
      <c r="F333" s="15">
        <v>0.5625</v>
      </c>
      <c r="G333" s="16" t="s">
        <v>6054</v>
      </c>
      <c r="H333" s="17" t="s">
        <v>6067</v>
      </c>
      <c r="I333" s="18" t="s">
        <v>6081</v>
      </c>
      <c r="J333" s="19" t="s">
        <v>6057</v>
      </c>
      <c r="K333" s="37"/>
      <c r="L333" s="32" t="s">
        <v>6058</v>
      </c>
      <c r="M333" s="33"/>
      <c r="N333" s="35"/>
      <c r="O333" s="23" t="s">
        <v>6059</v>
      </c>
      <c r="P333" s="30"/>
      <c r="Q333" s="30"/>
    </row>
    <row r="334">
      <c r="A334" s="23" t="s">
        <v>4689</v>
      </c>
      <c r="B334" s="12">
        <v>205964.0</v>
      </c>
      <c r="C334" s="12">
        <v>16483.0</v>
      </c>
      <c r="D334" s="13">
        <v>25298.0</v>
      </c>
      <c r="E334" s="14">
        <v>44544.0</v>
      </c>
      <c r="F334" s="15">
        <v>0.5625</v>
      </c>
      <c r="G334" s="16" t="s">
        <v>6060</v>
      </c>
      <c r="H334" s="17" t="s">
        <v>6055</v>
      </c>
      <c r="I334" s="18" t="s">
        <v>6068</v>
      </c>
      <c r="J334" s="19" t="s">
        <v>6088</v>
      </c>
      <c r="K334" s="37"/>
      <c r="L334" s="32" t="s">
        <v>6058</v>
      </c>
      <c r="M334" s="33"/>
      <c r="N334" s="35"/>
      <c r="O334" s="23" t="s">
        <v>6059</v>
      </c>
      <c r="P334" s="30"/>
      <c r="Q334" s="30"/>
    </row>
    <row r="335">
      <c r="A335" s="23" t="s">
        <v>1254</v>
      </c>
      <c r="B335" s="12">
        <v>205965.0</v>
      </c>
      <c r="C335" s="12">
        <v>12131.0</v>
      </c>
      <c r="D335" s="13">
        <v>22551.0</v>
      </c>
      <c r="E335" s="14">
        <v>44544.0</v>
      </c>
      <c r="F335" s="15">
        <v>0.5729166666666666</v>
      </c>
      <c r="G335" s="16" t="s">
        <v>6054</v>
      </c>
      <c r="H335" s="17" t="s">
        <v>6055</v>
      </c>
      <c r="I335" s="18" t="s">
        <v>6068</v>
      </c>
      <c r="J335" s="19" t="s">
        <v>6074</v>
      </c>
      <c r="K335" s="37"/>
      <c r="L335" s="32" t="s">
        <v>6058</v>
      </c>
      <c r="M335" s="33" t="s">
        <v>6058</v>
      </c>
      <c r="N335" s="35"/>
      <c r="O335" s="23" t="s">
        <v>6064</v>
      </c>
      <c r="P335" s="30"/>
      <c r="Q335" s="30"/>
    </row>
    <row r="336">
      <c r="A336" s="39" t="s">
        <v>2547</v>
      </c>
      <c r="B336" s="12">
        <v>205965.0</v>
      </c>
      <c r="C336" s="12">
        <v>13885.0</v>
      </c>
      <c r="D336" s="13">
        <v>22542.0</v>
      </c>
      <c r="E336" s="14">
        <v>44544.0</v>
      </c>
      <c r="F336" s="15">
        <v>0.5729166666666666</v>
      </c>
      <c r="G336" s="16" t="s">
        <v>6060</v>
      </c>
      <c r="H336" s="17" t="s">
        <v>6055</v>
      </c>
      <c r="I336" s="18" t="s">
        <v>6056</v>
      </c>
      <c r="J336" s="19" t="s">
        <v>6097</v>
      </c>
      <c r="K336" s="37"/>
      <c r="L336" s="32" t="s">
        <v>6058</v>
      </c>
      <c r="M336" s="33" t="s">
        <v>6058</v>
      </c>
      <c r="N336" s="35"/>
      <c r="O336" s="23" t="s">
        <v>6064</v>
      </c>
      <c r="P336" s="30"/>
      <c r="Q336" s="30"/>
    </row>
    <row r="337">
      <c r="A337" s="39" t="s">
        <v>6136</v>
      </c>
      <c r="B337" s="12">
        <v>205966.0</v>
      </c>
      <c r="C337" s="12">
        <v>17727.0</v>
      </c>
      <c r="D337" s="13">
        <v>28711.0</v>
      </c>
      <c r="E337" s="14">
        <v>44544.0</v>
      </c>
      <c r="F337" s="15">
        <v>0.5833333333333334</v>
      </c>
      <c r="G337" s="16" t="s">
        <v>6054</v>
      </c>
      <c r="H337" s="17" t="s">
        <v>6067</v>
      </c>
      <c r="I337" s="18" t="s">
        <v>6081</v>
      </c>
      <c r="J337" s="19" t="s">
        <v>6092</v>
      </c>
      <c r="K337" s="31" t="s">
        <v>6058</v>
      </c>
      <c r="L337" s="32"/>
      <c r="M337" s="33"/>
      <c r="N337" s="35"/>
      <c r="O337" s="23" t="e">
        <v>#N/A</v>
      </c>
      <c r="P337" s="30"/>
      <c r="Q337" s="30"/>
    </row>
    <row r="338">
      <c r="A338" s="23" t="s">
        <v>5534</v>
      </c>
      <c r="B338" s="12">
        <v>205967.0</v>
      </c>
      <c r="C338" s="12">
        <v>17571.0</v>
      </c>
      <c r="D338" s="13">
        <v>26372.0</v>
      </c>
      <c r="E338" s="14">
        <v>44544.0</v>
      </c>
      <c r="F338" s="15">
        <v>0.59375</v>
      </c>
      <c r="G338" s="16" t="s">
        <v>6054</v>
      </c>
      <c r="H338" s="17" t="s">
        <v>6061</v>
      </c>
      <c r="I338" s="18" t="s">
        <v>6081</v>
      </c>
      <c r="J338" s="19" t="s">
        <v>6074</v>
      </c>
      <c r="K338" s="31" t="s">
        <v>6058</v>
      </c>
      <c r="L338" s="32"/>
      <c r="M338" s="33"/>
      <c r="N338" s="35"/>
      <c r="O338" s="23" t="s">
        <v>6063</v>
      </c>
      <c r="P338" s="30"/>
      <c r="Q338" s="30"/>
    </row>
    <row r="339">
      <c r="A339" s="23" t="s">
        <v>5541</v>
      </c>
      <c r="B339" s="12">
        <v>205975.0</v>
      </c>
      <c r="C339" s="12">
        <v>17587.0</v>
      </c>
      <c r="D339" s="13">
        <v>25234.0</v>
      </c>
      <c r="E339" s="14">
        <v>44544.0</v>
      </c>
      <c r="F339" s="15">
        <v>0.59375</v>
      </c>
      <c r="G339" s="16" t="s">
        <v>6060</v>
      </c>
      <c r="H339" s="17" t="s">
        <v>6061</v>
      </c>
      <c r="I339" s="18" t="s">
        <v>6081</v>
      </c>
      <c r="J339" s="19" t="s">
        <v>6069</v>
      </c>
      <c r="K339" s="31" t="s">
        <v>6058</v>
      </c>
      <c r="L339" s="32"/>
      <c r="M339" s="33"/>
      <c r="N339" s="35"/>
      <c r="O339" s="23" t="s">
        <v>6063</v>
      </c>
      <c r="P339" s="30"/>
      <c r="Q339" s="30"/>
    </row>
    <row r="340">
      <c r="A340" s="23" t="s">
        <v>5219</v>
      </c>
      <c r="B340" s="12">
        <v>205968.0</v>
      </c>
      <c r="C340" s="12">
        <v>17162.0</v>
      </c>
      <c r="D340" s="13">
        <v>22211.0</v>
      </c>
      <c r="E340" s="14">
        <v>44544.0</v>
      </c>
      <c r="F340" s="15">
        <v>0.6041666666666666</v>
      </c>
      <c r="G340" s="16" t="s">
        <v>6054</v>
      </c>
      <c r="H340" s="17" t="s">
        <v>6055</v>
      </c>
      <c r="I340" s="18" t="s">
        <v>6068</v>
      </c>
      <c r="J340" s="19" t="s">
        <v>6091</v>
      </c>
      <c r="K340" s="37"/>
      <c r="L340" s="32" t="s">
        <v>6058</v>
      </c>
      <c r="M340" s="33"/>
      <c r="N340" s="35"/>
      <c r="O340" s="23" t="e">
        <v>#N/A</v>
      </c>
      <c r="P340" s="30"/>
      <c r="Q340" s="30"/>
    </row>
    <row r="341">
      <c r="A341" s="23" t="s">
        <v>5</v>
      </c>
      <c r="B341" s="12">
        <v>205969.0</v>
      </c>
      <c r="C341" s="12">
        <v>9141.0</v>
      </c>
      <c r="D341" s="13">
        <v>30758.0</v>
      </c>
      <c r="E341" s="14">
        <v>44544.0</v>
      </c>
      <c r="F341" s="15">
        <v>0.6041666666666666</v>
      </c>
      <c r="G341" s="16" t="s">
        <v>6060</v>
      </c>
      <c r="H341" s="17" t="s">
        <v>6055</v>
      </c>
      <c r="I341" s="18" t="s">
        <v>6068</v>
      </c>
      <c r="J341" s="19" t="s">
        <v>6101</v>
      </c>
      <c r="K341" s="37"/>
      <c r="L341" s="32" t="s">
        <v>6058</v>
      </c>
      <c r="M341" s="33"/>
      <c r="N341" s="35"/>
      <c r="O341" s="23" t="s">
        <v>6059</v>
      </c>
      <c r="P341" s="30"/>
      <c r="Q341" s="30"/>
    </row>
    <row r="342">
      <c r="A342" s="23" t="s">
        <v>846</v>
      </c>
      <c r="B342" s="12">
        <v>205976.0</v>
      </c>
      <c r="C342" s="12">
        <v>11252.0</v>
      </c>
      <c r="D342" s="13">
        <v>47467.0</v>
      </c>
      <c r="E342" s="14">
        <v>44544.0</v>
      </c>
      <c r="F342" s="15">
        <v>0.6041666666666666</v>
      </c>
      <c r="G342" s="16" t="s">
        <v>6054</v>
      </c>
      <c r="H342" s="17" t="s">
        <v>6055</v>
      </c>
      <c r="I342" s="18" t="s">
        <v>6056</v>
      </c>
      <c r="J342" s="19" t="s">
        <v>6094</v>
      </c>
      <c r="K342" s="37"/>
      <c r="L342" s="32" t="s">
        <v>6058</v>
      </c>
      <c r="M342" s="33"/>
      <c r="N342" s="35"/>
      <c r="O342" s="23" t="e">
        <v>#N/A</v>
      </c>
      <c r="P342" s="30"/>
      <c r="Q342" s="30"/>
    </row>
    <row r="343">
      <c r="A343" s="23" t="s">
        <v>894</v>
      </c>
      <c r="B343" s="12">
        <v>205970.0</v>
      </c>
      <c r="C343" s="12">
        <v>11371.0</v>
      </c>
      <c r="D343" s="13">
        <v>26353.0</v>
      </c>
      <c r="E343" s="14">
        <v>44544.0</v>
      </c>
      <c r="F343" s="15">
        <v>0.625</v>
      </c>
      <c r="G343" s="16" t="s">
        <v>6060</v>
      </c>
      <c r="H343" s="17" t="s">
        <v>6055</v>
      </c>
      <c r="I343" s="18" t="s">
        <v>6056</v>
      </c>
      <c r="J343" s="19" t="s">
        <v>6088</v>
      </c>
      <c r="K343" s="37"/>
      <c r="L343" s="32" t="s">
        <v>6058</v>
      </c>
      <c r="M343" s="33"/>
      <c r="N343" s="35"/>
      <c r="O343" s="23" t="s">
        <v>6059</v>
      </c>
      <c r="P343" s="30"/>
      <c r="Q343" s="30"/>
    </row>
    <row r="344">
      <c r="A344" s="39" t="s">
        <v>531</v>
      </c>
      <c r="B344" s="12">
        <v>205971.0</v>
      </c>
      <c r="C344" s="12">
        <v>10481.0</v>
      </c>
      <c r="D344" s="13">
        <v>22006.0</v>
      </c>
      <c r="E344" s="14">
        <v>44544.0</v>
      </c>
      <c r="F344" s="15">
        <v>0.625</v>
      </c>
      <c r="G344" s="16" t="s">
        <v>6060</v>
      </c>
      <c r="H344" s="17" t="s">
        <v>6067</v>
      </c>
      <c r="I344" s="18" t="s">
        <v>6062</v>
      </c>
      <c r="J344" s="19" t="s">
        <v>6057</v>
      </c>
      <c r="K344" s="37"/>
      <c r="L344" s="32" t="s">
        <v>6058</v>
      </c>
      <c r="M344" s="33"/>
      <c r="N344" s="35"/>
      <c r="O344" s="23" t="s">
        <v>6059</v>
      </c>
      <c r="P344" s="30"/>
      <c r="Q344" s="30"/>
    </row>
    <row r="345">
      <c r="A345" s="39" t="s">
        <v>2606</v>
      </c>
      <c r="B345" s="12">
        <v>205974.0</v>
      </c>
      <c r="C345" s="12">
        <v>13959.0</v>
      </c>
      <c r="D345" s="13">
        <v>17526.0</v>
      </c>
      <c r="E345" s="14">
        <v>44544.0</v>
      </c>
      <c r="F345" s="15">
        <v>0.6458333333333334</v>
      </c>
      <c r="G345" s="16" t="s">
        <v>6060</v>
      </c>
      <c r="H345" s="17" t="s">
        <v>6061</v>
      </c>
      <c r="I345" s="18" t="s">
        <v>6081</v>
      </c>
      <c r="J345" s="19" t="s">
        <v>6102</v>
      </c>
      <c r="K345" s="37"/>
      <c r="L345" s="32" t="s">
        <v>6058</v>
      </c>
      <c r="M345" s="33"/>
      <c r="N345" s="35"/>
      <c r="O345" s="23" t="s">
        <v>6059</v>
      </c>
      <c r="P345" s="30">
        <f>(countif(K307:L345,"x")-(COUNTIF(M307:M345,"x")))</f>
        <v>32</v>
      </c>
      <c r="Q345" s="30"/>
    </row>
    <row r="346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</row>
    <row r="347">
      <c r="A347" s="23" t="s">
        <v>3000</v>
      </c>
      <c r="B347" s="12">
        <v>205977.0</v>
      </c>
      <c r="C347" s="12">
        <v>14477.0</v>
      </c>
      <c r="D347" s="13">
        <v>26501.0</v>
      </c>
      <c r="E347" s="14">
        <v>44545.0</v>
      </c>
      <c r="F347" s="15">
        <v>0.3541666666666667</v>
      </c>
      <c r="G347" s="16" t="s">
        <v>6054</v>
      </c>
      <c r="H347" s="17" t="s">
        <v>6055</v>
      </c>
      <c r="I347" s="18" t="s">
        <v>6056</v>
      </c>
      <c r="J347" s="19" t="s">
        <v>6111</v>
      </c>
      <c r="K347" s="31"/>
      <c r="L347" s="32" t="s">
        <v>6058</v>
      </c>
      <c r="M347" s="33" t="s">
        <v>6058</v>
      </c>
      <c r="N347" s="35"/>
      <c r="O347" s="23" t="s">
        <v>6064</v>
      </c>
      <c r="P347" s="30"/>
      <c r="Q347" s="30"/>
    </row>
    <row r="348">
      <c r="A348" s="23" t="s">
        <v>150</v>
      </c>
      <c r="B348" s="12">
        <v>205978.0</v>
      </c>
      <c r="C348" s="12">
        <v>9488.0</v>
      </c>
      <c r="D348" s="13">
        <v>21316.0</v>
      </c>
      <c r="E348" s="14">
        <v>44545.0</v>
      </c>
      <c r="F348" s="15">
        <v>0.3541666666666667</v>
      </c>
      <c r="G348" s="16" t="s">
        <v>6054</v>
      </c>
      <c r="H348" s="17" t="s">
        <v>6055</v>
      </c>
      <c r="I348" s="18" t="s">
        <v>6056</v>
      </c>
      <c r="J348" s="19" t="s">
        <v>6069</v>
      </c>
      <c r="K348" s="31"/>
      <c r="L348" s="32" t="s">
        <v>6058</v>
      </c>
      <c r="M348" s="33"/>
      <c r="N348" s="35"/>
      <c r="O348" s="23" t="s">
        <v>6059</v>
      </c>
      <c r="P348" s="30"/>
      <c r="Q348" s="30"/>
    </row>
    <row r="349">
      <c r="A349" s="23" t="s">
        <v>5590</v>
      </c>
      <c r="B349" s="12">
        <v>205979.0</v>
      </c>
      <c r="C349" s="12">
        <v>17699.0</v>
      </c>
      <c r="D349" s="13">
        <v>19822.0</v>
      </c>
      <c r="E349" s="14">
        <v>44545.0</v>
      </c>
      <c r="F349" s="15">
        <v>0.3645833333333333</v>
      </c>
      <c r="G349" s="16" t="s">
        <v>6060</v>
      </c>
      <c r="H349" s="17" t="s">
        <v>6067</v>
      </c>
      <c r="I349" s="18" t="s">
        <v>6062</v>
      </c>
      <c r="J349" s="19" t="s">
        <v>6057</v>
      </c>
      <c r="K349" s="31" t="s">
        <v>6058</v>
      </c>
      <c r="L349" s="38"/>
      <c r="M349" s="33"/>
      <c r="N349" s="35"/>
      <c r="O349" s="23" t="s">
        <v>6063</v>
      </c>
      <c r="P349" s="30"/>
      <c r="Q349" s="30"/>
    </row>
    <row r="350">
      <c r="A350" s="23" t="s">
        <v>422</v>
      </c>
      <c r="B350" s="12">
        <v>205980.0</v>
      </c>
      <c r="C350" s="12">
        <v>10219.0</v>
      </c>
      <c r="D350" s="13">
        <v>19568.0</v>
      </c>
      <c r="E350" s="14">
        <v>44545.0</v>
      </c>
      <c r="F350" s="15">
        <v>0.3645833333333333</v>
      </c>
      <c r="G350" s="16" t="s">
        <v>6054</v>
      </c>
      <c r="H350" s="17" t="s">
        <v>6055</v>
      </c>
      <c r="I350" s="18" t="s">
        <v>6056</v>
      </c>
      <c r="J350" s="19" t="s">
        <v>6069</v>
      </c>
      <c r="K350" s="31"/>
      <c r="L350" s="32" t="s">
        <v>6058</v>
      </c>
      <c r="M350" s="33"/>
      <c r="N350" s="35"/>
      <c r="O350" s="23" t="s">
        <v>6059</v>
      </c>
      <c r="P350" s="30"/>
      <c r="Q350" s="30"/>
    </row>
    <row r="351">
      <c r="A351" s="23" t="s">
        <v>1459</v>
      </c>
      <c r="B351" s="12">
        <v>205981.0</v>
      </c>
      <c r="C351" s="12">
        <v>12489.0</v>
      </c>
      <c r="D351" s="13">
        <v>21111.0</v>
      </c>
      <c r="E351" s="14">
        <v>44545.0</v>
      </c>
      <c r="F351" s="15">
        <v>0.3958333333333333</v>
      </c>
      <c r="G351" s="16" t="s">
        <v>6060</v>
      </c>
      <c r="H351" s="17" t="s">
        <v>6055</v>
      </c>
      <c r="I351" s="18" t="s">
        <v>6056</v>
      </c>
      <c r="J351" s="19" t="s">
        <v>6113</v>
      </c>
      <c r="K351" s="31"/>
      <c r="L351" s="32" t="s">
        <v>6058</v>
      </c>
      <c r="M351" s="33"/>
      <c r="N351" s="35"/>
      <c r="O351" s="23" t="s">
        <v>6059</v>
      </c>
      <c r="P351" s="30"/>
      <c r="Q351" s="30"/>
    </row>
    <row r="352">
      <c r="A352" s="23" t="s">
        <v>4247</v>
      </c>
      <c r="B352" s="12">
        <v>205982.0</v>
      </c>
      <c r="C352" s="12">
        <v>15933.0</v>
      </c>
      <c r="D352" s="13">
        <v>25810.0</v>
      </c>
      <c r="E352" s="14">
        <v>44545.0</v>
      </c>
      <c r="F352" s="15">
        <v>0.3958333333333333</v>
      </c>
      <c r="G352" s="16" t="s">
        <v>6054</v>
      </c>
      <c r="H352" s="17" t="s">
        <v>6137</v>
      </c>
      <c r="I352" s="18" t="s">
        <v>6068</v>
      </c>
      <c r="J352" s="19" t="s">
        <v>6114</v>
      </c>
      <c r="K352" s="31"/>
      <c r="L352" s="32" t="s">
        <v>6058</v>
      </c>
      <c r="M352" s="33"/>
      <c r="N352" s="35"/>
      <c r="O352" s="23" t="s">
        <v>6059</v>
      </c>
      <c r="P352" s="30"/>
      <c r="Q352" s="30"/>
    </row>
    <row r="353">
      <c r="A353" s="23" t="s">
        <v>5573</v>
      </c>
      <c r="B353" s="12">
        <v>205983.0</v>
      </c>
      <c r="C353" s="12">
        <v>17662.0</v>
      </c>
      <c r="D353" s="13">
        <v>31625.0</v>
      </c>
      <c r="E353" s="14">
        <v>44545.0</v>
      </c>
      <c r="F353" s="15">
        <v>0.3958333333333333</v>
      </c>
      <c r="G353" s="16" t="s">
        <v>6054</v>
      </c>
      <c r="H353" s="17" t="s">
        <v>6067</v>
      </c>
      <c r="I353" s="18" t="s">
        <v>6062</v>
      </c>
      <c r="J353" s="19" t="s">
        <v>6057</v>
      </c>
      <c r="K353" s="31" t="s">
        <v>6058</v>
      </c>
      <c r="L353" s="38"/>
      <c r="M353" s="33"/>
      <c r="N353" s="35"/>
      <c r="O353" s="23" t="s">
        <v>6063</v>
      </c>
      <c r="P353" s="30"/>
      <c r="Q353" s="30"/>
    </row>
    <row r="354">
      <c r="A354" s="23" t="s">
        <v>1748</v>
      </c>
      <c r="B354" s="12">
        <v>205984.0</v>
      </c>
      <c r="C354" s="12">
        <v>12873.0</v>
      </c>
      <c r="D354" s="13">
        <v>25745.0</v>
      </c>
      <c r="E354" s="14">
        <v>44545.0</v>
      </c>
      <c r="F354" s="15">
        <v>0.4166666666666667</v>
      </c>
      <c r="G354" s="16" t="s">
        <v>6060</v>
      </c>
      <c r="H354" s="17" t="s">
        <v>6067</v>
      </c>
      <c r="I354" s="18" t="s">
        <v>6081</v>
      </c>
      <c r="J354" s="19" t="s">
        <v>6057</v>
      </c>
      <c r="K354" s="37"/>
      <c r="L354" s="32" t="s">
        <v>6058</v>
      </c>
      <c r="M354" s="33" t="s">
        <v>6058</v>
      </c>
      <c r="N354" s="35"/>
      <c r="O354" s="23" t="s">
        <v>6064</v>
      </c>
      <c r="P354" s="30"/>
      <c r="Q354" s="30"/>
    </row>
    <row r="355">
      <c r="A355" s="23" t="s">
        <v>5565</v>
      </c>
      <c r="B355" s="12">
        <v>205985.0</v>
      </c>
      <c r="C355" s="12">
        <v>17646.0</v>
      </c>
      <c r="D355" s="13">
        <v>22520.0</v>
      </c>
      <c r="E355" s="14">
        <v>44545.0</v>
      </c>
      <c r="F355" s="15">
        <v>0.4166666666666667</v>
      </c>
      <c r="G355" s="16" t="s">
        <v>6060</v>
      </c>
      <c r="H355" s="17" t="s">
        <v>6067</v>
      </c>
      <c r="I355" s="18" t="s">
        <v>6062</v>
      </c>
      <c r="J355" s="19" t="s">
        <v>6057</v>
      </c>
      <c r="K355" s="31" t="s">
        <v>6058</v>
      </c>
      <c r="L355" s="32"/>
      <c r="M355" s="33"/>
      <c r="N355" s="35"/>
      <c r="O355" s="23" t="s">
        <v>6063</v>
      </c>
      <c r="P355" s="30"/>
      <c r="Q355" s="30"/>
    </row>
    <row r="356">
      <c r="A356" s="23" t="s">
        <v>4681</v>
      </c>
      <c r="B356" s="12">
        <v>205986.0</v>
      </c>
      <c r="C356" s="12">
        <v>16473.0</v>
      </c>
      <c r="D356" s="13">
        <v>22507.0</v>
      </c>
      <c r="E356" s="14">
        <v>44545.0</v>
      </c>
      <c r="F356" s="15">
        <v>0.4166666666666667</v>
      </c>
      <c r="G356" s="16" t="s">
        <v>6054</v>
      </c>
      <c r="H356" s="17" t="s">
        <v>6055</v>
      </c>
      <c r="I356" s="18" t="s">
        <v>6056</v>
      </c>
      <c r="J356" s="19" t="s">
        <v>6076</v>
      </c>
      <c r="K356" s="37"/>
      <c r="L356" s="32" t="s">
        <v>6058</v>
      </c>
      <c r="M356" s="33"/>
      <c r="N356" s="35"/>
      <c r="O356" s="23" t="s">
        <v>6059</v>
      </c>
      <c r="P356" s="30"/>
      <c r="Q356" s="30"/>
    </row>
    <row r="357">
      <c r="A357" s="23" t="s">
        <v>2804</v>
      </c>
      <c r="B357" s="12">
        <v>205987.0</v>
      </c>
      <c r="C357" s="12">
        <v>14229.0</v>
      </c>
      <c r="D357" s="13">
        <v>24199.0</v>
      </c>
      <c r="E357" s="14">
        <v>44545.0</v>
      </c>
      <c r="F357" s="15">
        <v>0.4166666666666667</v>
      </c>
      <c r="G357" s="16" t="s">
        <v>6060</v>
      </c>
      <c r="H357" s="17" t="s">
        <v>6137</v>
      </c>
      <c r="I357" s="18" t="s">
        <v>6068</v>
      </c>
      <c r="J357" s="19" t="s">
        <v>6111</v>
      </c>
      <c r="K357" s="37"/>
      <c r="L357" s="32" t="s">
        <v>6058</v>
      </c>
      <c r="M357" s="33" t="s">
        <v>6058</v>
      </c>
      <c r="N357" s="35"/>
      <c r="O357" s="23" t="s">
        <v>6064</v>
      </c>
      <c r="P357" s="30"/>
      <c r="Q357" s="30"/>
    </row>
    <row r="358">
      <c r="A358" s="23" t="s">
        <v>3427</v>
      </c>
      <c r="B358" s="12">
        <v>205988.0</v>
      </c>
      <c r="C358" s="12">
        <v>14985.0</v>
      </c>
      <c r="D358" s="13">
        <v>25658.0</v>
      </c>
      <c r="E358" s="14">
        <v>44545.0</v>
      </c>
      <c r="F358" s="15">
        <v>0.46875</v>
      </c>
      <c r="G358" s="16" t="s">
        <v>6060</v>
      </c>
      <c r="H358" s="17" t="s">
        <v>6137</v>
      </c>
      <c r="I358" s="18" t="s">
        <v>6068</v>
      </c>
      <c r="J358" s="19" t="s">
        <v>6097</v>
      </c>
      <c r="K358" s="37"/>
      <c r="L358" s="32" t="s">
        <v>6058</v>
      </c>
      <c r="M358" s="33" t="s">
        <v>6058</v>
      </c>
      <c r="N358" s="35"/>
      <c r="O358" s="23" t="s">
        <v>6064</v>
      </c>
      <c r="P358" s="30"/>
      <c r="Q358" s="30"/>
    </row>
    <row r="359">
      <c r="A359" s="23" t="s">
        <v>2195</v>
      </c>
      <c r="B359" s="12">
        <v>205989.0</v>
      </c>
      <c r="C359" s="12">
        <v>13440.0</v>
      </c>
      <c r="D359" s="13">
        <v>16642.0</v>
      </c>
      <c r="E359" s="14">
        <v>44545.0</v>
      </c>
      <c r="F359" s="15">
        <v>0.4791666666666667</v>
      </c>
      <c r="G359" s="16" t="s">
        <v>6054</v>
      </c>
      <c r="H359" s="17" t="s">
        <v>6067</v>
      </c>
      <c r="I359" s="18" t="s">
        <v>6062</v>
      </c>
      <c r="J359" s="19" t="s">
        <v>6057</v>
      </c>
      <c r="K359" s="37"/>
      <c r="L359" s="32" t="s">
        <v>6058</v>
      </c>
      <c r="M359" s="33"/>
      <c r="N359" s="35"/>
      <c r="O359" s="23" t="s">
        <v>6059</v>
      </c>
      <c r="P359" s="30"/>
      <c r="Q359" s="30"/>
    </row>
    <row r="360">
      <c r="A360" s="23" t="s">
        <v>5224</v>
      </c>
      <c r="B360" s="12">
        <v>205990.0</v>
      </c>
      <c r="C360" s="12">
        <v>17168.0</v>
      </c>
      <c r="D360" s="13">
        <v>27344.0</v>
      </c>
      <c r="E360" s="14">
        <v>44545.0</v>
      </c>
      <c r="F360" s="15">
        <v>0.5416666666666666</v>
      </c>
      <c r="G360" s="16" t="s">
        <v>6060</v>
      </c>
      <c r="H360" s="17" t="s">
        <v>6067</v>
      </c>
      <c r="I360" s="18" t="s">
        <v>6081</v>
      </c>
      <c r="J360" s="19" t="s">
        <v>6121</v>
      </c>
      <c r="K360" s="31" t="s">
        <v>6058</v>
      </c>
      <c r="L360" s="32"/>
      <c r="M360" s="33"/>
      <c r="N360" s="35"/>
      <c r="O360" s="23" t="s">
        <v>6063</v>
      </c>
      <c r="P360" s="30"/>
      <c r="Q360" s="30"/>
    </row>
    <row r="361">
      <c r="A361" s="23" t="s">
        <v>1650</v>
      </c>
      <c r="B361" s="12">
        <v>205991.0</v>
      </c>
      <c r="C361" s="12">
        <v>12758.0</v>
      </c>
      <c r="D361" s="13">
        <v>32853.0</v>
      </c>
      <c r="E361" s="14">
        <v>44545.0</v>
      </c>
      <c r="F361" s="15">
        <v>0.5416666666666666</v>
      </c>
      <c r="G361" s="16" t="s">
        <v>6060</v>
      </c>
      <c r="H361" s="17" t="s">
        <v>6137</v>
      </c>
      <c r="I361" s="18" t="s">
        <v>6056</v>
      </c>
      <c r="J361" s="19" t="s">
        <v>6097</v>
      </c>
      <c r="K361" s="37"/>
      <c r="L361" s="32" t="s">
        <v>6058</v>
      </c>
      <c r="M361" s="33" t="s">
        <v>6058</v>
      </c>
      <c r="N361" s="35"/>
      <c r="O361" s="23" t="s">
        <v>6064</v>
      </c>
      <c r="P361" s="30"/>
      <c r="Q361" s="30"/>
    </row>
    <row r="362">
      <c r="A362" s="23" t="s">
        <v>5545</v>
      </c>
      <c r="B362" s="12">
        <v>205992.0</v>
      </c>
      <c r="C362" s="12">
        <v>17591.0</v>
      </c>
      <c r="D362" s="13">
        <v>17332.0</v>
      </c>
      <c r="E362" s="14">
        <v>44545.0</v>
      </c>
      <c r="F362" s="15">
        <v>0.5416666666666666</v>
      </c>
      <c r="G362" s="16" t="s">
        <v>6060</v>
      </c>
      <c r="H362" s="17" t="s">
        <v>6061</v>
      </c>
      <c r="I362" s="18" t="s">
        <v>6081</v>
      </c>
      <c r="J362" s="19" t="s">
        <v>6076</v>
      </c>
      <c r="K362" s="31" t="s">
        <v>6058</v>
      </c>
      <c r="L362" s="32"/>
      <c r="M362" s="33"/>
      <c r="N362" s="35"/>
      <c r="O362" s="23" t="s">
        <v>6063</v>
      </c>
      <c r="P362" s="30"/>
      <c r="Q362" s="30"/>
    </row>
    <row r="363">
      <c r="A363" s="23" t="s">
        <v>3389</v>
      </c>
      <c r="B363" s="12">
        <v>205993.0</v>
      </c>
      <c r="C363" s="12">
        <v>14940.0</v>
      </c>
      <c r="D363" s="13">
        <v>18189.0</v>
      </c>
      <c r="E363" s="14">
        <v>44545.0</v>
      </c>
      <c r="F363" s="15">
        <v>0.5520833333333334</v>
      </c>
      <c r="G363" s="16" t="s">
        <v>6060</v>
      </c>
      <c r="H363" s="17" t="s">
        <v>6137</v>
      </c>
      <c r="I363" s="18" t="s">
        <v>6068</v>
      </c>
      <c r="J363" s="19" t="s">
        <v>6102</v>
      </c>
      <c r="K363" s="37"/>
      <c r="L363" s="32" t="s">
        <v>6058</v>
      </c>
      <c r="M363" s="33"/>
      <c r="N363" s="35"/>
      <c r="O363" s="23" t="s">
        <v>6059</v>
      </c>
      <c r="P363" s="30"/>
      <c r="Q363" s="30"/>
    </row>
    <row r="364">
      <c r="A364" s="23" t="s">
        <v>1223</v>
      </c>
      <c r="B364" s="12">
        <v>205994.0</v>
      </c>
      <c r="C364" s="12">
        <v>12071.0</v>
      </c>
      <c r="D364" s="13">
        <v>21599.0</v>
      </c>
      <c r="E364" s="14">
        <v>44545.0</v>
      </c>
      <c r="F364" s="15">
        <v>0.5625</v>
      </c>
      <c r="G364" s="16" t="s">
        <v>6060</v>
      </c>
      <c r="H364" s="17" t="s">
        <v>6055</v>
      </c>
      <c r="I364" s="18" t="s">
        <v>6056</v>
      </c>
      <c r="J364" s="19" t="s">
        <v>6069</v>
      </c>
      <c r="K364" s="37"/>
      <c r="L364" s="32" t="s">
        <v>6058</v>
      </c>
      <c r="M364" s="33" t="s">
        <v>6058</v>
      </c>
      <c r="N364" s="35"/>
      <c r="O364" s="23" t="s">
        <v>6064</v>
      </c>
      <c r="P364" s="30"/>
      <c r="Q364" s="30"/>
    </row>
    <row r="365">
      <c r="A365" s="23" t="s">
        <v>3744</v>
      </c>
      <c r="B365" s="12">
        <v>205995.0</v>
      </c>
      <c r="C365" s="12">
        <v>15369.0</v>
      </c>
      <c r="D365" s="13">
        <v>20429.0</v>
      </c>
      <c r="E365" s="14">
        <v>44545.0</v>
      </c>
      <c r="F365" s="15">
        <v>0.5625</v>
      </c>
      <c r="G365" s="16" t="s">
        <v>6060</v>
      </c>
      <c r="H365" s="17" t="s">
        <v>6061</v>
      </c>
      <c r="I365" s="18" t="s">
        <v>6081</v>
      </c>
      <c r="J365" s="19" t="s">
        <v>6138</v>
      </c>
      <c r="K365" s="37"/>
      <c r="L365" s="32" t="s">
        <v>6058</v>
      </c>
      <c r="M365" s="33"/>
      <c r="N365" s="35"/>
      <c r="O365" s="23" t="s">
        <v>6059</v>
      </c>
      <c r="P365" s="30"/>
      <c r="Q365" s="30"/>
    </row>
    <row r="366">
      <c r="A366" s="23" t="s">
        <v>854</v>
      </c>
      <c r="B366" s="12">
        <v>205996.0</v>
      </c>
      <c r="C366" s="12">
        <v>11268.0</v>
      </c>
      <c r="D366" s="13">
        <v>14436.0</v>
      </c>
      <c r="E366" s="14">
        <v>44545.0</v>
      </c>
      <c r="F366" s="15">
        <v>0.5729166666666666</v>
      </c>
      <c r="G366" s="16" t="s">
        <v>6060</v>
      </c>
      <c r="H366" s="17" t="s">
        <v>6067</v>
      </c>
      <c r="I366" s="18" t="s">
        <v>6062</v>
      </c>
      <c r="J366" s="19" t="s">
        <v>6057</v>
      </c>
      <c r="K366" s="31"/>
      <c r="L366" s="32" t="s">
        <v>6058</v>
      </c>
      <c r="M366" s="33"/>
      <c r="N366" s="35"/>
      <c r="O366" s="23" t="s">
        <v>6059</v>
      </c>
      <c r="P366" s="30"/>
      <c r="Q366" s="30"/>
    </row>
    <row r="367">
      <c r="A367" s="23" t="s">
        <v>2530</v>
      </c>
      <c r="B367" s="12">
        <v>205997.0</v>
      </c>
      <c r="C367" s="12">
        <v>13863.0</v>
      </c>
      <c r="D367" s="13">
        <v>29842.0</v>
      </c>
      <c r="E367" s="14">
        <v>44545.0</v>
      </c>
      <c r="F367" s="15">
        <v>0.5729166666666666</v>
      </c>
      <c r="G367" s="16" t="s">
        <v>6054</v>
      </c>
      <c r="H367" s="17" t="s">
        <v>6061</v>
      </c>
      <c r="I367" s="18" t="s">
        <v>6081</v>
      </c>
      <c r="J367" s="19" t="s">
        <v>6116</v>
      </c>
      <c r="K367" s="37"/>
      <c r="L367" s="32" t="s">
        <v>6058</v>
      </c>
      <c r="M367" s="33"/>
      <c r="N367" s="35"/>
      <c r="O367" s="23" t="s">
        <v>6059</v>
      </c>
      <c r="P367" s="30"/>
      <c r="Q367" s="30"/>
    </row>
    <row r="368">
      <c r="A368" s="23" t="s">
        <v>1310</v>
      </c>
      <c r="B368" s="12">
        <v>205998.0</v>
      </c>
      <c r="C368" s="12">
        <v>12253.0</v>
      </c>
      <c r="D368" s="13">
        <v>28903.0</v>
      </c>
      <c r="E368" s="14">
        <v>44545.0</v>
      </c>
      <c r="F368" s="15">
        <v>0.5833333333333334</v>
      </c>
      <c r="G368" s="16" t="s">
        <v>6060</v>
      </c>
      <c r="H368" s="17" t="s">
        <v>6137</v>
      </c>
      <c r="I368" s="18" t="s">
        <v>6068</v>
      </c>
      <c r="J368" s="19" t="s">
        <v>6091</v>
      </c>
      <c r="K368" s="31"/>
      <c r="L368" s="32" t="s">
        <v>6058</v>
      </c>
      <c r="M368" s="33"/>
      <c r="N368" s="35"/>
      <c r="O368" s="23" t="s">
        <v>6059</v>
      </c>
      <c r="P368" s="30"/>
      <c r="Q368" s="30"/>
    </row>
    <row r="369">
      <c r="A369" s="23" t="s">
        <v>1126</v>
      </c>
      <c r="B369" s="12">
        <v>205999.0</v>
      </c>
      <c r="C369" s="12">
        <v>11870.0</v>
      </c>
      <c r="D369" s="13">
        <v>22904.0</v>
      </c>
      <c r="E369" s="14">
        <v>44545.0</v>
      </c>
      <c r="F369" s="15">
        <v>0.59375</v>
      </c>
      <c r="G369" s="16" t="s">
        <v>6060</v>
      </c>
      <c r="H369" s="17" t="s">
        <v>6137</v>
      </c>
      <c r="I369" s="18" t="s">
        <v>6068</v>
      </c>
      <c r="J369" s="19" t="s">
        <v>6074</v>
      </c>
      <c r="K369" s="37"/>
      <c r="L369" s="32" t="s">
        <v>6058</v>
      </c>
      <c r="M369" s="33"/>
      <c r="N369" s="35"/>
      <c r="O369" s="23" t="s">
        <v>6059</v>
      </c>
      <c r="P369" s="30"/>
      <c r="Q369" s="30"/>
    </row>
    <row r="370">
      <c r="A370" s="23" t="s">
        <v>5543</v>
      </c>
      <c r="B370" s="12">
        <v>206000.0</v>
      </c>
      <c r="C370" s="12">
        <v>17589.0</v>
      </c>
      <c r="D370" s="13">
        <v>24271.0</v>
      </c>
      <c r="E370" s="14">
        <v>44545.0</v>
      </c>
      <c r="F370" s="15">
        <v>0.59375</v>
      </c>
      <c r="G370" s="16" t="s">
        <v>6054</v>
      </c>
      <c r="H370" s="17" t="s">
        <v>6055</v>
      </c>
      <c r="I370" s="18" t="s">
        <v>6081</v>
      </c>
      <c r="J370" s="19" t="s">
        <v>6076</v>
      </c>
      <c r="K370" s="31" t="s">
        <v>6058</v>
      </c>
      <c r="L370" s="32"/>
      <c r="M370" s="33"/>
      <c r="N370" s="35"/>
      <c r="O370" s="23" t="s">
        <v>6063</v>
      </c>
      <c r="P370" s="30"/>
      <c r="Q370" s="30"/>
    </row>
    <row r="371">
      <c r="A371" s="23" t="s">
        <v>4762</v>
      </c>
      <c r="B371" s="12">
        <v>206001.0</v>
      </c>
      <c r="C371" s="12">
        <v>16576.0</v>
      </c>
      <c r="D371" s="13">
        <v>17982.0</v>
      </c>
      <c r="E371" s="14">
        <v>44545.0</v>
      </c>
      <c r="F371" s="15">
        <v>0.6041666666666666</v>
      </c>
      <c r="G371" s="16" t="s">
        <v>6054</v>
      </c>
      <c r="H371" s="17" t="s">
        <v>6137</v>
      </c>
      <c r="I371" s="18" t="s">
        <v>6056</v>
      </c>
      <c r="J371" s="19" t="s">
        <v>6057</v>
      </c>
      <c r="K371" s="37"/>
      <c r="L371" s="32" t="s">
        <v>6058</v>
      </c>
      <c r="M371" s="33"/>
      <c r="N371" s="35"/>
      <c r="O371" s="23" t="s">
        <v>6059</v>
      </c>
      <c r="P371" s="30"/>
      <c r="Q371" s="30"/>
    </row>
    <row r="372">
      <c r="A372" s="23" t="s">
        <v>231</v>
      </c>
      <c r="B372" s="12">
        <v>206002.0</v>
      </c>
      <c r="C372" s="12">
        <v>9707.0</v>
      </c>
      <c r="D372" s="13">
        <v>29373.0</v>
      </c>
      <c r="E372" s="14">
        <v>44545.0</v>
      </c>
      <c r="F372" s="15">
        <v>0.625</v>
      </c>
      <c r="G372" s="16" t="s">
        <v>6054</v>
      </c>
      <c r="H372" s="17" t="s">
        <v>6137</v>
      </c>
      <c r="I372" s="18" t="s">
        <v>6068</v>
      </c>
      <c r="J372" s="19" t="s">
        <v>6097</v>
      </c>
      <c r="K372" s="37"/>
      <c r="L372" s="32" t="s">
        <v>6058</v>
      </c>
      <c r="M372" s="33"/>
      <c r="N372" s="35"/>
      <c r="O372" s="23" t="s">
        <v>6059</v>
      </c>
      <c r="P372" s="30"/>
      <c r="Q372" s="30"/>
    </row>
    <row r="373">
      <c r="A373" s="23" t="s">
        <v>2357</v>
      </c>
      <c r="B373" s="12">
        <v>206003.0</v>
      </c>
      <c r="C373" s="12">
        <v>13641.0</v>
      </c>
      <c r="D373" s="13">
        <v>29118.0</v>
      </c>
      <c r="E373" s="14">
        <v>44545.0</v>
      </c>
      <c r="F373" s="15">
        <v>0.625</v>
      </c>
      <c r="G373" s="16" t="s">
        <v>6054</v>
      </c>
      <c r="H373" s="17" t="s">
        <v>6137</v>
      </c>
      <c r="I373" s="18" t="s">
        <v>6068</v>
      </c>
      <c r="J373" s="19" t="s">
        <v>6069</v>
      </c>
      <c r="K373" s="37"/>
      <c r="L373" s="32" t="s">
        <v>6058</v>
      </c>
      <c r="M373" s="33"/>
      <c r="N373" s="35"/>
      <c r="O373" s="23" t="s">
        <v>6059</v>
      </c>
      <c r="P373" s="30"/>
      <c r="Q373" s="30"/>
    </row>
    <row r="374">
      <c r="A374" s="23" t="s">
        <v>2720</v>
      </c>
      <c r="B374" s="12">
        <v>206004.0</v>
      </c>
      <c r="C374" s="12">
        <v>14113.0</v>
      </c>
      <c r="D374" s="13">
        <v>21851.0</v>
      </c>
      <c r="E374" s="14">
        <v>44545.0</v>
      </c>
      <c r="F374" s="15">
        <v>0.625</v>
      </c>
      <c r="G374" s="16" t="s">
        <v>6054</v>
      </c>
      <c r="H374" s="17" t="s">
        <v>6061</v>
      </c>
      <c r="I374" s="18" t="s">
        <v>6081</v>
      </c>
      <c r="J374" s="19" t="s">
        <v>6138</v>
      </c>
      <c r="K374" s="37"/>
      <c r="L374" s="32" t="s">
        <v>6058</v>
      </c>
      <c r="M374" s="33" t="s">
        <v>6058</v>
      </c>
      <c r="N374" s="35"/>
      <c r="O374" s="23" t="s">
        <v>6064</v>
      </c>
      <c r="P374" s="30"/>
      <c r="Q374" s="30"/>
    </row>
    <row r="375">
      <c r="A375" s="23" t="s">
        <v>4738</v>
      </c>
      <c r="B375" s="12">
        <v>206005.0</v>
      </c>
      <c r="C375" s="12">
        <v>16543.0</v>
      </c>
      <c r="D375" s="13">
        <v>34460.0</v>
      </c>
      <c r="E375" s="14">
        <v>44545.0</v>
      </c>
      <c r="F375" s="15">
        <v>0.625</v>
      </c>
      <c r="G375" s="16" t="s">
        <v>6054</v>
      </c>
      <c r="H375" s="17" t="s">
        <v>6067</v>
      </c>
      <c r="I375" s="18" t="s">
        <v>6081</v>
      </c>
      <c r="J375" s="19" t="s">
        <v>6088</v>
      </c>
      <c r="K375" s="37"/>
      <c r="L375" s="32" t="s">
        <v>6058</v>
      </c>
      <c r="M375" s="33"/>
      <c r="N375" s="35"/>
      <c r="O375" s="23" t="s">
        <v>6059</v>
      </c>
      <c r="P375" s="30">
        <f>(countif(K347:L375,"x")-(COUNTIF(M347:M375,"x")))</f>
        <v>22</v>
      </c>
      <c r="Q375" s="30"/>
    </row>
    <row r="376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</row>
    <row r="377">
      <c r="A377" s="23" t="s">
        <v>302</v>
      </c>
      <c r="B377" s="12">
        <v>206006.0</v>
      </c>
      <c r="C377" s="12">
        <v>9897.0</v>
      </c>
      <c r="D377" s="13">
        <v>20744.0</v>
      </c>
      <c r="E377" s="14">
        <v>44546.0</v>
      </c>
      <c r="F377" s="15">
        <v>0.34375</v>
      </c>
      <c r="G377" s="16" t="s">
        <v>6060</v>
      </c>
      <c r="H377" s="17" t="s">
        <v>6055</v>
      </c>
      <c r="I377" s="18" t="s">
        <v>6068</v>
      </c>
      <c r="J377" s="19" t="s">
        <v>6126</v>
      </c>
      <c r="K377" s="31"/>
      <c r="L377" s="32" t="s">
        <v>6058</v>
      </c>
      <c r="M377" s="33"/>
      <c r="N377" s="35"/>
      <c r="O377" s="23" t="s">
        <v>6059</v>
      </c>
      <c r="P377" s="30"/>
      <c r="Q377" s="30"/>
    </row>
    <row r="378">
      <c r="A378" s="23" t="s">
        <v>3840</v>
      </c>
      <c r="B378" s="12">
        <v>206007.0</v>
      </c>
      <c r="C378" s="12">
        <v>15485.0</v>
      </c>
      <c r="D378" s="13">
        <v>22499.0</v>
      </c>
      <c r="E378" s="14">
        <v>44546.0</v>
      </c>
      <c r="F378" s="15">
        <v>0.34375</v>
      </c>
      <c r="G378" s="16" t="s">
        <v>6054</v>
      </c>
      <c r="H378" s="17" t="s">
        <v>6061</v>
      </c>
      <c r="I378" s="18" t="s">
        <v>6081</v>
      </c>
      <c r="J378" s="19" t="s">
        <v>6126</v>
      </c>
      <c r="K378" s="31"/>
      <c r="L378" s="32" t="s">
        <v>6058</v>
      </c>
      <c r="M378" s="33"/>
      <c r="N378" s="35"/>
      <c r="O378" s="23" t="s">
        <v>6059</v>
      </c>
      <c r="P378" s="30"/>
      <c r="Q378" s="30"/>
    </row>
    <row r="379">
      <c r="A379" s="23" t="s">
        <v>275</v>
      </c>
      <c r="B379" s="12">
        <v>206008.0</v>
      </c>
      <c r="C379" s="12">
        <v>9830.0</v>
      </c>
      <c r="D379" s="13">
        <v>24008.0</v>
      </c>
      <c r="E379" s="14">
        <v>44546.0</v>
      </c>
      <c r="F379" s="15">
        <v>0.3541666666666667</v>
      </c>
      <c r="G379" s="16" t="s">
        <v>6054</v>
      </c>
      <c r="H379" s="17" t="s">
        <v>6137</v>
      </c>
      <c r="I379" s="18" t="s">
        <v>6068</v>
      </c>
      <c r="J379" s="19" t="s">
        <v>6088</v>
      </c>
      <c r="K379" s="31"/>
      <c r="L379" s="32" t="s">
        <v>6058</v>
      </c>
      <c r="M379" s="33" t="s">
        <v>6058</v>
      </c>
      <c r="N379" s="35"/>
      <c r="O379" s="23" t="s">
        <v>6064</v>
      </c>
      <c r="P379" s="30"/>
      <c r="Q379" s="30"/>
    </row>
    <row r="380">
      <c r="A380" s="23" t="s">
        <v>1898</v>
      </c>
      <c r="B380" s="12">
        <v>206009.0</v>
      </c>
      <c r="C380" s="12">
        <v>13053.0</v>
      </c>
      <c r="D380" s="13">
        <v>31604.0</v>
      </c>
      <c r="E380" s="14">
        <v>44546.0</v>
      </c>
      <c r="F380" s="15">
        <v>0.3541666666666667</v>
      </c>
      <c r="G380" s="16" t="s">
        <v>6060</v>
      </c>
      <c r="H380" s="17" t="s">
        <v>6137</v>
      </c>
      <c r="I380" s="18" t="s">
        <v>6068</v>
      </c>
      <c r="J380" s="19" t="s">
        <v>6111</v>
      </c>
      <c r="K380" s="31"/>
      <c r="L380" s="32" t="s">
        <v>6058</v>
      </c>
      <c r="M380" s="33" t="s">
        <v>6058</v>
      </c>
      <c r="N380" s="35"/>
      <c r="O380" s="23" t="s">
        <v>6064</v>
      </c>
      <c r="P380" s="30"/>
      <c r="Q380" s="30"/>
    </row>
    <row r="381">
      <c r="A381" s="23" t="s">
        <v>1512</v>
      </c>
      <c r="B381" s="12">
        <v>206010.0</v>
      </c>
      <c r="C381" s="12">
        <v>12567.0</v>
      </c>
      <c r="D381" s="13">
        <v>21873.0</v>
      </c>
      <c r="E381" s="14">
        <v>44546.0</v>
      </c>
      <c r="F381" s="15">
        <v>0.375</v>
      </c>
      <c r="G381" s="16" t="s">
        <v>6054</v>
      </c>
      <c r="H381" s="17" t="s">
        <v>6137</v>
      </c>
      <c r="I381" s="18" t="s">
        <v>6068</v>
      </c>
      <c r="J381" s="19" t="s">
        <v>6088</v>
      </c>
      <c r="K381" s="31"/>
      <c r="L381" s="32" t="s">
        <v>6058</v>
      </c>
      <c r="M381" s="33" t="s">
        <v>6058</v>
      </c>
      <c r="N381" s="35"/>
      <c r="O381" s="23" t="s">
        <v>6064</v>
      </c>
      <c r="P381" s="30"/>
      <c r="Q381" s="30"/>
    </row>
    <row r="382">
      <c r="A382" s="23" t="s">
        <v>152</v>
      </c>
      <c r="B382" s="12">
        <v>206011.0</v>
      </c>
      <c r="C382" s="12">
        <v>9493.0</v>
      </c>
      <c r="D382" s="13">
        <v>20636.0</v>
      </c>
      <c r="E382" s="14">
        <v>44546.0</v>
      </c>
      <c r="F382" s="15">
        <v>0.375</v>
      </c>
      <c r="G382" s="16" t="s">
        <v>6054</v>
      </c>
      <c r="H382" s="17" t="s">
        <v>6137</v>
      </c>
      <c r="I382" s="18" t="s">
        <v>6068</v>
      </c>
      <c r="J382" s="19" t="s">
        <v>6069</v>
      </c>
      <c r="K382" s="31"/>
      <c r="L382" s="32" t="s">
        <v>6058</v>
      </c>
      <c r="M382" s="33" t="s">
        <v>6058</v>
      </c>
      <c r="N382" s="35"/>
      <c r="O382" s="23" t="s">
        <v>6064</v>
      </c>
      <c r="P382" s="30"/>
      <c r="Q382" s="30"/>
    </row>
    <row r="383">
      <c r="A383" s="23" t="s">
        <v>2705</v>
      </c>
      <c r="B383" s="12">
        <v>206012.0</v>
      </c>
      <c r="C383" s="12">
        <v>14095.0</v>
      </c>
      <c r="D383" s="13">
        <v>22965.0</v>
      </c>
      <c r="E383" s="14">
        <v>44546.0</v>
      </c>
      <c r="F383" s="15">
        <v>0.375</v>
      </c>
      <c r="G383" s="16" t="s">
        <v>6060</v>
      </c>
      <c r="H383" s="17" t="s">
        <v>6055</v>
      </c>
      <c r="I383" s="18" t="s">
        <v>6056</v>
      </c>
      <c r="J383" s="19" t="s">
        <v>6111</v>
      </c>
      <c r="K383" s="37"/>
      <c r="L383" s="32" t="s">
        <v>6058</v>
      </c>
      <c r="M383" s="33"/>
      <c r="N383" s="35"/>
      <c r="O383" s="23" t="s">
        <v>6059</v>
      </c>
      <c r="P383" s="30"/>
      <c r="Q383" s="30"/>
    </row>
    <row r="384">
      <c r="A384" s="23" t="s">
        <v>4692</v>
      </c>
      <c r="B384" s="12">
        <v>206013.0</v>
      </c>
      <c r="C384" s="12">
        <v>16488.0</v>
      </c>
      <c r="D384" s="13">
        <v>22921.0</v>
      </c>
      <c r="E384" s="14">
        <v>44546.0</v>
      </c>
      <c r="F384" s="15">
        <v>0.3854166666666667</v>
      </c>
      <c r="G384" s="16" t="s">
        <v>6054</v>
      </c>
      <c r="H384" s="17" t="s">
        <v>6137</v>
      </c>
      <c r="I384" s="18" t="s">
        <v>6068</v>
      </c>
      <c r="J384" s="19" t="s">
        <v>6097</v>
      </c>
      <c r="K384" s="37"/>
      <c r="L384" s="32" t="s">
        <v>6058</v>
      </c>
      <c r="M384" s="33"/>
      <c r="N384" s="35"/>
      <c r="O384" s="23" t="s">
        <v>6059</v>
      </c>
      <c r="P384" s="30"/>
      <c r="Q384" s="30"/>
    </row>
    <row r="385">
      <c r="A385" s="23" t="s">
        <v>4801</v>
      </c>
      <c r="B385" s="12">
        <v>206014.0</v>
      </c>
      <c r="C385" s="12">
        <v>16635.0</v>
      </c>
      <c r="D385" s="13">
        <v>19895.0</v>
      </c>
      <c r="E385" s="14">
        <v>44546.0</v>
      </c>
      <c r="F385" s="15">
        <v>0.3854166666666667</v>
      </c>
      <c r="G385" s="16" t="s">
        <v>6054</v>
      </c>
      <c r="H385" s="17" t="s">
        <v>6061</v>
      </c>
      <c r="I385" s="18" t="s">
        <v>6081</v>
      </c>
      <c r="J385" s="19" t="s">
        <v>6109</v>
      </c>
      <c r="K385" s="37"/>
      <c r="L385" s="32" t="s">
        <v>6058</v>
      </c>
      <c r="M385" s="33" t="s">
        <v>6058</v>
      </c>
      <c r="N385" s="35"/>
      <c r="O385" s="23" t="s">
        <v>6064</v>
      </c>
      <c r="P385" s="30"/>
      <c r="Q385" s="30"/>
    </row>
    <row r="386">
      <c r="A386" s="23" t="s">
        <v>2587</v>
      </c>
      <c r="B386" s="12">
        <v>206015.0</v>
      </c>
      <c r="C386" s="12">
        <v>13937.0</v>
      </c>
      <c r="D386" s="13">
        <v>33308.0</v>
      </c>
      <c r="E386" s="14">
        <v>44546.0</v>
      </c>
      <c r="F386" s="15">
        <v>0.3958333333333333</v>
      </c>
      <c r="G386" s="16" t="s">
        <v>6054</v>
      </c>
      <c r="H386" s="17" t="s">
        <v>6055</v>
      </c>
      <c r="I386" s="18" t="s">
        <v>6056</v>
      </c>
      <c r="J386" s="19" t="s">
        <v>6132</v>
      </c>
      <c r="K386" s="37"/>
      <c r="L386" s="32" t="s">
        <v>6058</v>
      </c>
      <c r="M386" s="33" t="s">
        <v>6058</v>
      </c>
      <c r="N386" s="35"/>
      <c r="O386" s="23" t="s">
        <v>6064</v>
      </c>
      <c r="P386" s="30"/>
      <c r="Q386" s="30"/>
    </row>
    <row r="387">
      <c r="A387" s="23" t="s">
        <v>5096</v>
      </c>
      <c r="B387" s="12">
        <v>206016.0</v>
      </c>
      <c r="C387" s="12">
        <v>17009.0</v>
      </c>
      <c r="D387" s="13">
        <v>20910.0</v>
      </c>
      <c r="E387" s="14">
        <v>44546.0</v>
      </c>
      <c r="F387" s="15">
        <v>0.3958333333333333</v>
      </c>
      <c r="G387" s="16" t="s">
        <v>6054</v>
      </c>
      <c r="H387" s="17" t="s">
        <v>6061</v>
      </c>
      <c r="I387" s="18" t="s">
        <v>6081</v>
      </c>
      <c r="J387" s="19" t="s">
        <v>6098</v>
      </c>
      <c r="K387" s="37"/>
      <c r="L387" s="32" t="s">
        <v>6058</v>
      </c>
      <c r="M387" s="33" t="s">
        <v>6058</v>
      </c>
      <c r="N387" s="35"/>
      <c r="O387" s="23" t="s">
        <v>6064</v>
      </c>
      <c r="P387" s="30"/>
      <c r="Q387" s="30"/>
    </row>
    <row r="388">
      <c r="A388" s="23" t="s">
        <v>3790</v>
      </c>
      <c r="B388" s="12">
        <v>206017.0</v>
      </c>
      <c r="C388" s="12">
        <v>15425.0</v>
      </c>
      <c r="D388" s="13">
        <v>31223.0</v>
      </c>
      <c r="E388" s="14">
        <v>44546.0</v>
      </c>
      <c r="F388" s="15">
        <v>0.40625</v>
      </c>
      <c r="G388" s="16" t="s">
        <v>6060</v>
      </c>
      <c r="H388" s="17" t="s">
        <v>6067</v>
      </c>
      <c r="I388" s="18" t="s">
        <v>6056</v>
      </c>
      <c r="J388" s="19" t="s">
        <v>6139</v>
      </c>
      <c r="K388" s="31"/>
      <c r="L388" s="32" t="s">
        <v>6058</v>
      </c>
      <c r="M388" s="33"/>
      <c r="N388" s="35"/>
      <c r="O388" s="23" t="s">
        <v>6059</v>
      </c>
      <c r="P388" s="30"/>
      <c r="Q388" s="30"/>
    </row>
    <row r="389">
      <c r="A389" s="23" t="s">
        <v>4649</v>
      </c>
      <c r="B389" s="12">
        <v>206018.0</v>
      </c>
      <c r="C389" s="12">
        <v>16433.0</v>
      </c>
      <c r="D389" s="13">
        <v>22177.0</v>
      </c>
      <c r="E389" s="14">
        <v>44546.0</v>
      </c>
      <c r="F389" s="15">
        <v>0.40625</v>
      </c>
      <c r="G389" s="16" t="s">
        <v>6060</v>
      </c>
      <c r="H389" s="17" t="s">
        <v>6055</v>
      </c>
      <c r="I389" s="18" t="s">
        <v>6056</v>
      </c>
      <c r="J389" s="19" t="s">
        <v>6097</v>
      </c>
      <c r="K389" s="37"/>
      <c r="L389" s="32" t="s">
        <v>6058</v>
      </c>
      <c r="M389" s="33"/>
      <c r="N389" s="35"/>
      <c r="O389" s="23" t="s">
        <v>6059</v>
      </c>
      <c r="P389" s="30"/>
      <c r="Q389" s="30"/>
    </row>
    <row r="390">
      <c r="A390" s="23" t="s">
        <v>3824</v>
      </c>
      <c r="B390" s="12">
        <v>206019.0</v>
      </c>
      <c r="C390" s="12">
        <v>15466.0</v>
      </c>
      <c r="D390" s="13">
        <v>15405.0</v>
      </c>
      <c r="E390" s="14">
        <v>44546.0</v>
      </c>
      <c r="F390" s="15">
        <v>0.40625</v>
      </c>
      <c r="G390" s="16" t="s">
        <v>6060</v>
      </c>
      <c r="H390" s="17" t="s">
        <v>6061</v>
      </c>
      <c r="I390" s="18" t="s">
        <v>6062</v>
      </c>
      <c r="J390" s="19" t="s">
        <v>6057</v>
      </c>
      <c r="K390" s="37"/>
      <c r="L390" s="32" t="s">
        <v>6058</v>
      </c>
      <c r="M390" s="33" t="s">
        <v>6058</v>
      </c>
      <c r="N390" s="35"/>
      <c r="O390" s="23" t="s">
        <v>6064</v>
      </c>
      <c r="P390" s="30"/>
      <c r="Q390" s="30"/>
    </row>
    <row r="391">
      <c r="A391" s="23" t="s">
        <v>1287</v>
      </c>
      <c r="B391" s="12">
        <v>206020.0</v>
      </c>
      <c r="C391" s="12">
        <v>12204.0</v>
      </c>
      <c r="D391" s="13">
        <v>28608.0</v>
      </c>
      <c r="E391" s="14">
        <v>44546.0</v>
      </c>
      <c r="F391" s="15">
        <v>0.40625</v>
      </c>
      <c r="G391" s="16" t="s">
        <v>6060</v>
      </c>
      <c r="H391" s="17" t="s">
        <v>6067</v>
      </c>
      <c r="I391" s="18" t="s">
        <v>6081</v>
      </c>
      <c r="J391" s="19" t="s">
        <v>6111</v>
      </c>
      <c r="K391" s="37"/>
      <c r="L391" s="32" t="s">
        <v>6058</v>
      </c>
      <c r="M391" s="33"/>
      <c r="N391" s="35"/>
      <c r="O391" s="23" t="s">
        <v>6059</v>
      </c>
      <c r="P391" s="30"/>
      <c r="Q391" s="30"/>
    </row>
    <row r="392">
      <c r="A392" s="23" t="s">
        <v>2774</v>
      </c>
      <c r="B392" s="12">
        <v>206021.0</v>
      </c>
      <c r="C392" s="12">
        <v>14187.0</v>
      </c>
      <c r="D392" s="13">
        <v>29547.0</v>
      </c>
      <c r="E392" s="14">
        <v>44546.0</v>
      </c>
      <c r="F392" s="15">
        <v>0.4166666666666667</v>
      </c>
      <c r="G392" s="16" t="s">
        <v>6060</v>
      </c>
      <c r="H392" s="17" t="s">
        <v>6061</v>
      </c>
      <c r="I392" s="18" t="s">
        <v>6081</v>
      </c>
      <c r="J392" s="19" t="s">
        <v>6092</v>
      </c>
      <c r="K392" s="37"/>
      <c r="L392" s="32" t="s">
        <v>6058</v>
      </c>
      <c r="M392" s="33"/>
      <c r="N392" s="35"/>
      <c r="O392" s="23" t="s">
        <v>6059</v>
      </c>
      <c r="P392" s="30"/>
      <c r="Q392" s="30"/>
    </row>
    <row r="393">
      <c r="A393" s="23" t="s">
        <v>5593</v>
      </c>
      <c r="B393" s="12">
        <v>206022.0</v>
      </c>
      <c r="C393" s="12">
        <v>17707.0</v>
      </c>
      <c r="D393" s="13">
        <v>16095.0</v>
      </c>
      <c r="E393" s="14">
        <v>44546.0</v>
      </c>
      <c r="F393" s="15">
        <v>0.4166666666666667</v>
      </c>
      <c r="G393" s="16" t="s">
        <v>6054</v>
      </c>
      <c r="H393" s="17" t="s">
        <v>6061</v>
      </c>
      <c r="I393" s="18" t="s">
        <v>6062</v>
      </c>
      <c r="J393" s="19" t="s">
        <v>6057</v>
      </c>
      <c r="K393" s="31" t="s">
        <v>6058</v>
      </c>
      <c r="L393" s="32"/>
      <c r="M393" s="33"/>
      <c r="N393" s="35"/>
      <c r="O393" s="23" t="s">
        <v>6063</v>
      </c>
      <c r="P393" s="30"/>
      <c r="Q393" s="30"/>
    </row>
    <row r="394">
      <c r="A394" s="23" t="s">
        <v>98</v>
      </c>
      <c r="B394" s="12">
        <v>206023.0</v>
      </c>
      <c r="C394" s="12">
        <v>9286.0</v>
      </c>
      <c r="D394" s="13">
        <v>14829.0</v>
      </c>
      <c r="E394" s="14">
        <v>44546.0</v>
      </c>
      <c r="F394" s="15">
        <v>0.4270833333333333</v>
      </c>
      <c r="G394" s="16" t="s">
        <v>6060</v>
      </c>
      <c r="H394" s="17" t="s">
        <v>6067</v>
      </c>
      <c r="I394" s="18" t="s">
        <v>6062</v>
      </c>
      <c r="J394" s="19" t="s">
        <v>6057</v>
      </c>
      <c r="K394" s="31"/>
      <c r="L394" s="32" t="s">
        <v>6058</v>
      </c>
      <c r="M394" s="33" t="s">
        <v>6058</v>
      </c>
      <c r="N394" s="35"/>
      <c r="O394" s="23" t="s">
        <v>6064</v>
      </c>
      <c r="P394" s="30"/>
      <c r="Q394" s="30"/>
    </row>
    <row r="395">
      <c r="A395" s="23" t="s">
        <v>2763</v>
      </c>
      <c r="B395" s="12">
        <v>206024.0</v>
      </c>
      <c r="C395" s="12">
        <v>14174.0</v>
      </c>
      <c r="D395" s="13">
        <v>20551.0</v>
      </c>
      <c r="E395" s="14">
        <v>44546.0</v>
      </c>
      <c r="F395" s="15">
        <v>0.4375</v>
      </c>
      <c r="G395" s="16" t="s">
        <v>6060</v>
      </c>
      <c r="H395" s="17" t="s">
        <v>6137</v>
      </c>
      <c r="I395" s="18" t="s">
        <v>6068</v>
      </c>
      <c r="J395" s="19" t="s">
        <v>6111</v>
      </c>
      <c r="K395" s="37"/>
      <c r="L395" s="32" t="s">
        <v>6058</v>
      </c>
      <c r="M395" s="33"/>
      <c r="N395" s="35"/>
      <c r="O395" s="23" t="s">
        <v>6059</v>
      </c>
      <c r="P395" s="30"/>
      <c r="Q395" s="30"/>
    </row>
    <row r="396">
      <c r="A396" s="23" t="s">
        <v>81</v>
      </c>
      <c r="B396" s="12">
        <v>206025.0</v>
      </c>
      <c r="C396" s="12">
        <v>9259.0</v>
      </c>
      <c r="D396" s="13">
        <v>23278.0</v>
      </c>
      <c r="E396" s="14">
        <v>44546.0</v>
      </c>
      <c r="F396" s="15">
        <v>0.4479166666666667</v>
      </c>
      <c r="G396" s="16" t="s">
        <v>6060</v>
      </c>
      <c r="H396" s="17" t="s">
        <v>6067</v>
      </c>
      <c r="I396" s="18" t="s">
        <v>6081</v>
      </c>
      <c r="J396" s="19" t="s">
        <v>6074</v>
      </c>
      <c r="K396" s="31"/>
      <c r="L396" s="32" t="s">
        <v>6058</v>
      </c>
      <c r="M396" s="33"/>
      <c r="N396" s="35"/>
      <c r="O396" s="23" t="s">
        <v>6059</v>
      </c>
      <c r="P396" s="30"/>
      <c r="Q396" s="30"/>
    </row>
    <row r="397">
      <c r="A397" s="23" t="s">
        <v>494</v>
      </c>
      <c r="B397" s="12">
        <v>206026.0</v>
      </c>
      <c r="C397" s="12">
        <v>10395.0</v>
      </c>
      <c r="D397" s="13">
        <v>16600.0</v>
      </c>
      <c r="E397" s="14">
        <v>44546.0</v>
      </c>
      <c r="F397" s="15">
        <v>0.4583333333333333</v>
      </c>
      <c r="G397" s="16" t="s">
        <v>6054</v>
      </c>
      <c r="H397" s="17" t="s">
        <v>6061</v>
      </c>
      <c r="I397" s="18" t="s">
        <v>6081</v>
      </c>
      <c r="J397" s="19" t="s">
        <v>6126</v>
      </c>
      <c r="K397" s="31"/>
      <c r="L397" s="32" t="s">
        <v>6058</v>
      </c>
      <c r="M397" s="33" t="s">
        <v>6058</v>
      </c>
      <c r="N397" s="35"/>
      <c r="O397" s="23" t="s">
        <v>6064</v>
      </c>
      <c r="P397" s="30"/>
      <c r="Q397" s="30"/>
    </row>
    <row r="398">
      <c r="A398" s="23" t="s">
        <v>312</v>
      </c>
      <c r="B398" s="12">
        <v>206027.0</v>
      </c>
      <c r="C398" s="12">
        <v>9945.0</v>
      </c>
      <c r="D398" s="13">
        <v>21443.0</v>
      </c>
      <c r="E398" s="14">
        <v>44546.0</v>
      </c>
      <c r="F398" s="15">
        <v>0.4583333333333333</v>
      </c>
      <c r="G398" s="16" t="s">
        <v>6054</v>
      </c>
      <c r="H398" s="17" t="s">
        <v>6137</v>
      </c>
      <c r="I398" s="18" t="s">
        <v>6068</v>
      </c>
      <c r="J398" s="19" t="s">
        <v>6069</v>
      </c>
      <c r="K398" s="31"/>
      <c r="L398" s="32" t="s">
        <v>6058</v>
      </c>
      <c r="M398" s="33"/>
      <c r="N398" s="35"/>
      <c r="O398" s="23" t="s">
        <v>6059</v>
      </c>
      <c r="P398" s="30"/>
      <c r="Q398" s="30"/>
    </row>
    <row r="399">
      <c r="A399" s="23" t="s">
        <v>324</v>
      </c>
      <c r="B399" s="12">
        <v>206028.0</v>
      </c>
      <c r="C399" s="12">
        <v>9976.0</v>
      </c>
      <c r="D399" s="13">
        <v>19321.0</v>
      </c>
      <c r="E399" s="14">
        <v>44546.0</v>
      </c>
      <c r="F399" s="15">
        <v>0.4583333333333333</v>
      </c>
      <c r="G399" s="16" t="s">
        <v>6060</v>
      </c>
      <c r="H399" s="17" t="s">
        <v>6061</v>
      </c>
      <c r="I399" s="18" t="s">
        <v>6062</v>
      </c>
      <c r="J399" s="19" t="s">
        <v>6057</v>
      </c>
      <c r="K399" s="37"/>
      <c r="L399" s="32" t="s">
        <v>6058</v>
      </c>
      <c r="M399" s="33" t="s">
        <v>6058</v>
      </c>
      <c r="N399" s="35"/>
      <c r="O399" s="23" t="s">
        <v>6064</v>
      </c>
      <c r="P399" s="30"/>
      <c r="Q399" s="30"/>
    </row>
    <row r="400">
      <c r="A400" s="23" t="s">
        <v>611</v>
      </c>
      <c r="B400" s="12">
        <v>206029.0</v>
      </c>
      <c r="C400" s="12">
        <v>10702.0</v>
      </c>
      <c r="D400" s="13">
        <v>18579.0</v>
      </c>
      <c r="E400" s="14">
        <v>44546.0</v>
      </c>
      <c r="F400" s="15">
        <v>0.4583333333333333</v>
      </c>
      <c r="G400" s="16" t="s">
        <v>6054</v>
      </c>
      <c r="H400" s="17" t="s">
        <v>6055</v>
      </c>
      <c r="I400" s="18" t="s">
        <v>6056</v>
      </c>
      <c r="J400" s="19" t="s">
        <v>6069</v>
      </c>
      <c r="K400" s="37"/>
      <c r="L400" s="32" t="s">
        <v>6058</v>
      </c>
      <c r="M400" s="33"/>
      <c r="N400" s="35"/>
      <c r="O400" s="23" t="s">
        <v>6059</v>
      </c>
      <c r="P400" s="30"/>
      <c r="Q400" s="30"/>
    </row>
    <row r="401">
      <c r="A401" s="23" t="s">
        <v>4667</v>
      </c>
      <c r="B401" s="12">
        <v>206030.0</v>
      </c>
      <c r="C401" s="12">
        <v>16456.0</v>
      </c>
      <c r="D401" s="13">
        <v>33340.0</v>
      </c>
      <c r="E401" s="14">
        <v>44546.0</v>
      </c>
      <c r="F401" s="15">
        <v>0.46875</v>
      </c>
      <c r="G401" s="16" t="s">
        <v>6060</v>
      </c>
      <c r="H401" s="17" t="s">
        <v>6061</v>
      </c>
      <c r="I401" s="18" t="s">
        <v>6081</v>
      </c>
      <c r="J401" s="19" t="s">
        <v>6076</v>
      </c>
      <c r="K401" s="37"/>
      <c r="L401" s="32" t="s">
        <v>6058</v>
      </c>
      <c r="M401" s="33"/>
      <c r="N401" s="35"/>
      <c r="O401" s="23" t="s">
        <v>6059</v>
      </c>
      <c r="P401" s="30"/>
      <c r="Q401" s="30"/>
    </row>
    <row r="402">
      <c r="A402" s="23" t="s">
        <v>859</v>
      </c>
      <c r="B402" s="12">
        <v>206031.0</v>
      </c>
      <c r="C402" s="12">
        <v>11281.0</v>
      </c>
      <c r="D402" s="13">
        <v>25767.0</v>
      </c>
      <c r="E402" s="14">
        <v>44546.0</v>
      </c>
      <c r="F402" s="15">
        <v>0.4895833333333333</v>
      </c>
      <c r="G402" s="16" t="s">
        <v>6060</v>
      </c>
      <c r="H402" s="17" t="s">
        <v>6061</v>
      </c>
      <c r="I402" s="18" t="s">
        <v>6081</v>
      </c>
      <c r="J402" s="19" t="s">
        <v>6088</v>
      </c>
      <c r="K402" s="37"/>
      <c r="L402" s="32" t="s">
        <v>6058</v>
      </c>
      <c r="M402" s="33"/>
      <c r="N402" s="35"/>
      <c r="O402" s="23" t="s">
        <v>6059</v>
      </c>
      <c r="P402" s="30"/>
      <c r="Q402" s="30"/>
    </row>
    <row r="403">
      <c r="A403" s="23" t="s">
        <v>1586</v>
      </c>
      <c r="B403" s="12">
        <v>206032.0</v>
      </c>
      <c r="C403" s="12">
        <v>12675.0</v>
      </c>
      <c r="D403" s="13">
        <v>19718.0</v>
      </c>
      <c r="E403" s="14">
        <v>44546.0</v>
      </c>
      <c r="F403" s="15">
        <v>0.5416666666666666</v>
      </c>
      <c r="G403" s="16" t="s">
        <v>6054</v>
      </c>
      <c r="H403" s="17" t="s">
        <v>6137</v>
      </c>
      <c r="I403" s="18" t="s">
        <v>6068</v>
      </c>
      <c r="J403" s="19" t="s">
        <v>6057</v>
      </c>
      <c r="K403" s="37"/>
      <c r="L403" s="32" t="s">
        <v>6058</v>
      </c>
      <c r="M403" s="33"/>
      <c r="N403" s="35"/>
      <c r="O403" s="23" t="s">
        <v>6059</v>
      </c>
      <c r="P403" s="30"/>
      <c r="Q403" s="30"/>
    </row>
    <row r="404">
      <c r="A404" s="23" t="s">
        <v>2954</v>
      </c>
      <c r="B404" s="12">
        <v>206033.0</v>
      </c>
      <c r="C404" s="12">
        <v>14411.0</v>
      </c>
      <c r="D404" s="13">
        <v>20328.0</v>
      </c>
      <c r="E404" s="14">
        <v>44546.0</v>
      </c>
      <c r="F404" s="15">
        <v>0.5416666666666666</v>
      </c>
      <c r="G404" s="16" t="s">
        <v>6054</v>
      </c>
      <c r="H404" s="17" t="s">
        <v>6055</v>
      </c>
      <c r="I404" s="18" t="s">
        <v>6062</v>
      </c>
      <c r="J404" s="19" t="s">
        <v>6057</v>
      </c>
      <c r="K404" s="37"/>
      <c r="L404" s="32" t="s">
        <v>6058</v>
      </c>
      <c r="M404" s="33"/>
      <c r="N404" s="35"/>
      <c r="O404" s="23" t="s">
        <v>6059</v>
      </c>
      <c r="P404" s="30"/>
      <c r="Q404" s="30"/>
    </row>
    <row r="405">
      <c r="A405" s="23" t="s">
        <v>5592</v>
      </c>
      <c r="B405" s="12">
        <v>206034.0</v>
      </c>
      <c r="C405" s="12">
        <v>17704.0</v>
      </c>
      <c r="D405" s="13">
        <v>26847.0</v>
      </c>
      <c r="E405" s="14">
        <v>44546.0</v>
      </c>
      <c r="F405" s="15">
        <v>0.5625</v>
      </c>
      <c r="G405" s="16" t="s">
        <v>6054</v>
      </c>
      <c r="H405" s="17" t="s">
        <v>6067</v>
      </c>
      <c r="I405" s="18" t="s">
        <v>6062</v>
      </c>
      <c r="J405" s="19" t="s">
        <v>6057</v>
      </c>
      <c r="K405" s="31" t="s">
        <v>6058</v>
      </c>
      <c r="L405" s="32"/>
      <c r="M405" s="33"/>
      <c r="N405" s="35"/>
      <c r="O405" s="23" t="s">
        <v>6063</v>
      </c>
      <c r="P405" s="30"/>
      <c r="Q405" s="30"/>
    </row>
    <row r="406">
      <c r="A406" s="23" t="s">
        <v>44</v>
      </c>
      <c r="B406" s="12">
        <v>206035.0</v>
      </c>
      <c r="C406" s="12">
        <v>9210.0</v>
      </c>
      <c r="D406" s="13">
        <v>46508.0</v>
      </c>
      <c r="E406" s="14">
        <v>44546.0</v>
      </c>
      <c r="F406" s="15">
        <v>0.5625</v>
      </c>
      <c r="G406" s="16" t="s">
        <v>6060</v>
      </c>
      <c r="H406" s="17" t="s">
        <v>6067</v>
      </c>
      <c r="I406" s="18" t="s">
        <v>6062</v>
      </c>
      <c r="J406" s="19" t="s">
        <v>6057</v>
      </c>
      <c r="K406" s="31"/>
      <c r="L406" s="32" t="s">
        <v>6058</v>
      </c>
      <c r="M406" s="33"/>
      <c r="N406" s="35"/>
      <c r="O406" s="23" t="s">
        <v>6059</v>
      </c>
      <c r="P406" s="30"/>
      <c r="Q406" s="30"/>
    </row>
    <row r="407">
      <c r="A407" s="23" t="s">
        <v>4589</v>
      </c>
      <c r="B407" s="12">
        <v>206036.0</v>
      </c>
      <c r="C407" s="12">
        <v>16349.0</v>
      </c>
      <c r="D407" s="13">
        <v>13922.0</v>
      </c>
      <c r="E407" s="14">
        <v>44546.0</v>
      </c>
      <c r="F407" s="15">
        <v>0.5625</v>
      </c>
      <c r="G407" s="16" t="s">
        <v>6060</v>
      </c>
      <c r="H407" s="17" t="s">
        <v>6055</v>
      </c>
      <c r="I407" s="18" t="s">
        <v>6056</v>
      </c>
      <c r="J407" s="19" t="s">
        <v>6094</v>
      </c>
      <c r="K407" s="31"/>
      <c r="L407" s="32" t="s">
        <v>6058</v>
      </c>
      <c r="M407" s="33"/>
      <c r="N407" s="35"/>
      <c r="O407" s="23" t="s">
        <v>6059</v>
      </c>
      <c r="P407" s="30"/>
      <c r="Q407" s="30"/>
    </row>
    <row r="408">
      <c r="A408" s="23" t="s">
        <v>48</v>
      </c>
      <c r="B408" s="12">
        <v>206037.0</v>
      </c>
      <c r="C408" s="12">
        <v>9214.0</v>
      </c>
      <c r="D408" s="13">
        <v>20158.0</v>
      </c>
      <c r="E408" s="14">
        <v>44546.0</v>
      </c>
      <c r="F408" s="15">
        <v>0.5729166666666666</v>
      </c>
      <c r="G408" s="16" t="s">
        <v>6060</v>
      </c>
      <c r="H408" s="17" t="s">
        <v>6055</v>
      </c>
      <c r="I408" s="18" t="s">
        <v>6056</v>
      </c>
      <c r="J408" s="19" t="s">
        <v>6094</v>
      </c>
      <c r="K408" s="37"/>
      <c r="L408" s="32" t="s">
        <v>6058</v>
      </c>
      <c r="M408" s="33"/>
      <c r="N408" s="35"/>
      <c r="O408" s="23" t="e">
        <v>#N/A</v>
      </c>
      <c r="P408" s="30"/>
      <c r="Q408" s="30"/>
    </row>
    <row r="409">
      <c r="A409" s="23" t="s">
        <v>470</v>
      </c>
      <c r="B409" s="12">
        <v>206038.0</v>
      </c>
      <c r="C409" s="12">
        <v>10338.0</v>
      </c>
      <c r="D409" s="13">
        <v>34388.0</v>
      </c>
      <c r="E409" s="14">
        <v>44546.0</v>
      </c>
      <c r="F409" s="15">
        <v>0.5729166666666666</v>
      </c>
      <c r="G409" s="16" t="s">
        <v>6060</v>
      </c>
      <c r="H409" s="17" t="s">
        <v>6061</v>
      </c>
      <c r="I409" s="18" t="s">
        <v>6081</v>
      </c>
      <c r="J409" s="19" t="s">
        <v>6101</v>
      </c>
      <c r="K409" s="37"/>
      <c r="L409" s="32" t="s">
        <v>6058</v>
      </c>
      <c r="M409" s="33"/>
      <c r="N409" s="35"/>
      <c r="O409" s="23" t="s">
        <v>6059</v>
      </c>
      <c r="P409" s="30"/>
      <c r="Q409" s="30"/>
    </row>
    <row r="410">
      <c r="A410" s="23" t="s">
        <v>465</v>
      </c>
      <c r="B410" s="12">
        <v>206039.0</v>
      </c>
      <c r="C410" s="12">
        <v>10330.0</v>
      </c>
      <c r="D410" s="13">
        <v>23562.0</v>
      </c>
      <c r="E410" s="14">
        <v>44546.0</v>
      </c>
      <c r="F410" s="15">
        <v>0.5833333333333334</v>
      </c>
      <c r="G410" s="16" t="s">
        <v>6060</v>
      </c>
      <c r="H410" s="17" t="s">
        <v>6137</v>
      </c>
      <c r="I410" s="18" t="s">
        <v>6068</v>
      </c>
      <c r="J410" s="19" t="s">
        <v>6111</v>
      </c>
      <c r="K410" s="37"/>
      <c r="L410" s="32" t="s">
        <v>6058</v>
      </c>
      <c r="M410" s="33"/>
      <c r="N410" s="35"/>
      <c r="O410" s="23" t="s">
        <v>6059</v>
      </c>
      <c r="P410" s="30"/>
      <c r="Q410" s="30"/>
    </row>
    <row r="411">
      <c r="A411" s="23" t="s">
        <v>3182</v>
      </c>
      <c r="B411" s="12">
        <v>206040.0</v>
      </c>
      <c r="C411" s="12">
        <v>14691.0</v>
      </c>
      <c r="D411" s="13">
        <v>18045.0</v>
      </c>
      <c r="E411" s="14">
        <v>44546.0</v>
      </c>
      <c r="F411" s="15">
        <v>0.6041666666666666</v>
      </c>
      <c r="G411" s="16" t="s">
        <v>6060</v>
      </c>
      <c r="H411" s="17" t="s">
        <v>6137</v>
      </c>
      <c r="I411" s="18" t="s">
        <v>6068</v>
      </c>
      <c r="J411" s="19" t="s">
        <v>6057</v>
      </c>
      <c r="K411" s="31"/>
      <c r="L411" s="32" t="s">
        <v>6058</v>
      </c>
      <c r="M411" s="33" t="s">
        <v>6058</v>
      </c>
      <c r="N411" s="35"/>
      <c r="O411" s="23" t="s">
        <v>6064</v>
      </c>
      <c r="P411" s="30"/>
      <c r="Q411" s="30"/>
    </row>
    <row r="412">
      <c r="A412" s="23" t="s">
        <v>4022</v>
      </c>
      <c r="B412" s="12">
        <v>206041.0</v>
      </c>
      <c r="C412" s="12">
        <v>15689.0</v>
      </c>
      <c r="D412" s="13">
        <v>25981.0</v>
      </c>
      <c r="E412" s="14">
        <v>44546.0</v>
      </c>
      <c r="F412" s="15">
        <v>0.6041666666666666</v>
      </c>
      <c r="G412" s="16" t="s">
        <v>6060</v>
      </c>
      <c r="H412" s="17" t="s">
        <v>6055</v>
      </c>
      <c r="I412" s="18" t="s">
        <v>6056</v>
      </c>
      <c r="J412" s="19" t="s">
        <v>6101</v>
      </c>
      <c r="K412" s="37"/>
      <c r="L412" s="32" t="s">
        <v>6058</v>
      </c>
      <c r="M412" s="33"/>
      <c r="N412" s="35"/>
      <c r="O412" s="23" t="s">
        <v>6059</v>
      </c>
      <c r="P412" s="30"/>
      <c r="Q412" s="30"/>
    </row>
    <row r="413">
      <c r="A413" s="23" t="s">
        <v>4198</v>
      </c>
      <c r="B413" s="12">
        <v>206042.0</v>
      </c>
      <c r="C413" s="12">
        <v>15879.0</v>
      </c>
      <c r="D413" s="13">
        <v>28372.0</v>
      </c>
      <c r="E413" s="14">
        <v>44546.0</v>
      </c>
      <c r="F413" s="15">
        <v>0.6041666666666666</v>
      </c>
      <c r="G413" s="16" t="s">
        <v>6054</v>
      </c>
      <c r="H413" s="17" t="s">
        <v>6055</v>
      </c>
      <c r="I413" s="18" t="s">
        <v>6056</v>
      </c>
      <c r="J413" s="19" t="s">
        <v>6069</v>
      </c>
      <c r="K413" s="37"/>
      <c r="L413" s="32" t="s">
        <v>6058</v>
      </c>
      <c r="M413" s="33" t="s">
        <v>6058</v>
      </c>
      <c r="N413" s="35"/>
      <c r="O413" s="23" t="s">
        <v>6064</v>
      </c>
      <c r="P413" s="30"/>
      <c r="Q413" s="30"/>
    </row>
    <row r="414">
      <c r="A414" s="23" t="s">
        <v>5597</v>
      </c>
      <c r="B414" s="12">
        <v>206043.0</v>
      </c>
      <c r="C414" s="12">
        <v>17722.0</v>
      </c>
      <c r="D414" s="13">
        <v>18162.0</v>
      </c>
      <c r="E414" s="14">
        <v>44546.0</v>
      </c>
      <c r="F414" s="15">
        <v>0.6145833333333334</v>
      </c>
      <c r="G414" s="16" t="s">
        <v>6054</v>
      </c>
      <c r="H414" s="17" t="s">
        <v>6061</v>
      </c>
      <c r="I414" s="18" t="s">
        <v>6062</v>
      </c>
      <c r="J414" s="19" t="s">
        <v>6057</v>
      </c>
      <c r="K414" s="31" t="s">
        <v>6058</v>
      </c>
      <c r="L414" s="32"/>
      <c r="M414" s="33"/>
      <c r="N414" s="35"/>
      <c r="O414" s="23" t="s">
        <v>6063</v>
      </c>
      <c r="P414" s="30"/>
      <c r="Q414" s="30"/>
    </row>
    <row r="415">
      <c r="A415" s="23" t="s">
        <v>6</v>
      </c>
      <c r="B415" s="12">
        <v>206044.0</v>
      </c>
      <c r="C415" s="12">
        <v>9143.0</v>
      </c>
      <c r="D415" s="13">
        <v>12955.0</v>
      </c>
      <c r="E415" s="14">
        <v>44546.0</v>
      </c>
      <c r="F415" s="15">
        <v>0.6145833333333334</v>
      </c>
      <c r="G415" s="16" t="s">
        <v>6060</v>
      </c>
      <c r="H415" s="17" t="s">
        <v>6061</v>
      </c>
      <c r="I415" s="18" t="s">
        <v>6081</v>
      </c>
      <c r="J415" s="19" t="s">
        <v>6102</v>
      </c>
      <c r="K415" s="31"/>
      <c r="L415" s="32" t="s">
        <v>6058</v>
      </c>
      <c r="M415" s="33"/>
      <c r="N415" s="35"/>
      <c r="O415" s="23" t="s">
        <v>6059</v>
      </c>
      <c r="P415" s="30"/>
      <c r="Q415" s="30"/>
    </row>
    <row r="416">
      <c r="A416" s="23" t="s">
        <v>1474</v>
      </c>
      <c r="B416" s="12">
        <v>206045.0</v>
      </c>
      <c r="C416" s="12">
        <v>12512.0</v>
      </c>
      <c r="D416" s="13">
        <v>28787.0</v>
      </c>
      <c r="E416" s="14">
        <v>44546.0</v>
      </c>
      <c r="F416" s="15">
        <v>0.625</v>
      </c>
      <c r="G416" s="16" t="s">
        <v>6054</v>
      </c>
      <c r="H416" s="17" t="s">
        <v>6055</v>
      </c>
      <c r="I416" s="18" t="s">
        <v>6056</v>
      </c>
      <c r="J416" s="19" t="s">
        <v>6074</v>
      </c>
      <c r="K416" s="37"/>
      <c r="L416" s="32" t="s">
        <v>6058</v>
      </c>
      <c r="M416" s="33"/>
      <c r="N416" s="35"/>
      <c r="O416" s="23" t="s">
        <v>6059</v>
      </c>
      <c r="P416" s="30"/>
      <c r="Q416" s="30"/>
    </row>
    <row r="417">
      <c r="A417" s="23" t="s">
        <v>3961</v>
      </c>
      <c r="B417" s="12">
        <v>206046.0</v>
      </c>
      <c r="C417" s="12">
        <v>15620.0</v>
      </c>
      <c r="D417" s="13">
        <v>19311.0</v>
      </c>
      <c r="E417" s="14">
        <v>44546.0</v>
      </c>
      <c r="F417" s="15">
        <v>0.6458333333333334</v>
      </c>
      <c r="G417" s="16" t="s">
        <v>6054</v>
      </c>
      <c r="H417" s="17" t="s">
        <v>6137</v>
      </c>
      <c r="I417" s="18" t="s">
        <v>6068</v>
      </c>
      <c r="J417" s="19" t="s">
        <v>6057</v>
      </c>
      <c r="K417" s="31"/>
      <c r="L417" s="32" t="s">
        <v>6058</v>
      </c>
      <c r="M417" s="33"/>
      <c r="N417" s="35"/>
      <c r="O417" s="23" t="s">
        <v>6059</v>
      </c>
      <c r="P417" s="30"/>
      <c r="Q417" s="30"/>
    </row>
    <row r="418">
      <c r="A418" s="23" t="s">
        <v>4128</v>
      </c>
      <c r="B418" s="12">
        <v>206047.0</v>
      </c>
      <c r="C418" s="12">
        <v>15803.0</v>
      </c>
      <c r="D418" s="13">
        <v>23681.0</v>
      </c>
      <c r="E418" s="14">
        <v>44546.0</v>
      </c>
      <c r="F418" s="15">
        <v>0.6458333333333334</v>
      </c>
      <c r="G418" s="16" t="s">
        <v>6060</v>
      </c>
      <c r="H418" s="17" t="s">
        <v>6055</v>
      </c>
      <c r="I418" s="18" t="s">
        <v>6056</v>
      </c>
      <c r="J418" s="19" t="s">
        <v>6105</v>
      </c>
      <c r="K418" s="37"/>
      <c r="L418" s="32" t="s">
        <v>6058</v>
      </c>
      <c r="M418" s="33" t="s">
        <v>6058</v>
      </c>
      <c r="N418" s="35"/>
      <c r="O418" s="23" t="s">
        <v>6064</v>
      </c>
      <c r="P418" s="30">
        <f>(countif(K377:L418,"x")-(COUNTIF(M377:M418,"x")))</f>
        <v>28</v>
      </c>
      <c r="Q418" s="30"/>
    </row>
    <row r="419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</row>
    <row r="420">
      <c r="A420" s="23" t="s">
        <v>1738</v>
      </c>
      <c r="B420" s="12"/>
      <c r="C420" s="12">
        <v>12862.0</v>
      </c>
      <c r="D420" s="13">
        <v>23750.0</v>
      </c>
      <c r="E420" s="14">
        <v>44547.0</v>
      </c>
      <c r="F420" s="15">
        <v>0.3333333333333333</v>
      </c>
      <c r="G420" s="16" t="s">
        <v>6060</v>
      </c>
      <c r="H420" s="17" t="s">
        <v>6137</v>
      </c>
      <c r="I420" s="18" t="s">
        <v>6056</v>
      </c>
      <c r="J420" s="19" t="s">
        <v>6074</v>
      </c>
      <c r="K420" s="37"/>
      <c r="L420" s="32" t="s">
        <v>6058</v>
      </c>
      <c r="M420" s="33"/>
      <c r="N420" s="35"/>
      <c r="O420" s="23" t="s">
        <v>6059</v>
      </c>
      <c r="P420" s="30"/>
      <c r="Q420" s="30"/>
    </row>
    <row r="421">
      <c r="A421" s="23" t="s">
        <v>832</v>
      </c>
      <c r="B421" s="12"/>
      <c r="C421" s="12">
        <v>11218.0</v>
      </c>
      <c r="D421" s="13">
        <v>20869.0</v>
      </c>
      <c r="E421" s="14">
        <v>44547.0</v>
      </c>
      <c r="F421" s="15">
        <v>0.3541666666666667</v>
      </c>
      <c r="G421" s="16" t="s">
        <v>6054</v>
      </c>
      <c r="H421" s="17" t="s">
        <v>6067</v>
      </c>
      <c r="I421" s="18" t="s">
        <v>6062</v>
      </c>
      <c r="J421" s="19" t="s">
        <v>6057</v>
      </c>
      <c r="K421" s="37"/>
      <c r="L421" s="32" t="s">
        <v>6058</v>
      </c>
      <c r="M421" s="33"/>
      <c r="N421" s="35"/>
      <c r="O421" s="23" t="s">
        <v>6059</v>
      </c>
      <c r="P421" s="30"/>
      <c r="Q421" s="30"/>
    </row>
    <row r="422">
      <c r="A422" s="23" t="s">
        <v>4224</v>
      </c>
      <c r="B422" s="12"/>
      <c r="C422" s="12">
        <v>15906.0</v>
      </c>
      <c r="D422" s="13">
        <v>19970.0</v>
      </c>
      <c r="E422" s="14">
        <v>44547.0</v>
      </c>
      <c r="F422" s="15">
        <v>0.3645833333333333</v>
      </c>
      <c r="G422" s="16" t="s">
        <v>6060</v>
      </c>
      <c r="H422" s="17" t="s">
        <v>6067</v>
      </c>
      <c r="I422" s="18" t="s">
        <v>6081</v>
      </c>
      <c r="J422" s="19" t="s">
        <v>6109</v>
      </c>
      <c r="K422" s="31"/>
      <c r="L422" s="32" t="s">
        <v>6058</v>
      </c>
      <c r="M422" s="33" t="s">
        <v>6058</v>
      </c>
      <c r="N422" s="35"/>
      <c r="O422" s="23" t="s">
        <v>6064</v>
      </c>
      <c r="P422" s="30"/>
      <c r="Q422" s="30"/>
    </row>
    <row r="423">
      <c r="A423" s="23" t="s">
        <v>3714</v>
      </c>
      <c r="B423" s="12"/>
      <c r="C423" s="12">
        <v>15335.0</v>
      </c>
      <c r="D423" s="13">
        <v>33029.0</v>
      </c>
      <c r="E423" s="14">
        <v>44547.0</v>
      </c>
      <c r="F423" s="15">
        <v>0.375</v>
      </c>
      <c r="G423" s="16" t="s">
        <v>6060</v>
      </c>
      <c r="H423" s="17" t="s">
        <v>6137</v>
      </c>
      <c r="I423" s="18" t="s">
        <v>6056</v>
      </c>
      <c r="J423" s="19" t="s">
        <v>6111</v>
      </c>
      <c r="K423" s="37"/>
      <c r="L423" s="32" t="s">
        <v>6058</v>
      </c>
      <c r="M423" s="33" t="s">
        <v>6058</v>
      </c>
      <c r="N423" s="35"/>
      <c r="O423" s="23" t="s">
        <v>6064</v>
      </c>
      <c r="P423" s="30"/>
      <c r="Q423" s="30"/>
    </row>
    <row r="424">
      <c r="A424" s="23" t="s">
        <v>1773</v>
      </c>
      <c r="B424" s="12"/>
      <c r="C424" s="12">
        <v>12902.0</v>
      </c>
      <c r="D424" s="13">
        <v>22034.0</v>
      </c>
      <c r="E424" s="14">
        <v>44547.0</v>
      </c>
      <c r="F424" s="15">
        <v>0.375</v>
      </c>
      <c r="G424" s="16" t="s">
        <v>6060</v>
      </c>
      <c r="H424" s="17" t="s">
        <v>6137</v>
      </c>
      <c r="I424" s="18" t="s">
        <v>6056</v>
      </c>
      <c r="J424" s="19" t="s">
        <v>6074</v>
      </c>
      <c r="K424" s="37"/>
      <c r="L424" s="32" t="s">
        <v>6058</v>
      </c>
      <c r="M424" s="33" t="s">
        <v>6058</v>
      </c>
      <c r="N424" s="35"/>
      <c r="O424" s="23" t="s">
        <v>6064</v>
      </c>
      <c r="P424" s="30"/>
      <c r="Q424" s="30"/>
    </row>
    <row r="425">
      <c r="A425" s="23" t="s">
        <v>569</v>
      </c>
      <c r="B425" s="12"/>
      <c r="C425" s="12">
        <v>10604.0</v>
      </c>
      <c r="D425" s="13">
        <v>30878.0</v>
      </c>
      <c r="E425" s="14">
        <v>44547.0</v>
      </c>
      <c r="F425" s="15">
        <v>0.3854166666666667</v>
      </c>
      <c r="G425" s="16" t="s">
        <v>6054</v>
      </c>
      <c r="H425" s="17" t="s">
        <v>6137</v>
      </c>
      <c r="I425" s="18" t="s">
        <v>6056</v>
      </c>
      <c r="J425" s="19" t="s">
        <v>6069</v>
      </c>
      <c r="K425" s="37"/>
      <c r="L425" s="32" t="s">
        <v>6058</v>
      </c>
      <c r="M425" s="33" t="s">
        <v>6058</v>
      </c>
      <c r="N425" s="35"/>
      <c r="O425" s="23" t="s">
        <v>6064</v>
      </c>
      <c r="P425" s="30"/>
      <c r="Q425" s="30"/>
    </row>
    <row r="426">
      <c r="A426" s="23" t="s">
        <v>1236</v>
      </c>
      <c r="B426" s="12"/>
      <c r="C426" s="12">
        <v>12088.0</v>
      </c>
      <c r="D426" s="13">
        <v>16056.0</v>
      </c>
      <c r="E426" s="14">
        <v>44547.0</v>
      </c>
      <c r="F426" s="15">
        <v>0.3958333333333333</v>
      </c>
      <c r="G426" s="16" t="s">
        <v>6054</v>
      </c>
      <c r="H426" s="17" t="s">
        <v>6137</v>
      </c>
      <c r="I426" s="18" t="s">
        <v>6056</v>
      </c>
      <c r="J426" s="19" t="s">
        <v>6115</v>
      </c>
      <c r="K426" s="37"/>
      <c r="L426" s="32" t="s">
        <v>6058</v>
      </c>
      <c r="M426" s="33"/>
      <c r="N426" s="35"/>
      <c r="O426" s="23" t="s">
        <v>6059</v>
      </c>
      <c r="P426" s="30"/>
      <c r="Q426" s="30"/>
    </row>
    <row r="427">
      <c r="A427" s="23" t="s">
        <v>2652</v>
      </c>
      <c r="B427" s="12"/>
      <c r="C427" s="12">
        <v>14028.0</v>
      </c>
      <c r="D427" s="13">
        <v>31415.0</v>
      </c>
      <c r="E427" s="14">
        <v>44547.0</v>
      </c>
      <c r="F427" s="15">
        <v>0.40625</v>
      </c>
      <c r="G427" s="16" t="s">
        <v>6054</v>
      </c>
      <c r="H427" s="17" t="s">
        <v>6067</v>
      </c>
      <c r="I427" s="18" t="s">
        <v>6062</v>
      </c>
      <c r="J427" s="19" t="s">
        <v>6057</v>
      </c>
      <c r="K427" s="37"/>
      <c r="L427" s="32" t="s">
        <v>6058</v>
      </c>
      <c r="M427" s="33"/>
      <c r="N427" s="35"/>
      <c r="O427" s="23" t="s">
        <v>6059</v>
      </c>
      <c r="P427" s="30"/>
      <c r="Q427" s="30"/>
    </row>
    <row r="428">
      <c r="A428" s="23" t="s">
        <v>783</v>
      </c>
      <c r="B428" s="12"/>
      <c r="C428" s="12">
        <v>11116.0</v>
      </c>
      <c r="D428" s="13">
        <v>17610.0</v>
      </c>
      <c r="E428" s="14">
        <v>44547.0</v>
      </c>
      <c r="F428" s="15">
        <v>0.4270833333333333</v>
      </c>
      <c r="G428" s="16" t="s">
        <v>6054</v>
      </c>
      <c r="H428" s="17" t="s">
        <v>6067</v>
      </c>
      <c r="I428" s="18" t="s">
        <v>6081</v>
      </c>
      <c r="J428" s="19" t="s">
        <v>6057</v>
      </c>
      <c r="K428" s="37"/>
      <c r="L428" s="32" t="s">
        <v>6058</v>
      </c>
      <c r="M428" s="33" t="s">
        <v>6058</v>
      </c>
      <c r="N428" s="35"/>
      <c r="O428" s="23" t="s">
        <v>6064</v>
      </c>
      <c r="P428" s="30"/>
      <c r="Q428" s="30"/>
    </row>
    <row r="429">
      <c r="A429" s="23" t="s">
        <v>4546</v>
      </c>
      <c r="B429" s="12"/>
      <c r="C429" s="12">
        <v>16297.0</v>
      </c>
      <c r="D429" s="13">
        <v>15281.0</v>
      </c>
      <c r="E429" s="14">
        <v>44547.0</v>
      </c>
      <c r="F429" s="15">
        <v>0.4375</v>
      </c>
      <c r="G429" s="16" t="s">
        <v>6060</v>
      </c>
      <c r="H429" s="17" t="s">
        <v>6137</v>
      </c>
      <c r="I429" s="18" t="s">
        <v>6056</v>
      </c>
      <c r="J429" s="19" t="s">
        <v>6110</v>
      </c>
      <c r="K429" s="31"/>
      <c r="L429" s="32" t="s">
        <v>6058</v>
      </c>
      <c r="M429" s="33" t="s">
        <v>6058</v>
      </c>
      <c r="N429" s="35"/>
      <c r="O429" s="23" t="s">
        <v>6103</v>
      </c>
      <c r="P429" s="30"/>
      <c r="Q429" s="30"/>
    </row>
    <row r="430">
      <c r="A430" s="23" t="s">
        <v>828</v>
      </c>
      <c r="B430" s="12"/>
      <c r="C430" s="12">
        <v>11209.0</v>
      </c>
      <c r="D430" s="13">
        <v>27406.0</v>
      </c>
      <c r="E430" s="14">
        <v>44547.0</v>
      </c>
      <c r="F430" s="15">
        <v>0.4375</v>
      </c>
      <c r="G430" s="16" t="s">
        <v>6054</v>
      </c>
      <c r="H430" s="17" t="s">
        <v>6137</v>
      </c>
      <c r="I430" s="18" t="s">
        <v>6056</v>
      </c>
      <c r="J430" s="19" t="s">
        <v>6140</v>
      </c>
      <c r="K430" s="37"/>
      <c r="L430" s="32" t="s">
        <v>6058</v>
      </c>
      <c r="M430" s="33"/>
      <c r="N430" s="35"/>
      <c r="O430" s="23" t="s">
        <v>6059</v>
      </c>
      <c r="P430" s="30"/>
      <c r="Q430" s="30"/>
    </row>
    <row r="431">
      <c r="A431" s="23" t="s">
        <v>261</v>
      </c>
      <c r="B431" s="12"/>
      <c r="C431" s="12">
        <v>9800.0</v>
      </c>
      <c r="D431" s="13">
        <v>24218.0</v>
      </c>
      <c r="E431" s="14">
        <v>44547.0</v>
      </c>
      <c r="F431" s="15">
        <v>0.4479166666666667</v>
      </c>
      <c r="G431" s="16" t="s">
        <v>6060</v>
      </c>
      <c r="H431" s="17" t="s">
        <v>6055</v>
      </c>
      <c r="I431" s="18" t="s">
        <v>6056</v>
      </c>
      <c r="J431" s="19" t="s">
        <v>6088</v>
      </c>
      <c r="K431" s="37"/>
      <c r="L431" s="32" t="s">
        <v>6058</v>
      </c>
      <c r="M431" s="33"/>
      <c r="N431" s="35"/>
      <c r="O431" s="23" t="s">
        <v>6059</v>
      </c>
      <c r="P431" s="30"/>
      <c r="Q431" s="30"/>
    </row>
    <row r="432">
      <c r="A432" s="23" t="s">
        <v>4961</v>
      </c>
      <c r="B432" s="12"/>
      <c r="C432" s="12">
        <v>16832.0</v>
      </c>
      <c r="D432" s="13">
        <v>25336.0</v>
      </c>
      <c r="E432" s="14">
        <v>44547.0</v>
      </c>
      <c r="F432" s="15">
        <v>0.4583333333333333</v>
      </c>
      <c r="G432" s="16" t="s">
        <v>6054</v>
      </c>
      <c r="H432" s="17" t="s">
        <v>6061</v>
      </c>
      <c r="I432" s="18" t="s">
        <v>6081</v>
      </c>
      <c r="J432" s="19" t="s">
        <v>6098</v>
      </c>
      <c r="K432" s="37"/>
      <c r="L432" s="32" t="s">
        <v>6058</v>
      </c>
      <c r="M432" s="33" t="s">
        <v>6058</v>
      </c>
      <c r="N432" s="35"/>
      <c r="O432" s="23" t="s">
        <v>6064</v>
      </c>
      <c r="P432" s="30"/>
      <c r="Q432" s="30"/>
    </row>
    <row r="433">
      <c r="A433" s="23" t="s">
        <v>3093</v>
      </c>
      <c r="B433" s="12"/>
      <c r="C433" s="12">
        <v>14585.0</v>
      </c>
      <c r="D433" s="13">
        <v>26705.0</v>
      </c>
      <c r="E433" s="14">
        <v>44547.0</v>
      </c>
      <c r="F433" s="15">
        <v>0.46875</v>
      </c>
      <c r="G433" s="16" t="s">
        <v>6054</v>
      </c>
      <c r="H433" s="17" t="s">
        <v>6061</v>
      </c>
      <c r="I433" s="18" t="s">
        <v>6081</v>
      </c>
      <c r="J433" s="19" t="s">
        <v>6088</v>
      </c>
      <c r="K433" s="37"/>
      <c r="L433" s="32" t="s">
        <v>6058</v>
      </c>
      <c r="M433" s="33"/>
      <c r="N433" s="35"/>
      <c r="O433" s="23" t="s">
        <v>6059</v>
      </c>
      <c r="P433" s="30"/>
      <c r="Q433" s="30"/>
    </row>
    <row r="434">
      <c r="A434" s="23" t="s">
        <v>4903</v>
      </c>
      <c r="B434" s="12"/>
      <c r="C434" s="12">
        <v>16763.0</v>
      </c>
      <c r="D434" s="13">
        <v>25170.0</v>
      </c>
      <c r="E434" s="14">
        <v>44547.0</v>
      </c>
      <c r="F434" s="15">
        <v>0.46875</v>
      </c>
      <c r="G434" s="16" t="s">
        <v>6060</v>
      </c>
      <c r="H434" s="17" t="s">
        <v>6137</v>
      </c>
      <c r="I434" s="18" t="s">
        <v>6056</v>
      </c>
      <c r="J434" s="19" t="s">
        <v>6076</v>
      </c>
      <c r="K434" s="37"/>
      <c r="L434" s="32" t="s">
        <v>6058</v>
      </c>
      <c r="M434" s="33"/>
      <c r="N434" s="35"/>
      <c r="O434" s="23" t="s">
        <v>6059</v>
      </c>
      <c r="P434" s="30"/>
      <c r="Q434" s="30"/>
    </row>
    <row r="435">
      <c r="A435" s="23" t="s">
        <v>4576</v>
      </c>
      <c r="B435" s="12"/>
      <c r="C435" s="12">
        <v>16335.0</v>
      </c>
      <c r="D435" s="13">
        <v>32209.0</v>
      </c>
      <c r="E435" s="14">
        <v>44547.0</v>
      </c>
      <c r="F435" s="15">
        <v>0.5104166666666666</v>
      </c>
      <c r="G435" s="16" t="s">
        <v>6054</v>
      </c>
      <c r="H435" s="17" t="s">
        <v>6137</v>
      </c>
      <c r="I435" s="18" t="s">
        <v>6056</v>
      </c>
      <c r="J435" s="19" t="s">
        <v>6088</v>
      </c>
      <c r="K435" s="37"/>
      <c r="L435" s="32" t="s">
        <v>6058</v>
      </c>
      <c r="M435" s="33"/>
      <c r="N435" s="35"/>
      <c r="O435" s="23" t="e">
        <v>#N/A</v>
      </c>
      <c r="P435" s="30"/>
      <c r="Q435" s="30"/>
    </row>
    <row r="436">
      <c r="A436" s="23" t="s">
        <v>380</v>
      </c>
      <c r="B436" s="12"/>
      <c r="C436" s="12">
        <v>10109.0</v>
      </c>
      <c r="D436" s="13">
        <v>22900.0</v>
      </c>
      <c r="E436" s="14">
        <v>44547.0</v>
      </c>
      <c r="F436" s="15">
        <v>0.5416666666666666</v>
      </c>
      <c r="G436" s="16" t="s">
        <v>6054</v>
      </c>
      <c r="H436" s="17" t="s">
        <v>6067</v>
      </c>
      <c r="I436" s="18" t="s">
        <v>6062</v>
      </c>
      <c r="J436" s="19" t="s">
        <v>6057</v>
      </c>
      <c r="K436" s="37"/>
      <c r="L436" s="32" t="s">
        <v>6058</v>
      </c>
      <c r="M436" s="33"/>
      <c r="N436" s="35"/>
      <c r="O436" s="23" t="s">
        <v>6059</v>
      </c>
      <c r="P436" s="30"/>
      <c r="Q436" s="30"/>
    </row>
    <row r="437">
      <c r="A437" s="23" t="s">
        <v>4017</v>
      </c>
      <c r="B437" s="12"/>
      <c r="C437" s="12">
        <v>15683.0</v>
      </c>
      <c r="D437" s="13">
        <v>25687.0</v>
      </c>
      <c r="E437" s="14">
        <v>44547.0</v>
      </c>
      <c r="F437" s="15">
        <v>0.5416666666666666</v>
      </c>
      <c r="G437" s="16" t="s">
        <v>6054</v>
      </c>
      <c r="H437" s="17" t="s">
        <v>6055</v>
      </c>
      <c r="I437" s="18" t="s">
        <v>6056</v>
      </c>
      <c r="J437" s="19" t="s">
        <v>6113</v>
      </c>
      <c r="K437" s="37"/>
      <c r="L437" s="32" t="s">
        <v>6058</v>
      </c>
      <c r="M437" s="33"/>
      <c r="N437" s="35"/>
      <c r="O437" s="23" t="s">
        <v>6059</v>
      </c>
      <c r="P437" s="30"/>
      <c r="Q437" s="30"/>
    </row>
    <row r="438">
      <c r="A438" s="23" t="s">
        <v>167</v>
      </c>
      <c r="B438" s="12"/>
      <c r="C438" s="12">
        <v>9534.0</v>
      </c>
      <c r="D438" s="13">
        <v>29839.0</v>
      </c>
      <c r="E438" s="14">
        <v>44547.0</v>
      </c>
      <c r="F438" s="15">
        <v>0.5625</v>
      </c>
      <c r="G438" s="16" t="s">
        <v>6054</v>
      </c>
      <c r="H438" s="17" t="s">
        <v>6055</v>
      </c>
      <c r="I438" s="18" t="s">
        <v>6056</v>
      </c>
      <c r="J438" s="19" t="s">
        <v>6069</v>
      </c>
      <c r="K438" s="37"/>
      <c r="L438" s="32" t="s">
        <v>6058</v>
      </c>
      <c r="M438" s="33"/>
      <c r="N438" s="35"/>
      <c r="O438" s="23" t="s">
        <v>6059</v>
      </c>
      <c r="P438" s="30"/>
      <c r="Q438" s="30"/>
    </row>
    <row r="439">
      <c r="A439" s="23" t="s">
        <v>4657</v>
      </c>
      <c r="B439" s="12"/>
      <c r="C439" s="12">
        <v>16443.0</v>
      </c>
      <c r="D439" s="13">
        <v>33995.0</v>
      </c>
      <c r="E439" s="14">
        <v>44547.0</v>
      </c>
      <c r="F439" s="15">
        <v>0.5729166666666666</v>
      </c>
      <c r="G439" s="16" t="s">
        <v>6060</v>
      </c>
      <c r="H439" s="17" t="s">
        <v>6055</v>
      </c>
      <c r="I439" s="18" t="s">
        <v>6056</v>
      </c>
      <c r="J439" s="19" t="s">
        <v>6091</v>
      </c>
      <c r="K439" s="37"/>
      <c r="L439" s="32" t="s">
        <v>6058</v>
      </c>
      <c r="M439" s="33"/>
      <c r="N439" s="35"/>
      <c r="O439" s="23" t="s">
        <v>6059</v>
      </c>
      <c r="P439" s="30"/>
      <c r="Q439" s="30"/>
    </row>
    <row r="440">
      <c r="A440" s="23" t="s">
        <v>3460</v>
      </c>
      <c r="B440" s="12"/>
      <c r="C440" s="12">
        <v>15025.0</v>
      </c>
      <c r="D440" s="13">
        <v>28116.0</v>
      </c>
      <c r="E440" s="14">
        <v>44547.0</v>
      </c>
      <c r="F440" s="15">
        <v>0.6041666666666666</v>
      </c>
      <c r="G440" s="16" t="s">
        <v>6060</v>
      </c>
      <c r="H440" s="17" t="s">
        <v>6055</v>
      </c>
      <c r="I440" s="18" t="s">
        <v>6056</v>
      </c>
      <c r="J440" s="19" t="s">
        <v>6076</v>
      </c>
      <c r="K440" s="37"/>
      <c r="L440" s="32" t="s">
        <v>6058</v>
      </c>
      <c r="M440" s="33"/>
      <c r="N440" s="35"/>
      <c r="O440" s="23" t="s">
        <v>6059</v>
      </c>
      <c r="P440" s="30"/>
      <c r="Q440" s="30"/>
    </row>
    <row r="441">
      <c r="A441" s="23" t="s">
        <v>3341</v>
      </c>
      <c r="B441" s="12"/>
      <c r="C441" s="12">
        <v>14877.0</v>
      </c>
      <c r="D441" s="13">
        <v>32874.0</v>
      </c>
      <c r="E441" s="14">
        <v>44547.0</v>
      </c>
      <c r="F441" s="15">
        <v>0.625</v>
      </c>
      <c r="G441" s="16" t="s">
        <v>6060</v>
      </c>
      <c r="H441" s="17" t="s">
        <v>6067</v>
      </c>
      <c r="I441" s="18" t="s">
        <v>6081</v>
      </c>
      <c r="J441" s="19" t="s">
        <v>6069</v>
      </c>
      <c r="K441" s="37"/>
      <c r="L441" s="32" t="s">
        <v>6058</v>
      </c>
      <c r="M441" s="33"/>
      <c r="N441" s="35"/>
      <c r="O441" s="23" t="s">
        <v>6059</v>
      </c>
      <c r="P441" s="30"/>
      <c r="Q441" s="30"/>
    </row>
    <row r="442">
      <c r="A442" s="23" t="s">
        <v>5077</v>
      </c>
      <c r="B442" s="12"/>
      <c r="C442" s="12">
        <v>16983.0</v>
      </c>
      <c r="D442" s="13">
        <v>33550.0</v>
      </c>
      <c r="E442" s="14">
        <v>44547.0</v>
      </c>
      <c r="F442" s="15">
        <v>0.625</v>
      </c>
      <c r="G442" s="16" t="s">
        <v>6060</v>
      </c>
      <c r="H442" s="17" t="s">
        <v>6067</v>
      </c>
      <c r="I442" s="18" t="s">
        <v>6081</v>
      </c>
      <c r="J442" s="19" t="s">
        <v>6088</v>
      </c>
      <c r="K442" s="37"/>
      <c r="L442" s="32" t="s">
        <v>6058</v>
      </c>
      <c r="M442" s="33"/>
      <c r="N442" s="35"/>
      <c r="O442" s="23" t="s">
        <v>6059</v>
      </c>
      <c r="P442" s="30"/>
      <c r="Q442" s="30"/>
    </row>
    <row r="443">
      <c r="A443" s="23" t="s">
        <v>4640</v>
      </c>
      <c r="B443" s="12"/>
      <c r="C443" s="12">
        <v>16417.0</v>
      </c>
      <c r="D443" s="13">
        <v>29034.0</v>
      </c>
      <c r="E443" s="14">
        <v>44547.0</v>
      </c>
      <c r="F443" s="15">
        <v>0.625</v>
      </c>
      <c r="G443" s="16" t="s">
        <v>6060</v>
      </c>
      <c r="H443" s="17" t="s">
        <v>6061</v>
      </c>
      <c r="I443" s="18" t="s">
        <v>6081</v>
      </c>
      <c r="J443" s="19" t="s">
        <v>6116</v>
      </c>
      <c r="K443" s="37"/>
      <c r="L443" s="32" t="s">
        <v>6058</v>
      </c>
      <c r="M443" s="33"/>
      <c r="N443" s="35"/>
      <c r="O443" s="23" t="s">
        <v>6059</v>
      </c>
      <c r="P443" s="30">
        <f>(countif(K420:L443,"x")-(COUNTIF(M420:M443,"x")))</f>
        <v>17</v>
      </c>
      <c r="Q443" s="30"/>
    </row>
    <row r="444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</row>
    <row r="445">
      <c r="A445" s="23" t="s">
        <v>2694</v>
      </c>
      <c r="B445" s="12"/>
      <c r="C445" s="12">
        <v>14084.0</v>
      </c>
      <c r="D445" s="13">
        <v>29711.0</v>
      </c>
      <c r="E445" s="14">
        <v>44550.0</v>
      </c>
      <c r="F445" s="15">
        <v>0.3229166666666667</v>
      </c>
      <c r="G445" s="16" t="s">
        <v>6054</v>
      </c>
      <c r="H445" s="17" t="s">
        <v>6055</v>
      </c>
      <c r="I445" s="18" t="s">
        <v>6081</v>
      </c>
      <c r="J445" s="19" t="s">
        <v>6069</v>
      </c>
      <c r="K445" s="37"/>
      <c r="L445" s="32" t="s">
        <v>6058</v>
      </c>
      <c r="M445" s="33" t="s">
        <v>6058</v>
      </c>
      <c r="N445" s="35"/>
      <c r="O445" s="23" t="s">
        <v>6064</v>
      </c>
      <c r="P445" s="30"/>
      <c r="Q445" s="30"/>
    </row>
    <row r="446">
      <c r="A446" s="23" t="s">
        <v>893</v>
      </c>
      <c r="B446" s="12"/>
      <c r="C446" s="12">
        <v>11368.0</v>
      </c>
      <c r="D446" s="13">
        <v>28827.0</v>
      </c>
      <c r="E446" s="14">
        <v>44550.0</v>
      </c>
      <c r="F446" s="15">
        <v>0.34375</v>
      </c>
      <c r="G446" s="16" t="s">
        <v>6060</v>
      </c>
      <c r="H446" s="17" t="s">
        <v>6055</v>
      </c>
      <c r="I446" s="18" t="s">
        <v>6056</v>
      </c>
      <c r="J446" s="19" t="s">
        <v>6083</v>
      </c>
      <c r="K446" s="31"/>
      <c r="L446" s="32" t="s">
        <v>6058</v>
      </c>
      <c r="M446" s="33"/>
      <c r="N446" s="35"/>
      <c r="O446" s="23" t="s">
        <v>6059</v>
      </c>
      <c r="P446" s="30"/>
      <c r="Q446" s="30"/>
    </row>
    <row r="447">
      <c r="A447" s="23" t="s">
        <v>5729</v>
      </c>
      <c r="B447" s="12"/>
      <c r="C447" s="12">
        <v>17617.0</v>
      </c>
      <c r="D447" s="13">
        <v>21458.0</v>
      </c>
      <c r="E447" s="14">
        <v>44550.0</v>
      </c>
      <c r="F447" s="15">
        <v>0.3645833333333333</v>
      </c>
      <c r="G447" s="16" t="s">
        <v>6060</v>
      </c>
      <c r="H447" s="17" t="s">
        <v>6067</v>
      </c>
      <c r="I447" s="18" t="s">
        <v>6081</v>
      </c>
      <c r="J447" s="19" t="s">
        <v>6111</v>
      </c>
      <c r="K447" s="31" t="s">
        <v>6058</v>
      </c>
      <c r="L447" s="32"/>
      <c r="M447" s="33"/>
      <c r="N447" s="35"/>
      <c r="O447" s="23" t="s">
        <v>6063</v>
      </c>
      <c r="P447" s="30"/>
      <c r="Q447" s="30"/>
    </row>
    <row r="448">
      <c r="A448" s="23" t="s">
        <v>5734</v>
      </c>
      <c r="B448" s="12"/>
      <c r="C448" s="12">
        <v>17706.0</v>
      </c>
      <c r="D448" s="13">
        <v>29355.0</v>
      </c>
      <c r="E448" s="14">
        <v>44550.0</v>
      </c>
      <c r="F448" s="15">
        <v>0.3645833333333333</v>
      </c>
      <c r="G448" s="16" t="s">
        <v>6060</v>
      </c>
      <c r="H448" s="17" t="s">
        <v>6067</v>
      </c>
      <c r="I448" s="18" t="s">
        <v>6081</v>
      </c>
      <c r="J448" s="19" t="s">
        <v>6101</v>
      </c>
      <c r="K448" s="31" t="s">
        <v>6058</v>
      </c>
      <c r="L448" s="32"/>
      <c r="M448" s="33"/>
      <c r="N448" s="35"/>
      <c r="O448" s="23" t="s">
        <v>6063</v>
      </c>
      <c r="P448" s="30"/>
      <c r="Q448" s="30"/>
    </row>
    <row r="449">
      <c r="A449" s="23" t="s">
        <v>5738</v>
      </c>
      <c r="B449" s="12"/>
      <c r="C449" s="12">
        <v>17747.0</v>
      </c>
      <c r="D449" s="13">
        <v>23868.0</v>
      </c>
      <c r="E449" s="14">
        <v>44550.0</v>
      </c>
      <c r="F449" s="15">
        <v>0.3958333333333333</v>
      </c>
      <c r="G449" s="16" t="s">
        <v>6060</v>
      </c>
      <c r="H449" s="17" t="s">
        <v>6067</v>
      </c>
      <c r="I449" s="18" t="s">
        <v>6081</v>
      </c>
      <c r="J449" s="19" t="s">
        <v>6092</v>
      </c>
      <c r="K449" s="31" t="s">
        <v>6058</v>
      </c>
      <c r="L449" s="32"/>
      <c r="M449" s="33"/>
      <c r="N449" s="35"/>
      <c r="O449" s="23" t="s">
        <v>6063</v>
      </c>
      <c r="P449" s="30"/>
      <c r="Q449" s="30"/>
    </row>
    <row r="450">
      <c r="A450" s="23" t="s">
        <v>5722</v>
      </c>
      <c r="B450" s="12"/>
      <c r="C450" s="12">
        <v>17594.0</v>
      </c>
      <c r="D450" s="13">
        <v>29808.0</v>
      </c>
      <c r="E450" s="14">
        <v>44550.0</v>
      </c>
      <c r="F450" s="15">
        <v>0.3958333333333333</v>
      </c>
      <c r="G450" s="16" t="s">
        <v>6060</v>
      </c>
      <c r="H450" s="17" t="s">
        <v>6137</v>
      </c>
      <c r="I450" s="18" t="s">
        <v>6081</v>
      </c>
      <c r="J450" s="19" t="s">
        <v>6076</v>
      </c>
      <c r="K450" s="31" t="s">
        <v>6058</v>
      </c>
      <c r="L450" s="38"/>
      <c r="M450" s="40"/>
      <c r="N450" s="35"/>
      <c r="O450" s="23" t="s">
        <v>6063</v>
      </c>
      <c r="P450" s="30"/>
      <c r="Q450" s="30"/>
    </row>
    <row r="451">
      <c r="A451" s="23" t="s">
        <v>769</v>
      </c>
      <c r="B451" s="12"/>
      <c r="C451" s="12">
        <v>11084.0</v>
      </c>
      <c r="D451" s="13">
        <v>21028.0</v>
      </c>
      <c r="E451" s="14">
        <v>44550.0</v>
      </c>
      <c r="F451" s="15">
        <v>0.40625</v>
      </c>
      <c r="G451" s="16" t="s">
        <v>6060</v>
      </c>
      <c r="H451" s="17" t="s">
        <v>6055</v>
      </c>
      <c r="I451" s="18" t="s">
        <v>6056</v>
      </c>
      <c r="J451" s="19" t="s">
        <v>6088</v>
      </c>
      <c r="K451" s="37"/>
      <c r="L451" s="32" t="s">
        <v>6058</v>
      </c>
      <c r="M451" s="33"/>
      <c r="N451" s="35"/>
      <c r="O451" s="23" t="s">
        <v>6059</v>
      </c>
      <c r="P451" s="30"/>
      <c r="Q451" s="30"/>
    </row>
    <row r="452">
      <c r="A452" s="23" t="s">
        <v>4394</v>
      </c>
      <c r="B452" s="12"/>
      <c r="C452" s="12">
        <v>16106.0</v>
      </c>
      <c r="D452" s="13">
        <v>23484.0</v>
      </c>
      <c r="E452" s="14">
        <v>44550.0</v>
      </c>
      <c r="F452" s="15">
        <v>0.40625</v>
      </c>
      <c r="G452" s="16" t="s">
        <v>6060</v>
      </c>
      <c r="H452" s="17" t="s">
        <v>6067</v>
      </c>
      <c r="I452" s="18" t="s">
        <v>6062</v>
      </c>
      <c r="J452" s="19" t="s">
        <v>6057</v>
      </c>
      <c r="K452" s="37"/>
      <c r="L452" s="32" t="s">
        <v>6058</v>
      </c>
      <c r="M452" s="33" t="s">
        <v>6058</v>
      </c>
      <c r="N452" s="35"/>
      <c r="O452" s="23" t="s">
        <v>6064</v>
      </c>
      <c r="P452" s="30"/>
      <c r="Q452" s="30"/>
    </row>
    <row r="453">
      <c r="A453" s="23" t="s">
        <v>5721</v>
      </c>
      <c r="B453" s="12"/>
      <c r="C453" s="12">
        <v>17525.0</v>
      </c>
      <c r="D453" s="13">
        <v>23101.0</v>
      </c>
      <c r="E453" s="14">
        <v>44550.0</v>
      </c>
      <c r="F453" s="15">
        <v>0.4166666666666667</v>
      </c>
      <c r="G453" s="16" t="s">
        <v>6060</v>
      </c>
      <c r="H453" s="17" t="s">
        <v>6061</v>
      </c>
      <c r="I453" s="18" t="s">
        <v>6081</v>
      </c>
      <c r="J453" s="19" t="s">
        <v>6099</v>
      </c>
      <c r="K453" s="31" t="s">
        <v>6058</v>
      </c>
      <c r="L453" s="32"/>
      <c r="M453" s="33"/>
      <c r="N453" s="35"/>
      <c r="O453" s="23" t="s">
        <v>6063</v>
      </c>
      <c r="P453" s="30"/>
      <c r="Q453" s="30"/>
    </row>
    <row r="454">
      <c r="A454" s="23" t="s">
        <v>50</v>
      </c>
      <c r="B454" s="12"/>
      <c r="C454" s="12">
        <v>9217.0</v>
      </c>
      <c r="D454" s="13">
        <v>12461.0</v>
      </c>
      <c r="E454" s="14">
        <v>44550.0</v>
      </c>
      <c r="F454" s="15">
        <v>0.4166666666666667</v>
      </c>
      <c r="G454" s="16" t="s">
        <v>6060</v>
      </c>
      <c r="H454" s="17" t="s">
        <v>6067</v>
      </c>
      <c r="I454" s="18" t="s">
        <v>6081</v>
      </c>
      <c r="J454" s="19" t="s">
        <v>6057</v>
      </c>
      <c r="K454" s="31"/>
      <c r="L454" s="32" t="s">
        <v>6058</v>
      </c>
      <c r="M454" s="33"/>
      <c r="N454" s="35"/>
      <c r="O454" s="23" t="s">
        <v>6059</v>
      </c>
      <c r="P454" s="30"/>
      <c r="Q454" s="30"/>
    </row>
    <row r="455">
      <c r="A455" s="23" t="s">
        <v>1816</v>
      </c>
      <c r="B455" s="12"/>
      <c r="C455" s="12">
        <v>12957.0</v>
      </c>
      <c r="D455" s="13">
        <v>26295.0</v>
      </c>
      <c r="E455" s="14">
        <v>44550.0</v>
      </c>
      <c r="F455" s="15">
        <v>0.4166666666666667</v>
      </c>
      <c r="G455" s="16" t="s">
        <v>6060</v>
      </c>
      <c r="H455" s="17" t="s">
        <v>6067</v>
      </c>
      <c r="I455" s="18" t="s">
        <v>6081</v>
      </c>
      <c r="J455" s="19" t="s">
        <v>6116</v>
      </c>
      <c r="K455" s="37"/>
      <c r="L455" s="32" t="s">
        <v>6058</v>
      </c>
      <c r="M455" s="33"/>
      <c r="N455" s="35"/>
      <c r="O455" s="23" t="s">
        <v>6059</v>
      </c>
      <c r="P455" s="30"/>
      <c r="Q455" s="30"/>
    </row>
    <row r="456">
      <c r="A456" s="23" t="s">
        <v>4297</v>
      </c>
      <c r="B456" s="12"/>
      <c r="C456" s="12">
        <v>15992.0</v>
      </c>
      <c r="D456" s="13">
        <v>17715.0</v>
      </c>
      <c r="E456" s="14">
        <v>44550.0</v>
      </c>
      <c r="F456" s="15">
        <v>0.4270833333333333</v>
      </c>
      <c r="G456" s="16" t="s">
        <v>6060</v>
      </c>
      <c r="H456" s="17" t="s">
        <v>6055</v>
      </c>
      <c r="I456" s="18" t="s">
        <v>6056</v>
      </c>
      <c r="J456" s="19" t="s">
        <v>6083</v>
      </c>
      <c r="K456" s="37"/>
      <c r="L456" s="32" t="s">
        <v>6058</v>
      </c>
      <c r="M456" s="33"/>
      <c r="N456" s="35"/>
      <c r="O456" s="23" t="s">
        <v>6059</v>
      </c>
      <c r="P456" s="30"/>
      <c r="Q456" s="30"/>
    </row>
    <row r="457">
      <c r="A457" s="23" t="s">
        <v>5745</v>
      </c>
      <c r="B457" s="12"/>
      <c r="C457" s="12">
        <v>17758.0</v>
      </c>
      <c r="D457" s="13">
        <v>33633.0</v>
      </c>
      <c r="E457" s="14">
        <v>44550.0</v>
      </c>
      <c r="F457" s="15">
        <v>0.4479166666666667</v>
      </c>
      <c r="G457" s="16" t="s">
        <v>6060</v>
      </c>
      <c r="H457" s="17" t="s">
        <v>6067</v>
      </c>
      <c r="I457" s="18" t="s">
        <v>6081</v>
      </c>
      <c r="J457" s="19" t="s">
        <v>6132</v>
      </c>
      <c r="K457" s="31" t="s">
        <v>6058</v>
      </c>
      <c r="L457" s="32"/>
      <c r="M457" s="33"/>
      <c r="N457" s="35"/>
      <c r="O457" s="23" t="s">
        <v>6063</v>
      </c>
      <c r="P457" s="30"/>
      <c r="Q457" s="30"/>
    </row>
    <row r="458">
      <c r="A458" s="23" t="s">
        <v>5724</v>
      </c>
      <c r="B458" s="12"/>
      <c r="C458" s="12">
        <v>17196.0</v>
      </c>
      <c r="D458" s="13">
        <v>29902.0</v>
      </c>
      <c r="E458" s="14">
        <v>44550.0</v>
      </c>
      <c r="F458" s="15">
        <v>0.4479166666666667</v>
      </c>
      <c r="G458" s="16" t="s">
        <v>6060</v>
      </c>
      <c r="H458" s="17" t="s">
        <v>6061</v>
      </c>
      <c r="I458" s="18" t="s">
        <v>6081</v>
      </c>
      <c r="J458" s="19" t="s">
        <v>6111</v>
      </c>
      <c r="K458" s="37"/>
      <c r="L458" s="32" t="s">
        <v>6058</v>
      </c>
      <c r="M458" s="33"/>
      <c r="N458" s="35"/>
      <c r="O458" s="23" t="s">
        <v>6059</v>
      </c>
      <c r="P458" s="30"/>
      <c r="Q458" s="30"/>
    </row>
    <row r="459">
      <c r="A459" s="23" t="s">
        <v>5125</v>
      </c>
      <c r="B459" s="12"/>
      <c r="C459" s="12">
        <v>17043.0</v>
      </c>
      <c r="D459" s="13">
        <v>28322.0</v>
      </c>
      <c r="E459" s="14">
        <v>44550.0</v>
      </c>
      <c r="F459" s="15">
        <v>0.4479166666666667</v>
      </c>
      <c r="G459" s="16" t="s">
        <v>6060</v>
      </c>
      <c r="H459" s="17" t="s">
        <v>6061</v>
      </c>
      <c r="I459" s="18" t="s">
        <v>6081</v>
      </c>
      <c r="J459" s="19" t="s">
        <v>6074</v>
      </c>
      <c r="K459" s="31" t="s">
        <v>6058</v>
      </c>
      <c r="L459" s="32"/>
      <c r="M459" s="33"/>
      <c r="N459" s="35"/>
      <c r="O459" s="23" t="s">
        <v>6063</v>
      </c>
      <c r="P459" s="30"/>
      <c r="Q459" s="30"/>
    </row>
    <row r="460">
      <c r="A460" s="23" t="s">
        <v>429</v>
      </c>
      <c r="B460" s="12"/>
      <c r="C460" s="12">
        <v>10244.0</v>
      </c>
      <c r="D460" s="13">
        <v>13101.0</v>
      </c>
      <c r="E460" s="14">
        <v>44550.0</v>
      </c>
      <c r="F460" s="15">
        <v>0.4479166666666667</v>
      </c>
      <c r="G460" s="16" t="s">
        <v>6060</v>
      </c>
      <c r="H460" s="17" t="s">
        <v>6137</v>
      </c>
      <c r="I460" s="18" t="s">
        <v>6081</v>
      </c>
      <c r="J460" s="19" t="s">
        <v>6094</v>
      </c>
      <c r="K460" s="37"/>
      <c r="L460" s="32" t="s">
        <v>6058</v>
      </c>
      <c r="M460" s="33"/>
      <c r="N460" s="35"/>
      <c r="O460" s="23" t="s">
        <v>6059</v>
      </c>
      <c r="P460" s="30"/>
      <c r="Q460" s="30"/>
    </row>
    <row r="461">
      <c r="A461" s="23" t="s">
        <v>1515</v>
      </c>
      <c r="B461" s="12"/>
      <c r="C461" s="12">
        <v>12572.0</v>
      </c>
      <c r="D461" s="13">
        <v>18267.0</v>
      </c>
      <c r="E461" s="14">
        <v>44550.0</v>
      </c>
      <c r="F461" s="15">
        <v>0.4583333333333333</v>
      </c>
      <c r="G461" s="16" t="s">
        <v>6060</v>
      </c>
      <c r="H461" s="17" t="s">
        <v>6055</v>
      </c>
      <c r="I461" s="18" t="s">
        <v>6056</v>
      </c>
      <c r="J461" s="19" t="s">
        <v>6057</v>
      </c>
      <c r="K461" s="37"/>
      <c r="L461" s="32" t="s">
        <v>6058</v>
      </c>
      <c r="M461" s="33" t="s">
        <v>6058</v>
      </c>
      <c r="N461" s="35"/>
      <c r="O461" s="23" t="s">
        <v>6064</v>
      </c>
      <c r="P461" s="30"/>
      <c r="Q461" s="30"/>
    </row>
    <row r="462">
      <c r="A462" s="23" t="s">
        <v>982</v>
      </c>
      <c r="B462" s="12"/>
      <c r="C462" s="12">
        <v>11596.0</v>
      </c>
      <c r="D462" s="13">
        <v>33646.0</v>
      </c>
      <c r="E462" s="14">
        <v>44550.0</v>
      </c>
      <c r="F462" s="15">
        <v>0.4583333333333333</v>
      </c>
      <c r="G462" s="16" t="s">
        <v>6060</v>
      </c>
      <c r="H462" s="17" t="s">
        <v>6055</v>
      </c>
      <c r="I462" s="18" t="s">
        <v>6056</v>
      </c>
      <c r="J462" s="19" t="s">
        <v>6105</v>
      </c>
      <c r="K462" s="37"/>
      <c r="L462" s="32" t="s">
        <v>6058</v>
      </c>
      <c r="M462" s="33"/>
      <c r="N462" s="35"/>
      <c r="O462" s="23" t="s">
        <v>6059</v>
      </c>
      <c r="P462" s="30"/>
      <c r="Q462" s="30"/>
    </row>
    <row r="463">
      <c r="A463" s="23" t="s">
        <v>5735</v>
      </c>
      <c r="B463" s="12"/>
      <c r="C463" s="12">
        <v>17720.0</v>
      </c>
      <c r="D463" s="13">
        <v>28016.0</v>
      </c>
      <c r="E463" s="14">
        <v>44550.0</v>
      </c>
      <c r="F463" s="15">
        <v>0.46875</v>
      </c>
      <c r="G463" s="16" t="s">
        <v>6060</v>
      </c>
      <c r="H463" s="17" t="s">
        <v>6061</v>
      </c>
      <c r="I463" s="18" t="s">
        <v>6081</v>
      </c>
      <c r="J463" s="19" t="s">
        <v>6092</v>
      </c>
      <c r="K463" s="31" t="s">
        <v>6058</v>
      </c>
      <c r="L463" s="32"/>
      <c r="M463" s="33"/>
      <c r="N463" s="35"/>
      <c r="O463" s="23" t="s">
        <v>6063</v>
      </c>
      <c r="P463" s="30"/>
      <c r="Q463" s="30"/>
    </row>
    <row r="464">
      <c r="A464" s="23" t="s">
        <v>5744</v>
      </c>
      <c r="B464" s="12"/>
      <c r="C464" s="12">
        <v>17770.0</v>
      </c>
      <c r="D464" s="13">
        <v>12509.0</v>
      </c>
      <c r="E464" s="14">
        <v>44550.0</v>
      </c>
      <c r="F464" s="15">
        <v>0.5625</v>
      </c>
      <c r="G464" s="16" t="s">
        <v>6060</v>
      </c>
      <c r="H464" s="17" t="s">
        <v>6137</v>
      </c>
      <c r="I464" s="18" t="s">
        <v>6081</v>
      </c>
      <c r="J464" s="19" t="s">
        <v>6141</v>
      </c>
      <c r="K464" s="31" t="s">
        <v>6058</v>
      </c>
      <c r="L464" s="32"/>
      <c r="M464" s="33"/>
      <c r="N464" s="35"/>
      <c r="O464" s="23" t="s">
        <v>6063</v>
      </c>
      <c r="P464" s="30"/>
      <c r="Q464" s="30"/>
    </row>
    <row r="465">
      <c r="A465" s="23" t="s">
        <v>104</v>
      </c>
      <c r="B465" s="12"/>
      <c r="C465" s="12">
        <v>9309.0</v>
      </c>
      <c r="D465" s="13">
        <v>16967.0</v>
      </c>
      <c r="E465" s="14">
        <v>44550.0</v>
      </c>
      <c r="F465" s="15">
        <v>0.5729166666666666</v>
      </c>
      <c r="G465" s="16" t="s">
        <v>6054</v>
      </c>
      <c r="H465" s="17" t="s">
        <v>6061</v>
      </c>
      <c r="I465" s="18" t="s">
        <v>6081</v>
      </c>
      <c r="J465" s="19" t="s">
        <v>6069</v>
      </c>
      <c r="K465" s="37"/>
      <c r="L465" s="32" t="s">
        <v>6058</v>
      </c>
      <c r="M465" s="33" t="s">
        <v>6058</v>
      </c>
      <c r="N465" s="35"/>
      <c r="O465" s="23" t="s">
        <v>6064</v>
      </c>
      <c r="P465" s="30"/>
      <c r="Q465" s="30"/>
    </row>
    <row r="466">
      <c r="A466" s="23" t="s">
        <v>1297</v>
      </c>
      <c r="B466" s="12"/>
      <c r="C466" s="12">
        <v>12225.0</v>
      </c>
      <c r="D466" s="13">
        <v>24220.0</v>
      </c>
      <c r="E466" s="14">
        <v>44550.0</v>
      </c>
      <c r="F466" s="15">
        <v>0.5833333333333334</v>
      </c>
      <c r="G466" s="16" t="s">
        <v>6060</v>
      </c>
      <c r="H466" s="17" t="s">
        <v>6055</v>
      </c>
      <c r="I466" s="18" t="s">
        <v>6056</v>
      </c>
      <c r="J466" s="19" t="s">
        <v>6140</v>
      </c>
      <c r="K466" s="37"/>
      <c r="L466" s="32" t="s">
        <v>6058</v>
      </c>
      <c r="M466" s="33"/>
      <c r="N466" s="35"/>
      <c r="O466" s="23" t="s">
        <v>6059</v>
      </c>
      <c r="P466" s="30"/>
      <c r="Q466" s="30"/>
    </row>
    <row r="467">
      <c r="A467" s="23" t="s">
        <v>3181</v>
      </c>
      <c r="B467" s="12"/>
      <c r="C467" s="12">
        <v>14690.0</v>
      </c>
      <c r="D467" s="13">
        <v>23183.0</v>
      </c>
      <c r="E467" s="14">
        <v>44550.0</v>
      </c>
      <c r="F467" s="15">
        <v>0.59375</v>
      </c>
      <c r="G467" s="16" t="s">
        <v>6054</v>
      </c>
      <c r="H467" s="17" t="s">
        <v>6137</v>
      </c>
      <c r="I467" s="18" t="s">
        <v>6081</v>
      </c>
      <c r="J467" s="19" t="s">
        <v>6108</v>
      </c>
      <c r="K467" s="37"/>
      <c r="L467" s="32" t="s">
        <v>6058</v>
      </c>
      <c r="M467" s="33"/>
      <c r="N467" s="35"/>
      <c r="O467" s="23" t="s">
        <v>6059</v>
      </c>
      <c r="P467" s="30"/>
      <c r="Q467" s="30"/>
    </row>
    <row r="468">
      <c r="A468" s="23" t="s">
        <v>1820</v>
      </c>
      <c r="B468" s="12"/>
      <c r="C468" s="12">
        <v>12964.0</v>
      </c>
      <c r="D468" s="13">
        <v>17118.0</v>
      </c>
      <c r="E468" s="14">
        <v>44550.0</v>
      </c>
      <c r="F468" s="15">
        <v>0.625</v>
      </c>
      <c r="G468" s="16" t="s">
        <v>6060</v>
      </c>
      <c r="H468" s="17" t="s">
        <v>6055</v>
      </c>
      <c r="I468" s="18" t="s">
        <v>6056</v>
      </c>
      <c r="J468" s="19" t="s">
        <v>6109</v>
      </c>
      <c r="K468" s="37"/>
      <c r="L468" s="32" t="s">
        <v>6058</v>
      </c>
      <c r="M468" s="33"/>
      <c r="N468" s="35"/>
      <c r="O468" s="23" t="s">
        <v>6059</v>
      </c>
      <c r="P468" s="30"/>
      <c r="Q468" s="30"/>
    </row>
    <row r="469">
      <c r="A469" s="23" t="s">
        <v>5282</v>
      </c>
      <c r="B469" s="12"/>
      <c r="C469" s="12">
        <v>17236.0</v>
      </c>
      <c r="D469" s="13">
        <v>22141.0</v>
      </c>
      <c r="E469" s="14">
        <v>44550.0</v>
      </c>
      <c r="F469" s="15">
        <v>0.6354166666666666</v>
      </c>
      <c r="G469" s="16" t="s">
        <v>6060</v>
      </c>
      <c r="H469" s="17" t="s">
        <v>6055</v>
      </c>
      <c r="I469" s="18" t="s">
        <v>6056</v>
      </c>
      <c r="J469" s="19" t="s">
        <v>6076</v>
      </c>
      <c r="K469" s="37"/>
      <c r="L469" s="32" t="s">
        <v>6058</v>
      </c>
      <c r="M469" s="33" t="s">
        <v>6058</v>
      </c>
      <c r="N469" s="35"/>
      <c r="O469" s="23" t="s">
        <v>6064</v>
      </c>
      <c r="P469" s="30"/>
      <c r="Q469" s="30"/>
    </row>
    <row r="470">
      <c r="A470" s="23" t="s">
        <v>5740</v>
      </c>
      <c r="B470" s="12"/>
      <c r="C470" s="12">
        <v>17761.0</v>
      </c>
      <c r="D470" s="13">
        <v>16187.0</v>
      </c>
      <c r="E470" s="14">
        <v>44550.0</v>
      </c>
      <c r="F470" s="15">
        <v>0.6458333333333334</v>
      </c>
      <c r="G470" s="16" t="s">
        <v>6054</v>
      </c>
      <c r="H470" s="17" t="s">
        <v>6061</v>
      </c>
      <c r="I470" s="18" t="s">
        <v>6081</v>
      </c>
      <c r="J470" s="19" t="s">
        <v>6082</v>
      </c>
      <c r="K470" s="31" t="s">
        <v>6058</v>
      </c>
      <c r="L470" s="32"/>
      <c r="M470" s="33"/>
      <c r="N470" s="35"/>
      <c r="O470" s="23" t="e">
        <v>#N/A</v>
      </c>
      <c r="P470" s="30">
        <f>(countif(K445:L470,"x")-(COUNTIF(M445:M470,"x")))</f>
        <v>21</v>
      </c>
      <c r="Q470" s="30"/>
    </row>
    <row r="47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</row>
    <row r="472">
      <c r="A472" s="23" t="s">
        <v>711</v>
      </c>
      <c r="B472" s="12"/>
      <c r="C472" s="12">
        <v>10959.0</v>
      </c>
      <c r="D472" s="13">
        <v>20829.0</v>
      </c>
      <c r="E472" s="14">
        <v>44551.0</v>
      </c>
      <c r="F472" s="15">
        <v>0.3333333333333333</v>
      </c>
      <c r="G472" s="16" t="s">
        <v>6054</v>
      </c>
      <c r="H472" s="17" t="s">
        <v>6055</v>
      </c>
      <c r="I472" s="18" t="s">
        <v>6056</v>
      </c>
      <c r="J472" s="19" t="s">
        <v>6113</v>
      </c>
      <c r="K472" s="31"/>
      <c r="L472" s="32" t="s">
        <v>6058</v>
      </c>
      <c r="M472" s="33" t="s">
        <v>6058</v>
      </c>
      <c r="N472" s="35"/>
      <c r="O472" s="23" t="s">
        <v>6064</v>
      </c>
      <c r="P472" s="30"/>
      <c r="Q472" s="30"/>
    </row>
    <row r="473">
      <c r="A473" s="23" t="s">
        <v>3472</v>
      </c>
      <c r="B473" s="12"/>
      <c r="C473" s="12">
        <v>15044.0</v>
      </c>
      <c r="D473" s="13">
        <v>21018.0</v>
      </c>
      <c r="E473" s="14">
        <v>44551.0</v>
      </c>
      <c r="F473" s="15">
        <v>0.3333333333333333</v>
      </c>
      <c r="G473" s="16" t="s">
        <v>6060</v>
      </c>
      <c r="H473" s="17" t="s">
        <v>6055</v>
      </c>
      <c r="I473" s="18" t="s">
        <v>6056</v>
      </c>
      <c r="J473" s="19" t="s">
        <v>6105</v>
      </c>
      <c r="K473" s="37"/>
      <c r="L473" s="32" t="s">
        <v>6058</v>
      </c>
      <c r="M473" s="33"/>
      <c r="N473" s="35"/>
      <c r="O473" s="23" t="s">
        <v>6059</v>
      </c>
      <c r="P473" s="30"/>
      <c r="Q473" s="30"/>
    </row>
    <row r="474">
      <c r="A474" s="23" t="s">
        <v>3327</v>
      </c>
      <c r="B474" s="12"/>
      <c r="C474" s="12">
        <v>14862.0</v>
      </c>
      <c r="D474" s="13">
        <v>24183.0</v>
      </c>
      <c r="E474" s="14">
        <v>44551.0</v>
      </c>
      <c r="F474" s="15">
        <v>0.34375</v>
      </c>
      <c r="G474" s="16" t="s">
        <v>6054</v>
      </c>
      <c r="H474" s="17" t="s">
        <v>6055</v>
      </c>
      <c r="I474" s="18" t="s">
        <v>6056</v>
      </c>
      <c r="J474" s="19" t="s">
        <v>6074</v>
      </c>
      <c r="K474" s="31"/>
      <c r="L474" s="32" t="s">
        <v>6058</v>
      </c>
      <c r="M474" s="33"/>
      <c r="N474" s="35"/>
      <c r="O474" s="23" t="e">
        <v>#N/A</v>
      </c>
      <c r="P474" s="30"/>
      <c r="Q474" s="30"/>
    </row>
    <row r="475">
      <c r="A475" s="23" t="s">
        <v>5758</v>
      </c>
      <c r="B475" s="12"/>
      <c r="C475" s="12">
        <v>17625.0</v>
      </c>
      <c r="D475" s="13">
        <v>32514.0</v>
      </c>
      <c r="E475" s="14">
        <v>44551.0</v>
      </c>
      <c r="F475" s="15">
        <v>0.34375</v>
      </c>
      <c r="G475" s="16" t="s">
        <v>6060</v>
      </c>
      <c r="H475" s="17" t="s">
        <v>6061</v>
      </c>
      <c r="I475" s="18" t="s">
        <v>6081</v>
      </c>
      <c r="J475" s="19" t="s">
        <v>6097</v>
      </c>
      <c r="K475" s="31" t="s">
        <v>6058</v>
      </c>
      <c r="L475" s="32"/>
      <c r="M475" s="33"/>
      <c r="N475" s="35"/>
      <c r="O475" s="23" t="s">
        <v>6063</v>
      </c>
      <c r="P475" s="30"/>
      <c r="Q475" s="30"/>
    </row>
    <row r="476">
      <c r="A476" s="23" t="s">
        <v>5742</v>
      </c>
      <c r="B476" s="12"/>
      <c r="C476" s="12">
        <v>17583.0</v>
      </c>
      <c r="D476" s="13">
        <v>18585.0</v>
      </c>
      <c r="E476" s="14">
        <v>44551.0</v>
      </c>
      <c r="F476" s="15">
        <v>0.34375</v>
      </c>
      <c r="G476" s="16" t="s">
        <v>6054</v>
      </c>
      <c r="H476" s="17" t="s">
        <v>6061</v>
      </c>
      <c r="I476" s="18" t="s">
        <v>6081</v>
      </c>
      <c r="J476" s="19" t="s">
        <v>6111</v>
      </c>
      <c r="K476" s="31" t="s">
        <v>6058</v>
      </c>
      <c r="L476" s="32"/>
      <c r="M476" s="33"/>
      <c r="N476" s="35"/>
      <c r="O476" s="23" t="e">
        <v>#N/A</v>
      </c>
      <c r="P476" s="30"/>
      <c r="Q476" s="30"/>
    </row>
    <row r="477">
      <c r="A477" s="23" t="s">
        <v>5753</v>
      </c>
      <c r="B477" s="12"/>
      <c r="C477" s="12">
        <v>17606.0</v>
      </c>
      <c r="D477" s="13">
        <v>17098.0</v>
      </c>
      <c r="E477" s="14">
        <v>44551.0</v>
      </c>
      <c r="F477" s="15">
        <v>0.34375</v>
      </c>
      <c r="G477" s="16" t="s">
        <v>6060</v>
      </c>
      <c r="H477" s="17" t="s">
        <v>6061</v>
      </c>
      <c r="I477" s="18" t="s">
        <v>6081</v>
      </c>
      <c r="J477" s="19" t="s">
        <v>6092</v>
      </c>
      <c r="K477" s="31" t="s">
        <v>6058</v>
      </c>
      <c r="L477" s="32"/>
      <c r="M477" s="33"/>
      <c r="N477" s="35"/>
      <c r="O477" s="23" t="s">
        <v>6063</v>
      </c>
      <c r="P477" s="30"/>
      <c r="Q477" s="30"/>
    </row>
    <row r="478">
      <c r="A478" s="23" t="s">
        <v>5757</v>
      </c>
      <c r="B478" s="12"/>
      <c r="C478" s="12">
        <v>17621.0</v>
      </c>
      <c r="D478" s="13">
        <v>25680.0</v>
      </c>
      <c r="E478" s="14">
        <v>44551.0</v>
      </c>
      <c r="F478" s="15">
        <v>0.3645833333333333</v>
      </c>
      <c r="G478" s="16" t="s">
        <v>6054</v>
      </c>
      <c r="H478" s="17" t="s">
        <v>6061</v>
      </c>
      <c r="I478" s="18" t="s">
        <v>6081</v>
      </c>
      <c r="J478" s="19" t="s">
        <v>6069</v>
      </c>
      <c r="K478" s="31" t="s">
        <v>6058</v>
      </c>
      <c r="L478" s="32"/>
      <c r="M478" s="33"/>
      <c r="N478" s="35"/>
      <c r="O478" s="23" t="s">
        <v>6063</v>
      </c>
      <c r="P478" s="30"/>
      <c r="Q478" s="30"/>
    </row>
    <row r="479">
      <c r="A479" s="23" t="s">
        <v>3236</v>
      </c>
      <c r="B479" s="12"/>
      <c r="C479" s="12">
        <v>14753.0</v>
      </c>
      <c r="D479" s="13">
        <v>27070.0</v>
      </c>
      <c r="E479" s="14">
        <v>44551.0</v>
      </c>
      <c r="F479" s="15">
        <v>0.375</v>
      </c>
      <c r="G479" s="16" t="s">
        <v>6054</v>
      </c>
      <c r="H479" s="17" t="s">
        <v>6055</v>
      </c>
      <c r="I479" s="18" t="s">
        <v>6056</v>
      </c>
      <c r="J479" s="19" t="s">
        <v>6069</v>
      </c>
      <c r="K479" s="37"/>
      <c r="L479" s="32" t="s">
        <v>6058</v>
      </c>
      <c r="M479" s="33"/>
      <c r="N479" s="35"/>
      <c r="O479" s="23" t="s">
        <v>6059</v>
      </c>
      <c r="P479" s="30"/>
      <c r="Q479" s="30"/>
    </row>
    <row r="480">
      <c r="A480" s="23" t="s">
        <v>89</v>
      </c>
      <c r="B480" s="12"/>
      <c r="C480" s="12">
        <v>9270.0</v>
      </c>
      <c r="D480" s="13">
        <v>17815.0</v>
      </c>
      <c r="E480" s="14">
        <v>44551.0</v>
      </c>
      <c r="F480" s="15">
        <v>0.3854166666666667</v>
      </c>
      <c r="G480" s="16" t="s">
        <v>6054</v>
      </c>
      <c r="H480" s="17" t="s">
        <v>6137</v>
      </c>
      <c r="I480" s="18" t="s">
        <v>6068</v>
      </c>
      <c r="J480" s="19" t="s">
        <v>6091</v>
      </c>
      <c r="K480" s="37"/>
      <c r="L480" s="32" t="s">
        <v>6058</v>
      </c>
      <c r="M480" s="33"/>
      <c r="N480" s="35"/>
      <c r="O480" s="23" t="s">
        <v>6059</v>
      </c>
      <c r="P480" s="30"/>
      <c r="Q480" s="30"/>
    </row>
    <row r="481">
      <c r="A481" s="23" t="s">
        <v>5755</v>
      </c>
      <c r="B481" s="12"/>
      <c r="C481" s="12">
        <v>17610.0</v>
      </c>
      <c r="D481" s="13">
        <v>18834.0</v>
      </c>
      <c r="E481" s="14">
        <v>44551.0</v>
      </c>
      <c r="F481" s="15">
        <v>0.3958333333333333</v>
      </c>
      <c r="G481" s="16" t="s">
        <v>6054</v>
      </c>
      <c r="H481" s="17" t="s">
        <v>6061</v>
      </c>
      <c r="I481" s="18" t="s">
        <v>6081</v>
      </c>
      <c r="J481" s="19" t="s">
        <v>6094</v>
      </c>
      <c r="K481" s="31" t="s">
        <v>6058</v>
      </c>
      <c r="L481" s="32"/>
      <c r="M481" s="33"/>
      <c r="N481" s="34"/>
      <c r="O481" s="23" t="s">
        <v>6063</v>
      </c>
      <c r="P481" s="30"/>
      <c r="Q481" s="30"/>
    </row>
    <row r="482">
      <c r="A482" s="23" t="s">
        <v>884</v>
      </c>
      <c r="B482" s="12"/>
      <c r="C482" s="12">
        <v>11357.0</v>
      </c>
      <c r="D482" s="13">
        <v>14592.0</v>
      </c>
      <c r="E482" s="14">
        <v>44551.0</v>
      </c>
      <c r="F482" s="15">
        <v>0.3958333333333333</v>
      </c>
      <c r="G482" s="16" t="s">
        <v>6060</v>
      </c>
      <c r="H482" s="17" t="s">
        <v>6055</v>
      </c>
      <c r="I482" s="18" t="s">
        <v>6056</v>
      </c>
      <c r="J482" s="19" t="s">
        <v>6057</v>
      </c>
      <c r="K482" s="31"/>
      <c r="L482" s="32" t="s">
        <v>6058</v>
      </c>
      <c r="M482" s="33" t="s">
        <v>6058</v>
      </c>
      <c r="N482" s="34"/>
      <c r="O482" s="23" t="s">
        <v>6064</v>
      </c>
      <c r="P482" s="30"/>
      <c r="Q482" s="30"/>
    </row>
    <row r="483">
      <c r="A483" s="23" t="s">
        <v>378</v>
      </c>
      <c r="B483" s="12"/>
      <c r="C483" s="12">
        <v>10100.0</v>
      </c>
      <c r="D483" s="13">
        <v>21315.0</v>
      </c>
      <c r="E483" s="14">
        <v>44551.0</v>
      </c>
      <c r="F483" s="15">
        <v>0.4166666666666667</v>
      </c>
      <c r="G483" s="16" t="s">
        <v>6060</v>
      </c>
      <c r="H483" s="17" t="s">
        <v>6061</v>
      </c>
      <c r="I483" s="18" t="s">
        <v>6081</v>
      </c>
      <c r="J483" s="19" t="s">
        <v>6102</v>
      </c>
      <c r="K483" s="31"/>
      <c r="L483" s="32" t="s">
        <v>6058</v>
      </c>
      <c r="M483" s="33"/>
      <c r="N483" s="35"/>
      <c r="O483" s="23" t="s">
        <v>6059</v>
      </c>
      <c r="P483" s="30"/>
      <c r="Q483" s="30"/>
    </row>
    <row r="484">
      <c r="A484" s="23" t="s">
        <v>6142</v>
      </c>
      <c r="B484" s="12"/>
      <c r="C484" s="12">
        <v>17728.0</v>
      </c>
      <c r="D484" s="13">
        <v>16889.0</v>
      </c>
      <c r="E484" s="14">
        <v>44551.0</v>
      </c>
      <c r="F484" s="15">
        <v>0.4270833333333333</v>
      </c>
      <c r="G484" s="16" t="s">
        <v>6054</v>
      </c>
      <c r="H484" s="17" t="s">
        <v>6061</v>
      </c>
      <c r="I484" s="18" t="s">
        <v>6081</v>
      </c>
      <c r="J484" s="19" t="s">
        <v>6116</v>
      </c>
      <c r="K484" s="31" t="s">
        <v>6058</v>
      </c>
      <c r="L484" s="32"/>
      <c r="M484" s="33"/>
      <c r="N484" s="35"/>
      <c r="O484" s="23" t="e">
        <v>#N/A</v>
      </c>
      <c r="P484" s="30"/>
      <c r="Q484" s="30"/>
    </row>
    <row r="485">
      <c r="A485" s="23" t="s">
        <v>2771</v>
      </c>
      <c r="B485" s="12"/>
      <c r="C485" s="12">
        <v>14184.0</v>
      </c>
      <c r="D485" s="13">
        <v>21084.0</v>
      </c>
      <c r="E485" s="14">
        <v>44551.0</v>
      </c>
      <c r="F485" s="15">
        <v>0.4270833333333333</v>
      </c>
      <c r="G485" s="16" t="s">
        <v>6054</v>
      </c>
      <c r="H485" s="17" t="s">
        <v>6137</v>
      </c>
      <c r="I485" s="18" t="s">
        <v>6068</v>
      </c>
      <c r="J485" s="19" t="s">
        <v>6099</v>
      </c>
      <c r="K485" s="37"/>
      <c r="L485" s="32" t="s">
        <v>6058</v>
      </c>
      <c r="M485" s="33"/>
      <c r="N485" s="35"/>
      <c r="O485" s="23" t="s">
        <v>6059</v>
      </c>
      <c r="P485" s="30"/>
      <c r="Q485" s="30"/>
    </row>
    <row r="486">
      <c r="A486" s="23" t="s">
        <v>273</v>
      </c>
      <c r="B486" s="12"/>
      <c r="C486" s="12">
        <v>9821.0</v>
      </c>
      <c r="D486" s="13">
        <v>17116.0</v>
      </c>
      <c r="E486" s="14">
        <v>44551.0</v>
      </c>
      <c r="F486" s="15">
        <v>0.4270833333333333</v>
      </c>
      <c r="G486" s="16" t="s">
        <v>6060</v>
      </c>
      <c r="H486" s="17" t="s">
        <v>6061</v>
      </c>
      <c r="I486" s="18" t="s">
        <v>6062</v>
      </c>
      <c r="J486" s="19" t="s">
        <v>6057</v>
      </c>
      <c r="K486" s="37"/>
      <c r="L486" s="32" t="s">
        <v>6058</v>
      </c>
      <c r="M486" s="33" t="s">
        <v>6058</v>
      </c>
      <c r="N486" s="35"/>
      <c r="O486" s="23" t="s">
        <v>6064</v>
      </c>
      <c r="P486" s="30"/>
      <c r="Q486" s="30"/>
    </row>
    <row r="487">
      <c r="A487" s="23" t="s">
        <v>514</v>
      </c>
      <c r="B487" s="12"/>
      <c r="C487" s="12">
        <v>10442.0</v>
      </c>
      <c r="D487" s="13">
        <v>26703.0</v>
      </c>
      <c r="E487" s="14">
        <v>44551.0</v>
      </c>
      <c r="F487" s="15">
        <v>0.4375</v>
      </c>
      <c r="G487" s="16" t="s">
        <v>6054</v>
      </c>
      <c r="H487" s="17" t="s">
        <v>6061</v>
      </c>
      <c r="I487" s="18" t="s">
        <v>6081</v>
      </c>
      <c r="J487" s="19" t="s">
        <v>6069</v>
      </c>
      <c r="K487" s="31"/>
      <c r="L487" s="32" t="s">
        <v>6058</v>
      </c>
      <c r="M487" s="33"/>
      <c r="N487" s="34"/>
      <c r="O487" s="23" t="e">
        <v>#N/A</v>
      </c>
      <c r="P487" s="30"/>
      <c r="Q487" s="30"/>
    </row>
    <row r="488">
      <c r="A488" s="23" t="s">
        <v>3985</v>
      </c>
      <c r="B488" s="12"/>
      <c r="C488" s="12">
        <v>15647.0</v>
      </c>
      <c r="D488" s="13">
        <v>26283.0</v>
      </c>
      <c r="E488" s="14">
        <v>44551.0</v>
      </c>
      <c r="F488" s="15">
        <v>0.4479166666666667</v>
      </c>
      <c r="G488" s="16" t="s">
        <v>6060</v>
      </c>
      <c r="H488" s="17" t="s">
        <v>6137</v>
      </c>
      <c r="I488" s="18" t="s">
        <v>6068</v>
      </c>
      <c r="J488" s="19" t="s">
        <v>6115</v>
      </c>
      <c r="K488" s="37"/>
      <c r="L488" s="32" t="s">
        <v>6058</v>
      </c>
      <c r="M488" s="33"/>
      <c r="N488" s="35"/>
      <c r="O488" s="23" t="s">
        <v>6059</v>
      </c>
      <c r="P488" s="30"/>
      <c r="Q488" s="30"/>
    </row>
    <row r="489">
      <c r="A489" s="23" t="s">
        <v>5759</v>
      </c>
      <c r="B489" s="12"/>
      <c r="C489" s="12">
        <v>17596.0</v>
      </c>
      <c r="D489" s="13">
        <v>28265.0</v>
      </c>
      <c r="E489" s="14">
        <v>44551.0</v>
      </c>
      <c r="F489" s="15">
        <v>0.4479166666666667</v>
      </c>
      <c r="G489" s="16" t="s">
        <v>6054</v>
      </c>
      <c r="H489" s="17" t="s">
        <v>6061</v>
      </c>
      <c r="I489" s="18" t="s">
        <v>6081</v>
      </c>
      <c r="J489" s="19" t="s">
        <v>6069</v>
      </c>
      <c r="K489" s="31" t="s">
        <v>6058</v>
      </c>
      <c r="L489" s="32"/>
      <c r="M489" s="33"/>
      <c r="N489" s="35"/>
      <c r="O489" s="23" t="s">
        <v>6063</v>
      </c>
      <c r="P489" s="30"/>
      <c r="Q489" s="30"/>
    </row>
    <row r="490">
      <c r="A490" s="23" t="s">
        <v>5765</v>
      </c>
      <c r="B490" s="12"/>
      <c r="C490" s="12">
        <v>17639.0</v>
      </c>
      <c r="D490" s="13">
        <v>21790.0</v>
      </c>
      <c r="E490" s="14">
        <v>44551.0</v>
      </c>
      <c r="F490" s="15">
        <v>0.4479166666666667</v>
      </c>
      <c r="G490" s="16" t="s">
        <v>6060</v>
      </c>
      <c r="H490" s="17" t="s">
        <v>6061</v>
      </c>
      <c r="I490" s="18" t="s">
        <v>6081</v>
      </c>
      <c r="J490" s="19" t="s">
        <v>6076</v>
      </c>
      <c r="K490" s="31" t="s">
        <v>6058</v>
      </c>
      <c r="L490" s="32"/>
      <c r="M490" s="33"/>
      <c r="N490" s="35"/>
      <c r="O490" s="23" t="s">
        <v>6063</v>
      </c>
      <c r="P490" s="30"/>
      <c r="Q490" s="30"/>
    </row>
    <row r="491">
      <c r="A491" s="23" t="s">
        <v>5762</v>
      </c>
      <c r="B491" s="12"/>
      <c r="C491" s="12">
        <v>17632.0</v>
      </c>
      <c r="D491" s="13">
        <v>31594.0</v>
      </c>
      <c r="E491" s="14">
        <v>44551.0</v>
      </c>
      <c r="F491" s="15">
        <v>0.4479166666666667</v>
      </c>
      <c r="G491" s="16" t="s">
        <v>6060</v>
      </c>
      <c r="H491" s="17" t="s">
        <v>6061</v>
      </c>
      <c r="I491" s="18" t="s">
        <v>6081</v>
      </c>
      <c r="J491" s="19" t="s">
        <v>6091</v>
      </c>
      <c r="K491" s="31" t="s">
        <v>6058</v>
      </c>
      <c r="L491" s="32"/>
      <c r="M491" s="33"/>
      <c r="N491" s="35"/>
      <c r="O491" s="23" t="s">
        <v>6063</v>
      </c>
      <c r="P491" s="30"/>
      <c r="Q491" s="30"/>
    </row>
    <row r="492">
      <c r="A492" s="23" t="s">
        <v>5764</v>
      </c>
      <c r="B492" s="12"/>
      <c r="C492" s="12">
        <v>17635.0</v>
      </c>
      <c r="D492" s="13">
        <v>13329.0</v>
      </c>
      <c r="E492" s="14">
        <v>44551.0</v>
      </c>
      <c r="F492" s="15">
        <v>0.46875</v>
      </c>
      <c r="G492" s="16" t="s">
        <v>6054</v>
      </c>
      <c r="H492" s="17" t="s">
        <v>6061</v>
      </c>
      <c r="I492" s="18" t="s">
        <v>6081</v>
      </c>
      <c r="J492" s="19" t="s">
        <v>6098</v>
      </c>
      <c r="K492" s="31" t="s">
        <v>6058</v>
      </c>
      <c r="L492" s="32"/>
      <c r="M492" s="33"/>
      <c r="N492" s="35"/>
      <c r="O492" s="23" t="s">
        <v>6063</v>
      </c>
      <c r="P492" s="30"/>
      <c r="Q492" s="30"/>
    </row>
    <row r="493">
      <c r="A493" s="23" t="s">
        <v>5760</v>
      </c>
      <c r="B493" s="12"/>
      <c r="C493" s="12">
        <v>17626.0</v>
      </c>
      <c r="D493" s="13">
        <v>23562.0</v>
      </c>
      <c r="E493" s="14">
        <v>44551.0</v>
      </c>
      <c r="F493" s="15">
        <v>0.46875</v>
      </c>
      <c r="G493" s="16" t="s">
        <v>6054</v>
      </c>
      <c r="H493" s="17" t="s">
        <v>6061</v>
      </c>
      <c r="I493" s="18" t="s">
        <v>6081</v>
      </c>
      <c r="J493" s="19" t="s">
        <v>6098</v>
      </c>
      <c r="K493" s="31" t="s">
        <v>6058</v>
      </c>
      <c r="L493" s="32"/>
      <c r="M493" s="33"/>
      <c r="N493" s="35"/>
      <c r="O493" s="23" t="s">
        <v>6063</v>
      </c>
      <c r="P493" s="30"/>
      <c r="Q493" s="30"/>
    </row>
    <row r="494">
      <c r="A494" s="23" t="s">
        <v>4226</v>
      </c>
      <c r="B494" s="12"/>
      <c r="C494" s="12">
        <v>15910.0</v>
      </c>
      <c r="D494" s="13">
        <v>23715.0</v>
      </c>
      <c r="E494" s="14">
        <v>44551.0</v>
      </c>
      <c r="F494" s="15">
        <v>0.5416666666666666</v>
      </c>
      <c r="G494" s="16" t="s">
        <v>6054</v>
      </c>
      <c r="H494" s="17" t="s">
        <v>6137</v>
      </c>
      <c r="I494" s="18" t="s">
        <v>6068</v>
      </c>
      <c r="J494" s="19" t="s">
        <v>6069</v>
      </c>
      <c r="K494" s="37"/>
      <c r="L494" s="32" t="s">
        <v>6058</v>
      </c>
      <c r="M494" s="33" t="s">
        <v>6058</v>
      </c>
      <c r="N494" s="35"/>
      <c r="O494" s="23" t="s">
        <v>6064</v>
      </c>
      <c r="P494" s="30"/>
      <c r="Q494" s="30"/>
    </row>
    <row r="495">
      <c r="A495" s="23" t="s">
        <v>4306</v>
      </c>
      <c r="B495" s="12"/>
      <c r="C495" s="12">
        <v>16002.0</v>
      </c>
      <c r="D495" s="13">
        <v>33968.0</v>
      </c>
      <c r="E495" s="14">
        <v>44551.0</v>
      </c>
      <c r="F495" s="15">
        <v>0.5625</v>
      </c>
      <c r="G495" s="16" t="s">
        <v>6060</v>
      </c>
      <c r="H495" s="17" t="s">
        <v>6137</v>
      </c>
      <c r="I495" s="18" t="s">
        <v>6068</v>
      </c>
      <c r="J495" s="19" t="s">
        <v>6076</v>
      </c>
      <c r="K495" s="37"/>
      <c r="L495" s="32" t="s">
        <v>6058</v>
      </c>
      <c r="M495" s="33" t="s">
        <v>6058</v>
      </c>
      <c r="N495" s="35"/>
      <c r="O495" s="23" t="s">
        <v>6064</v>
      </c>
      <c r="P495" s="30"/>
      <c r="Q495" s="30"/>
    </row>
    <row r="496">
      <c r="A496" s="23" t="s">
        <v>3379</v>
      </c>
      <c r="B496" s="12"/>
      <c r="C496" s="12">
        <v>14926.0</v>
      </c>
      <c r="D496" s="13">
        <v>21137.0</v>
      </c>
      <c r="E496" s="14">
        <v>44551.0</v>
      </c>
      <c r="F496" s="15">
        <v>0.5625</v>
      </c>
      <c r="G496" s="16" t="s">
        <v>6060</v>
      </c>
      <c r="H496" s="17" t="s">
        <v>6137</v>
      </c>
      <c r="I496" s="18" t="s">
        <v>6056</v>
      </c>
      <c r="J496" s="19" t="s">
        <v>6074</v>
      </c>
      <c r="K496" s="31"/>
      <c r="L496" s="32" t="s">
        <v>6058</v>
      </c>
      <c r="M496" s="33"/>
      <c r="N496" s="35"/>
      <c r="O496" s="23" t="s">
        <v>6059</v>
      </c>
      <c r="P496" s="30"/>
      <c r="Q496" s="30"/>
    </row>
    <row r="497">
      <c r="A497" s="23" t="s">
        <v>734</v>
      </c>
      <c r="B497" s="12"/>
      <c r="C497" s="12">
        <v>11017.0</v>
      </c>
      <c r="D497" s="13">
        <v>22235.0</v>
      </c>
      <c r="E497" s="14">
        <v>44551.0</v>
      </c>
      <c r="F497" s="15">
        <v>0.5729166666666666</v>
      </c>
      <c r="G497" s="16" t="s">
        <v>6060</v>
      </c>
      <c r="H497" s="17" t="s">
        <v>6137</v>
      </c>
      <c r="I497" s="18" t="s">
        <v>6056</v>
      </c>
      <c r="J497" s="19" t="s">
        <v>6094</v>
      </c>
      <c r="K497" s="37"/>
      <c r="L497" s="32" t="s">
        <v>6058</v>
      </c>
      <c r="M497" s="33"/>
      <c r="N497" s="35"/>
      <c r="O497" s="23" t="s">
        <v>6059</v>
      </c>
      <c r="P497" s="30"/>
      <c r="Q497" s="30"/>
    </row>
    <row r="498">
      <c r="A498" s="23" t="s">
        <v>2423</v>
      </c>
      <c r="B498" s="12"/>
      <c r="C498" s="12">
        <v>13728.0</v>
      </c>
      <c r="D498" s="13">
        <v>11681.0</v>
      </c>
      <c r="E498" s="14">
        <v>44551.0</v>
      </c>
      <c r="F498" s="15">
        <v>0.59375</v>
      </c>
      <c r="G498" s="16" t="s">
        <v>6060</v>
      </c>
      <c r="H498" s="17" t="s">
        <v>6055</v>
      </c>
      <c r="I498" s="18" t="s">
        <v>6056</v>
      </c>
      <c r="J498" s="19" t="s">
        <v>6102</v>
      </c>
      <c r="K498" s="37"/>
      <c r="L498" s="32" t="s">
        <v>6058</v>
      </c>
      <c r="M498" s="33"/>
      <c r="N498" s="35"/>
      <c r="O498" s="23" t="s">
        <v>6059</v>
      </c>
      <c r="P498" s="30"/>
      <c r="Q498" s="30"/>
    </row>
    <row r="499">
      <c r="A499" s="23" t="s">
        <v>4724</v>
      </c>
      <c r="B499" s="12"/>
      <c r="C499" s="12">
        <v>16524.0</v>
      </c>
      <c r="D499" s="13">
        <v>25485.0</v>
      </c>
      <c r="E499" s="14">
        <v>44551.0</v>
      </c>
      <c r="F499" s="15">
        <v>0.6041666666666666</v>
      </c>
      <c r="G499" s="16" t="s">
        <v>6054</v>
      </c>
      <c r="H499" s="17" t="s">
        <v>6055</v>
      </c>
      <c r="I499" s="18" t="s">
        <v>6056</v>
      </c>
      <c r="J499" s="19" t="s">
        <v>6097</v>
      </c>
      <c r="K499" s="37"/>
      <c r="L499" s="32" t="s">
        <v>6058</v>
      </c>
      <c r="M499" s="33"/>
      <c r="N499" s="35"/>
      <c r="O499" s="23" t="s">
        <v>6059</v>
      </c>
      <c r="P499" s="30"/>
      <c r="Q499" s="30"/>
    </row>
    <row r="500">
      <c r="A500" s="23" t="s">
        <v>935</v>
      </c>
      <c r="B500" s="12"/>
      <c r="C500" s="12">
        <v>11476.0</v>
      </c>
      <c r="D500" s="13">
        <v>29766.0</v>
      </c>
      <c r="E500" s="14">
        <v>44551.0</v>
      </c>
      <c r="F500" s="15">
        <v>0.65625</v>
      </c>
      <c r="G500" s="16" t="s">
        <v>6060</v>
      </c>
      <c r="H500" s="17" t="s">
        <v>6055</v>
      </c>
      <c r="I500" s="18" t="s">
        <v>6056</v>
      </c>
      <c r="J500" s="19" t="s">
        <v>6114</v>
      </c>
      <c r="K500" s="31"/>
      <c r="L500" s="32" t="s">
        <v>6058</v>
      </c>
      <c r="M500" s="33" t="s">
        <v>6058</v>
      </c>
      <c r="N500" s="35"/>
      <c r="O500" s="23" t="e">
        <v>#N/A</v>
      </c>
      <c r="P500" s="30">
        <f>(countif(K472:L500,"x")-(COUNTIF(M472:M500,"x")))</f>
        <v>23</v>
      </c>
      <c r="Q500" s="30"/>
    </row>
    <row r="50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</row>
    <row r="502">
      <c r="A502" s="23" t="s">
        <v>2926</v>
      </c>
      <c r="B502" s="12"/>
      <c r="C502" s="12">
        <v>14373.0</v>
      </c>
      <c r="D502" s="13">
        <v>28183.0</v>
      </c>
      <c r="E502" s="14">
        <v>44552.0</v>
      </c>
      <c r="F502" s="15">
        <v>0.3541666666666667</v>
      </c>
      <c r="G502" s="16" t="s">
        <v>6060</v>
      </c>
      <c r="H502" s="17" t="s">
        <v>6137</v>
      </c>
      <c r="I502" s="18" t="s">
        <v>6068</v>
      </c>
      <c r="J502" s="19" t="s">
        <v>6111</v>
      </c>
      <c r="K502" s="37"/>
      <c r="L502" s="32" t="s">
        <v>6058</v>
      </c>
      <c r="M502" s="33"/>
      <c r="N502" s="35"/>
      <c r="O502" s="23" t="s">
        <v>6059</v>
      </c>
      <c r="P502" s="30"/>
      <c r="Q502" s="30"/>
    </row>
    <row r="503">
      <c r="A503" s="23" t="s">
        <v>4781</v>
      </c>
      <c r="B503" s="12"/>
      <c r="C503" s="12">
        <v>16608.0</v>
      </c>
      <c r="D503" s="13">
        <v>31297.0</v>
      </c>
      <c r="E503" s="14">
        <v>44552.0</v>
      </c>
      <c r="F503" s="15">
        <v>0.3541666666666667</v>
      </c>
      <c r="G503" s="16" t="s">
        <v>6060</v>
      </c>
      <c r="H503" s="17" t="s">
        <v>6137</v>
      </c>
      <c r="I503" s="18" t="s">
        <v>6068</v>
      </c>
      <c r="J503" s="19" t="s">
        <v>6101</v>
      </c>
      <c r="K503" s="31"/>
      <c r="L503" s="32" t="s">
        <v>6058</v>
      </c>
      <c r="M503" s="33" t="s">
        <v>6058</v>
      </c>
      <c r="N503" s="35"/>
      <c r="O503" s="23" t="s">
        <v>6064</v>
      </c>
      <c r="P503" s="30"/>
      <c r="Q503" s="30"/>
    </row>
    <row r="504">
      <c r="A504" s="23" t="s">
        <v>3107</v>
      </c>
      <c r="B504" s="12"/>
      <c r="C504" s="12">
        <v>14602.0</v>
      </c>
      <c r="D504" s="13">
        <v>24599.0</v>
      </c>
      <c r="E504" s="14">
        <v>44552.0</v>
      </c>
      <c r="F504" s="15">
        <v>0.3541666666666667</v>
      </c>
      <c r="G504" s="16" t="s">
        <v>6060</v>
      </c>
      <c r="H504" s="17" t="s">
        <v>6137</v>
      </c>
      <c r="I504" s="18" t="s">
        <v>6068</v>
      </c>
      <c r="J504" s="19" t="s">
        <v>6101</v>
      </c>
      <c r="K504" s="37"/>
      <c r="L504" s="32" t="s">
        <v>6058</v>
      </c>
      <c r="M504" s="33" t="s">
        <v>6058</v>
      </c>
      <c r="N504" s="35"/>
      <c r="O504" s="23" t="s">
        <v>6064</v>
      </c>
      <c r="P504" s="30"/>
      <c r="Q504" s="30"/>
    </row>
    <row r="505">
      <c r="A505" s="23" t="s">
        <v>1134</v>
      </c>
      <c r="B505" s="12"/>
      <c r="C505" s="12">
        <v>11881.0</v>
      </c>
      <c r="D505" s="13">
        <v>14449.0</v>
      </c>
      <c r="E505" s="14">
        <v>44552.0</v>
      </c>
      <c r="F505" s="15">
        <v>0.3645833333333333</v>
      </c>
      <c r="G505" s="16" t="s">
        <v>6054</v>
      </c>
      <c r="H505" s="17" t="s">
        <v>6061</v>
      </c>
      <c r="I505" s="18" t="s">
        <v>6062</v>
      </c>
      <c r="J505" s="19" t="s">
        <v>6057</v>
      </c>
      <c r="K505" s="37"/>
      <c r="L505" s="32" t="s">
        <v>6058</v>
      </c>
      <c r="M505" s="33"/>
      <c r="N505" s="35"/>
      <c r="O505" s="23" t="s">
        <v>6059</v>
      </c>
      <c r="P505" s="30"/>
      <c r="Q505" s="30"/>
    </row>
    <row r="506">
      <c r="A506" s="23" t="s">
        <v>5798</v>
      </c>
      <c r="B506" s="12"/>
      <c r="C506" s="12">
        <v>11207.0</v>
      </c>
      <c r="D506" s="13">
        <v>46264.0</v>
      </c>
      <c r="E506" s="14">
        <v>44552.0</v>
      </c>
      <c r="F506" s="15">
        <v>0.3854166666666667</v>
      </c>
      <c r="G506" s="16" t="s">
        <v>6060</v>
      </c>
      <c r="H506" s="17" t="s">
        <v>6137</v>
      </c>
      <c r="I506" s="18" t="s">
        <v>6068</v>
      </c>
      <c r="J506" s="19" t="s">
        <v>6057</v>
      </c>
      <c r="K506" s="31"/>
      <c r="L506" s="32" t="s">
        <v>6058</v>
      </c>
      <c r="M506" s="33" t="s">
        <v>6058</v>
      </c>
      <c r="N506" s="35"/>
      <c r="O506" s="23" t="s">
        <v>6064</v>
      </c>
      <c r="P506" s="30"/>
      <c r="Q506" s="30"/>
    </row>
    <row r="507">
      <c r="A507" s="23" t="s">
        <v>3441</v>
      </c>
      <c r="B507" s="12"/>
      <c r="C507" s="12">
        <v>15002.0</v>
      </c>
      <c r="D507" s="13">
        <v>21001.0</v>
      </c>
      <c r="E507" s="14">
        <v>44552.0</v>
      </c>
      <c r="F507" s="15">
        <v>0.3958333333333333</v>
      </c>
      <c r="G507" s="16" t="s">
        <v>6060</v>
      </c>
      <c r="H507" s="17" t="s">
        <v>6055</v>
      </c>
      <c r="I507" s="18" t="s">
        <v>6056</v>
      </c>
      <c r="J507" s="19" t="s">
        <v>6088</v>
      </c>
      <c r="K507" s="37"/>
      <c r="L507" s="32" t="s">
        <v>6058</v>
      </c>
      <c r="M507" s="33"/>
      <c r="N507" s="35"/>
      <c r="O507" s="23" t="s">
        <v>6059</v>
      </c>
      <c r="P507" s="30"/>
      <c r="Q507" s="30"/>
    </row>
    <row r="508">
      <c r="A508" s="23" t="s">
        <v>4277</v>
      </c>
      <c r="B508" s="12"/>
      <c r="C508" s="12">
        <v>15970.0</v>
      </c>
      <c r="D508" s="13">
        <v>36213.0</v>
      </c>
      <c r="E508" s="14">
        <v>44552.0</v>
      </c>
      <c r="F508" s="15">
        <v>0.3958333333333333</v>
      </c>
      <c r="G508" s="16" t="s">
        <v>6060</v>
      </c>
      <c r="H508" s="17" t="s">
        <v>6137</v>
      </c>
      <c r="I508" s="18" t="s">
        <v>6068</v>
      </c>
      <c r="J508" s="19" t="s">
        <v>6076</v>
      </c>
      <c r="K508" s="31"/>
      <c r="L508" s="32" t="s">
        <v>6058</v>
      </c>
      <c r="M508" s="33"/>
      <c r="N508" s="35"/>
      <c r="O508" s="23" t="s">
        <v>6059</v>
      </c>
      <c r="P508" s="30"/>
      <c r="Q508" s="30"/>
    </row>
    <row r="509">
      <c r="A509" s="23" t="s">
        <v>527</v>
      </c>
      <c r="B509" s="12"/>
      <c r="C509" s="12">
        <v>10477.0</v>
      </c>
      <c r="D509" s="13">
        <v>20553.0</v>
      </c>
      <c r="E509" s="14">
        <v>44552.0</v>
      </c>
      <c r="F509" s="15">
        <v>0.3958333333333333</v>
      </c>
      <c r="G509" s="16" t="s">
        <v>6054</v>
      </c>
      <c r="H509" s="17" t="s">
        <v>6137</v>
      </c>
      <c r="I509" s="18" t="s">
        <v>6068</v>
      </c>
      <c r="J509" s="19" t="s">
        <v>6091</v>
      </c>
      <c r="K509" s="31"/>
      <c r="L509" s="32" t="s">
        <v>6058</v>
      </c>
      <c r="M509" s="33" t="s">
        <v>6058</v>
      </c>
      <c r="N509" s="35"/>
      <c r="O509" s="23" t="s">
        <v>6064</v>
      </c>
      <c r="P509" s="30"/>
      <c r="Q509" s="30"/>
    </row>
    <row r="510">
      <c r="A510" s="23" t="s">
        <v>5802</v>
      </c>
      <c r="B510" s="12"/>
      <c r="C510" s="12">
        <v>17769.0</v>
      </c>
      <c r="D510" s="13">
        <v>20682.0</v>
      </c>
      <c r="E510" s="14">
        <v>44552.0</v>
      </c>
      <c r="F510" s="15">
        <v>0.3958333333333333</v>
      </c>
      <c r="G510" s="16" t="s">
        <v>6060</v>
      </c>
      <c r="H510" s="17" t="s">
        <v>6061</v>
      </c>
      <c r="I510" s="18" t="s">
        <v>6062</v>
      </c>
      <c r="J510" s="19" t="s">
        <v>6057</v>
      </c>
      <c r="K510" s="31" t="s">
        <v>6058</v>
      </c>
      <c r="L510" s="32"/>
      <c r="M510" s="33"/>
      <c r="N510" s="35"/>
      <c r="O510" s="23" t="s">
        <v>6063</v>
      </c>
      <c r="P510" s="30"/>
      <c r="Q510" s="30"/>
    </row>
    <row r="511">
      <c r="A511" s="23" t="s">
        <v>96</v>
      </c>
      <c r="B511" s="12"/>
      <c r="C511" s="12">
        <v>9283.0</v>
      </c>
      <c r="D511" s="13">
        <v>20483.0</v>
      </c>
      <c r="E511" s="14">
        <v>44552.0</v>
      </c>
      <c r="F511" s="15">
        <v>0.3958333333333333</v>
      </c>
      <c r="G511" s="16" t="s">
        <v>6060</v>
      </c>
      <c r="H511" s="17" t="s">
        <v>6061</v>
      </c>
      <c r="I511" s="18" t="s">
        <v>6062</v>
      </c>
      <c r="J511" s="19" t="s">
        <v>6057</v>
      </c>
      <c r="K511" s="31"/>
      <c r="L511" s="32" t="s">
        <v>6058</v>
      </c>
      <c r="M511" s="33" t="s">
        <v>6058</v>
      </c>
      <c r="N511" s="35"/>
      <c r="O511" s="23" t="s">
        <v>6064</v>
      </c>
      <c r="P511" s="30"/>
      <c r="Q511" s="30"/>
    </row>
    <row r="512">
      <c r="A512" s="23" t="s">
        <v>2131</v>
      </c>
      <c r="B512" s="12"/>
      <c r="C512" s="12">
        <v>13355.0</v>
      </c>
      <c r="D512" s="13">
        <v>27322.0</v>
      </c>
      <c r="E512" s="14">
        <v>44552.0</v>
      </c>
      <c r="F512" s="15">
        <v>0.40625</v>
      </c>
      <c r="G512" s="16" t="s">
        <v>6060</v>
      </c>
      <c r="H512" s="17" t="s">
        <v>6137</v>
      </c>
      <c r="I512" s="18" t="s">
        <v>6068</v>
      </c>
      <c r="J512" s="19" t="s">
        <v>6121</v>
      </c>
      <c r="K512" s="31"/>
      <c r="L512" s="32" t="s">
        <v>6058</v>
      </c>
      <c r="M512" s="33" t="s">
        <v>6058</v>
      </c>
      <c r="N512" s="35"/>
      <c r="O512" s="23" t="s">
        <v>6064</v>
      </c>
      <c r="P512" s="30"/>
      <c r="Q512" s="30"/>
    </row>
    <row r="513">
      <c r="A513" s="23" t="s">
        <v>5092</v>
      </c>
      <c r="B513" s="12"/>
      <c r="C513" s="12">
        <v>17003.0</v>
      </c>
      <c r="D513" s="13">
        <v>26677.0</v>
      </c>
      <c r="E513" s="14">
        <v>44552.0</v>
      </c>
      <c r="F513" s="15">
        <v>0.4166666666666667</v>
      </c>
      <c r="G513" s="16" t="s">
        <v>6054</v>
      </c>
      <c r="H513" s="17" t="s">
        <v>6055</v>
      </c>
      <c r="I513" s="18" t="s">
        <v>6056</v>
      </c>
      <c r="J513" s="19" t="s">
        <v>6105</v>
      </c>
      <c r="K513" s="37"/>
      <c r="L513" s="32" t="s">
        <v>6058</v>
      </c>
      <c r="M513" s="33"/>
      <c r="N513" s="35"/>
      <c r="O513" s="23" t="s">
        <v>6059</v>
      </c>
      <c r="P513" s="30"/>
      <c r="Q513" s="30"/>
    </row>
    <row r="514">
      <c r="A514" s="23" t="s">
        <v>6144</v>
      </c>
      <c r="B514" s="12"/>
      <c r="C514" s="12">
        <v>16156.0</v>
      </c>
      <c r="D514" s="13">
        <v>29705.0</v>
      </c>
      <c r="E514" s="14">
        <v>44552.0</v>
      </c>
      <c r="F514" s="15">
        <v>0.4270833333333333</v>
      </c>
      <c r="G514" s="16" t="s">
        <v>6060</v>
      </c>
      <c r="H514" s="17" t="s">
        <v>6061</v>
      </c>
      <c r="I514" s="18" t="s">
        <v>6081</v>
      </c>
      <c r="J514" s="19" t="s">
        <v>6074</v>
      </c>
      <c r="K514" s="37"/>
      <c r="L514" s="32" t="s">
        <v>6058</v>
      </c>
      <c r="M514" s="33" t="s">
        <v>6058</v>
      </c>
      <c r="N514" s="35"/>
      <c r="O514" s="23" t="s">
        <v>6064</v>
      </c>
      <c r="P514" s="30"/>
      <c r="Q514" s="30"/>
    </row>
    <row r="515">
      <c r="A515" s="23" t="s">
        <v>574</v>
      </c>
      <c r="B515" s="12"/>
      <c r="C515" s="12">
        <v>10613.0</v>
      </c>
      <c r="D515" s="13">
        <v>22017.0</v>
      </c>
      <c r="E515" s="14">
        <v>44552.0</v>
      </c>
      <c r="F515" s="15">
        <v>0.4479166666666667</v>
      </c>
      <c r="G515" s="16" t="s">
        <v>6060</v>
      </c>
      <c r="H515" s="17" t="s">
        <v>6061</v>
      </c>
      <c r="I515" s="18" t="s">
        <v>6081</v>
      </c>
      <c r="J515" s="19" t="s">
        <v>6076</v>
      </c>
      <c r="K515" s="37"/>
      <c r="L515" s="32" t="s">
        <v>6058</v>
      </c>
      <c r="M515" s="33"/>
      <c r="N515" s="35"/>
      <c r="O515" s="23" t="s">
        <v>6059</v>
      </c>
      <c r="P515" s="30"/>
      <c r="Q515" s="30"/>
    </row>
    <row r="516">
      <c r="A516" s="23" t="s">
        <v>267</v>
      </c>
      <c r="B516" s="12"/>
      <c r="C516" s="12">
        <v>9810.0</v>
      </c>
      <c r="D516" s="13">
        <v>20018.0</v>
      </c>
      <c r="E516" s="14">
        <v>44552.0</v>
      </c>
      <c r="F516" s="15">
        <v>0.4479166666666667</v>
      </c>
      <c r="G516" s="16" t="s">
        <v>6060</v>
      </c>
      <c r="H516" s="17" t="s">
        <v>6061</v>
      </c>
      <c r="I516" s="18" t="s">
        <v>6062</v>
      </c>
      <c r="J516" s="19" t="s">
        <v>6057</v>
      </c>
      <c r="K516" s="37"/>
      <c r="L516" s="32" t="s">
        <v>6058</v>
      </c>
      <c r="M516" s="33"/>
      <c r="N516" s="34"/>
      <c r="O516" s="23" t="s">
        <v>6059</v>
      </c>
      <c r="P516" s="30"/>
      <c r="Q516" s="30"/>
    </row>
    <row r="517">
      <c r="A517" s="23" t="s">
        <v>5070</v>
      </c>
      <c r="B517" s="12"/>
      <c r="C517" s="12">
        <v>16974.0</v>
      </c>
      <c r="D517" s="13">
        <v>18458.0</v>
      </c>
      <c r="E517" s="14">
        <v>44552.0</v>
      </c>
      <c r="F517" s="15">
        <v>0.4583333333333333</v>
      </c>
      <c r="G517" s="16" t="s">
        <v>6054</v>
      </c>
      <c r="H517" s="17" t="s">
        <v>6137</v>
      </c>
      <c r="I517" s="18" t="s">
        <v>6068</v>
      </c>
      <c r="J517" s="19" t="s">
        <v>6069</v>
      </c>
      <c r="K517" s="37"/>
      <c r="L517" s="32" t="s">
        <v>6058</v>
      </c>
      <c r="M517" s="33" t="s">
        <v>6058</v>
      </c>
      <c r="N517" s="34"/>
      <c r="O517" s="23" t="s">
        <v>6064</v>
      </c>
      <c r="P517" s="30"/>
      <c r="Q517" s="30"/>
    </row>
    <row r="518">
      <c r="A518" s="23" t="s">
        <v>4315</v>
      </c>
      <c r="B518" s="12"/>
      <c r="C518" s="12">
        <v>16013.0</v>
      </c>
      <c r="D518" s="13">
        <v>28026.0</v>
      </c>
      <c r="E518" s="14">
        <v>44552.0</v>
      </c>
      <c r="F518" s="15">
        <v>0.46875</v>
      </c>
      <c r="G518" s="16" t="s">
        <v>6054</v>
      </c>
      <c r="H518" s="17" t="s">
        <v>6067</v>
      </c>
      <c r="I518" s="18" t="s">
        <v>6081</v>
      </c>
      <c r="J518" s="19" t="s">
        <v>6076</v>
      </c>
      <c r="K518" s="37"/>
      <c r="L518" s="32" t="s">
        <v>6058</v>
      </c>
      <c r="M518" s="33"/>
      <c r="N518" s="35"/>
      <c r="O518" s="23" t="e">
        <v>#N/A</v>
      </c>
      <c r="P518" s="30"/>
      <c r="Q518" s="30"/>
    </row>
    <row r="519">
      <c r="A519" s="23" t="s">
        <v>524</v>
      </c>
      <c r="B519" s="12"/>
      <c r="C519" s="12">
        <v>10466.0</v>
      </c>
      <c r="D519" s="13">
        <v>20330.0</v>
      </c>
      <c r="E519" s="14">
        <v>44552.0</v>
      </c>
      <c r="F519" s="15">
        <v>0.46875</v>
      </c>
      <c r="G519" s="16" t="s">
        <v>6054</v>
      </c>
      <c r="H519" s="17" t="s">
        <v>6137</v>
      </c>
      <c r="I519" s="18" t="s">
        <v>6068</v>
      </c>
      <c r="J519" s="19" t="s">
        <v>6069</v>
      </c>
      <c r="K519" s="31"/>
      <c r="L519" s="32" t="s">
        <v>6058</v>
      </c>
      <c r="M519" s="33"/>
      <c r="N519" s="34"/>
      <c r="O519" s="23" t="s">
        <v>6059</v>
      </c>
      <c r="P519" s="30"/>
      <c r="Q519" s="30"/>
    </row>
    <row r="520">
      <c r="A520" s="23" t="s">
        <v>827</v>
      </c>
      <c r="B520" s="12"/>
      <c r="C520" s="12">
        <v>11205.0</v>
      </c>
      <c r="D520" s="13">
        <v>31645.0</v>
      </c>
      <c r="E520" s="14">
        <v>44552.0</v>
      </c>
      <c r="F520" s="15">
        <v>0.5520833333333334</v>
      </c>
      <c r="G520" s="16" t="s">
        <v>6054</v>
      </c>
      <c r="H520" s="17" t="s">
        <v>6055</v>
      </c>
      <c r="I520" s="18" t="s">
        <v>6056</v>
      </c>
      <c r="J520" s="19" t="s">
        <v>6069</v>
      </c>
      <c r="K520" s="31"/>
      <c r="L520" s="32" t="s">
        <v>6058</v>
      </c>
      <c r="M520" s="33" t="s">
        <v>6058</v>
      </c>
      <c r="N520" s="35"/>
      <c r="O520" s="23" t="s">
        <v>6064</v>
      </c>
      <c r="P520" s="30"/>
      <c r="Q520" s="30"/>
    </row>
    <row r="521">
      <c r="A521" s="23" t="s">
        <v>5793</v>
      </c>
      <c r="B521" s="12"/>
      <c r="C521" s="12">
        <v>17641.0</v>
      </c>
      <c r="D521" s="13">
        <v>13817.0</v>
      </c>
      <c r="E521" s="14">
        <v>44552.0</v>
      </c>
      <c r="F521" s="15">
        <v>0.5520833333333334</v>
      </c>
      <c r="G521" s="16" t="s">
        <v>6060</v>
      </c>
      <c r="H521" s="17" t="s">
        <v>6061</v>
      </c>
      <c r="I521" s="18" t="s">
        <v>6081</v>
      </c>
      <c r="J521" s="19" t="s">
        <v>6111</v>
      </c>
      <c r="K521" s="31" t="s">
        <v>6058</v>
      </c>
      <c r="L521" s="32"/>
      <c r="M521" s="33"/>
      <c r="N521" s="35"/>
      <c r="O521" s="23" t="s">
        <v>6063</v>
      </c>
      <c r="P521" s="30"/>
      <c r="Q521" s="30"/>
    </row>
    <row r="522">
      <c r="A522" s="23" t="s">
        <v>5804</v>
      </c>
      <c r="B522" s="12"/>
      <c r="C522" s="12">
        <v>17780.0</v>
      </c>
      <c r="D522" s="13">
        <v>13468.0</v>
      </c>
      <c r="E522" s="14">
        <v>44552.0</v>
      </c>
      <c r="F522" s="15">
        <v>0.5625</v>
      </c>
      <c r="G522" s="16" t="s">
        <v>6060</v>
      </c>
      <c r="H522" s="17" t="s">
        <v>6061</v>
      </c>
      <c r="I522" s="18" t="s">
        <v>6062</v>
      </c>
      <c r="J522" s="19" t="s">
        <v>6057</v>
      </c>
      <c r="K522" s="31" t="s">
        <v>6058</v>
      </c>
      <c r="L522" s="32"/>
      <c r="M522" s="33"/>
      <c r="N522" s="35"/>
      <c r="O522" s="23" t="s">
        <v>6063</v>
      </c>
      <c r="P522" s="30"/>
      <c r="Q522" s="30"/>
    </row>
    <row r="523">
      <c r="A523" s="23" t="s">
        <v>177</v>
      </c>
      <c r="B523" s="12"/>
      <c r="C523" s="12">
        <v>9553.0</v>
      </c>
      <c r="D523" s="13">
        <v>27612.0</v>
      </c>
      <c r="E523" s="14">
        <v>44552.0</v>
      </c>
      <c r="F523" s="15">
        <v>0.5729166666666666</v>
      </c>
      <c r="G523" s="16" t="s">
        <v>6060</v>
      </c>
      <c r="H523" s="17" t="s">
        <v>6055</v>
      </c>
      <c r="I523" s="18" t="s">
        <v>6056</v>
      </c>
      <c r="J523" s="19" t="s">
        <v>6140</v>
      </c>
      <c r="K523" s="37"/>
      <c r="L523" s="32" t="s">
        <v>6058</v>
      </c>
      <c r="M523" s="33"/>
      <c r="N523" s="34"/>
      <c r="O523" s="23" t="e">
        <v>#N/A</v>
      </c>
      <c r="P523" s="30"/>
      <c r="Q523" s="30"/>
    </row>
    <row r="524">
      <c r="A524" s="23" t="s">
        <v>6148</v>
      </c>
      <c r="B524" s="12"/>
      <c r="C524" s="12">
        <v>17145.0</v>
      </c>
      <c r="D524" s="13">
        <v>30612.0</v>
      </c>
      <c r="E524" s="14">
        <v>44552.0</v>
      </c>
      <c r="F524" s="15">
        <v>0.5729166666666666</v>
      </c>
      <c r="G524" s="16" t="s">
        <v>6054</v>
      </c>
      <c r="H524" s="17" t="s">
        <v>6067</v>
      </c>
      <c r="I524" s="18" t="s">
        <v>6081</v>
      </c>
      <c r="J524" s="19" t="s">
        <v>6069</v>
      </c>
      <c r="K524" s="31" t="s">
        <v>6058</v>
      </c>
      <c r="L524" s="32"/>
      <c r="M524" s="33"/>
      <c r="N524" s="35"/>
      <c r="O524" s="23" t="e">
        <v>#N/A</v>
      </c>
      <c r="P524" s="30"/>
      <c r="Q524" s="30"/>
    </row>
    <row r="525">
      <c r="A525" s="23" t="s">
        <v>5797</v>
      </c>
      <c r="B525" s="12"/>
      <c r="C525" s="12">
        <v>17659.0</v>
      </c>
      <c r="D525" s="13">
        <v>19776.0</v>
      </c>
      <c r="E525" s="14">
        <v>44552.0</v>
      </c>
      <c r="F525" s="15">
        <v>0.5729166666666666</v>
      </c>
      <c r="G525" s="16" t="s">
        <v>6060</v>
      </c>
      <c r="H525" s="17" t="s">
        <v>6061</v>
      </c>
      <c r="I525" s="18" t="s">
        <v>6081</v>
      </c>
      <c r="J525" s="19" t="s">
        <v>6097</v>
      </c>
      <c r="K525" s="31" t="s">
        <v>6058</v>
      </c>
      <c r="L525" s="32"/>
      <c r="M525" s="33"/>
      <c r="N525" s="35"/>
      <c r="O525" s="23" t="s">
        <v>6063</v>
      </c>
      <c r="P525" s="30"/>
      <c r="Q525" s="30"/>
    </row>
    <row r="526">
      <c r="A526" s="23" t="s">
        <v>5350</v>
      </c>
      <c r="B526" s="12"/>
      <c r="C526" s="12">
        <v>17326.0</v>
      </c>
      <c r="D526" s="13">
        <v>17382.0</v>
      </c>
      <c r="E526" s="14">
        <v>44552.0</v>
      </c>
      <c r="F526" s="15">
        <v>0.5729166666666666</v>
      </c>
      <c r="G526" s="16" t="s">
        <v>6054</v>
      </c>
      <c r="H526" s="17" t="s">
        <v>6061</v>
      </c>
      <c r="I526" s="18" t="s">
        <v>6081</v>
      </c>
      <c r="J526" s="19" t="s">
        <v>6069</v>
      </c>
      <c r="K526" s="31" t="s">
        <v>6058</v>
      </c>
      <c r="L526" s="32"/>
      <c r="M526" s="33"/>
      <c r="N526" s="35"/>
      <c r="O526" s="23" t="s">
        <v>6063</v>
      </c>
      <c r="P526" s="30"/>
      <c r="Q526" s="30"/>
    </row>
    <row r="527">
      <c r="A527" s="23" t="s">
        <v>5510</v>
      </c>
      <c r="B527" s="12"/>
      <c r="C527" s="12">
        <v>17540.0</v>
      </c>
      <c r="D527" s="13">
        <v>15648.0</v>
      </c>
      <c r="E527" s="14">
        <v>44552.0</v>
      </c>
      <c r="F527" s="15">
        <v>0.59375</v>
      </c>
      <c r="G527" s="16" t="s">
        <v>6060</v>
      </c>
      <c r="H527" s="17" t="s">
        <v>6061</v>
      </c>
      <c r="I527" s="18" t="s">
        <v>6062</v>
      </c>
      <c r="J527" s="19" t="s">
        <v>6057</v>
      </c>
      <c r="K527" s="31" t="s">
        <v>6058</v>
      </c>
      <c r="L527" s="32"/>
      <c r="M527" s="33"/>
      <c r="N527" s="35"/>
      <c r="O527" s="23" t="s">
        <v>6063</v>
      </c>
      <c r="P527" s="30"/>
      <c r="Q527" s="30"/>
    </row>
    <row r="528">
      <c r="A528" s="23" t="s">
        <v>3270</v>
      </c>
      <c r="B528" s="12"/>
      <c r="C528" s="12">
        <v>14799.0</v>
      </c>
      <c r="D528" s="13">
        <v>12172.0</v>
      </c>
      <c r="E528" s="14">
        <v>44552.0</v>
      </c>
      <c r="F528" s="15">
        <v>0.59375</v>
      </c>
      <c r="G528" s="16" t="s">
        <v>6054</v>
      </c>
      <c r="H528" s="17" t="s">
        <v>6137</v>
      </c>
      <c r="I528" s="18" t="s">
        <v>6068</v>
      </c>
      <c r="J528" s="19" t="s">
        <v>6069</v>
      </c>
      <c r="K528" s="37"/>
      <c r="L528" s="32" t="s">
        <v>6058</v>
      </c>
      <c r="M528" s="33"/>
      <c r="N528" s="35"/>
      <c r="O528" s="23" t="s">
        <v>6059</v>
      </c>
      <c r="P528" s="30"/>
      <c r="Q528" s="30"/>
    </row>
    <row r="529">
      <c r="A529" s="23" t="s">
        <v>4535</v>
      </c>
      <c r="B529" s="12"/>
      <c r="C529" s="12">
        <v>16284.0</v>
      </c>
      <c r="D529" s="13">
        <v>17455.0</v>
      </c>
      <c r="E529" s="14">
        <v>44552.0</v>
      </c>
      <c r="F529" s="15">
        <v>0.6145833333333334</v>
      </c>
      <c r="G529" s="16" t="s">
        <v>6054</v>
      </c>
      <c r="H529" s="17" t="s">
        <v>6055</v>
      </c>
      <c r="I529" s="18" t="s">
        <v>6056</v>
      </c>
      <c r="J529" s="19" t="s">
        <v>6097</v>
      </c>
      <c r="K529" s="37"/>
      <c r="L529" s="32" t="s">
        <v>6058</v>
      </c>
      <c r="M529" s="33" t="s">
        <v>6058</v>
      </c>
      <c r="N529" s="35"/>
      <c r="O529" s="23" t="s">
        <v>6064</v>
      </c>
      <c r="P529" s="30"/>
      <c r="Q529" s="30"/>
    </row>
    <row r="530">
      <c r="A530" s="23" t="s">
        <v>4291</v>
      </c>
      <c r="B530" s="12"/>
      <c r="C530" s="12">
        <v>15985.0</v>
      </c>
      <c r="D530" s="13">
        <v>23574.0</v>
      </c>
      <c r="E530" s="14">
        <v>44552.0</v>
      </c>
      <c r="F530" s="15">
        <v>0.625</v>
      </c>
      <c r="G530" s="16" t="s">
        <v>6060</v>
      </c>
      <c r="H530" s="17" t="s">
        <v>6061</v>
      </c>
      <c r="I530" s="18" t="s">
        <v>6081</v>
      </c>
      <c r="J530" s="19" t="s">
        <v>6149</v>
      </c>
      <c r="K530" s="37"/>
      <c r="L530" s="32" t="s">
        <v>6058</v>
      </c>
      <c r="M530" s="33"/>
      <c r="N530" s="35"/>
      <c r="O530" s="23" t="s">
        <v>6059</v>
      </c>
      <c r="P530" s="30"/>
      <c r="Q530" s="30"/>
    </row>
    <row r="531">
      <c r="A531" s="23" t="s">
        <v>1864</v>
      </c>
      <c r="B531" s="12"/>
      <c r="C531" s="12">
        <v>13013.0</v>
      </c>
      <c r="D531" s="13">
        <v>23643.0</v>
      </c>
      <c r="E531" s="14">
        <v>44552.0</v>
      </c>
      <c r="F531" s="15">
        <v>0.6354166666666666</v>
      </c>
      <c r="G531" s="16" t="s">
        <v>6060</v>
      </c>
      <c r="H531" s="17" t="s">
        <v>6137</v>
      </c>
      <c r="I531" s="18" t="s">
        <v>6068</v>
      </c>
      <c r="J531" s="19" t="s">
        <v>6111</v>
      </c>
      <c r="K531" s="37"/>
      <c r="L531" s="32" t="s">
        <v>6058</v>
      </c>
      <c r="M531" s="33"/>
      <c r="N531" s="35"/>
      <c r="O531" s="23" t="s">
        <v>6059</v>
      </c>
      <c r="P531" s="30"/>
      <c r="Q531" s="30"/>
    </row>
    <row r="532">
      <c r="A532" s="23" t="s">
        <v>4703</v>
      </c>
      <c r="B532" s="12"/>
      <c r="C532" s="12">
        <v>16502.0</v>
      </c>
      <c r="D532" s="13">
        <v>28281.0</v>
      </c>
      <c r="E532" s="14">
        <v>44552.0</v>
      </c>
      <c r="F532" s="15">
        <v>0.6458333333333334</v>
      </c>
      <c r="G532" s="16" t="s">
        <v>6060</v>
      </c>
      <c r="H532" s="17" t="s">
        <v>6137</v>
      </c>
      <c r="I532" s="18" t="s">
        <v>6068</v>
      </c>
      <c r="J532" s="19" t="s">
        <v>6101</v>
      </c>
      <c r="K532" s="37"/>
      <c r="L532" s="32" t="s">
        <v>6058</v>
      </c>
      <c r="M532" s="33" t="s">
        <v>6058</v>
      </c>
      <c r="N532" s="35"/>
      <c r="O532" s="23" t="s">
        <v>6064</v>
      </c>
      <c r="P532" s="30"/>
      <c r="Q532" s="30"/>
    </row>
    <row r="533">
      <c r="A533" s="23" t="s">
        <v>3095</v>
      </c>
      <c r="B533" s="12"/>
      <c r="C533" s="12">
        <v>14587.0</v>
      </c>
      <c r="D533" s="13">
        <v>22546.0</v>
      </c>
      <c r="E533" s="14">
        <v>44552.0</v>
      </c>
      <c r="F533" s="15">
        <v>0.6458333333333334</v>
      </c>
      <c r="G533" s="16" t="s">
        <v>6054</v>
      </c>
      <c r="H533" s="17" t="s">
        <v>6137</v>
      </c>
      <c r="I533" s="18" t="s">
        <v>6068</v>
      </c>
      <c r="J533" s="19" t="s">
        <v>6115</v>
      </c>
      <c r="K533" s="37"/>
      <c r="L533" s="32" t="s">
        <v>6058</v>
      </c>
      <c r="M533" s="33" t="s">
        <v>6058</v>
      </c>
      <c r="N533" s="35"/>
      <c r="O533" s="23" t="s">
        <v>6064</v>
      </c>
      <c r="P533" s="30"/>
      <c r="Q533" s="30"/>
    </row>
    <row r="534">
      <c r="A534" s="23" t="s">
        <v>5299</v>
      </c>
      <c r="B534" s="12"/>
      <c r="C534" s="12">
        <v>17257.0</v>
      </c>
      <c r="D534" s="13">
        <v>20232.0</v>
      </c>
      <c r="E534" s="14">
        <v>44552.0</v>
      </c>
      <c r="F534" s="15">
        <v>0.65625</v>
      </c>
      <c r="G534" s="16" t="s">
        <v>6060</v>
      </c>
      <c r="H534" s="17" t="s">
        <v>6061</v>
      </c>
      <c r="I534" s="18" t="s">
        <v>6081</v>
      </c>
      <c r="J534" s="19" t="s">
        <v>6082</v>
      </c>
      <c r="K534" s="31" t="s">
        <v>6058</v>
      </c>
      <c r="L534" s="32"/>
      <c r="M534" s="33"/>
      <c r="N534" s="35"/>
      <c r="O534" s="23" t="e">
        <v>#N/A</v>
      </c>
      <c r="P534" s="30"/>
      <c r="Q534" s="30"/>
    </row>
    <row r="535">
      <c r="A535" s="23" t="s">
        <v>3880</v>
      </c>
      <c r="B535" s="12"/>
      <c r="C535" s="12">
        <v>15530.0</v>
      </c>
      <c r="D535" s="13">
        <v>16683.0</v>
      </c>
      <c r="E535" s="14">
        <v>44552.0</v>
      </c>
      <c r="F535" s="15">
        <v>0.6875</v>
      </c>
      <c r="G535" s="16" t="s">
        <v>6060</v>
      </c>
      <c r="H535" s="17" t="s">
        <v>6067</v>
      </c>
      <c r="I535" s="18" t="s">
        <v>6062</v>
      </c>
      <c r="J535" s="19" t="s">
        <v>6057</v>
      </c>
      <c r="K535" s="37"/>
      <c r="L535" s="32" t="s">
        <v>6058</v>
      </c>
      <c r="M535" s="33" t="s">
        <v>6058</v>
      </c>
      <c r="N535" s="35"/>
      <c r="O535" s="23" t="s">
        <v>6064</v>
      </c>
      <c r="P535" s="30">
        <f>(countif(K502:L535,"x")-(COUNTIF(M502:M535,"x")))</f>
        <v>21</v>
      </c>
      <c r="Q535" s="30"/>
    </row>
    <row r="536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</row>
    <row r="537">
      <c r="A537" s="23" t="s">
        <v>5146</v>
      </c>
      <c r="B537" s="12"/>
      <c r="C537" s="12">
        <v>17071.0</v>
      </c>
      <c r="D537" s="13">
        <v>20042.0</v>
      </c>
      <c r="E537" s="14">
        <v>44553.0</v>
      </c>
      <c r="F537" s="15">
        <v>0.375</v>
      </c>
      <c r="G537" s="16" t="s">
        <v>6054</v>
      </c>
      <c r="H537" s="17" t="s">
        <v>6067</v>
      </c>
      <c r="I537" s="18" t="s">
        <v>6081</v>
      </c>
      <c r="J537" s="19" t="s">
        <v>6069</v>
      </c>
      <c r="K537" s="31"/>
      <c r="L537" s="32" t="s">
        <v>6058</v>
      </c>
      <c r="M537" s="33" t="s">
        <v>6058</v>
      </c>
      <c r="N537" s="35"/>
      <c r="O537" s="23" t="s">
        <v>6064</v>
      </c>
      <c r="P537" s="30"/>
      <c r="Q537" s="30"/>
    </row>
    <row r="538">
      <c r="A538" s="23" t="s">
        <v>3806</v>
      </c>
      <c r="B538" s="12"/>
      <c r="C538" s="12">
        <v>15447.0</v>
      </c>
      <c r="D538" s="13">
        <v>25112.0</v>
      </c>
      <c r="E538" s="14">
        <v>44553.0</v>
      </c>
      <c r="F538" s="15">
        <v>0.375</v>
      </c>
      <c r="G538" s="16" t="s">
        <v>6054</v>
      </c>
      <c r="H538" s="17" t="s">
        <v>6061</v>
      </c>
      <c r="I538" s="18" t="s">
        <v>6081</v>
      </c>
      <c r="J538" s="19" t="s">
        <v>6105</v>
      </c>
      <c r="K538" s="31"/>
      <c r="L538" s="32" t="s">
        <v>6058</v>
      </c>
      <c r="M538" s="33"/>
      <c r="N538" s="35"/>
      <c r="O538" s="23" t="s">
        <v>6059</v>
      </c>
      <c r="P538" s="30"/>
      <c r="Q538" s="30"/>
    </row>
    <row r="539">
      <c r="A539" s="23" t="s">
        <v>4861</v>
      </c>
      <c r="B539" s="12"/>
      <c r="C539" s="12">
        <v>16714.0</v>
      </c>
      <c r="D539" s="13">
        <v>19087.0</v>
      </c>
      <c r="E539" s="14">
        <v>44553.0</v>
      </c>
      <c r="F539" s="15">
        <v>0.3854166666666667</v>
      </c>
      <c r="G539" s="16" t="s">
        <v>6060</v>
      </c>
      <c r="H539" s="17" t="s">
        <v>6137</v>
      </c>
      <c r="I539" s="18" t="s">
        <v>6068</v>
      </c>
      <c r="J539" s="19" t="s">
        <v>6113</v>
      </c>
      <c r="K539" s="37"/>
      <c r="L539" s="32" t="s">
        <v>6058</v>
      </c>
      <c r="M539" s="33"/>
      <c r="N539" s="35"/>
      <c r="O539" s="23" t="s">
        <v>6059</v>
      </c>
      <c r="P539" s="30"/>
      <c r="Q539" s="30"/>
    </row>
    <row r="540">
      <c r="A540" s="23" t="s">
        <v>5032</v>
      </c>
      <c r="B540" s="12"/>
      <c r="C540" s="12">
        <v>16927.0</v>
      </c>
      <c r="D540" s="13">
        <v>19924.0</v>
      </c>
      <c r="E540" s="14">
        <v>44553.0</v>
      </c>
      <c r="F540" s="15">
        <v>0.40625</v>
      </c>
      <c r="G540" s="16" t="s">
        <v>6060</v>
      </c>
      <c r="H540" s="17" t="s">
        <v>6055</v>
      </c>
      <c r="I540" s="18" t="s">
        <v>6056</v>
      </c>
      <c r="J540" s="19" t="s">
        <v>6099</v>
      </c>
      <c r="K540" s="31"/>
      <c r="L540" s="32" t="s">
        <v>6058</v>
      </c>
      <c r="M540" s="33" t="s">
        <v>6058</v>
      </c>
      <c r="N540" s="35"/>
      <c r="O540" s="23" t="s">
        <v>6064</v>
      </c>
      <c r="P540" s="30"/>
      <c r="Q540" s="30"/>
    </row>
    <row r="541">
      <c r="A541" s="23" t="s">
        <v>1321</v>
      </c>
      <c r="B541" s="12"/>
      <c r="C541" s="12">
        <v>12274.0</v>
      </c>
      <c r="D541" s="13">
        <v>27219.0</v>
      </c>
      <c r="E541" s="14">
        <v>44553.0</v>
      </c>
      <c r="F541" s="15">
        <v>0.40625</v>
      </c>
      <c r="G541" s="16" t="s">
        <v>6060</v>
      </c>
      <c r="H541" s="17" t="s">
        <v>6061</v>
      </c>
      <c r="I541" s="18" t="s">
        <v>6081</v>
      </c>
      <c r="J541" s="19" t="s">
        <v>6088</v>
      </c>
      <c r="K541" s="31"/>
      <c r="L541" s="32" t="s">
        <v>6058</v>
      </c>
      <c r="M541" s="33"/>
      <c r="N541" s="35"/>
      <c r="O541" s="23" t="s">
        <v>6059</v>
      </c>
      <c r="P541" s="30"/>
      <c r="Q541" s="30"/>
    </row>
    <row r="542">
      <c r="A542" s="23" t="s">
        <v>4092</v>
      </c>
      <c r="B542" s="12"/>
      <c r="C542" s="12">
        <v>15763.0</v>
      </c>
      <c r="D542" s="13">
        <v>23818.0</v>
      </c>
      <c r="E542" s="14">
        <v>44553.0</v>
      </c>
      <c r="F542" s="15">
        <v>0.4166666666666667</v>
      </c>
      <c r="G542" s="16" t="s">
        <v>6060</v>
      </c>
      <c r="H542" s="17" t="s">
        <v>6137</v>
      </c>
      <c r="I542" s="18" t="s">
        <v>6068</v>
      </c>
      <c r="J542" s="19" t="s">
        <v>6151</v>
      </c>
      <c r="K542" s="31"/>
      <c r="L542" s="32" t="s">
        <v>6058</v>
      </c>
      <c r="M542" s="33" t="s">
        <v>6058</v>
      </c>
      <c r="N542" s="35"/>
      <c r="O542" s="23" t="e">
        <v>#N/A</v>
      </c>
      <c r="P542" s="30"/>
      <c r="Q542" s="30"/>
    </row>
    <row r="543">
      <c r="A543" s="23" t="s">
        <v>4173</v>
      </c>
      <c r="B543" s="12"/>
      <c r="C543" s="12">
        <v>15853.0</v>
      </c>
      <c r="D543" s="13">
        <v>18900.0</v>
      </c>
      <c r="E543" s="14">
        <v>44553.0</v>
      </c>
      <c r="F543" s="15">
        <v>0.4166666666666667</v>
      </c>
      <c r="G543" s="16" t="s">
        <v>6054</v>
      </c>
      <c r="H543" s="17" t="s">
        <v>6055</v>
      </c>
      <c r="I543" s="18" t="s">
        <v>6056</v>
      </c>
      <c r="J543" s="19" t="s">
        <v>6099</v>
      </c>
      <c r="K543" s="37"/>
      <c r="L543" s="32" t="s">
        <v>6058</v>
      </c>
      <c r="M543" s="33"/>
      <c r="N543" s="35"/>
      <c r="O543" s="23" t="s">
        <v>6059</v>
      </c>
      <c r="P543" s="30"/>
      <c r="Q543" s="30"/>
    </row>
    <row r="544">
      <c r="A544" s="23" t="s">
        <v>2671</v>
      </c>
      <c r="B544" s="12"/>
      <c r="C544" s="12">
        <v>14054.0</v>
      </c>
      <c r="D544" s="13">
        <v>19098.0</v>
      </c>
      <c r="E544" s="14">
        <v>44553.0</v>
      </c>
      <c r="F544" s="15">
        <v>0.4479166666666667</v>
      </c>
      <c r="G544" s="16" t="s">
        <v>6054</v>
      </c>
      <c r="H544" s="17" t="s">
        <v>6137</v>
      </c>
      <c r="I544" s="18" t="s">
        <v>6068</v>
      </c>
      <c r="J544" s="19" t="s">
        <v>6102</v>
      </c>
      <c r="K544" s="37"/>
      <c r="L544" s="32" t="s">
        <v>6058</v>
      </c>
      <c r="M544" s="33" t="s">
        <v>6058</v>
      </c>
      <c r="N544" s="34"/>
      <c r="O544" s="23" t="s">
        <v>6064</v>
      </c>
      <c r="P544" s="30"/>
      <c r="Q544" s="30"/>
    </row>
    <row r="545">
      <c r="A545" s="23" t="s">
        <v>5775</v>
      </c>
      <c r="B545" s="12"/>
      <c r="C545" s="12">
        <v>9200.0</v>
      </c>
      <c r="D545" s="13">
        <v>22540.0</v>
      </c>
      <c r="E545" s="14">
        <v>44553.0</v>
      </c>
      <c r="F545" s="15">
        <v>0.46875</v>
      </c>
      <c r="G545" s="16" t="s">
        <v>6060</v>
      </c>
      <c r="H545" s="17" t="s">
        <v>6055</v>
      </c>
      <c r="I545" s="18" t="s">
        <v>6056</v>
      </c>
      <c r="J545" s="19" t="s">
        <v>6111</v>
      </c>
      <c r="K545" s="37"/>
      <c r="L545" s="32" t="s">
        <v>6058</v>
      </c>
      <c r="M545" s="33"/>
      <c r="N545" s="34"/>
      <c r="O545" s="23" t="s">
        <v>6059</v>
      </c>
      <c r="P545" s="30"/>
      <c r="Q545" s="30"/>
    </row>
    <row r="546">
      <c r="A546" s="23" t="s">
        <v>655</v>
      </c>
      <c r="B546" s="12"/>
      <c r="C546" s="12">
        <v>10796.0</v>
      </c>
      <c r="D546" s="13">
        <v>19515.0</v>
      </c>
      <c r="E546" s="14">
        <v>44553.0</v>
      </c>
      <c r="F546" s="15">
        <v>0.46875</v>
      </c>
      <c r="G546" s="16" t="s">
        <v>6060</v>
      </c>
      <c r="H546" s="17" t="s">
        <v>6055</v>
      </c>
      <c r="I546" s="18" t="s">
        <v>6056</v>
      </c>
      <c r="J546" s="19" t="s">
        <v>6094</v>
      </c>
      <c r="K546" s="37"/>
      <c r="L546" s="32" t="s">
        <v>6058</v>
      </c>
      <c r="M546" s="33" t="s">
        <v>6058</v>
      </c>
      <c r="N546" s="34"/>
      <c r="O546" s="23" t="s">
        <v>6064</v>
      </c>
      <c r="P546" s="30"/>
      <c r="Q546" s="30"/>
    </row>
    <row r="547">
      <c r="A547" s="23" t="s">
        <v>3175</v>
      </c>
      <c r="B547" s="12"/>
      <c r="C547" s="12">
        <v>14683.0</v>
      </c>
      <c r="D547" s="13">
        <v>18722.0</v>
      </c>
      <c r="E547" s="14">
        <v>44553.0</v>
      </c>
      <c r="F547" s="15">
        <v>0.4791666666666667</v>
      </c>
      <c r="G547" s="16" t="s">
        <v>6054</v>
      </c>
      <c r="H547" s="17" t="s">
        <v>6137</v>
      </c>
      <c r="I547" s="18" t="s">
        <v>6068</v>
      </c>
      <c r="J547" s="19" t="s">
        <v>6069</v>
      </c>
      <c r="K547" s="37"/>
      <c r="L547" s="32" t="s">
        <v>6058</v>
      </c>
      <c r="M547" s="33" t="s">
        <v>6058</v>
      </c>
      <c r="N547" s="34"/>
      <c r="O547" s="23" t="s">
        <v>6064</v>
      </c>
      <c r="P547" s="30"/>
      <c r="Q547" s="30"/>
    </row>
    <row r="548">
      <c r="A548" s="23" t="s">
        <v>1775</v>
      </c>
      <c r="B548" s="12"/>
      <c r="C548" s="12">
        <v>12904.0</v>
      </c>
      <c r="D548" s="13">
        <v>15004.0</v>
      </c>
      <c r="E548" s="14">
        <v>44553.0</v>
      </c>
      <c r="F548" s="15">
        <v>0.4895833333333333</v>
      </c>
      <c r="G548" s="16" t="s">
        <v>6060</v>
      </c>
      <c r="H548" s="17" t="s">
        <v>6055</v>
      </c>
      <c r="I548" s="18" t="s">
        <v>6056</v>
      </c>
      <c r="J548" s="19" t="s">
        <v>6057</v>
      </c>
      <c r="K548" s="37"/>
      <c r="L548" s="32" t="s">
        <v>6058</v>
      </c>
      <c r="M548" s="33"/>
      <c r="N548" s="34"/>
      <c r="O548" s="23" t="e">
        <v>#N/A</v>
      </c>
      <c r="P548" s="30"/>
      <c r="Q548" s="30"/>
    </row>
    <row r="549">
      <c r="A549" s="23" t="s">
        <v>4702</v>
      </c>
      <c r="B549" s="12"/>
      <c r="C549" s="12">
        <v>16500.0</v>
      </c>
      <c r="D549" s="13">
        <v>23027.0</v>
      </c>
      <c r="E549" s="14">
        <v>44553.0</v>
      </c>
      <c r="F549" s="15">
        <v>0.5</v>
      </c>
      <c r="G549" s="16" t="s">
        <v>6060</v>
      </c>
      <c r="H549" s="17" t="s">
        <v>6067</v>
      </c>
      <c r="I549" s="18" t="s">
        <v>6062</v>
      </c>
      <c r="J549" s="19" t="s">
        <v>6057</v>
      </c>
      <c r="K549" s="37"/>
      <c r="L549" s="32" t="s">
        <v>6058</v>
      </c>
      <c r="M549" s="33"/>
      <c r="N549" s="34"/>
      <c r="O549" s="23" t="e">
        <v>#N/A</v>
      </c>
      <c r="P549" s="30"/>
      <c r="Q549" s="30"/>
    </row>
    <row r="550">
      <c r="A550" s="23" t="s">
        <v>2688</v>
      </c>
      <c r="B550" s="12"/>
      <c r="C550" s="12">
        <v>14076.0</v>
      </c>
      <c r="D550" s="13">
        <v>29289.0</v>
      </c>
      <c r="E550" s="14">
        <v>44553.0</v>
      </c>
      <c r="F550" s="15">
        <v>0.5416666666666666</v>
      </c>
      <c r="G550" s="16" t="s">
        <v>6054</v>
      </c>
      <c r="H550" s="17" t="s">
        <v>6137</v>
      </c>
      <c r="I550" s="18" t="s">
        <v>6056</v>
      </c>
      <c r="J550" s="19" t="s">
        <v>6069</v>
      </c>
      <c r="K550" s="37"/>
      <c r="L550" s="32" t="s">
        <v>6058</v>
      </c>
      <c r="M550" s="33" t="s">
        <v>6058</v>
      </c>
      <c r="N550" s="34"/>
      <c r="O550" s="23" t="s">
        <v>6064</v>
      </c>
      <c r="P550" s="30"/>
      <c r="Q550" s="30"/>
    </row>
    <row r="551">
      <c r="A551" s="23" t="s">
        <v>3685</v>
      </c>
      <c r="B551" s="12"/>
      <c r="C551" s="12">
        <v>15298.0</v>
      </c>
      <c r="D551" s="13">
        <v>28361.0</v>
      </c>
      <c r="E551" s="14">
        <v>44553.0</v>
      </c>
      <c r="F551" s="15">
        <v>0.5416666666666666</v>
      </c>
      <c r="G551" s="16" t="s">
        <v>6060</v>
      </c>
      <c r="H551" s="17" t="s">
        <v>6137</v>
      </c>
      <c r="I551" s="18" t="s">
        <v>6056</v>
      </c>
      <c r="J551" s="19" t="s">
        <v>6083</v>
      </c>
      <c r="K551" s="37"/>
      <c r="L551" s="32" t="s">
        <v>6058</v>
      </c>
      <c r="M551" s="33"/>
      <c r="N551" s="34"/>
      <c r="O551" s="23" t="s">
        <v>6059</v>
      </c>
      <c r="P551" s="30"/>
      <c r="Q551" s="30"/>
    </row>
    <row r="552">
      <c r="A552" s="23" t="s">
        <v>5756</v>
      </c>
      <c r="B552" s="12"/>
      <c r="C552" s="12">
        <v>17618.0</v>
      </c>
      <c r="D552" s="13">
        <v>35367.0</v>
      </c>
      <c r="E552" s="14">
        <v>44553.0</v>
      </c>
      <c r="F552" s="15">
        <v>0.5520833333333334</v>
      </c>
      <c r="G552" s="16" t="s">
        <v>6060</v>
      </c>
      <c r="H552" s="17" t="s">
        <v>6061</v>
      </c>
      <c r="I552" s="18" t="s">
        <v>6081</v>
      </c>
      <c r="J552" s="19" t="s">
        <v>6077</v>
      </c>
      <c r="K552" s="37" t="s">
        <v>6058</v>
      </c>
      <c r="L552" s="32"/>
      <c r="M552" s="33"/>
      <c r="N552" s="34"/>
      <c r="O552" s="23" t="s">
        <v>6063</v>
      </c>
      <c r="P552" s="30"/>
      <c r="Q552" s="30"/>
    </row>
    <row r="553">
      <c r="A553" s="23" t="s">
        <v>257</v>
      </c>
      <c r="B553" s="12"/>
      <c r="C553" s="12">
        <v>9794.0</v>
      </c>
      <c r="D553" s="13">
        <v>24881.0</v>
      </c>
      <c r="E553" s="14">
        <v>44553.0</v>
      </c>
      <c r="F553" s="15">
        <v>0.5520833333333334</v>
      </c>
      <c r="G553" s="16" t="s">
        <v>6054</v>
      </c>
      <c r="H553" s="17" t="s">
        <v>6061</v>
      </c>
      <c r="I553" s="18" t="s">
        <v>6081</v>
      </c>
      <c r="J553" s="19" t="s">
        <v>6097</v>
      </c>
      <c r="K553" s="37"/>
      <c r="L553" s="32" t="s">
        <v>6058</v>
      </c>
      <c r="M553" s="33" t="s">
        <v>6058</v>
      </c>
      <c r="N553" s="34"/>
      <c r="O553" s="23" t="s">
        <v>6064</v>
      </c>
      <c r="P553" s="30"/>
      <c r="Q553" s="30"/>
    </row>
    <row r="554">
      <c r="A554" s="23" t="s">
        <v>5107</v>
      </c>
      <c r="B554" s="12"/>
      <c r="C554" s="12">
        <v>17022.0</v>
      </c>
      <c r="D554" s="13">
        <v>24614.0</v>
      </c>
      <c r="E554" s="14">
        <v>44553.0</v>
      </c>
      <c r="F554" s="15">
        <v>0.5520833333333334</v>
      </c>
      <c r="G554" s="16" t="s">
        <v>6060</v>
      </c>
      <c r="H554" s="17" t="s">
        <v>6137</v>
      </c>
      <c r="I554" s="18" t="s">
        <v>6068</v>
      </c>
      <c r="J554" s="19" t="s">
        <v>6097</v>
      </c>
      <c r="K554" s="37"/>
      <c r="L554" s="32" t="s">
        <v>6058</v>
      </c>
      <c r="M554" s="33" t="s">
        <v>6058</v>
      </c>
      <c r="N554" s="34"/>
      <c r="O554" s="23" t="s">
        <v>6064</v>
      </c>
      <c r="P554" s="30"/>
      <c r="Q554" s="30"/>
    </row>
    <row r="555">
      <c r="A555" s="23" t="s">
        <v>2842</v>
      </c>
      <c r="B555" s="12"/>
      <c r="C555" s="12">
        <v>14275.0</v>
      </c>
      <c r="D555" s="13">
        <v>14212.0</v>
      </c>
      <c r="E555" s="14">
        <v>44553.0</v>
      </c>
      <c r="F555" s="15">
        <v>0.5625</v>
      </c>
      <c r="G555" s="16" t="s">
        <v>6060</v>
      </c>
      <c r="H555" s="17" t="s">
        <v>6137</v>
      </c>
      <c r="I555" s="18" t="s">
        <v>6068</v>
      </c>
      <c r="J555" s="19" t="s">
        <v>6109</v>
      </c>
      <c r="K555" s="37"/>
      <c r="L555" s="32" t="s">
        <v>6058</v>
      </c>
      <c r="M555" s="33"/>
      <c r="N555" s="34"/>
      <c r="O555" s="23" t="s">
        <v>6059</v>
      </c>
      <c r="P555" s="30"/>
      <c r="Q555" s="30"/>
    </row>
    <row r="556">
      <c r="A556" s="23" t="s">
        <v>5769</v>
      </c>
      <c r="B556" s="12"/>
      <c r="C556" s="12">
        <v>17623.0</v>
      </c>
      <c r="D556" s="13">
        <v>32647.0</v>
      </c>
      <c r="E556" s="14">
        <v>44553.0</v>
      </c>
      <c r="F556" s="15">
        <v>0.5729166666666666</v>
      </c>
      <c r="G556" s="16" t="s">
        <v>6060</v>
      </c>
      <c r="H556" s="17" t="s">
        <v>6061</v>
      </c>
      <c r="I556" s="18" t="s">
        <v>6081</v>
      </c>
      <c r="J556" s="19" t="s">
        <v>6152</v>
      </c>
      <c r="K556" s="37" t="s">
        <v>6058</v>
      </c>
      <c r="L556" s="32"/>
      <c r="M556" s="33"/>
      <c r="N556" s="34"/>
      <c r="O556" s="23" t="s">
        <v>6063</v>
      </c>
      <c r="P556" s="30"/>
      <c r="Q556" s="30"/>
    </row>
    <row r="557">
      <c r="A557" s="23" t="s">
        <v>1316</v>
      </c>
      <c r="B557" s="12"/>
      <c r="C557" s="12">
        <v>12267.0</v>
      </c>
      <c r="D557" s="13">
        <v>23969.0</v>
      </c>
      <c r="E557" s="14">
        <v>44553.0</v>
      </c>
      <c r="F557" s="15">
        <v>0.59375</v>
      </c>
      <c r="G557" s="16" t="s">
        <v>6060</v>
      </c>
      <c r="H557" s="17" t="s">
        <v>6055</v>
      </c>
      <c r="I557" s="18" t="s">
        <v>6056</v>
      </c>
      <c r="J557" s="19" t="s">
        <v>6074</v>
      </c>
      <c r="K557" s="37"/>
      <c r="L557" s="32" t="s">
        <v>6058</v>
      </c>
      <c r="M557" s="33" t="s">
        <v>6058</v>
      </c>
      <c r="N557" s="34"/>
      <c r="O557" s="23" t="s">
        <v>6064</v>
      </c>
      <c r="P557" s="30"/>
      <c r="Q557" s="30"/>
    </row>
    <row r="558">
      <c r="A558" s="23" t="s">
        <v>890</v>
      </c>
      <c r="B558" s="12"/>
      <c r="C558" s="12">
        <v>11365.0</v>
      </c>
      <c r="D558" s="13">
        <v>26273.0</v>
      </c>
      <c r="E558" s="14">
        <v>44553.0</v>
      </c>
      <c r="F558" s="15">
        <v>0.6145833333333334</v>
      </c>
      <c r="G558" s="16" t="s">
        <v>6054</v>
      </c>
      <c r="H558" s="17" t="s">
        <v>6137</v>
      </c>
      <c r="I558" s="18" t="s">
        <v>6068</v>
      </c>
      <c r="J558" s="19" t="s">
        <v>6074</v>
      </c>
      <c r="K558" s="37"/>
      <c r="L558" s="32" t="s">
        <v>6058</v>
      </c>
      <c r="M558" s="33" t="s">
        <v>6058</v>
      </c>
      <c r="N558" s="34"/>
      <c r="O558" s="23" t="s">
        <v>6064</v>
      </c>
      <c r="P558" s="30"/>
      <c r="Q558" s="30"/>
    </row>
    <row r="559">
      <c r="A559" s="23" t="s">
        <v>836</v>
      </c>
      <c r="B559" s="12"/>
      <c r="C559" s="12">
        <v>11223.0</v>
      </c>
      <c r="D559" s="13">
        <v>27156.0</v>
      </c>
      <c r="E559" s="14">
        <v>44553.0</v>
      </c>
      <c r="F559" s="15">
        <v>0.625</v>
      </c>
      <c r="G559" s="16" t="s">
        <v>6060</v>
      </c>
      <c r="H559" s="17" t="s">
        <v>6137</v>
      </c>
      <c r="I559" s="18" t="s">
        <v>6068</v>
      </c>
      <c r="J559" s="19" t="s">
        <v>6074</v>
      </c>
      <c r="K559" s="37"/>
      <c r="L559" s="32" t="s">
        <v>6058</v>
      </c>
      <c r="M559" s="33" t="s">
        <v>6058</v>
      </c>
      <c r="N559" s="34"/>
      <c r="O559" s="23" t="s">
        <v>6064</v>
      </c>
      <c r="P559" s="30"/>
      <c r="Q559" s="30"/>
    </row>
    <row r="560">
      <c r="A560" s="23" t="s">
        <v>2934</v>
      </c>
      <c r="B560" s="12"/>
      <c r="C560" s="12">
        <v>14384.0</v>
      </c>
      <c r="D560" s="13">
        <v>27807.0</v>
      </c>
      <c r="E560" s="14">
        <v>44553.0</v>
      </c>
      <c r="F560" s="15">
        <v>0.625</v>
      </c>
      <c r="G560" s="16" t="s">
        <v>6054</v>
      </c>
      <c r="H560" s="17" t="s">
        <v>6137</v>
      </c>
      <c r="I560" s="18" t="s">
        <v>6068</v>
      </c>
      <c r="J560" s="19" t="s">
        <v>6057</v>
      </c>
      <c r="K560" s="37"/>
      <c r="L560" s="32" t="s">
        <v>6058</v>
      </c>
      <c r="M560" s="33"/>
      <c r="N560" s="34"/>
      <c r="O560" s="23" t="s">
        <v>6059</v>
      </c>
      <c r="P560" s="30"/>
      <c r="Q560" s="30"/>
    </row>
    <row r="561">
      <c r="A561" s="23" t="s">
        <v>321</v>
      </c>
      <c r="B561" s="12"/>
      <c r="C561" s="12">
        <v>9971.0</v>
      </c>
      <c r="D561" s="13">
        <v>21774.0</v>
      </c>
      <c r="E561" s="14">
        <v>44553.0</v>
      </c>
      <c r="F561" s="15">
        <v>0.6354166666666666</v>
      </c>
      <c r="G561" s="16" t="s">
        <v>6060</v>
      </c>
      <c r="H561" s="17" t="s">
        <v>6137</v>
      </c>
      <c r="I561" s="18" t="s">
        <v>6068</v>
      </c>
      <c r="J561" s="19" t="s">
        <v>6097</v>
      </c>
      <c r="K561" s="37"/>
      <c r="L561" s="32" t="s">
        <v>6058</v>
      </c>
      <c r="M561" s="33"/>
      <c r="N561" s="34"/>
      <c r="O561" s="23" t="s">
        <v>6059</v>
      </c>
      <c r="P561" s="30"/>
      <c r="Q561" s="30"/>
    </row>
    <row r="562">
      <c r="A562" s="23" t="s">
        <v>5629</v>
      </c>
      <c r="B562" s="12"/>
      <c r="C562" s="12">
        <v>12928.0</v>
      </c>
      <c r="D562" s="13">
        <v>28446.0</v>
      </c>
      <c r="E562" s="14">
        <v>44553.0</v>
      </c>
      <c r="F562" s="15">
        <v>0.6458333333333334</v>
      </c>
      <c r="G562" s="16" t="s">
        <v>6060</v>
      </c>
      <c r="H562" s="17" t="s">
        <v>6137</v>
      </c>
      <c r="I562" s="18" t="s">
        <v>6068</v>
      </c>
      <c r="J562" s="19" t="s">
        <v>6121</v>
      </c>
      <c r="K562" s="37"/>
      <c r="L562" s="32" t="s">
        <v>6058</v>
      </c>
      <c r="M562" s="33"/>
      <c r="N562" s="34"/>
      <c r="O562" s="23" t="s">
        <v>6059</v>
      </c>
      <c r="P562" s="30"/>
      <c r="Q562" s="30"/>
    </row>
    <row r="563">
      <c r="A563" s="23" t="s">
        <v>4714</v>
      </c>
      <c r="B563" s="12"/>
      <c r="C563" s="12">
        <v>16514.0</v>
      </c>
      <c r="D563" s="13">
        <v>28378.0</v>
      </c>
      <c r="E563" s="14">
        <v>44553.0</v>
      </c>
      <c r="F563" s="15">
        <v>0.6458333333333334</v>
      </c>
      <c r="G563" s="16" t="s">
        <v>6060</v>
      </c>
      <c r="H563" s="17" t="s">
        <v>6137</v>
      </c>
      <c r="I563" s="18" t="s">
        <v>6068</v>
      </c>
      <c r="J563" s="19" t="s">
        <v>6118</v>
      </c>
      <c r="K563" s="37"/>
      <c r="L563" s="32" t="s">
        <v>6058</v>
      </c>
      <c r="M563" s="33"/>
      <c r="N563" s="34"/>
      <c r="O563" s="23" t="s">
        <v>6059</v>
      </c>
      <c r="P563" s="30"/>
      <c r="Q563" s="30"/>
    </row>
    <row r="564">
      <c r="A564" s="23" t="s">
        <v>563</v>
      </c>
      <c r="B564" s="12"/>
      <c r="C564" s="12">
        <v>10593.0</v>
      </c>
      <c r="D564" s="13">
        <v>31265.0</v>
      </c>
      <c r="E564" s="14">
        <v>44553.0</v>
      </c>
      <c r="F564" s="15">
        <v>0.6458333333333334</v>
      </c>
      <c r="G564" s="16" t="s">
        <v>6054</v>
      </c>
      <c r="H564" s="17" t="s">
        <v>6055</v>
      </c>
      <c r="I564" s="18" t="s">
        <v>6056</v>
      </c>
      <c r="J564" s="19" t="s">
        <v>6129</v>
      </c>
      <c r="K564" s="37"/>
      <c r="L564" s="32" t="s">
        <v>6058</v>
      </c>
      <c r="M564" s="33"/>
      <c r="N564" s="34"/>
      <c r="O564" s="23" t="s">
        <v>6059</v>
      </c>
      <c r="P564" s="30"/>
      <c r="Q564" s="30"/>
    </row>
    <row r="565">
      <c r="A565" s="23" t="s">
        <v>5023</v>
      </c>
      <c r="B565" s="12"/>
      <c r="C565" s="12">
        <v>16914.0</v>
      </c>
      <c r="D565" s="13">
        <v>22267.0</v>
      </c>
      <c r="E565" s="14">
        <v>44553.0</v>
      </c>
      <c r="F565" s="15">
        <v>0.65625</v>
      </c>
      <c r="G565" s="16" t="s">
        <v>6060</v>
      </c>
      <c r="H565" s="17" t="s">
        <v>6067</v>
      </c>
      <c r="I565" s="18" t="s">
        <v>6081</v>
      </c>
      <c r="J565" s="19" t="s">
        <v>6108</v>
      </c>
      <c r="K565" s="37"/>
      <c r="L565" s="32" t="s">
        <v>6058</v>
      </c>
      <c r="M565" s="33" t="s">
        <v>6058</v>
      </c>
      <c r="N565" s="34"/>
      <c r="O565" s="23" t="s">
        <v>6064</v>
      </c>
      <c r="P565" s="30"/>
      <c r="Q565" s="30"/>
    </row>
    <row r="566">
      <c r="A566" s="23" t="s">
        <v>3378</v>
      </c>
      <c r="B566" s="12"/>
      <c r="C566" s="12">
        <v>14925.0</v>
      </c>
      <c r="D566" s="13">
        <v>17174.0</v>
      </c>
      <c r="E566" s="14">
        <v>44553.0</v>
      </c>
      <c r="F566" s="15">
        <v>0.6979166666666666</v>
      </c>
      <c r="G566" s="16" t="s">
        <v>6054</v>
      </c>
      <c r="H566" s="17" t="s">
        <v>6055</v>
      </c>
      <c r="I566" s="18" t="s">
        <v>6056</v>
      </c>
      <c r="J566" s="19" t="s">
        <v>6099</v>
      </c>
      <c r="K566" s="37"/>
      <c r="L566" s="32" t="s">
        <v>6058</v>
      </c>
      <c r="M566" s="33"/>
      <c r="N566" s="34"/>
      <c r="O566" s="23" t="e">
        <v>#N/A</v>
      </c>
      <c r="P566" s="30">
        <f>(countif(K537:L566,"x")-(COUNTIF(M537:M566,"x")))</f>
        <v>17</v>
      </c>
      <c r="Q566" s="30"/>
    </row>
    <row r="567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</row>
    <row r="568">
      <c r="A568" s="23" t="s">
        <v>3688</v>
      </c>
      <c r="B568" s="12"/>
      <c r="C568" s="12">
        <v>15302.0</v>
      </c>
      <c r="D568" s="13">
        <v>17959.0</v>
      </c>
      <c r="E568" s="14">
        <v>44557.0</v>
      </c>
      <c r="F568" s="15">
        <v>0.34375</v>
      </c>
      <c r="G568" s="16" t="s">
        <v>6054</v>
      </c>
      <c r="H568" s="17" t="s">
        <v>6067</v>
      </c>
      <c r="I568" s="18" t="s">
        <v>6062</v>
      </c>
      <c r="J568" s="19" t="s">
        <v>6057</v>
      </c>
      <c r="K568" s="37"/>
      <c r="L568" s="32" t="s">
        <v>6058</v>
      </c>
      <c r="M568" s="33"/>
      <c r="N568" s="34"/>
      <c r="O568" s="23" t="s">
        <v>6059</v>
      </c>
      <c r="P568" s="30"/>
      <c r="Q568" s="30"/>
    </row>
    <row r="569">
      <c r="A569" s="23" t="s">
        <v>702</v>
      </c>
      <c r="B569" s="12"/>
      <c r="C569" s="12">
        <v>10941.0</v>
      </c>
      <c r="D569" s="13">
        <v>20525.0</v>
      </c>
      <c r="E569" s="14">
        <v>44557.0</v>
      </c>
      <c r="F569" s="15">
        <v>0.3541666666666667</v>
      </c>
      <c r="G569" s="16" t="s">
        <v>6054</v>
      </c>
      <c r="H569" s="17" t="s">
        <v>6137</v>
      </c>
      <c r="I569" s="18" t="s">
        <v>6056</v>
      </c>
      <c r="J569" s="19" t="s">
        <v>6057</v>
      </c>
      <c r="K569" s="37"/>
      <c r="L569" s="32" t="s">
        <v>6058</v>
      </c>
      <c r="M569" s="33"/>
      <c r="N569" s="34"/>
      <c r="O569" s="23" t="s">
        <v>6059</v>
      </c>
      <c r="P569" s="30"/>
      <c r="Q569" s="30"/>
    </row>
    <row r="570">
      <c r="A570" s="23" t="s">
        <v>5518</v>
      </c>
      <c r="B570" s="12"/>
      <c r="C570" s="12">
        <v>17551.0</v>
      </c>
      <c r="D570" s="13">
        <v>32702.0</v>
      </c>
      <c r="E570" s="14">
        <v>44557.0</v>
      </c>
      <c r="F570" s="15">
        <v>0.3645833333333333</v>
      </c>
      <c r="G570" s="16" t="s">
        <v>6060</v>
      </c>
      <c r="H570" s="17" t="s">
        <v>6067</v>
      </c>
      <c r="I570" s="18" t="s">
        <v>6081</v>
      </c>
      <c r="J570" s="19" t="s">
        <v>6114</v>
      </c>
      <c r="K570" s="37" t="s">
        <v>6058</v>
      </c>
      <c r="L570" s="32"/>
      <c r="M570" s="33"/>
      <c r="N570" s="34"/>
      <c r="O570" s="23" t="s">
        <v>6063</v>
      </c>
      <c r="P570" s="30"/>
      <c r="Q570" s="30"/>
    </row>
    <row r="571">
      <c r="A571" s="23" t="s">
        <v>570</v>
      </c>
      <c r="B571" s="12"/>
      <c r="C571" s="12">
        <v>10606.0</v>
      </c>
      <c r="D571" s="13">
        <v>22291.0</v>
      </c>
      <c r="E571" s="14">
        <v>44557.0</v>
      </c>
      <c r="F571" s="15">
        <v>0.3645833333333333</v>
      </c>
      <c r="G571" s="16" t="s">
        <v>6054</v>
      </c>
      <c r="H571" s="17" t="s">
        <v>6061</v>
      </c>
      <c r="I571" s="18" t="s">
        <v>6062</v>
      </c>
      <c r="J571" s="19" t="s">
        <v>6057</v>
      </c>
      <c r="K571" s="37"/>
      <c r="L571" s="32" t="s">
        <v>6058</v>
      </c>
      <c r="M571" s="33" t="s">
        <v>6058</v>
      </c>
      <c r="N571" s="34"/>
      <c r="O571" s="23" t="s">
        <v>6064</v>
      </c>
      <c r="P571" s="30"/>
      <c r="Q571" s="30"/>
    </row>
    <row r="572">
      <c r="A572" s="23" t="s">
        <v>4686</v>
      </c>
      <c r="B572" s="12"/>
      <c r="C572" s="12">
        <v>16478.0</v>
      </c>
      <c r="D572" s="13">
        <v>19153.0</v>
      </c>
      <c r="E572" s="14">
        <v>44557.0</v>
      </c>
      <c r="F572" s="15">
        <v>0.375</v>
      </c>
      <c r="G572" s="16" t="s">
        <v>6060</v>
      </c>
      <c r="H572" s="17" t="s">
        <v>6137</v>
      </c>
      <c r="I572" s="18" t="s">
        <v>6056</v>
      </c>
      <c r="J572" s="19" t="s">
        <v>6069</v>
      </c>
      <c r="K572" s="37"/>
      <c r="L572" s="32" t="s">
        <v>6058</v>
      </c>
      <c r="M572" s="33"/>
      <c r="N572" s="34"/>
      <c r="O572" s="23" t="s">
        <v>6059</v>
      </c>
      <c r="P572" s="30"/>
      <c r="Q572" s="30"/>
    </row>
    <row r="573">
      <c r="A573" s="23" t="s">
        <v>1439</v>
      </c>
      <c r="B573" s="12"/>
      <c r="C573" s="12">
        <v>12459.0</v>
      </c>
      <c r="D573" s="13">
        <v>23886.0</v>
      </c>
      <c r="E573" s="14">
        <v>44557.0</v>
      </c>
      <c r="F573" s="15">
        <v>0.375</v>
      </c>
      <c r="G573" s="16" t="s">
        <v>6054</v>
      </c>
      <c r="H573" s="17" t="s">
        <v>6137</v>
      </c>
      <c r="I573" s="18" t="s">
        <v>6068</v>
      </c>
      <c r="J573" s="19" t="s">
        <v>6074</v>
      </c>
      <c r="K573" s="37"/>
      <c r="L573" s="32" t="s">
        <v>6058</v>
      </c>
      <c r="M573" s="33" t="s">
        <v>6058</v>
      </c>
      <c r="N573" s="34"/>
      <c r="O573" s="23" t="s">
        <v>6064</v>
      </c>
      <c r="P573" s="30"/>
      <c r="Q573" s="30"/>
    </row>
    <row r="574">
      <c r="A574" s="23" t="s">
        <v>5820</v>
      </c>
      <c r="B574" s="12"/>
      <c r="C574" s="12">
        <v>12201.0</v>
      </c>
      <c r="D574" s="13">
        <v>22292.0</v>
      </c>
      <c r="E574" s="14">
        <v>44557.0</v>
      </c>
      <c r="F574" s="15">
        <v>0.3854166666666667</v>
      </c>
      <c r="G574" s="16" t="s">
        <v>6054</v>
      </c>
      <c r="H574" s="17" t="s">
        <v>6067</v>
      </c>
      <c r="I574" s="18" t="s">
        <v>6081</v>
      </c>
      <c r="J574" s="19" t="s">
        <v>6057</v>
      </c>
      <c r="K574" s="37" t="s">
        <v>6058</v>
      </c>
      <c r="L574" s="32"/>
      <c r="M574" s="33"/>
      <c r="N574" s="34"/>
      <c r="O574" s="23" t="e">
        <v>#N/A</v>
      </c>
      <c r="P574" s="30"/>
      <c r="Q574" s="30"/>
    </row>
    <row r="575">
      <c r="A575" s="23" t="s">
        <v>3515</v>
      </c>
      <c r="B575" s="12"/>
      <c r="C575" s="12">
        <v>15092.0</v>
      </c>
      <c r="D575" s="13">
        <v>21711.0</v>
      </c>
      <c r="E575" s="14">
        <v>44557.0</v>
      </c>
      <c r="F575" s="15">
        <v>0.3854166666666667</v>
      </c>
      <c r="G575" s="16" t="s">
        <v>6060</v>
      </c>
      <c r="H575" s="17" t="s">
        <v>6137</v>
      </c>
      <c r="I575" s="18" t="s">
        <v>6056</v>
      </c>
      <c r="J575" s="19" t="s">
        <v>6074</v>
      </c>
      <c r="K575" s="37"/>
      <c r="L575" s="32" t="s">
        <v>6058</v>
      </c>
      <c r="M575" s="33"/>
      <c r="N575" s="34"/>
      <c r="O575" s="23" t="s">
        <v>6059</v>
      </c>
      <c r="P575" s="30"/>
      <c r="Q575" s="30"/>
    </row>
    <row r="576">
      <c r="A576" s="23" t="s">
        <v>5808</v>
      </c>
      <c r="B576" s="12"/>
      <c r="C576" s="12">
        <v>17683.0</v>
      </c>
      <c r="D576" s="13">
        <v>36630.0</v>
      </c>
      <c r="E576" s="14">
        <v>44557.0</v>
      </c>
      <c r="F576" s="15">
        <v>0.3958333333333333</v>
      </c>
      <c r="G576" s="16" t="s">
        <v>6060</v>
      </c>
      <c r="H576" s="17" t="s">
        <v>6067</v>
      </c>
      <c r="I576" s="18" t="s">
        <v>6081</v>
      </c>
      <c r="J576" s="19" t="s">
        <v>6111</v>
      </c>
      <c r="K576" s="37" t="s">
        <v>6058</v>
      </c>
      <c r="L576" s="32"/>
      <c r="M576" s="33"/>
      <c r="N576" s="34"/>
      <c r="O576" s="23" t="s">
        <v>6063</v>
      </c>
      <c r="P576" s="30"/>
      <c r="Q576" s="30"/>
    </row>
    <row r="577">
      <c r="A577" s="23" t="s">
        <v>3917</v>
      </c>
      <c r="B577" s="12"/>
      <c r="C577" s="12">
        <v>15571.0</v>
      </c>
      <c r="D577" s="13">
        <v>26997.0</v>
      </c>
      <c r="E577" s="14">
        <v>44557.0</v>
      </c>
      <c r="F577" s="15">
        <v>0.3958333333333333</v>
      </c>
      <c r="G577" s="16" t="s">
        <v>6060</v>
      </c>
      <c r="H577" s="17" t="s">
        <v>6061</v>
      </c>
      <c r="I577" s="18" t="s">
        <v>6081</v>
      </c>
      <c r="J577" s="19" t="s">
        <v>6092</v>
      </c>
      <c r="K577" s="37" t="s">
        <v>6058</v>
      </c>
      <c r="L577" s="32"/>
      <c r="M577" s="33"/>
      <c r="N577" s="34"/>
      <c r="O577" s="23" t="e">
        <v>#N/A</v>
      </c>
      <c r="P577" s="30"/>
      <c r="Q577" s="30"/>
    </row>
    <row r="578">
      <c r="A578" s="23" t="s">
        <v>4001</v>
      </c>
      <c r="B578" s="12"/>
      <c r="C578" s="12">
        <v>15665.0</v>
      </c>
      <c r="D578" s="13">
        <v>19949.0</v>
      </c>
      <c r="E578" s="14">
        <v>44557.0</v>
      </c>
      <c r="F578" s="15">
        <v>0.40625</v>
      </c>
      <c r="G578" s="16" t="s">
        <v>6054</v>
      </c>
      <c r="H578" s="17" t="s">
        <v>6137</v>
      </c>
      <c r="I578" s="18" t="s">
        <v>6068</v>
      </c>
      <c r="J578" s="19" t="s">
        <v>6057</v>
      </c>
      <c r="K578" s="37"/>
      <c r="L578" s="32" t="s">
        <v>6058</v>
      </c>
      <c r="M578" s="33"/>
      <c r="N578" s="34"/>
      <c r="O578" s="23" t="s">
        <v>6059</v>
      </c>
      <c r="P578" s="30"/>
      <c r="Q578" s="30"/>
    </row>
    <row r="579">
      <c r="A579" s="23" t="s">
        <v>5706</v>
      </c>
      <c r="B579" s="12"/>
      <c r="C579" s="12">
        <v>17318.0</v>
      </c>
      <c r="D579" s="13">
        <v>20974.0</v>
      </c>
      <c r="E579" s="14">
        <v>44557.0</v>
      </c>
      <c r="F579" s="15">
        <v>0.4270833333333333</v>
      </c>
      <c r="G579" s="16" t="s">
        <v>6054</v>
      </c>
      <c r="H579" s="17" t="s">
        <v>6137</v>
      </c>
      <c r="I579" s="18" t="s">
        <v>6056</v>
      </c>
      <c r="J579" s="19" t="s">
        <v>6076</v>
      </c>
      <c r="K579" s="37"/>
      <c r="L579" s="32" t="s">
        <v>6058</v>
      </c>
      <c r="M579" s="33" t="s">
        <v>6058</v>
      </c>
      <c r="N579" s="34"/>
      <c r="O579" s="23" t="s">
        <v>6064</v>
      </c>
      <c r="P579" s="30"/>
      <c r="Q579" s="30"/>
    </row>
    <row r="580">
      <c r="A580" s="23" t="s">
        <v>4304</v>
      </c>
      <c r="B580" s="12"/>
      <c r="C580" s="12">
        <v>16000.0</v>
      </c>
      <c r="D580" s="13">
        <v>25400.0</v>
      </c>
      <c r="E580" s="14">
        <v>44557.0</v>
      </c>
      <c r="F580" s="15">
        <v>0.4375</v>
      </c>
      <c r="G580" s="16" t="s">
        <v>6060</v>
      </c>
      <c r="H580" s="17" t="s">
        <v>6137</v>
      </c>
      <c r="I580" s="18" t="s">
        <v>6068</v>
      </c>
      <c r="J580" s="19" t="s">
        <v>6057</v>
      </c>
      <c r="K580" s="37"/>
      <c r="L580" s="32" t="s">
        <v>6058</v>
      </c>
      <c r="M580" s="33"/>
      <c r="N580" s="34"/>
      <c r="O580" s="23" t="s">
        <v>6059</v>
      </c>
      <c r="P580" s="30"/>
      <c r="Q580" s="30"/>
    </row>
    <row r="581">
      <c r="A581" s="23" t="s">
        <v>5296</v>
      </c>
      <c r="B581" s="12"/>
      <c r="C581" s="12">
        <v>17253.0</v>
      </c>
      <c r="D581" s="13">
        <v>20904.0</v>
      </c>
      <c r="E581" s="14">
        <v>44557.0</v>
      </c>
      <c r="F581" s="15">
        <v>0.4479166666666667</v>
      </c>
      <c r="G581" s="16" t="s">
        <v>6060</v>
      </c>
      <c r="H581" s="17" t="s">
        <v>6061</v>
      </c>
      <c r="I581" s="18" t="s">
        <v>6081</v>
      </c>
      <c r="J581" s="19" t="s">
        <v>6153</v>
      </c>
      <c r="K581" s="37" t="s">
        <v>6058</v>
      </c>
      <c r="L581" s="32"/>
      <c r="M581" s="33"/>
      <c r="N581" s="34"/>
      <c r="O581" s="23" t="s">
        <v>6063</v>
      </c>
      <c r="P581" s="30"/>
      <c r="Q581" s="30"/>
    </row>
    <row r="582">
      <c r="A582" s="23" t="s">
        <v>3948</v>
      </c>
      <c r="B582" s="12"/>
      <c r="C582" s="12">
        <v>15606.0</v>
      </c>
      <c r="D582" s="13">
        <v>21464.0</v>
      </c>
      <c r="E582" s="14">
        <v>44557.0</v>
      </c>
      <c r="F582" s="15">
        <v>0.4583333333333333</v>
      </c>
      <c r="G582" s="16" t="s">
        <v>6054</v>
      </c>
      <c r="H582" s="17" t="s">
        <v>6137</v>
      </c>
      <c r="I582" s="18" t="s">
        <v>6068</v>
      </c>
      <c r="J582" s="19" t="s">
        <v>6082</v>
      </c>
      <c r="K582" s="37"/>
      <c r="L582" s="32" t="s">
        <v>6058</v>
      </c>
      <c r="M582" s="33" t="s">
        <v>6058</v>
      </c>
      <c r="N582" s="34"/>
      <c r="O582" s="23" t="s">
        <v>6064</v>
      </c>
      <c r="P582" s="30"/>
      <c r="Q582" s="30"/>
    </row>
    <row r="583">
      <c r="A583" s="23" t="s">
        <v>5812</v>
      </c>
      <c r="B583" s="12"/>
      <c r="C583" s="12">
        <v>17669.0</v>
      </c>
      <c r="D583" s="13">
        <v>21131.0</v>
      </c>
      <c r="E583" s="14">
        <v>44557.0</v>
      </c>
      <c r="F583" s="15">
        <v>0.46875</v>
      </c>
      <c r="G583" s="16" t="s">
        <v>6054</v>
      </c>
      <c r="H583" s="17" t="s">
        <v>6067</v>
      </c>
      <c r="I583" s="18" t="s">
        <v>6081</v>
      </c>
      <c r="J583" s="19" t="s">
        <v>6092</v>
      </c>
      <c r="K583" s="37" t="s">
        <v>6058</v>
      </c>
      <c r="L583" s="32"/>
      <c r="M583" s="33"/>
      <c r="N583" s="34"/>
      <c r="O583" s="23" t="s">
        <v>6063</v>
      </c>
      <c r="P583" s="30"/>
      <c r="Q583" s="30"/>
    </row>
    <row r="584">
      <c r="A584" s="23" t="s">
        <v>5319</v>
      </c>
      <c r="B584" s="12"/>
      <c r="C584" s="12">
        <v>17282.0</v>
      </c>
      <c r="D584" s="13">
        <v>23082.0</v>
      </c>
      <c r="E584" s="14">
        <v>44557.0</v>
      </c>
      <c r="F584" s="15">
        <v>0.46875</v>
      </c>
      <c r="G584" s="16" t="s">
        <v>6060</v>
      </c>
      <c r="H584" s="17" t="s">
        <v>6067</v>
      </c>
      <c r="I584" s="18" t="s">
        <v>6081</v>
      </c>
      <c r="J584" s="19" t="s">
        <v>6082</v>
      </c>
      <c r="K584" s="37" t="s">
        <v>6058</v>
      </c>
      <c r="L584" s="32"/>
      <c r="M584" s="33"/>
      <c r="N584" s="34"/>
      <c r="O584" s="23" t="s">
        <v>6063</v>
      </c>
      <c r="P584" s="30"/>
      <c r="Q584" s="30"/>
    </row>
    <row r="585">
      <c r="A585" s="23" t="s">
        <v>5818</v>
      </c>
      <c r="B585" s="12"/>
      <c r="C585" s="12">
        <v>10519.0</v>
      </c>
      <c r="D585" s="13">
        <v>23901.0</v>
      </c>
      <c r="E585" s="14">
        <v>44557.0</v>
      </c>
      <c r="F585" s="15">
        <v>0.46875</v>
      </c>
      <c r="G585" s="16" t="s">
        <v>6060</v>
      </c>
      <c r="H585" s="17" t="s">
        <v>6137</v>
      </c>
      <c r="I585" s="18" t="s">
        <v>6056</v>
      </c>
      <c r="J585" s="19" t="s">
        <v>6111</v>
      </c>
      <c r="K585" s="37"/>
      <c r="L585" s="32" t="s">
        <v>6058</v>
      </c>
      <c r="M585" s="33"/>
      <c r="N585" s="34"/>
      <c r="O585" s="23" t="s">
        <v>6059</v>
      </c>
      <c r="P585" s="30"/>
      <c r="Q585" s="30"/>
    </row>
    <row r="586">
      <c r="A586" s="23" t="s">
        <v>1157</v>
      </c>
      <c r="B586" s="12"/>
      <c r="C586" s="12">
        <v>11933.0</v>
      </c>
      <c r="D586" s="13">
        <v>26960.0</v>
      </c>
      <c r="E586" s="14">
        <v>44557.0</v>
      </c>
      <c r="F586" s="15">
        <v>0.5416666666666666</v>
      </c>
      <c r="G586" s="16" t="s">
        <v>6054</v>
      </c>
      <c r="H586" s="17" t="s">
        <v>6137</v>
      </c>
      <c r="I586" s="18" t="s">
        <v>6056</v>
      </c>
      <c r="J586" s="19" t="s">
        <v>6091</v>
      </c>
      <c r="K586" s="37"/>
      <c r="L586" s="32" t="s">
        <v>6058</v>
      </c>
      <c r="M586" s="33"/>
      <c r="N586" s="34"/>
      <c r="O586" s="23" t="s">
        <v>6059</v>
      </c>
      <c r="P586" s="30"/>
      <c r="Q586" s="30"/>
    </row>
    <row r="587">
      <c r="A587" s="23" t="s">
        <v>5819</v>
      </c>
      <c r="B587" s="12"/>
      <c r="C587" s="12">
        <v>15412.0</v>
      </c>
      <c r="D587" s="13">
        <v>45651.0</v>
      </c>
      <c r="E587" s="14">
        <v>44557.0</v>
      </c>
      <c r="F587" s="15">
        <v>0.5416666666666666</v>
      </c>
      <c r="G587" s="16" t="s">
        <v>6054</v>
      </c>
      <c r="H587" s="17" t="s">
        <v>6137</v>
      </c>
      <c r="I587" s="18" t="s">
        <v>6056</v>
      </c>
      <c r="J587" s="19" t="s">
        <v>6069</v>
      </c>
      <c r="K587" s="37"/>
      <c r="L587" s="32" t="s">
        <v>6058</v>
      </c>
      <c r="M587" s="33"/>
      <c r="N587" s="34"/>
      <c r="O587" s="23" t="s">
        <v>6059</v>
      </c>
      <c r="P587" s="30"/>
      <c r="Q587" s="30"/>
    </row>
    <row r="588">
      <c r="A588" s="23" t="s">
        <v>2687</v>
      </c>
      <c r="B588" s="12"/>
      <c r="C588" s="12">
        <v>14075.0</v>
      </c>
      <c r="D588" s="13">
        <v>17613.0</v>
      </c>
      <c r="E588" s="14">
        <v>44557.0</v>
      </c>
      <c r="F588" s="15">
        <v>0.5416666666666666</v>
      </c>
      <c r="G588" s="16" t="s">
        <v>6054</v>
      </c>
      <c r="H588" s="17" t="s">
        <v>6137</v>
      </c>
      <c r="I588" s="18" t="s">
        <v>6068</v>
      </c>
      <c r="J588" s="19" t="s">
        <v>6069</v>
      </c>
      <c r="K588" s="37"/>
      <c r="L588" s="32" t="s">
        <v>6058</v>
      </c>
      <c r="M588" s="33"/>
      <c r="N588" s="34"/>
      <c r="O588" s="23" t="s">
        <v>6059</v>
      </c>
      <c r="P588" s="30"/>
      <c r="Q588" s="30"/>
    </row>
    <row r="589">
      <c r="A589" s="23" t="s">
        <v>355</v>
      </c>
      <c r="B589" s="12"/>
      <c r="C589" s="12">
        <v>10047.0</v>
      </c>
      <c r="D589" s="13">
        <v>24501.0</v>
      </c>
      <c r="E589" s="14">
        <v>44557.0</v>
      </c>
      <c r="F589" s="15">
        <v>0.5625</v>
      </c>
      <c r="G589" s="16" t="s">
        <v>6060</v>
      </c>
      <c r="H589" s="17" t="s">
        <v>6137</v>
      </c>
      <c r="I589" s="18" t="s">
        <v>6068</v>
      </c>
      <c r="J589" s="19" t="s">
        <v>6057</v>
      </c>
      <c r="K589" s="37"/>
      <c r="L589" s="32" t="s">
        <v>6058</v>
      </c>
      <c r="M589" s="33" t="s">
        <v>6058</v>
      </c>
      <c r="N589" s="34"/>
      <c r="O589" s="23" t="s">
        <v>6064</v>
      </c>
      <c r="P589" s="30"/>
      <c r="Q589" s="30"/>
    </row>
    <row r="590">
      <c r="A590" s="23" t="s">
        <v>3934</v>
      </c>
      <c r="B590" s="12"/>
      <c r="C590" s="12">
        <v>15591.0</v>
      </c>
      <c r="D590" s="13">
        <v>21357.0</v>
      </c>
      <c r="E590" s="14">
        <v>44557.0</v>
      </c>
      <c r="F590" s="15">
        <v>0.5625</v>
      </c>
      <c r="G590" s="16" t="s">
        <v>6054</v>
      </c>
      <c r="H590" s="17" t="s">
        <v>6137</v>
      </c>
      <c r="I590" s="18" t="s">
        <v>6068</v>
      </c>
      <c r="J590" s="19" t="s">
        <v>6111</v>
      </c>
      <c r="K590" s="37"/>
      <c r="L590" s="32" t="s">
        <v>6058</v>
      </c>
      <c r="M590" s="33"/>
      <c r="N590" s="34"/>
      <c r="O590" s="23" t="s">
        <v>6059</v>
      </c>
      <c r="P590" s="30"/>
      <c r="Q590" s="30"/>
    </row>
    <row r="591">
      <c r="A591" s="23" t="s">
        <v>4945</v>
      </c>
      <c r="B591" s="12"/>
      <c r="C591" s="12">
        <v>16810.0</v>
      </c>
      <c r="D591" s="13">
        <v>27556.0</v>
      </c>
      <c r="E591" s="14">
        <v>44557.0</v>
      </c>
      <c r="F591" s="15">
        <v>0.5729166666666666</v>
      </c>
      <c r="G591" s="16" t="s">
        <v>6060</v>
      </c>
      <c r="H591" s="17" t="s">
        <v>6137</v>
      </c>
      <c r="I591" s="18" t="s">
        <v>6068</v>
      </c>
      <c r="J591" s="19" t="s">
        <v>6091</v>
      </c>
      <c r="K591" s="37"/>
      <c r="L591" s="32" t="s">
        <v>6058</v>
      </c>
      <c r="M591" s="33" t="s">
        <v>6058</v>
      </c>
      <c r="N591" s="34"/>
      <c r="O591" s="23" t="s">
        <v>6064</v>
      </c>
      <c r="P591" s="30"/>
      <c r="Q591" s="30"/>
    </row>
    <row r="592">
      <c r="A592" s="23" t="s">
        <v>2235</v>
      </c>
      <c r="B592" s="12"/>
      <c r="C592" s="12">
        <v>13488.0</v>
      </c>
      <c r="D592" s="13">
        <v>16872.0</v>
      </c>
      <c r="E592" s="14">
        <v>44557.0</v>
      </c>
      <c r="F592" s="15">
        <v>0.5833333333333334</v>
      </c>
      <c r="G592" s="16" t="s">
        <v>6054</v>
      </c>
      <c r="H592" s="17" t="s">
        <v>6137</v>
      </c>
      <c r="I592" s="18" t="s">
        <v>6068</v>
      </c>
      <c r="J592" s="19" t="s">
        <v>6069</v>
      </c>
      <c r="K592" s="37"/>
      <c r="L592" s="32" t="s">
        <v>6058</v>
      </c>
      <c r="M592" s="33"/>
      <c r="N592" s="34"/>
      <c r="O592" s="23" t="s">
        <v>6059</v>
      </c>
      <c r="P592" s="30"/>
      <c r="Q592" s="30"/>
    </row>
    <row r="593">
      <c r="A593" s="23" t="s">
        <v>5816</v>
      </c>
      <c r="B593" s="12"/>
      <c r="C593" s="12">
        <v>17696.0</v>
      </c>
      <c r="D593" s="13">
        <v>21984.0</v>
      </c>
      <c r="E593" s="14">
        <v>44557.0</v>
      </c>
      <c r="F593" s="15">
        <v>0.59375</v>
      </c>
      <c r="G593" s="16" t="s">
        <v>6054</v>
      </c>
      <c r="H593" s="17" t="s">
        <v>6061</v>
      </c>
      <c r="I593" s="18" t="s">
        <v>6081</v>
      </c>
      <c r="J593" s="19" t="s">
        <v>6111</v>
      </c>
      <c r="K593" s="37" t="s">
        <v>6058</v>
      </c>
      <c r="L593" s="32"/>
      <c r="M593" s="33"/>
      <c r="N593" s="34"/>
      <c r="O593" s="23" t="s">
        <v>6063</v>
      </c>
      <c r="P593" s="30"/>
      <c r="Q593" s="30"/>
    </row>
    <row r="594">
      <c r="A594" s="23" t="s">
        <v>2141</v>
      </c>
      <c r="B594" s="12"/>
      <c r="C594" s="12">
        <v>17701.0</v>
      </c>
      <c r="D594" s="13">
        <v>15476.0</v>
      </c>
      <c r="E594" s="14">
        <v>44557.0</v>
      </c>
      <c r="F594" s="15">
        <v>0.59375</v>
      </c>
      <c r="G594" s="16" t="s">
        <v>6054</v>
      </c>
      <c r="H594" s="17" t="s">
        <v>6067</v>
      </c>
      <c r="I594" s="18" t="s">
        <v>6081</v>
      </c>
      <c r="J594" s="19" t="s">
        <v>6099</v>
      </c>
      <c r="K594" s="37" t="s">
        <v>6058</v>
      </c>
      <c r="L594" s="32"/>
      <c r="M594" s="33"/>
      <c r="N594" s="34"/>
      <c r="O594" s="23" t="s">
        <v>6063</v>
      </c>
      <c r="P594" s="30"/>
      <c r="Q594" s="30"/>
    </row>
    <row r="595">
      <c r="A595" s="23" t="s">
        <v>5861</v>
      </c>
      <c r="B595" s="12"/>
      <c r="C595" s="12">
        <v>17787.0</v>
      </c>
      <c r="D595" s="13">
        <v>17915.0</v>
      </c>
      <c r="E595" s="14">
        <v>44557.0</v>
      </c>
      <c r="F595" s="15">
        <v>0.6041666666666666</v>
      </c>
      <c r="G595" s="16" t="s">
        <v>6054</v>
      </c>
      <c r="H595" s="17" t="s">
        <v>6061</v>
      </c>
      <c r="I595" s="18" t="s">
        <v>6081</v>
      </c>
      <c r="J595" s="19" t="s">
        <v>6154</v>
      </c>
      <c r="K595" s="37" t="s">
        <v>6058</v>
      </c>
      <c r="L595" s="32"/>
      <c r="M595" s="33"/>
      <c r="N595" s="34"/>
      <c r="O595" s="23" t="e">
        <v>#N/A</v>
      </c>
      <c r="P595" s="30"/>
      <c r="Q595" s="30"/>
    </row>
    <row r="596">
      <c r="A596" s="23" t="s">
        <v>3870</v>
      </c>
      <c r="B596" s="12"/>
      <c r="C596" s="12">
        <v>15520.0</v>
      </c>
      <c r="D596" s="13">
        <v>18142.0</v>
      </c>
      <c r="E596" s="14">
        <v>44557.0</v>
      </c>
      <c r="F596" s="15">
        <v>0.6041666666666666</v>
      </c>
      <c r="G596" s="16" t="s">
        <v>6054</v>
      </c>
      <c r="H596" s="17" t="s">
        <v>6137</v>
      </c>
      <c r="I596" s="18" t="s">
        <v>6056</v>
      </c>
      <c r="J596" s="19" t="s">
        <v>6115</v>
      </c>
      <c r="K596" s="37"/>
      <c r="L596" s="32" t="s">
        <v>6058</v>
      </c>
      <c r="M596" s="33" t="s">
        <v>6058</v>
      </c>
      <c r="N596" s="34"/>
      <c r="O596" s="23" t="s">
        <v>6064</v>
      </c>
      <c r="P596" s="30"/>
      <c r="Q596" s="30"/>
    </row>
    <row r="597">
      <c r="A597" s="23" t="s">
        <v>1000</v>
      </c>
      <c r="B597" s="12"/>
      <c r="C597" s="12">
        <v>11637.0</v>
      </c>
      <c r="D597" s="13">
        <v>21657.0</v>
      </c>
      <c r="E597" s="14">
        <v>44557.0</v>
      </c>
      <c r="F597" s="15">
        <v>0.6145833333333334</v>
      </c>
      <c r="G597" s="16" t="s">
        <v>6060</v>
      </c>
      <c r="H597" s="17" t="s">
        <v>6137</v>
      </c>
      <c r="I597" s="18" t="s">
        <v>6056</v>
      </c>
      <c r="J597" s="19" t="s">
        <v>6097</v>
      </c>
      <c r="K597" s="37"/>
      <c r="L597" s="32" t="s">
        <v>6058</v>
      </c>
      <c r="M597" s="33"/>
      <c r="N597" s="34"/>
      <c r="O597" s="23" t="s">
        <v>6059</v>
      </c>
      <c r="P597" s="30"/>
      <c r="Q597" s="30"/>
    </row>
    <row r="598">
      <c r="A598" s="23" t="s">
        <v>559</v>
      </c>
      <c r="B598" s="12"/>
      <c r="C598" s="12">
        <v>10623.0</v>
      </c>
      <c r="D598" s="13">
        <v>21882.0</v>
      </c>
      <c r="E598" s="14">
        <v>44557.0</v>
      </c>
      <c r="F598" s="15">
        <v>0.6145833333333334</v>
      </c>
      <c r="G598" s="16" t="s">
        <v>6060</v>
      </c>
      <c r="H598" s="17" t="s">
        <v>6137</v>
      </c>
      <c r="I598" s="18" t="s">
        <v>6068</v>
      </c>
      <c r="J598" s="19" t="s">
        <v>6097</v>
      </c>
      <c r="K598" s="37"/>
      <c r="L598" s="32" t="s">
        <v>6058</v>
      </c>
      <c r="M598" s="33"/>
      <c r="N598" s="34"/>
      <c r="O598" s="23" t="s">
        <v>6059</v>
      </c>
      <c r="P598" s="30"/>
      <c r="Q598" s="30"/>
    </row>
    <row r="599">
      <c r="A599" s="23" t="s">
        <v>4509</v>
      </c>
      <c r="B599" s="12"/>
      <c r="C599" s="12">
        <v>16245.0</v>
      </c>
      <c r="D599" s="13">
        <v>22836.0</v>
      </c>
      <c r="E599" s="14">
        <v>44557.0</v>
      </c>
      <c r="F599" s="15">
        <v>0.625</v>
      </c>
      <c r="G599" s="16" t="s">
        <v>6060</v>
      </c>
      <c r="H599" s="17" t="s">
        <v>6137</v>
      </c>
      <c r="I599" s="18" t="s">
        <v>6068</v>
      </c>
      <c r="J599" s="19" t="s">
        <v>6091</v>
      </c>
      <c r="K599" s="37"/>
      <c r="L599" s="32" t="s">
        <v>6058</v>
      </c>
      <c r="M599" s="33" t="s">
        <v>6058</v>
      </c>
      <c r="N599" s="34"/>
      <c r="O599" s="23" t="e">
        <v>#N/A</v>
      </c>
      <c r="P599" s="30"/>
      <c r="Q599" s="30"/>
    </row>
    <row r="600">
      <c r="A600" s="23" t="s">
        <v>5381</v>
      </c>
      <c r="B600" s="12"/>
      <c r="C600" s="12">
        <v>17367.0</v>
      </c>
      <c r="D600" s="13">
        <v>20919.0</v>
      </c>
      <c r="E600" s="14">
        <v>44557.0</v>
      </c>
      <c r="F600" s="15">
        <v>0.6354166666666666</v>
      </c>
      <c r="G600" s="16" t="s">
        <v>6054</v>
      </c>
      <c r="H600" s="17" t="s">
        <v>6067</v>
      </c>
      <c r="I600" s="18" t="s">
        <v>6081</v>
      </c>
      <c r="J600" s="19" t="s">
        <v>6069</v>
      </c>
      <c r="K600" s="37" t="s">
        <v>6058</v>
      </c>
      <c r="L600" s="32"/>
      <c r="M600" s="33"/>
      <c r="N600" s="34"/>
      <c r="O600" s="23" t="s">
        <v>6063</v>
      </c>
      <c r="P600" s="30"/>
      <c r="Q600" s="30"/>
    </row>
    <row r="601">
      <c r="A601" s="23" t="s">
        <v>3975</v>
      </c>
      <c r="B601" s="12"/>
      <c r="C601" s="12">
        <v>15637.0</v>
      </c>
      <c r="D601" s="13">
        <v>25033.0</v>
      </c>
      <c r="E601" s="14">
        <v>44557.0</v>
      </c>
      <c r="F601" s="15">
        <v>0.6458333333333334</v>
      </c>
      <c r="G601" s="16" t="s">
        <v>6060</v>
      </c>
      <c r="H601" s="17" t="s">
        <v>6137</v>
      </c>
      <c r="I601" s="18" t="s">
        <v>6056</v>
      </c>
      <c r="J601" s="19" t="s">
        <v>6111</v>
      </c>
      <c r="K601" s="37"/>
      <c r="L601" s="32" t="s">
        <v>6058</v>
      </c>
      <c r="M601" s="33" t="s">
        <v>6058</v>
      </c>
      <c r="N601" s="34"/>
      <c r="O601" s="23" t="s">
        <v>6064</v>
      </c>
      <c r="P601" s="30">
        <f>(countif(K568:L601,"x")-(COUNTIF(M568:M601,"x")))</f>
        <v>25</v>
      </c>
      <c r="Q601" s="30"/>
    </row>
    <row r="60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</row>
    <row r="603">
      <c r="A603" s="23" t="s">
        <v>3980</v>
      </c>
      <c r="B603" s="12"/>
      <c r="C603" s="12">
        <v>15642.0</v>
      </c>
      <c r="D603" s="13">
        <v>22702.0</v>
      </c>
      <c r="E603" s="14">
        <v>44558.0</v>
      </c>
      <c r="F603" s="15">
        <v>0.3333333333333333</v>
      </c>
      <c r="G603" s="16" t="s">
        <v>6060</v>
      </c>
      <c r="H603" s="17" t="s">
        <v>6137</v>
      </c>
      <c r="I603" s="18" t="s">
        <v>6068</v>
      </c>
      <c r="J603" s="19" t="s">
        <v>6111</v>
      </c>
      <c r="K603" s="37"/>
      <c r="L603" s="32" t="s">
        <v>6058</v>
      </c>
      <c r="M603" s="33" t="s">
        <v>6058</v>
      </c>
      <c r="N603" s="34"/>
      <c r="O603" s="23" t="s">
        <v>6064</v>
      </c>
      <c r="P603" s="30"/>
      <c r="Q603" s="30"/>
    </row>
    <row r="604">
      <c r="A604" s="23" t="s">
        <v>503</v>
      </c>
      <c r="B604" s="12"/>
      <c r="C604" s="12">
        <v>10416.0</v>
      </c>
      <c r="D604" s="13">
        <v>18695.0</v>
      </c>
      <c r="E604" s="14">
        <v>44558.0</v>
      </c>
      <c r="F604" s="15">
        <v>0.3333333333333333</v>
      </c>
      <c r="G604" s="16" t="s">
        <v>6060</v>
      </c>
      <c r="H604" s="17" t="s">
        <v>6137</v>
      </c>
      <c r="I604" s="18" t="s">
        <v>6056</v>
      </c>
      <c r="J604" s="19" t="s">
        <v>6057</v>
      </c>
      <c r="K604" s="37"/>
      <c r="L604" s="32" t="s">
        <v>6058</v>
      </c>
      <c r="M604" s="33"/>
      <c r="N604" s="34"/>
      <c r="O604" s="23" t="s">
        <v>6059</v>
      </c>
      <c r="P604" s="30"/>
      <c r="Q604" s="30"/>
    </row>
    <row r="605">
      <c r="A605" s="23" t="s">
        <v>803</v>
      </c>
      <c r="B605" s="12"/>
      <c r="C605" s="12">
        <v>11152.0</v>
      </c>
      <c r="D605" s="13">
        <v>29447.0</v>
      </c>
      <c r="E605" s="14">
        <v>44558.0</v>
      </c>
      <c r="F605" s="15">
        <v>0.3645833333333333</v>
      </c>
      <c r="G605" s="16" t="s">
        <v>6060</v>
      </c>
      <c r="H605" s="17" t="s">
        <v>6137</v>
      </c>
      <c r="I605" s="18" t="s">
        <v>6056</v>
      </c>
      <c r="J605" s="19" t="s">
        <v>6101</v>
      </c>
      <c r="K605" s="37"/>
      <c r="L605" s="32" t="s">
        <v>6058</v>
      </c>
      <c r="M605" s="33"/>
      <c r="N605" s="34"/>
      <c r="O605" s="23" t="s">
        <v>6059</v>
      </c>
      <c r="P605" s="30"/>
      <c r="Q605" s="30"/>
    </row>
    <row r="606">
      <c r="A606" s="23" t="s">
        <v>5855</v>
      </c>
      <c r="B606" s="12"/>
      <c r="C606" s="12">
        <v>17784.0</v>
      </c>
      <c r="D606" s="13">
        <v>22673.0</v>
      </c>
      <c r="E606" s="14">
        <v>44558.0</v>
      </c>
      <c r="F606" s="15">
        <v>0.3854166666666667</v>
      </c>
      <c r="G606" s="16" t="s">
        <v>6060</v>
      </c>
      <c r="H606" s="17" t="s">
        <v>6061</v>
      </c>
      <c r="I606" s="18" t="s">
        <v>6081</v>
      </c>
      <c r="J606" s="19" t="s">
        <v>6111</v>
      </c>
      <c r="K606" s="37" t="s">
        <v>6058</v>
      </c>
      <c r="L606" s="32"/>
      <c r="M606" s="33"/>
      <c r="N606" s="34"/>
      <c r="O606" s="23" t="s">
        <v>6063</v>
      </c>
      <c r="P606" s="30"/>
      <c r="Q606" s="30"/>
    </row>
    <row r="607">
      <c r="A607" s="23" t="s">
        <v>5839</v>
      </c>
      <c r="B607" s="12"/>
      <c r="C607" s="12">
        <v>17702.0</v>
      </c>
      <c r="D607" s="13">
        <v>31731.0</v>
      </c>
      <c r="E607" s="14">
        <v>44558.0</v>
      </c>
      <c r="F607" s="15">
        <v>0.3854166666666667</v>
      </c>
      <c r="G607" s="16" t="s">
        <v>6060</v>
      </c>
      <c r="H607" s="17" t="s">
        <v>6061</v>
      </c>
      <c r="I607" s="18" t="s">
        <v>6081</v>
      </c>
      <c r="J607" s="19" t="s">
        <v>6140</v>
      </c>
      <c r="K607" s="37" t="s">
        <v>6058</v>
      </c>
      <c r="L607" s="32"/>
      <c r="M607" s="33"/>
      <c r="N607" s="34"/>
      <c r="O607" s="23" t="s">
        <v>6063</v>
      </c>
      <c r="P607" s="30"/>
      <c r="Q607" s="30"/>
    </row>
    <row r="608">
      <c r="A608" s="23" t="s">
        <v>5856</v>
      </c>
      <c r="B608" s="12"/>
      <c r="C608" s="12">
        <v>17800.0</v>
      </c>
      <c r="D608" s="13">
        <v>30848.0</v>
      </c>
      <c r="E608" s="14">
        <v>44558.0</v>
      </c>
      <c r="F608" s="15">
        <v>0.3854166666666667</v>
      </c>
      <c r="G608" s="16" t="s">
        <v>6060</v>
      </c>
      <c r="H608" s="17" t="s">
        <v>6061</v>
      </c>
      <c r="I608" s="18" t="s">
        <v>6081</v>
      </c>
      <c r="J608" s="19" t="s">
        <v>6140</v>
      </c>
      <c r="K608" s="37" t="s">
        <v>6058</v>
      </c>
      <c r="L608" s="32"/>
      <c r="M608" s="33"/>
      <c r="N608" s="34"/>
      <c r="O608" s="23" t="s">
        <v>6063</v>
      </c>
      <c r="P608" s="30"/>
      <c r="Q608" s="30"/>
    </row>
    <row r="609">
      <c r="A609" s="23" t="s">
        <v>4</v>
      </c>
      <c r="B609" s="12"/>
      <c r="C609" s="12">
        <v>9139.0</v>
      </c>
      <c r="D609" s="13">
        <v>20702.0</v>
      </c>
      <c r="E609" s="14">
        <v>44558.0</v>
      </c>
      <c r="F609" s="15">
        <v>0.3854166666666667</v>
      </c>
      <c r="G609" s="16" t="s">
        <v>6060</v>
      </c>
      <c r="H609" s="17" t="s">
        <v>6137</v>
      </c>
      <c r="I609" s="18" t="s">
        <v>6056</v>
      </c>
      <c r="J609" s="19" t="s">
        <v>6057</v>
      </c>
      <c r="K609" s="37"/>
      <c r="L609" s="32" t="s">
        <v>6058</v>
      </c>
      <c r="M609" s="33"/>
      <c r="N609" s="34"/>
      <c r="O609" s="23" t="s">
        <v>6059</v>
      </c>
      <c r="P609" s="30"/>
      <c r="Q609" s="30"/>
    </row>
    <row r="610">
      <c r="A610" s="23" t="s">
        <v>4902</v>
      </c>
      <c r="B610" s="12"/>
      <c r="C610" s="12">
        <v>16762.0</v>
      </c>
      <c r="D610" s="13">
        <v>27945.0</v>
      </c>
      <c r="E610" s="14">
        <v>44558.0</v>
      </c>
      <c r="F610" s="15">
        <v>0.3958333333333333</v>
      </c>
      <c r="G610" s="16" t="s">
        <v>6060</v>
      </c>
      <c r="H610" s="17" t="s">
        <v>6061</v>
      </c>
      <c r="I610" s="18" t="s">
        <v>6081</v>
      </c>
      <c r="J610" s="19" t="s">
        <v>6076</v>
      </c>
      <c r="K610" s="37" t="s">
        <v>6058</v>
      </c>
      <c r="L610" s="32"/>
      <c r="M610" s="33"/>
      <c r="N610" s="34"/>
      <c r="O610" s="23" t="s">
        <v>6063</v>
      </c>
      <c r="P610" s="30"/>
      <c r="Q610" s="30"/>
    </row>
    <row r="611">
      <c r="A611" s="23" t="s">
        <v>3620</v>
      </c>
      <c r="B611" s="12"/>
      <c r="C611" s="12">
        <v>15219.0</v>
      </c>
      <c r="D611" s="13">
        <v>20125.0</v>
      </c>
      <c r="E611" s="14">
        <v>44558.0</v>
      </c>
      <c r="F611" s="15">
        <v>0.3958333333333333</v>
      </c>
      <c r="G611" s="16" t="s">
        <v>6054</v>
      </c>
      <c r="H611" s="17" t="s">
        <v>6137</v>
      </c>
      <c r="I611" s="18" t="s">
        <v>6056</v>
      </c>
      <c r="J611" s="19" t="s">
        <v>6069</v>
      </c>
      <c r="K611" s="37"/>
      <c r="L611" s="32" t="s">
        <v>6058</v>
      </c>
      <c r="M611" s="33" t="s">
        <v>6058</v>
      </c>
      <c r="N611" s="34"/>
      <c r="O611" s="23" t="s">
        <v>6064</v>
      </c>
      <c r="P611" s="30"/>
      <c r="Q611" s="30"/>
    </row>
    <row r="612">
      <c r="A612" s="23" t="s">
        <v>183</v>
      </c>
      <c r="B612" s="12"/>
      <c r="C612" s="12">
        <v>15584.0</v>
      </c>
      <c r="D612" s="13">
        <v>25194.0</v>
      </c>
      <c r="E612" s="14">
        <v>44558.0</v>
      </c>
      <c r="F612" s="15">
        <v>0.3958333333333333</v>
      </c>
      <c r="G612" s="16" t="s">
        <v>6054</v>
      </c>
      <c r="H612" s="17" t="s">
        <v>6137</v>
      </c>
      <c r="I612" s="18" t="s">
        <v>6068</v>
      </c>
      <c r="J612" s="19" t="s">
        <v>6057</v>
      </c>
      <c r="K612" s="37"/>
      <c r="L612" s="32" t="s">
        <v>6058</v>
      </c>
      <c r="M612" s="33"/>
      <c r="N612" s="34"/>
      <c r="O612" s="23" t="s">
        <v>6059</v>
      </c>
      <c r="P612" s="30"/>
      <c r="Q612" s="30"/>
    </row>
    <row r="613">
      <c r="A613" s="23" t="s">
        <v>5850</v>
      </c>
      <c r="B613" s="12"/>
      <c r="C613" s="12">
        <v>17743.0</v>
      </c>
      <c r="D613" s="13">
        <v>20087.0</v>
      </c>
      <c r="E613" s="14">
        <v>44558.0</v>
      </c>
      <c r="F613" s="15">
        <v>0.40625</v>
      </c>
      <c r="G613" s="16" t="s">
        <v>6054</v>
      </c>
      <c r="H613" s="17" t="s">
        <v>6061</v>
      </c>
      <c r="I613" s="18" t="s">
        <v>6081</v>
      </c>
      <c r="J613" s="19" t="s">
        <v>6076</v>
      </c>
      <c r="K613" s="37" t="s">
        <v>6058</v>
      </c>
      <c r="L613" s="32"/>
      <c r="M613" s="33"/>
      <c r="N613" s="34"/>
      <c r="O613" s="23" t="s">
        <v>6063</v>
      </c>
      <c r="P613" s="30"/>
      <c r="Q613" s="30"/>
    </row>
    <row r="614">
      <c r="A614" s="23" t="s">
        <v>794</v>
      </c>
      <c r="B614" s="12"/>
      <c r="C614" s="12">
        <v>15907.0</v>
      </c>
      <c r="D614" s="13">
        <v>31056.0</v>
      </c>
      <c r="E614" s="14">
        <v>44558.0</v>
      </c>
      <c r="F614" s="15">
        <v>0.40625</v>
      </c>
      <c r="G614" s="16" t="s">
        <v>6054</v>
      </c>
      <c r="H614" s="17" t="s">
        <v>6137</v>
      </c>
      <c r="I614" s="18" t="s">
        <v>6068</v>
      </c>
      <c r="J614" s="19" t="s">
        <v>6110</v>
      </c>
      <c r="K614" s="37"/>
      <c r="L614" s="32" t="s">
        <v>6058</v>
      </c>
      <c r="M614" s="33"/>
      <c r="N614" s="34"/>
      <c r="O614" s="23" t="s">
        <v>6084</v>
      </c>
      <c r="P614" s="30"/>
      <c r="Q614" s="30"/>
    </row>
    <row r="615">
      <c r="A615" s="23" t="s">
        <v>5842</v>
      </c>
      <c r="B615" s="12"/>
      <c r="C615" s="12">
        <v>17718.0</v>
      </c>
      <c r="D615" s="13">
        <v>31448.0</v>
      </c>
      <c r="E615" s="14">
        <v>44558.0</v>
      </c>
      <c r="F615" s="15">
        <v>0.4166666666666667</v>
      </c>
      <c r="G615" s="16" t="s">
        <v>6060</v>
      </c>
      <c r="H615" s="17" t="s">
        <v>6061</v>
      </c>
      <c r="I615" s="18" t="s">
        <v>6081</v>
      </c>
      <c r="J615" s="19" t="s">
        <v>6069</v>
      </c>
      <c r="K615" s="37" t="s">
        <v>6058</v>
      </c>
      <c r="L615" s="32"/>
      <c r="M615" s="33"/>
      <c r="N615" s="34"/>
      <c r="O615" s="23" t="s">
        <v>6063</v>
      </c>
      <c r="P615" s="30"/>
      <c r="Q615" s="30"/>
    </row>
    <row r="616">
      <c r="A616" s="23" t="s">
        <v>615</v>
      </c>
      <c r="B616" s="12"/>
      <c r="C616" s="12">
        <v>10708.0</v>
      </c>
      <c r="D616" s="13">
        <v>22434.0</v>
      </c>
      <c r="E616" s="14">
        <v>44558.0</v>
      </c>
      <c r="F616" s="15">
        <v>0.4583333333333333</v>
      </c>
      <c r="G616" s="16" t="s">
        <v>6060</v>
      </c>
      <c r="H616" s="17" t="s">
        <v>6137</v>
      </c>
      <c r="I616" s="18" t="s">
        <v>6056</v>
      </c>
      <c r="J616" s="19" t="s">
        <v>6074</v>
      </c>
      <c r="K616" s="37"/>
      <c r="L616" s="32" t="s">
        <v>6058</v>
      </c>
      <c r="M616" s="33"/>
      <c r="N616" s="34"/>
      <c r="O616" s="23" t="s">
        <v>6059</v>
      </c>
      <c r="P616" s="30"/>
      <c r="Q616" s="30"/>
    </row>
    <row r="617">
      <c r="A617" s="23" t="s">
        <v>5833</v>
      </c>
      <c r="B617" s="12"/>
      <c r="C617" s="12">
        <v>17692.0</v>
      </c>
      <c r="D617" s="13">
        <v>23476.0</v>
      </c>
      <c r="E617" s="14">
        <v>44558.0</v>
      </c>
      <c r="F617" s="15">
        <v>0.5</v>
      </c>
      <c r="G617" s="16" t="s">
        <v>6060</v>
      </c>
      <c r="H617" s="17" t="s">
        <v>6067</v>
      </c>
      <c r="I617" s="18" t="s">
        <v>6081</v>
      </c>
      <c r="J617" s="19" t="s">
        <v>6097</v>
      </c>
      <c r="K617" s="37" t="s">
        <v>6058</v>
      </c>
      <c r="L617" s="32"/>
      <c r="M617" s="33"/>
      <c r="N617" s="34"/>
      <c r="O617" s="23" t="s">
        <v>6063</v>
      </c>
      <c r="P617" s="30"/>
      <c r="Q617" s="30"/>
    </row>
    <row r="618">
      <c r="A618" s="23" t="s">
        <v>776</v>
      </c>
      <c r="B618" s="12"/>
      <c r="C618" s="12">
        <v>17741.0</v>
      </c>
      <c r="D618" s="13">
        <v>25235.0</v>
      </c>
      <c r="E618" s="14">
        <v>44558.0</v>
      </c>
      <c r="F618" s="15">
        <v>0.5104166666666666</v>
      </c>
      <c r="G618" s="16" t="s">
        <v>6060</v>
      </c>
      <c r="H618" s="17" t="s">
        <v>6067</v>
      </c>
      <c r="I618" s="18" t="s">
        <v>6081</v>
      </c>
      <c r="J618" s="19" t="s">
        <v>6092</v>
      </c>
      <c r="K618" s="37" t="s">
        <v>6058</v>
      </c>
      <c r="L618" s="32"/>
      <c r="M618" s="33"/>
      <c r="N618" s="34"/>
      <c r="O618" s="23" t="s">
        <v>6063</v>
      </c>
      <c r="P618" s="30"/>
      <c r="Q618" s="30"/>
    </row>
    <row r="619">
      <c r="A619" s="23" t="s">
        <v>2913</v>
      </c>
      <c r="B619" s="12"/>
      <c r="C619" s="12">
        <v>14356.0</v>
      </c>
      <c r="D619" s="13">
        <v>17942.0</v>
      </c>
      <c r="E619" s="14">
        <v>44558.0</v>
      </c>
      <c r="F619" s="15">
        <v>0.5416666666666666</v>
      </c>
      <c r="G619" s="16" t="s">
        <v>6054</v>
      </c>
      <c r="H619" s="17" t="s">
        <v>6137</v>
      </c>
      <c r="I619" s="18" t="s">
        <v>6068</v>
      </c>
      <c r="J619" s="19" t="s">
        <v>6069</v>
      </c>
      <c r="K619" s="37"/>
      <c r="L619" s="32" t="s">
        <v>6058</v>
      </c>
      <c r="M619" s="33" t="s">
        <v>6058</v>
      </c>
      <c r="N619" s="34"/>
      <c r="O619" s="23" t="s">
        <v>6064</v>
      </c>
      <c r="P619" s="30"/>
      <c r="Q619" s="30"/>
    </row>
    <row r="620">
      <c r="A620" s="23" t="s">
        <v>5832</v>
      </c>
      <c r="B620" s="12"/>
      <c r="C620" s="12">
        <v>17689.0</v>
      </c>
      <c r="D620" s="13">
        <v>26094.0</v>
      </c>
      <c r="E620" s="14">
        <v>44558.0</v>
      </c>
      <c r="F620" s="15">
        <v>0.5625</v>
      </c>
      <c r="G620" s="16" t="s">
        <v>6060</v>
      </c>
      <c r="H620" s="17" t="s">
        <v>6067</v>
      </c>
      <c r="I620" s="18" t="s">
        <v>6081</v>
      </c>
      <c r="J620" s="19" t="s">
        <v>6091</v>
      </c>
      <c r="K620" s="37" t="s">
        <v>6058</v>
      </c>
      <c r="L620" s="32"/>
      <c r="M620" s="33"/>
      <c r="N620" s="34"/>
      <c r="O620" s="23" t="s">
        <v>6063</v>
      </c>
      <c r="P620" s="30"/>
      <c r="Q620" s="30"/>
    </row>
    <row r="621">
      <c r="A621" s="23" t="s">
        <v>3007</v>
      </c>
      <c r="B621" s="12"/>
      <c r="C621" s="12">
        <v>14486.0</v>
      </c>
      <c r="D621" s="13">
        <v>31297.0</v>
      </c>
      <c r="E621" s="14">
        <v>44558.0</v>
      </c>
      <c r="F621" s="15">
        <v>0.5625</v>
      </c>
      <c r="G621" s="16" t="s">
        <v>6054</v>
      </c>
      <c r="H621" s="17" t="s">
        <v>6137</v>
      </c>
      <c r="I621" s="18" t="s">
        <v>6068</v>
      </c>
      <c r="J621" s="19" t="s">
        <v>6057</v>
      </c>
      <c r="K621" s="37"/>
      <c r="L621" s="32" t="s">
        <v>6058</v>
      </c>
      <c r="M621" s="33"/>
      <c r="N621" s="34"/>
      <c r="O621" s="23" t="s">
        <v>6059</v>
      </c>
      <c r="P621" s="30"/>
      <c r="Q621" s="30"/>
    </row>
    <row r="622">
      <c r="A622" s="23" t="s">
        <v>4111</v>
      </c>
      <c r="B622" s="12"/>
      <c r="C622" s="12">
        <v>15785.0</v>
      </c>
      <c r="D622" s="13">
        <v>19662.0</v>
      </c>
      <c r="E622" s="14">
        <v>44558.0</v>
      </c>
      <c r="F622" s="15">
        <v>0.5833333333333334</v>
      </c>
      <c r="G622" s="16" t="s">
        <v>6054</v>
      </c>
      <c r="H622" s="17" t="s">
        <v>6067</v>
      </c>
      <c r="I622" s="18" t="s">
        <v>6062</v>
      </c>
      <c r="J622" s="19" t="s">
        <v>6057</v>
      </c>
      <c r="K622" s="37"/>
      <c r="L622" s="32" t="s">
        <v>6058</v>
      </c>
      <c r="M622" s="33"/>
      <c r="N622" s="34"/>
      <c r="O622" s="23" t="s">
        <v>6059</v>
      </c>
      <c r="P622" s="30"/>
      <c r="Q622" s="30"/>
    </row>
    <row r="623">
      <c r="A623" s="23" t="s">
        <v>5858</v>
      </c>
      <c r="B623" s="12"/>
      <c r="C623" s="12">
        <v>17801.0</v>
      </c>
      <c r="D623" s="13">
        <v>24106.0</v>
      </c>
      <c r="E623" s="14">
        <v>44558.0</v>
      </c>
      <c r="F623" s="15">
        <v>0.59375</v>
      </c>
      <c r="G623" s="16" t="s">
        <v>6060</v>
      </c>
      <c r="H623" s="17" t="s">
        <v>6067</v>
      </c>
      <c r="I623" s="18" t="s">
        <v>6081</v>
      </c>
      <c r="J623" s="19" t="s">
        <v>6111</v>
      </c>
      <c r="K623" s="37" t="s">
        <v>6058</v>
      </c>
      <c r="L623" s="32"/>
      <c r="M623" s="33"/>
      <c r="N623" s="34"/>
      <c r="O623" s="23" t="s">
        <v>6063</v>
      </c>
      <c r="P623" s="30"/>
      <c r="Q623" s="30"/>
    </row>
    <row r="624">
      <c r="A624" s="23" t="s">
        <v>3403</v>
      </c>
      <c r="B624" s="12"/>
      <c r="C624" s="12">
        <v>14955.0</v>
      </c>
      <c r="D624" s="13">
        <v>16759.0</v>
      </c>
      <c r="E624" s="14">
        <v>44558.0</v>
      </c>
      <c r="F624" s="15">
        <v>0.59375</v>
      </c>
      <c r="G624" s="16" t="s">
        <v>6060</v>
      </c>
      <c r="H624" s="17" t="s">
        <v>6067</v>
      </c>
      <c r="I624" s="18" t="s">
        <v>6062</v>
      </c>
      <c r="J624" s="19" t="s">
        <v>6057</v>
      </c>
      <c r="K624" s="37"/>
      <c r="L624" s="32" t="s">
        <v>6058</v>
      </c>
      <c r="M624" s="33"/>
      <c r="N624" s="34"/>
      <c r="O624" s="23" t="s">
        <v>6059</v>
      </c>
      <c r="P624" s="30"/>
      <c r="Q624" s="30"/>
    </row>
    <row r="625">
      <c r="A625" s="23" t="s">
        <v>444</v>
      </c>
      <c r="B625" s="12"/>
      <c r="C625" s="12">
        <v>10282.0</v>
      </c>
      <c r="D625" s="13">
        <v>17282.0</v>
      </c>
      <c r="E625" s="14">
        <v>44558.0</v>
      </c>
      <c r="F625" s="15">
        <v>0.59375</v>
      </c>
      <c r="G625" s="16" t="s">
        <v>6060</v>
      </c>
      <c r="H625" s="17" t="s">
        <v>6137</v>
      </c>
      <c r="I625" s="18" t="s">
        <v>6056</v>
      </c>
      <c r="J625" s="19" t="s">
        <v>6098</v>
      </c>
      <c r="K625" s="37"/>
      <c r="L625" s="32" t="s">
        <v>6058</v>
      </c>
      <c r="M625" s="33"/>
      <c r="N625" s="34"/>
      <c r="O625" s="23" t="e">
        <v>#N/A</v>
      </c>
      <c r="P625" s="30"/>
      <c r="Q625" s="30"/>
    </row>
    <row r="626">
      <c r="A626" s="23" t="s">
        <v>5854</v>
      </c>
      <c r="B626" s="12"/>
      <c r="C626" s="12">
        <v>17773.0</v>
      </c>
      <c r="D626" s="13">
        <v>22591.0</v>
      </c>
      <c r="E626" s="14">
        <v>44558.0</v>
      </c>
      <c r="F626" s="15">
        <v>0.59375</v>
      </c>
      <c r="G626" s="16" t="s">
        <v>6054</v>
      </c>
      <c r="H626" s="17" t="s">
        <v>6061</v>
      </c>
      <c r="I626" s="18" t="s">
        <v>6081</v>
      </c>
      <c r="J626" s="19" t="s">
        <v>6069</v>
      </c>
      <c r="K626" s="37" t="s">
        <v>6058</v>
      </c>
      <c r="L626" s="32"/>
      <c r="M626" s="33"/>
      <c r="N626" s="34"/>
      <c r="O626" s="23" t="s">
        <v>6063</v>
      </c>
      <c r="P626" s="30"/>
      <c r="Q626" s="30"/>
    </row>
    <row r="627">
      <c r="A627" s="23" t="s">
        <v>5859</v>
      </c>
      <c r="B627" s="12"/>
      <c r="C627" s="12">
        <v>17792.0</v>
      </c>
      <c r="D627" s="13">
        <v>31373.0</v>
      </c>
      <c r="E627" s="14">
        <v>44558.0</v>
      </c>
      <c r="F627" s="15">
        <v>0.6041666666666666</v>
      </c>
      <c r="G627" s="16" t="s">
        <v>6060</v>
      </c>
      <c r="H627" s="17" t="s">
        <v>6067</v>
      </c>
      <c r="I627" s="18" t="s">
        <v>6081</v>
      </c>
      <c r="J627" s="19" t="s">
        <v>6156</v>
      </c>
      <c r="K627" s="37" t="s">
        <v>6058</v>
      </c>
      <c r="L627" s="32"/>
      <c r="M627" s="33"/>
      <c r="N627" s="34"/>
      <c r="O627" s="23" t="s">
        <v>6063</v>
      </c>
      <c r="P627" s="30"/>
      <c r="Q627" s="30"/>
    </row>
    <row r="628">
      <c r="A628" s="23" t="s">
        <v>2603</v>
      </c>
      <c r="B628" s="12"/>
      <c r="C628" s="12">
        <v>13956.0</v>
      </c>
      <c r="D628" s="13">
        <v>16581.0</v>
      </c>
      <c r="E628" s="14">
        <v>44558.0</v>
      </c>
      <c r="F628" s="15">
        <v>0.6041666666666666</v>
      </c>
      <c r="G628" s="16" t="s">
        <v>6060</v>
      </c>
      <c r="H628" s="17" t="s">
        <v>6137</v>
      </c>
      <c r="I628" s="18" t="s">
        <v>6056</v>
      </c>
      <c r="J628" s="19" t="s">
        <v>6113</v>
      </c>
      <c r="K628" s="37"/>
      <c r="L628" s="32" t="s">
        <v>6058</v>
      </c>
      <c r="M628" s="33" t="s">
        <v>6058</v>
      </c>
      <c r="N628" s="34"/>
      <c r="O628" s="23" t="s">
        <v>6064</v>
      </c>
      <c r="P628" s="30"/>
      <c r="Q628" s="30"/>
    </row>
    <row r="629">
      <c r="A629" s="23" t="s">
        <v>4543</v>
      </c>
      <c r="B629" s="12"/>
      <c r="C629" s="12">
        <v>16294.0</v>
      </c>
      <c r="D629" s="13">
        <v>24388.0</v>
      </c>
      <c r="E629" s="14">
        <v>44558.0</v>
      </c>
      <c r="F629" s="15">
        <v>0.625</v>
      </c>
      <c r="G629" s="16" t="s">
        <v>6060</v>
      </c>
      <c r="H629" s="17" t="s">
        <v>6137</v>
      </c>
      <c r="I629" s="18" t="s">
        <v>6056</v>
      </c>
      <c r="J629" s="19" t="s">
        <v>6098</v>
      </c>
      <c r="K629" s="37"/>
      <c r="L629" s="32" t="s">
        <v>6058</v>
      </c>
      <c r="M629" s="33"/>
      <c r="N629" s="34"/>
      <c r="O629" s="23" t="s">
        <v>6059</v>
      </c>
      <c r="P629" s="30"/>
      <c r="Q629" s="30"/>
    </row>
    <row r="630">
      <c r="A630" s="23" t="s">
        <v>2925</v>
      </c>
      <c r="B630" s="12"/>
      <c r="C630" s="12">
        <v>14372.0</v>
      </c>
      <c r="D630" s="13">
        <v>24866.0</v>
      </c>
      <c r="E630" s="14">
        <v>44558.0</v>
      </c>
      <c r="F630" s="15">
        <v>0.625</v>
      </c>
      <c r="G630" s="16" t="s">
        <v>6054</v>
      </c>
      <c r="H630" s="17" t="s">
        <v>6067</v>
      </c>
      <c r="I630" s="18" t="s">
        <v>6062</v>
      </c>
      <c r="J630" s="19" t="s">
        <v>6057</v>
      </c>
      <c r="K630" s="37"/>
      <c r="L630" s="32" t="s">
        <v>6058</v>
      </c>
      <c r="M630" s="33"/>
      <c r="N630" s="34"/>
      <c r="O630" s="23" t="s">
        <v>6059</v>
      </c>
      <c r="P630" s="30"/>
      <c r="Q630" s="30"/>
    </row>
    <row r="631">
      <c r="A631" s="23" t="s">
        <v>3779</v>
      </c>
      <c r="B631" s="12"/>
      <c r="C631" s="12">
        <v>15407.0</v>
      </c>
      <c r="D631" s="13">
        <v>29641.0</v>
      </c>
      <c r="E631" s="14">
        <v>44558.0</v>
      </c>
      <c r="F631" s="15">
        <v>0.6354166666666666</v>
      </c>
      <c r="G631" s="16" t="s">
        <v>6054</v>
      </c>
      <c r="H631" s="17" t="s">
        <v>6137</v>
      </c>
      <c r="I631" s="18" t="s">
        <v>6056</v>
      </c>
      <c r="J631" s="19" t="s">
        <v>6105</v>
      </c>
      <c r="K631" s="37"/>
      <c r="L631" s="32" t="s">
        <v>6058</v>
      </c>
      <c r="M631" s="33"/>
      <c r="N631" s="34"/>
      <c r="O631" s="23" t="s">
        <v>6059</v>
      </c>
      <c r="P631" s="30"/>
      <c r="Q631" s="30"/>
    </row>
    <row r="632">
      <c r="A632" s="23" t="s">
        <v>4826</v>
      </c>
      <c r="B632" s="12"/>
      <c r="C632" s="12">
        <v>16664.0</v>
      </c>
      <c r="D632" s="13">
        <v>22122.0</v>
      </c>
      <c r="E632" s="14">
        <v>44558.0</v>
      </c>
      <c r="F632" s="15">
        <v>0.6458333333333334</v>
      </c>
      <c r="G632" s="16" t="s">
        <v>6060</v>
      </c>
      <c r="H632" s="17" t="s">
        <v>6137</v>
      </c>
      <c r="I632" s="18" t="s">
        <v>6068</v>
      </c>
      <c r="J632" s="19" t="s">
        <v>6157</v>
      </c>
      <c r="K632" s="37"/>
      <c r="L632" s="32" t="s">
        <v>6058</v>
      </c>
      <c r="M632" s="33"/>
      <c r="N632" s="34"/>
      <c r="O632" s="23" t="e">
        <v>#N/A</v>
      </c>
      <c r="P632" s="30"/>
      <c r="Q632" s="30"/>
    </row>
    <row r="633">
      <c r="A633" s="23" t="s">
        <v>128</v>
      </c>
      <c r="B633" s="12"/>
      <c r="C633" s="12">
        <v>9421.0</v>
      </c>
      <c r="D633" s="13">
        <v>13135.0</v>
      </c>
      <c r="E633" s="14">
        <v>44558.0</v>
      </c>
      <c r="F633" s="15">
        <v>0.6458333333333334</v>
      </c>
      <c r="G633" s="16" t="s">
        <v>6060</v>
      </c>
      <c r="H633" s="17" t="s">
        <v>6061</v>
      </c>
      <c r="I633" s="18" t="s">
        <v>6081</v>
      </c>
      <c r="J633" s="19" t="s">
        <v>6057</v>
      </c>
      <c r="K633" s="37"/>
      <c r="L633" s="32" t="s">
        <v>6058</v>
      </c>
      <c r="M633" s="33" t="s">
        <v>6058</v>
      </c>
      <c r="N633" s="34"/>
      <c r="O633" s="23" t="s">
        <v>6064</v>
      </c>
      <c r="P633" s="30"/>
      <c r="Q633" s="30"/>
    </row>
    <row r="634">
      <c r="A634" s="23" t="s">
        <v>2566</v>
      </c>
      <c r="B634" s="12"/>
      <c r="C634" s="12">
        <v>13909.0</v>
      </c>
      <c r="D634" s="13">
        <v>24060.0</v>
      </c>
      <c r="E634" s="14">
        <v>44558.0</v>
      </c>
      <c r="F634" s="15">
        <v>0.6458333333333334</v>
      </c>
      <c r="G634" s="16" t="s">
        <v>6054</v>
      </c>
      <c r="H634" s="17" t="s">
        <v>6137</v>
      </c>
      <c r="I634" s="18" t="s">
        <v>6056</v>
      </c>
      <c r="J634" s="19" t="s">
        <v>6074</v>
      </c>
      <c r="K634" s="37"/>
      <c r="L634" s="32" t="s">
        <v>6058</v>
      </c>
      <c r="M634" s="33"/>
      <c r="N634" s="34"/>
      <c r="O634" s="23" t="s">
        <v>6059</v>
      </c>
      <c r="P634" s="30"/>
      <c r="Q634" s="30"/>
    </row>
    <row r="635">
      <c r="A635" s="23" t="s">
        <v>2127</v>
      </c>
      <c r="B635" s="12"/>
      <c r="C635" s="12">
        <v>13348.0</v>
      </c>
      <c r="D635" s="13">
        <v>19524.0</v>
      </c>
      <c r="E635" s="14">
        <v>44558.0</v>
      </c>
      <c r="F635" s="15">
        <v>0.6458333333333334</v>
      </c>
      <c r="G635" s="16" t="s">
        <v>6060</v>
      </c>
      <c r="H635" s="17" t="s">
        <v>6137</v>
      </c>
      <c r="I635" s="18" t="s">
        <v>6068</v>
      </c>
      <c r="J635" s="19" t="s">
        <v>6057</v>
      </c>
      <c r="K635" s="37"/>
      <c r="L635" s="32" t="s">
        <v>6058</v>
      </c>
      <c r="M635" s="33"/>
      <c r="N635" s="34"/>
      <c r="O635" s="23" t="s">
        <v>6059</v>
      </c>
      <c r="P635" s="30"/>
      <c r="Q635" s="30"/>
    </row>
    <row r="636">
      <c r="A636" s="23" t="s">
        <v>5714</v>
      </c>
      <c r="B636" s="12"/>
      <c r="C636" s="12">
        <v>17508.0</v>
      </c>
      <c r="D636" s="13">
        <v>26371.0</v>
      </c>
      <c r="E636" s="14">
        <v>44558.0</v>
      </c>
      <c r="F636" s="15">
        <v>0.6458333333333334</v>
      </c>
      <c r="G636" s="16" t="s">
        <v>6060</v>
      </c>
      <c r="H636" s="17" t="s">
        <v>6137</v>
      </c>
      <c r="I636" s="18" t="s">
        <v>6068</v>
      </c>
      <c r="J636" s="19" t="s">
        <v>6090</v>
      </c>
      <c r="K636" s="37"/>
      <c r="L636" s="32" t="s">
        <v>6058</v>
      </c>
      <c r="M636" s="33" t="s">
        <v>6058</v>
      </c>
      <c r="N636" s="34"/>
      <c r="O636" s="23" t="s">
        <v>6064</v>
      </c>
      <c r="P636" s="30"/>
      <c r="Q636" s="30"/>
    </row>
    <row r="637">
      <c r="A637" s="23" t="s">
        <v>5707</v>
      </c>
      <c r="B637" s="12"/>
      <c r="C637" s="12">
        <v>13991.0</v>
      </c>
      <c r="D637" s="13">
        <v>23382.0</v>
      </c>
      <c r="E637" s="14">
        <v>44558.0</v>
      </c>
      <c r="F637" s="15">
        <v>0.65625</v>
      </c>
      <c r="G637" s="16" t="s">
        <v>6060</v>
      </c>
      <c r="H637" s="17" t="s">
        <v>6061</v>
      </c>
      <c r="I637" s="18" t="s">
        <v>6081</v>
      </c>
      <c r="J637" s="19" t="s">
        <v>6111</v>
      </c>
      <c r="K637" s="37"/>
      <c r="L637" s="32" t="s">
        <v>6058</v>
      </c>
      <c r="M637" s="33" t="s">
        <v>6058</v>
      </c>
      <c r="N637" s="34"/>
      <c r="O637" s="23" t="s">
        <v>6064</v>
      </c>
      <c r="P637" s="30">
        <f>(countif(K603:L637,"x")-(COUNTIF(M603:M637,"x")))</f>
        <v>28</v>
      </c>
      <c r="Q637" s="30"/>
    </row>
    <row r="638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</row>
    <row r="639">
      <c r="A639" s="23" t="s">
        <v>3159</v>
      </c>
      <c r="B639" s="12"/>
      <c r="C639" s="12">
        <v>14663.0</v>
      </c>
      <c r="D639" s="13">
        <v>22578.0</v>
      </c>
      <c r="E639" s="14">
        <v>44559.0</v>
      </c>
      <c r="F639" s="15">
        <v>0.3333333333333333</v>
      </c>
      <c r="G639" s="16" t="s">
        <v>6060</v>
      </c>
      <c r="H639" s="17" t="s">
        <v>6137</v>
      </c>
      <c r="I639" s="18" t="s">
        <v>6056</v>
      </c>
      <c r="J639" s="19" t="s">
        <v>6111</v>
      </c>
      <c r="K639" s="37"/>
      <c r="L639" s="32" t="s">
        <v>6058</v>
      </c>
      <c r="M639" s="33"/>
      <c r="N639" s="34"/>
      <c r="O639" s="23" t="s">
        <v>6059</v>
      </c>
      <c r="P639" s="30"/>
      <c r="Q639" s="30"/>
    </row>
    <row r="640">
      <c r="A640" s="23" t="s">
        <v>2524</v>
      </c>
      <c r="B640" s="12"/>
      <c r="C640" s="12">
        <v>13853.0</v>
      </c>
      <c r="D640" s="13">
        <v>27275.0</v>
      </c>
      <c r="E640" s="14">
        <v>44559.0</v>
      </c>
      <c r="F640" s="15">
        <v>0.375</v>
      </c>
      <c r="G640" s="16" t="s">
        <v>6054</v>
      </c>
      <c r="H640" s="17" t="s">
        <v>6137</v>
      </c>
      <c r="I640" s="18" t="s">
        <v>6068</v>
      </c>
      <c r="J640" s="19" t="s">
        <v>6057</v>
      </c>
      <c r="K640" s="37"/>
      <c r="L640" s="32" t="s">
        <v>6058</v>
      </c>
      <c r="M640" s="33"/>
      <c r="N640" s="34"/>
      <c r="O640" s="23" t="s">
        <v>6059</v>
      </c>
      <c r="P640" s="30"/>
      <c r="Q640" s="30"/>
    </row>
    <row r="641">
      <c r="A641" s="23" t="s">
        <v>5870</v>
      </c>
      <c r="B641" s="12"/>
      <c r="C641" s="12">
        <v>17777.0</v>
      </c>
      <c r="D641" s="13">
        <v>12674.0</v>
      </c>
      <c r="E641" s="14">
        <v>44559.0</v>
      </c>
      <c r="F641" s="15">
        <v>0.4166666666666667</v>
      </c>
      <c r="G641" s="16" t="s">
        <v>6060</v>
      </c>
      <c r="H641" s="17" t="s">
        <v>6067</v>
      </c>
      <c r="I641" s="18" t="s">
        <v>6062</v>
      </c>
      <c r="J641" s="19" t="s">
        <v>6057</v>
      </c>
      <c r="K641" s="37" t="s">
        <v>6058</v>
      </c>
      <c r="L641" s="32"/>
      <c r="M641" s="33"/>
      <c r="N641" s="34"/>
      <c r="O641" s="23" t="s">
        <v>6063</v>
      </c>
      <c r="P641" s="30"/>
      <c r="Q641" s="30"/>
    </row>
    <row r="642">
      <c r="A642" s="23" t="s">
        <v>619</v>
      </c>
      <c r="B642" s="12"/>
      <c r="C642" s="12">
        <v>10718.0</v>
      </c>
      <c r="D642" s="13">
        <v>25173.0</v>
      </c>
      <c r="E642" s="14">
        <v>44559.0</v>
      </c>
      <c r="F642" s="15">
        <v>0.4270833333333333</v>
      </c>
      <c r="G642" s="16" t="s">
        <v>6060</v>
      </c>
      <c r="H642" s="17" t="s">
        <v>6137</v>
      </c>
      <c r="I642" s="18" t="s">
        <v>6068</v>
      </c>
      <c r="J642" s="19" t="s">
        <v>6074</v>
      </c>
      <c r="K642" s="37"/>
      <c r="L642" s="32" t="s">
        <v>6058</v>
      </c>
      <c r="M642" s="33" t="s">
        <v>6058</v>
      </c>
      <c r="N642" s="34"/>
      <c r="O642" s="23" t="s">
        <v>6064</v>
      </c>
      <c r="P642" s="30"/>
      <c r="Q642" s="30"/>
    </row>
    <row r="643">
      <c r="A643" s="23" t="s">
        <v>2500</v>
      </c>
      <c r="B643" s="12"/>
      <c r="C643" s="12">
        <v>13819.0</v>
      </c>
      <c r="D643" s="13">
        <v>21650.0</v>
      </c>
      <c r="E643" s="14">
        <v>44559.0</v>
      </c>
      <c r="F643" s="15">
        <v>0.4375</v>
      </c>
      <c r="G643" s="16" t="s">
        <v>6054</v>
      </c>
      <c r="H643" s="17" t="s">
        <v>6067</v>
      </c>
      <c r="I643" s="18" t="s">
        <v>6081</v>
      </c>
      <c r="J643" s="19" t="s">
        <v>6108</v>
      </c>
      <c r="K643" s="37"/>
      <c r="L643" s="32" t="s">
        <v>6058</v>
      </c>
      <c r="M643" s="33"/>
      <c r="N643" s="34"/>
      <c r="O643" s="23" t="s">
        <v>6059</v>
      </c>
      <c r="P643" s="30"/>
      <c r="Q643" s="30"/>
    </row>
    <row r="644">
      <c r="A644" s="23" t="s">
        <v>2696</v>
      </c>
      <c r="B644" s="12"/>
      <c r="C644" s="12">
        <v>14086.0</v>
      </c>
      <c r="D644" s="13">
        <v>25562.0</v>
      </c>
      <c r="E644" s="14">
        <v>44559.0</v>
      </c>
      <c r="F644" s="15">
        <v>0.4375</v>
      </c>
      <c r="G644" s="16" t="s">
        <v>6060</v>
      </c>
      <c r="H644" s="17" t="s">
        <v>6067</v>
      </c>
      <c r="I644" s="18" t="s">
        <v>6081</v>
      </c>
      <c r="J644" s="19" t="s">
        <v>6111</v>
      </c>
      <c r="K644" s="37"/>
      <c r="L644" s="32" t="s">
        <v>6058</v>
      </c>
      <c r="M644" s="33"/>
      <c r="N644" s="34"/>
      <c r="O644" s="23" t="s">
        <v>6059</v>
      </c>
      <c r="P644" s="30"/>
      <c r="Q644" s="30"/>
    </row>
    <row r="645">
      <c r="A645" s="23" t="s">
        <v>1678</v>
      </c>
      <c r="B645" s="12"/>
      <c r="C645" s="12">
        <v>12790.0</v>
      </c>
      <c r="D645" s="13">
        <v>15751.0</v>
      </c>
      <c r="E645" s="14">
        <v>44559.0</v>
      </c>
      <c r="F645" s="15">
        <v>0.4375</v>
      </c>
      <c r="G645" s="16" t="s">
        <v>6060</v>
      </c>
      <c r="H645" s="17" t="s">
        <v>6137</v>
      </c>
      <c r="I645" s="18" t="s">
        <v>6068</v>
      </c>
      <c r="J645" s="19" t="s">
        <v>6057</v>
      </c>
      <c r="K645" s="37"/>
      <c r="L645" s="32" t="s">
        <v>6058</v>
      </c>
      <c r="M645" s="33"/>
      <c r="N645" s="34"/>
      <c r="O645" s="23" t="s">
        <v>6059</v>
      </c>
      <c r="P645" s="30"/>
      <c r="Q645" s="30"/>
    </row>
    <row r="646">
      <c r="A646" s="23" t="s">
        <v>3352</v>
      </c>
      <c r="B646" s="12"/>
      <c r="C646" s="12">
        <v>14891.0</v>
      </c>
      <c r="D646" s="13">
        <v>31551.0</v>
      </c>
      <c r="E646" s="14">
        <v>44559.0</v>
      </c>
      <c r="F646" s="15">
        <v>0.4583333333333333</v>
      </c>
      <c r="G646" s="16" t="s">
        <v>6054</v>
      </c>
      <c r="H646" s="17" t="s">
        <v>6067</v>
      </c>
      <c r="I646" s="18" t="s">
        <v>6081</v>
      </c>
      <c r="J646" s="19" t="s">
        <v>6132</v>
      </c>
      <c r="K646" s="37"/>
      <c r="L646" s="32" t="s">
        <v>6058</v>
      </c>
      <c r="M646" s="33"/>
      <c r="N646" s="34"/>
      <c r="O646" s="23" t="s">
        <v>6059</v>
      </c>
      <c r="P646" s="30"/>
      <c r="Q646" s="30"/>
    </row>
    <row r="647">
      <c r="A647" s="23" t="s">
        <v>3899</v>
      </c>
      <c r="B647" s="12"/>
      <c r="C647" s="12">
        <v>15549.0</v>
      </c>
      <c r="D647" s="13">
        <v>27220.0</v>
      </c>
      <c r="E647" s="14">
        <v>44559.0</v>
      </c>
      <c r="F647" s="15">
        <v>0.4583333333333333</v>
      </c>
      <c r="G647" s="16" t="s">
        <v>6060</v>
      </c>
      <c r="H647" s="17" t="s">
        <v>6067</v>
      </c>
      <c r="I647" s="18" t="s">
        <v>6081</v>
      </c>
      <c r="J647" s="19" t="s">
        <v>6158</v>
      </c>
      <c r="K647" s="37"/>
      <c r="L647" s="32" t="s">
        <v>6058</v>
      </c>
      <c r="M647" s="33"/>
      <c r="N647" s="34"/>
      <c r="O647" s="23" t="s">
        <v>6059</v>
      </c>
      <c r="P647" s="30"/>
      <c r="Q647" s="30"/>
    </row>
    <row r="648">
      <c r="A648" s="23" t="s">
        <v>908</v>
      </c>
      <c r="B648" s="12"/>
      <c r="C648" s="12">
        <v>11411.0</v>
      </c>
      <c r="D648" s="13">
        <v>26573.0</v>
      </c>
      <c r="E648" s="14">
        <v>44559.0</v>
      </c>
      <c r="F648" s="15">
        <v>0.4791666666666667</v>
      </c>
      <c r="G648" s="16" t="s">
        <v>6060</v>
      </c>
      <c r="H648" s="17" t="s">
        <v>6067</v>
      </c>
      <c r="I648" s="18" t="s">
        <v>6081</v>
      </c>
      <c r="J648" s="19" t="s">
        <v>6097</v>
      </c>
      <c r="K648" s="37"/>
      <c r="L648" s="32" t="s">
        <v>6058</v>
      </c>
      <c r="M648" s="33" t="s">
        <v>6058</v>
      </c>
      <c r="N648" s="34"/>
      <c r="O648" s="23" t="s">
        <v>6064</v>
      </c>
      <c r="P648" s="30"/>
      <c r="Q648" s="30"/>
    </row>
    <row r="649">
      <c r="A649" s="23" t="s">
        <v>3590</v>
      </c>
      <c r="B649" s="12"/>
      <c r="C649" s="12">
        <v>15181.0</v>
      </c>
      <c r="D649" s="13">
        <v>25311.0</v>
      </c>
      <c r="E649" s="14">
        <v>44559.0</v>
      </c>
      <c r="F649" s="15">
        <v>0.4791666666666667</v>
      </c>
      <c r="G649" s="16" t="s">
        <v>6060</v>
      </c>
      <c r="H649" s="17" t="s">
        <v>6067</v>
      </c>
      <c r="I649" s="18" t="s">
        <v>6081</v>
      </c>
      <c r="J649" s="19" t="s">
        <v>6057</v>
      </c>
      <c r="K649" s="37"/>
      <c r="L649" s="32" t="s">
        <v>6058</v>
      </c>
      <c r="M649" s="33" t="s">
        <v>6058</v>
      </c>
      <c r="N649" s="34"/>
      <c r="O649" s="23" t="s">
        <v>6064</v>
      </c>
      <c r="P649" s="30"/>
      <c r="Q649" s="30"/>
    </row>
    <row r="650">
      <c r="A650" s="23" t="s">
        <v>2184</v>
      </c>
      <c r="B650" s="12"/>
      <c r="C650" s="12">
        <v>13428.0</v>
      </c>
      <c r="D650" s="13">
        <v>16093.0</v>
      </c>
      <c r="E650" s="14">
        <v>44559.0</v>
      </c>
      <c r="F650" s="15">
        <v>0.5104166666666666</v>
      </c>
      <c r="G650" s="16" t="s">
        <v>6060</v>
      </c>
      <c r="H650" s="17" t="s">
        <v>6061</v>
      </c>
      <c r="I650" s="18" t="s">
        <v>6081</v>
      </c>
      <c r="J650" s="19" t="s">
        <v>6109</v>
      </c>
      <c r="K650" s="37"/>
      <c r="L650" s="32" t="s">
        <v>6058</v>
      </c>
      <c r="M650" s="33" t="s">
        <v>6058</v>
      </c>
      <c r="N650" s="34"/>
      <c r="O650" s="23" t="s">
        <v>6064</v>
      </c>
      <c r="P650" s="30"/>
      <c r="Q650" s="30"/>
    </row>
    <row r="651">
      <c r="A651" s="23" t="s">
        <v>3994</v>
      </c>
      <c r="B651" s="12"/>
      <c r="C651" s="12">
        <v>15657.0</v>
      </c>
      <c r="D651" s="13">
        <v>24273.0</v>
      </c>
      <c r="E651" s="14">
        <v>44559.0</v>
      </c>
      <c r="F651" s="15">
        <v>0.5520833333333334</v>
      </c>
      <c r="G651" s="16" t="s">
        <v>6060</v>
      </c>
      <c r="H651" s="17" t="s">
        <v>6137</v>
      </c>
      <c r="I651" s="18" t="s">
        <v>6056</v>
      </c>
      <c r="J651" s="19" t="s">
        <v>6098</v>
      </c>
      <c r="K651" s="37"/>
      <c r="L651" s="32" t="s">
        <v>6058</v>
      </c>
      <c r="M651" s="33"/>
      <c r="N651" s="34"/>
      <c r="O651" s="23" t="s">
        <v>6059</v>
      </c>
      <c r="P651" s="30"/>
      <c r="Q651" s="30"/>
    </row>
    <row r="652">
      <c r="A652" s="23" t="s">
        <v>4004</v>
      </c>
      <c r="B652" s="12"/>
      <c r="C652" s="12">
        <v>15668.0</v>
      </c>
      <c r="D652" s="13">
        <v>18726.0</v>
      </c>
      <c r="E652" s="14">
        <v>44559.0</v>
      </c>
      <c r="F652" s="15">
        <v>0.5520833333333334</v>
      </c>
      <c r="G652" s="16" t="s">
        <v>6060</v>
      </c>
      <c r="H652" s="17" t="s">
        <v>6137</v>
      </c>
      <c r="I652" s="18" t="s">
        <v>6068</v>
      </c>
      <c r="J652" s="19" t="s">
        <v>6091</v>
      </c>
      <c r="K652" s="37"/>
      <c r="L652" s="32" t="s">
        <v>6058</v>
      </c>
      <c r="M652" s="33"/>
      <c r="N652" s="34"/>
      <c r="O652" s="23" t="s">
        <v>6059</v>
      </c>
      <c r="P652" s="30"/>
      <c r="Q652" s="30"/>
    </row>
    <row r="653">
      <c r="A653" s="23" t="s">
        <v>919</v>
      </c>
      <c r="B653" s="12"/>
      <c r="C653" s="12">
        <v>11433.0</v>
      </c>
      <c r="D653" s="13">
        <v>22604.0</v>
      </c>
      <c r="E653" s="14">
        <v>44559.0</v>
      </c>
      <c r="F653" s="15">
        <v>0.5729166666666666</v>
      </c>
      <c r="G653" s="16" t="s">
        <v>6060</v>
      </c>
      <c r="H653" s="17" t="s">
        <v>6137</v>
      </c>
      <c r="I653" s="18" t="s">
        <v>6056</v>
      </c>
      <c r="J653" s="19" t="s">
        <v>6097</v>
      </c>
      <c r="K653" s="37"/>
      <c r="L653" s="32" t="s">
        <v>6058</v>
      </c>
      <c r="M653" s="33"/>
      <c r="N653" s="34"/>
      <c r="O653" s="23" t="s">
        <v>6059</v>
      </c>
      <c r="P653" s="30"/>
      <c r="Q653" s="30"/>
    </row>
    <row r="654">
      <c r="A654" s="23" t="s">
        <v>2091</v>
      </c>
      <c r="B654" s="12"/>
      <c r="C654" s="12">
        <v>13299.0</v>
      </c>
      <c r="D654" s="13">
        <v>28288.0</v>
      </c>
      <c r="E654" s="14">
        <v>44559.0</v>
      </c>
      <c r="F654" s="15">
        <v>0.5729166666666666</v>
      </c>
      <c r="G654" s="16" t="s">
        <v>6054</v>
      </c>
      <c r="H654" s="17" t="s">
        <v>6137</v>
      </c>
      <c r="I654" s="18" t="s">
        <v>6068</v>
      </c>
      <c r="J654" s="19" t="s">
        <v>6069</v>
      </c>
      <c r="K654" s="37"/>
      <c r="L654" s="32" t="s">
        <v>6058</v>
      </c>
      <c r="M654" s="33"/>
      <c r="N654" s="34"/>
      <c r="O654" s="23" t="s">
        <v>6059</v>
      </c>
      <c r="P654" s="30"/>
      <c r="Q654" s="30"/>
    </row>
    <row r="655">
      <c r="A655" s="23" t="s">
        <v>384</v>
      </c>
      <c r="B655" s="12"/>
      <c r="C655" s="12">
        <v>10115.0</v>
      </c>
      <c r="D655" s="13">
        <v>28803.0</v>
      </c>
      <c r="E655" s="14">
        <v>44559.0</v>
      </c>
      <c r="F655" s="15">
        <v>0.59375</v>
      </c>
      <c r="G655" s="16" t="s">
        <v>6060</v>
      </c>
      <c r="H655" s="17" t="s">
        <v>6137</v>
      </c>
      <c r="I655" s="18" t="s">
        <v>6068</v>
      </c>
      <c r="J655" s="19" t="s">
        <v>6074</v>
      </c>
      <c r="K655" s="37"/>
      <c r="L655" s="32" t="s">
        <v>6058</v>
      </c>
      <c r="M655" s="33"/>
      <c r="N655" s="34"/>
      <c r="O655" s="23" t="e">
        <v>#N/A</v>
      </c>
      <c r="P655" s="30"/>
      <c r="Q655" s="30"/>
    </row>
    <row r="656">
      <c r="A656" s="23" t="s">
        <v>5867</v>
      </c>
      <c r="B656" s="12"/>
      <c r="C656" s="12">
        <v>17597.0</v>
      </c>
      <c r="D656" s="13">
        <v>21091.0</v>
      </c>
      <c r="E656" s="14">
        <v>44559.0</v>
      </c>
      <c r="F656" s="15">
        <v>0.6041666666666666</v>
      </c>
      <c r="G656" s="16" t="s">
        <v>6060</v>
      </c>
      <c r="H656" s="17" t="s">
        <v>6067</v>
      </c>
      <c r="I656" s="18" t="s">
        <v>6081</v>
      </c>
      <c r="J656" s="19" t="s">
        <v>6111</v>
      </c>
      <c r="K656" s="37" t="s">
        <v>6058</v>
      </c>
      <c r="L656" s="32"/>
      <c r="M656" s="33"/>
      <c r="N656" s="34"/>
      <c r="O656" s="23" t="s">
        <v>6063</v>
      </c>
      <c r="P656" s="30"/>
      <c r="Q656" s="30"/>
    </row>
    <row r="657">
      <c r="A657" s="23" t="s">
        <v>5321</v>
      </c>
      <c r="B657" s="12"/>
      <c r="C657" s="12">
        <v>17285.0</v>
      </c>
      <c r="D657" s="13">
        <v>25666.0</v>
      </c>
      <c r="E657" s="14">
        <v>44559.0</v>
      </c>
      <c r="F657" s="15">
        <v>0.6041666666666666</v>
      </c>
      <c r="G657" s="16" t="s">
        <v>6054</v>
      </c>
      <c r="H657" s="17" t="s">
        <v>6061</v>
      </c>
      <c r="I657" s="18" t="s">
        <v>6081</v>
      </c>
      <c r="J657" s="19" t="s">
        <v>6111</v>
      </c>
      <c r="K657" s="37" t="s">
        <v>6058</v>
      </c>
      <c r="L657" s="32"/>
      <c r="M657" s="33"/>
      <c r="N657" s="34"/>
      <c r="O657" s="23" t="s">
        <v>6063</v>
      </c>
      <c r="P657" s="30"/>
      <c r="Q657" s="30"/>
    </row>
    <row r="658">
      <c r="A658" s="23" t="s">
        <v>6159</v>
      </c>
      <c r="B658" s="12"/>
      <c r="C658" s="12">
        <v>17810.0</v>
      </c>
      <c r="D658" s="13">
        <v>20621.0</v>
      </c>
      <c r="E658" s="14">
        <v>44559.0</v>
      </c>
      <c r="F658" s="15">
        <v>0.6041666666666666</v>
      </c>
      <c r="G658" s="16" t="s">
        <v>6054</v>
      </c>
      <c r="H658" s="17" t="s">
        <v>6067</v>
      </c>
      <c r="I658" s="18" t="s">
        <v>6081</v>
      </c>
      <c r="J658" s="19" t="s">
        <v>6154</v>
      </c>
      <c r="K658" s="37" t="s">
        <v>6058</v>
      </c>
      <c r="L658" s="32"/>
      <c r="M658" s="33"/>
      <c r="N658" s="34"/>
      <c r="O658" s="23" t="e">
        <v>#N/A</v>
      </c>
      <c r="P658" s="30"/>
      <c r="Q658" s="30"/>
    </row>
    <row r="659">
      <c r="A659" s="23" t="s">
        <v>725</v>
      </c>
      <c r="B659" s="12"/>
      <c r="C659" s="12">
        <v>11004.0</v>
      </c>
      <c r="D659" s="13">
        <v>27126.0</v>
      </c>
      <c r="E659" s="14">
        <v>44559.0</v>
      </c>
      <c r="F659" s="15">
        <v>0.625</v>
      </c>
      <c r="G659" s="16" t="s">
        <v>6060</v>
      </c>
      <c r="H659" s="17" t="s">
        <v>6137</v>
      </c>
      <c r="I659" s="18" t="s">
        <v>6068</v>
      </c>
      <c r="J659" s="19" t="s">
        <v>6083</v>
      </c>
      <c r="K659" s="37"/>
      <c r="L659" s="32" t="s">
        <v>6058</v>
      </c>
      <c r="M659" s="33" t="s">
        <v>6058</v>
      </c>
      <c r="N659" s="34"/>
      <c r="O659" s="23" t="s">
        <v>6064</v>
      </c>
      <c r="P659" s="30"/>
      <c r="Q659" s="30"/>
    </row>
    <row r="660">
      <c r="A660" s="23" t="s">
        <v>88</v>
      </c>
      <c r="B660" s="12"/>
      <c r="C660" s="12">
        <v>9269.0</v>
      </c>
      <c r="D660" s="13">
        <v>22102.0</v>
      </c>
      <c r="E660" s="14">
        <v>44559.0</v>
      </c>
      <c r="F660" s="15">
        <v>0.6354166666666666</v>
      </c>
      <c r="G660" s="16" t="s">
        <v>6060</v>
      </c>
      <c r="H660" s="17" t="s">
        <v>6061</v>
      </c>
      <c r="I660" s="18" t="s">
        <v>6081</v>
      </c>
      <c r="J660" s="19" t="s">
        <v>6091</v>
      </c>
      <c r="K660" s="37"/>
      <c r="L660" s="32" t="s">
        <v>6058</v>
      </c>
      <c r="M660" s="33"/>
      <c r="N660" s="34"/>
      <c r="O660" s="23" t="s">
        <v>6059</v>
      </c>
      <c r="P660" s="30"/>
      <c r="Q660" s="30"/>
    </row>
    <row r="661">
      <c r="A661" s="23" t="s">
        <v>4203</v>
      </c>
      <c r="B661" s="12"/>
      <c r="C661" s="12">
        <v>15884.0</v>
      </c>
      <c r="D661" s="13">
        <v>17027.0</v>
      </c>
      <c r="E661" s="14">
        <v>44559.0</v>
      </c>
      <c r="F661" s="15">
        <v>0.6458333333333334</v>
      </c>
      <c r="G661" s="16" t="s">
        <v>6054</v>
      </c>
      <c r="H661" s="17" t="s">
        <v>6137</v>
      </c>
      <c r="I661" s="18" t="s">
        <v>6068</v>
      </c>
      <c r="J661" s="19" t="s">
        <v>6069</v>
      </c>
      <c r="K661" s="37"/>
      <c r="L661" s="32" t="s">
        <v>6058</v>
      </c>
      <c r="M661" s="33"/>
      <c r="N661" s="34"/>
      <c r="O661" s="23" t="e">
        <v>#N/A</v>
      </c>
      <c r="P661" s="30"/>
      <c r="Q661" s="30"/>
    </row>
    <row r="662">
      <c r="A662" s="23" t="s">
        <v>1232</v>
      </c>
      <c r="B662" s="12"/>
      <c r="C662" s="12">
        <v>12083.0</v>
      </c>
      <c r="D662" s="13">
        <v>22041.0</v>
      </c>
      <c r="E662" s="14">
        <v>44559.0</v>
      </c>
      <c r="F662" s="15">
        <v>0.6458333333333334</v>
      </c>
      <c r="G662" s="16" t="s">
        <v>6054</v>
      </c>
      <c r="H662" s="17" t="s">
        <v>6137</v>
      </c>
      <c r="I662" s="18" t="s">
        <v>6056</v>
      </c>
      <c r="J662" s="19" t="s">
        <v>6069</v>
      </c>
      <c r="K662" s="37"/>
      <c r="L662" s="32" t="s">
        <v>6058</v>
      </c>
      <c r="M662" s="33" t="s">
        <v>6058</v>
      </c>
      <c r="N662" s="34"/>
      <c r="O662" s="23" t="s">
        <v>6064</v>
      </c>
      <c r="P662" s="30">
        <f>(countif(K639:L662,"x")-(COUNTIF(M639:M662,"x")))</f>
        <v>18</v>
      </c>
      <c r="Q662" s="30"/>
    </row>
    <row r="66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</row>
    <row r="664">
      <c r="A664" s="23" t="s">
        <v>2468</v>
      </c>
      <c r="B664" s="12"/>
      <c r="C664" s="12">
        <v>13779.0</v>
      </c>
      <c r="D664" s="13">
        <v>24043.0</v>
      </c>
      <c r="E664" s="14">
        <v>44560.0</v>
      </c>
      <c r="F664" s="15">
        <v>0.3333333333333333</v>
      </c>
      <c r="G664" s="16" t="s">
        <v>6054</v>
      </c>
      <c r="H664" s="17" t="s">
        <v>6067</v>
      </c>
      <c r="I664" s="18" t="s">
        <v>6081</v>
      </c>
      <c r="J664" s="19" t="s">
        <v>6083</v>
      </c>
      <c r="K664" s="37"/>
      <c r="L664" s="32" t="s">
        <v>6058</v>
      </c>
      <c r="M664" s="33"/>
      <c r="N664" s="34"/>
      <c r="O664" s="23" t="s">
        <v>6059</v>
      </c>
      <c r="P664" s="30"/>
      <c r="Q664" s="30"/>
    </row>
    <row r="665">
      <c r="A665" s="23" t="s">
        <v>5398</v>
      </c>
      <c r="B665" s="12"/>
      <c r="C665" s="12">
        <v>17388.0</v>
      </c>
      <c r="D665" s="13">
        <v>20837.0</v>
      </c>
      <c r="E665" s="14">
        <v>44560.0</v>
      </c>
      <c r="F665" s="15">
        <v>0.3541666666666667</v>
      </c>
      <c r="G665" s="16" t="s">
        <v>6054</v>
      </c>
      <c r="H665" s="17" t="s">
        <v>6137</v>
      </c>
      <c r="I665" s="18" t="s">
        <v>6068</v>
      </c>
      <c r="J665" s="19" t="s">
        <v>6069</v>
      </c>
      <c r="K665" s="37"/>
      <c r="L665" s="32" t="s">
        <v>6058</v>
      </c>
      <c r="M665" s="33" t="s">
        <v>6058</v>
      </c>
      <c r="N665" s="34"/>
      <c r="O665" s="23" t="s">
        <v>6064</v>
      </c>
      <c r="P665" s="30"/>
      <c r="Q665" s="30"/>
    </row>
    <row r="666">
      <c r="A666" s="23" t="s">
        <v>1117</v>
      </c>
      <c r="B666" s="12"/>
      <c r="C666" s="12">
        <v>11858.0</v>
      </c>
      <c r="D666" s="13">
        <v>26372.0</v>
      </c>
      <c r="E666" s="14">
        <v>44560.0</v>
      </c>
      <c r="F666" s="15">
        <v>0.3645833333333333</v>
      </c>
      <c r="G666" s="16" t="s">
        <v>6054</v>
      </c>
      <c r="H666" s="17" t="s">
        <v>6137</v>
      </c>
      <c r="I666" s="18" t="s">
        <v>6056</v>
      </c>
      <c r="J666" s="19" t="s">
        <v>6082</v>
      </c>
      <c r="K666" s="37"/>
      <c r="L666" s="32" t="s">
        <v>6058</v>
      </c>
      <c r="M666" s="33" t="s">
        <v>6058</v>
      </c>
      <c r="N666" s="34"/>
      <c r="O666" s="23" t="s">
        <v>6064</v>
      </c>
      <c r="P666" s="30"/>
      <c r="Q666" s="30"/>
    </row>
    <row r="667">
      <c r="A667" s="23" t="s">
        <v>3500</v>
      </c>
      <c r="B667" s="12"/>
      <c r="C667" s="12">
        <v>15075.0</v>
      </c>
      <c r="D667" s="13">
        <v>19774.0</v>
      </c>
      <c r="E667" s="14">
        <v>44560.0</v>
      </c>
      <c r="F667" s="15">
        <v>0.375</v>
      </c>
      <c r="G667" s="16" t="s">
        <v>6060</v>
      </c>
      <c r="H667" s="17" t="s">
        <v>6061</v>
      </c>
      <c r="I667" s="18" t="s">
        <v>6062</v>
      </c>
      <c r="J667" s="19" t="s">
        <v>6057</v>
      </c>
      <c r="K667" s="37"/>
      <c r="L667" s="32" t="s">
        <v>6058</v>
      </c>
      <c r="M667" s="33" t="s">
        <v>6058</v>
      </c>
      <c r="N667" s="34"/>
      <c r="O667" s="23" t="s">
        <v>6064</v>
      </c>
      <c r="P667" s="30"/>
      <c r="Q667" s="30"/>
    </row>
    <row r="668">
      <c r="A668" s="23" t="s">
        <v>265</v>
      </c>
      <c r="B668" s="12"/>
      <c r="C668" s="12">
        <v>9807.0</v>
      </c>
      <c r="D668" s="13">
        <v>21412.0</v>
      </c>
      <c r="E668" s="14">
        <v>44560.0</v>
      </c>
      <c r="F668" s="15">
        <v>0.3854166666666667</v>
      </c>
      <c r="G668" s="16" t="s">
        <v>6054</v>
      </c>
      <c r="H668" s="17" t="s">
        <v>6137</v>
      </c>
      <c r="I668" s="18" t="s">
        <v>6056</v>
      </c>
      <c r="J668" s="19" t="s">
        <v>6088</v>
      </c>
      <c r="K668" s="37"/>
      <c r="L668" s="32" t="s">
        <v>6058</v>
      </c>
      <c r="M668" s="33"/>
      <c r="N668" s="34"/>
      <c r="O668" s="23" t="s">
        <v>6059</v>
      </c>
      <c r="P668" s="30"/>
      <c r="Q668" s="30"/>
    </row>
    <row r="669">
      <c r="A669" s="23" t="s">
        <v>4239</v>
      </c>
      <c r="B669" s="12"/>
      <c r="C669" s="12">
        <v>15923.0</v>
      </c>
      <c r="D669" s="13">
        <v>23037.0</v>
      </c>
      <c r="E669" s="14">
        <v>44560.0</v>
      </c>
      <c r="F669" s="15">
        <v>0.3854166666666667</v>
      </c>
      <c r="G669" s="16" t="s">
        <v>6054</v>
      </c>
      <c r="H669" s="17" t="s">
        <v>6137</v>
      </c>
      <c r="I669" s="18" t="s">
        <v>6056</v>
      </c>
      <c r="J669" s="19" t="s">
        <v>6069</v>
      </c>
      <c r="K669" s="37"/>
      <c r="L669" s="32" t="s">
        <v>6058</v>
      </c>
      <c r="M669" s="33"/>
      <c r="N669" s="34"/>
      <c r="O669" s="23" t="s">
        <v>6059</v>
      </c>
      <c r="P669" s="30"/>
      <c r="Q669" s="30"/>
    </row>
    <row r="670">
      <c r="A670" s="23" t="s">
        <v>4504</v>
      </c>
      <c r="B670" s="12"/>
      <c r="C670" s="12">
        <v>16239.0</v>
      </c>
      <c r="D670" s="13">
        <v>20907.0</v>
      </c>
      <c r="E670" s="14">
        <v>44560.0</v>
      </c>
      <c r="F670" s="15">
        <v>0.4166666666666667</v>
      </c>
      <c r="G670" s="16" t="s">
        <v>6060</v>
      </c>
      <c r="H670" s="17" t="s">
        <v>6137</v>
      </c>
      <c r="I670" s="18" t="s">
        <v>6068</v>
      </c>
      <c r="J670" s="19" t="s">
        <v>6097</v>
      </c>
      <c r="K670" s="37"/>
      <c r="L670" s="32" t="s">
        <v>6058</v>
      </c>
      <c r="M670" s="33"/>
      <c r="N670" s="34"/>
      <c r="O670" s="23" t="s">
        <v>6059</v>
      </c>
      <c r="P670" s="30"/>
      <c r="Q670" s="30"/>
    </row>
    <row r="671">
      <c r="A671" s="23" t="s">
        <v>4267</v>
      </c>
      <c r="B671" s="12"/>
      <c r="C671" s="12">
        <v>15957.0</v>
      </c>
      <c r="D671" s="13">
        <v>23525.0</v>
      </c>
      <c r="E671" s="14">
        <v>44560.0</v>
      </c>
      <c r="F671" s="15">
        <v>0.4270833333333333</v>
      </c>
      <c r="G671" s="16" t="s">
        <v>6060</v>
      </c>
      <c r="H671" s="17" t="s">
        <v>6137</v>
      </c>
      <c r="I671" s="18" t="s">
        <v>6068</v>
      </c>
      <c r="J671" s="19" t="s">
        <v>6108</v>
      </c>
      <c r="K671" s="37"/>
      <c r="L671" s="32" t="s">
        <v>6058</v>
      </c>
      <c r="M671" s="33" t="s">
        <v>6058</v>
      </c>
      <c r="N671" s="34"/>
      <c r="O671" s="23" t="s">
        <v>6064</v>
      </c>
      <c r="P671" s="30"/>
      <c r="Q671" s="30"/>
    </row>
    <row r="672">
      <c r="A672" s="23" t="s">
        <v>3946</v>
      </c>
      <c r="B672" s="12"/>
      <c r="C672" s="12">
        <v>15604.0</v>
      </c>
      <c r="D672" s="13">
        <v>20476.0</v>
      </c>
      <c r="E672" s="14">
        <v>44560.0</v>
      </c>
      <c r="F672" s="15">
        <v>0.5</v>
      </c>
      <c r="G672" s="16" t="s">
        <v>6060</v>
      </c>
      <c r="H672" s="17" t="s">
        <v>6137</v>
      </c>
      <c r="I672" s="18" t="s">
        <v>6056</v>
      </c>
      <c r="J672" s="19" t="s">
        <v>6091</v>
      </c>
      <c r="K672" s="37"/>
      <c r="L672" s="32" t="s">
        <v>6058</v>
      </c>
      <c r="M672" s="33"/>
      <c r="N672" s="34"/>
      <c r="O672" s="23" t="s">
        <v>6059</v>
      </c>
      <c r="P672" s="30"/>
      <c r="Q672" s="30"/>
    </row>
    <row r="673">
      <c r="A673" s="23" t="s">
        <v>2483</v>
      </c>
      <c r="B673" s="12"/>
      <c r="C673" s="12">
        <v>13798.0</v>
      </c>
      <c r="D673" s="13">
        <v>34259.0</v>
      </c>
      <c r="E673" s="14">
        <v>44560.0</v>
      </c>
      <c r="F673" s="15">
        <v>0.5416666666666666</v>
      </c>
      <c r="G673" s="16" t="s">
        <v>6054</v>
      </c>
      <c r="H673" s="17" t="s">
        <v>6137</v>
      </c>
      <c r="I673" s="18" t="s">
        <v>6068</v>
      </c>
      <c r="J673" s="19" t="s">
        <v>6069</v>
      </c>
      <c r="K673" s="37"/>
      <c r="L673" s="32" t="s">
        <v>6058</v>
      </c>
      <c r="M673" s="33"/>
      <c r="N673" s="34"/>
      <c r="O673" s="23" t="s">
        <v>6059</v>
      </c>
      <c r="P673" s="30"/>
      <c r="Q673" s="30"/>
    </row>
    <row r="674">
      <c r="A674" s="23" t="s">
        <v>3143</v>
      </c>
      <c r="B674" s="12"/>
      <c r="C674" s="12">
        <v>14643.0</v>
      </c>
      <c r="D674" s="13">
        <v>23890.0</v>
      </c>
      <c r="E674" s="14">
        <v>44560.0</v>
      </c>
      <c r="F674" s="15">
        <v>0.5625</v>
      </c>
      <c r="G674" s="16" t="s">
        <v>6054</v>
      </c>
      <c r="H674" s="17" t="s">
        <v>6137</v>
      </c>
      <c r="I674" s="18" t="s">
        <v>6056</v>
      </c>
      <c r="J674" s="19" t="s">
        <v>6074</v>
      </c>
      <c r="K674" s="37"/>
      <c r="L674" s="32" t="s">
        <v>6058</v>
      </c>
      <c r="M674" s="33"/>
      <c r="N674" s="34"/>
      <c r="O674" s="23" t="s">
        <v>6059</v>
      </c>
      <c r="P674" s="30"/>
      <c r="Q674" s="30"/>
    </row>
    <row r="675">
      <c r="A675" s="23" t="s">
        <v>3377</v>
      </c>
      <c r="B675" s="12"/>
      <c r="C675" s="12">
        <v>14924.0</v>
      </c>
      <c r="D675" s="13">
        <v>17232.0</v>
      </c>
      <c r="E675" s="14">
        <v>44560.0</v>
      </c>
      <c r="F675" s="15">
        <v>0.5625</v>
      </c>
      <c r="G675" s="16" t="s">
        <v>6054</v>
      </c>
      <c r="H675" s="17" t="s">
        <v>6137</v>
      </c>
      <c r="I675" s="18" t="s">
        <v>6056</v>
      </c>
      <c r="J675" s="19" t="s">
        <v>6069</v>
      </c>
      <c r="K675" s="37"/>
      <c r="L675" s="32" t="s">
        <v>6058</v>
      </c>
      <c r="M675" s="33"/>
      <c r="N675" s="34"/>
      <c r="O675" s="23" t="s">
        <v>6059</v>
      </c>
      <c r="P675" s="30"/>
      <c r="Q675" s="30"/>
    </row>
    <row r="676">
      <c r="A676" s="23" t="s">
        <v>110</v>
      </c>
      <c r="B676" s="12"/>
      <c r="C676" s="12">
        <v>9361.0</v>
      </c>
      <c r="D676" s="13">
        <v>28389.0</v>
      </c>
      <c r="E676" s="14">
        <v>44560.0</v>
      </c>
      <c r="F676" s="15">
        <v>0.5625</v>
      </c>
      <c r="G676" s="16" t="s">
        <v>6054</v>
      </c>
      <c r="H676" s="17" t="s">
        <v>6137</v>
      </c>
      <c r="I676" s="18" t="s">
        <v>6068</v>
      </c>
      <c r="J676" s="19" t="s">
        <v>6074</v>
      </c>
      <c r="K676" s="37"/>
      <c r="L676" s="32" t="s">
        <v>6058</v>
      </c>
      <c r="M676" s="33" t="s">
        <v>6058</v>
      </c>
      <c r="N676" s="34"/>
      <c r="O676" s="23" t="s">
        <v>6064</v>
      </c>
      <c r="P676" s="30"/>
      <c r="Q676" s="30"/>
    </row>
    <row r="677">
      <c r="A677" s="23" t="s">
        <v>793</v>
      </c>
      <c r="B677" s="12"/>
      <c r="C677" s="12">
        <v>11131.0</v>
      </c>
      <c r="D677" s="13">
        <v>16644.0</v>
      </c>
      <c r="E677" s="14">
        <v>44560.0</v>
      </c>
      <c r="F677" s="15">
        <v>0.5729166666666666</v>
      </c>
      <c r="G677" s="16" t="s">
        <v>6054</v>
      </c>
      <c r="H677" s="17" t="s">
        <v>6061</v>
      </c>
      <c r="I677" s="18" t="s">
        <v>6062</v>
      </c>
      <c r="J677" s="19" t="s">
        <v>6057</v>
      </c>
      <c r="K677" s="37"/>
      <c r="L677" s="32" t="s">
        <v>6058</v>
      </c>
      <c r="M677" s="33"/>
      <c r="N677" s="34"/>
      <c r="O677" s="23" t="s">
        <v>6059</v>
      </c>
      <c r="P677" s="30"/>
      <c r="Q677" s="30"/>
    </row>
    <row r="678">
      <c r="A678" s="23" t="s">
        <v>3437</v>
      </c>
      <c r="B678" s="12"/>
      <c r="C678" s="12">
        <v>14997.0</v>
      </c>
      <c r="D678" s="13">
        <v>27364.0</v>
      </c>
      <c r="E678" s="14">
        <v>44560.0</v>
      </c>
      <c r="F678" s="15">
        <v>0.5729166666666666</v>
      </c>
      <c r="G678" s="16" t="s">
        <v>6060</v>
      </c>
      <c r="H678" s="17" t="s">
        <v>6137</v>
      </c>
      <c r="I678" s="18" t="s">
        <v>6056</v>
      </c>
      <c r="J678" s="19" t="s">
        <v>6101</v>
      </c>
      <c r="K678" s="37"/>
      <c r="L678" s="32" t="s">
        <v>6058</v>
      </c>
      <c r="M678" s="33"/>
      <c r="N678" s="34"/>
      <c r="O678" s="23" t="e">
        <v>#N/A</v>
      </c>
      <c r="P678" s="30"/>
      <c r="Q678" s="30"/>
    </row>
    <row r="679">
      <c r="A679" s="23" t="s">
        <v>74</v>
      </c>
      <c r="B679" s="12"/>
      <c r="C679" s="12">
        <v>9251.0</v>
      </c>
      <c r="D679" s="13">
        <v>19415.0</v>
      </c>
      <c r="E679" s="14">
        <v>44560.0</v>
      </c>
      <c r="F679" s="15">
        <v>0.6041666666666666</v>
      </c>
      <c r="G679" s="16" t="s">
        <v>6060</v>
      </c>
      <c r="H679" s="17" t="s">
        <v>6137</v>
      </c>
      <c r="I679" s="18" t="s">
        <v>6068</v>
      </c>
      <c r="J679" s="19" t="s">
        <v>6091</v>
      </c>
      <c r="K679" s="37"/>
      <c r="L679" s="32" t="s">
        <v>6058</v>
      </c>
      <c r="M679" s="33"/>
      <c r="N679" s="34"/>
      <c r="O679" s="23" t="s">
        <v>6059</v>
      </c>
      <c r="P679" s="30"/>
      <c r="Q679" s="30"/>
    </row>
    <row r="680">
      <c r="A680" s="23" t="s">
        <v>4581</v>
      </c>
      <c r="B680" s="12"/>
      <c r="C680" s="12">
        <v>16340.0</v>
      </c>
      <c r="D680" s="13">
        <v>21007.0</v>
      </c>
      <c r="E680" s="14">
        <v>44560.0</v>
      </c>
      <c r="F680" s="15">
        <v>0.6041666666666666</v>
      </c>
      <c r="G680" s="16" t="s">
        <v>6054</v>
      </c>
      <c r="H680" s="17" t="s">
        <v>6061</v>
      </c>
      <c r="I680" s="18" t="s">
        <v>6081</v>
      </c>
      <c r="J680" s="19" t="s">
        <v>6088</v>
      </c>
      <c r="K680" s="37"/>
      <c r="L680" s="32" t="s">
        <v>6058</v>
      </c>
      <c r="M680" s="33"/>
      <c r="N680" s="34"/>
      <c r="O680" s="23" t="s">
        <v>6059</v>
      </c>
      <c r="P680" s="30"/>
      <c r="Q680" s="30"/>
    </row>
    <row r="681">
      <c r="A681" s="23" t="s">
        <v>63</v>
      </c>
      <c r="B681" s="12"/>
      <c r="C681" s="12">
        <v>9235.0</v>
      </c>
      <c r="D681" s="13">
        <v>17976.0</v>
      </c>
      <c r="E681" s="14">
        <v>44560.0</v>
      </c>
      <c r="F681" s="15">
        <v>0.6145833333333334</v>
      </c>
      <c r="G681" s="16" t="s">
        <v>6054</v>
      </c>
      <c r="H681" s="17" t="s">
        <v>6137</v>
      </c>
      <c r="I681" s="18" t="s">
        <v>6068</v>
      </c>
      <c r="J681" s="19" t="s">
        <v>6069</v>
      </c>
      <c r="K681" s="37"/>
      <c r="L681" s="32" t="s">
        <v>6058</v>
      </c>
      <c r="M681" s="33"/>
      <c r="N681" s="34"/>
      <c r="O681" s="23" t="e">
        <v>#N/A</v>
      </c>
      <c r="P681" s="30"/>
      <c r="Q681" s="30"/>
    </row>
    <row r="682">
      <c r="A682" s="23" t="s">
        <v>4748</v>
      </c>
      <c r="B682" s="12"/>
      <c r="C682" s="12">
        <v>16560.0</v>
      </c>
      <c r="D682" s="13">
        <v>17367.0</v>
      </c>
      <c r="E682" s="14">
        <v>44560.0</v>
      </c>
      <c r="F682" s="15">
        <v>0.6145833333333334</v>
      </c>
      <c r="G682" s="16" t="s">
        <v>6054</v>
      </c>
      <c r="H682" s="17" t="s">
        <v>6137</v>
      </c>
      <c r="I682" s="18" t="s">
        <v>6056</v>
      </c>
      <c r="J682" s="19" t="s">
        <v>6094</v>
      </c>
      <c r="K682" s="37"/>
      <c r="L682" s="32" t="s">
        <v>6058</v>
      </c>
      <c r="M682" s="33"/>
      <c r="N682" s="34"/>
      <c r="O682" s="23" t="s">
        <v>6059</v>
      </c>
      <c r="P682" s="30"/>
      <c r="Q682" s="30"/>
    </row>
    <row r="683">
      <c r="A683" s="23" t="s">
        <v>632</v>
      </c>
      <c r="B683" s="12"/>
      <c r="C683" s="12">
        <v>10746.0</v>
      </c>
      <c r="D683" s="13">
        <v>20786.0</v>
      </c>
      <c r="E683" s="14">
        <v>44560.0</v>
      </c>
      <c r="F683" s="15">
        <v>0.6145833333333334</v>
      </c>
      <c r="G683" s="16" t="s">
        <v>6060</v>
      </c>
      <c r="H683" s="17" t="s">
        <v>6061</v>
      </c>
      <c r="I683" s="18" t="s">
        <v>6062</v>
      </c>
      <c r="J683" s="19" t="s">
        <v>6057</v>
      </c>
      <c r="K683" s="37"/>
      <c r="L683" s="32" t="s">
        <v>6058</v>
      </c>
      <c r="M683" s="33"/>
      <c r="N683" s="34"/>
      <c r="O683" s="23" t="s">
        <v>6059</v>
      </c>
      <c r="P683" s="30"/>
      <c r="Q683" s="30"/>
    </row>
    <row r="684">
      <c r="A684" s="23" t="s">
        <v>980</v>
      </c>
      <c r="B684" s="12"/>
      <c r="C684" s="12">
        <v>11573.0</v>
      </c>
      <c r="D684" s="13">
        <v>31522.0</v>
      </c>
      <c r="E684" s="14">
        <v>44560.0</v>
      </c>
      <c r="F684" s="15">
        <v>0.6458333333333334</v>
      </c>
      <c r="G684" s="16" t="s">
        <v>6060</v>
      </c>
      <c r="H684" s="17" t="s">
        <v>6061</v>
      </c>
      <c r="I684" s="18" t="s">
        <v>6081</v>
      </c>
      <c r="J684" s="19" t="s">
        <v>6121</v>
      </c>
      <c r="K684" s="37"/>
      <c r="L684" s="32" t="s">
        <v>6058</v>
      </c>
      <c r="M684" s="33"/>
      <c r="N684" s="34"/>
      <c r="O684" s="23" t="s">
        <v>6059</v>
      </c>
      <c r="P684" s="30"/>
      <c r="Q684" s="30"/>
    </row>
    <row r="685">
      <c r="A685" s="23" t="s">
        <v>4656</v>
      </c>
      <c r="B685" s="12"/>
      <c r="C685" s="12">
        <v>16442.0</v>
      </c>
      <c r="D685" s="13">
        <v>22978.0</v>
      </c>
      <c r="E685" s="14">
        <v>44560.0</v>
      </c>
      <c r="F685" s="15">
        <v>0.6979166666666666</v>
      </c>
      <c r="G685" s="16" t="s">
        <v>6060</v>
      </c>
      <c r="H685" s="17" t="s">
        <v>6137</v>
      </c>
      <c r="I685" s="18" t="s">
        <v>6068</v>
      </c>
      <c r="J685" s="19" t="s">
        <v>6091</v>
      </c>
      <c r="K685" s="37"/>
      <c r="L685" s="32" t="s">
        <v>6058</v>
      </c>
      <c r="M685" s="33"/>
      <c r="N685" s="34"/>
      <c r="O685" s="23" t="e">
        <v>#N/A</v>
      </c>
      <c r="P685" s="30">
        <f>(countif(K664:L685,"x")-(COUNTIF(M664:M685,"x")))</f>
        <v>17</v>
      </c>
      <c r="Q685" s="30"/>
    </row>
  </sheetData>
  <conditionalFormatting sqref="A1:O1">
    <cfRule type="expression" dxfId="0" priority="1">
      <formula>$A1="Repeat"</formula>
    </cfRule>
  </conditionalFormatting>
  <conditionalFormatting sqref="L1:M1">
    <cfRule type="cellIs" dxfId="4" priority="2" operator="equal">
      <formula>"X"</formula>
    </cfRule>
  </conditionalFormatting>
  <conditionalFormatting sqref="J1:M1">
    <cfRule type="containsBlanks" dxfId="5" priority="3">
      <formula>LEN(TRIM(J1))=0</formula>
    </cfRule>
  </conditionalFormatting>
  <conditionalFormatting sqref="M1:O1">
    <cfRule type="expression" dxfId="6" priority="4">
      <formula>$K1="SELF-PAY"</formula>
    </cfRule>
  </conditionalFormatting>
  <conditionalFormatting sqref="M1:O1">
    <cfRule type="expression" dxfId="6" priority="5">
      <formula>$K1="THIRD PARTY PAYER"</formula>
    </cfRule>
  </conditionalFormatting>
  <conditionalFormatting sqref="A1:O1">
    <cfRule type="expression" dxfId="7" priority="6">
      <formula>$K1="WELLMED - UHC DUAL COMPLETE HMO SNP"</formula>
    </cfRule>
  </conditionalFormatting>
  <conditionalFormatting sqref="A1:O1">
    <cfRule type="expression" dxfId="7" priority="7">
      <formula>$K1="WELLMED - UHC DUAL COMPLETE SNP"</formula>
    </cfRule>
  </conditionalFormatting>
  <conditionalFormatting sqref="A1:O1">
    <cfRule type="expression" dxfId="7" priority="8">
      <formula>$K1="WELLMED - AARP MEDICARE COMPLETE"</formula>
    </cfRule>
  </conditionalFormatting>
  <conditionalFormatting sqref="A1:O1">
    <cfRule type="expression" dxfId="7" priority="9">
      <formula>$K1="WELLMED - CIGNA HEALTHSPRING"</formula>
    </cfRule>
  </conditionalFormatting>
  <conditionalFormatting sqref="A1:O1">
    <cfRule type="expression" dxfId="7" priority="10">
      <formula>$K1="WELLMED - HUMANA"</formula>
    </cfRule>
  </conditionalFormatting>
  <conditionalFormatting sqref="A1:O1">
    <cfRule type="expression" dxfId="7" priority="11">
      <formula>$K1="WELLMED - AMERIVANTAGE"</formula>
    </cfRule>
  </conditionalFormatting>
  <conditionalFormatting sqref="A1:O1">
    <cfRule type="expression" dxfId="7" priority="12">
      <formula>$K1="WELLMED - UHC CHRONIC COMPLETE HMO C-SNP"</formula>
    </cfRule>
  </conditionalFormatting>
  <conditionalFormatting sqref="A1:O1">
    <cfRule type="expression" dxfId="9" priority="13">
      <formula>$K1="HUMANA CHOICE CARE"</formula>
    </cfRule>
  </conditionalFormatting>
  <conditionalFormatting sqref="A1:O1">
    <cfRule type="expression" dxfId="9" priority="14">
      <formula>$K1="HUMANA OPEN ACCESS PLAN"</formula>
    </cfRule>
  </conditionalFormatting>
  <conditionalFormatting sqref="A1:O1">
    <cfRule type="expression" dxfId="10" priority="15">
      <formula>$K1="MOLINA MEDICAID TEXAS"</formula>
    </cfRule>
  </conditionalFormatting>
  <conditionalFormatting sqref="A1:O1">
    <cfRule type="expression" dxfId="10" priority="16">
      <formula>$K1="MOLINA MARKETPLACE TEXAS"</formula>
    </cfRule>
  </conditionalFormatting>
  <conditionalFormatting sqref="A1:O1">
    <cfRule type="expression" dxfId="10" priority="17">
      <formula>$K1="MOLINA DUAL COMPLETE NEW MEXICO"</formula>
    </cfRule>
  </conditionalFormatting>
  <conditionalFormatting sqref="A1:O1">
    <cfRule type="expression" dxfId="10" priority="18">
      <formula>$K1="MOLINA DUAL COMPLETE TEXAS"</formula>
    </cfRule>
  </conditionalFormatting>
  <conditionalFormatting sqref="K1:N37 O1 K39:N67 K69:N87 K89:N130 K132:N164 K166:N197 K199:N228 K230:N262 K264:N305 K307:N345 K347:N375 K377:N418 K420:N443 K445:N470 K472:N500 K502:N535 K537:N566 K568:N601 K603:N637 K639:N662 K664:N685">
    <cfRule type="containsBlanks" dxfId="14" priority="19">
      <formula>LEN(TRIM(K1))=0</formula>
    </cfRule>
  </conditionalFormatting>
  <conditionalFormatting sqref="J1 K1:K37 L1 K39:K67 K69:K87 K89:K130 K132:K164 K166:K197 K199:K228 K230:K262 K264:K305 K307:K345 K347:K375 K377:K418 K420:K443 K445:K470 K472:K500 K502:K535 K537:K566 K568:K601 K603:K637 K639:K662 K664:K685">
    <cfRule type="cellIs" dxfId="2" priority="20" operator="equal">
      <formula>"X"</formula>
    </cfRule>
  </conditionalFormatting>
  <conditionalFormatting sqref="K1 L1:L37 M1:N1 L39:L67 L69:L87 L89:L130 L132:L164 L166:L197 L199:L228 L230:L262 L264:L305 L307:L345 L347:L375 L377:L418 L420:L443 L445:L470 L472:L500 L502:L535 L537:L566 L568:L601 L603:L637 L639:L662 L664:L685">
    <cfRule type="cellIs" dxfId="3" priority="21" operator="equal">
      <formula>"X"</formula>
    </cfRule>
  </conditionalFormatting>
  <conditionalFormatting sqref="M1:M37 N1:O1 M39:M67 M69:M87 M89:M130 M132:M164 M166:M197 M199:M228 M230:M262 M264:M305 M307:M345 M347:M375 M377:M418 M420:M443 M445:M470 M472:M500 M502:M535 M537:M566 M568:M601 M603:M637 M639:M662 M664:M685">
    <cfRule type="cellIs" dxfId="15" priority="22" operator="equal">
      <formula>"X"</formula>
    </cfRule>
  </conditionalFormatting>
  <conditionalFormatting sqref="A1:M1 N1:N37 O1 N39:N67 N69:N87 N89:N130 N132:N164 N166:N197 N199:N228 N230:N262 N264:N305 N307:N345 N347:N375 N377:N418 N420:N443 N445:N470 N472:N500 N502:N535 N537:N566 N568:N601 N603:N637 N639:N662 N664:N685">
    <cfRule type="containsText" dxfId="16" priority="23" operator="containsText" text="SWAB">
      <formula>NOT(ISERROR(SEARCH(("SWAB"),(A1))))</formula>
    </cfRule>
  </conditionalFormatting>
  <conditionalFormatting sqref="M1 N1:N37 O1 N39:N67 N69:N87 N89:N130 N132:N164 N166:N197 N199:N228 N230:N262 N264:N305 N307:N345 N347:N375 N377:N418 N420:N443 N445:N470 N472:N500 N502:N535 N537:N566 N568:N601 N603:N637 N639:N662 N664:N685">
    <cfRule type="containsText" dxfId="6" priority="24" operator="containsText" text="thc">
      <formula>NOT(ISERROR(SEARCH(("thc"),(M1))))</formula>
    </cfRule>
  </conditionalFormatting>
  <conditionalFormatting sqref="M1 N1:N37 O1 N39:N67 N69:N87 N89:N130 N132:N164 N166:N197 N199:N228 N230:N262 N264:N305 N307:N345 N347:N375 N377:N418 N420:N443 N445:N470 N472:N500 N502:N535 N537:N566 N568:N601 N603:N637 N639:N662 N664:N685">
    <cfRule type="containsText" dxfId="6" priority="25" operator="containsText" text="COC">
      <formula>NOT(ISERROR(SEARCH(("COC"),(M1))))</formula>
    </cfRule>
  </conditionalFormatting>
  <conditionalFormatting sqref="M1 N1:N37 O1 N39:N67 N69:N87 N89:N130 N132:N164 N166:N197 N199:N228 N230:N262 N264:N305 N307:N345 N347:N375 N377:N418 N420:N443 N445:N470 N472:N500 N502:N535 N537:N566 N568:N601 N603:N637 N639:N662 N664:N685">
    <cfRule type="containsText" dxfId="6" priority="26" operator="containsText" text="pcp">
      <formula>NOT(ISERROR(SEARCH(("pcp"),(M1))))</formula>
    </cfRule>
  </conditionalFormatting>
  <conditionalFormatting sqref="M1 N1:N37 O1 N39:N67 N69:N87 N89:N130 N132:N164 N166:N197 N199:N228 N230:N262 N264:N305 N307:N345 N347:N375 N377:N418 N420:N443 N445:N470 N472:N500 N502:N535 N537:N566 N568:N601 N603:N637 N639:N662 N664:N685">
    <cfRule type="containsText" dxfId="6" priority="27" operator="containsText" text="AMP">
      <formula>NOT(ISERROR(SEARCH(("AMP"),(M1))))</formula>
    </cfRule>
  </conditionalFormatting>
  <conditionalFormatting sqref="M1 N1:N37 O1 N39:N67 N69:N87 N89:N130 N132:N164 N166:N197 N199:N228 N230:N262 N264:N305 N307:N345 N347:N375 N377:N418 N420:N443 N445:N470 N472:N500 N502:N535 N537:N566 N568:N601 N603:N637 N639:N662 N664:N685">
    <cfRule type="containsText" dxfId="6" priority="28" operator="containsText" text="OPI">
      <formula>NOT(ISERROR(SEARCH(("OPI"),(M1))))</formula>
    </cfRule>
  </conditionalFormatting>
  <conditionalFormatting sqref="M1 N1:N37 O1 N39:N67 N69:N87 N89:N130 N132:N164 N166:N197 N199:N228 N230:N262 N264:N305 N307:N345 N347:N375 N377:N418 N420:N443 N445:N470 N472:N500 N502:N535 N537:N566 N568:N601 N603:N637 N639:N662 N664:N685">
    <cfRule type="containsText" dxfId="6" priority="29" operator="containsText" text="OXY">
      <formula>NOT(ISERROR(SEARCH(("OXY"),(M1))))</formula>
    </cfRule>
  </conditionalFormatting>
  <conditionalFormatting sqref="M1 N1:N37 O1 N39:N67 N69:N87 N89:N130 N132:N164 N166:N197 N199:N228 N230:N262 N264:N305 N307:N345 N347:N375 N377:N418 N420:N443 N445:N470 N472:N500 N502:N535 N537:N566 N568:N601 N603:N637 N639:N662 N664:N685">
    <cfRule type="containsText" dxfId="6" priority="30" operator="containsText" text="INVALID">
      <formula>NOT(ISERROR(SEARCH(("INVALID"),(M1))))</formula>
    </cfRule>
  </conditionalFormatting>
  <conditionalFormatting sqref="I1 J1:J37 K1:L1 J39:J67 J69:J87 J89:J130 J132:J164 J166:J197 J199:J228 J230:J262 J264:J305 J307:J345 J347:J375 J377:J418 J420:J443 J445:J470 J472:J500 J502:J535 J537:J566 J568:J601 J603:J637 J639:J662 J664:J685">
    <cfRule type="containsText" dxfId="8" priority="31" operator="containsText" text="wellmed">
      <formula>NOT(ISERROR(SEARCH(("wellmed"),(I1))))</formula>
    </cfRule>
  </conditionalFormatting>
  <conditionalFormatting sqref="A1:J37 K1:O1 A39:J67 A69:J87 A89:J130 A132:J164 A166:J197 A199:J228 A230:J262 A264:J305 A307:J345 A347:J375 A377:J418 A420:J443 A445:J470 A472:J500 A502:J535 A537:J566 A568:J601 A603:J637 A639:J662 A664:J685">
    <cfRule type="expression" dxfId="2" priority="32">
      <formula>$K1="SUPERIOR HEALTH PLAN"</formula>
    </cfRule>
  </conditionalFormatting>
  <conditionalFormatting sqref="A1 B1:O37 B39:O67 B69:O87 B89:O130 B132:O164 A162:A164 B166:O197 B199:O228 B230:O262 B264:O305 B307:O345 B347:O375 B377:O418 B420:O443 B445:O470 B472:O500 B502:O535 B537:O566 B568:O601 B603:O637 B639:O662 B664:O685">
    <cfRule type="containsText" dxfId="8" priority="33" operator="containsText" text="MOLINA">
      <formula>NOT(ISERROR(SEARCH(("MOLINA"),(A1))))</formula>
    </cfRule>
  </conditionalFormatting>
  <conditionalFormatting sqref="A1:J37 K1:O1 A39:J67 A69:J87 A89:J130 A132:J164 A166:J197 A199:J228 A230:J262 A264:J305 A307:J345 A347:J375 A377:J418 A420:J443 A445:J470 A472:J500 A502:J535 A537:J566 A568:J601 A603:J637 A639:J662 A664:J685">
    <cfRule type="expression" dxfId="2" priority="34">
      <formula>$K1="AMBETTER - SUPERIOR"</formula>
    </cfRule>
  </conditionalFormatting>
  <conditionalFormatting sqref="A1 B1:O37 B39:O67 B69:O87 B89:O130 B132:O164 A162:A164 B166:O197 B199:O228 B230:O262 B264:O305 B307:O345 B347:O375 B377:O418 B420:O443 B445:O470 B472:O500 B502:O535 B537:O566 B568:O601 B603:O637 B639:O662 B664:O685">
    <cfRule type="containsText" dxfId="8" priority="35" operator="containsText" text="Superior">
      <formula>NOT(ISERROR(SEARCH(("Superior"),(A1))))</formula>
    </cfRule>
  </conditionalFormatting>
  <conditionalFormatting sqref="N1 O1:O37 O39:O67 O69:O87 O89:O130 O132:O164 O166:O197 O199:O228 O230:O262 O264:O305 O307:O345 O347:O375 O377:O418 O420:O443 O445:O470 O472:O500 O502:O535 O537:O566 O568:O601 O603:O637 O639:O662 O664:O685">
    <cfRule type="expression" dxfId="4" priority="36">
      <formula>$P1="UA-Prelim"</formula>
    </cfRule>
  </conditionalFormatting>
  <conditionalFormatting sqref="N1 O1:O37 O39:O67 O69:O87 O89:O130 O132:O164 O166:O197 O199:O228 O230:O262 O264:O305 O307:O345 O347:O375 O377:O418 O420:O443 O445:O470 O472:O500 O502:O535 O537:O566 O568:O601 O603:O637 O639:O662 O664:O685">
    <cfRule type="expression" dxfId="11" priority="37">
      <formula>$P1="UA"</formula>
    </cfRule>
  </conditionalFormatting>
  <conditionalFormatting sqref="N1 O1:O37 O39:O67 O69:O87 O89:O130 O132:O164 O166:O197 O199:O228 O230:O262 O264:O305 O307:O345 O347:O375 O377:O418 O420:O443 O445:O470 O472:O500 O502:O535 O537:O566 O568:O601 O603:O637 O639:O662 O664:O685">
    <cfRule type="expression" dxfId="1" priority="38">
      <formula>$P1="OUT-UAQ"</formula>
    </cfRule>
  </conditionalFormatting>
  <conditionalFormatting sqref="N1 O1:O37 O39:O67 O69:O87 O89:O130 O132:O164 O166:O197 O199:O228 O230:O262 O264:O305 O307:O345 O347:O375 O377:O418 O420:O443 O445:O470 O472:O500 O502:O535 O537:O566 O568:O601 O603:O637 O639:O662 O664:O685">
    <cfRule type="expression" dxfId="12" priority="39">
      <formula>$P1="OUT-UAQpRE"</formula>
    </cfRule>
  </conditionalFormatting>
  <conditionalFormatting sqref="A1:J37 K1 N1:O1 A39:J67 A69:J87 A89:J130 A132:J164 A166:J197 A199:J228 A230:J262 A264:J305 A307:J345 A347:J375 A377:J418 A420:J443 A445:J470 A472:J500 A502:J535 A537:J566 A568:J601 A603:J637 A639:J662 A664:J685">
    <cfRule type="expression" dxfId="2" priority="40">
      <formula>$P1="UA-NWPT"</formula>
    </cfRule>
  </conditionalFormatting>
  <conditionalFormatting sqref="N1 O1:O37 O39:O67 O69:O87 O89:O130 O132:O164 O166:O197 O199:O228 O230:O262 O264:O305 O307:O345 O347:O375 O377:O418 O420:O443 O445:O470 O472:O500 O502:O535 O537:O566 O568:O601 O603:O637 O639:O662 O664:O685">
    <cfRule type="expression" dxfId="13" priority="41">
      <formula>$P1="OUTSA-SaQu"</formula>
    </cfRule>
  </conditionalFormatting>
  <printOptions gridLines="1" horizontalCentered="1"/>
  <pageMargins bottom="0.5" footer="0.0" header="0.0" left="0.75" right="0.75" top="0.5"/>
  <pageSetup fitToHeight="0" cellComments="atEnd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14"/>
    <col customWidth="1" min="2" max="2" width="7.43"/>
    <col customWidth="1" min="3" max="3" width="22.71"/>
    <col customWidth="1" min="5" max="5" width="27.43"/>
    <col customWidth="1" min="10" max="10" width="28.71"/>
    <col customWidth="1" min="11" max="11" width="6.43"/>
    <col customWidth="1" min="13" max="14" width="6.43"/>
  </cols>
  <sheetData>
    <row r="1">
      <c r="B1" s="41"/>
      <c r="C1" s="41"/>
      <c r="D1" s="42"/>
    </row>
    <row r="2">
      <c r="B2" s="41">
        <v>205977.0</v>
      </c>
      <c r="C2" s="41" t="s">
        <v>6170</v>
      </c>
      <c r="D2" s="42"/>
      <c r="E2" s="43" t="s">
        <v>3000</v>
      </c>
      <c r="F2" s="43">
        <v>14477.0</v>
      </c>
      <c r="G2" s="41">
        <v>205977.0</v>
      </c>
    </row>
    <row r="3">
      <c r="B3" s="41">
        <v>205978.0</v>
      </c>
      <c r="C3" s="41" t="s">
        <v>6171</v>
      </c>
      <c r="E3" s="43" t="s">
        <v>150</v>
      </c>
      <c r="F3" s="43">
        <v>9488.0</v>
      </c>
      <c r="G3" s="41">
        <v>205978.0</v>
      </c>
    </row>
    <row r="4">
      <c r="B4" s="41">
        <v>205979.0</v>
      </c>
      <c r="C4" s="41" t="s">
        <v>6172</v>
      </c>
      <c r="E4" s="43" t="s">
        <v>5590</v>
      </c>
      <c r="F4" s="43">
        <v>17699.0</v>
      </c>
      <c r="G4" s="41">
        <v>205979.0</v>
      </c>
    </row>
    <row r="5">
      <c r="B5" s="41">
        <v>205980.0</v>
      </c>
      <c r="C5" s="41" t="s">
        <v>6173</v>
      </c>
      <c r="E5" s="43" t="s">
        <v>422</v>
      </c>
      <c r="F5" s="43">
        <v>10219.0</v>
      </c>
      <c r="G5" s="41">
        <v>205980.0</v>
      </c>
    </row>
    <row r="6">
      <c r="B6" s="41">
        <v>205981.0</v>
      </c>
      <c r="C6" s="41" t="s">
        <v>6174</v>
      </c>
      <c r="E6" s="43" t="s">
        <v>1459</v>
      </c>
      <c r="F6" s="43">
        <v>12489.0</v>
      </c>
      <c r="G6" s="41">
        <v>205981.0</v>
      </c>
    </row>
    <row r="7">
      <c r="B7" s="41">
        <v>205982.0</v>
      </c>
      <c r="C7" s="41" t="s">
        <v>6175</v>
      </c>
      <c r="E7" s="43" t="s">
        <v>4247</v>
      </c>
      <c r="F7" s="43">
        <v>15933.0</v>
      </c>
      <c r="G7" s="41">
        <v>205982.0</v>
      </c>
    </row>
    <row r="8">
      <c r="B8" s="41">
        <v>205983.0</v>
      </c>
      <c r="C8" s="41" t="s">
        <v>6176</v>
      </c>
      <c r="E8" s="43" t="s">
        <v>5573</v>
      </c>
      <c r="F8" s="43">
        <v>17662.0</v>
      </c>
      <c r="G8" s="41">
        <v>205983.0</v>
      </c>
      <c r="J8" s="42"/>
    </row>
    <row r="9">
      <c r="B9" s="41">
        <v>205984.0</v>
      </c>
      <c r="C9" s="41" t="s">
        <v>6177</v>
      </c>
      <c r="E9" s="43" t="s">
        <v>1748</v>
      </c>
      <c r="F9" s="43">
        <v>12873.0</v>
      </c>
      <c r="G9" s="41">
        <v>205984.0</v>
      </c>
      <c r="I9" s="42"/>
      <c r="J9" s="42"/>
    </row>
    <row r="10">
      <c r="B10" s="41">
        <v>205985.0</v>
      </c>
      <c r="C10" s="41" t="s">
        <v>6178</v>
      </c>
      <c r="E10" s="43" t="s">
        <v>5565</v>
      </c>
      <c r="F10" s="43">
        <v>17646.0</v>
      </c>
      <c r="G10" s="41">
        <v>205985.0</v>
      </c>
      <c r="J10" s="42"/>
    </row>
    <row r="11">
      <c r="B11" s="41">
        <v>205986.0</v>
      </c>
      <c r="C11" s="41" t="s">
        <v>6179</v>
      </c>
      <c r="E11" s="43" t="s">
        <v>4681</v>
      </c>
      <c r="F11" s="43">
        <v>16473.0</v>
      </c>
      <c r="G11" s="41">
        <v>205986.0</v>
      </c>
      <c r="J11" s="42"/>
    </row>
    <row r="12">
      <c r="B12" s="41">
        <v>205987.0</v>
      </c>
      <c r="C12" s="41" t="s">
        <v>6180</v>
      </c>
      <c r="E12" s="43" t="s">
        <v>2804</v>
      </c>
      <c r="F12" s="43">
        <v>14229.0</v>
      </c>
      <c r="G12" s="41">
        <v>205987.0</v>
      </c>
    </row>
    <row r="13">
      <c r="B13" s="41">
        <v>205988.0</v>
      </c>
      <c r="C13" s="41" t="s">
        <v>6181</v>
      </c>
      <c r="E13" s="41" t="s">
        <v>3427</v>
      </c>
      <c r="F13" s="41">
        <v>14985.0</v>
      </c>
      <c r="G13" s="41">
        <v>205988.0</v>
      </c>
      <c r="J13" s="42"/>
    </row>
    <row r="14">
      <c r="B14" s="41">
        <v>205989.0</v>
      </c>
      <c r="C14" s="41" t="s">
        <v>6182</v>
      </c>
      <c r="E14" s="43" t="s">
        <v>2195</v>
      </c>
      <c r="F14" s="43">
        <v>13440.0</v>
      </c>
      <c r="G14" s="41">
        <v>205989.0</v>
      </c>
      <c r="J14" s="42"/>
    </row>
    <row r="15">
      <c r="B15" s="41">
        <v>205990.0</v>
      </c>
      <c r="C15" s="41" t="s">
        <v>6183</v>
      </c>
      <c r="E15" s="43" t="s">
        <v>5224</v>
      </c>
      <c r="F15" s="43">
        <v>17168.0</v>
      </c>
      <c r="G15" s="41">
        <v>205990.0</v>
      </c>
      <c r="J15" s="42"/>
    </row>
    <row r="16">
      <c r="B16" s="41">
        <v>205991.0</v>
      </c>
      <c r="C16" s="41" t="s">
        <v>6184</v>
      </c>
      <c r="E16" s="41" t="s">
        <v>1650</v>
      </c>
      <c r="F16" s="41">
        <v>12758.0</v>
      </c>
      <c r="G16" s="41">
        <v>205991.0</v>
      </c>
      <c r="J16" s="42"/>
    </row>
    <row r="17">
      <c r="B17" s="41">
        <v>205992.0</v>
      </c>
      <c r="C17" s="41" t="s">
        <v>6185</v>
      </c>
      <c r="E17" s="43" t="s">
        <v>5545</v>
      </c>
      <c r="F17" s="43">
        <v>17591.0</v>
      </c>
      <c r="G17" s="41">
        <v>205992.0</v>
      </c>
      <c r="J17" s="42"/>
    </row>
    <row r="18">
      <c r="B18" s="41">
        <v>205993.0</v>
      </c>
      <c r="C18" s="41" t="s">
        <v>6186</v>
      </c>
      <c r="E18" s="43" t="s">
        <v>3389</v>
      </c>
      <c r="F18" s="43">
        <v>14940.0</v>
      </c>
      <c r="G18" s="41">
        <v>205993.0</v>
      </c>
      <c r="J18" s="42"/>
    </row>
    <row r="19">
      <c r="B19" s="41">
        <v>205994.0</v>
      </c>
      <c r="C19" s="41" t="s">
        <v>6187</v>
      </c>
      <c r="E19" s="43" t="s">
        <v>1223</v>
      </c>
      <c r="F19" s="43">
        <v>12071.0</v>
      </c>
      <c r="G19" s="41">
        <v>205994.0</v>
      </c>
      <c r="J19" s="42"/>
    </row>
    <row r="20">
      <c r="B20" s="41">
        <v>205995.0</v>
      </c>
      <c r="C20" s="41" t="s">
        <v>6188</v>
      </c>
      <c r="E20" s="43" t="s">
        <v>3744</v>
      </c>
      <c r="F20" s="43">
        <v>15369.0</v>
      </c>
      <c r="G20" s="41">
        <v>205995.0</v>
      </c>
      <c r="J20" s="42"/>
    </row>
    <row r="21">
      <c r="B21" s="41">
        <v>205996.0</v>
      </c>
      <c r="C21" s="41" t="s">
        <v>6189</v>
      </c>
      <c r="E21" s="43" t="s">
        <v>854</v>
      </c>
      <c r="F21" s="43">
        <v>11268.0</v>
      </c>
      <c r="G21" s="41">
        <v>205996.0</v>
      </c>
      <c r="J21" s="42"/>
    </row>
    <row r="22">
      <c r="B22" s="41">
        <v>205997.0</v>
      </c>
      <c r="C22" s="41" t="s">
        <v>6190</v>
      </c>
      <c r="E22" s="43" t="s">
        <v>2530</v>
      </c>
      <c r="F22" s="43">
        <v>13863.0</v>
      </c>
      <c r="G22" s="41">
        <v>205997.0</v>
      </c>
      <c r="J22" s="42"/>
    </row>
    <row r="23">
      <c r="B23" s="41">
        <v>205998.0</v>
      </c>
      <c r="C23" s="41" t="s">
        <v>6191</v>
      </c>
      <c r="E23" s="43" t="s">
        <v>1310</v>
      </c>
      <c r="F23" s="43">
        <v>12253.0</v>
      </c>
      <c r="G23" s="41">
        <v>205998.0</v>
      </c>
      <c r="J23" s="42"/>
    </row>
    <row r="24">
      <c r="B24" s="41">
        <v>205999.0</v>
      </c>
      <c r="C24" s="41" t="s">
        <v>6192</v>
      </c>
      <c r="E24" s="43" t="s">
        <v>1126</v>
      </c>
      <c r="F24" s="43">
        <v>11870.0</v>
      </c>
      <c r="G24" s="41">
        <v>205999.0</v>
      </c>
      <c r="J24" s="42"/>
    </row>
    <row r="25">
      <c r="B25" s="41">
        <v>206000.0</v>
      </c>
      <c r="C25" s="41" t="s">
        <v>6193</v>
      </c>
      <c r="E25" s="43" t="s">
        <v>5543</v>
      </c>
      <c r="F25" s="43">
        <v>17589.0</v>
      </c>
      <c r="G25" s="41">
        <v>206000.0</v>
      </c>
      <c r="J25" s="42"/>
    </row>
    <row r="26">
      <c r="B26" s="41">
        <v>206001.0</v>
      </c>
      <c r="C26" s="41" t="s">
        <v>6194</v>
      </c>
      <c r="E26" s="43" t="s">
        <v>4762</v>
      </c>
      <c r="F26" s="43">
        <v>16576.0</v>
      </c>
      <c r="G26" s="41">
        <v>206001.0</v>
      </c>
      <c r="J26" s="42"/>
    </row>
    <row r="27">
      <c r="B27" s="41">
        <v>206002.0</v>
      </c>
      <c r="C27" s="41" t="s">
        <v>6195</v>
      </c>
      <c r="E27" s="41" t="s">
        <v>231</v>
      </c>
      <c r="F27" s="41">
        <v>9707.0</v>
      </c>
      <c r="G27" s="41">
        <v>206002.0</v>
      </c>
      <c r="J27" s="42"/>
    </row>
    <row r="28">
      <c r="B28" s="41">
        <v>206003.0</v>
      </c>
      <c r="C28" s="41" t="s">
        <v>6196</v>
      </c>
      <c r="E28" s="43" t="s">
        <v>2357</v>
      </c>
      <c r="F28" s="43">
        <v>13641.0</v>
      </c>
      <c r="G28" s="41">
        <v>206003.0</v>
      </c>
      <c r="J28" s="42"/>
    </row>
    <row r="29">
      <c r="B29" s="41">
        <v>206004.0</v>
      </c>
      <c r="C29" s="41" t="s">
        <v>6197</v>
      </c>
      <c r="E29" s="43" t="s">
        <v>2720</v>
      </c>
      <c r="F29" s="43">
        <v>14113.0</v>
      </c>
      <c r="G29" s="41">
        <v>206004.0</v>
      </c>
      <c r="J29" s="42"/>
    </row>
    <row r="30">
      <c r="B30" s="41">
        <v>206005.0</v>
      </c>
      <c r="C30" s="41" t="s">
        <v>6198</v>
      </c>
      <c r="E30" s="43" t="s">
        <v>4738</v>
      </c>
      <c r="F30" s="43">
        <v>16543.0</v>
      </c>
      <c r="G30" s="41">
        <v>206005.0</v>
      </c>
      <c r="J30" s="42"/>
    </row>
    <row r="31">
      <c r="B31" s="41">
        <v>206006.0</v>
      </c>
      <c r="C31" s="41" t="s">
        <v>6199</v>
      </c>
      <c r="E31" s="41" t="s">
        <v>302</v>
      </c>
      <c r="F31" s="41">
        <v>9897.0</v>
      </c>
      <c r="G31" s="41">
        <v>206006.0</v>
      </c>
      <c r="J31" s="42"/>
    </row>
    <row r="32">
      <c r="B32" s="41">
        <v>206007.0</v>
      </c>
      <c r="C32" s="41" t="s">
        <v>6200</v>
      </c>
      <c r="E32" s="41" t="s">
        <v>3840</v>
      </c>
      <c r="F32" s="41">
        <v>15485.0</v>
      </c>
      <c r="G32" s="41">
        <v>206007.0</v>
      </c>
      <c r="J32" s="42"/>
    </row>
    <row r="33">
      <c r="B33" s="41">
        <v>206008.0</v>
      </c>
      <c r="C33" s="41" t="s">
        <v>6201</v>
      </c>
      <c r="E33" s="41" t="s">
        <v>275</v>
      </c>
      <c r="F33" s="41">
        <v>9830.0</v>
      </c>
      <c r="G33" s="41">
        <v>206008.0</v>
      </c>
      <c r="J33" s="42"/>
    </row>
    <row r="34">
      <c r="B34" s="41">
        <v>206009.0</v>
      </c>
      <c r="C34" s="41" t="s">
        <v>6202</v>
      </c>
      <c r="E34" s="41" t="s">
        <v>1898</v>
      </c>
      <c r="F34" s="41">
        <v>13053.0</v>
      </c>
      <c r="G34" s="41">
        <v>206009.0</v>
      </c>
      <c r="J34" s="42"/>
    </row>
    <row r="35">
      <c r="B35" s="41">
        <v>206010.0</v>
      </c>
      <c r="C35" s="41" t="s">
        <v>6203</v>
      </c>
      <c r="E35" s="41" t="s">
        <v>1512</v>
      </c>
      <c r="F35" s="41">
        <v>12567.0</v>
      </c>
      <c r="G35" s="41">
        <v>206010.0</v>
      </c>
      <c r="J35" s="42"/>
    </row>
    <row r="36">
      <c r="B36" s="41">
        <v>206011.0</v>
      </c>
      <c r="C36" s="41" t="s">
        <v>6204</v>
      </c>
      <c r="E36" s="41" t="s">
        <v>152</v>
      </c>
      <c r="F36" s="41">
        <v>9493.0</v>
      </c>
      <c r="G36" s="41">
        <v>206011.0</v>
      </c>
      <c r="J36" s="42"/>
    </row>
    <row r="37">
      <c r="B37" s="41">
        <v>206012.0</v>
      </c>
      <c r="C37" s="41" t="s">
        <v>6205</v>
      </c>
      <c r="E37" s="41" t="s">
        <v>2705</v>
      </c>
      <c r="F37" s="41">
        <v>14095.0</v>
      </c>
      <c r="G37" s="41">
        <v>206012.0</v>
      </c>
    </row>
    <row r="38">
      <c r="B38" s="41">
        <v>206013.0</v>
      </c>
      <c r="C38" s="41" t="s">
        <v>6206</v>
      </c>
      <c r="E38" s="44" t="s">
        <v>4692</v>
      </c>
      <c r="F38" s="44">
        <v>16488.0</v>
      </c>
      <c r="G38" s="41">
        <v>206013.0</v>
      </c>
      <c r="J38" s="42"/>
    </row>
    <row r="39">
      <c r="B39" s="41">
        <v>206014.0</v>
      </c>
      <c r="C39" s="41" t="s">
        <v>6207</v>
      </c>
      <c r="E39" s="41" t="s">
        <v>4801</v>
      </c>
      <c r="F39" s="41">
        <v>16635.0</v>
      </c>
      <c r="G39" s="41">
        <v>206014.0</v>
      </c>
      <c r="J39" s="42"/>
    </row>
    <row r="40">
      <c r="B40" s="41">
        <v>206015.0</v>
      </c>
      <c r="C40" s="41" t="s">
        <v>6208</v>
      </c>
      <c r="E40" s="44" t="s">
        <v>2587</v>
      </c>
      <c r="F40" s="44">
        <v>13937.0</v>
      </c>
      <c r="G40" s="41">
        <v>206015.0</v>
      </c>
      <c r="J40" s="42"/>
    </row>
    <row r="41">
      <c r="B41" s="41">
        <v>206016.0</v>
      </c>
      <c r="C41" s="41" t="s">
        <v>6209</v>
      </c>
      <c r="E41" s="41" t="s">
        <v>5096</v>
      </c>
      <c r="F41" s="41">
        <v>17009.0</v>
      </c>
      <c r="G41" s="41">
        <v>206016.0</v>
      </c>
      <c r="J41" s="42"/>
    </row>
    <row r="42">
      <c r="B42" s="41">
        <v>206017.0</v>
      </c>
      <c r="C42" s="41" t="s">
        <v>6210</v>
      </c>
      <c r="E42" s="41" t="s">
        <v>3790</v>
      </c>
      <c r="F42" s="41">
        <v>15425.0</v>
      </c>
      <c r="G42" s="41">
        <v>206017.0</v>
      </c>
    </row>
    <row r="43">
      <c r="B43" s="41">
        <v>206018.0</v>
      </c>
      <c r="C43" s="41" t="s">
        <v>6211</v>
      </c>
      <c r="E43" s="44" t="s">
        <v>4649</v>
      </c>
      <c r="F43" s="44">
        <v>16433.0</v>
      </c>
      <c r="G43" s="41">
        <v>206018.0</v>
      </c>
      <c r="J43" s="42"/>
    </row>
    <row r="44">
      <c r="B44" s="41">
        <v>206019.0</v>
      </c>
      <c r="C44" s="41" t="s">
        <v>6212</v>
      </c>
      <c r="E44" s="41" t="s">
        <v>3824</v>
      </c>
      <c r="F44" s="41">
        <v>15466.0</v>
      </c>
      <c r="G44" s="41">
        <v>206019.0</v>
      </c>
      <c r="J44" s="42"/>
    </row>
    <row r="45">
      <c r="B45" s="41">
        <v>206020.0</v>
      </c>
      <c r="C45" s="41" t="s">
        <v>6213</v>
      </c>
      <c r="E45" s="41" t="s">
        <v>1287</v>
      </c>
      <c r="F45" s="41">
        <v>12204.0</v>
      </c>
      <c r="G45" s="41">
        <v>206020.0</v>
      </c>
      <c r="J45" s="42"/>
    </row>
    <row r="46">
      <c r="B46" s="41">
        <v>206021.0</v>
      </c>
      <c r="C46" s="41" t="s">
        <v>6214</v>
      </c>
      <c r="E46" s="41" t="s">
        <v>2774</v>
      </c>
      <c r="F46" s="41">
        <v>14187.0</v>
      </c>
      <c r="G46" s="41">
        <v>206021.0</v>
      </c>
      <c r="J46" s="42"/>
    </row>
    <row r="47">
      <c r="B47" s="41">
        <v>206022.0</v>
      </c>
      <c r="C47" s="41" t="s">
        <v>6215</v>
      </c>
      <c r="E47" s="41" t="s">
        <v>5593</v>
      </c>
      <c r="F47" s="41">
        <v>17707.0</v>
      </c>
      <c r="G47" s="41">
        <v>206022.0</v>
      </c>
    </row>
    <row r="48">
      <c r="B48" s="41">
        <v>206023.0</v>
      </c>
      <c r="C48" s="41" t="s">
        <v>6216</v>
      </c>
      <c r="E48" s="41" t="s">
        <v>98</v>
      </c>
      <c r="F48" s="41">
        <v>9286.0</v>
      </c>
      <c r="G48" s="41">
        <v>206023.0</v>
      </c>
    </row>
    <row r="49">
      <c r="B49" s="41">
        <v>206024.0</v>
      </c>
      <c r="C49" s="41" t="s">
        <v>6217</v>
      </c>
      <c r="E49" s="41" t="s">
        <v>2763</v>
      </c>
      <c r="F49" s="41">
        <v>14174.0</v>
      </c>
      <c r="G49" s="41">
        <v>206024.0</v>
      </c>
    </row>
    <row r="50">
      <c r="B50" s="41">
        <v>206025.0</v>
      </c>
      <c r="C50" s="41" t="s">
        <v>6218</v>
      </c>
      <c r="E50" s="41" t="s">
        <v>81</v>
      </c>
      <c r="F50" s="41">
        <v>9259.0</v>
      </c>
      <c r="G50" s="41">
        <v>206025.0</v>
      </c>
    </row>
    <row r="51">
      <c r="B51" s="41">
        <v>206026.0</v>
      </c>
      <c r="C51" s="41" t="s">
        <v>6219</v>
      </c>
      <c r="E51" s="41" t="s">
        <v>494</v>
      </c>
      <c r="F51" s="41">
        <v>10395.0</v>
      </c>
      <c r="G51" s="41">
        <v>206026.0</v>
      </c>
    </row>
    <row r="52">
      <c r="B52" s="41">
        <v>206027.0</v>
      </c>
      <c r="C52" s="41" t="s">
        <v>6220</v>
      </c>
      <c r="E52" s="41" t="s">
        <v>312</v>
      </c>
      <c r="F52" s="41">
        <v>9945.0</v>
      </c>
      <c r="G52" s="41">
        <v>206027.0</v>
      </c>
    </row>
    <row r="53">
      <c r="B53" s="41">
        <v>206028.0</v>
      </c>
      <c r="C53" s="41" t="s">
        <v>6221</v>
      </c>
      <c r="E53" s="41" t="s">
        <v>324</v>
      </c>
      <c r="F53" s="41">
        <v>9976.0</v>
      </c>
      <c r="G53" s="41">
        <v>206028.0</v>
      </c>
    </row>
    <row r="54">
      <c r="B54" s="41">
        <v>206029.0</v>
      </c>
      <c r="C54" s="41" t="s">
        <v>6222</v>
      </c>
      <c r="E54" s="41" t="s">
        <v>611</v>
      </c>
      <c r="F54" s="41">
        <v>10702.0</v>
      </c>
      <c r="G54" s="41">
        <v>206029.0</v>
      </c>
    </row>
    <row r="55">
      <c r="B55" s="41">
        <v>206030.0</v>
      </c>
      <c r="C55" s="41" t="s">
        <v>6223</v>
      </c>
      <c r="E55" s="41" t="s">
        <v>4667</v>
      </c>
      <c r="F55" s="41">
        <v>16456.0</v>
      </c>
      <c r="G55" s="41">
        <v>206030.0</v>
      </c>
    </row>
    <row r="56">
      <c r="B56" s="41">
        <v>206031.0</v>
      </c>
      <c r="C56" s="41" t="s">
        <v>6224</v>
      </c>
      <c r="E56" s="41" t="s">
        <v>859</v>
      </c>
      <c r="F56" s="41">
        <v>11281.0</v>
      </c>
      <c r="G56" s="41">
        <v>206031.0</v>
      </c>
    </row>
    <row r="57">
      <c r="B57" s="41">
        <v>206032.0</v>
      </c>
      <c r="C57" s="41" t="s">
        <v>6225</v>
      </c>
      <c r="E57" s="41" t="s">
        <v>1586</v>
      </c>
      <c r="F57" s="41">
        <v>12675.0</v>
      </c>
      <c r="G57" s="41">
        <v>206032.0</v>
      </c>
    </row>
    <row r="58">
      <c r="B58" s="41">
        <v>206033.0</v>
      </c>
      <c r="C58" s="41" t="s">
        <v>6226</v>
      </c>
      <c r="E58" s="41" t="s">
        <v>2954</v>
      </c>
      <c r="F58" s="41">
        <v>14411.0</v>
      </c>
      <c r="G58" s="41">
        <v>206033.0</v>
      </c>
    </row>
    <row r="59">
      <c r="B59" s="41">
        <v>206034.0</v>
      </c>
      <c r="C59" s="41" t="s">
        <v>6227</v>
      </c>
      <c r="E59" s="41" t="s">
        <v>5592</v>
      </c>
      <c r="F59" s="41">
        <v>17704.0</v>
      </c>
      <c r="G59" s="41">
        <v>206034.0</v>
      </c>
    </row>
    <row r="60">
      <c r="B60" s="41">
        <v>206035.0</v>
      </c>
      <c r="C60" s="41" t="s">
        <v>6228</v>
      </c>
      <c r="E60" s="41" t="s">
        <v>44</v>
      </c>
      <c r="F60" s="41">
        <v>9210.0</v>
      </c>
      <c r="G60" s="41">
        <v>206035.0</v>
      </c>
    </row>
    <row r="61">
      <c r="B61" s="41">
        <v>206036.0</v>
      </c>
      <c r="C61" s="41" t="s">
        <v>6229</v>
      </c>
      <c r="E61" s="44" t="s">
        <v>4589</v>
      </c>
      <c r="F61" s="44">
        <v>16349.0</v>
      </c>
      <c r="G61" s="41">
        <v>206036.0</v>
      </c>
    </row>
    <row r="62">
      <c r="B62" s="41">
        <v>206037.0</v>
      </c>
      <c r="C62" s="41" t="s">
        <v>6230</v>
      </c>
      <c r="E62" s="44" t="s">
        <v>48</v>
      </c>
      <c r="F62" s="44">
        <v>9214.0</v>
      </c>
      <c r="G62" s="41">
        <v>206037.0</v>
      </c>
    </row>
    <row r="63">
      <c r="B63" s="41">
        <v>206038.0</v>
      </c>
      <c r="C63" s="41" t="s">
        <v>6231</v>
      </c>
      <c r="E63" s="44" t="s">
        <v>470</v>
      </c>
      <c r="F63" s="44">
        <v>10338.0</v>
      </c>
      <c r="G63" s="41">
        <v>206038.0</v>
      </c>
    </row>
    <row r="64">
      <c r="B64" s="41">
        <v>206039.0</v>
      </c>
      <c r="C64" s="41" t="s">
        <v>6232</v>
      </c>
      <c r="E64" s="44" t="s">
        <v>465</v>
      </c>
      <c r="F64" s="44">
        <v>10330.0</v>
      </c>
      <c r="G64" s="41">
        <v>206039.0</v>
      </c>
    </row>
    <row r="65">
      <c r="B65" s="41">
        <v>206040.0</v>
      </c>
      <c r="C65" s="41" t="s">
        <v>6233</v>
      </c>
      <c r="E65" s="44" t="s">
        <v>3182</v>
      </c>
      <c r="F65" s="44">
        <v>14691.0</v>
      </c>
      <c r="G65" s="41">
        <v>206040.0</v>
      </c>
    </row>
    <row r="66">
      <c r="B66" s="41">
        <v>206041.0</v>
      </c>
      <c r="C66" s="41" t="s">
        <v>6234</v>
      </c>
      <c r="E66" s="44" t="s">
        <v>4022</v>
      </c>
      <c r="F66" s="44">
        <v>15689.0</v>
      </c>
      <c r="G66" s="41">
        <v>206041.0</v>
      </c>
    </row>
    <row r="67">
      <c r="B67" s="41">
        <v>206042.0</v>
      </c>
      <c r="C67" s="41" t="s">
        <v>6235</v>
      </c>
      <c r="E67" s="44" t="s">
        <v>4198</v>
      </c>
      <c r="F67" s="44">
        <v>15879.0</v>
      </c>
      <c r="G67" s="41">
        <v>206042.0</v>
      </c>
    </row>
    <row r="68">
      <c r="B68" s="41">
        <v>206043.0</v>
      </c>
      <c r="C68" s="41" t="s">
        <v>6236</v>
      </c>
      <c r="E68" s="44" t="s">
        <v>5597</v>
      </c>
      <c r="F68" s="44">
        <v>17722.0</v>
      </c>
      <c r="G68" s="41">
        <v>206043.0</v>
      </c>
    </row>
    <row r="69">
      <c r="B69" s="41">
        <v>206044.0</v>
      </c>
      <c r="C69" s="41" t="s">
        <v>6237</v>
      </c>
      <c r="E69" s="44" t="s">
        <v>6</v>
      </c>
      <c r="F69" s="44">
        <v>9143.0</v>
      </c>
      <c r="G69" s="41">
        <v>206044.0</v>
      </c>
    </row>
    <row r="70">
      <c r="B70" s="41">
        <v>206045.0</v>
      </c>
      <c r="C70" s="41" t="s">
        <v>6238</v>
      </c>
      <c r="E70" s="44" t="s">
        <v>1474</v>
      </c>
      <c r="F70" s="44">
        <v>12512.0</v>
      </c>
      <c r="G70" s="41">
        <v>206045.0</v>
      </c>
    </row>
    <row r="71">
      <c r="B71" s="41">
        <v>206046.0</v>
      </c>
      <c r="C71" s="41" t="s">
        <v>6239</v>
      </c>
      <c r="E71" s="44" t="s">
        <v>3961</v>
      </c>
      <c r="F71" s="44">
        <v>15620.0</v>
      </c>
      <c r="G71" s="41">
        <v>206046.0</v>
      </c>
    </row>
    <row r="72">
      <c r="B72" s="41">
        <v>206047.0</v>
      </c>
      <c r="C72" s="41" t="s">
        <v>6240</v>
      </c>
      <c r="E72" s="44" t="s">
        <v>4128</v>
      </c>
      <c r="F72" s="44">
        <v>15803.0</v>
      </c>
      <c r="G72" s="41">
        <v>206047.0</v>
      </c>
    </row>
    <row r="73">
      <c r="E73" s="41" t="s">
        <v>6241</v>
      </c>
      <c r="G73" s="41">
        <v>206048.0</v>
      </c>
    </row>
    <row r="74">
      <c r="E74" s="41" t="s">
        <v>6168</v>
      </c>
      <c r="G74" s="41">
        <v>206049.0</v>
      </c>
    </row>
    <row r="75">
      <c r="E75" s="41" t="s">
        <v>6169</v>
      </c>
      <c r="G75" s="41">
        <v>206050.0</v>
      </c>
    </row>
    <row r="76">
      <c r="A76" s="41" t="s">
        <v>6242</v>
      </c>
    </row>
    <row r="77">
      <c r="A77" s="41" t="s">
        <v>6243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7.57"/>
    <col customWidth="1" min="2" max="2" width="5.86"/>
    <col customWidth="1" min="3" max="3" width="7.43"/>
    <col customWidth="1" min="4" max="5" width="19.29"/>
  </cols>
  <sheetData>
    <row r="1">
      <c r="A1" s="45"/>
      <c r="B1" s="46"/>
      <c r="D1" s="42"/>
    </row>
    <row r="2">
      <c r="A2" s="45" t="s">
        <v>3890</v>
      </c>
      <c r="B2" s="47">
        <v>15540.0</v>
      </c>
      <c r="D2" s="42"/>
    </row>
    <row r="3">
      <c r="A3" s="48" t="s">
        <v>3659</v>
      </c>
      <c r="B3" s="47">
        <v>15263.0</v>
      </c>
      <c r="E3" s="42"/>
    </row>
    <row r="4">
      <c r="A4" s="49" t="s">
        <v>1453</v>
      </c>
      <c r="B4" s="50">
        <v>12477.0</v>
      </c>
    </row>
    <row r="5">
      <c r="A5" s="48" t="s">
        <v>4070</v>
      </c>
      <c r="B5" s="47">
        <v>15738.0</v>
      </c>
    </row>
    <row r="6">
      <c r="A6" s="51" t="s">
        <v>302</v>
      </c>
      <c r="B6" s="52">
        <v>9897.0</v>
      </c>
    </row>
    <row r="7">
      <c r="A7" s="51" t="s">
        <v>3840</v>
      </c>
      <c r="B7" s="52">
        <v>15485.0</v>
      </c>
    </row>
    <row r="8">
      <c r="A8" s="49" t="s">
        <v>997</v>
      </c>
      <c r="B8" s="50">
        <v>11626.0</v>
      </c>
    </row>
    <row r="9">
      <c r="A9" s="48" t="s">
        <v>4186</v>
      </c>
      <c r="B9" s="47">
        <v>15866.0</v>
      </c>
    </row>
    <row r="10">
      <c r="A10" s="51" t="s">
        <v>275</v>
      </c>
      <c r="B10" s="52">
        <v>9830.0</v>
      </c>
    </row>
    <row r="11">
      <c r="A11" s="51" t="s">
        <v>1898</v>
      </c>
      <c r="B11" s="52">
        <v>13053.0</v>
      </c>
    </row>
    <row r="12">
      <c r="A12" s="48" t="s">
        <v>2009</v>
      </c>
      <c r="B12" s="47">
        <v>13193.0</v>
      </c>
    </row>
    <row r="13">
      <c r="A13" s="51" t="s">
        <v>1512</v>
      </c>
      <c r="B13" s="52">
        <v>12567.0</v>
      </c>
    </row>
    <row r="14">
      <c r="A14" s="51" t="s">
        <v>152</v>
      </c>
      <c r="B14" s="52">
        <v>9493.0</v>
      </c>
    </row>
    <row r="15">
      <c r="A15" s="51" t="s">
        <v>2705</v>
      </c>
      <c r="B15" s="52">
        <v>14095.0</v>
      </c>
    </row>
    <row r="16">
      <c r="A16" s="48" t="s">
        <v>37</v>
      </c>
      <c r="B16" s="47">
        <v>9198.0</v>
      </c>
    </row>
    <row r="17">
      <c r="A17" s="53" t="s">
        <v>4692</v>
      </c>
      <c r="B17" s="54">
        <v>16488.0</v>
      </c>
    </row>
    <row r="18">
      <c r="A18" s="55" t="s">
        <v>4638</v>
      </c>
      <c r="B18" s="56">
        <v>16414.0</v>
      </c>
    </row>
    <row r="19">
      <c r="A19" s="51" t="s">
        <v>4801</v>
      </c>
      <c r="B19" s="52">
        <v>16635.0</v>
      </c>
    </row>
    <row r="20">
      <c r="A20" s="48" t="s">
        <v>869</v>
      </c>
      <c r="B20" s="47">
        <v>11319.0</v>
      </c>
    </row>
    <row r="21">
      <c r="A21" s="53" t="s">
        <v>2587</v>
      </c>
      <c r="B21" s="54">
        <v>13937.0</v>
      </c>
    </row>
    <row r="22">
      <c r="A22" s="51" t="s">
        <v>5096</v>
      </c>
      <c r="B22" s="52">
        <v>17009.0</v>
      </c>
    </row>
    <row r="23">
      <c r="A23" s="51" t="s">
        <v>3790</v>
      </c>
      <c r="B23" s="52">
        <v>15425.0</v>
      </c>
    </row>
    <row r="24">
      <c r="A24" s="53" t="s">
        <v>4649</v>
      </c>
      <c r="B24" s="54">
        <v>16433.0</v>
      </c>
    </row>
    <row r="25">
      <c r="A25" s="51" t="s">
        <v>3824</v>
      </c>
      <c r="B25" s="52">
        <v>15466.0</v>
      </c>
    </row>
    <row r="26">
      <c r="A26" s="51" t="s">
        <v>1287</v>
      </c>
      <c r="B26" s="52">
        <v>12204.0</v>
      </c>
    </row>
    <row r="27">
      <c r="A27" s="48" t="s">
        <v>166</v>
      </c>
      <c r="B27" s="47">
        <v>9531.0</v>
      </c>
    </row>
    <row r="28">
      <c r="A28" s="51" t="s">
        <v>2774</v>
      </c>
      <c r="B28" s="52">
        <v>14187.0</v>
      </c>
    </row>
    <row r="29">
      <c r="A29" s="48" t="s">
        <v>927</v>
      </c>
      <c r="B29" s="47">
        <v>11449.0</v>
      </c>
    </row>
    <row r="30">
      <c r="A30" s="51" t="s">
        <v>5593</v>
      </c>
      <c r="B30" s="52">
        <v>17707.0</v>
      </c>
    </row>
    <row r="31">
      <c r="A31" s="51" t="s">
        <v>98</v>
      </c>
      <c r="B31" s="52">
        <v>9286.0</v>
      </c>
    </row>
    <row r="32">
      <c r="A32" s="51" t="s">
        <v>2763</v>
      </c>
      <c r="B32" s="52">
        <v>14174.0</v>
      </c>
    </row>
    <row r="33">
      <c r="A33" s="48" t="s">
        <v>3791</v>
      </c>
      <c r="B33" s="47">
        <v>15426.0</v>
      </c>
    </row>
    <row r="34">
      <c r="A34" s="51" t="s">
        <v>81</v>
      </c>
      <c r="B34" s="52">
        <v>9259.0</v>
      </c>
    </row>
    <row r="35">
      <c r="A35" s="48" t="s">
        <v>5716</v>
      </c>
      <c r="B35" s="47">
        <v>17745.0</v>
      </c>
    </row>
    <row r="36">
      <c r="A36" s="51" t="s">
        <v>494</v>
      </c>
      <c r="B36" s="52">
        <v>10395.0</v>
      </c>
    </row>
    <row r="37">
      <c r="A37" s="51" t="s">
        <v>312</v>
      </c>
      <c r="B37" s="52">
        <v>9945.0</v>
      </c>
    </row>
    <row r="38">
      <c r="A38" s="51" t="s">
        <v>324</v>
      </c>
      <c r="B38" s="52">
        <v>9976.0</v>
      </c>
    </row>
    <row r="39">
      <c r="A39" s="51" t="s">
        <v>611</v>
      </c>
      <c r="B39" s="52">
        <v>10702.0</v>
      </c>
    </row>
    <row r="40">
      <c r="A40" s="48" t="s">
        <v>4155</v>
      </c>
      <c r="B40" s="47">
        <v>15835.0</v>
      </c>
    </row>
    <row r="41">
      <c r="A41" s="48" t="s">
        <v>1035</v>
      </c>
      <c r="B41" s="47">
        <v>11701.0</v>
      </c>
    </row>
    <row r="42">
      <c r="A42" s="51" t="s">
        <v>4667</v>
      </c>
      <c r="B42" s="52">
        <v>16456.0</v>
      </c>
    </row>
    <row r="43">
      <c r="A43" s="51" t="s">
        <v>859</v>
      </c>
      <c r="B43" s="52">
        <v>11281.0</v>
      </c>
    </row>
    <row r="44">
      <c r="A44" s="48" t="s">
        <v>5717</v>
      </c>
      <c r="B44" s="47">
        <v>17752.0</v>
      </c>
    </row>
    <row r="45">
      <c r="A45" s="51" t="s">
        <v>1586</v>
      </c>
      <c r="B45" s="52">
        <v>12675.0</v>
      </c>
    </row>
    <row r="46">
      <c r="A46" s="51" t="s">
        <v>2954</v>
      </c>
      <c r="B46" s="52">
        <v>14411.0</v>
      </c>
    </row>
    <row r="47">
      <c r="A47" s="51" t="s">
        <v>5592</v>
      </c>
      <c r="B47" s="52">
        <v>17704.0</v>
      </c>
    </row>
    <row r="48">
      <c r="A48" s="51" t="s">
        <v>44</v>
      </c>
      <c r="B48" s="52">
        <v>9210.0</v>
      </c>
    </row>
    <row r="49">
      <c r="A49" s="49" t="s">
        <v>4206</v>
      </c>
      <c r="B49" s="50">
        <v>15887.0</v>
      </c>
    </row>
    <row r="50">
      <c r="A50" s="49" t="s">
        <v>404</v>
      </c>
      <c r="B50" s="50">
        <v>10164.0</v>
      </c>
    </row>
    <row r="51">
      <c r="A51" s="51" t="s">
        <v>4589</v>
      </c>
      <c r="B51" s="52">
        <v>16349.0</v>
      </c>
    </row>
    <row r="52">
      <c r="A52" s="51" t="s">
        <v>48</v>
      </c>
      <c r="B52" s="52">
        <v>9214.0</v>
      </c>
    </row>
    <row r="53">
      <c r="A53" s="48" t="s">
        <v>172</v>
      </c>
      <c r="B53" s="47">
        <v>10723.0</v>
      </c>
    </row>
    <row r="54">
      <c r="A54" s="48" t="s">
        <v>1760</v>
      </c>
      <c r="B54" s="47">
        <v>12889.0</v>
      </c>
    </row>
    <row r="55">
      <c r="A55" s="51" t="s">
        <v>470</v>
      </c>
      <c r="B55" s="52">
        <v>10338.0</v>
      </c>
    </row>
    <row r="56">
      <c r="A56" s="48" t="s">
        <v>5280</v>
      </c>
      <c r="B56" s="47">
        <v>17234.0</v>
      </c>
    </row>
    <row r="57">
      <c r="A57" s="51" t="s">
        <v>465</v>
      </c>
      <c r="B57" s="52">
        <v>10330.0</v>
      </c>
    </row>
    <row r="58">
      <c r="A58" s="48" t="s">
        <v>1147</v>
      </c>
      <c r="B58" s="47">
        <v>11906.0</v>
      </c>
    </row>
    <row r="59">
      <c r="A59" s="49" t="s">
        <v>346</v>
      </c>
      <c r="B59" s="50">
        <v>10030.0</v>
      </c>
    </row>
    <row r="60">
      <c r="A60" s="48" t="s">
        <v>5718</v>
      </c>
      <c r="B60" s="47">
        <v>17643.0</v>
      </c>
    </row>
    <row r="61">
      <c r="A61" s="51" t="s">
        <v>3182</v>
      </c>
      <c r="B61" s="52">
        <v>14691.0</v>
      </c>
    </row>
    <row r="62">
      <c r="A62" s="48" t="s">
        <v>2615</v>
      </c>
      <c r="B62" s="47">
        <v>13972.0</v>
      </c>
    </row>
    <row r="63">
      <c r="A63" s="51" t="s">
        <v>4022</v>
      </c>
      <c r="B63" s="52">
        <v>15689.0</v>
      </c>
    </row>
    <row r="64">
      <c r="A64" s="51" t="s">
        <v>4198</v>
      </c>
      <c r="B64" s="52">
        <v>15879.0</v>
      </c>
    </row>
    <row r="65">
      <c r="A65" s="49" t="s">
        <v>5247</v>
      </c>
      <c r="B65" s="50">
        <v>17195.0</v>
      </c>
    </row>
    <row r="66">
      <c r="A66" s="48" t="s">
        <v>5095</v>
      </c>
      <c r="B66" s="47">
        <v>17008.0</v>
      </c>
    </row>
    <row r="67">
      <c r="A67" s="51" t="s">
        <v>5597</v>
      </c>
      <c r="B67" s="52">
        <v>17722.0</v>
      </c>
    </row>
    <row r="68">
      <c r="A68" s="51" t="s">
        <v>6</v>
      </c>
      <c r="B68" s="52">
        <v>9143.0</v>
      </c>
    </row>
    <row r="69">
      <c r="A69" s="49" t="s">
        <v>415</v>
      </c>
      <c r="B69" s="50">
        <v>10188.0</v>
      </c>
    </row>
    <row r="70">
      <c r="A70" s="51" t="s">
        <v>1474</v>
      </c>
      <c r="B70" s="52">
        <v>12512.0</v>
      </c>
    </row>
    <row r="71">
      <c r="A71" s="48" t="s">
        <v>186</v>
      </c>
      <c r="B71" s="47">
        <v>9581.0</v>
      </c>
    </row>
    <row r="72">
      <c r="A72" s="51" t="s">
        <v>3961</v>
      </c>
      <c r="B72" s="52">
        <v>15620.0</v>
      </c>
    </row>
    <row r="73">
      <c r="A73" s="51" t="s">
        <v>4128</v>
      </c>
      <c r="B73" s="52">
        <v>15803.0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25.57"/>
    <col customWidth="1" min="2" max="2" width="11.29"/>
    <col customWidth="1" min="3" max="3" width="6.43"/>
    <col customWidth="1" min="4" max="4" width="9.71"/>
    <col customWidth="1" min="5" max="5" width="9.57"/>
    <col customWidth="1" min="6" max="6" width="16.14"/>
    <col customWidth="1" min="7" max="7" width="8.43"/>
    <col customWidth="1" min="8" max="8" width="8.29"/>
    <col customWidth="1" min="9" max="9" width="10.14"/>
    <col customWidth="1" min="10" max="10" width="27.43"/>
    <col customWidth="1" min="11" max="11" width="9.14"/>
    <col customWidth="1" min="12" max="12" width="11.43"/>
    <col customWidth="1" min="13" max="13" width="7.86"/>
    <col customWidth="1" min="14" max="14" width="7.0"/>
    <col customWidth="1" min="15" max="15" width="14.86"/>
  </cols>
  <sheetData>
    <row r="1" ht="41.25" customHeight="1">
      <c r="A1" s="57" t="s">
        <v>1</v>
      </c>
      <c r="B1" s="57" t="s">
        <v>6244</v>
      </c>
      <c r="C1" s="57" t="s">
        <v>6042</v>
      </c>
      <c r="D1" s="58" t="s">
        <v>2</v>
      </c>
      <c r="E1" s="58" t="s">
        <v>6043</v>
      </c>
      <c r="F1" s="58" t="s">
        <v>6044</v>
      </c>
      <c r="G1" s="58" t="s">
        <v>6045</v>
      </c>
      <c r="H1" s="58" t="s">
        <v>6046</v>
      </c>
      <c r="I1" s="58" t="s">
        <v>6047</v>
      </c>
      <c r="J1" s="58" t="s">
        <v>6048</v>
      </c>
      <c r="K1" s="59" t="s">
        <v>6049</v>
      </c>
      <c r="L1" s="59" t="s">
        <v>6050</v>
      </c>
      <c r="M1" s="59" t="s">
        <v>6051</v>
      </c>
      <c r="N1" s="58" t="s">
        <v>6052</v>
      </c>
      <c r="O1" s="58" t="s">
        <v>6053</v>
      </c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>
      <c r="A2" s="61" t="s">
        <v>68</v>
      </c>
      <c r="B2" s="62"/>
      <c r="C2" s="63">
        <v>9244.0</v>
      </c>
      <c r="D2" s="64">
        <v>30083.0</v>
      </c>
      <c r="E2" s="65">
        <v>44515.0</v>
      </c>
      <c r="F2" s="66">
        <v>0.59375</v>
      </c>
      <c r="G2" s="67" t="s">
        <v>6060</v>
      </c>
      <c r="H2" s="68" t="s">
        <v>6055</v>
      </c>
      <c r="I2" s="69" t="s">
        <v>6056</v>
      </c>
      <c r="J2" s="70" t="s">
        <v>6101</v>
      </c>
      <c r="K2" s="71"/>
      <c r="L2" s="72" t="s">
        <v>6058</v>
      </c>
      <c r="M2" s="73"/>
      <c r="N2" s="74"/>
      <c r="O2" s="75" t="s">
        <v>6059</v>
      </c>
      <c r="P2" s="76"/>
      <c r="Q2" s="76"/>
      <c r="R2" s="77"/>
      <c r="S2" s="77"/>
      <c r="T2" s="77"/>
      <c r="U2" s="77"/>
      <c r="V2" s="77"/>
      <c r="W2" s="77"/>
      <c r="X2" s="77"/>
      <c r="Y2" s="77"/>
      <c r="Z2" s="77"/>
    </row>
    <row r="3">
      <c r="A3" s="61" t="s">
        <v>5473</v>
      </c>
      <c r="B3" s="63" t="str">
        <f>VLOOKUP(C3,Sheet71!A:D,4,0)</f>
        <v/>
      </c>
      <c r="C3" s="63">
        <v>17482.0</v>
      </c>
      <c r="D3" s="64">
        <v>23647.0</v>
      </c>
      <c r="E3" s="65">
        <v>44517.0</v>
      </c>
      <c r="F3" s="66">
        <v>0.6666666666666666</v>
      </c>
      <c r="G3" s="67" t="s">
        <v>6060</v>
      </c>
      <c r="H3" s="68" t="s">
        <v>6061</v>
      </c>
      <c r="I3" s="69" t="s">
        <v>6081</v>
      </c>
      <c r="J3" s="70" t="s">
        <v>6118</v>
      </c>
      <c r="K3" s="71"/>
      <c r="L3" s="72" t="s">
        <v>6058</v>
      </c>
      <c r="M3" s="73"/>
      <c r="N3" s="74" t="s">
        <v>6127</v>
      </c>
      <c r="O3" s="75" t="s">
        <v>6096</v>
      </c>
      <c r="P3" s="76"/>
      <c r="Q3" s="76"/>
      <c r="R3" s="77"/>
      <c r="S3" s="77"/>
      <c r="T3" s="77"/>
      <c r="U3" s="77"/>
      <c r="V3" s="77"/>
      <c r="W3" s="77"/>
      <c r="X3" s="77"/>
      <c r="Y3" s="77"/>
      <c r="Z3" s="77"/>
    </row>
    <row r="4">
      <c r="A4" s="61" t="s">
        <v>1015</v>
      </c>
      <c r="B4" s="63" t="str">
        <f>VLOOKUP(C4,Sheet71!A:D,4,0)</f>
        <v/>
      </c>
      <c r="C4" s="63">
        <v>11669.0</v>
      </c>
      <c r="D4" s="64">
        <v>21906.0</v>
      </c>
      <c r="E4" s="65">
        <v>44518.0</v>
      </c>
      <c r="F4" s="66">
        <v>0.65625</v>
      </c>
      <c r="G4" s="67" t="s">
        <v>6060</v>
      </c>
      <c r="H4" s="68" t="s">
        <v>6067</v>
      </c>
      <c r="I4" s="69" t="s">
        <v>6068</v>
      </c>
      <c r="J4" s="70" t="s">
        <v>6074</v>
      </c>
      <c r="K4" s="71"/>
      <c r="L4" s="72" t="s">
        <v>6058</v>
      </c>
      <c r="M4" s="73"/>
      <c r="N4" s="74" t="s">
        <v>6127</v>
      </c>
      <c r="O4" s="75" t="s">
        <v>6096</v>
      </c>
      <c r="P4" s="76"/>
      <c r="Q4" s="76"/>
      <c r="R4" s="77"/>
      <c r="S4" s="77"/>
      <c r="T4" s="77"/>
      <c r="U4" s="77"/>
      <c r="V4" s="77"/>
      <c r="W4" s="77"/>
      <c r="X4" s="77"/>
      <c r="Y4" s="77"/>
      <c r="Z4" s="77"/>
    </row>
    <row r="5">
      <c r="A5" s="61" t="s">
        <v>569</v>
      </c>
      <c r="B5" s="63" t="str">
        <f>VLOOKUP(C5,Sheet71!A:D,4,0)</f>
        <v/>
      </c>
      <c r="C5" s="63">
        <v>10604.0</v>
      </c>
      <c r="D5" s="64">
        <v>30878.0</v>
      </c>
      <c r="E5" s="65">
        <v>44519.0</v>
      </c>
      <c r="F5" s="66">
        <v>0.4375</v>
      </c>
      <c r="G5" s="67" t="s">
        <v>6060</v>
      </c>
      <c r="H5" s="68" t="s">
        <v>6055</v>
      </c>
      <c r="I5" s="69" t="s">
        <v>6056</v>
      </c>
      <c r="J5" s="70" t="s">
        <v>6097</v>
      </c>
      <c r="K5" s="71"/>
      <c r="L5" s="72" t="s">
        <v>6058</v>
      </c>
      <c r="M5" s="73"/>
      <c r="N5" s="74" t="s">
        <v>6127</v>
      </c>
      <c r="O5" s="75" t="s">
        <v>6096</v>
      </c>
      <c r="P5" s="76"/>
      <c r="Q5" s="76"/>
      <c r="R5" s="77"/>
      <c r="S5" s="77"/>
      <c r="T5" s="77"/>
      <c r="U5" s="77"/>
      <c r="V5" s="77"/>
      <c r="W5" s="77"/>
      <c r="X5" s="77"/>
      <c r="Y5" s="77"/>
      <c r="Z5" s="77"/>
    </row>
    <row r="6">
      <c r="A6" s="61" t="s">
        <v>569</v>
      </c>
      <c r="B6" s="63" t="str">
        <f>VLOOKUP(C6,Sheet71!A:D,4,0)</f>
        <v/>
      </c>
      <c r="C6" s="63">
        <v>10604.0</v>
      </c>
      <c r="D6" s="64">
        <v>30878.0</v>
      </c>
      <c r="E6" s="65">
        <v>44519.0</v>
      </c>
      <c r="F6" s="66">
        <v>0.375</v>
      </c>
      <c r="G6" s="67" t="s">
        <v>6054</v>
      </c>
      <c r="H6" s="68" t="s">
        <v>6067</v>
      </c>
      <c r="I6" s="69" t="s">
        <v>6068</v>
      </c>
      <c r="J6" s="70" t="s">
        <v>6069</v>
      </c>
      <c r="K6" s="71"/>
      <c r="L6" s="72" t="s">
        <v>6058</v>
      </c>
      <c r="M6" s="73"/>
      <c r="N6" s="74"/>
      <c r="O6" s="75" t="s">
        <v>6059</v>
      </c>
      <c r="P6" s="76"/>
      <c r="Q6" s="76"/>
      <c r="R6" s="77"/>
      <c r="S6" s="77"/>
      <c r="T6" s="77"/>
      <c r="U6" s="77"/>
      <c r="V6" s="77"/>
      <c r="W6" s="77"/>
      <c r="X6" s="77"/>
      <c r="Y6" s="77"/>
      <c r="Z6" s="77"/>
    </row>
    <row r="7">
      <c r="A7" s="61" t="s">
        <v>4546</v>
      </c>
      <c r="B7" s="63" t="str">
        <f>VLOOKUP(C7,Sheet71!A:D,4,0)</f>
        <v/>
      </c>
      <c r="C7" s="63">
        <v>16297.0</v>
      </c>
      <c r="D7" s="64">
        <v>15281.0</v>
      </c>
      <c r="E7" s="65">
        <v>44519.0</v>
      </c>
      <c r="F7" s="66">
        <v>0.4270833333333333</v>
      </c>
      <c r="G7" s="67" t="s">
        <v>6060</v>
      </c>
      <c r="H7" s="68" t="s">
        <v>6067</v>
      </c>
      <c r="I7" s="69" t="s">
        <v>6068</v>
      </c>
      <c r="J7" s="70" t="s">
        <v>6110</v>
      </c>
      <c r="K7" s="71"/>
      <c r="L7" s="72" t="s">
        <v>6058</v>
      </c>
      <c r="M7" s="73"/>
      <c r="N7" s="74"/>
      <c r="O7" s="75" t="s">
        <v>6066</v>
      </c>
      <c r="P7" s="76"/>
      <c r="Q7" s="76"/>
      <c r="R7" s="77"/>
      <c r="S7" s="77"/>
      <c r="T7" s="77"/>
      <c r="U7" s="77"/>
      <c r="V7" s="77"/>
      <c r="W7" s="77"/>
      <c r="X7" s="77"/>
      <c r="Y7" s="77"/>
      <c r="Z7" s="77"/>
    </row>
    <row r="8">
      <c r="A8" s="78" t="s">
        <v>5733</v>
      </c>
      <c r="B8" s="79"/>
      <c r="C8" s="79">
        <v>17238.0</v>
      </c>
      <c r="D8" s="80">
        <v>13756.0</v>
      </c>
      <c r="E8" s="81">
        <v>44522.0</v>
      </c>
      <c r="F8" s="82">
        <v>0.3958333333333333</v>
      </c>
      <c r="G8" s="83" t="s">
        <v>6060</v>
      </c>
      <c r="H8" s="84" t="s">
        <v>6061</v>
      </c>
      <c r="I8" s="85" t="s">
        <v>6081</v>
      </c>
      <c r="J8" s="86" t="s">
        <v>6099</v>
      </c>
      <c r="K8" s="87" t="s">
        <v>6058</v>
      </c>
      <c r="L8" s="88"/>
      <c r="M8" s="88"/>
      <c r="N8" s="89" t="s">
        <v>6127</v>
      </c>
      <c r="O8" s="78" t="s">
        <v>6096</v>
      </c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78" t="s">
        <v>457</v>
      </c>
      <c r="B9" s="79"/>
      <c r="C9" s="79">
        <v>10310.0</v>
      </c>
      <c r="D9" s="80">
        <v>28208.0</v>
      </c>
      <c r="E9" s="81">
        <v>44522.0</v>
      </c>
      <c r="F9" s="82">
        <v>0.5416666666666666</v>
      </c>
      <c r="G9" s="83" t="s">
        <v>6054</v>
      </c>
      <c r="H9" s="84" t="s">
        <v>6061</v>
      </c>
      <c r="I9" s="85" t="s">
        <v>6081</v>
      </c>
      <c r="J9" s="86" t="s">
        <v>6102</v>
      </c>
      <c r="K9" s="88"/>
      <c r="L9" s="90" t="s">
        <v>6058</v>
      </c>
      <c r="M9" s="88"/>
      <c r="N9" s="89" t="s">
        <v>6127</v>
      </c>
      <c r="O9" s="78" t="s">
        <v>6096</v>
      </c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91"/>
      <c r="B10" s="91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77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</sheetData>
  <conditionalFormatting sqref="K9:N9">
    <cfRule type="containsBlanks" dxfId="14" priority="1">
      <formula>LEN(TRIM(K9))=0</formula>
    </cfRule>
  </conditionalFormatting>
  <conditionalFormatting sqref="K9">
    <cfRule type="cellIs" dxfId="2" priority="2" operator="equal">
      <formula>"X"</formula>
    </cfRule>
  </conditionalFormatting>
  <conditionalFormatting sqref="M1 L9">
    <cfRule type="cellIs" dxfId="3" priority="3" operator="equal">
      <formula>"X"</formula>
    </cfRule>
  </conditionalFormatting>
  <conditionalFormatting sqref="N1 M9">
    <cfRule type="cellIs" dxfId="15" priority="4" operator="equal">
      <formula>"X"</formula>
    </cfRule>
  </conditionalFormatting>
  <conditionalFormatting sqref="N9">
    <cfRule type="containsText" dxfId="16" priority="5" operator="containsText" text="SWAB">
      <formula>NOT(ISERROR(SEARCH(("SWAB"),(N9))))</formula>
    </cfRule>
  </conditionalFormatting>
  <conditionalFormatting sqref="O1 N9">
    <cfRule type="containsText" dxfId="6" priority="6" operator="containsText" text="thc">
      <formula>NOT(ISERROR(SEARCH(("thc"),(O1))))</formula>
    </cfRule>
  </conditionalFormatting>
  <conditionalFormatting sqref="O1 N9">
    <cfRule type="containsText" dxfId="6" priority="7" operator="containsText" text="COC">
      <formula>NOT(ISERROR(SEARCH(("COC"),(O1))))</formula>
    </cfRule>
  </conditionalFormatting>
  <conditionalFormatting sqref="O1 N9">
    <cfRule type="containsText" dxfId="6" priority="8" operator="containsText" text="pcp">
      <formula>NOT(ISERROR(SEARCH(("pcp"),(O1))))</formula>
    </cfRule>
  </conditionalFormatting>
  <conditionalFormatting sqref="O1 N9">
    <cfRule type="containsText" dxfId="6" priority="9" operator="containsText" text="AMP">
      <formula>NOT(ISERROR(SEARCH(("AMP"),(O1))))</formula>
    </cfRule>
  </conditionalFormatting>
  <conditionalFormatting sqref="O1 N9">
    <cfRule type="containsText" dxfId="6" priority="10" operator="containsText" text="OPI">
      <formula>NOT(ISERROR(SEARCH(("OPI"),(O1))))</formula>
    </cfRule>
  </conditionalFormatting>
  <conditionalFormatting sqref="O1 N9">
    <cfRule type="containsText" dxfId="6" priority="11" operator="containsText" text="OXY">
      <formula>NOT(ISERROR(SEARCH(("OXY"),(O1))))</formula>
    </cfRule>
  </conditionalFormatting>
  <conditionalFormatting sqref="O1 N9">
    <cfRule type="containsText" dxfId="6" priority="12" operator="containsText" text="INVALID">
      <formula>NOT(ISERROR(SEARCH(("INVALID"),(O1))))</formula>
    </cfRule>
  </conditionalFormatting>
  <conditionalFormatting sqref="K1 J9">
    <cfRule type="containsText" dxfId="8" priority="13" operator="containsText" text="wellmed">
      <formula>NOT(ISERROR(SEARCH(("wellmed"),(K1))))</formula>
    </cfRule>
  </conditionalFormatting>
  <conditionalFormatting sqref="A9:J9">
    <cfRule type="expression" dxfId="2" priority="14">
      <formula>$K9="SUPERIOR HEALTH PLAN"</formula>
    </cfRule>
  </conditionalFormatting>
  <conditionalFormatting sqref="A1:O1 B9:O9">
    <cfRule type="containsText" dxfId="8" priority="15" operator="containsText" text="MOLINA">
      <formula>NOT(ISERROR(SEARCH(("MOLINA"),(A1))))</formula>
    </cfRule>
  </conditionalFormatting>
  <conditionalFormatting sqref="A9:J9">
    <cfRule type="expression" dxfId="2" priority="16">
      <formula>$K9="AMBETTER - SUPERIOR"</formula>
    </cfRule>
  </conditionalFormatting>
  <conditionalFormatting sqref="A1:O1 B9:O9">
    <cfRule type="containsText" dxfId="8" priority="17" operator="containsText" text="Superior">
      <formula>NOT(ISERROR(SEARCH(("Superior"),(A1))))</formula>
    </cfRule>
  </conditionalFormatting>
  <conditionalFormatting sqref="O9">
    <cfRule type="expression" dxfId="4" priority="18">
      <formula>$P9="UA-Prelim"</formula>
    </cfRule>
  </conditionalFormatting>
  <conditionalFormatting sqref="O9">
    <cfRule type="expression" dxfId="11" priority="19">
      <formula>$P9="UA"</formula>
    </cfRule>
  </conditionalFormatting>
  <conditionalFormatting sqref="O9">
    <cfRule type="expression" dxfId="1" priority="20">
      <formula>$P9="OUT-UAQ"</formula>
    </cfRule>
  </conditionalFormatting>
  <conditionalFormatting sqref="O9">
    <cfRule type="expression" dxfId="12" priority="21">
      <formula>$P9="OUT-UAQpRE"</formula>
    </cfRule>
  </conditionalFormatting>
  <conditionalFormatting sqref="A9:J9">
    <cfRule type="expression" dxfId="2" priority="22">
      <formula>$P9="UA-NWPT"</formula>
    </cfRule>
  </conditionalFormatting>
  <conditionalFormatting sqref="O9">
    <cfRule type="expression" dxfId="13" priority="23">
      <formula>$P9="OUTSA-SaQu"</formula>
    </cfRule>
  </conditionalFormatting>
  <conditionalFormatting sqref="K8:N8">
    <cfRule type="containsBlanks" dxfId="14" priority="24">
      <formula>LEN(TRIM(K8))=0</formula>
    </cfRule>
  </conditionalFormatting>
  <conditionalFormatting sqref="K8">
    <cfRule type="cellIs" dxfId="2" priority="25" operator="equal">
      <formula>"X"</formula>
    </cfRule>
  </conditionalFormatting>
  <conditionalFormatting sqref="N8">
    <cfRule type="containsText" dxfId="16" priority="26" operator="containsText" text="SWAB">
      <formula>NOT(ISERROR(SEARCH(("SWAB"),(N8))))</formula>
    </cfRule>
  </conditionalFormatting>
  <conditionalFormatting sqref="A8:J8">
    <cfRule type="expression" dxfId="2" priority="27">
      <formula>$K8="SUPERIOR HEALTH PLAN"</formula>
    </cfRule>
  </conditionalFormatting>
  <conditionalFormatting sqref="B8">
    <cfRule type="containsText" dxfId="8" priority="28" operator="containsText" text="MOLINA">
      <formula>NOT(ISERROR(SEARCH(("MOLINA"),(B8))))</formula>
    </cfRule>
  </conditionalFormatting>
  <conditionalFormatting sqref="A8:J8">
    <cfRule type="expression" dxfId="2" priority="29">
      <formula>$K8="AMBETTER - SUPERIOR"</formula>
    </cfRule>
  </conditionalFormatting>
  <conditionalFormatting sqref="B8">
    <cfRule type="containsText" dxfId="8" priority="30" operator="containsText" text="Superior">
      <formula>NOT(ISERROR(SEARCH(("Superior"),(B8))))</formula>
    </cfRule>
  </conditionalFormatting>
  <conditionalFormatting sqref="A8:J8">
    <cfRule type="expression" dxfId="2" priority="31">
      <formula>$P8="UA-NWPT"</formula>
    </cfRule>
  </conditionalFormatting>
  <conditionalFormatting sqref="K7:N7">
    <cfRule type="containsBlanks" dxfId="14" priority="32">
      <formula>LEN(TRIM(K7))=0</formula>
    </cfRule>
  </conditionalFormatting>
  <conditionalFormatting sqref="K7">
    <cfRule type="cellIs" dxfId="2" priority="33" operator="equal">
      <formula>"X"</formula>
    </cfRule>
  </conditionalFormatting>
  <conditionalFormatting sqref="L7">
    <cfRule type="cellIs" dxfId="3" priority="34" operator="equal">
      <formula>"X"</formula>
    </cfRule>
  </conditionalFormatting>
  <conditionalFormatting sqref="M7">
    <cfRule type="cellIs" dxfId="15" priority="35" operator="equal">
      <formula>"X"</formula>
    </cfRule>
  </conditionalFormatting>
  <conditionalFormatting sqref="N7">
    <cfRule type="containsText" dxfId="16" priority="36" operator="containsText" text="SWAB">
      <formula>NOT(ISERROR(SEARCH(("SWAB"),(N7))))</formula>
    </cfRule>
  </conditionalFormatting>
  <conditionalFormatting sqref="N7">
    <cfRule type="containsText" dxfId="6" priority="37" operator="containsText" text="thc">
      <formula>NOT(ISERROR(SEARCH(("thc"),(N7))))</formula>
    </cfRule>
  </conditionalFormatting>
  <conditionalFormatting sqref="N7">
    <cfRule type="containsText" dxfId="6" priority="38" operator="containsText" text="COC">
      <formula>NOT(ISERROR(SEARCH(("COC"),(N7))))</formula>
    </cfRule>
  </conditionalFormatting>
  <conditionalFormatting sqref="N7">
    <cfRule type="containsText" dxfId="6" priority="39" operator="containsText" text="pcp">
      <formula>NOT(ISERROR(SEARCH(("pcp"),(N7))))</formula>
    </cfRule>
  </conditionalFormatting>
  <conditionalFormatting sqref="N7">
    <cfRule type="containsText" dxfId="6" priority="40" operator="containsText" text="AMP">
      <formula>NOT(ISERROR(SEARCH(("AMP"),(N7))))</formula>
    </cfRule>
  </conditionalFormatting>
  <conditionalFormatting sqref="N7">
    <cfRule type="containsText" dxfId="6" priority="41" operator="containsText" text="OPI">
      <formula>NOT(ISERROR(SEARCH(("OPI"),(N7))))</formula>
    </cfRule>
  </conditionalFormatting>
  <conditionalFormatting sqref="N7">
    <cfRule type="containsText" dxfId="6" priority="42" operator="containsText" text="OXY">
      <formula>NOT(ISERROR(SEARCH(("OXY"),(N7))))</formula>
    </cfRule>
  </conditionalFormatting>
  <conditionalFormatting sqref="N7">
    <cfRule type="containsText" dxfId="6" priority="43" operator="containsText" text="INVALID">
      <formula>NOT(ISERROR(SEARCH(("INVALID"),(N7))))</formula>
    </cfRule>
  </conditionalFormatting>
  <conditionalFormatting sqref="J7">
    <cfRule type="containsText" dxfId="8" priority="44" operator="containsText" text="wellmed">
      <formula>NOT(ISERROR(SEARCH(("wellmed"),(J7))))</formula>
    </cfRule>
  </conditionalFormatting>
  <conditionalFormatting sqref="A7:J7">
    <cfRule type="expression" dxfId="2" priority="45">
      <formula>$K7="SUPERIOR HEALTH PLAN"</formula>
    </cfRule>
  </conditionalFormatting>
  <conditionalFormatting sqref="B7:O7">
    <cfRule type="containsText" dxfId="8" priority="46" operator="containsText" text="MOLINA">
      <formula>NOT(ISERROR(SEARCH(("MOLINA"),(B7))))</formula>
    </cfRule>
  </conditionalFormatting>
  <conditionalFormatting sqref="A7:J7">
    <cfRule type="expression" dxfId="2" priority="47">
      <formula>$K7="AMBETTER - SUPERIOR"</formula>
    </cfRule>
  </conditionalFormatting>
  <conditionalFormatting sqref="B7:O7">
    <cfRule type="containsText" dxfId="8" priority="48" operator="containsText" text="Superior">
      <formula>NOT(ISERROR(SEARCH(("Superior"),(B7))))</formula>
    </cfRule>
  </conditionalFormatting>
  <conditionalFormatting sqref="O7">
    <cfRule type="expression" dxfId="4" priority="49">
      <formula>$P7="UA-Prelim"</formula>
    </cfRule>
  </conditionalFormatting>
  <conditionalFormatting sqref="O7">
    <cfRule type="expression" dxfId="11" priority="50">
      <formula>$P7="UA"</formula>
    </cfRule>
  </conditionalFormatting>
  <conditionalFormatting sqref="O7">
    <cfRule type="expression" dxfId="1" priority="51">
      <formula>$P7="OUT-UAQ"</formula>
    </cfRule>
  </conditionalFormatting>
  <conditionalFormatting sqref="O7">
    <cfRule type="expression" dxfId="12" priority="52">
      <formula>$P7="OUT-UAQpRE"</formula>
    </cfRule>
  </conditionalFormatting>
  <conditionalFormatting sqref="A7:J7">
    <cfRule type="expression" dxfId="2" priority="53">
      <formula>$P7="UA-NWPT"</formula>
    </cfRule>
  </conditionalFormatting>
  <conditionalFormatting sqref="O7">
    <cfRule type="expression" dxfId="13" priority="54">
      <formula>$P7="OUTSA-SaQu"</formula>
    </cfRule>
  </conditionalFormatting>
  <conditionalFormatting sqref="K6:N6">
    <cfRule type="containsBlanks" dxfId="14" priority="55">
      <formula>LEN(TRIM(K6))=0</formula>
    </cfRule>
  </conditionalFormatting>
  <conditionalFormatting sqref="K6">
    <cfRule type="cellIs" dxfId="2" priority="56" operator="equal">
      <formula>"X"</formula>
    </cfRule>
  </conditionalFormatting>
  <conditionalFormatting sqref="L6">
    <cfRule type="cellIs" dxfId="3" priority="57" operator="equal">
      <formula>"X"</formula>
    </cfRule>
  </conditionalFormatting>
  <conditionalFormatting sqref="M6">
    <cfRule type="cellIs" dxfId="15" priority="58" operator="equal">
      <formula>"X"</formula>
    </cfRule>
  </conditionalFormatting>
  <conditionalFormatting sqref="N6">
    <cfRule type="containsText" dxfId="16" priority="59" operator="containsText" text="SWAB">
      <formula>NOT(ISERROR(SEARCH(("SWAB"),(N6))))</formula>
    </cfRule>
  </conditionalFormatting>
  <conditionalFormatting sqref="N6">
    <cfRule type="containsText" dxfId="6" priority="60" operator="containsText" text="thc">
      <formula>NOT(ISERROR(SEARCH(("thc"),(N6))))</formula>
    </cfRule>
  </conditionalFormatting>
  <conditionalFormatting sqref="N6">
    <cfRule type="containsText" dxfId="6" priority="61" operator="containsText" text="COC">
      <formula>NOT(ISERROR(SEARCH(("COC"),(N6))))</formula>
    </cfRule>
  </conditionalFormatting>
  <conditionalFormatting sqref="N6">
    <cfRule type="containsText" dxfId="6" priority="62" operator="containsText" text="pcp">
      <formula>NOT(ISERROR(SEARCH(("pcp"),(N6))))</formula>
    </cfRule>
  </conditionalFormatting>
  <conditionalFormatting sqref="N6">
    <cfRule type="containsText" dxfId="6" priority="63" operator="containsText" text="AMP">
      <formula>NOT(ISERROR(SEARCH(("AMP"),(N6))))</formula>
    </cfRule>
  </conditionalFormatting>
  <conditionalFormatting sqref="N6">
    <cfRule type="containsText" dxfId="6" priority="64" operator="containsText" text="OPI">
      <formula>NOT(ISERROR(SEARCH(("OPI"),(N6))))</formula>
    </cfRule>
  </conditionalFormatting>
  <conditionalFormatting sqref="N6">
    <cfRule type="containsText" dxfId="6" priority="65" operator="containsText" text="OXY">
      <formula>NOT(ISERROR(SEARCH(("OXY"),(N6))))</formula>
    </cfRule>
  </conditionalFormatting>
  <conditionalFormatting sqref="N6">
    <cfRule type="containsText" dxfId="6" priority="66" operator="containsText" text="INVALID">
      <formula>NOT(ISERROR(SEARCH(("INVALID"),(N6))))</formula>
    </cfRule>
  </conditionalFormatting>
  <conditionalFormatting sqref="J6">
    <cfRule type="containsText" dxfId="8" priority="67" operator="containsText" text="wellmed">
      <formula>NOT(ISERROR(SEARCH(("wellmed"),(J6))))</formula>
    </cfRule>
  </conditionalFormatting>
  <conditionalFormatting sqref="A6:J6">
    <cfRule type="expression" dxfId="2" priority="68">
      <formula>$K6="SUPERIOR HEALTH PLAN"</formula>
    </cfRule>
  </conditionalFormatting>
  <conditionalFormatting sqref="B6:O6">
    <cfRule type="containsText" dxfId="8" priority="69" operator="containsText" text="MOLINA">
      <formula>NOT(ISERROR(SEARCH(("MOLINA"),(B6))))</formula>
    </cfRule>
  </conditionalFormatting>
  <conditionalFormatting sqref="A6:J6">
    <cfRule type="expression" dxfId="2" priority="70">
      <formula>$K6="AMBETTER - SUPERIOR"</formula>
    </cfRule>
  </conditionalFormatting>
  <conditionalFormatting sqref="B6:O6">
    <cfRule type="containsText" dxfId="8" priority="71" operator="containsText" text="Superior">
      <formula>NOT(ISERROR(SEARCH(("Superior"),(B6))))</formula>
    </cfRule>
  </conditionalFormatting>
  <conditionalFormatting sqref="O6">
    <cfRule type="expression" dxfId="4" priority="72">
      <formula>$P6="UA-Prelim"</formula>
    </cfRule>
  </conditionalFormatting>
  <conditionalFormatting sqref="O6">
    <cfRule type="expression" dxfId="11" priority="73">
      <formula>$P6="UA"</formula>
    </cfRule>
  </conditionalFormatting>
  <conditionalFormatting sqref="O6">
    <cfRule type="expression" dxfId="1" priority="74">
      <formula>$P6="OUT-UAQ"</formula>
    </cfRule>
  </conditionalFormatting>
  <conditionalFormatting sqref="O6">
    <cfRule type="expression" dxfId="12" priority="75">
      <formula>$P6="OUT-UAQpRE"</formula>
    </cfRule>
  </conditionalFormatting>
  <conditionalFormatting sqref="A6:J6">
    <cfRule type="expression" dxfId="2" priority="76">
      <formula>$P6="UA-NWPT"</formula>
    </cfRule>
  </conditionalFormatting>
  <conditionalFormatting sqref="O6">
    <cfRule type="expression" dxfId="13" priority="77">
      <formula>$P6="OUTSA-SaQu"</formula>
    </cfRule>
  </conditionalFormatting>
  <conditionalFormatting sqref="K4:N5">
    <cfRule type="containsBlanks" dxfId="14" priority="78">
      <formula>LEN(TRIM(K4))=0</formula>
    </cfRule>
  </conditionalFormatting>
  <conditionalFormatting sqref="K4:K5">
    <cfRule type="cellIs" dxfId="2" priority="79" operator="equal">
      <formula>"X"</formula>
    </cfRule>
  </conditionalFormatting>
  <conditionalFormatting sqref="L4">
    <cfRule type="cellIs" dxfId="3" priority="80" operator="equal">
      <formula>"X"</formula>
    </cfRule>
  </conditionalFormatting>
  <conditionalFormatting sqref="M4">
    <cfRule type="cellIs" dxfId="15" priority="81" operator="equal">
      <formula>"X"</formula>
    </cfRule>
  </conditionalFormatting>
  <conditionalFormatting sqref="N4:N5">
    <cfRule type="containsText" dxfId="16" priority="82" operator="containsText" text="SWAB">
      <formula>NOT(ISERROR(SEARCH(("SWAB"),(N4))))</formula>
    </cfRule>
  </conditionalFormatting>
  <conditionalFormatting sqref="N4">
    <cfRule type="containsText" dxfId="6" priority="83" operator="containsText" text="thc">
      <formula>NOT(ISERROR(SEARCH(("thc"),(N4))))</formula>
    </cfRule>
  </conditionalFormatting>
  <conditionalFormatting sqref="N4">
    <cfRule type="containsText" dxfId="6" priority="84" operator="containsText" text="COC">
      <formula>NOT(ISERROR(SEARCH(("COC"),(N4))))</formula>
    </cfRule>
  </conditionalFormatting>
  <conditionalFormatting sqref="N4">
    <cfRule type="containsText" dxfId="6" priority="85" operator="containsText" text="pcp">
      <formula>NOT(ISERROR(SEARCH(("pcp"),(N4))))</formula>
    </cfRule>
  </conditionalFormatting>
  <conditionalFormatting sqref="N4">
    <cfRule type="containsText" dxfId="6" priority="86" operator="containsText" text="AMP">
      <formula>NOT(ISERROR(SEARCH(("AMP"),(N4))))</formula>
    </cfRule>
  </conditionalFormatting>
  <conditionalFormatting sqref="N4">
    <cfRule type="containsText" dxfId="6" priority="87" operator="containsText" text="OPI">
      <formula>NOT(ISERROR(SEARCH(("OPI"),(N4))))</formula>
    </cfRule>
  </conditionalFormatting>
  <conditionalFormatting sqref="N4">
    <cfRule type="containsText" dxfId="6" priority="88" operator="containsText" text="OXY">
      <formula>NOT(ISERROR(SEARCH(("OXY"),(N4))))</formula>
    </cfRule>
  </conditionalFormatting>
  <conditionalFormatting sqref="N4">
    <cfRule type="containsText" dxfId="6" priority="89" operator="containsText" text="INVALID">
      <formula>NOT(ISERROR(SEARCH(("INVALID"),(N4))))</formula>
    </cfRule>
  </conditionalFormatting>
  <conditionalFormatting sqref="J4">
    <cfRule type="containsText" dxfId="8" priority="90" operator="containsText" text="wellmed">
      <formula>NOT(ISERROR(SEARCH(("wellmed"),(J4))))</formula>
    </cfRule>
  </conditionalFormatting>
  <conditionalFormatting sqref="A4:J5">
    <cfRule type="expression" dxfId="2" priority="91">
      <formula>$K4="SUPERIOR HEALTH PLAN"</formula>
    </cfRule>
  </conditionalFormatting>
  <conditionalFormatting sqref="B4:B5 C4:O4">
    <cfRule type="containsText" dxfId="8" priority="92" operator="containsText" text="MOLINA">
      <formula>NOT(ISERROR(SEARCH(("MOLINA"),(B4))))</formula>
    </cfRule>
  </conditionalFormatting>
  <conditionalFormatting sqref="A4:J5">
    <cfRule type="expression" dxfId="2" priority="93">
      <formula>$K4="AMBETTER - SUPERIOR"</formula>
    </cfRule>
  </conditionalFormatting>
  <conditionalFormatting sqref="B4:B5 C4:O4">
    <cfRule type="containsText" dxfId="8" priority="94" operator="containsText" text="Superior">
      <formula>NOT(ISERROR(SEARCH(("Superior"),(B4))))</formula>
    </cfRule>
  </conditionalFormatting>
  <conditionalFormatting sqref="O4">
    <cfRule type="expression" dxfId="4" priority="95">
      <formula>$P4="UA-Prelim"</formula>
    </cfRule>
  </conditionalFormatting>
  <conditionalFormatting sqref="O4">
    <cfRule type="expression" dxfId="11" priority="96">
      <formula>$P4="UA"</formula>
    </cfRule>
  </conditionalFormatting>
  <conditionalFormatting sqref="O4">
    <cfRule type="expression" dxfId="1" priority="97">
      <formula>$P4="OUT-UAQ"</formula>
    </cfRule>
  </conditionalFormatting>
  <conditionalFormatting sqref="O4">
    <cfRule type="expression" dxfId="12" priority="98">
      <formula>$P4="OUT-UAQpRE"</formula>
    </cfRule>
  </conditionalFormatting>
  <conditionalFormatting sqref="A4:J5">
    <cfRule type="expression" dxfId="2" priority="99">
      <formula>$P4="UA-NWPT"</formula>
    </cfRule>
  </conditionalFormatting>
  <conditionalFormatting sqref="O4">
    <cfRule type="expression" dxfId="13" priority="100">
      <formula>$P4="OUTSA-SaQu"</formula>
    </cfRule>
  </conditionalFormatting>
  <conditionalFormatting sqref="K3:N3">
    <cfRule type="containsBlanks" dxfId="14" priority="101">
      <formula>LEN(TRIM(K3))=0</formula>
    </cfRule>
  </conditionalFormatting>
  <conditionalFormatting sqref="K3">
    <cfRule type="cellIs" dxfId="2" priority="102" operator="equal">
      <formula>"X"</formula>
    </cfRule>
  </conditionalFormatting>
  <conditionalFormatting sqref="N3">
    <cfRule type="containsText" dxfId="16" priority="103" operator="containsText" text="SWAB">
      <formula>NOT(ISERROR(SEARCH(("SWAB"),(N3))))</formula>
    </cfRule>
  </conditionalFormatting>
  <conditionalFormatting sqref="A3:J3">
    <cfRule type="expression" dxfId="2" priority="104">
      <formula>$K3="SUPERIOR HEALTH PLAN"</formula>
    </cfRule>
  </conditionalFormatting>
  <conditionalFormatting sqref="B3">
    <cfRule type="containsText" dxfId="8" priority="105" operator="containsText" text="MOLINA">
      <formula>NOT(ISERROR(SEARCH(("MOLINA"),(B3))))</formula>
    </cfRule>
  </conditionalFormatting>
  <conditionalFormatting sqref="A3:J3">
    <cfRule type="expression" dxfId="2" priority="106">
      <formula>$K3="AMBETTER - SUPERIOR"</formula>
    </cfRule>
  </conditionalFormatting>
  <conditionalFormatting sqref="B3">
    <cfRule type="containsText" dxfId="8" priority="107" operator="containsText" text="Superior">
      <formula>NOT(ISERROR(SEARCH(("Superior"),(B3))))</formula>
    </cfRule>
  </conditionalFormatting>
  <conditionalFormatting sqref="A3:J3">
    <cfRule type="expression" dxfId="2" priority="108">
      <formula>$P3="UA-NWPT"</formula>
    </cfRule>
  </conditionalFormatting>
  <conditionalFormatting sqref="K1:N1">
    <cfRule type="containsBlanks" dxfId="14" priority="109">
      <formula>LEN(TRIM(K1))=0</formula>
    </cfRule>
  </conditionalFormatting>
  <conditionalFormatting sqref="K1">
    <cfRule type="cellIs" dxfId="2" priority="110" operator="equal">
      <formula>"X"</formula>
    </cfRule>
  </conditionalFormatting>
  <conditionalFormatting sqref="N1">
    <cfRule type="containsText" dxfId="16" priority="111" operator="containsText" text="SWAB">
      <formula>NOT(ISERROR(SEARCH(("SWAB"),(N1))))</formula>
    </cfRule>
  </conditionalFormatting>
  <conditionalFormatting sqref="A1:J1">
    <cfRule type="expression" dxfId="2" priority="112">
      <formula>$K1="SUPERIOR HEALTH PLAN"</formula>
    </cfRule>
  </conditionalFormatting>
  <conditionalFormatting sqref="A1:J1">
    <cfRule type="expression" dxfId="2" priority="113">
      <formula>$K1="AMBETTER - SUPERIOR"</formula>
    </cfRule>
  </conditionalFormatting>
  <conditionalFormatting sqref="A1:J1">
    <cfRule type="expression" dxfId="2" priority="114">
      <formula>$P1="UA-NWPT"</formula>
    </cfRule>
  </conditionalFormatting>
  <conditionalFormatting sqref="K2 L2:L7 M2:N2">
    <cfRule type="containsBlanks" dxfId="14" priority="115">
      <formula>LEN(TRIM(K2))=0</formula>
    </cfRule>
  </conditionalFormatting>
  <conditionalFormatting sqref="K2">
    <cfRule type="cellIs" dxfId="2" priority="116" operator="equal">
      <formula>"X"</formula>
    </cfRule>
  </conditionalFormatting>
  <conditionalFormatting sqref="L2:L7">
    <cfRule type="cellIs" dxfId="3" priority="117" operator="equal">
      <formula>"X"</formula>
    </cfRule>
  </conditionalFormatting>
  <conditionalFormatting sqref="M2">
    <cfRule type="cellIs" dxfId="15" priority="118" operator="equal">
      <formula>"X"</formula>
    </cfRule>
  </conditionalFormatting>
  <conditionalFormatting sqref="N2">
    <cfRule type="containsText" dxfId="16" priority="119" operator="containsText" text="SWAB">
      <formula>NOT(ISERROR(SEARCH(("SWAB"),(N2))))</formula>
    </cfRule>
  </conditionalFormatting>
  <conditionalFormatting sqref="N2">
    <cfRule type="containsText" dxfId="6" priority="120" operator="containsText" text="thc">
      <formula>NOT(ISERROR(SEARCH(("thc"),(N2))))</formula>
    </cfRule>
  </conditionalFormatting>
  <conditionalFormatting sqref="N2">
    <cfRule type="containsText" dxfId="6" priority="121" operator="containsText" text="COC">
      <formula>NOT(ISERROR(SEARCH(("COC"),(N2))))</formula>
    </cfRule>
  </conditionalFormatting>
  <conditionalFormatting sqref="N2">
    <cfRule type="containsText" dxfId="6" priority="122" operator="containsText" text="pcp">
      <formula>NOT(ISERROR(SEARCH(("pcp"),(N2))))</formula>
    </cfRule>
  </conditionalFormatting>
  <conditionalFormatting sqref="N2">
    <cfRule type="containsText" dxfId="6" priority="123" operator="containsText" text="AMP">
      <formula>NOT(ISERROR(SEARCH(("AMP"),(N2))))</formula>
    </cfRule>
  </conditionalFormatting>
  <conditionalFormatting sqref="N2">
    <cfRule type="containsText" dxfId="6" priority="124" operator="containsText" text="OPI">
      <formula>NOT(ISERROR(SEARCH(("OPI"),(N2))))</formula>
    </cfRule>
  </conditionalFormatting>
  <conditionalFormatting sqref="N2">
    <cfRule type="containsText" dxfId="6" priority="125" operator="containsText" text="OXY">
      <formula>NOT(ISERROR(SEARCH(("OXY"),(N2))))</formula>
    </cfRule>
  </conditionalFormatting>
  <conditionalFormatting sqref="N2">
    <cfRule type="containsText" dxfId="6" priority="126" operator="containsText" text="INVALID">
      <formula>NOT(ISERROR(SEARCH(("INVALID"),(N2))))</formula>
    </cfRule>
  </conditionalFormatting>
  <conditionalFormatting sqref="J2">
    <cfRule type="containsText" dxfId="8" priority="127" operator="containsText" text="wellmed">
      <formula>NOT(ISERROR(SEARCH(("wellmed"),(J2))))</formula>
    </cfRule>
  </conditionalFormatting>
  <conditionalFormatting sqref="A2:J2">
    <cfRule type="expression" dxfId="2" priority="128">
      <formula>$K2="SUPERIOR HEALTH PLAN"</formula>
    </cfRule>
  </conditionalFormatting>
  <conditionalFormatting sqref="B2:K2 L2:L7 M2:O2">
    <cfRule type="containsText" dxfId="8" priority="129" operator="containsText" text="MOLINA">
      <formula>NOT(ISERROR(SEARCH(("MOLINA"),(B2))))</formula>
    </cfRule>
  </conditionalFormatting>
  <conditionalFormatting sqref="A2:J2">
    <cfRule type="expression" dxfId="2" priority="130">
      <formula>$K2="AMBETTER - SUPERIOR"</formula>
    </cfRule>
  </conditionalFormatting>
  <conditionalFormatting sqref="B2:K2 L2:L7 M2:O2">
    <cfRule type="containsText" dxfId="8" priority="131" operator="containsText" text="Superior">
      <formula>NOT(ISERROR(SEARCH(("Superior"),(B2))))</formula>
    </cfRule>
  </conditionalFormatting>
  <conditionalFormatting sqref="O2">
    <cfRule type="expression" dxfId="4" priority="132">
      <formula>$P2="UA-Prelim"</formula>
    </cfRule>
  </conditionalFormatting>
  <conditionalFormatting sqref="O2">
    <cfRule type="expression" dxfId="11" priority="133">
      <formula>$P2="UA"</formula>
    </cfRule>
  </conditionalFormatting>
  <conditionalFormatting sqref="O2">
    <cfRule type="expression" dxfId="1" priority="134">
      <formula>$P2="OUT-UAQ"</formula>
    </cfRule>
  </conditionalFormatting>
  <conditionalFormatting sqref="O2">
    <cfRule type="expression" dxfId="12" priority="135">
      <formula>$P2="OUT-UAQpRE"</formula>
    </cfRule>
  </conditionalFormatting>
  <conditionalFormatting sqref="A2:J2">
    <cfRule type="expression" dxfId="2" priority="136">
      <formula>$P2="UA-NWPT"</formula>
    </cfRule>
  </conditionalFormatting>
  <conditionalFormatting sqref="O2">
    <cfRule type="expression" dxfId="13" priority="137">
      <formula>$P2="OUTSA-SaQu"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1.0"/>
    <col customWidth="1" min="8" max="8" width="28.86"/>
  </cols>
  <sheetData>
    <row r="1">
      <c r="A1" s="44">
        <v>10525.0</v>
      </c>
      <c r="B1" s="92" t="s">
        <v>552</v>
      </c>
      <c r="C1" s="93">
        <v>21713.0</v>
      </c>
      <c r="D1" s="44">
        <v>205248.0</v>
      </c>
      <c r="F1" s="92" t="b">
        <f t="shared" ref="F1:F235" si="1">C1=I1</f>
        <v>1</v>
      </c>
      <c r="G1" s="41">
        <v>205248.0</v>
      </c>
      <c r="H1" s="44" t="s">
        <v>6245</v>
      </c>
      <c r="I1" s="93">
        <v>21713.0</v>
      </c>
    </row>
    <row r="2">
      <c r="A2" s="44">
        <v>16404.0</v>
      </c>
      <c r="B2" s="92" t="s">
        <v>4633</v>
      </c>
      <c r="C2" s="93">
        <v>21743.0</v>
      </c>
      <c r="D2" s="44">
        <v>205249.0</v>
      </c>
      <c r="F2" s="92" t="b">
        <f t="shared" si="1"/>
        <v>1</v>
      </c>
      <c r="G2" s="41">
        <v>205249.0</v>
      </c>
      <c r="H2" s="44" t="s">
        <v>6246</v>
      </c>
      <c r="I2" s="93">
        <v>21743.0</v>
      </c>
    </row>
    <row r="3">
      <c r="A3" s="44">
        <v>11000.0</v>
      </c>
      <c r="B3" s="92" t="s">
        <v>723</v>
      </c>
      <c r="C3" s="93">
        <v>16385.0</v>
      </c>
      <c r="D3" s="44">
        <v>205250.0</v>
      </c>
      <c r="F3" s="92" t="b">
        <f t="shared" si="1"/>
        <v>1</v>
      </c>
      <c r="G3" s="41">
        <v>205250.0</v>
      </c>
      <c r="H3" s="44" t="s">
        <v>6247</v>
      </c>
      <c r="I3" s="93">
        <v>16385.0</v>
      </c>
    </row>
    <row r="4">
      <c r="A4" s="44">
        <v>11736.0</v>
      </c>
      <c r="B4" s="92" t="s">
        <v>1049</v>
      </c>
      <c r="C4" s="93">
        <v>21851.0</v>
      </c>
      <c r="D4" s="44">
        <v>205251.0</v>
      </c>
      <c r="F4" s="92" t="b">
        <f t="shared" si="1"/>
        <v>1</v>
      </c>
      <c r="G4" s="41">
        <v>205251.0</v>
      </c>
      <c r="H4" s="44" t="s">
        <v>6248</v>
      </c>
      <c r="I4" s="93">
        <v>21851.0</v>
      </c>
    </row>
    <row r="5">
      <c r="A5" s="44">
        <v>14971.0</v>
      </c>
      <c r="B5" s="92" t="s">
        <v>3414</v>
      </c>
      <c r="C5" s="93">
        <v>19737.0</v>
      </c>
      <c r="D5" s="44">
        <v>205252.0</v>
      </c>
      <c r="F5" s="92" t="b">
        <f t="shared" si="1"/>
        <v>0</v>
      </c>
      <c r="G5" s="41">
        <v>205252.0</v>
      </c>
      <c r="H5" s="44" t="s">
        <v>6249</v>
      </c>
      <c r="I5" s="93">
        <v>18641.0</v>
      </c>
    </row>
    <row r="6">
      <c r="A6" s="44">
        <v>16028.0</v>
      </c>
      <c r="B6" s="92" t="s">
        <v>4329</v>
      </c>
      <c r="C6" s="93">
        <v>23078.0</v>
      </c>
      <c r="F6" s="92" t="b">
        <f t="shared" si="1"/>
        <v>0</v>
      </c>
    </row>
    <row r="7">
      <c r="A7" s="44">
        <v>14826.0</v>
      </c>
      <c r="B7" s="92" t="s">
        <v>3295</v>
      </c>
      <c r="C7" s="93">
        <v>16646.0</v>
      </c>
      <c r="D7" s="44">
        <v>205253.0</v>
      </c>
      <c r="F7" s="92" t="b">
        <f t="shared" si="1"/>
        <v>0</v>
      </c>
      <c r="G7" s="41">
        <v>205253.0</v>
      </c>
      <c r="H7" s="44" t="s">
        <v>6250</v>
      </c>
      <c r="I7" s="93">
        <v>16677.0</v>
      </c>
    </row>
    <row r="8">
      <c r="A8" s="44">
        <v>15059.0</v>
      </c>
      <c r="B8" s="92" t="s">
        <v>3486</v>
      </c>
      <c r="C8" s="93">
        <v>19432.0</v>
      </c>
      <c r="D8" s="44">
        <v>205254.0</v>
      </c>
      <c r="F8" s="92" t="b">
        <f t="shared" si="1"/>
        <v>1</v>
      </c>
      <c r="G8" s="41">
        <v>205254.0</v>
      </c>
      <c r="H8" s="44" t="s">
        <v>6251</v>
      </c>
      <c r="I8" s="93">
        <v>19432.0</v>
      </c>
    </row>
    <row r="9">
      <c r="A9" s="44">
        <v>15008.0</v>
      </c>
      <c r="B9" s="92" t="s">
        <v>3445</v>
      </c>
      <c r="C9" s="93">
        <v>33839.0</v>
      </c>
      <c r="D9" s="44">
        <v>205255.0</v>
      </c>
      <c r="F9" s="92" t="b">
        <f t="shared" si="1"/>
        <v>1</v>
      </c>
      <c r="G9" s="41">
        <v>205255.0</v>
      </c>
      <c r="H9" s="44" t="s">
        <v>6252</v>
      </c>
      <c r="I9" s="93">
        <v>33839.0</v>
      </c>
    </row>
    <row r="10">
      <c r="A10" s="44">
        <v>14821.0</v>
      </c>
      <c r="B10" s="92" t="s">
        <v>3292</v>
      </c>
      <c r="C10" s="93">
        <v>21380.0</v>
      </c>
      <c r="D10" s="44">
        <v>205256.0</v>
      </c>
      <c r="F10" s="92" t="b">
        <f t="shared" si="1"/>
        <v>1</v>
      </c>
      <c r="G10" s="41">
        <v>205256.0</v>
      </c>
      <c r="H10" s="44" t="s">
        <v>6253</v>
      </c>
      <c r="I10" s="93">
        <v>21380.0</v>
      </c>
    </row>
    <row r="11">
      <c r="A11" s="44">
        <v>14198.0</v>
      </c>
      <c r="B11" s="92" t="s">
        <v>2783</v>
      </c>
      <c r="C11" s="93">
        <v>25589.0</v>
      </c>
      <c r="D11" s="44">
        <v>205257.0</v>
      </c>
      <c r="F11" s="92" t="b">
        <f t="shared" si="1"/>
        <v>1</v>
      </c>
      <c r="G11" s="41">
        <v>205257.0</v>
      </c>
      <c r="H11" s="44" t="s">
        <v>6254</v>
      </c>
      <c r="I11" s="93">
        <v>25589.0</v>
      </c>
    </row>
    <row r="12">
      <c r="A12" s="44">
        <v>15646.0</v>
      </c>
      <c r="B12" s="92" t="s">
        <v>3984</v>
      </c>
      <c r="C12" s="93">
        <v>28024.0</v>
      </c>
      <c r="D12" s="44">
        <v>205258.0</v>
      </c>
      <c r="F12" s="92" t="b">
        <f t="shared" si="1"/>
        <v>1</v>
      </c>
      <c r="G12" s="41">
        <v>205258.0</v>
      </c>
      <c r="H12" s="44" t="s">
        <v>3984</v>
      </c>
      <c r="I12" s="93">
        <v>28024.0</v>
      </c>
    </row>
    <row r="13">
      <c r="A13" s="44">
        <v>13336.0</v>
      </c>
      <c r="B13" s="92" t="s">
        <v>2121</v>
      </c>
      <c r="C13" s="93">
        <v>15346.0</v>
      </c>
      <c r="D13" s="44">
        <v>205259.0</v>
      </c>
      <c r="F13" s="92" t="b">
        <f t="shared" si="1"/>
        <v>1</v>
      </c>
      <c r="G13" s="41">
        <v>205259.0</v>
      </c>
      <c r="H13" s="44" t="s">
        <v>2121</v>
      </c>
      <c r="I13" s="93">
        <v>15346.0</v>
      </c>
    </row>
    <row r="14">
      <c r="A14" s="44">
        <v>13956.0</v>
      </c>
      <c r="B14" s="92" t="s">
        <v>2603</v>
      </c>
      <c r="C14" s="93">
        <v>16581.0</v>
      </c>
      <c r="D14" s="44">
        <v>205260.0</v>
      </c>
      <c r="F14" s="92" t="b">
        <f t="shared" si="1"/>
        <v>1</v>
      </c>
      <c r="G14" s="41">
        <v>205260.0</v>
      </c>
      <c r="H14" s="44" t="s">
        <v>6255</v>
      </c>
      <c r="I14" s="93">
        <v>16581.0</v>
      </c>
    </row>
    <row r="15">
      <c r="A15" s="44">
        <v>12332.0</v>
      </c>
      <c r="B15" s="92" t="s">
        <v>1365</v>
      </c>
      <c r="C15" s="93">
        <v>20646.0</v>
      </c>
      <c r="D15" s="44">
        <v>205261.0</v>
      </c>
      <c r="F15" s="92" t="b">
        <f t="shared" si="1"/>
        <v>1</v>
      </c>
      <c r="G15" s="41">
        <v>205261.0</v>
      </c>
      <c r="H15" s="44" t="s">
        <v>6256</v>
      </c>
      <c r="I15" s="93">
        <v>20646.0</v>
      </c>
    </row>
    <row r="16">
      <c r="A16" s="44">
        <v>14496.0</v>
      </c>
      <c r="B16" s="92" t="s">
        <v>3017</v>
      </c>
      <c r="C16" s="93">
        <v>18498.0</v>
      </c>
      <c r="D16" s="44">
        <v>205262.0</v>
      </c>
      <c r="F16" s="92" t="b">
        <f t="shared" si="1"/>
        <v>1</v>
      </c>
      <c r="G16" s="41">
        <v>205262.0</v>
      </c>
      <c r="H16" s="44" t="s">
        <v>6257</v>
      </c>
      <c r="I16" s="93">
        <v>18498.0</v>
      </c>
    </row>
    <row r="17">
      <c r="A17" s="44">
        <v>16039.0</v>
      </c>
      <c r="B17" s="92" t="s">
        <v>4337</v>
      </c>
      <c r="C17" s="93">
        <v>23742.0</v>
      </c>
      <c r="D17" s="44">
        <v>205263.0</v>
      </c>
      <c r="F17" s="92" t="b">
        <f t="shared" si="1"/>
        <v>1</v>
      </c>
      <c r="G17" s="41">
        <v>205263.0</v>
      </c>
      <c r="H17" s="44" t="s">
        <v>6258</v>
      </c>
      <c r="I17" s="93">
        <v>23742.0</v>
      </c>
    </row>
    <row r="18">
      <c r="A18" s="44">
        <v>16384.0</v>
      </c>
      <c r="B18" s="92" t="s">
        <v>4621</v>
      </c>
      <c r="C18" s="93">
        <v>22210.0</v>
      </c>
      <c r="D18" s="44">
        <v>205264.0</v>
      </c>
      <c r="F18" s="92" t="b">
        <f t="shared" si="1"/>
        <v>1</v>
      </c>
      <c r="G18" s="41">
        <v>205264.0</v>
      </c>
      <c r="H18" s="44" t="s">
        <v>6259</v>
      </c>
      <c r="I18" s="93">
        <v>22210.0</v>
      </c>
    </row>
    <row r="19">
      <c r="A19" s="44">
        <v>15015.0</v>
      </c>
      <c r="B19" s="92" t="s">
        <v>3450</v>
      </c>
      <c r="C19" s="93">
        <v>18019.0</v>
      </c>
      <c r="D19" s="44">
        <v>205265.0</v>
      </c>
      <c r="F19" s="92" t="b">
        <f t="shared" si="1"/>
        <v>1</v>
      </c>
      <c r="G19" s="41">
        <v>205265.0</v>
      </c>
      <c r="H19" s="44" t="s">
        <v>6260</v>
      </c>
      <c r="I19" s="93">
        <v>18019.0</v>
      </c>
    </row>
    <row r="20">
      <c r="A20" s="44">
        <v>15798.0</v>
      </c>
      <c r="B20" s="92" t="s">
        <v>4123</v>
      </c>
      <c r="C20" s="93">
        <v>26903.0</v>
      </c>
      <c r="D20" s="44">
        <v>205266.0</v>
      </c>
      <c r="F20" s="92" t="b">
        <f t="shared" si="1"/>
        <v>1</v>
      </c>
      <c r="G20" s="41">
        <v>205266.0</v>
      </c>
      <c r="H20" s="44" t="s">
        <v>4123</v>
      </c>
      <c r="I20" s="93">
        <v>26903.0</v>
      </c>
    </row>
    <row r="21">
      <c r="A21" s="44">
        <v>17432.0</v>
      </c>
      <c r="B21" s="92" t="s">
        <v>5432</v>
      </c>
      <c r="C21" s="93">
        <v>28960.0</v>
      </c>
      <c r="D21" s="44">
        <v>205267.0</v>
      </c>
      <c r="F21" s="92" t="b">
        <f t="shared" si="1"/>
        <v>1</v>
      </c>
      <c r="G21" s="41">
        <v>205267.0</v>
      </c>
      <c r="H21" s="44" t="s">
        <v>5432</v>
      </c>
      <c r="I21" s="93">
        <v>28960.0</v>
      </c>
    </row>
    <row r="22">
      <c r="A22" s="44">
        <v>16824.0</v>
      </c>
      <c r="B22" s="92" t="s">
        <v>6261</v>
      </c>
      <c r="C22" s="93">
        <v>26090.0</v>
      </c>
      <c r="D22" s="44">
        <v>205268.0</v>
      </c>
      <c r="F22" s="92" t="b">
        <f t="shared" si="1"/>
        <v>1</v>
      </c>
      <c r="G22" s="41">
        <v>205268.0</v>
      </c>
      <c r="H22" s="44" t="s">
        <v>6261</v>
      </c>
      <c r="I22" s="93">
        <v>26090.0</v>
      </c>
    </row>
    <row r="23">
      <c r="A23" s="44">
        <v>16318.0</v>
      </c>
      <c r="B23" s="92" t="s">
        <v>4561</v>
      </c>
      <c r="C23" s="93">
        <v>18967.0</v>
      </c>
      <c r="D23" s="44">
        <v>205269.0</v>
      </c>
      <c r="F23" s="92" t="b">
        <f t="shared" si="1"/>
        <v>1</v>
      </c>
      <c r="G23" s="41">
        <v>205269.0</v>
      </c>
      <c r="H23" s="44" t="s">
        <v>6262</v>
      </c>
      <c r="I23" s="93">
        <v>18967.0</v>
      </c>
    </row>
    <row r="24">
      <c r="A24" s="44">
        <v>17358.0</v>
      </c>
      <c r="B24" s="92" t="s">
        <v>5373</v>
      </c>
      <c r="C24" s="93">
        <v>26128.0</v>
      </c>
      <c r="D24" s="44">
        <v>205270.0</v>
      </c>
      <c r="F24" s="92" t="b">
        <f t="shared" si="1"/>
        <v>1</v>
      </c>
      <c r="G24" s="41">
        <v>205270.0</v>
      </c>
      <c r="H24" s="44" t="s">
        <v>5373</v>
      </c>
      <c r="I24" s="93">
        <v>26128.0</v>
      </c>
    </row>
    <row r="25">
      <c r="A25" s="44">
        <v>17459.0</v>
      </c>
      <c r="B25" s="92" t="s">
        <v>5453</v>
      </c>
      <c r="C25" s="93">
        <v>16684.0</v>
      </c>
      <c r="D25" s="44">
        <v>205271.0</v>
      </c>
      <c r="F25" s="92" t="b">
        <f t="shared" si="1"/>
        <v>1</v>
      </c>
      <c r="G25" s="41">
        <v>205271.0</v>
      </c>
      <c r="H25" s="44" t="s">
        <v>5453</v>
      </c>
      <c r="I25" s="93">
        <v>16684.0</v>
      </c>
    </row>
    <row r="26">
      <c r="A26" s="44">
        <v>9854.0</v>
      </c>
      <c r="B26" s="92" t="s">
        <v>286</v>
      </c>
      <c r="C26" s="93">
        <v>21614.0</v>
      </c>
      <c r="D26" s="44">
        <v>205272.0</v>
      </c>
      <c r="F26" s="92" t="b">
        <f t="shared" si="1"/>
        <v>1</v>
      </c>
      <c r="G26" s="41">
        <v>205272.0</v>
      </c>
      <c r="H26" s="44" t="s">
        <v>6263</v>
      </c>
      <c r="I26" s="93">
        <v>21614.0</v>
      </c>
    </row>
    <row r="27">
      <c r="A27" s="44">
        <v>12363.0</v>
      </c>
      <c r="B27" s="92" t="s">
        <v>1381</v>
      </c>
      <c r="C27" s="93">
        <v>23307.0</v>
      </c>
      <c r="D27" s="44">
        <v>205273.0</v>
      </c>
      <c r="F27" s="92" t="b">
        <f t="shared" si="1"/>
        <v>1</v>
      </c>
      <c r="G27" s="41">
        <v>205273.0</v>
      </c>
      <c r="H27" s="44" t="s">
        <v>6264</v>
      </c>
      <c r="I27" s="93">
        <v>23307.0</v>
      </c>
    </row>
    <row r="28">
      <c r="A28" s="44">
        <v>11827.0</v>
      </c>
      <c r="B28" s="92" t="s">
        <v>1096</v>
      </c>
      <c r="C28" s="93">
        <v>30145.0</v>
      </c>
      <c r="D28" s="44">
        <v>205274.0</v>
      </c>
      <c r="F28" s="92" t="b">
        <f t="shared" si="1"/>
        <v>1</v>
      </c>
      <c r="G28" s="41">
        <v>205274.0</v>
      </c>
      <c r="H28" s="44" t="s">
        <v>6265</v>
      </c>
      <c r="I28" s="93">
        <v>30145.0</v>
      </c>
    </row>
    <row r="29">
      <c r="A29" s="41">
        <v>16294.0</v>
      </c>
      <c r="B29" s="92" t="s">
        <v>4543</v>
      </c>
      <c r="C29" s="93">
        <v>24388.0</v>
      </c>
      <c r="D29" s="92">
        <f t="shared" ref="D29:D38" si="2">G29</f>
        <v>205275</v>
      </c>
      <c r="F29" s="92" t="b">
        <f t="shared" si="1"/>
        <v>1</v>
      </c>
      <c r="G29" s="92">
        <v>205275.0</v>
      </c>
      <c r="H29" s="92" t="s">
        <v>6266</v>
      </c>
      <c r="I29" s="93">
        <v>24388.0</v>
      </c>
    </row>
    <row r="30">
      <c r="A30" s="41">
        <v>12879.0</v>
      </c>
      <c r="B30" s="92" t="s">
        <v>1753</v>
      </c>
      <c r="C30" s="93">
        <v>20311.0</v>
      </c>
      <c r="D30" s="92">
        <f t="shared" si="2"/>
        <v>205276</v>
      </c>
      <c r="F30" s="92" t="b">
        <f t="shared" si="1"/>
        <v>1</v>
      </c>
      <c r="G30" s="92">
        <v>205276.0</v>
      </c>
      <c r="H30" s="92" t="s">
        <v>6267</v>
      </c>
      <c r="I30" s="93">
        <v>20311.0</v>
      </c>
    </row>
    <row r="31">
      <c r="A31" s="41">
        <v>9245.0</v>
      </c>
      <c r="B31" s="92" t="s">
        <v>69</v>
      </c>
      <c r="C31" s="93">
        <v>16580.0</v>
      </c>
      <c r="D31" s="92">
        <f t="shared" si="2"/>
        <v>205277</v>
      </c>
      <c r="F31" s="92" t="b">
        <f t="shared" si="1"/>
        <v>1</v>
      </c>
      <c r="G31" s="92">
        <v>205277.0</v>
      </c>
      <c r="H31" s="92" t="s">
        <v>6268</v>
      </c>
      <c r="I31" s="93">
        <v>16580.0</v>
      </c>
    </row>
    <row r="32">
      <c r="A32" s="41">
        <v>16995.0</v>
      </c>
      <c r="B32" s="92" t="s">
        <v>5085</v>
      </c>
      <c r="C32" s="93">
        <v>24264.0</v>
      </c>
      <c r="D32" s="92">
        <f t="shared" si="2"/>
        <v>205278</v>
      </c>
      <c r="F32" s="92" t="b">
        <f t="shared" si="1"/>
        <v>1</v>
      </c>
      <c r="G32" s="92">
        <v>205278.0</v>
      </c>
      <c r="H32" s="92" t="s">
        <v>6269</v>
      </c>
      <c r="I32" s="93">
        <v>24264.0</v>
      </c>
    </row>
    <row r="33">
      <c r="A33" s="41">
        <v>12721.0</v>
      </c>
      <c r="B33" s="92" t="s">
        <v>1621</v>
      </c>
      <c r="C33" s="93">
        <v>29014.0</v>
      </c>
      <c r="D33" s="92">
        <f t="shared" si="2"/>
        <v>205279</v>
      </c>
      <c r="F33" s="92" t="b">
        <f t="shared" si="1"/>
        <v>1</v>
      </c>
      <c r="G33" s="92">
        <v>205279.0</v>
      </c>
      <c r="H33" s="92" t="s">
        <v>6270</v>
      </c>
      <c r="I33" s="93">
        <v>29014.0</v>
      </c>
    </row>
    <row r="34">
      <c r="A34" s="41">
        <v>12869.0</v>
      </c>
      <c r="B34" s="92" t="s">
        <v>1745</v>
      </c>
      <c r="C34" s="93">
        <v>25511.0</v>
      </c>
      <c r="D34" s="92">
        <f t="shared" si="2"/>
        <v>205280</v>
      </c>
      <c r="F34" s="92" t="b">
        <f t="shared" si="1"/>
        <v>1</v>
      </c>
      <c r="G34" s="92">
        <v>205280.0</v>
      </c>
      <c r="H34" s="92" t="s">
        <v>6271</v>
      </c>
      <c r="I34" s="93">
        <v>25511.0</v>
      </c>
    </row>
    <row r="35">
      <c r="A35" s="41">
        <v>14152.0</v>
      </c>
      <c r="B35" s="92" t="s">
        <v>2750</v>
      </c>
      <c r="C35" s="93">
        <v>25368.0</v>
      </c>
      <c r="D35" s="92">
        <f t="shared" si="2"/>
        <v>205281</v>
      </c>
      <c r="F35" s="92" t="b">
        <f t="shared" si="1"/>
        <v>1</v>
      </c>
      <c r="G35" s="92">
        <v>205281.0</v>
      </c>
      <c r="H35" s="92" t="s">
        <v>6272</v>
      </c>
      <c r="I35" s="93">
        <v>25368.0</v>
      </c>
    </row>
    <row r="36">
      <c r="A36" s="41">
        <v>11884.0</v>
      </c>
      <c r="B36" s="92" t="s">
        <v>1137</v>
      </c>
      <c r="C36" s="93">
        <v>23150.0</v>
      </c>
      <c r="D36" s="92">
        <f t="shared" si="2"/>
        <v>205282</v>
      </c>
      <c r="F36" s="92" t="b">
        <f t="shared" si="1"/>
        <v>1</v>
      </c>
      <c r="G36" s="92">
        <v>205282.0</v>
      </c>
      <c r="H36" s="92" t="s">
        <v>6273</v>
      </c>
      <c r="I36" s="93">
        <v>23150.0</v>
      </c>
    </row>
    <row r="37">
      <c r="A37" s="41">
        <v>15479.0</v>
      </c>
      <c r="B37" s="92" t="s">
        <v>3836</v>
      </c>
      <c r="C37" s="93">
        <v>28397.0</v>
      </c>
      <c r="D37" s="92">
        <f t="shared" si="2"/>
        <v>205283</v>
      </c>
      <c r="F37" s="92" t="b">
        <f t="shared" si="1"/>
        <v>1</v>
      </c>
      <c r="G37" s="92">
        <v>205283.0</v>
      </c>
      <c r="H37" s="92" t="s">
        <v>6274</v>
      </c>
      <c r="I37" s="93">
        <v>28397.0</v>
      </c>
    </row>
    <row r="38">
      <c r="A38" s="41">
        <v>9239.0</v>
      </c>
      <c r="B38" s="92" t="s">
        <v>65</v>
      </c>
      <c r="C38" s="93">
        <v>17941.0</v>
      </c>
      <c r="D38" s="92">
        <f t="shared" si="2"/>
        <v>205284</v>
      </c>
      <c r="F38" s="92" t="b">
        <f t="shared" si="1"/>
        <v>1</v>
      </c>
      <c r="G38" s="92">
        <v>205284.0</v>
      </c>
      <c r="H38" s="92" t="s">
        <v>6275</v>
      </c>
      <c r="I38" s="93">
        <v>17941.0</v>
      </c>
    </row>
    <row r="39">
      <c r="A39" s="41">
        <v>11363.0</v>
      </c>
      <c r="B39" s="92" t="s">
        <v>888</v>
      </c>
      <c r="C39" s="93"/>
      <c r="F39" s="92" t="b">
        <f t="shared" si="1"/>
        <v>1</v>
      </c>
    </row>
    <row r="40">
      <c r="A40" s="41">
        <v>11931.0</v>
      </c>
      <c r="B40" s="92" t="s">
        <v>1156</v>
      </c>
      <c r="C40" s="93">
        <v>22452.0</v>
      </c>
      <c r="D40" s="92">
        <f t="shared" ref="D40:D60" si="3">G40</f>
        <v>205285</v>
      </c>
      <c r="F40" s="92" t="b">
        <f t="shared" si="1"/>
        <v>1</v>
      </c>
      <c r="G40" s="92">
        <v>205285.0</v>
      </c>
      <c r="H40" s="92" t="s">
        <v>6276</v>
      </c>
      <c r="I40" s="93">
        <v>22452.0</v>
      </c>
    </row>
    <row r="41">
      <c r="A41" s="41">
        <v>17476.0</v>
      </c>
      <c r="B41" s="92" t="s">
        <v>5469</v>
      </c>
      <c r="C41" s="93">
        <v>18264.0</v>
      </c>
      <c r="D41" s="92">
        <f t="shared" si="3"/>
        <v>205286</v>
      </c>
      <c r="F41" s="92" t="b">
        <f t="shared" si="1"/>
        <v>1</v>
      </c>
      <c r="G41" s="92">
        <v>205286.0</v>
      </c>
      <c r="H41" s="92" t="s">
        <v>5469</v>
      </c>
      <c r="I41" s="93">
        <v>18264.0</v>
      </c>
    </row>
    <row r="42">
      <c r="A42" s="41">
        <v>17458.0</v>
      </c>
      <c r="B42" s="92" t="s">
        <v>5452</v>
      </c>
      <c r="C42" s="93">
        <v>14496.0</v>
      </c>
      <c r="D42" s="92">
        <f t="shared" si="3"/>
        <v>205287</v>
      </c>
      <c r="F42" s="92" t="b">
        <f t="shared" si="1"/>
        <v>1</v>
      </c>
      <c r="G42" s="92">
        <v>205287.0</v>
      </c>
      <c r="H42" s="92" t="s">
        <v>6277</v>
      </c>
      <c r="I42" s="93">
        <v>14496.0</v>
      </c>
    </row>
    <row r="43">
      <c r="A43" s="41">
        <v>16527.0</v>
      </c>
      <c r="B43" s="92" t="s">
        <v>4727</v>
      </c>
      <c r="C43" s="93">
        <v>22233.0</v>
      </c>
      <c r="D43" s="92">
        <f t="shared" si="3"/>
        <v>205288</v>
      </c>
      <c r="F43" s="92" t="b">
        <f t="shared" si="1"/>
        <v>1</v>
      </c>
      <c r="G43" s="92">
        <v>205288.0</v>
      </c>
      <c r="H43" s="92" t="s">
        <v>6278</v>
      </c>
      <c r="I43" s="93">
        <v>22233.0</v>
      </c>
    </row>
    <row r="44">
      <c r="A44" s="41">
        <v>12930.0</v>
      </c>
      <c r="B44" s="92" t="s">
        <v>1794</v>
      </c>
      <c r="C44" s="93">
        <v>21097.0</v>
      </c>
      <c r="D44" s="92">
        <f t="shared" si="3"/>
        <v>205289</v>
      </c>
      <c r="F44" s="92" t="b">
        <f t="shared" si="1"/>
        <v>1</v>
      </c>
      <c r="G44" s="92">
        <v>205289.0</v>
      </c>
      <c r="H44" s="92" t="s">
        <v>6279</v>
      </c>
      <c r="I44" s="93">
        <v>21097.0</v>
      </c>
    </row>
    <row r="45">
      <c r="A45" s="41">
        <v>17199.0</v>
      </c>
      <c r="B45" s="92" t="s">
        <v>5250</v>
      </c>
      <c r="C45" s="93">
        <v>34129.0</v>
      </c>
      <c r="D45" s="92">
        <f t="shared" si="3"/>
        <v>205290</v>
      </c>
      <c r="F45" s="92" t="b">
        <f t="shared" si="1"/>
        <v>1</v>
      </c>
      <c r="G45" s="92">
        <v>205290.0</v>
      </c>
      <c r="H45" s="92" t="s">
        <v>6280</v>
      </c>
      <c r="I45" s="93">
        <v>34129.0</v>
      </c>
    </row>
    <row r="46">
      <c r="A46" s="41">
        <v>12001.0</v>
      </c>
      <c r="B46" s="92" t="s">
        <v>1189</v>
      </c>
      <c r="C46" s="93">
        <v>29034.0</v>
      </c>
      <c r="D46" s="92">
        <f t="shared" si="3"/>
        <v>205291</v>
      </c>
      <c r="F46" s="92" t="b">
        <f t="shared" si="1"/>
        <v>1</v>
      </c>
      <c r="G46" s="92">
        <v>205291.0</v>
      </c>
      <c r="H46" s="92" t="s">
        <v>6281</v>
      </c>
      <c r="I46" s="93">
        <v>29034.0</v>
      </c>
    </row>
    <row r="47">
      <c r="A47" s="41">
        <v>14076.0</v>
      </c>
      <c r="B47" s="92" t="s">
        <v>2688</v>
      </c>
      <c r="C47" s="93">
        <v>29289.0</v>
      </c>
      <c r="D47" s="92">
        <f t="shared" si="3"/>
        <v>205292</v>
      </c>
      <c r="F47" s="92" t="b">
        <f t="shared" si="1"/>
        <v>1</v>
      </c>
      <c r="G47" s="92">
        <v>205292.0</v>
      </c>
      <c r="H47" s="92" t="s">
        <v>6282</v>
      </c>
      <c r="I47" s="93">
        <v>29289.0</v>
      </c>
    </row>
    <row r="48">
      <c r="A48" s="41">
        <v>13602.0</v>
      </c>
      <c r="B48" s="92" t="s">
        <v>2327</v>
      </c>
      <c r="C48" s="93">
        <v>24396.0</v>
      </c>
      <c r="D48" s="92">
        <f t="shared" si="3"/>
        <v>205293</v>
      </c>
      <c r="F48" s="92" t="b">
        <f t="shared" si="1"/>
        <v>1</v>
      </c>
      <c r="G48" s="92">
        <v>205293.0</v>
      </c>
      <c r="H48" s="92" t="s">
        <v>6283</v>
      </c>
      <c r="I48" s="93">
        <v>24396.0</v>
      </c>
    </row>
    <row r="49">
      <c r="A49" s="41">
        <v>15253.0</v>
      </c>
      <c r="B49" s="92" t="s">
        <v>3651</v>
      </c>
      <c r="C49" s="93">
        <v>24706.0</v>
      </c>
      <c r="D49" s="92">
        <f t="shared" si="3"/>
        <v>205294</v>
      </c>
      <c r="F49" s="92" t="b">
        <f t="shared" si="1"/>
        <v>1</v>
      </c>
      <c r="G49" s="92">
        <v>205294.0</v>
      </c>
      <c r="H49" s="92" t="s">
        <v>6284</v>
      </c>
      <c r="I49" s="93">
        <v>24706.0</v>
      </c>
    </row>
    <row r="50">
      <c r="A50" s="41">
        <v>11105.0</v>
      </c>
      <c r="B50" s="92" t="s">
        <v>777</v>
      </c>
      <c r="C50" s="93">
        <v>23128.0</v>
      </c>
      <c r="D50" s="92">
        <f t="shared" si="3"/>
        <v>205295</v>
      </c>
      <c r="F50" s="92" t="b">
        <f t="shared" si="1"/>
        <v>1</v>
      </c>
      <c r="G50" s="92">
        <v>205295.0</v>
      </c>
      <c r="H50" s="92" t="s">
        <v>6285</v>
      </c>
      <c r="I50" s="93">
        <v>23128.0</v>
      </c>
    </row>
    <row r="51">
      <c r="A51" s="41">
        <v>9975.0</v>
      </c>
      <c r="B51" s="92" t="s">
        <v>323</v>
      </c>
      <c r="C51" s="93">
        <v>25010.0</v>
      </c>
      <c r="D51" s="92">
        <f t="shared" si="3"/>
        <v>205296</v>
      </c>
      <c r="F51" s="92" t="b">
        <f t="shared" si="1"/>
        <v>1</v>
      </c>
      <c r="G51" s="92">
        <v>205296.0</v>
      </c>
      <c r="H51" s="92" t="s">
        <v>6286</v>
      </c>
      <c r="I51" s="93">
        <v>25010.0</v>
      </c>
    </row>
    <row r="52">
      <c r="A52" s="41">
        <v>16119.0</v>
      </c>
      <c r="B52" s="92" t="s">
        <v>4406</v>
      </c>
      <c r="C52" s="93">
        <v>22435.0</v>
      </c>
      <c r="D52" s="92">
        <f t="shared" si="3"/>
        <v>205297</v>
      </c>
      <c r="F52" s="92" t="b">
        <f t="shared" si="1"/>
        <v>1</v>
      </c>
      <c r="G52" s="92">
        <v>205297.0</v>
      </c>
      <c r="H52" s="92" t="s">
        <v>6287</v>
      </c>
      <c r="I52" s="93">
        <v>22435.0</v>
      </c>
    </row>
    <row r="53">
      <c r="A53" s="41">
        <v>16503.0</v>
      </c>
      <c r="B53" s="92" t="s">
        <v>4704</v>
      </c>
      <c r="C53" s="93">
        <v>12325.0</v>
      </c>
      <c r="D53" s="92">
        <f t="shared" si="3"/>
        <v>205298</v>
      </c>
      <c r="F53" s="92" t="b">
        <f t="shared" si="1"/>
        <v>1</v>
      </c>
      <c r="G53" s="92">
        <v>205298.0</v>
      </c>
      <c r="H53" s="92" t="s">
        <v>6288</v>
      </c>
      <c r="I53" s="93">
        <v>12325.0</v>
      </c>
    </row>
    <row r="54">
      <c r="A54" s="41">
        <v>16970.0</v>
      </c>
      <c r="B54" s="92" t="s">
        <v>5067</v>
      </c>
      <c r="C54" s="93">
        <v>19986.0</v>
      </c>
      <c r="D54" s="92">
        <f t="shared" si="3"/>
        <v>205299</v>
      </c>
      <c r="F54" s="92" t="b">
        <f t="shared" si="1"/>
        <v>1</v>
      </c>
      <c r="G54" s="92">
        <v>205299.0</v>
      </c>
      <c r="H54" s="92" t="s">
        <v>5067</v>
      </c>
      <c r="I54" s="93">
        <v>19986.0</v>
      </c>
    </row>
    <row r="55">
      <c r="A55" s="41">
        <v>17470.0</v>
      </c>
      <c r="B55" s="92" t="s">
        <v>5463</v>
      </c>
      <c r="C55" s="93">
        <v>34674.0</v>
      </c>
      <c r="D55" s="92">
        <f t="shared" si="3"/>
        <v>205300</v>
      </c>
      <c r="F55" s="92" t="b">
        <f t="shared" si="1"/>
        <v>1</v>
      </c>
      <c r="G55" s="92">
        <v>205300.0</v>
      </c>
      <c r="H55" s="92" t="s">
        <v>6289</v>
      </c>
      <c r="I55" s="93">
        <v>34674.0</v>
      </c>
    </row>
    <row r="56">
      <c r="A56" s="41">
        <v>15461.0</v>
      </c>
      <c r="B56" s="92" t="s">
        <v>3819</v>
      </c>
      <c r="C56" s="93">
        <v>13322.0</v>
      </c>
      <c r="D56" s="92">
        <f t="shared" si="3"/>
        <v>205301</v>
      </c>
      <c r="F56" s="92" t="b">
        <f t="shared" si="1"/>
        <v>1</v>
      </c>
      <c r="G56" s="92">
        <v>205301.0</v>
      </c>
      <c r="H56" s="92" t="s">
        <v>6290</v>
      </c>
      <c r="I56" s="93">
        <v>13322.0</v>
      </c>
    </row>
    <row r="57">
      <c r="A57" s="41">
        <v>11072.0</v>
      </c>
      <c r="B57" s="92" t="s">
        <v>762</v>
      </c>
      <c r="C57" s="93">
        <v>27956.0</v>
      </c>
      <c r="D57" s="92">
        <f t="shared" si="3"/>
        <v>205302</v>
      </c>
      <c r="F57" s="92" t="b">
        <f t="shared" si="1"/>
        <v>1</v>
      </c>
      <c r="G57" s="92">
        <v>205302.0</v>
      </c>
      <c r="H57" s="92" t="s">
        <v>6291</v>
      </c>
      <c r="I57" s="93">
        <v>27956.0</v>
      </c>
    </row>
    <row r="58">
      <c r="A58" s="41">
        <v>10185.0</v>
      </c>
      <c r="B58" s="92" t="s">
        <v>414</v>
      </c>
      <c r="C58" s="93">
        <v>24575.0</v>
      </c>
      <c r="D58" s="92">
        <f t="shared" si="3"/>
        <v>205303</v>
      </c>
      <c r="F58" s="92" t="b">
        <f t="shared" si="1"/>
        <v>1</v>
      </c>
      <c r="G58" s="92">
        <v>205303.0</v>
      </c>
      <c r="H58" s="92" t="s">
        <v>6292</v>
      </c>
      <c r="I58" s="93">
        <v>24575.0</v>
      </c>
    </row>
    <row r="59">
      <c r="A59" s="41">
        <v>17097.0</v>
      </c>
      <c r="B59" s="92" t="s">
        <v>5167</v>
      </c>
      <c r="C59" s="93">
        <v>20197.0</v>
      </c>
      <c r="D59" s="92">
        <f t="shared" si="3"/>
        <v>205304</v>
      </c>
      <c r="F59" s="92" t="b">
        <f t="shared" si="1"/>
        <v>1</v>
      </c>
      <c r="G59" s="92">
        <v>205304.0</v>
      </c>
      <c r="H59" s="92" t="s">
        <v>5167</v>
      </c>
      <c r="I59" s="93">
        <v>20197.0</v>
      </c>
    </row>
    <row r="60">
      <c r="A60" s="41">
        <v>17003.0</v>
      </c>
      <c r="B60" s="92" t="s">
        <v>5092</v>
      </c>
      <c r="C60" s="93">
        <v>26677.0</v>
      </c>
      <c r="D60" s="92">
        <f t="shared" si="3"/>
        <v>205305</v>
      </c>
      <c r="F60" s="92" t="b">
        <f t="shared" si="1"/>
        <v>1</v>
      </c>
      <c r="G60" s="92">
        <v>205305.0</v>
      </c>
      <c r="H60" s="92" t="s">
        <v>5092</v>
      </c>
      <c r="I60" s="93">
        <v>26677.0</v>
      </c>
    </row>
    <row r="61">
      <c r="F61" s="92" t="b">
        <f t="shared" si="1"/>
        <v>1</v>
      </c>
      <c r="G61" s="43"/>
      <c r="I61" s="94"/>
    </row>
    <row r="62">
      <c r="C62" s="94"/>
      <c r="F62" s="92" t="b">
        <f t="shared" si="1"/>
        <v>1</v>
      </c>
      <c r="G62" s="43"/>
      <c r="I62" s="94"/>
    </row>
    <row r="63">
      <c r="A63" s="41">
        <v>17477.0</v>
      </c>
      <c r="B63" s="92" t="s">
        <v>5470</v>
      </c>
      <c r="C63" s="93">
        <v>17264.0</v>
      </c>
      <c r="D63" s="92">
        <f t="shared" ref="D63:D102" si="4">G63</f>
        <v>205327</v>
      </c>
      <c r="F63" s="92" t="b">
        <f t="shared" si="1"/>
        <v>1</v>
      </c>
      <c r="G63" s="92">
        <v>205327.0</v>
      </c>
      <c r="H63" s="94" t="s">
        <v>6293</v>
      </c>
      <c r="I63" s="93">
        <v>17264.0</v>
      </c>
    </row>
    <row r="64">
      <c r="A64" s="41">
        <v>10160.0</v>
      </c>
      <c r="B64" s="92" t="s">
        <v>402</v>
      </c>
      <c r="C64" s="93">
        <v>21263.0</v>
      </c>
      <c r="D64" s="92">
        <f t="shared" si="4"/>
        <v>205328</v>
      </c>
      <c r="F64" s="92" t="b">
        <f t="shared" si="1"/>
        <v>1</v>
      </c>
      <c r="G64" s="92">
        <v>205328.0</v>
      </c>
      <c r="H64" s="94" t="s">
        <v>6294</v>
      </c>
      <c r="I64" s="93">
        <v>21263.0</v>
      </c>
    </row>
    <row r="65">
      <c r="A65" s="41">
        <v>12459.0</v>
      </c>
      <c r="B65" s="92" t="s">
        <v>1439</v>
      </c>
      <c r="C65" s="93">
        <v>23886.0</v>
      </c>
      <c r="D65" s="92">
        <f t="shared" si="4"/>
        <v>205329</v>
      </c>
      <c r="F65" s="92" t="b">
        <f t="shared" si="1"/>
        <v>1</v>
      </c>
      <c r="G65" s="92">
        <v>205329.0</v>
      </c>
      <c r="H65" s="94" t="s">
        <v>6295</v>
      </c>
      <c r="I65" s="93">
        <v>23886.0</v>
      </c>
    </row>
    <row r="66">
      <c r="A66" s="41">
        <v>10015.0</v>
      </c>
      <c r="B66" s="92" t="s">
        <v>337</v>
      </c>
      <c r="C66" s="93">
        <v>20741.0</v>
      </c>
      <c r="D66" s="92">
        <f t="shared" si="4"/>
        <v>205330</v>
      </c>
      <c r="F66" s="92" t="b">
        <f t="shared" si="1"/>
        <v>1</v>
      </c>
      <c r="G66" s="92">
        <v>205330.0</v>
      </c>
      <c r="H66" s="94" t="s">
        <v>6296</v>
      </c>
      <c r="I66" s="93">
        <v>20741.0</v>
      </c>
    </row>
    <row r="67">
      <c r="A67" s="41">
        <v>13773.0</v>
      </c>
      <c r="B67" s="92" t="s">
        <v>2463</v>
      </c>
      <c r="C67" s="93">
        <v>32265.0</v>
      </c>
      <c r="D67" s="92">
        <f t="shared" si="4"/>
        <v>205331</v>
      </c>
      <c r="F67" s="92" t="b">
        <f t="shared" si="1"/>
        <v>1</v>
      </c>
      <c r="G67" s="92">
        <v>205331.0</v>
      </c>
      <c r="H67" s="94" t="s">
        <v>2463</v>
      </c>
      <c r="I67" s="93">
        <v>32265.0</v>
      </c>
    </row>
    <row r="68">
      <c r="A68" s="41">
        <v>10796.0</v>
      </c>
      <c r="B68" s="92" t="s">
        <v>655</v>
      </c>
      <c r="C68" s="93">
        <v>19515.0</v>
      </c>
      <c r="D68" s="92">
        <f t="shared" si="4"/>
        <v>205332</v>
      </c>
      <c r="F68" s="92" t="b">
        <f t="shared" si="1"/>
        <v>1</v>
      </c>
      <c r="G68" s="92">
        <v>205332.0</v>
      </c>
      <c r="H68" s="94" t="s">
        <v>6297</v>
      </c>
      <c r="I68" s="93">
        <v>19515.0</v>
      </c>
    </row>
    <row r="69">
      <c r="A69" s="41">
        <v>17162.0</v>
      </c>
      <c r="B69" s="92" t="s">
        <v>5219</v>
      </c>
      <c r="C69" s="93">
        <v>22211.0</v>
      </c>
      <c r="D69" s="92">
        <f t="shared" si="4"/>
        <v>205333</v>
      </c>
      <c r="F69" s="92" t="b">
        <f t="shared" si="1"/>
        <v>1</v>
      </c>
      <c r="G69" s="92">
        <v>205333.0</v>
      </c>
      <c r="H69" s="94" t="s">
        <v>5219</v>
      </c>
      <c r="I69" s="93">
        <v>22211.0</v>
      </c>
    </row>
    <row r="70">
      <c r="A70" s="41">
        <v>11773.0</v>
      </c>
      <c r="B70" s="92" t="s">
        <v>1071</v>
      </c>
      <c r="C70" s="93">
        <v>32461.0</v>
      </c>
      <c r="D70" s="92">
        <f t="shared" si="4"/>
        <v>205334</v>
      </c>
      <c r="F70" s="92" t="b">
        <f t="shared" si="1"/>
        <v>1</v>
      </c>
      <c r="G70" s="92">
        <v>205334.0</v>
      </c>
      <c r="H70" s="94" t="s">
        <v>6298</v>
      </c>
      <c r="I70" s="93">
        <v>32461.0</v>
      </c>
    </row>
    <row r="71">
      <c r="A71" s="41">
        <v>17189.0</v>
      </c>
      <c r="B71" s="92" t="s">
        <v>5242</v>
      </c>
      <c r="C71" s="93">
        <v>26494.0</v>
      </c>
      <c r="D71" s="92">
        <f t="shared" si="4"/>
        <v>205335</v>
      </c>
      <c r="F71" s="92" t="b">
        <f t="shared" si="1"/>
        <v>1</v>
      </c>
      <c r="G71" s="92">
        <v>205335.0</v>
      </c>
      <c r="H71" s="94" t="s">
        <v>5242</v>
      </c>
      <c r="I71" s="93">
        <v>26494.0</v>
      </c>
    </row>
    <row r="72">
      <c r="A72" s="41">
        <v>17201.0</v>
      </c>
      <c r="B72" s="92" t="s">
        <v>5252</v>
      </c>
      <c r="C72" s="93">
        <v>25999.0</v>
      </c>
      <c r="D72" s="92" t="str">
        <f t="shared" si="4"/>
        <v/>
      </c>
      <c r="F72" s="92" t="b">
        <f t="shared" si="1"/>
        <v>0</v>
      </c>
    </row>
    <row r="73">
      <c r="A73" s="41">
        <v>16645.0</v>
      </c>
      <c r="B73" s="92" t="s">
        <v>4811</v>
      </c>
      <c r="C73" s="93">
        <v>17634.0</v>
      </c>
      <c r="D73" s="92">
        <f t="shared" si="4"/>
        <v>205336</v>
      </c>
      <c r="F73" s="92" t="b">
        <f t="shared" si="1"/>
        <v>1</v>
      </c>
      <c r="G73" s="92">
        <v>205336.0</v>
      </c>
      <c r="H73" s="94" t="s">
        <v>6299</v>
      </c>
      <c r="I73" s="93">
        <v>17634.0</v>
      </c>
    </row>
    <row r="74">
      <c r="A74" s="41">
        <v>17457.0</v>
      </c>
      <c r="B74" s="92" t="s">
        <v>5451</v>
      </c>
      <c r="C74" s="93">
        <v>13539.0</v>
      </c>
      <c r="D74" s="92">
        <f t="shared" si="4"/>
        <v>205337</v>
      </c>
      <c r="F74" s="92" t="b">
        <f t="shared" si="1"/>
        <v>1</v>
      </c>
      <c r="G74" s="92">
        <v>205337.0</v>
      </c>
      <c r="H74" s="94" t="s">
        <v>5451</v>
      </c>
      <c r="I74" s="93">
        <v>13539.0</v>
      </c>
    </row>
    <row r="75">
      <c r="A75" s="41">
        <v>17443.0</v>
      </c>
      <c r="B75" s="92" t="s">
        <v>6300</v>
      </c>
      <c r="C75" s="93">
        <v>15044.0</v>
      </c>
      <c r="D75" s="92">
        <f t="shared" si="4"/>
        <v>205338</v>
      </c>
      <c r="F75" s="92" t="b">
        <f t="shared" si="1"/>
        <v>1</v>
      </c>
      <c r="G75" s="92">
        <v>205338.0</v>
      </c>
      <c r="H75" s="94" t="s">
        <v>6300</v>
      </c>
      <c r="I75" s="93">
        <v>15044.0</v>
      </c>
    </row>
    <row r="76">
      <c r="A76" s="41">
        <v>12724.0</v>
      </c>
      <c r="B76" s="92" t="s">
        <v>1624</v>
      </c>
      <c r="C76" s="93">
        <v>25314.0</v>
      </c>
      <c r="D76" s="92">
        <f t="shared" si="4"/>
        <v>205339</v>
      </c>
      <c r="F76" s="92" t="b">
        <f t="shared" si="1"/>
        <v>1</v>
      </c>
      <c r="G76" s="92">
        <v>205339.0</v>
      </c>
      <c r="H76" s="94" t="s">
        <v>6301</v>
      </c>
      <c r="I76" s="93">
        <v>25314.0</v>
      </c>
    </row>
    <row r="77">
      <c r="A77" s="41">
        <v>17461.0</v>
      </c>
      <c r="B77" s="92" t="s">
        <v>5455</v>
      </c>
      <c r="C77" s="93">
        <v>27036.0</v>
      </c>
      <c r="D77" s="92">
        <f t="shared" si="4"/>
        <v>205340</v>
      </c>
      <c r="F77" s="92" t="b">
        <f t="shared" si="1"/>
        <v>1</v>
      </c>
      <c r="G77" s="92">
        <v>205340.0</v>
      </c>
      <c r="H77" s="94" t="s">
        <v>6302</v>
      </c>
      <c r="I77" s="93">
        <v>27036.0</v>
      </c>
    </row>
    <row r="78">
      <c r="A78" s="41">
        <v>9945.0</v>
      </c>
      <c r="B78" s="92" t="s">
        <v>312</v>
      </c>
      <c r="C78" s="93">
        <v>21443.0</v>
      </c>
      <c r="D78" s="92">
        <f t="shared" si="4"/>
        <v>205341</v>
      </c>
      <c r="F78" s="92" t="b">
        <f t="shared" si="1"/>
        <v>1</v>
      </c>
      <c r="G78" s="92">
        <v>205341.0</v>
      </c>
      <c r="H78" s="94" t="s">
        <v>6303</v>
      </c>
      <c r="I78" s="93">
        <v>21443.0</v>
      </c>
    </row>
    <row r="79">
      <c r="A79" s="41">
        <v>9153.0</v>
      </c>
      <c r="B79" s="92" t="s">
        <v>9</v>
      </c>
      <c r="C79" s="93">
        <v>24623.0</v>
      </c>
      <c r="D79" s="92">
        <f t="shared" si="4"/>
        <v>205342</v>
      </c>
      <c r="F79" s="92" t="b">
        <f t="shared" si="1"/>
        <v>1</v>
      </c>
      <c r="G79" s="92">
        <v>205342.0</v>
      </c>
      <c r="H79" s="94" t="s">
        <v>6304</v>
      </c>
      <c r="I79" s="93">
        <v>24623.0</v>
      </c>
    </row>
    <row r="80">
      <c r="A80" s="41">
        <v>11065.0</v>
      </c>
      <c r="B80" s="92" t="s">
        <v>757</v>
      </c>
      <c r="C80" s="93">
        <v>18803.0</v>
      </c>
      <c r="D80" s="92">
        <f t="shared" si="4"/>
        <v>205343</v>
      </c>
      <c r="F80" s="92" t="b">
        <f t="shared" si="1"/>
        <v>1</v>
      </c>
      <c r="G80" s="92">
        <v>205343.0</v>
      </c>
      <c r="H80" s="94" t="s">
        <v>6305</v>
      </c>
      <c r="I80" s="93">
        <v>18803.0</v>
      </c>
    </row>
    <row r="81">
      <c r="A81" s="41">
        <v>14406.0</v>
      </c>
      <c r="B81" s="92" t="s">
        <v>2950</v>
      </c>
      <c r="C81" s="93">
        <v>28161.0</v>
      </c>
      <c r="D81" s="92">
        <f t="shared" si="4"/>
        <v>205344</v>
      </c>
      <c r="F81" s="92" t="b">
        <f t="shared" si="1"/>
        <v>1</v>
      </c>
      <c r="G81" s="92">
        <v>205344.0</v>
      </c>
      <c r="H81" s="94" t="s">
        <v>6306</v>
      </c>
      <c r="I81" s="93">
        <v>28161.0</v>
      </c>
    </row>
    <row r="82">
      <c r="A82" s="41">
        <v>9244.0</v>
      </c>
      <c r="B82" s="92" t="s">
        <v>68</v>
      </c>
      <c r="C82" s="93">
        <v>30083.0</v>
      </c>
      <c r="D82" s="92" t="str">
        <f t="shared" si="4"/>
        <v/>
      </c>
      <c r="F82" s="92" t="b">
        <f t="shared" si="1"/>
        <v>0</v>
      </c>
    </row>
    <row r="83">
      <c r="A83" s="41">
        <v>15602.0</v>
      </c>
      <c r="B83" s="92" t="s">
        <v>3944</v>
      </c>
      <c r="C83" s="93">
        <v>21253.0</v>
      </c>
      <c r="D83" s="92">
        <f t="shared" si="4"/>
        <v>205345</v>
      </c>
      <c r="F83" s="92" t="b">
        <f t="shared" si="1"/>
        <v>1</v>
      </c>
      <c r="G83" s="92">
        <v>205345.0</v>
      </c>
      <c r="H83" s="94" t="s">
        <v>6307</v>
      </c>
      <c r="I83" s="93">
        <v>21253.0</v>
      </c>
    </row>
    <row r="84">
      <c r="A84" s="41">
        <v>17274.0</v>
      </c>
      <c r="B84" s="92" t="s">
        <v>5312</v>
      </c>
      <c r="C84" s="93">
        <v>34730.0</v>
      </c>
      <c r="D84" s="92">
        <f t="shared" si="4"/>
        <v>205346</v>
      </c>
      <c r="F84" s="92" t="b">
        <f t="shared" si="1"/>
        <v>1</v>
      </c>
      <c r="G84" s="92">
        <v>205346.0</v>
      </c>
      <c r="H84" s="94" t="s">
        <v>6308</v>
      </c>
      <c r="I84" s="93">
        <v>34730.0</v>
      </c>
    </row>
    <row r="85">
      <c r="A85" s="41">
        <v>17186.0</v>
      </c>
      <c r="B85" s="92" t="s">
        <v>5239</v>
      </c>
      <c r="C85" s="93">
        <v>32887.0</v>
      </c>
      <c r="D85" s="92">
        <f t="shared" si="4"/>
        <v>205347</v>
      </c>
      <c r="F85" s="92" t="b">
        <f t="shared" si="1"/>
        <v>1</v>
      </c>
      <c r="G85" s="92">
        <v>205347.0</v>
      </c>
      <c r="H85" s="94" t="s">
        <v>5239</v>
      </c>
      <c r="I85" s="93">
        <v>32887.0</v>
      </c>
    </row>
    <row r="86">
      <c r="A86" s="41">
        <v>17030.0</v>
      </c>
      <c r="B86" s="92" t="s">
        <v>5114</v>
      </c>
      <c r="C86" s="93">
        <v>14120.0</v>
      </c>
      <c r="D86" s="92">
        <f t="shared" si="4"/>
        <v>205348</v>
      </c>
      <c r="F86" s="92" t="b">
        <f t="shared" si="1"/>
        <v>1</v>
      </c>
      <c r="G86" s="92">
        <v>205348.0</v>
      </c>
      <c r="H86" s="94" t="s">
        <v>6309</v>
      </c>
      <c r="I86" s="93">
        <v>14120.0</v>
      </c>
    </row>
    <row r="87">
      <c r="A87" s="41">
        <v>10291.0</v>
      </c>
      <c r="B87" s="92" t="s">
        <v>447</v>
      </c>
      <c r="C87" s="93">
        <v>20391.0</v>
      </c>
      <c r="D87" s="92">
        <f t="shared" si="4"/>
        <v>205349</v>
      </c>
      <c r="F87" s="92" t="b">
        <f t="shared" si="1"/>
        <v>1</v>
      </c>
      <c r="G87" s="92">
        <v>205349.0</v>
      </c>
      <c r="H87" s="94" t="s">
        <v>6310</v>
      </c>
      <c r="I87" s="93">
        <v>20391.0</v>
      </c>
    </row>
    <row r="88">
      <c r="A88" s="41">
        <v>10196.0</v>
      </c>
      <c r="B88" s="92" t="s">
        <v>417</v>
      </c>
      <c r="C88" s="93">
        <v>23525.0</v>
      </c>
      <c r="D88" s="92">
        <f t="shared" si="4"/>
        <v>205350</v>
      </c>
      <c r="F88" s="92" t="b">
        <f t="shared" si="1"/>
        <v>1</v>
      </c>
      <c r="G88" s="92">
        <v>205350.0</v>
      </c>
      <c r="H88" s="94" t="s">
        <v>6311</v>
      </c>
      <c r="I88" s="93">
        <v>23525.0</v>
      </c>
    </row>
    <row r="89">
      <c r="A89" s="41">
        <v>15884.0</v>
      </c>
      <c r="B89" s="92" t="s">
        <v>4203</v>
      </c>
      <c r="C89" s="93">
        <v>17027.0</v>
      </c>
      <c r="D89" s="92">
        <f t="shared" si="4"/>
        <v>205351</v>
      </c>
      <c r="F89" s="92" t="b">
        <f t="shared" si="1"/>
        <v>1</v>
      </c>
      <c r="G89" s="92">
        <v>205351.0</v>
      </c>
      <c r="H89" s="94" t="s">
        <v>6312</v>
      </c>
      <c r="I89" s="93">
        <v>17027.0</v>
      </c>
    </row>
    <row r="90">
      <c r="A90" s="41">
        <v>16140.0</v>
      </c>
      <c r="B90" s="92" t="s">
        <v>4426</v>
      </c>
      <c r="C90" s="93">
        <v>19835.0</v>
      </c>
      <c r="D90" s="92">
        <f t="shared" si="4"/>
        <v>205352</v>
      </c>
      <c r="F90" s="92" t="b">
        <f t="shared" si="1"/>
        <v>1</v>
      </c>
      <c r="G90" s="92">
        <v>205352.0</v>
      </c>
      <c r="H90" s="94" t="s">
        <v>6313</v>
      </c>
      <c r="I90" s="93">
        <v>19835.0</v>
      </c>
    </row>
    <row r="91">
      <c r="A91" s="41">
        <v>10255.0</v>
      </c>
      <c r="B91" s="92" t="s">
        <v>433</v>
      </c>
      <c r="C91" s="93">
        <v>17542.0</v>
      </c>
      <c r="D91" s="92">
        <f t="shared" si="4"/>
        <v>205353</v>
      </c>
      <c r="F91" s="92" t="b">
        <f t="shared" si="1"/>
        <v>1</v>
      </c>
      <c r="G91" s="92">
        <v>205353.0</v>
      </c>
      <c r="H91" s="94" t="s">
        <v>433</v>
      </c>
      <c r="I91" s="93">
        <v>17542.0</v>
      </c>
    </row>
    <row r="92">
      <c r="A92" s="41">
        <v>17320.0</v>
      </c>
      <c r="B92" s="92" t="s">
        <v>5346</v>
      </c>
      <c r="C92" s="93">
        <v>23770.0</v>
      </c>
      <c r="D92" s="92">
        <f t="shared" si="4"/>
        <v>205354</v>
      </c>
      <c r="F92" s="92" t="b">
        <f t="shared" si="1"/>
        <v>1</v>
      </c>
      <c r="G92" s="92">
        <v>205354.0</v>
      </c>
      <c r="H92" s="94" t="s">
        <v>5346</v>
      </c>
      <c r="I92" s="93">
        <v>23770.0</v>
      </c>
    </row>
    <row r="93">
      <c r="A93" s="41">
        <v>14248.0</v>
      </c>
      <c r="B93" s="92" t="s">
        <v>2819</v>
      </c>
      <c r="C93" s="93">
        <v>21730.0</v>
      </c>
      <c r="D93" s="92">
        <f t="shared" si="4"/>
        <v>205355</v>
      </c>
      <c r="F93" s="92" t="b">
        <f t="shared" si="1"/>
        <v>1</v>
      </c>
      <c r="G93" s="92">
        <v>205355.0</v>
      </c>
      <c r="H93" s="94" t="s">
        <v>6314</v>
      </c>
      <c r="I93" s="93">
        <v>21730.0</v>
      </c>
    </row>
    <row r="94">
      <c r="A94" s="41">
        <v>17407.0</v>
      </c>
      <c r="B94" s="92" t="s">
        <v>5413</v>
      </c>
      <c r="C94" s="93">
        <v>37004.0</v>
      </c>
      <c r="D94" s="92">
        <f t="shared" si="4"/>
        <v>205356</v>
      </c>
      <c r="F94" s="92" t="b">
        <f t="shared" si="1"/>
        <v>1</v>
      </c>
      <c r="G94" s="92">
        <v>205356.0</v>
      </c>
      <c r="H94" s="94" t="s">
        <v>6315</v>
      </c>
      <c r="I94" s="93">
        <v>37004.0</v>
      </c>
    </row>
    <row r="95">
      <c r="A95" s="41">
        <v>17408.0</v>
      </c>
      <c r="B95" s="92" t="s">
        <v>5414</v>
      </c>
      <c r="C95" s="93">
        <v>15793.0</v>
      </c>
      <c r="D95" s="92">
        <f t="shared" si="4"/>
        <v>205357</v>
      </c>
      <c r="F95" s="92" t="b">
        <f t="shared" si="1"/>
        <v>1</v>
      </c>
      <c r="G95" s="92">
        <v>205357.0</v>
      </c>
      <c r="H95" s="94" t="s">
        <v>5414</v>
      </c>
      <c r="I95" s="93">
        <v>15793.0</v>
      </c>
    </row>
    <row r="96">
      <c r="A96" s="41">
        <v>12274.0</v>
      </c>
      <c r="B96" s="92" t="s">
        <v>1321</v>
      </c>
      <c r="C96" s="93">
        <v>27219.0</v>
      </c>
      <c r="D96" s="92">
        <f t="shared" si="4"/>
        <v>205358</v>
      </c>
      <c r="F96" s="92" t="b">
        <f t="shared" si="1"/>
        <v>1</v>
      </c>
      <c r="G96" s="92">
        <v>205358.0</v>
      </c>
      <c r="H96" s="94" t="s">
        <v>6316</v>
      </c>
      <c r="I96" s="93">
        <v>27219.0</v>
      </c>
    </row>
    <row r="97">
      <c r="A97" s="41">
        <v>16633.0</v>
      </c>
      <c r="B97" s="92" t="s">
        <v>4800</v>
      </c>
      <c r="C97" s="93">
        <v>17476.0</v>
      </c>
      <c r="D97" s="92">
        <f t="shared" si="4"/>
        <v>205359</v>
      </c>
      <c r="F97" s="92" t="b">
        <f t="shared" si="1"/>
        <v>1</v>
      </c>
      <c r="G97" s="92">
        <v>205359.0</v>
      </c>
      <c r="H97" s="94" t="s">
        <v>6317</v>
      </c>
      <c r="I97" s="93">
        <v>17476.0</v>
      </c>
    </row>
    <row r="98">
      <c r="A98" s="41">
        <v>14725.0</v>
      </c>
      <c r="B98" s="92" t="s">
        <v>3213</v>
      </c>
      <c r="C98" s="93">
        <v>24665.0</v>
      </c>
      <c r="D98" s="92">
        <f t="shared" si="4"/>
        <v>205360</v>
      </c>
      <c r="F98" s="92" t="b">
        <f t="shared" si="1"/>
        <v>1</v>
      </c>
      <c r="G98" s="92">
        <v>205360.0</v>
      </c>
      <c r="H98" s="94" t="s">
        <v>6318</v>
      </c>
      <c r="I98" s="93">
        <v>24665.0</v>
      </c>
    </row>
    <row r="99">
      <c r="A99" s="41">
        <v>14805.0</v>
      </c>
      <c r="B99" s="92" t="s">
        <v>3276</v>
      </c>
      <c r="C99" s="93">
        <v>22808.0</v>
      </c>
      <c r="D99" s="92">
        <f t="shared" si="4"/>
        <v>205361</v>
      </c>
      <c r="F99" s="92" t="b">
        <f t="shared" si="1"/>
        <v>1</v>
      </c>
      <c r="G99" s="92">
        <v>205361.0</v>
      </c>
      <c r="H99" s="94" t="s">
        <v>6319</v>
      </c>
      <c r="I99" s="93">
        <v>22808.0</v>
      </c>
    </row>
    <row r="100">
      <c r="A100" s="41">
        <v>13892.0</v>
      </c>
      <c r="B100" s="92" t="s">
        <v>2553</v>
      </c>
      <c r="C100" s="93">
        <v>25062.0</v>
      </c>
      <c r="D100" s="92">
        <f t="shared" si="4"/>
        <v>205362</v>
      </c>
      <c r="F100" s="92" t="b">
        <f t="shared" si="1"/>
        <v>1</v>
      </c>
      <c r="G100" s="92">
        <v>205362.0</v>
      </c>
      <c r="H100" s="94" t="s">
        <v>6320</v>
      </c>
      <c r="I100" s="93">
        <v>25062.0</v>
      </c>
    </row>
    <row r="101">
      <c r="A101" s="41">
        <v>13733.0</v>
      </c>
      <c r="B101" s="92" t="s">
        <v>2428</v>
      </c>
      <c r="C101" s="93">
        <v>24461.0</v>
      </c>
      <c r="D101" s="92">
        <f t="shared" si="4"/>
        <v>205363</v>
      </c>
      <c r="F101" s="92" t="b">
        <f t="shared" si="1"/>
        <v>1</v>
      </c>
      <c r="G101" s="92">
        <v>205363.0</v>
      </c>
      <c r="H101" s="94" t="s">
        <v>2428</v>
      </c>
      <c r="I101" s="93">
        <v>24461.0</v>
      </c>
    </row>
    <row r="102">
      <c r="A102" s="41">
        <v>16284.0</v>
      </c>
      <c r="B102" s="92" t="s">
        <v>4535</v>
      </c>
      <c r="C102" s="93">
        <v>17455.0</v>
      </c>
      <c r="D102" s="92">
        <f t="shared" si="4"/>
        <v>205364</v>
      </c>
      <c r="F102" s="92" t="b">
        <f t="shared" si="1"/>
        <v>1</v>
      </c>
      <c r="G102" s="92">
        <v>205364.0</v>
      </c>
      <c r="H102" s="94" t="s">
        <v>4535</v>
      </c>
      <c r="I102" s="93">
        <v>17455.0</v>
      </c>
    </row>
    <row r="103">
      <c r="C103" s="94"/>
      <c r="F103" s="92" t="b">
        <f t="shared" si="1"/>
        <v>1</v>
      </c>
      <c r="G103" s="43"/>
      <c r="I103" s="94"/>
    </row>
    <row r="104">
      <c r="F104" s="92" t="b">
        <f t="shared" si="1"/>
        <v>1</v>
      </c>
      <c r="G104" s="43"/>
      <c r="I104" s="94"/>
    </row>
    <row r="105">
      <c r="A105" s="44">
        <v>15879.0</v>
      </c>
      <c r="B105" s="92" t="s">
        <v>4198</v>
      </c>
      <c r="C105" s="93">
        <v>28372.0</v>
      </c>
      <c r="D105" s="92">
        <f t="shared" ref="D105:D235" si="5">G105</f>
        <v>205365</v>
      </c>
      <c r="F105" s="92" t="b">
        <f t="shared" si="1"/>
        <v>1</v>
      </c>
      <c r="G105" s="43">
        <v>205365.0</v>
      </c>
      <c r="H105" s="92" t="s">
        <v>4198</v>
      </c>
      <c r="I105" s="94">
        <v>28372.0</v>
      </c>
    </row>
    <row r="106">
      <c r="A106" s="44">
        <v>17481.0</v>
      </c>
      <c r="B106" s="92" t="s">
        <v>5472</v>
      </c>
      <c r="C106" s="93">
        <v>22479.0</v>
      </c>
      <c r="D106" s="92">
        <f t="shared" si="5"/>
        <v>205366</v>
      </c>
      <c r="F106" s="92" t="b">
        <f t="shared" si="1"/>
        <v>1</v>
      </c>
      <c r="G106" s="43">
        <v>205366.0</v>
      </c>
      <c r="H106" s="92" t="s">
        <v>5472</v>
      </c>
      <c r="I106" s="94">
        <v>22479.0</v>
      </c>
    </row>
    <row r="107">
      <c r="A107" s="44">
        <v>12639.0</v>
      </c>
      <c r="B107" s="92" t="s">
        <v>1561</v>
      </c>
      <c r="C107" s="93">
        <v>16484.0</v>
      </c>
      <c r="D107" s="92">
        <f t="shared" si="5"/>
        <v>205367</v>
      </c>
      <c r="F107" s="92" t="b">
        <f t="shared" si="1"/>
        <v>1</v>
      </c>
      <c r="G107" s="43">
        <v>205367.0</v>
      </c>
      <c r="H107" s="92" t="s">
        <v>1561</v>
      </c>
      <c r="I107" s="94">
        <v>16484.0</v>
      </c>
    </row>
    <row r="108">
      <c r="A108" s="44">
        <v>15716.0</v>
      </c>
      <c r="B108" s="92" t="s">
        <v>4049</v>
      </c>
      <c r="C108" s="93">
        <v>22638.0</v>
      </c>
      <c r="D108" s="92">
        <f t="shared" si="5"/>
        <v>205368</v>
      </c>
      <c r="F108" s="92" t="b">
        <f t="shared" si="1"/>
        <v>1</v>
      </c>
      <c r="G108" s="43">
        <v>205368.0</v>
      </c>
      <c r="H108" s="92" t="s">
        <v>6321</v>
      </c>
      <c r="I108" s="94">
        <v>22638.0</v>
      </c>
    </row>
    <row r="109">
      <c r="A109" s="44">
        <v>14986.0</v>
      </c>
      <c r="B109" s="92" t="s">
        <v>3428</v>
      </c>
      <c r="C109" s="93">
        <v>20985.0</v>
      </c>
      <c r="D109" s="92">
        <f t="shared" si="5"/>
        <v>205369</v>
      </c>
      <c r="F109" s="92" t="b">
        <f t="shared" si="1"/>
        <v>1</v>
      </c>
      <c r="G109" s="43">
        <v>205369.0</v>
      </c>
      <c r="H109" s="92" t="s">
        <v>6322</v>
      </c>
      <c r="I109" s="94">
        <v>20985.0</v>
      </c>
    </row>
    <row r="110">
      <c r="A110" s="44">
        <v>16076.0</v>
      </c>
      <c r="B110" s="92" t="s">
        <v>1708</v>
      </c>
      <c r="C110" s="93">
        <v>18911.0</v>
      </c>
      <c r="D110" s="92">
        <f t="shared" si="5"/>
        <v>205370</v>
      </c>
      <c r="F110" s="92" t="b">
        <f t="shared" si="1"/>
        <v>1</v>
      </c>
      <c r="G110" s="43">
        <v>205370.0</v>
      </c>
      <c r="H110" s="92" t="s">
        <v>1708</v>
      </c>
      <c r="I110" s="94">
        <v>18911.0</v>
      </c>
    </row>
    <row r="111">
      <c r="A111" s="44">
        <v>17419.0</v>
      </c>
      <c r="B111" s="92" t="s">
        <v>5421</v>
      </c>
      <c r="C111" s="93">
        <v>22908.0</v>
      </c>
      <c r="D111" s="92">
        <f t="shared" si="5"/>
        <v>205371</v>
      </c>
      <c r="F111" s="92" t="b">
        <f t="shared" si="1"/>
        <v>1</v>
      </c>
      <c r="G111" s="92">
        <v>205371.0</v>
      </c>
      <c r="H111" s="92" t="s">
        <v>5421</v>
      </c>
      <c r="I111" s="94">
        <v>22908.0</v>
      </c>
    </row>
    <row r="112">
      <c r="A112" s="44">
        <v>11999.0</v>
      </c>
      <c r="B112" s="92" t="s">
        <v>1187</v>
      </c>
      <c r="C112" s="93">
        <v>18431.0</v>
      </c>
      <c r="D112" s="92">
        <f t="shared" si="5"/>
        <v>205372</v>
      </c>
      <c r="F112" s="92" t="b">
        <f t="shared" si="1"/>
        <v>1</v>
      </c>
      <c r="G112" s="92">
        <v>205372.0</v>
      </c>
      <c r="H112" s="92" t="s">
        <v>6323</v>
      </c>
      <c r="I112" s="94">
        <v>18431.0</v>
      </c>
    </row>
    <row r="113">
      <c r="A113" s="44">
        <v>16425.0</v>
      </c>
      <c r="B113" s="92" t="s">
        <v>4643</v>
      </c>
      <c r="C113" s="93">
        <v>28522.0</v>
      </c>
      <c r="D113" s="92">
        <f t="shared" si="5"/>
        <v>205373</v>
      </c>
      <c r="F113" s="92" t="b">
        <f t="shared" si="1"/>
        <v>1</v>
      </c>
      <c r="G113" s="92">
        <v>205373.0</v>
      </c>
      <c r="H113" s="92" t="s">
        <v>6324</v>
      </c>
      <c r="I113" s="94">
        <v>28522.0</v>
      </c>
    </row>
    <row r="114">
      <c r="A114" s="44">
        <v>17516.0</v>
      </c>
      <c r="B114" s="92" t="s">
        <v>5492</v>
      </c>
      <c r="C114" s="93">
        <v>31876.0</v>
      </c>
      <c r="D114" s="92">
        <f t="shared" si="5"/>
        <v>205374</v>
      </c>
      <c r="F114" s="92" t="b">
        <f t="shared" si="1"/>
        <v>1</v>
      </c>
      <c r="G114" s="43">
        <v>205374.0</v>
      </c>
      <c r="H114" s="92" t="s">
        <v>6325</v>
      </c>
      <c r="I114" s="94">
        <v>31876.0</v>
      </c>
    </row>
    <row r="115">
      <c r="A115" s="44">
        <v>14186.0</v>
      </c>
      <c r="B115" s="92" t="s">
        <v>2773</v>
      </c>
      <c r="C115" s="93">
        <v>22075.0</v>
      </c>
      <c r="D115" s="92">
        <f t="shared" si="5"/>
        <v>205375</v>
      </c>
      <c r="F115" s="92" t="b">
        <f t="shared" si="1"/>
        <v>1</v>
      </c>
      <c r="G115" s="43">
        <v>205375.0</v>
      </c>
      <c r="H115" s="92" t="s">
        <v>6326</v>
      </c>
      <c r="I115" s="94">
        <v>22075.0</v>
      </c>
    </row>
    <row r="116">
      <c r="A116" s="44">
        <v>10782.0</v>
      </c>
      <c r="B116" s="92" t="s">
        <v>650</v>
      </c>
      <c r="C116" s="93">
        <v>20515.0</v>
      </c>
      <c r="D116" s="92">
        <f t="shared" si="5"/>
        <v>205376</v>
      </c>
      <c r="F116" s="92" t="b">
        <f t="shared" si="1"/>
        <v>1</v>
      </c>
      <c r="G116" s="43">
        <v>205376.0</v>
      </c>
      <c r="H116" s="92" t="s">
        <v>650</v>
      </c>
      <c r="I116" s="94">
        <v>20515.0</v>
      </c>
    </row>
    <row r="117">
      <c r="A117" s="44">
        <v>14691.0</v>
      </c>
      <c r="B117" s="92" t="s">
        <v>3182</v>
      </c>
      <c r="C117" s="93">
        <v>18045.0</v>
      </c>
      <c r="D117" s="92">
        <f t="shared" si="5"/>
        <v>205377</v>
      </c>
      <c r="F117" s="92" t="b">
        <f t="shared" si="1"/>
        <v>1</v>
      </c>
      <c r="G117" s="43">
        <v>205377.0</v>
      </c>
      <c r="H117" s="92" t="s">
        <v>3182</v>
      </c>
      <c r="I117" s="94">
        <v>18045.0</v>
      </c>
    </row>
    <row r="118">
      <c r="A118" s="44">
        <v>15837.0</v>
      </c>
      <c r="B118" s="92" t="s">
        <v>4157</v>
      </c>
      <c r="C118" s="93">
        <v>26371.0</v>
      </c>
      <c r="D118" s="92">
        <f t="shared" si="5"/>
        <v>205378</v>
      </c>
      <c r="F118" s="92" t="b">
        <f t="shared" si="1"/>
        <v>1</v>
      </c>
      <c r="G118" s="43">
        <v>205378.0</v>
      </c>
      <c r="H118" s="92" t="s">
        <v>4157</v>
      </c>
      <c r="I118" s="94">
        <v>26371.0</v>
      </c>
    </row>
    <row r="119">
      <c r="A119" s="44">
        <v>17190.0</v>
      </c>
      <c r="B119" s="92" t="s">
        <v>5243</v>
      </c>
      <c r="C119" s="93">
        <v>19879.0</v>
      </c>
      <c r="D119" s="92">
        <f t="shared" si="5"/>
        <v>205379</v>
      </c>
      <c r="F119" s="92" t="b">
        <f t="shared" si="1"/>
        <v>1</v>
      </c>
      <c r="G119" s="43">
        <v>205379.0</v>
      </c>
      <c r="H119" s="92" t="s">
        <v>6327</v>
      </c>
      <c r="I119" s="94">
        <v>19879.0</v>
      </c>
    </row>
    <row r="120">
      <c r="A120" s="44">
        <v>17519.0</v>
      </c>
      <c r="B120" s="92" t="s">
        <v>5495</v>
      </c>
      <c r="C120" s="93">
        <v>23509.0</v>
      </c>
      <c r="D120" s="92">
        <f t="shared" si="5"/>
        <v>205380</v>
      </c>
      <c r="F120" s="92" t="b">
        <f t="shared" si="1"/>
        <v>1</v>
      </c>
      <c r="G120" s="43">
        <v>205380.0</v>
      </c>
      <c r="H120" s="92" t="s">
        <v>6328</v>
      </c>
      <c r="I120" s="94">
        <v>23509.0</v>
      </c>
    </row>
    <row r="121">
      <c r="A121" s="44">
        <v>11619.0</v>
      </c>
      <c r="B121" s="92" t="s">
        <v>993</v>
      </c>
      <c r="C121" s="93">
        <v>29756.0</v>
      </c>
      <c r="D121" s="92">
        <f t="shared" si="5"/>
        <v>205381</v>
      </c>
      <c r="F121" s="92" t="b">
        <f t="shared" si="1"/>
        <v>1</v>
      </c>
      <c r="G121" s="43">
        <v>205381.0</v>
      </c>
      <c r="H121" s="92" t="s">
        <v>6329</v>
      </c>
      <c r="I121" s="94">
        <v>29756.0</v>
      </c>
    </row>
    <row r="122">
      <c r="A122" s="44">
        <v>14084.0</v>
      </c>
      <c r="B122" s="92" t="s">
        <v>2694</v>
      </c>
      <c r="C122" s="93">
        <v>29711.0</v>
      </c>
      <c r="D122" s="92">
        <f t="shared" si="5"/>
        <v>205382</v>
      </c>
      <c r="F122" s="92" t="b">
        <f t="shared" si="1"/>
        <v>1</v>
      </c>
      <c r="G122" s="43">
        <v>205382.0</v>
      </c>
      <c r="H122" s="92" t="s">
        <v>2694</v>
      </c>
      <c r="I122" s="94">
        <v>29711.0</v>
      </c>
    </row>
    <row r="123">
      <c r="A123" s="44">
        <v>16395.0</v>
      </c>
      <c r="B123" s="92" t="s">
        <v>4627</v>
      </c>
      <c r="C123" s="93">
        <v>34341.0</v>
      </c>
      <c r="D123" s="92">
        <f t="shared" si="5"/>
        <v>205383</v>
      </c>
      <c r="F123" s="92" t="b">
        <f t="shared" si="1"/>
        <v>1</v>
      </c>
      <c r="G123" s="43">
        <v>205383.0</v>
      </c>
      <c r="H123" s="92" t="s">
        <v>6330</v>
      </c>
      <c r="I123" s="94">
        <v>34341.0</v>
      </c>
    </row>
    <row r="124">
      <c r="A124" s="44">
        <v>17226.0</v>
      </c>
      <c r="B124" s="92" t="s">
        <v>5274</v>
      </c>
      <c r="C124" s="93">
        <v>27961.0</v>
      </c>
      <c r="D124" s="92">
        <f t="shared" si="5"/>
        <v>205384</v>
      </c>
      <c r="F124" s="92" t="b">
        <f t="shared" si="1"/>
        <v>1</v>
      </c>
      <c r="G124" s="43">
        <v>205384.0</v>
      </c>
      <c r="H124" s="92" t="s">
        <v>5274</v>
      </c>
      <c r="I124" s="94">
        <v>27961.0</v>
      </c>
    </row>
    <row r="125">
      <c r="A125" s="44" t="s">
        <v>5976</v>
      </c>
      <c r="B125" s="92" t="s">
        <v>5702</v>
      </c>
      <c r="C125" s="93">
        <v>26420.0</v>
      </c>
      <c r="D125" s="92">
        <f t="shared" si="5"/>
        <v>205385</v>
      </c>
      <c r="F125" s="92" t="b">
        <f t="shared" si="1"/>
        <v>1</v>
      </c>
      <c r="G125" s="43">
        <v>205385.0</v>
      </c>
      <c r="H125" s="92" t="s">
        <v>6331</v>
      </c>
      <c r="I125" s="94">
        <v>26420.0</v>
      </c>
    </row>
    <row r="126">
      <c r="A126" s="44">
        <v>13337.0</v>
      </c>
      <c r="B126" s="92" t="s">
        <v>2122</v>
      </c>
      <c r="C126" s="93">
        <v>24039.0</v>
      </c>
      <c r="D126" s="92">
        <f t="shared" si="5"/>
        <v>205386</v>
      </c>
      <c r="F126" s="92" t="b">
        <f t="shared" si="1"/>
        <v>1</v>
      </c>
      <c r="G126" s="43">
        <v>205386.0</v>
      </c>
      <c r="H126" s="92" t="s">
        <v>6332</v>
      </c>
      <c r="I126" s="94">
        <v>24039.0</v>
      </c>
    </row>
    <row r="127">
      <c r="A127" s="44">
        <v>16618.0</v>
      </c>
      <c r="B127" s="92" t="s">
        <v>4789</v>
      </c>
      <c r="C127" s="93">
        <v>19461.0</v>
      </c>
      <c r="D127" s="92">
        <f t="shared" si="5"/>
        <v>205387</v>
      </c>
      <c r="F127" s="92" t="b">
        <f t="shared" si="1"/>
        <v>1</v>
      </c>
      <c r="G127" s="43">
        <v>205387.0</v>
      </c>
      <c r="H127" s="92" t="s">
        <v>6333</v>
      </c>
      <c r="I127" s="94">
        <v>19461.0</v>
      </c>
    </row>
    <row r="128">
      <c r="A128" s="44">
        <v>17506.0</v>
      </c>
      <c r="B128" s="92" t="s">
        <v>5488</v>
      </c>
      <c r="C128" s="93">
        <v>20709.0</v>
      </c>
      <c r="D128" s="92">
        <f t="shared" si="5"/>
        <v>205388</v>
      </c>
      <c r="F128" s="92" t="b">
        <f t="shared" si="1"/>
        <v>1</v>
      </c>
      <c r="G128" s="43">
        <v>205388.0</v>
      </c>
      <c r="H128" s="92" t="s">
        <v>5488</v>
      </c>
      <c r="I128" s="94">
        <v>20709.0</v>
      </c>
    </row>
    <row r="129">
      <c r="A129" s="44">
        <v>11596.0</v>
      </c>
      <c r="B129" s="92" t="s">
        <v>982</v>
      </c>
      <c r="C129" s="93">
        <v>33646.0</v>
      </c>
      <c r="D129" s="92">
        <f t="shared" si="5"/>
        <v>205389</v>
      </c>
      <c r="F129" s="92" t="b">
        <f t="shared" si="1"/>
        <v>1</v>
      </c>
      <c r="G129" s="43">
        <v>205389.0</v>
      </c>
      <c r="H129" s="92" t="s">
        <v>982</v>
      </c>
      <c r="I129" s="94">
        <v>33646.0</v>
      </c>
    </row>
    <row r="130">
      <c r="A130" s="44">
        <v>14113.0</v>
      </c>
      <c r="B130" s="92" t="s">
        <v>2720</v>
      </c>
      <c r="C130" s="93">
        <v>21851.0</v>
      </c>
      <c r="D130" s="92">
        <f t="shared" si="5"/>
        <v>205390</v>
      </c>
      <c r="F130" s="92" t="b">
        <f t="shared" si="1"/>
        <v>1</v>
      </c>
      <c r="G130" s="43">
        <v>205390.0</v>
      </c>
      <c r="H130" s="92" t="s">
        <v>6334</v>
      </c>
      <c r="I130" s="94">
        <v>21851.0</v>
      </c>
    </row>
    <row r="131">
      <c r="A131" s="44">
        <v>9212.0</v>
      </c>
      <c r="B131" s="92" t="s">
        <v>46</v>
      </c>
      <c r="C131" s="93">
        <v>18834.0</v>
      </c>
      <c r="D131" s="92">
        <f t="shared" si="5"/>
        <v>205391</v>
      </c>
      <c r="F131" s="92" t="b">
        <f t="shared" si="1"/>
        <v>1</v>
      </c>
      <c r="G131" s="43">
        <v>205391.0</v>
      </c>
      <c r="H131" s="92" t="s">
        <v>46</v>
      </c>
      <c r="I131" s="94">
        <v>18834.0</v>
      </c>
    </row>
    <row r="132">
      <c r="A132" s="44">
        <v>10464.0</v>
      </c>
      <c r="B132" s="92" t="s">
        <v>522</v>
      </c>
      <c r="C132" s="93">
        <v>21820.0</v>
      </c>
      <c r="D132" s="92">
        <f t="shared" si="5"/>
        <v>205392</v>
      </c>
      <c r="F132" s="92" t="b">
        <f t="shared" si="1"/>
        <v>0</v>
      </c>
      <c r="G132" s="43">
        <v>205392.0</v>
      </c>
      <c r="H132" s="92" t="s">
        <v>6335</v>
      </c>
      <c r="I132" s="94">
        <v>18533.0</v>
      </c>
    </row>
    <row r="133">
      <c r="A133" s="44">
        <v>17083.0</v>
      </c>
      <c r="B133" s="92" t="s">
        <v>5156</v>
      </c>
      <c r="C133" s="93">
        <v>19218.0</v>
      </c>
      <c r="D133" s="92">
        <f t="shared" si="5"/>
        <v>205393</v>
      </c>
      <c r="F133" s="92" t="b">
        <f t="shared" si="1"/>
        <v>1</v>
      </c>
      <c r="G133" s="43">
        <v>205393.0</v>
      </c>
      <c r="H133" s="92" t="s">
        <v>5156</v>
      </c>
      <c r="I133" s="94">
        <v>19218.0</v>
      </c>
    </row>
    <row r="134">
      <c r="A134" s="44">
        <v>15502.0</v>
      </c>
      <c r="B134" s="92" t="s">
        <v>3855</v>
      </c>
      <c r="C134" s="93">
        <v>22188.0</v>
      </c>
      <c r="D134" s="92">
        <f t="shared" si="5"/>
        <v>205394</v>
      </c>
      <c r="F134" s="92" t="b">
        <f t="shared" si="1"/>
        <v>1</v>
      </c>
      <c r="G134" s="43">
        <v>205394.0</v>
      </c>
      <c r="H134" s="92" t="s">
        <v>6336</v>
      </c>
      <c r="I134" s="94">
        <v>22188.0</v>
      </c>
    </row>
    <row r="135">
      <c r="A135" s="44">
        <v>16106.0</v>
      </c>
      <c r="B135" s="92" t="s">
        <v>4394</v>
      </c>
      <c r="C135" s="93">
        <v>23484.0</v>
      </c>
      <c r="D135" s="92">
        <f t="shared" si="5"/>
        <v>205395</v>
      </c>
      <c r="F135" s="92" t="b">
        <f t="shared" si="1"/>
        <v>1</v>
      </c>
      <c r="G135" s="43">
        <v>205395.0</v>
      </c>
      <c r="H135" s="92" t="s">
        <v>6337</v>
      </c>
      <c r="I135" s="94">
        <v>23484.0</v>
      </c>
    </row>
    <row r="136">
      <c r="A136" s="44">
        <v>13885.0</v>
      </c>
      <c r="B136" s="92" t="s">
        <v>2547</v>
      </c>
      <c r="C136" s="93">
        <v>22542.0</v>
      </c>
      <c r="D136" s="92">
        <f t="shared" si="5"/>
        <v>205396</v>
      </c>
      <c r="F136" s="92" t="b">
        <f t="shared" si="1"/>
        <v>1</v>
      </c>
      <c r="G136" s="43">
        <v>205396.0</v>
      </c>
      <c r="H136" s="92" t="s">
        <v>6338</v>
      </c>
      <c r="I136" s="94">
        <v>22542.0</v>
      </c>
    </row>
    <row r="137">
      <c r="A137" s="44">
        <v>12154.0</v>
      </c>
      <c r="B137" s="92" t="s">
        <v>1267</v>
      </c>
      <c r="C137" s="93">
        <v>21882.0</v>
      </c>
      <c r="D137" s="92">
        <f t="shared" si="5"/>
        <v>205397</v>
      </c>
      <c r="F137" s="92" t="b">
        <f t="shared" si="1"/>
        <v>1</v>
      </c>
      <c r="G137" s="43">
        <v>205397.0</v>
      </c>
      <c r="H137" s="92" t="s">
        <v>6339</v>
      </c>
      <c r="I137" s="94">
        <v>21882.0</v>
      </c>
    </row>
    <row r="138">
      <c r="A138" s="44">
        <v>15690.0</v>
      </c>
      <c r="B138" s="92" t="s">
        <v>4023</v>
      </c>
      <c r="C138" s="93">
        <v>17162.0</v>
      </c>
      <c r="D138" s="92">
        <f t="shared" si="5"/>
        <v>205398</v>
      </c>
      <c r="F138" s="92" t="b">
        <f t="shared" si="1"/>
        <v>1</v>
      </c>
      <c r="G138" s="43">
        <v>205398.0</v>
      </c>
      <c r="H138" s="92" t="s">
        <v>4023</v>
      </c>
      <c r="I138" s="94">
        <v>17162.0</v>
      </c>
    </row>
    <row r="139">
      <c r="A139" s="44">
        <v>12062.0</v>
      </c>
      <c r="B139" s="92" t="s">
        <v>1218</v>
      </c>
      <c r="C139" s="93">
        <v>11801.0</v>
      </c>
      <c r="D139" s="92">
        <f t="shared" si="5"/>
        <v>205399</v>
      </c>
      <c r="F139" s="92" t="b">
        <f t="shared" si="1"/>
        <v>1</v>
      </c>
      <c r="G139" s="43">
        <v>205399.0</v>
      </c>
      <c r="H139" s="92" t="s">
        <v>6340</v>
      </c>
      <c r="I139" s="94">
        <v>11801.0</v>
      </c>
    </row>
    <row r="140">
      <c r="A140" s="44">
        <v>16283.0</v>
      </c>
      <c r="B140" s="92" t="s">
        <v>3977</v>
      </c>
      <c r="C140" s="93">
        <v>19566.0</v>
      </c>
      <c r="D140" s="92">
        <f t="shared" si="5"/>
        <v>205400</v>
      </c>
      <c r="F140" s="92" t="b">
        <f t="shared" si="1"/>
        <v>1</v>
      </c>
      <c r="G140" s="43">
        <v>205400.0</v>
      </c>
      <c r="H140" s="92" t="s">
        <v>1878</v>
      </c>
      <c r="I140" s="94">
        <v>19566.0</v>
      </c>
    </row>
    <row r="141">
      <c r="A141" s="44">
        <v>17222.0</v>
      </c>
      <c r="B141" s="92" t="s">
        <v>5270</v>
      </c>
      <c r="C141" s="93">
        <v>33227.0</v>
      </c>
      <c r="D141" s="92">
        <f t="shared" si="5"/>
        <v>205401</v>
      </c>
      <c r="F141" s="92" t="b">
        <f t="shared" si="1"/>
        <v>1</v>
      </c>
      <c r="G141" s="43">
        <v>205401.0</v>
      </c>
      <c r="H141" s="92" t="s">
        <v>6341</v>
      </c>
      <c r="I141" s="94">
        <v>33227.0</v>
      </c>
    </row>
    <row r="142">
      <c r="A142" s="44">
        <v>12131.0</v>
      </c>
      <c r="B142" s="92" t="s">
        <v>1254</v>
      </c>
      <c r="C142" s="93">
        <v>22551.0</v>
      </c>
      <c r="D142" s="92">
        <f t="shared" si="5"/>
        <v>205402</v>
      </c>
      <c r="F142" s="92" t="b">
        <f t="shared" si="1"/>
        <v>1</v>
      </c>
      <c r="G142" s="43">
        <v>205402.0</v>
      </c>
      <c r="H142" s="92" t="s">
        <v>1254</v>
      </c>
      <c r="I142" s="94">
        <v>22551.0</v>
      </c>
    </row>
    <row r="143">
      <c r="A143" s="44">
        <v>10337.0</v>
      </c>
      <c r="B143" s="92" t="s">
        <v>469</v>
      </c>
      <c r="C143" s="93">
        <v>28137.0</v>
      </c>
      <c r="D143" s="92">
        <f t="shared" si="5"/>
        <v>205403</v>
      </c>
      <c r="F143" s="92" t="b">
        <f t="shared" si="1"/>
        <v>1</v>
      </c>
      <c r="G143" s="43">
        <v>205403.0</v>
      </c>
      <c r="H143" s="92" t="s">
        <v>6342</v>
      </c>
      <c r="I143" s="94">
        <v>28137.0</v>
      </c>
    </row>
    <row r="144">
      <c r="A144" s="44">
        <v>10277.0</v>
      </c>
      <c r="B144" s="92" t="s">
        <v>441</v>
      </c>
      <c r="C144" s="93">
        <v>19210.0</v>
      </c>
      <c r="D144" s="92">
        <f t="shared" si="5"/>
        <v>205404</v>
      </c>
      <c r="F144" s="92" t="b">
        <f t="shared" si="1"/>
        <v>1</v>
      </c>
      <c r="G144" s="43">
        <v>205404.0</v>
      </c>
      <c r="H144" s="92" t="s">
        <v>6343</v>
      </c>
      <c r="I144" s="94">
        <v>19210.0</v>
      </c>
    </row>
    <row r="145">
      <c r="A145" s="44">
        <v>9242.0</v>
      </c>
      <c r="B145" s="92" t="s">
        <v>67</v>
      </c>
      <c r="C145" s="93">
        <v>20485.0</v>
      </c>
      <c r="D145" s="92">
        <f t="shared" si="5"/>
        <v>205405</v>
      </c>
      <c r="F145" s="92" t="b">
        <f t="shared" si="1"/>
        <v>1</v>
      </c>
      <c r="G145" s="43">
        <v>205405.0</v>
      </c>
      <c r="H145" s="92" t="s">
        <v>6344</v>
      </c>
      <c r="I145" s="94">
        <v>20485.0</v>
      </c>
    </row>
    <row r="146">
      <c r="A146" s="44">
        <v>15328.0</v>
      </c>
      <c r="B146" s="92" t="s">
        <v>3708</v>
      </c>
      <c r="C146" s="93">
        <v>26212.0</v>
      </c>
      <c r="D146" s="92">
        <f t="shared" si="5"/>
        <v>205406</v>
      </c>
      <c r="F146" s="92" t="b">
        <f t="shared" si="1"/>
        <v>1</v>
      </c>
      <c r="G146" s="43">
        <v>205406.0</v>
      </c>
      <c r="H146" s="92" t="s">
        <v>3708</v>
      </c>
      <c r="I146" s="94">
        <v>26212.0</v>
      </c>
    </row>
    <row r="147">
      <c r="A147" s="44">
        <v>16674.0</v>
      </c>
      <c r="B147" s="92" t="s">
        <v>4833</v>
      </c>
      <c r="C147" s="93">
        <v>21782.0</v>
      </c>
      <c r="D147" s="92">
        <f t="shared" si="5"/>
        <v>205407</v>
      </c>
      <c r="F147" s="92" t="b">
        <f t="shared" si="1"/>
        <v>1</v>
      </c>
      <c r="G147" s="43">
        <v>205407.0</v>
      </c>
      <c r="H147" s="92" t="s">
        <v>6345</v>
      </c>
      <c r="I147" s="94">
        <v>21782.0</v>
      </c>
    </row>
    <row r="148">
      <c r="A148" s="44">
        <v>17198.0</v>
      </c>
      <c r="B148" s="92" t="s">
        <v>5249</v>
      </c>
      <c r="C148" s="93">
        <v>20106.0</v>
      </c>
      <c r="D148" s="92">
        <f t="shared" si="5"/>
        <v>205408</v>
      </c>
      <c r="F148" s="92" t="b">
        <f t="shared" si="1"/>
        <v>1</v>
      </c>
      <c r="G148" s="43">
        <v>205408.0</v>
      </c>
      <c r="H148" s="92" t="s">
        <v>6346</v>
      </c>
      <c r="I148" s="94">
        <v>20106.0</v>
      </c>
    </row>
    <row r="149">
      <c r="A149" s="44">
        <v>13053.0</v>
      </c>
      <c r="B149" s="92" t="s">
        <v>1898</v>
      </c>
      <c r="C149" s="93">
        <v>31604.0</v>
      </c>
      <c r="D149" s="92">
        <f t="shared" si="5"/>
        <v>205409</v>
      </c>
      <c r="F149" s="92" t="b">
        <f t="shared" si="1"/>
        <v>1</v>
      </c>
      <c r="G149" s="43">
        <v>205409.0</v>
      </c>
      <c r="H149" s="92" t="s">
        <v>6347</v>
      </c>
      <c r="I149" s="94">
        <v>31604.0</v>
      </c>
    </row>
    <row r="150">
      <c r="A150" s="44">
        <v>9540.0</v>
      </c>
      <c r="B150" s="92" t="s">
        <v>171</v>
      </c>
      <c r="C150" s="93">
        <v>31846.0</v>
      </c>
      <c r="D150" s="92">
        <f t="shared" si="5"/>
        <v>205410</v>
      </c>
      <c r="F150" s="92" t="b">
        <f t="shared" si="1"/>
        <v>1</v>
      </c>
      <c r="G150" s="43">
        <v>205410.0</v>
      </c>
      <c r="H150" s="92" t="s">
        <v>6348</v>
      </c>
      <c r="I150" s="94">
        <v>31846.0</v>
      </c>
    </row>
    <row r="151">
      <c r="A151" s="44">
        <v>13187.0</v>
      </c>
      <c r="B151" s="92" t="s">
        <v>2005</v>
      </c>
      <c r="C151" s="93">
        <v>20156.0</v>
      </c>
      <c r="D151" s="92">
        <f t="shared" si="5"/>
        <v>205411</v>
      </c>
      <c r="F151" s="92" t="b">
        <f t="shared" si="1"/>
        <v>1</v>
      </c>
      <c r="G151" s="43">
        <v>205411.0</v>
      </c>
      <c r="H151" s="92" t="s">
        <v>6349</v>
      </c>
      <c r="I151" s="94">
        <v>20156.0</v>
      </c>
    </row>
    <row r="152">
      <c r="A152" s="44">
        <v>10376.0</v>
      </c>
      <c r="B152" s="92" t="s">
        <v>486</v>
      </c>
      <c r="C152" s="93">
        <v>22381.0</v>
      </c>
      <c r="D152" s="92">
        <f t="shared" si="5"/>
        <v>205412</v>
      </c>
      <c r="F152" s="92" t="b">
        <f t="shared" si="1"/>
        <v>1</v>
      </c>
      <c r="G152" s="43">
        <v>205412.0</v>
      </c>
      <c r="H152" s="92" t="s">
        <v>6350</v>
      </c>
      <c r="I152" s="94">
        <v>22381.0</v>
      </c>
    </row>
    <row r="153">
      <c r="A153" s="44">
        <v>9672.0</v>
      </c>
      <c r="B153" s="92" t="s">
        <v>218</v>
      </c>
      <c r="C153" s="93">
        <v>27199.0</v>
      </c>
      <c r="D153" s="92">
        <f t="shared" si="5"/>
        <v>205413</v>
      </c>
      <c r="F153" s="92" t="b">
        <f t="shared" si="1"/>
        <v>1</v>
      </c>
      <c r="G153" s="43">
        <v>205413.0</v>
      </c>
      <c r="H153" s="92" t="s">
        <v>6351</v>
      </c>
      <c r="I153" s="94">
        <v>27199.0</v>
      </c>
    </row>
    <row r="154">
      <c r="C154" s="94"/>
      <c r="D154" s="92" t="str">
        <f t="shared" si="5"/>
        <v/>
      </c>
      <c r="F154" s="92" t="b">
        <f t="shared" si="1"/>
        <v>1</v>
      </c>
      <c r="G154" s="43"/>
      <c r="I154" s="94"/>
    </row>
    <row r="155">
      <c r="A155" s="44">
        <v>9830.0</v>
      </c>
      <c r="B155" s="92" t="s">
        <v>275</v>
      </c>
      <c r="C155" s="93">
        <v>24008.0</v>
      </c>
      <c r="D155" s="92">
        <f t="shared" si="5"/>
        <v>205414</v>
      </c>
      <c r="F155" s="92" t="b">
        <f t="shared" si="1"/>
        <v>1</v>
      </c>
      <c r="G155" s="43">
        <v>205414.0</v>
      </c>
      <c r="H155" s="92" t="s">
        <v>6352</v>
      </c>
      <c r="I155" s="94">
        <v>24008.0</v>
      </c>
    </row>
    <row r="156">
      <c r="A156" s="44">
        <v>15337.0</v>
      </c>
      <c r="B156" s="92" t="s">
        <v>3716</v>
      </c>
      <c r="C156" s="93">
        <v>29323.0</v>
      </c>
      <c r="D156" s="92">
        <f t="shared" si="5"/>
        <v>205415</v>
      </c>
      <c r="F156" s="92" t="b">
        <f t="shared" si="1"/>
        <v>1</v>
      </c>
      <c r="G156" s="43">
        <v>205415.0</v>
      </c>
      <c r="H156" s="92" t="s">
        <v>6353</v>
      </c>
      <c r="I156" s="94">
        <v>29323.0</v>
      </c>
    </row>
    <row r="157">
      <c r="A157" s="44">
        <v>14978.0</v>
      </c>
      <c r="B157" s="92" t="s">
        <v>3420</v>
      </c>
      <c r="C157" s="93">
        <v>22798.0</v>
      </c>
      <c r="D157" s="92">
        <f t="shared" si="5"/>
        <v>205416</v>
      </c>
      <c r="F157" s="92" t="b">
        <f t="shared" si="1"/>
        <v>1</v>
      </c>
      <c r="G157" s="43">
        <v>205416.0</v>
      </c>
      <c r="H157" s="92" t="s">
        <v>4498</v>
      </c>
      <c r="I157" s="94">
        <v>22798.0</v>
      </c>
    </row>
    <row r="158">
      <c r="A158" s="44">
        <v>15553.0</v>
      </c>
      <c r="B158" s="92" t="s">
        <v>3903</v>
      </c>
      <c r="C158" s="93">
        <v>24645.0</v>
      </c>
      <c r="D158" s="92">
        <f t="shared" si="5"/>
        <v>205417</v>
      </c>
      <c r="F158" s="92" t="b">
        <f t="shared" si="1"/>
        <v>1</v>
      </c>
      <c r="G158" s="43">
        <v>205417.0</v>
      </c>
      <c r="H158" s="92" t="s">
        <v>6354</v>
      </c>
      <c r="I158" s="94">
        <v>24645.0</v>
      </c>
    </row>
    <row r="159">
      <c r="A159" s="44">
        <v>14095.0</v>
      </c>
      <c r="B159" s="92" t="s">
        <v>2705</v>
      </c>
      <c r="C159" s="93">
        <v>22965.0</v>
      </c>
      <c r="D159" s="92">
        <f t="shared" si="5"/>
        <v>205418</v>
      </c>
      <c r="F159" s="92" t="b">
        <f t="shared" si="1"/>
        <v>1</v>
      </c>
      <c r="G159" s="43">
        <v>205418.0</v>
      </c>
      <c r="H159" s="92" t="s">
        <v>6355</v>
      </c>
      <c r="I159" s="94">
        <v>22965.0</v>
      </c>
    </row>
    <row r="160">
      <c r="A160" s="44">
        <v>12489.0</v>
      </c>
      <c r="B160" s="92" t="s">
        <v>1459</v>
      </c>
      <c r="C160" s="93">
        <v>21111.0</v>
      </c>
      <c r="D160" s="92">
        <f t="shared" si="5"/>
        <v>205419</v>
      </c>
      <c r="F160" s="92" t="b">
        <f t="shared" si="1"/>
        <v>1</v>
      </c>
      <c r="G160" s="43">
        <v>205419.0</v>
      </c>
      <c r="H160" s="92" t="s">
        <v>6356</v>
      </c>
      <c r="I160" s="94">
        <v>21111.0</v>
      </c>
    </row>
    <row r="161">
      <c r="A161" s="44">
        <v>14985.0</v>
      </c>
      <c r="B161" s="92" t="s">
        <v>3427</v>
      </c>
      <c r="C161" s="93">
        <v>25658.0</v>
      </c>
      <c r="D161" s="92">
        <f t="shared" si="5"/>
        <v>205420</v>
      </c>
      <c r="F161" s="92" t="b">
        <f t="shared" si="1"/>
        <v>1</v>
      </c>
      <c r="G161" s="43">
        <v>205420.0</v>
      </c>
      <c r="H161" s="92" t="s">
        <v>6357</v>
      </c>
      <c r="I161" s="94">
        <v>25658.0</v>
      </c>
    </row>
    <row r="162">
      <c r="A162" s="44">
        <v>12381.0</v>
      </c>
      <c r="B162" s="92" t="s">
        <v>1390</v>
      </c>
      <c r="C162" s="93">
        <v>26666.0</v>
      </c>
      <c r="D162" s="92">
        <f t="shared" si="5"/>
        <v>205421</v>
      </c>
      <c r="F162" s="92" t="b">
        <f t="shared" si="1"/>
        <v>1</v>
      </c>
      <c r="G162" s="43">
        <v>205421.0</v>
      </c>
      <c r="H162" s="92" t="s">
        <v>6358</v>
      </c>
      <c r="I162" s="94">
        <v>26666.0</v>
      </c>
    </row>
    <row r="163">
      <c r="A163" s="44">
        <v>15939.0</v>
      </c>
      <c r="B163" s="92" t="s">
        <v>4253</v>
      </c>
      <c r="C163" s="93">
        <v>24219.0</v>
      </c>
      <c r="D163" s="92">
        <f t="shared" si="5"/>
        <v>205422</v>
      </c>
      <c r="F163" s="92" t="b">
        <f t="shared" si="1"/>
        <v>1</v>
      </c>
      <c r="G163" s="43">
        <v>205422.0</v>
      </c>
      <c r="H163" s="92" t="s">
        <v>6359</v>
      </c>
      <c r="I163" s="94">
        <v>24219.0</v>
      </c>
    </row>
    <row r="164">
      <c r="A164" s="44">
        <v>12758.0</v>
      </c>
      <c r="B164" s="92" t="s">
        <v>1650</v>
      </c>
      <c r="C164" s="93">
        <v>32853.0</v>
      </c>
      <c r="D164" s="92">
        <f t="shared" si="5"/>
        <v>205423</v>
      </c>
      <c r="F164" s="92" t="b">
        <f t="shared" si="1"/>
        <v>1</v>
      </c>
      <c r="G164" s="43">
        <v>205423.0</v>
      </c>
      <c r="H164" s="92" t="s">
        <v>6360</v>
      </c>
      <c r="I164" s="94">
        <v>32853.0</v>
      </c>
    </row>
    <row r="165">
      <c r="A165" s="44">
        <v>13428.0</v>
      </c>
      <c r="B165" s="92" t="s">
        <v>2184</v>
      </c>
      <c r="C165" s="93">
        <v>16093.0</v>
      </c>
      <c r="D165" s="92">
        <f t="shared" si="5"/>
        <v>205424</v>
      </c>
      <c r="F165" s="92" t="b">
        <f t="shared" si="1"/>
        <v>1</v>
      </c>
      <c r="G165" s="43">
        <v>205424.0</v>
      </c>
      <c r="H165" s="92" t="s">
        <v>6361</v>
      </c>
      <c r="I165" s="94">
        <v>16093.0</v>
      </c>
    </row>
    <row r="166">
      <c r="A166" s="44">
        <v>15683.0</v>
      </c>
      <c r="B166" s="92" t="s">
        <v>4017</v>
      </c>
      <c r="C166" s="93">
        <v>25687.0</v>
      </c>
      <c r="D166" s="92">
        <f t="shared" si="5"/>
        <v>205425</v>
      </c>
      <c r="F166" s="92" t="b">
        <f t="shared" si="1"/>
        <v>1</v>
      </c>
      <c r="G166" s="43">
        <v>205425.0</v>
      </c>
      <c r="H166" s="92" t="s">
        <v>6362</v>
      </c>
      <c r="I166" s="94">
        <v>25687.0</v>
      </c>
    </row>
    <row r="167">
      <c r="A167" s="44">
        <v>12071.0</v>
      </c>
      <c r="B167" s="92" t="s">
        <v>1223</v>
      </c>
      <c r="C167" s="93">
        <v>21599.0</v>
      </c>
      <c r="D167" s="92">
        <f t="shared" si="5"/>
        <v>205426</v>
      </c>
      <c r="F167" s="92" t="b">
        <f t="shared" si="1"/>
        <v>1</v>
      </c>
      <c r="G167" s="43">
        <v>205426.0</v>
      </c>
      <c r="H167" s="92" t="s">
        <v>6363</v>
      </c>
      <c r="I167" s="94">
        <v>21599.0</v>
      </c>
    </row>
    <row r="168">
      <c r="A168" s="44">
        <v>12463.0</v>
      </c>
      <c r="B168" s="92" t="s">
        <v>1441</v>
      </c>
      <c r="C168" s="93">
        <v>26067.0</v>
      </c>
      <c r="D168" s="92">
        <f t="shared" si="5"/>
        <v>205427</v>
      </c>
      <c r="F168" s="92" t="b">
        <f t="shared" si="1"/>
        <v>1</v>
      </c>
      <c r="G168" s="43">
        <v>205427.0</v>
      </c>
      <c r="H168" s="92" t="s">
        <v>6364</v>
      </c>
      <c r="I168" s="94">
        <v>26067.0</v>
      </c>
    </row>
    <row r="169">
      <c r="A169" s="44">
        <v>10697.0</v>
      </c>
      <c r="B169" s="92" t="s">
        <v>609</v>
      </c>
      <c r="C169" s="93">
        <v>27612.0</v>
      </c>
      <c r="D169" s="92">
        <f t="shared" si="5"/>
        <v>205428</v>
      </c>
      <c r="F169" s="92" t="b">
        <f t="shared" si="1"/>
        <v>1</v>
      </c>
      <c r="G169" s="43">
        <v>205428.0</v>
      </c>
      <c r="H169" s="92" t="s">
        <v>6365</v>
      </c>
      <c r="I169" s="94">
        <v>27612.0</v>
      </c>
    </row>
    <row r="170">
      <c r="A170" s="44">
        <v>10010.0</v>
      </c>
      <c r="B170" s="92" t="s">
        <v>333</v>
      </c>
      <c r="C170" s="93">
        <v>17232.0</v>
      </c>
      <c r="D170" s="92">
        <f t="shared" si="5"/>
        <v>205429</v>
      </c>
      <c r="F170" s="92" t="b">
        <f t="shared" si="1"/>
        <v>1</v>
      </c>
      <c r="G170" s="43">
        <v>205429.0</v>
      </c>
      <c r="H170" s="92" t="s">
        <v>6366</v>
      </c>
      <c r="I170" s="94">
        <v>17232.0</v>
      </c>
    </row>
    <row r="171">
      <c r="A171" s="44">
        <v>10481.0</v>
      </c>
      <c r="B171" s="92" t="s">
        <v>531</v>
      </c>
      <c r="C171" s="93">
        <v>22006.0</v>
      </c>
      <c r="D171" s="92">
        <f t="shared" si="5"/>
        <v>205430</v>
      </c>
      <c r="F171" s="92" t="b">
        <f t="shared" si="1"/>
        <v>1</v>
      </c>
      <c r="G171" s="43">
        <v>205430.0</v>
      </c>
      <c r="H171" s="92" t="s">
        <v>6367</v>
      </c>
      <c r="I171" s="94">
        <v>22006.0</v>
      </c>
    </row>
    <row r="172">
      <c r="A172" s="44">
        <v>15644.0</v>
      </c>
      <c r="B172" s="92" t="s">
        <v>3982</v>
      </c>
      <c r="C172" s="93">
        <v>14426.0</v>
      </c>
      <c r="D172" s="92">
        <f t="shared" si="5"/>
        <v>205431</v>
      </c>
      <c r="F172" s="92" t="b">
        <f t="shared" si="1"/>
        <v>1</v>
      </c>
      <c r="G172" s="43">
        <v>205431.0</v>
      </c>
      <c r="H172" s="92" t="s">
        <v>6368</v>
      </c>
      <c r="I172" s="94">
        <v>14426.0</v>
      </c>
    </row>
    <row r="173">
      <c r="A173" s="44">
        <v>17154.0</v>
      </c>
      <c r="B173" s="92" t="s">
        <v>5213</v>
      </c>
      <c r="C173" s="93">
        <v>27058.0</v>
      </c>
      <c r="D173" s="92">
        <f t="shared" si="5"/>
        <v>205432</v>
      </c>
      <c r="F173" s="92" t="b">
        <f t="shared" si="1"/>
        <v>1</v>
      </c>
      <c r="G173" s="43">
        <v>205432.0</v>
      </c>
      <c r="H173" s="92" t="s">
        <v>6369</v>
      </c>
      <c r="I173" s="94">
        <v>27058.0</v>
      </c>
    </row>
    <row r="174">
      <c r="A174" s="44">
        <v>17430.0</v>
      </c>
      <c r="B174" s="92" t="s">
        <v>5430</v>
      </c>
      <c r="C174" s="93">
        <v>22361.0</v>
      </c>
      <c r="D174" s="92">
        <f t="shared" si="5"/>
        <v>205433</v>
      </c>
      <c r="F174" s="92" t="b">
        <f t="shared" si="1"/>
        <v>1</v>
      </c>
      <c r="G174" s="43">
        <v>205433.0</v>
      </c>
      <c r="H174" s="92" t="s">
        <v>5430</v>
      </c>
      <c r="I174" s="94">
        <v>22361.0</v>
      </c>
    </row>
    <row r="175">
      <c r="A175" s="44">
        <v>17449.0</v>
      </c>
      <c r="B175" s="92" t="s">
        <v>5444</v>
      </c>
      <c r="C175" s="93">
        <v>24002.0</v>
      </c>
      <c r="D175" s="92">
        <f t="shared" si="5"/>
        <v>205434</v>
      </c>
      <c r="F175" s="92" t="b">
        <f t="shared" si="1"/>
        <v>0</v>
      </c>
      <c r="G175" s="43">
        <v>205434.0</v>
      </c>
      <c r="H175" s="92" t="s">
        <v>6370</v>
      </c>
      <c r="I175" s="94">
        <v>24004.0</v>
      </c>
    </row>
    <row r="176">
      <c r="A176" s="44">
        <v>17071.0</v>
      </c>
      <c r="B176" s="92" t="s">
        <v>5146</v>
      </c>
      <c r="C176" s="93">
        <v>20042.0</v>
      </c>
      <c r="D176" s="92">
        <f t="shared" si="5"/>
        <v>205435</v>
      </c>
      <c r="F176" s="92" t="b">
        <f t="shared" si="1"/>
        <v>1</v>
      </c>
      <c r="G176" s="43">
        <v>205435.0</v>
      </c>
      <c r="H176" s="92" t="s">
        <v>6371</v>
      </c>
      <c r="I176" s="94">
        <v>20042.0</v>
      </c>
    </row>
    <row r="177">
      <c r="A177" s="44">
        <v>15093.0</v>
      </c>
      <c r="B177" s="92" t="s">
        <v>3516</v>
      </c>
      <c r="C177" s="93">
        <v>22471.0</v>
      </c>
      <c r="D177" s="92">
        <f t="shared" si="5"/>
        <v>205436</v>
      </c>
      <c r="F177" s="92" t="b">
        <f t="shared" si="1"/>
        <v>1</v>
      </c>
      <c r="G177" s="43">
        <v>205436.0</v>
      </c>
      <c r="H177" s="92" t="s">
        <v>6372</v>
      </c>
      <c r="I177" s="94">
        <v>22471.0</v>
      </c>
    </row>
    <row r="178">
      <c r="A178" s="44">
        <v>16223.0</v>
      </c>
      <c r="B178" s="92" t="s">
        <v>4491</v>
      </c>
      <c r="C178" s="93">
        <v>20569.0</v>
      </c>
      <c r="D178" s="92">
        <f t="shared" si="5"/>
        <v>205437</v>
      </c>
      <c r="F178" s="92" t="b">
        <f t="shared" si="1"/>
        <v>1</v>
      </c>
      <c r="G178" s="43">
        <v>205437.0</v>
      </c>
      <c r="H178" s="92" t="s">
        <v>6373</v>
      </c>
      <c r="I178" s="94">
        <v>20569.0</v>
      </c>
    </row>
    <row r="179">
      <c r="A179" s="44">
        <v>15611.0</v>
      </c>
      <c r="B179" s="92" t="s">
        <v>3953</v>
      </c>
      <c r="C179" s="93">
        <v>21765.0</v>
      </c>
      <c r="D179" s="92">
        <f t="shared" si="5"/>
        <v>205438</v>
      </c>
      <c r="F179" s="92" t="b">
        <f t="shared" si="1"/>
        <v>1</v>
      </c>
      <c r="G179" s="43">
        <v>205438.0</v>
      </c>
      <c r="H179" s="92" t="s">
        <v>6374</v>
      </c>
      <c r="I179" s="94">
        <v>21765.0</v>
      </c>
    </row>
    <row r="180">
      <c r="A180" s="44">
        <v>15620.0</v>
      </c>
      <c r="B180" s="92" t="s">
        <v>3961</v>
      </c>
      <c r="C180" s="93">
        <v>19311.0</v>
      </c>
      <c r="D180" s="92">
        <f t="shared" si="5"/>
        <v>205439</v>
      </c>
      <c r="F180" s="92" t="b">
        <f t="shared" si="1"/>
        <v>1</v>
      </c>
      <c r="G180" s="43">
        <v>205439.0</v>
      </c>
      <c r="H180" s="92" t="s">
        <v>6375</v>
      </c>
      <c r="I180" s="94">
        <v>19311.0</v>
      </c>
    </row>
    <row r="181">
      <c r="A181" s="44">
        <v>17482.0</v>
      </c>
      <c r="B181" s="92" t="s">
        <v>5473</v>
      </c>
      <c r="C181" s="93">
        <v>23647.0</v>
      </c>
      <c r="D181" s="92" t="str">
        <f t="shared" si="5"/>
        <v/>
      </c>
      <c r="F181" s="92" t="b">
        <f t="shared" si="1"/>
        <v>0</v>
      </c>
    </row>
    <row r="182">
      <c r="A182" s="44">
        <v>10747.0</v>
      </c>
      <c r="B182" s="92" t="s">
        <v>633</v>
      </c>
      <c r="C182" s="93">
        <v>26406.0</v>
      </c>
      <c r="D182" s="92">
        <f t="shared" si="5"/>
        <v>205440</v>
      </c>
      <c r="F182" s="92" t="b">
        <f t="shared" si="1"/>
        <v>1</v>
      </c>
      <c r="G182" s="43">
        <v>205440.0</v>
      </c>
      <c r="H182" s="92" t="s">
        <v>6376</v>
      </c>
      <c r="I182" s="94">
        <v>26406.0</v>
      </c>
    </row>
    <row r="183">
      <c r="A183" s="44">
        <v>12063.0</v>
      </c>
      <c r="B183" s="92" t="s">
        <v>1219</v>
      </c>
      <c r="C183" s="93">
        <v>29580.0</v>
      </c>
      <c r="D183" s="92">
        <f t="shared" si="5"/>
        <v>205441</v>
      </c>
      <c r="F183" s="92" t="b">
        <f t="shared" si="1"/>
        <v>1</v>
      </c>
      <c r="G183" s="43">
        <v>205441.0</v>
      </c>
      <c r="H183" s="92" t="s">
        <v>6377</v>
      </c>
      <c r="I183" s="94">
        <v>29580.0</v>
      </c>
    </row>
    <row r="184">
      <c r="A184" s="44">
        <v>10702.0</v>
      </c>
      <c r="B184" s="92" t="s">
        <v>611</v>
      </c>
      <c r="C184" s="93">
        <v>18579.0</v>
      </c>
      <c r="D184" s="92">
        <f t="shared" si="5"/>
        <v>205442</v>
      </c>
      <c r="F184" s="92" t="b">
        <f t="shared" si="1"/>
        <v>1</v>
      </c>
      <c r="G184" s="43">
        <v>205442.0</v>
      </c>
      <c r="H184" s="92" t="s">
        <v>6378</v>
      </c>
      <c r="I184" s="94">
        <v>18579.0</v>
      </c>
    </row>
    <row r="185">
      <c r="A185" s="44">
        <v>12567.0</v>
      </c>
      <c r="B185" s="92" t="s">
        <v>1512</v>
      </c>
      <c r="C185" s="93">
        <v>21873.0</v>
      </c>
      <c r="D185" s="92">
        <f t="shared" si="5"/>
        <v>205443</v>
      </c>
      <c r="F185" s="92" t="b">
        <f t="shared" si="1"/>
        <v>1</v>
      </c>
      <c r="G185" s="43">
        <v>205443.0</v>
      </c>
      <c r="H185" s="92" t="s">
        <v>6379</v>
      </c>
      <c r="I185" s="94">
        <v>21873.0</v>
      </c>
    </row>
    <row r="186">
      <c r="A186" s="44">
        <v>10100.0</v>
      </c>
      <c r="B186" s="92" t="s">
        <v>378</v>
      </c>
      <c r="C186" s="93">
        <v>21315.0</v>
      </c>
      <c r="D186" s="92">
        <f t="shared" si="5"/>
        <v>205444</v>
      </c>
      <c r="F186" s="92" t="b">
        <f t="shared" si="1"/>
        <v>1</v>
      </c>
      <c r="G186" s="43">
        <v>205444.0</v>
      </c>
      <c r="H186" s="92" t="s">
        <v>6380</v>
      </c>
      <c r="I186" s="94">
        <v>21315.0</v>
      </c>
    </row>
    <row r="187">
      <c r="A187" s="44">
        <v>13610.0</v>
      </c>
      <c r="B187" s="92" t="s">
        <v>2331</v>
      </c>
      <c r="C187" s="93">
        <v>18047.0</v>
      </c>
      <c r="D187" s="92">
        <f t="shared" si="5"/>
        <v>205445</v>
      </c>
      <c r="F187" s="92" t="b">
        <f t="shared" si="1"/>
        <v>1</v>
      </c>
      <c r="G187" s="43">
        <v>205445.0</v>
      </c>
      <c r="H187" s="92" t="s">
        <v>6381</v>
      </c>
      <c r="I187" s="94">
        <v>18047.0</v>
      </c>
    </row>
    <row r="188">
      <c r="A188" s="44">
        <v>15298.0</v>
      </c>
      <c r="B188" s="92" t="s">
        <v>3685</v>
      </c>
      <c r="C188" s="93">
        <v>28361.0</v>
      </c>
      <c r="D188" s="92">
        <f t="shared" si="5"/>
        <v>205446</v>
      </c>
      <c r="F188" s="92" t="b">
        <f t="shared" si="1"/>
        <v>1</v>
      </c>
      <c r="G188" s="43">
        <v>205446.0</v>
      </c>
      <c r="H188" s="92" t="s">
        <v>6382</v>
      </c>
      <c r="I188" s="94">
        <v>28361.0</v>
      </c>
    </row>
    <row r="189">
      <c r="A189" s="44">
        <v>15763.0</v>
      </c>
      <c r="B189" s="92" t="s">
        <v>4092</v>
      </c>
      <c r="C189" s="93">
        <v>23818.0</v>
      </c>
      <c r="D189" s="92">
        <f t="shared" si="5"/>
        <v>205447</v>
      </c>
      <c r="F189" s="92" t="b">
        <f t="shared" si="1"/>
        <v>1</v>
      </c>
      <c r="G189" s="43">
        <v>205447.0</v>
      </c>
      <c r="H189" s="92" t="s">
        <v>6383</v>
      </c>
      <c r="I189" s="94">
        <v>23818.0</v>
      </c>
    </row>
    <row r="190">
      <c r="A190" s="44">
        <v>15957.0</v>
      </c>
      <c r="B190" s="92" t="s">
        <v>4267</v>
      </c>
      <c r="C190" s="93">
        <v>23525.0</v>
      </c>
      <c r="D190" s="92">
        <f t="shared" si="5"/>
        <v>205448</v>
      </c>
      <c r="F190" s="92" t="b">
        <f t="shared" si="1"/>
        <v>1</v>
      </c>
      <c r="G190" s="43">
        <v>205448.0</v>
      </c>
      <c r="H190" s="92" t="s">
        <v>4267</v>
      </c>
      <c r="I190" s="94">
        <v>23525.0</v>
      </c>
    </row>
    <row r="191">
      <c r="A191" s="44">
        <v>10604.0</v>
      </c>
      <c r="B191" s="92" t="s">
        <v>569</v>
      </c>
      <c r="C191" s="93">
        <v>30878.0</v>
      </c>
      <c r="D191" s="92" t="str">
        <f t="shared" si="5"/>
        <v/>
      </c>
      <c r="F191" s="92" t="b">
        <f t="shared" si="1"/>
        <v>0</v>
      </c>
    </row>
    <row r="192">
      <c r="A192" s="44">
        <v>10061.0</v>
      </c>
      <c r="B192" s="92" t="s">
        <v>362</v>
      </c>
      <c r="C192" s="93">
        <v>21559.0</v>
      </c>
      <c r="D192" s="92">
        <f t="shared" si="5"/>
        <v>205449</v>
      </c>
      <c r="F192" s="92" t="b">
        <f t="shared" si="1"/>
        <v>1</v>
      </c>
      <c r="G192" s="43">
        <v>205449.0</v>
      </c>
      <c r="H192" s="92" t="s">
        <v>362</v>
      </c>
      <c r="I192" s="94">
        <v>21559.0</v>
      </c>
    </row>
    <row r="193">
      <c r="A193" s="44">
        <v>15335.0</v>
      </c>
      <c r="B193" s="92" t="s">
        <v>3714</v>
      </c>
      <c r="C193" s="93">
        <v>33029.0</v>
      </c>
      <c r="D193" s="92">
        <f t="shared" si="5"/>
        <v>205450</v>
      </c>
      <c r="F193" s="92" t="b">
        <f t="shared" si="1"/>
        <v>1</v>
      </c>
      <c r="G193" s="43">
        <v>205450.0</v>
      </c>
      <c r="H193" s="92" t="s">
        <v>6384</v>
      </c>
      <c r="I193" s="94">
        <v>33029.0</v>
      </c>
    </row>
    <row r="194">
      <c r="A194" s="44">
        <v>12902.0</v>
      </c>
      <c r="B194" s="92" t="s">
        <v>1773</v>
      </c>
      <c r="C194" s="93">
        <v>22034.0</v>
      </c>
      <c r="D194" s="92">
        <f t="shared" si="5"/>
        <v>205451</v>
      </c>
      <c r="F194" s="92" t="b">
        <f t="shared" si="1"/>
        <v>1</v>
      </c>
      <c r="G194" s="43">
        <v>205451.0</v>
      </c>
      <c r="H194" s="92" t="s">
        <v>1773</v>
      </c>
      <c r="I194" s="94">
        <v>22034.0</v>
      </c>
    </row>
    <row r="195">
      <c r="A195" s="44">
        <v>11858.0</v>
      </c>
      <c r="B195" s="92" t="s">
        <v>1117</v>
      </c>
      <c r="C195" s="93">
        <v>26372.0</v>
      </c>
      <c r="D195" s="92">
        <f t="shared" si="5"/>
        <v>205452</v>
      </c>
      <c r="F195" s="92" t="b">
        <f t="shared" si="1"/>
        <v>1</v>
      </c>
      <c r="G195" s="43">
        <v>205452.0</v>
      </c>
      <c r="H195" s="92" t="s">
        <v>6385</v>
      </c>
      <c r="I195" s="94">
        <v>26372.0</v>
      </c>
    </row>
    <row r="196">
      <c r="A196" s="44">
        <v>12449.0</v>
      </c>
      <c r="B196" s="92" t="s">
        <v>1431</v>
      </c>
      <c r="C196" s="93">
        <v>28211.0</v>
      </c>
      <c r="D196" s="92">
        <f t="shared" si="5"/>
        <v>205453</v>
      </c>
      <c r="F196" s="92" t="b">
        <f t="shared" si="1"/>
        <v>0</v>
      </c>
      <c r="G196" s="43">
        <v>205453.0</v>
      </c>
      <c r="H196" s="92" t="s">
        <v>6386</v>
      </c>
      <c r="I196" s="94">
        <v>26021.0</v>
      </c>
    </row>
    <row r="197">
      <c r="A197" s="44">
        <v>11669.0</v>
      </c>
      <c r="B197" s="92" t="s">
        <v>1015</v>
      </c>
      <c r="C197" s="93">
        <v>21906.0</v>
      </c>
      <c r="D197" s="92" t="str">
        <f t="shared" si="5"/>
        <v/>
      </c>
      <c r="F197" s="92" t="b">
        <f t="shared" si="1"/>
        <v>0</v>
      </c>
    </row>
    <row r="198">
      <c r="A198" s="44">
        <v>9821.0</v>
      </c>
      <c r="B198" s="92" t="s">
        <v>6387</v>
      </c>
      <c r="C198" s="93">
        <v>17116.0</v>
      </c>
      <c r="D198" s="92">
        <f t="shared" si="5"/>
        <v>205454</v>
      </c>
      <c r="F198" s="92" t="b">
        <f t="shared" si="1"/>
        <v>1</v>
      </c>
      <c r="G198" s="43">
        <v>205454.0</v>
      </c>
      <c r="H198" s="92" t="s">
        <v>273</v>
      </c>
      <c r="I198" s="94">
        <v>17116.0</v>
      </c>
    </row>
    <row r="199">
      <c r="A199" s="44">
        <v>17496.0</v>
      </c>
      <c r="B199" s="92" t="s">
        <v>5480</v>
      </c>
      <c r="C199" s="93">
        <v>19976.0</v>
      </c>
      <c r="D199" s="92">
        <f t="shared" si="5"/>
        <v>205455</v>
      </c>
      <c r="F199" s="92" t="b">
        <f t="shared" si="1"/>
        <v>1</v>
      </c>
      <c r="G199" s="43">
        <v>205455.0</v>
      </c>
      <c r="H199" s="92" t="s">
        <v>6388</v>
      </c>
      <c r="I199" s="94">
        <v>19976.0</v>
      </c>
    </row>
    <row r="200">
      <c r="A200" s="44">
        <v>15853.0</v>
      </c>
      <c r="B200" s="92" t="s">
        <v>4173</v>
      </c>
      <c r="C200" s="93">
        <v>18900.0</v>
      </c>
      <c r="D200" s="92">
        <f t="shared" si="5"/>
        <v>205456</v>
      </c>
      <c r="F200" s="92" t="b">
        <f t="shared" si="1"/>
        <v>1</v>
      </c>
      <c r="G200" s="43">
        <v>205456.0</v>
      </c>
      <c r="H200" s="92" t="s">
        <v>4173</v>
      </c>
      <c r="I200" s="94">
        <v>18900.0</v>
      </c>
    </row>
    <row r="201">
      <c r="A201" s="44">
        <v>15803.0</v>
      </c>
      <c r="B201" s="92" t="s">
        <v>4128</v>
      </c>
      <c r="C201" s="93">
        <v>23681.0</v>
      </c>
      <c r="D201" s="92">
        <f t="shared" si="5"/>
        <v>205457</v>
      </c>
      <c r="F201" s="92" t="b">
        <f t="shared" si="1"/>
        <v>1</v>
      </c>
      <c r="G201" s="43">
        <v>205457.0</v>
      </c>
      <c r="H201" s="92" t="s">
        <v>6389</v>
      </c>
      <c r="I201" s="94">
        <v>23681.0</v>
      </c>
    </row>
    <row r="202">
      <c r="A202" s="44">
        <v>13716.0</v>
      </c>
      <c r="B202" s="92" t="s">
        <v>2414</v>
      </c>
      <c r="C202" s="93">
        <v>29389.0</v>
      </c>
      <c r="D202" s="92">
        <f t="shared" si="5"/>
        <v>205458</v>
      </c>
      <c r="F202" s="92" t="b">
        <f t="shared" si="1"/>
        <v>1</v>
      </c>
      <c r="G202" s="43">
        <v>205458.0</v>
      </c>
      <c r="H202" s="92" t="s">
        <v>2414</v>
      </c>
      <c r="I202" s="94">
        <v>29389.0</v>
      </c>
    </row>
    <row r="203">
      <c r="A203" s="44">
        <v>9976.0</v>
      </c>
      <c r="B203" s="92" t="s">
        <v>324</v>
      </c>
      <c r="C203" s="93">
        <v>19321.0</v>
      </c>
      <c r="D203" s="92">
        <f t="shared" si="5"/>
        <v>205459</v>
      </c>
      <c r="F203" s="92" t="b">
        <f t="shared" si="1"/>
        <v>1</v>
      </c>
      <c r="G203" s="43">
        <v>205459.0</v>
      </c>
      <c r="H203" s="92" t="s">
        <v>324</v>
      </c>
      <c r="I203" s="94">
        <v>19321.0</v>
      </c>
    </row>
    <row r="204">
      <c r="A204" s="44">
        <v>16635.0</v>
      </c>
      <c r="B204" s="92" t="s">
        <v>4801</v>
      </c>
      <c r="C204" s="93">
        <v>19895.0</v>
      </c>
      <c r="D204" s="92">
        <f t="shared" si="5"/>
        <v>205460</v>
      </c>
      <c r="F204" s="92" t="b">
        <f t="shared" si="1"/>
        <v>1</v>
      </c>
      <c r="G204" s="43">
        <v>205460.0</v>
      </c>
      <c r="H204" s="92" t="s">
        <v>4801</v>
      </c>
      <c r="I204" s="94">
        <v>19895.0</v>
      </c>
    </row>
    <row r="205">
      <c r="A205" s="44">
        <v>16420.0</v>
      </c>
      <c r="B205" s="92" t="s">
        <v>4641</v>
      </c>
      <c r="C205" s="93">
        <v>24177.0</v>
      </c>
      <c r="D205" s="92">
        <f t="shared" si="5"/>
        <v>205461</v>
      </c>
      <c r="F205" s="92" t="b">
        <f t="shared" si="1"/>
        <v>1</v>
      </c>
      <c r="G205" s="43">
        <v>205461.0</v>
      </c>
      <c r="H205" s="92" t="s">
        <v>6390</v>
      </c>
      <c r="I205" s="94">
        <v>24177.0</v>
      </c>
    </row>
    <row r="206">
      <c r="A206" s="44">
        <v>12740.0</v>
      </c>
      <c r="B206" s="92" t="s">
        <v>1634</v>
      </c>
      <c r="C206" s="93">
        <v>24173.0</v>
      </c>
      <c r="D206" s="92">
        <f t="shared" si="5"/>
        <v>205462</v>
      </c>
      <c r="F206" s="92" t="b">
        <f t="shared" si="1"/>
        <v>1</v>
      </c>
      <c r="G206" s="43">
        <v>205462.0</v>
      </c>
      <c r="H206" s="92" t="s">
        <v>6391</v>
      </c>
      <c r="I206" s="94">
        <v>24173.0</v>
      </c>
    </row>
    <row r="207">
      <c r="A207" s="44">
        <v>14019.0</v>
      </c>
      <c r="B207" s="92" t="s">
        <v>2645</v>
      </c>
      <c r="C207" s="93">
        <v>23292.0</v>
      </c>
      <c r="D207" s="92">
        <f t="shared" si="5"/>
        <v>205463</v>
      </c>
      <c r="F207" s="92" t="b">
        <f t="shared" si="1"/>
        <v>1</v>
      </c>
      <c r="G207" s="43">
        <v>205463.0</v>
      </c>
      <c r="H207" s="92" t="s">
        <v>6392</v>
      </c>
      <c r="I207" s="94">
        <v>23292.0</v>
      </c>
    </row>
    <row r="208">
      <c r="A208" s="44">
        <v>9286.0</v>
      </c>
      <c r="B208" s="92" t="s">
        <v>98</v>
      </c>
      <c r="C208" s="93">
        <v>14829.0</v>
      </c>
      <c r="D208" s="92">
        <f t="shared" si="5"/>
        <v>205464</v>
      </c>
      <c r="F208" s="92" t="b">
        <f t="shared" si="1"/>
        <v>1</v>
      </c>
      <c r="G208" s="43">
        <v>205464.0</v>
      </c>
      <c r="H208" s="92" t="s">
        <v>6393</v>
      </c>
      <c r="I208" s="94">
        <v>14829.0</v>
      </c>
    </row>
    <row r="209">
      <c r="A209" s="44">
        <v>11205.0</v>
      </c>
      <c r="B209" s="92" t="s">
        <v>827</v>
      </c>
      <c r="C209" s="93">
        <v>31645.0</v>
      </c>
      <c r="D209" s="92">
        <f t="shared" si="5"/>
        <v>205465</v>
      </c>
      <c r="F209" s="92" t="b">
        <f t="shared" si="1"/>
        <v>1</v>
      </c>
      <c r="G209" s="43">
        <v>205465.0</v>
      </c>
      <c r="H209" s="92" t="s">
        <v>827</v>
      </c>
      <c r="I209" s="94">
        <v>31645.0</v>
      </c>
    </row>
    <row r="210">
      <c r="A210" s="44">
        <v>10959.0</v>
      </c>
      <c r="B210" s="92" t="s">
        <v>711</v>
      </c>
      <c r="C210" s="93">
        <v>20829.0</v>
      </c>
      <c r="D210" s="92">
        <f t="shared" si="5"/>
        <v>205466</v>
      </c>
      <c r="F210" s="92" t="b">
        <f t="shared" si="1"/>
        <v>1</v>
      </c>
      <c r="G210" s="43">
        <v>205466.0</v>
      </c>
      <c r="H210" s="92" t="s">
        <v>711</v>
      </c>
      <c r="I210" s="94">
        <v>20829.0</v>
      </c>
    </row>
    <row r="211">
      <c r="A211" s="44">
        <v>11416.0</v>
      </c>
      <c r="B211" s="92" t="s">
        <v>911</v>
      </c>
      <c r="C211" s="93">
        <v>16937.0</v>
      </c>
      <c r="D211" s="92">
        <f t="shared" si="5"/>
        <v>205467</v>
      </c>
      <c r="F211" s="92" t="b">
        <f t="shared" si="1"/>
        <v>1</v>
      </c>
      <c r="G211" s="43">
        <v>205467.0</v>
      </c>
      <c r="H211" s="92" t="s">
        <v>6394</v>
      </c>
      <c r="I211" s="94">
        <v>16937.0</v>
      </c>
    </row>
    <row r="212">
      <c r="A212" s="44">
        <v>10604.0</v>
      </c>
      <c r="B212" s="92" t="s">
        <v>569</v>
      </c>
      <c r="C212" s="93">
        <v>30878.0</v>
      </c>
      <c r="D212" s="92">
        <f t="shared" si="5"/>
        <v>205468</v>
      </c>
      <c r="F212" s="92" t="b">
        <f t="shared" si="1"/>
        <v>1</v>
      </c>
      <c r="G212" s="43">
        <v>205468.0</v>
      </c>
      <c r="H212" s="92" t="s">
        <v>6395</v>
      </c>
      <c r="I212" s="94">
        <v>30878.0</v>
      </c>
    </row>
    <row r="213">
      <c r="A213" s="44">
        <v>12533.0</v>
      </c>
      <c r="B213" s="92" t="s">
        <v>1484</v>
      </c>
      <c r="C213" s="93">
        <v>30538.0</v>
      </c>
      <c r="D213" s="92">
        <f t="shared" si="5"/>
        <v>205469</v>
      </c>
      <c r="F213" s="92" t="b">
        <f t="shared" si="1"/>
        <v>1</v>
      </c>
      <c r="G213" s="43">
        <v>205469.0</v>
      </c>
      <c r="H213" s="92" t="s">
        <v>6396</v>
      </c>
      <c r="I213" s="94">
        <v>30538.0</v>
      </c>
    </row>
    <row r="214">
      <c r="A214" s="44">
        <v>13680.0</v>
      </c>
      <c r="B214" s="92" t="s">
        <v>2389</v>
      </c>
      <c r="C214" s="93">
        <v>26459.0</v>
      </c>
      <c r="D214" s="92">
        <f t="shared" si="5"/>
        <v>205470</v>
      </c>
      <c r="F214" s="92" t="b">
        <f t="shared" si="1"/>
        <v>1</v>
      </c>
      <c r="G214" s="43">
        <v>205470.0</v>
      </c>
      <c r="H214" s="92" t="s">
        <v>2389</v>
      </c>
      <c r="I214" s="94">
        <v>26459.0</v>
      </c>
    </row>
    <row r="215">
      <c r="A215" s="44">
        <v>14054.0</v>
      </c>
      <c r="B215" s="92" t="s">
        <v>2671</v>
      </c>
      <c r="C215" s="93">
        <v>19098.0</v>
      </c>
      <c r="D215" s="92">
        <f t="shared" si="5"/>
        <v>205471</v>
      </c>
      <c r="F215" s="92" t="b">
        <f t="shared" si="1"/>
        <v>1</v>
      </c>
      <c r="G215" s="43">
        <v>205471.0</v>
      </c>
      <c r="H215" s="92" t="s">
        <v>6397</v>
      </c>
      <c r="I215" s="94">
        <v>19098.0</v>
      </c>
    </row>
    <row r="216">
      <c r="A216" s="44">
        <v>16297.0</v>
      </c>
      <c r="B216" s="92" t="s">
        <v>4546</v>
      </c>
      <c r="C216" s="93">
        <v>15281.0</v>
      </c>
      <c r="D216" s="92" t="str">
        <f t="shared" si="5"/>
        <v/>
      </c>
      <c r="F216" s="92" t="b">
        <f t="shared" si="1"/>
        <v>0</v>
      </c>
    </row>
    <row r="217">
      <c r="A217" s="44">
        <v>14330.0</v>
      </c>
      <c r="B217" s="92" t="s">
        <v>2889</v>
      </c>
      <c r="C217" s="93">
        <v>17506.0</v>
      </c>
      <c r="D217" s="92">
        <f t="shared" si="5"/>
        <v>205472</v>
      </c>
      <c r="F217" s="92" t="b">
        <f t="shared" si="1"/>
        <v>1</v>
      </c>
      <c r="G217" s="43">
        <v>205472.0</v>
      </c>
      <c r="H217" s="92" t="s">
        <v>6398</v>
      </c>
      <c r="I217" s="94">
        <v>17506.0</v>
      </c>
    </row>
    <row r="218">
      <c r="A218" s="44">
        <v>11209.0</v>
      </c>
      <c r="B218" s="92" t="s">
        <v>828</v>
      </c>
      <c r="C218" s="93">
        <v>27406.0</v>
      </c>
      <c r="D218" s="92">
        <f t="shared" si="5"/>
        <v>205473</v>
      </c>
      <c r="F218" s="92" t="b">
        <f t="shared" si="1"/>
        <v>0</v>
      </c>
      <c r="G218" s="43">
        <v>205473.0</v>
      </c>
      <c r="H218" s="92" t="s">
        <v>828</v>
      </c>
      <c r="I218" s="94">
        <v>27710.0</v>
      </c>
    </row>
    <row r="219">
      <c r="A219" s="44">
        <v>10330.0</v>
      </c>
      <c r="B219" s="92" t="s">
        <v>465</v>
      </c>
      <c r="C219" s="93">
        <v>23562.0</v>
      </c>
      <c r="D219" s="92">
        <f t="shared" si="5"/>
        <v>205474</v>
      </c>
      <c r="F219" s="92" t="b">
        <f t="shared" si="1"/>
        <v>1</v>
      </c>
      <c r="G219" s="43">
        <v>205474.0</v>
      </c>
      <c r="H219" s="92" t="s">
        <v>6399</v>
      </c>
      <c r="I219" s="94">
        <v>23562.0</v>
      </c>
    </row>
    <row r="220">
      <c r="A220" s="44">
        <v>9534.0</v>
      </c>
      <c r="B220" s="92" t="s">
        <v>167</v>
      </c>
      <c r="C220" s="93">
        <v>29839.0</v>
      </c>
      <c r="D220" s="92">
        <f t="shared" si="5"/>
        <v>205475</v>
      </c>
      <c r="F220" s="92" t="b">
        <f t="shared" si="1"/>
        <v>1</v>
      </c>
      <c r="G220" s="43">
        <v>205475.0</v>
      </c>
      <c r="H220" s="92" t="s">
        <v>6400</v>
      </c>
      <c r="I220" s="94">
        <v>29839.0</v>
      </c>
    </row>
    <row r="221">
      <c r="A221" s="44">
        <v>14503.0</v>
      </c>
      <c r="B221" s="92" t="s">
        <v>3022</v>
      </c>
      <c r="C221" s="93">
        <v>22835.0</v>
      </c>
      <c r="D221" s="92">
        <f t="shared" si="5"/>
        <v>205476</v>
      </c>
      <c r="F221" s="92" t="b">
        <f t="shared" si="1"/>
        <v>1</v>
      </c>
      <c r="G221" s="43">
        <v>205476.0</v>
      </c>
      <c r="H221" s="92" t="s">
        <v>6401</v>
      </c>
      <c r="I221" s="94">
        <v>22835.0</v>
      </c>
    </row>
    <row r="222">
      <c r="A222" s="44">
        <v>15659.0</v>
      </c>
      <c r="B222" s="92" t="s">
        <v>3996</v>
      </c>
      <c r="C222" s="93">
        <v>32631.0</v>
      </c>
      <c r="D222" s="92">
        <f t="shared" si="5"/>
        <v>205477</v>
      </c>
      <c r="F222" s="92" t="b">
        <f t="shared" si="1"/>
        <v>1</v>
      </c>
      <c r="G222" s="43">
        <v>205477.0</v>
      </c>
      <c r="H222" s="92" t="s">
        <v>6402</v>
      </c>
      <c r="I222" s="94">
        <v>32631.0</v>
      </c>
    </row>
    <row r="223">
      <c r="A223" s="44">
        <v>14194.0</v>
      </c>
      <c r="B223" s="92" t="s">
        <v>2780</v>
      </c>
      <c r="C223" s="93">
        <v>25721.0</v>
      </c>
      <c r="D223" s="92">
        <f t="shared" si="5"/>
        <v>205478</v>
      </c>
      <c r="F223" s="92" t="b">
        <f t="shared" si="1"/>
        <v>1</v>
      </c>
      <c r="G223" s="43">
        <v>205478.0</v>
      </c>
      <c r="H223" s="92" t="s">
        <v>6403</v>
      </c>
      <c r="I223" s="94">
        <v>25721.0</v>
      </c>
    </row>
    <row r="224">
      <c r="A224" s="44">
        <v>15680.0</v>
      </c>
      <c r="B224" s="92" t="s">
        <v>4016</v>
      </c>
      <c r="C224" s="93">
        <v>26249.0</v>
      </c>
      <c r="D224" s="92">
        <f t="shared" si="5"/>
        <v>205479</v>
      </c>
      <c r="F224" s="92" t="b">
        <f t="shared" si="1"/>
        <v>1</v>
      </c>
      <c r="G224" s="43">
        <v>205479.0</v>
      </c>
      <c r="H224" s="92" t="s">
        <v>6404</v>
      </c>
      <c r="I224" s="94">
        <v>26249.0</v>
      </c>
    </row>
    <row r="225">
      <c r="A225" s="44">
        <v>11792.0</v>
      </c>
      <c r="B225" s="92" t="s">
        <v>1081</v>
      </c>
      <c r="C225" s="93">
        <v>20872.0</v>
      </c>
      <c r="D225" s="92">
        <f t="shared" si="5"/>
        <v>205480</v>
      </c>
      <c r="F225" s="92" t="b">
        <f t="shared" si="1"/>
        <v>1</v>
      </c>
      <c r="G225" s="43">
        <v>205480.0</v>
      </c>
      <c r="H225" s="92" t="s">
        <v>6405</v>
      </c>
      <c r="I225" s="94">
        <v>20872.0</v>
      </c>
    </row>
    <row r="226">
      <c r="A226" s="44">
        <v>12951.0</v>
      </c>
      <c r="B226" s="92" t="s">
        <v>1811</v>
      </c>
      <c r="C226" s="93">
        <v>26036.0</v>
      </c>
      <c r="D226" s="92">
        <f t="shared" si="5"/>
        <v>205481</v>
      </c>
      <c r="F226" s="92" t="b">
        <f t="shared" si="1"/>
        <v>1</v>
      </c>
      <c r="G226" s="43">
        <v>205481.0</v>
      </c>
      <c r="H226" s="92" t="s">
        <v>1811</v>
      </c>
      <c r="I226" s="94">
        <v>26036.0</v>
      </c>
    </row>
    <row r="227">
      <c r="A227" s="44">
        <v>16155.0</v>
      </c>
      <c r="B227" s="92" t="s">
        <v>4436</v>
      </c>
      <c r="C227" s="93">
        <v>25004.0</v>
      </c>
      <c r="D227" s="92">
        <f t="shared" si="5"/>
        <v>205482</v>
      </c>
      <c r="F227" s="92" t="b">
        <f t="shared" si="1"/>
        <v>1</v>
      </c>
      <c r="G227" s="43">
        <v>205482.0</v>
      </c>
      <c r="H227" s="92" t="s">
        <v>4436</v>
      </c>
      <c r="I227" s="94">
        <v>25004.0</v>
      </c>
    </row>
    <row r="228">
      <c r="A228" s="44">
        <v>10766.0</v>
      </c>
      <c r="B228" s="92" t="s">
        <v>644</v>
      </c>
      <c r="C228" s="93">
        <v>27154.0</v>
      </c>
      <c r="D228" s="92">
        <f t="shared" si="5"/>
        <v>205483</v>
      </c>
      <c r="F228" s="92" t="b">
        <f t="shared" si="1"/>
        <v>1</v>
      </c>
      <c r="G228" s="43">
        <v>205483.0</v>
      </c>
      <c r="H228" s="92" t="s">
        <v>6406</v>
      </c>
      <c r="I228" s="94">
        <v>27154.0</v>
      </c>
    </row>
    <row r="229">
      <c r="A229" s="44">
        <v>16138.0</v>
      </c>
      <c r="B229" s="92" t="s">
        <v>4424</v>
      </c>
      <c r="C229" s="93">
        <v>31240.0</v>
      </c>
      <c r="D229" s="92">
        <f t="shared" si="5"/>
        <v>205484</v>
      </c>
      <c r="F229" s="92" t="b">
        <f t="shared" si="1"/>
        <v>1</v>
      </c>
      <c r="G229" s="43">
        <v>205484.0</v>
      </c>
      <c r="H229" s="92" t="s">
        <v>6407</v>
      </c>
      <c r="I229" s="94">
        <v>31240.0</v>
      </c>
    </row>
    <row r="230">
      <c r="A230" s="44">
        <v>15831.0</v>
      </c>
      <c r="B230" s="92" t="s">
        <v>4152</v>
      </c>
      <c r="C230" s="93">
        <v>27556.0</v>
      </c>
      <c r="D230" s="92">
        <f t="shared" si="5"/>
        <v>205485</v>
      </c>
      <c r="F230" s="92" t="b">
        <f t="shared" si="1"/>
        <v>1</v>
      </c>
      <c r="G230" s="43">
        <v>205485.0</v>
      </c>
      <c r="H230" s="92" t="s">
        <v>6408</v>
      </c>
      <c r="I230" s="94">
        <v>27556.0</v>
      </c>
    </row>
    <row r="231">
      <c r="A231" s="44">
        <v>10167.0</v>
      </c>
      <c r="B231" s="92" t="s">
        <v>405</v>
      </c>
      <c r="C231" s="93">
        <v>22736.0</v>
      </c>
      <c r="D231" s="92">
        <f t="shared" si="5"/>
        <v>205486</v>
      </c>
      <c r="F231" s="92" t="b">
        <f t="shared" si="1"/>
        <v>0</v>
      </c>
      <c r="G231" s="43">
        <v>205486.0</v>
      </c>
      <c r="H231" s="92" t="s">
        <v>6409</v>
      </c>
      <c r="I231" s="94">
        <v>44286.0</v>
      </c>
    </row>
    <row r="232">
      <c r="A232" s="44">
        <v>11059.0</v>
      </c>
      <c r="B232" s="92" t="s">
        <v>754</v>
      </c>
      <c r="C232" s="93">
        <v>17955.0</v>
      </c>
      <c r="D232" s="92">
        <f t="shared" si="5"/>
        <v>205487</v>
      </c>
      <c r="F232" s="92" t="b">
        <f t="shared" si="1"/>
        <v>1</v>
      </c>
      <c r="G232" s="43">
        <v>205487.0</v>
      </c>
      <c r="H232" s="92" t="s">
        <v>754</v>
      </c>
      <c r="I232" s="94">
        <v>17955.0</v>
      </c>
    </row>
    <row r="233">
      <c r="A233" s="44">
        <v>13946.0</v>
      </c>
      <c r="B233" s="92" t="s">
        <v>2596</v>
      </c>
      <c r="C233" s="93">
        <v>26251.0</v>
      </c>
      <c r="D233" s="92">
        <f t="shared" si="5"/>
        <v>205488</v>
      </c>
      <c r="F233" s="92" t="b">
        <f t="shared" si="1"/>
        <v>1</v>
      </c>
      <c r="G233" s="43">
        <v>205488.0</v>
      </c>
      <c r="H233" s="92" t="s">
        <v>6410</v>
      </c>
      <c r="I233" s="94">
        <v>26251.0</v>
      </c>
    </row>
    <row r="234">
      <c r="A234" s="44">
        <v>14869.0</v>
      </c>
      <c r="B234" s="92" t="s">
        <v>3333</v>
      </c>
      <c r="C234" s="93">
        <v>26458.0</v>
      </c>
      <c r="D234" s="92" t="str">
        <f t="shared" si="5"/>
        <v/>
      </c>
      <c r="F234" s="92" t="b">
        <f t="shared" si="1"/>
        <v>0</v>
      </c>
    </row>
    <row r="235">
      <c r="A235" s="44">
        <v>14249.0</v>
      </c>
      <c r="B235" s="92" t="s">
        <v>2820</v>
      </c>
      <c r="C235" s="93">
        <v>27991.0</v>
      </c>
      <c r="D235" s="92">
        <f t="shared" si="5"/>
        <v>205489</v>
      </c>
      <c r="F235" s="92" t="b">
        <f t="shared" si="1"/>
        <v>1</v>
      </c>
      <c r="G235" s="43">
        <v>205489.0</v>
      </c>
      <c r="H235" s="92" t="s">
        <v>6411</v>
      </c>
      <c r="I235" s="94">
        <v>27991.0</v>
      </c>
    </row>
    <row r="236">
      <c r="C236" s="94"/>
      <c r="G236" s="43"/>
      <c r="I236" s="94"/>
    </row>
    <row r="237">
      <c r="C237" s="94"/>
      <c r="G237" s="43"/>
      <c r="I237" s="94"/>
    </row>
    <row r="238">
      <c r="C238" s="94"/>
      <c r="G238" s="43"/>
      <c r="I238" s="94"/>
    </row>
    <row r="239">
      <c r="C239" s="94"/>
      <c r="G239" s="43"/>
      <c r="I239" s="94"/>
    </row>
    <row r="240">
      <c r="C240" s="94"/>
      <c r="G240" s="43"/>
      <c r="I240" s="94"/>
    </row>
    <row r="241">
      <c r="C241" s="94"/>
      <c r="G241" s="43"/>
      <c r="I241" s="94"/>
    </row>
    <row r="242">
      <c r="C242" s="94"/>
      <c r="G242" s="43"/>
      <c r="I242" s="94"/>
    </row>
    <row r="243">
      <c r="C243" s="94"/>
      <c r="G243" s="43"/>
      <c r="I243" s="94"/>
    </row>
    <row r="244">
      <c r="C244" s="94"/>
      <c r="G244" s="43"/>
      <c r="I244" s="94"/>
    </row>
    <row r="245">
      <c r="C245" s="94"/>
      <c r="G245" s="43"/>
      <c r="I245" s="94"/>
    </row>
    <row r="246">
      <c r="C246" s="94"/>
      <c r="G246" s="43"/>
      <c r="I246" s="94"/>
    </row>
    <row r="247">
      <c r="C247" s="94"/>
      <c r="G247" s="43"/>
      <c r="I247" s="94"/>
    </row>
    <row r="248">
      <c r="C248" s="94"/>
      <c r="G248" s="43"/>
      <c r="I248" s="94"/>
    </row>
    <row r="249">
      <c r="C249" s="94"/>
      <c r="G249" s="43"/>
      <c r="I249" s="94"/>
    </row>
    <row r="250">
      <c r="C250" s="94"/>
      <c r="G250" s="43"/>
      <c r="I250" s="94"/>
    </row>
    <row r="251">
      <c r="C251" s="94"/>
      <c r="G251" s="43"/>
      <c r="I251" s="94"/>
    </row>
    <row r="252">
      <c r="C252" s="94"/>
      <c r="G252" s="43"/>
      <c r="I252" s="94"/>
    </row>
    <row r="253">
      <c r="C253" s="94"/>
      <c r="G253" s="43"/>
      <c r="I253" s="94"/>
    </row>
    <row r="254">
      <c r="C254" s="94"/>
      <c r="G254" s="43"/>
      <c r="I254" s="94"/>
    </row>
    <row r="255">
      <c r="C255" s="94"/>
      <c r="G255" s="43"/>
      <c r="I255" s="94"/>
    </row>
    <row r="256">
      <c r="C256" s="94"/>
      <c r="G256" s="43"/>
      <c r="I256" s="94"/>
    </row>
    <row r="257">
      <c r="C257" s="94"/>
      <c r="G257" s="43"/>
      <c r="I257" s="94"/>
    </row>
    <row r="258">
      <c r="C258" s="94"/>
      <c r="G258" s="43"/>
      <c r="I258" s="94"/>
    </row>
    <row r="259">
      <c r="C259" s="94"/>
      <c r="G259" s="43"/>
      <c r="I259" s="94"/>
    </row>
    <row r="260">
      <c r="C260" s="94"/>
      <c r="G260" s="43"/>
      <c r="I260" s="94"/>
    </row>
    <row r="261">
      <c r="C261" s="94"/>
      <c r="G261" s="43"/>
      <c r="I261" s="94"/>
    </row>
    <row r="262">
      <c r="C262" s="94"/>
      <c r="G262" s="43"/>
      <c r="I262" s="94"/>
    </row>
    <row r="263">
      <c r="C263" s="94"/>
      <c r="G263" s="43"/>
      <c r="I263" s="94"/>
    </row>
    <row r="264">
      <c r="C264" s="94"/>
      <c r="G264" s="43"/>
      <c r="I264" s="94"/>
    </row>
    <row r="265">
      <c r="C265" s="94"/>
      <c r="G265" s="43"/>
      <c r="I265" s="94"/>
    </row>
    <row r="266">
      <c r="C266" s="94"/>
      <c r="G266" s="43"/>
      <c r="I266" s="94"/>
    </row>
    <row r="267">
      <c r="C267" s="94"/>
      <c r="G267" s="43"/>
      <c r="I267" s="94"/>
    </row>
    <row r="268">
      <c r="C268" s="94"/>
      <c r="G268" s="43"/>
      <c r="I268" s="94"/>
    </row>
    <row r="269">
      <c r="C269" s="94"/>
      <c r="G269" s="43"/>
      <c r="I269" s="94"/>
    </row>
    <row r="270">
      <c r="C270" s="94"/>
      <c r="G270" s="43"/>
      <c r="I270" s="94"/>
    </row>
    <row r="271">
      <c r="C271" s="94"/>
      <c r="G271" s="43"/>
      <c r="I271" s="94"/>
    </row>
    <row r="272">
      <c r="C272" s="94"/>
      <c r="G272" s="43"/>
      <c r="I272" s="94"/>
    </row>
    <row r="273">
      <c r="C273" s="94"/>
      <c r="G273" s="43"/>
      <c r="I273" s="94"/>
    </row>
    <row r="274">
      <c r="C274" s="94"/>
      <c r="G274" s="43"/>
      <c r="I274" s="94"/>
    </row>
    <row r="275">
      <c r="C275" s="94"/>
      <c r="G275" s="43"/>
      <c r="I275" s="94"/>
    </row>
    <row r="276">
      <c r="C276" s="94"/>
      <c r="G276" s="43"/>
      <c r="I276" s="94"/>
    </row>
    <row r="277">
      <c r="C277" s="94"/>
      <c r="G277" s="43"/>
      <c r="I277" s="94"/>
    </row>
    <row r="278">
      <c r="C278" s="94"/>
      <c r="G278" s="43"/>
      <c r="I278" s="94"/>
    </row>
    <row r="279">
      <c r="C279" s="94"/>
      <c r="G279" s="43"/>
      <c r="I279" s="94"/>
    </row>
    <row r="280">
      <c r="C280" s="94"/>
      <c r="G280" s="43"/>
      <c r="I280" s="94"/>
    </row>
    <row r="281">
      <c r="C281" s="94"/>
      <c r="G281" s="43"/>
      <c r="I281" s="94"/>
    </row>
    <row r="282">
      <c r="C282" s="94"/>
      <c r="G282" s="43"/>
      <c r="I282" s="94"/>
    </row>
    <row r="283">
      <c r="C283" s="94"/>
      <c r="G283" s="43"/>
      <c r="I283" s="94"/>
    </row>
    <row r="284">
      <c r="C284" s="94"/>
      <c r="G284" s="43"/>
      <c r="I284" s="94"/>
    </row>
    <row r="285">
      <c r="C285" s="94"/>
      <c r="G285" s="43"/>
      <c r="I285" s="94"/>
    </row>
    <row r="286">
      <c r="C286" s="94"/>
      <c r="G286" s="43"/>
      <c r="I286" s="94"/>
    </row>
    <row r="287">
      <c r="C287" s="94"/>
      <c r="G287" s="43"/>
      <c r="I287" s="94"/>
    </row>
    <row r="288">
      <c r="C288" s="94"/>
      <c r="G288" s="43"/>
      <c r="I288" s="94"/>
    </row>
    <row r="289">
      <c r="C289" s="94"/>
      <c r="G289" s="43"/>
      <c r="I289" s="94"/>
    </row>
    <row r="290">
      <c r="C290" s="94"/>
      <c r="G290" s="43"/>
      <c r="I290" s="94"/>
    </row>
    <row r="291">
      <c r="C291" s="94"/>
      <c r="G291" s="43"/>
      <c r="I291" s="94"/>
    </row>
    <row r="292">
      <c r="C292" s="94"/>
      <c r="G292" s="43"/>
      <c r="I292" s="94"/>
    </row>
    <row r="293">
      <c r="C293" s="94"/>
      <c r="G293" s="43"/>
      <c r="I293" s="94"/>
    </row>
    <row r="294">
      <c r="C294" s="94"/>
      <c r="G294" s="43"/>
      <c r="I294" s="94"/>
    </row>
    <row r="295">
      <c r="C295" s="94"/>
      <c r="G295" s="43"/>
      <c r="I295" s="94"/>
    </row>
    <row r="296">
      <c r="C296" s="94"/>
      <c r="G296" s="43"/>
      <c r="I296" s="94"/>
    </row>
    <row r="297">
      <c r="C297" s="94"/>
      <c r="G297" s="43"/>
      <c r="I297" s="94"/>
    </row>
    <row r="298">
      <c r="C298" s="94"/>
      <c r="G298" s="43"/>
      <c r="I298" s="94"/>
    </row>
    <row r="299">
      <c r="C299" s="94"/>
      <c r="G299" s="43"/>
      <c r="I299" s="94"/>
    </row>
    <row r="300">
      <c r="C300" s="94"/>
      <c r="G300" s="43"/>
      <c r="I300" s="94"/>
    </row>
    <row r="301">
      <c r="C301" s="94"/>
      <c r="G301" s="43"/>
      <c r="I301" s="94"/>
    </row>
    <row r="302">
      <c r="C302" s="94"/>
      <c r="G302" s="43"/>
      <c r="I302" s="94"/>
    </row>
    <row r="303">
      <c r="C303" s="94"/>
      <c r="G303" s="43"/>
      <c r="I303" s="94"/>
    </row>
    <row r="304">
      <c r="C304" s="94"/>
      <c r="G304" s="43"/>
      <c r="I304" s="94"/>
    </row>
    <row r="305">
      <c r="C305" s="94"/>
      <c r="G305" s="43"/>
      <c r="I305" s="94"/>
    </row>
    <row r="306">
      <c r="C306" s="94"/>
      <c r="G306" s="43"/>
      <c r="I306" s="94"/>
    </row>
    <row r="307">
      <c r="C307" s="94"/>
      <c r="G307" s="43"/>
      <c r="I307" s="94"/>
    </row>
    <row r="308">
      <c r="C308" s="94"/>
      <c r="G308" s="43"/>
      <c r="I308" s="94"/>
    </row>
    <row r="309">
      <c r="C309" s="94"/>
      <c r="G309" s="43"/>
      <c r="I309" s="94"/>
    </row>
    <row r="310">
      <c r="C310" s="94"/>
      <c r="G310" s="43"/>
      <c r="I310" s="94"/>
    </row>
    <row r="311">
      <c r="C311" s="94"/>
      <c r="G311" s="43"/>
      <c r="I311" s="94"/>
    </row>
    <row r="312">
      <c r="C312" s="94"/>
      <c r="G312" s="43"/>
      <c r="I312" s="94"/>
    </row>
    <row r="313">
      <c r="C313" s="94"/>
      <c r="G313" s="43"/>
      <c r="I313" s="94"/>
    </row>
    <row r="314">
      <c r="C314" s="94"/>
      <c r="G314" s="43"/>
      <c r="I314" s="94"/>
    </row>
    <row r="315">
      <c r="C315" s="94"/>
      <c r="G315" s="43"/>
      <c r="I315" s="94"/>
    </row>
    <row r="316">
      <c r="C316" s="94"/>
      <c r="G316" s="43"/>
      <c r="I316" s="94"/>
    </row>
    <row r="317">
      <c r="C317" s="94"/>
      <c r="G317" s="43"/>
      <c r="I317" s="94"/>
    </row>
    <row r="318">
      <c r="C318" s="94"/>
      <c r="G318" s="43"/>
      <c r="I318" s="94"/>
    </row>
    <row r="319">
      <c r="C319" s="94"/>
      <c r="G319" s="43"/>
      <c r="I319" s="94"/>
    </row>
    <row r="320">
      <c r="C320" s="94"/>
      <c r="G320" s="43"/>
      <c r="I320" s="94"/>
    </row>
    <row r="321">
      <c r="C321" s="94"/>
      <c r="G321" s="43"/>
      <c r="I321" s="94"/>
    </row>
    <row r="322">
      <c r="C322" s="94"/>
      <c r="G322" s="43"/>
      <c r="I322" s="94"/>
    </row>
    <row r="323">
      <c r="C323" s="94"/>
      <c r="G323" s="43"/>
      <c r="I323" s="94"/>
    </row>
    <row r="324">
      <c r="C324" s="94"/>
      <c r="G324" s="43"/>
      <c r="I324" s="94"/>
    </row>
    <row r="325">
      <c r="C325" s="94"/>
      <c r="G325" s="43"/>
      <c r="I325" s="94"/>
    </row>
    <row r="326">
      <c r="C326" s="94"/>
      <c r="G326" s="43"/>
      <c r="I326" s="94"/>
    </row>
    <row r="327">
      <c r="C327" s="94"/>
      <c r="G327" s="43"/>
      <c r="I327" s="94"/>
    </row>
    <row r="328">
      <c r="C328" s="94"/>
      <c r="G328" s="43"/>
      <c r="I328" s="94"/>
    </row>
    <row r="329">
      <c r="C329" s="94"/>
      <c r="G329" s="43"/>
      <c r="I329" s="94"/>
    </row>
    <row r="330">
      <c r="C330" s="94"/>
      <c r="G330" s="43"/>
      <c r="I330" s="94"/>
    </row>
    <row r="331">
      <c r="C331" s="94"/>
      <c r="G331" s="43"/>
      <c r="I331" s="94"/>
    </row>
    <row r="332">
      <c r="C332" s="94"/>
      <c r="G332" s="43"/>
      <c r="I332" s="94"/>
    </row>
    <row r="333">
      <c r="C333" s="94"/>
      <c r="G333" s="43"/>
      <c r="I333" s="94"/>
    </row>
    <row r="334">
      <c r="C334" s="94"/>
      <c r="G334" s="43"/>
      <c r="I334" s="94"/>
    </row>
    <row r="335">
      <c r="C335" s="94"/>
      <c r="G335" s="43"/>
      <c r="I335" s="94"/>
    </row>
    <row r="336">
      <c r="C336" s="94"/>
      <c r="G336" s="43"/>
      <c r="I336" s="94"/>
    </row>
    <row r="337">
      <c r="C337" s="94"/>
      <c r="G337" s="43"/>
      <c r="I337" s="94"/>
    </row>
    <row r="338">
      <c r="C338" s="94"/>
      <c r="G338" s="43"/>
      <c r="I338" s="94"/>
    </row>
    <row r="339">
      <c r="C339" s="94"/>
      <c r="G339" s="43"/>
      <c r="I339" s="94"/>
    </row>
    <row r="340">
      <c r="C340" s="94"/>
      <c r="G340" s="43"/>
      <c r="I340" s="94"/>
    </row>
    <row r="341">
      <c r="C341" s="94"/>
      <c r="G341" s="43"/>
      <c r="I341" s="94"/>
    </row>
    <row r="342">
      <c r="C342" s="94"/>
      <c r="G342" s="43"/>
      <c r="I342" s="94"/>
    </row>
    <row r="343">
      <c r="C343" s="94"/>
      <c r="G343" s="43"/>
      <c r="I343" s="94"/>
    </row>
    <row r="344">
      <c r="C344" s="94"/>
      <c r="G344" s="43"/>
      <c r="I344" s="94"/>
    </row>
    <row r="345">
      <c r="C345" s="94"/>
      <c r="G345" s="43"/>
      <c r="I345" s="94"/>
    </row>
    <row r="346">
      <c r="C346" s="94"/>
      <c r="G346" s="43"/>
      <c r="I346" s="94"/>
    </row>
    <row r="347">
      <c r="C347" s="94"/>
      <c r="G347" s="43"/>
      <c r="I347" s="94"/>
    </row>
    <row r="348">
      <c r="C348" s="94"/>
      <c r="G348" s="43"/>
      <c r="I348" s="94"/>
    </row>
    <row r="349">
      <c r="C349" s="94"/>
      <c r="G349" s="43"/>
      <c r="I349" s="94"/>
    </row>
    <row r="350">
      <c r="C350" s="94"/>
      <c r="G350" s="43"/>
      <c r="I350" s="94"/>
    </row>
    <row r="351">
      <c r="C351" s="94"/>
      <c r="G351" s="43"/>
      <c r="I351" s="94"/>
    </row>
    <row r="352">
      <c r="C352" s="94"/>
      <c r="G352" s="43"/>
      <c r="I352" s="94"/>
    </row>
    <row r="353">
      <c r="C353" s="94"/>
      <c r="G353" s="43"/>
      <c r="I353" s="94"/>
    </row>
    <row r="354">
      <c r="C354" s="94"/>
      <c r="G354" s="43"/>
      <c r="I354" s="94"/>
    </row>
    <row r="355">
      <c r="C355" s="94"/>
      <c r="G355" s="43"/>
      <c r="I355" s="94"/>
    </row>
    <row r="356">
      <c r="C356" s="94"/>
      <c r="G356" s="43"/>
      <c r="I356" s="94"/>
    </row>
    <row r="357">
      <c r="C357" s="94"/>
      <c r="G357" s="43"/>
      <c r="I357" s="94"/>
    </row>
    <row r="358">
      <c r="C358" s="94"/>
      <c r="G358" s="43"/>
      <c r="I358" s="94"/>
    </row>
    <row r="359">
      <c r="C359" s="94"/>
      <c r="G359" s="43"/>
      <c r="I359" s="94"/>
    </row>
    <row r="360">
      <c r="C360" s="94"/>
      <c r="G360" s="43"/>
      <c r="I360" s="94"/>
    </row>
    <row r="361">
      <c r="C361" s="94"/>
      <c r="G361" s="43"/>
      <c r="I361" s="94"/>
    </row>
    <row r="362">
      <c r="C362" s="94"/>
      <c r="G362" s="43"/>
      <c r="I362" s="94"/>
    </row>
    <row r="363">
      <c r="C363" s="94"/>
      <c r="G363" s="43"/>
      <c r="I363" s="94"/>
    </row>
    <row r="364">
      <c r="C364" s="94"/>
      <c r="G364" s="43"/>
      <c r="I364" s="94"/>
    </row>
    <row r="365">
      <c r="C365" s="94"/>
      <c r="G365" s="43"/>
      <c r="I365" s="94"/>
    </row>
    <row r="366">
      <c r="C366" s="94"/>
      <c r="G366" s="43"/>
      <c r="I366" s="94"/>
    </row>
    <row r="367">
      <c r="C367" s="94"/>
      <c r="G367" s="43"/>
      <c r="I367" s="94"/>
    </row>
    <row r="368">
      <c r="C368" s="94"/>
      <c r="G368" s="43"/>
      <c r="I368" s="94"/>
    </row>
    <row r="369">
      <c r="C369" s="94"/>
      <c r="G369" s="43"/>
      <c r="I369" s="94"/>
    </row>
    <row r="370">
      <c r="C370" s="94"/>
      <c r="G370" s="43"/>
      <c r="I370" s="94"/>
    </row>
    <row r="371">
      <c r="C371" s="94"/>
      <c r="G371" s="43"/>
      <c r="I371" s="94"/>
    </row>
    <row r="372">
      <c r="C372" s="94"/>
      <c r="G372" s="43"/>
      <c r="I372" s="94"/>
    </row>
    <row r="373">
      <c r="C373" s="94"/>
      <c r="G373" s="43"/>
      <c r="I373" s="94"/>
    </row>
    <row r="374">
      <c r="C374" s="94"/>
      <c r="G374" s="43"/>
      <c r="I374" s="94"/>
    </row>
    <row r="375">
      <c r="C375" s="94"/>
      <c r="G375" s="43"/>
      <c r="I375" s="94"/>
    </row>
    <row r="376">
      <c r="C376" s="94"/>
      <c r="G376" s="43"/>
      <c r="I376" s="94"/>
    </row>
    <row r="377">
      <c r="C377" s="94"/>
      <c r="G377" s="43"/>
      <c r="I377" s="94"/>
    </row>
    <row r="378">
      <c r="C378" s="94"/>
      <c r="G378" s="43"/>
      <c r="I378" s="94"/>
    </row>
    <row r="379">
      <c r="C379" s="94"/>
      <c r="G379" s="43"/>
      <c r="I379" s="94"/>
    </row>
    <row r="380">
      <c r="C380" s="94"/>
      <c r="G380" s="43"/>
      <c r="I380" s="94"/>
    </row>
    <row r="381">
      <c r="C381" s="94"/>
      <c r="G381" s="43"/>
      <c r="I381" s="94"/>
    </row>
    <row r="382">
      <c r="C382" s="94"/>
      <c r="G382" s="43"/>
      <c r="I382" s="94"/>
    </row>
    <row r="383">
      <c r="C383" s="94"/>
      <c r="G383" s="43"/>
      <c r="I383" s="94"/>
    </row>
    <row r="384">
      <c r="C384" s="94"/>
      <c r="G384" s="43"/>
      <c r="I384" s="94"/>
    </row>
    <row r="385">
      <c r="C385" s="94"/>
      <c r="G385" s="43"/>
      <c r="I385" s="94"/>
    </row>
    <row r="386">
      <c r="C386" s="94"/>
      <c r="G386" s="43"/>
      <c r="I386" s="94"/>
    </row>
    <row r="387">
      <c r="C387" s="94"/>
      <c r="G387" s="43"/>
      <c r="I387" s="94"/>
    </row>
    <row r="388">
      <c r="C388" s="94"/>
      <c r="G388" s="43"/>
      <c r="I388" s="94"/>
    </row>
    <row r="389">
      <c r="C389" s="94"/>
      <c r="G389" s="43"/>
      <c r="I389" s="94"/>
    </row>
    <row r="390">
      <c r="C390" s="94"/>
      <c r="G390" s="43"/>
      <c r="I390" s="94"/>
    </row>
    <row r="391">
      <c r="C391" s="94"/>
      <c r="G391" s="43"/>
      <c r="I391" s="94"/>
    </row>
    <row r="392">
      <c r="C392" s="94"/>
      <c r="G392" s="43"/>
      <c r="I392" s="94"/>
    </row>
    <row r="393">
      <c r="C393" s="94"/>
      <c r="G393" s="43"/>
      <c r="I393" s="94"/>
    </row>
    <row r="394">
      <c r="C394" s="94"/>
      <c r="G394" s="43"/>
      <c r="I394" s="94"/>
    </row>
    <row r="395">
      <c r="C395" s="94"/>
      <c r="G395" s="43"/>
      <c r="I395" s="94"/>
    </row>
    <row r="396">
      <c r="C396" s="94"/>
      <c r="G396" s="43"/>
      <c r="I396" s="94"/>
    </row>
    <row r="397">
      <c r="C397" s="94"/>
      <c r="G397" s="43"/>
      <c r="I397" s="94"/>
    </row>
    <row r="398">
      <c r="C398" s="94"/>
      <c r="G398" s="43"/>
      <c r="I398" s="94"/>
    </row>
    <row r="399">
      <c r="C399" s="94"/>
      <c r="G399" s="43"/>
      <c r="I399" s="94"/>
    </row>
    <row r="400">
      <c r="C400" s="94"/>
      <c r="G400" s="43"/>
      <c r="I400" s="94"/>
    </row>
    <row r="401">
      <c r="C401" s="94"/>
      <c r="G401" s="43"/>
      <c r="I401" s="94"/>
    </row>
    <row r="402">
      <c r="C402" s="94"/>
      <c r="G402" s="43"/>
      <c r="I402" s="94"/>
    </row>
    <row r="403">
      <c r="C403" s="94"/>
      <c r="G403" s="43"/>
      <c r="I403" s="94"/>
    </row>
    <row r="404">
      <c r="C404" s="94"/>
      <c r="G404" s="43"/>
      <c r="I404" s="94"/>
    </row>
    <row r="405">
      <c r="C405" s="94"/>
      <c r="G405" s="43"/>
      <c r="I405" s="94"/>
    </row>
    <row r="406">
      <c r="C406" s="94"/>
      <c r="G406" s="43"/>
      <c r="I406" s="94"/>
    </row>
    <row r="407">
      <c r="C407" s="94"/>
      <c r="G407" s="43"/>
      <c r="I407" s="94"/>
    </row>
    <row r="408">
      <c r="C408" s="94"/>
      <c r="G408" s="43"/>
      <c r="I408" s="94"/>
    </row>
    <row r="409">
      <c r="C409" s="94"/>
      <c r="G409" s="43"/>
      <c r="I409" s="94"/>
    </row>
    <row r="410">
      <c r="C410" s="94"/>
      <c r="G410" s="43"/>
      <c r="I410" s="94"/>
    </row>
    <row r="411">
      <c r="C411" s="94"/>
      <c r="G411" s="43"/>
      <c r="I411" s="94"/>
    </row>
    <row r="412">
      <c r="C412" s="94"/>
      <c r="G412" s="43"/>
      <c r="I412" s="94"/>
    </row>
    <row r="413">
      <c r="C413" s="94"/>
      <c r="G413" s="43"/>
      <c r="I413" s="94"/>
    </row>
    <row r="414">
      <c r="C414" s="94"/>
      <c r="G414" s="43"/>
      <c r="I414" s="94"/>
    </row>
    <row r="415">
      <c r="C415" s="94"/>
      <c r="G415" s="43"/>
      <c r="I415" s="94"/>
    </row>
    <row r="416">
      <c r="C416" s="94"/>
      <c r="G416" s="43"/>
      <c r="I416" s="94"/>
    </row>
    <row r="417">
      <c r="C417" s="94"/>
      <c r="G417" s="43"/>
      <c r="I417" s="94"/>
    </row>
    <row r="418">
      <c r="C418" s="94"/>
      <c r="G418" s="43"/>
      <c r="I418" s="94"/>
    </row>
    <row r="419">
      <c r="C419" s="94"/>
      <c r="G419" s="43"/>
      <c r="I419" s="94"/>
    </row>
    <row r="420">
      <c r="C420" s="94"/>
      <c r="G420" s="43"/>
      <c r="I420" s="94"/>
    </row>
    <row r="421">
      <c r="C421" s="94"/>
      <c r="G421" s="43"/>
      <c r="I421" s="94"/>
    </row>
    <row r="422">
      <c r="C422" s="94"/>
      <c r="G422" s="43"/>
      <c r="I422" s="94"/>
    </row>
    <row r="423">
      <c r="C423" s="94"/>
      <c r="G423" s="43"/>
      <c r="I423" s="94"/>
    </row>
    <row r="424">
      <c r="C424" s="94"/>
      <c r="G424" s="43"/>
      <c r="I424" s="94"/>
    </row>
    <row r="425">
      <c r="C425" s="94"/>
      <c r="G425" s="43"/>
      <c r="I425" s="94"/>
    </row>
    <row r="426">
      <c r="C426" s="94"/>
      <c r="G426" s="43"/>
      <c r="I426" s="94"/>
    </row>
    <row r="427">
      <c r="C427" s="94"/>
      <c r="G427" s="43"/>
      <c r="I427" s="94"/>
    </row>
    <row r="428">
      <c r="C428" s="94"/>
      <c r="G428" s="43"/>
      <c r="I428" s="94"/>
    </row>
    <row r="429">
      <c r="C429" s="94"/>
      <c r="G429" s="43"/>
      <c r="I429" s="94"/>
    </row>
    <row r="430">
      <c r="C430" s="94"/>
      <c r="G430" s="43"/>
      <c r="I430" s="94"/>
    </row>
    <row r="431">
      <c r="C431" s="94"/>
      <c r="G431" s="43"/>
      <c r="I431" s="94"/>
    </row>
    <row r="432">
      <c r="C432" s="94"/>
      <c r="G432" s="43"/>
      <c r="I432" s="94"/>
    </row>
    <row r="433">
      <c r="C433" s="94"/>
      <c r="G433" s="43"/>
      <c r="I433" s="94"/>
    </row>
    <row r="434">
      <c r="C434" s="94"/>
      <c r="G434" s="43"/>
      <c r="I434" s="94"/>
    </row>
    <row r="435">
      <c r="C435" s="94"/>
      <c r="G435" s="43"/>
      <c r="I435" s="94"/>
    </row>
    <row r="436">
      <c r="C436" s="94"/>
      <c r="G436" s="43"/>
      <c r="I436" s="94"/>
    </row>
    <row r="437">
      <c r="C437" s="94"/>
      <c r="G437" s="43"/>
      <c r="I437" s="94"/>
    </row>
    <row r="438">
      <c r="C438" s="94"/>
      <c r="G438" s="43"/>
      <c r="I438" s="94"/>
    </row>
    <row r="439">
      <c r="C439" s="94"/>
      <c r="G439" s="43"/>
      <c r="I439" s="94"/>
    </row>
    <row r="440">
      <c r="C440" s="94"/>
      <c r="G440" s="43"/>
      <c r="I440" s="94"/>
    </row>
    <row r="441">
      <c r="C441" s="94"/>
      <c r="G441" s="43"/>
      <c r="I441" s="94"/>
    </row>
    <row r="442">
      <c r="C442" s="94"/>
      <c r="G442" s="43"/>
      <c r="I442" s="94"/>
    </row>
    <row r="443">
      <c r="C443" s="94"/>
      <c r="G443" s="43"/>
      <c r="I443" s="94"/>
    </row>
    <row r="444">
      <c r="C444" s="94"/>
      <c r="G444" s="43"/>
      <c r="I444" s="94"/>
    </row>
    <row r="445">
      <c r="C445" s="94"/>
      <c r="G445" s="43"/>
      <c r="I445" s="94"/>
    </row>
    <row r="446">
      <c r="C446" s="94"/>
      <c r="G446" s="43"/>
      <c r="I446" s="94"/>
    </row>
    <row r="447">
      <c r="C447" s="94"/>
      <c r="G447" s="43"/>
      <c r="I447" s="94"/>
    </row>
    <row r="448">
      <c r="C448" s="94"/>
      <c r="G448" s="43"/>
      <c r="I448" s="94"/>
    </row>
    <row r="449">
      <c r="C449" s="94"/>
      <c r="G449" s="43"/>
      <c r="I449" s="94"/>
    </row>
    <row r="450">
      <c r="C450" s="94"/>
      <c r="G450" s="43"/>
      <c r="I450" s="94"/>
    </row>
    <row r="451">
      <c r="C451" s="94"/>
      <c r="G451" s="43"/>
      <c r="I451" s="94"/>
    </row>
    <row r="452">
      <c r="C452" s="94"/>
      <c r="G452" s="43"/>
      <c r="I452" s="94"/>
    </row>
    <row r="453">
      <c r="C453" s="94"/>
      <c r="G453" s="43"/>
      <c r="I453" s="94"/>
    </row>
    <row r="454">
      <c r="C454" s="94"/>
      <c r="G454" s="43"/>
      <c r="I454" s="94"/>
    </row>
    <row r="455">
      <c r="C455" s="94"/>
      <c r="G455" s="43"/>
      <c r="I455" s="94"/>
    </row>
    <row r="456">
      <c r="C456" s="94"/>
      <c r="G456" s="43"/>
      <c r="I456" s="94"/>
    </row>
    <row r="457">
      <c r="C457" s="94"/>
      <c r="G457" s="43"/>
      <c r="I457" s="94"/>
    </row>
    <row r="458">
      <c r="C458" s="94"/>
      <c r="G458" s="43"/>
      <c r="I458" s="94"/>
    </row>
    <row r="459">
      <c r="C459" s="94"/>
      <c r="G459" s="43"/>
      <c r="I459" s="94"/>
    </row>
    <row r="460">
      <c r="C460" s="94"/>
      <c r="G460" s="43"/>
      <c r="I460" s="94"/>
    </row>
    <row r="461">
      <c r="C461" s="94"/>
      <c r="G461" s="43"/>
      <c r="I461" s="94"/>
    </row>
    <row r="462">
      <c r="C462" s="94"/>
      <c r="G462" s="43"/>
      <c r="I462" s="94"/>
    </row>
    <row r="463">
      <c r="C463" s="94"/>
      <c r="G463" s="43"/>
      <c r="I463" s="94"/>
    </row>
    <row r="464">
      <c r="C464" s="94"/>
      <c r="G464" s="43"/>
      <c r="I464" s="94"/>
    </row>
    <row r="465">
      <c r="C465" s="94"/>
      <c r="G465" s="43"/>
      <c r="I465" s="94"/>
    </row>
    <row r="466">
      <c r="C466" s="94"/>
      <c r="G466" s="43"/>
      <c r="I466" s="94"/>
    </row>
    <row r="467">
      <c r="C467" s="94"/>
      <c r="G467" s="43"/>
      <c r="I467" s="94"/>
    </row>
    <row r="468">
      <c r="C468" s="94"/>
      <c r="G468" s="43"/>
      <c r="I468" s="94"/>
    </row>
    <row r="469">
      <c r="C469" s="94"/>
      <c r="G469" s="43"/>
      <c r="I469" s="94"/>
    </row>
    <row r="470">
      <c r="C470" s="94"/>
      <c r="G470" s="43"/>
      <c r="I470" s="94"/>
    </row>
    <row r="471">
      <c r="C471" s="94"/>
      <c r="G471" s="43"/>
      <c r="I471" s="94"/>
    </row>
    <row r="472">
      <c r="C472" s="94"/>
      <c r="G472" s="43"/>
      <c r="I472" s="94"/>
    </row>
    <row r="473">
      <c r="C473" s="94"/>
      <c r="G473" s="43"/>
      <c r="I473" s="94"/>
    </row>
    <row r="474">
      <c r="C474" s="94"/>
      <c r="G474" s="43"/>
      <c r="I474" s="94"/>
    </row>
    <row r="475">
      <c r="C475" s="94"/>
      <c r="G475" s="43"/>
      <c r="I475" s="94"/>
    </row>
    <row r="476">
      <c r="C476" s="94"/>
      <c r="G476" s="43"/>
      <c r="I476" s="94"/>
    </row>
    <row r="477">
      <c r="C477" s="94"/>
      <c r="G477" s="43"/>
      <c r="I477" s="94"/>
    </row>
    <row r="478">
      <c r="C478" s="94"/>
      <c r="G478" s="43"/>
      <c r="I478" s="94"/>
    </row>
    <row r="479">
      <c r="C479" s="94"/>
      <c r="G479" s="43"/>
      <c r="I479" s="94"/>
    </row>
    <row r="480">
      <c r="C480" s="94"/>
      <c r="G480" s="43"/>
      <c r="I480" s="94"/>
    </row>
    <row r="481">
      <c r="C481" s="94"/>
      <c r="G481" s="43"/>
      <c r="I481" s="94"/>
    </row>
    <row r="482">
      <c r="C482" s="94"/>
      <c r="G482" s="43"/>
      <c r="I482" s="94"/>
    </row>
    <row r="483">
      <c r="C483" s="94"/>
      <c r="G483" s="43"/>
      <c r="I483" s="94"/>
    </row>
    <row r="484">
      <c r="C484" s="94"/>
      <c r="G484" s="43"/>
      <c r="I484" s="94"/>
    </row>
    <row r="485">
      <c r="C485" s="94"/>
      <c r="G485" s="43"/>
      <c r="I485" s="94"/>
    </row>
    <row r="486">
      <c r="C486" s="94"/>
      <c r="G486" s="43"/>
      <c r="I486" s="94"/>
    </row>
    <row r="487">
      <c r="C487" s="94"/>
      <c r="G487" s="43"/>
      <c r="I487" s="94"/>
    </row>
    <row r="488">
      <c r="C488" s="94"/>
      <c r="G488" s="43"/>
      <c r="I488" s="94"/>
    </row>
    <row r="489">
      <c r="C489" s="94"/>
      <c r="G489" s="43"/>
      <c r="I489" s="94"/>
    </row>
    <row r="490">
      <c r="C490" s="94"/>
      <c r="G490" s="43"/>
      <c r="I490" s="94"/>
    </row>
    <row r="491">
      <c r="C491" s="94"/>
      <c r="G491" s="43"/>
      <c r="I491" s="94"/>
    </row>
    <row r="492">
      <c r="C492" s="94"/>
      <c r="G492" s="43"/>
      <c r="I492" s="94"/>
    </row>
    <row r="493">
      <c r="C493" s="94"/>
      <c r="G493" s="43"/>
      <c r="I493" s="94"/>
    </row>
    <row r="494">
      <c r="C494" s="94"/>
      <c r="G494" s="43"/>
      <c r="I494" s="94"/>
    </row>
    <row r="495">
      <c r="C495" s="94"/>
      <c r="G495" s="43"/>
      <c r="I495" s="94"/>
    </row>
    <row r="496">
      <c r="C496" s="94"/>
      <c r="G496" s="43"/>
      <c r="I496" s="94"/>
    </row>
    <row r="497">
      <c r="C497" s="94"/>
      <c r="G497" s="43"/>
      <c r="I497" s="94"/>
    </row>
    <row r="498">
      <c r="C498" s="94"/>
      <c r="G498" s="43"/>
      <c r="I498" s="94"/>
    </row>
    <row r="499">
      <c r="C499" s="94"/>
      <c r="G499" s="43"/>
      <c r="I499" s="94"/>
    </row>
    <row r="500">
      <c r="C500" s="94"/>
      <c r="G500" s="43"/>
      <c r="I500" s="94"/>
    </row>
    <row r="501">
      <c r="C501" s="94"/>
      <c r="G501" s="43"/>
      <c r="I501" s="94"/>
    </row>
    <row r="502">
      <c r="C502" s="94"/>
      <c r="G502" s="43"/>
      <c r="I502" s="94"/>
    </row>
    <row r="503">
      <c r="C503" s="94"/>
      <c r="G503" s="43"/>
      <c r="I503" s="94"/>
    </row>
    <row r="504">
      <c r="C504" s="94"/>
      <c r="G504" s="43"/>
      <c r="I504" s="94"/>
    </row>
    <row r="505">
      <c r="C505" s="94"/>
      <c r="G505" s="43"/>
      <c r="I505" s="94"/>
    </row>
    <row r="506">
      <c r="C506" s="94"/>
      <c r="G506" s="43"/>
      <c r="I506" s="94"/>
    </row>
    <row r="507">
      <c r="C507" s="94"/>
      <c r="G507" s="43"/>
      <c r="I507" s="94"/>
    </row>
    <row r="508">
      <c r="C508" s="94"/>
      <c r="G508" s="43"/>
      <c r="I508" s="94"/>
    </row>
    <row r="509">
      <c r="C509" s="94"/>
      <c r="G509" s="43"/>
      <c r="I509" s="94"/>
    </row>
    <row r="510">
      <c r="C510" s="94"/>
      <c r="G510" s="43"/>
      <c r="I510" s="94"/>
    </row>
    <row r="511">
      <c r="C511" s="94"/>
      <c r="G511" s="43"/>
      <c r="I511" s="94"/>
    </row>
    <row r="512">
      <c r="C512" s="94"/>
      <c r="G512" s="43"/>
      <c r="I512" s="94"/>
    </row>
    <row r="513">
      <c r="C513" s="94"/>
      <c r="G513" s="43"/>
      <c r="I513" s="94"/>
    </row>
    <row r="514">
      <c r="C514" s="94"/>
      <c r="G514" s="43"/>
      <c r="I514" s="94"/>
    </row>
    <row r="515">
      <c r="C515" s="94"/>
      <c r="G515" s="43"/>
      <c r="I515" s="94"/>
    </row>
    <row r="516">
      <c r="C516" s="94"/>
      <c r="G516" s="43"/>
      <c r="I516" s="94"/>
    </row>
    <row r="517">
      <c r="C517" s="94"/>
      <c r="G517" s="43"/>
      <c r="I517" s="94"/>
    </row>
    <row r="518">
      <c r="C518" s="94"/>
      <c r="G518" s="43"/>
      <c r="I518" s="94"/>
    </row>
    <row r="519">
      <c r="C519" s="94"/>
      <c r="G519" s="43"/>
      <c r="I519" s="94"/>
    </row>
    <row r="520">
      <c r="C520" s="94"/>
      <c r="G520" s="43"/>
      <c r="I520" s="94"/>
    </row>
    <row r="521">
      <c r="C521" s="94"/>
      <c r="G521" s="43"/>
      <c r="I521" s="94"/>
    </row>
    <row r="522">
      <c r="C522" s="94"/>
      <c r="G522" s="43"/>
      <c r="I522" s="94"/>
    </row>
    <row r="523">
      <c r="C523" s="94"/>
      <c r="G523" s="43"/>
      <c r="I523" s="94"/>
    </row>
    <row r="524">
      <c r="C524" s="94"/>
      <c r="G524" s="43"/>
      <c r="I524" s="94"/>
    </row>
    <row r="525">
      <c r="C525" s="94"/>
      <c r="G525" s="43"/>
      <c r="I525" s="94"/>
    </row>
    <row r="526">
      <c r="C526" s="94"/>
      <c r="G526" s="43"/>
      <c r="I526" s="94"/>
    </row>
    <row r="527">
      <c r="C527" s="94"/>
      <c r="G527" s="43"/>
      <c r="I527" s="94"/>
    </row>
    <row r="528">
      <c r="C528" s="94"/>
      <c r="G528" s="43"/>
      <c r="I528" s="94"/>
    </row>
    <row r="529">
      <c r="C529" s="94"/>
      <c r="G529" s="43"/>
      <c r="I529" s="94"/>
    </row>
    <row r="530">
      <c r="C530" s="94"/>
      <c r="G530" s="43"/>
      <c r="I530" s="94"/>
    </row>
    <row r="531">
      <c r="C531" s="94"/>
      <c r="G531" s="43"/>
      <c r="I531" s="94"/>
    </row>
    <row r="532">
      <c r="C532" s="94"/>
      <c r="G532" s="43"/>
      <c r="I532" s="94"/>
    </row>
    <row r="533">
      <c r="C533" s="94"/>
      <c r="G533" s="43"/>
      <c r="I533" s="94"/>
    </row>
    <row r="534">
      <c r="C534" s="94"/>
      <c r="G534" s="43"/>
      <c r="I534" s="94"/>
    </row>
    <row r="535">
      <c r="C535" s="94"/>
      <c r="G535" s="43"/>
      <c r="I535" s="94"/>
    </row>
    <row r="536">
      <c r="C536" s="94"/>
      <c r="G536" s="43"/>
      <c r="I536" s="94"/>
    </row>
    <row r="537">
      <c r="C537" s="94"/>
      <c r="G537" s="43"/>
      <c r="I537" s="94"/>
    </row>
    <row r="538">
      <c r="C538" s="94"/>
      <c r="G538" s="43"/>
      <c r="I538" s="94"/>
    </row>
    <row r="539">
      <c r="C539" s="94"/>
      <c r="G539" s="43"/>
      <c r="I539" s="94"/>
    </row>
    <row r="540">
      <c r="C540" s="94"/>
      <c r="G540" s="43"/>
      <c r="I540" s="94"/>
    </row>
    <row r="541">
      <c r="C541" s="94"/>
      <c r="G541" s="43"/>
      <c r="I541" s="94"/>
    </row>
    <row r="542">
      <c r="C542" s="94"/>
      <c r="G542" s="43"/>
      <c r="I542" s="94"/>
    </row>
    <row r="543">
      <c r="C543" s="94"/>
      <c r="G543" s="43"/>
      <c r="I543" s="94"/>
    </row>
    <row r="544">
      <c r="C544" s="94"/>
      <c r="G544" s="43"/>
      <c r="I544" s="94"/>
    </row>
    <row r="545">
      <c r="C545" s="94"/>
      <c r="G545" s="43"/>
      <c r="I545" s="94"/>
    </row>
    <row r="546">
      <c r="C546" s="94"/>
      <c r="G546" s="43"/>
      <c r="I546" s="94"/>
    </row>
    <row r="547">
      <c r="C547" s="94"/>
      <c r="G547" s="43"/>
      <c r="I547" s="94"/>
    </row>
    <row r="548">
      <c r="C548" s="94"/>
      <c r="G548" s="43"/>
      <c r="I548" s="94"/>
    </row>
    <row r="549">
      <c r="C549" s="94"/>
      <c r="G549" s="43"/>
      <c r="I549" s="94"/>
    </row>
    <row r="550">
      <c r="C550" s="94"/>
      <c r="G550" s="43"/>
      <c r="I550" s="94"/>
    </row>
    <row r="551">
      <c r="C551" s="94"/>
      <c r="G551" s="43"/>
      <c r="I551" s="94"/>
    </row>
    <row r="552">
      <c r="C552" s="94"/>
      <c r="G552" s="43"/>
      <c r="I552" s="94"/>
    </row>
    <row r="553">
      <c r="C553" s="94"/>
      <c r="G553" s="43"/>
      <c r="I553" s="94"/>
    </row>
    <row r="554">
      <c r="C554" s="94"/>
      <c r="G554" s="43"/>
      <c r="I554" s="94"/>
    </row>
    <row r="555">
      <c r="C555" s="94"/>
      <c r="G555" s="43"/>
      <c r="I555" s="94"/>
    </row>
    <row r="556">
      <c r="C556" s="94"/>
      <c r="G556" s="43"/>
      <c r="I556" s="94"/>
    </row>
    <row r="557">
      <c r="C557" s="94"/>
      <c r="G557" s="43"/>
      <c r="I557" s="94"/>
    </row>
    <row r="558">
      <c r="C558" s="94"/>
      <c r="G558" s="43"/>
      <c r="I558" s="94"/>
    </row>
    <row r="559">
      <c r="C559" s="94"/>
      <c r="G559" s="43"/>
      <c r="I559" s="94"/>
    </row>
    <row r="560">
      <c r="C560" s="94"/>
      <c r="G560" s="43"/>
      <c r="I560" s="94"/>
    </row>
    <row r="561">
      <c r="C561" s="94"/>
      <c r="G561" s="43"/>
      <c r="I561" s="94"/>
    </row>
    <row r="562">
      <c r="C562" s="94"/>
      <c r="G562" s="43"/>
      <c r="I562" s="94"/>
    </row>
    <row r="563">
      <c r="C563" s="94"/>
      <c r="G563" s="43"/>
      <c r="I563" s="94"/>
    </row>
    <row r="564">
      <c r="C564" s="94"/>
      <c r="G564" s="43"/>
      <c r="I564" s="94"/>
    </row>
    <row r="565">
      <c r="C565" s="94"/>
      <c r="G565" s="43"/>
      <c r="I565" s="94"/>
    </row>
    <row r="566">
      <c r="C566" s="94"/>
      <c r="G566" s="43"/>
      <c r="I566" s="94"/>
    </row>
    <row r="567">
      <c r="C567" s="94"/>
      <c r="G567" s="43"/>
      <c r="I567" s="94"/>
    </row>
    <row r="568">
      <c r="C568" s="94"/>
      <c r="G568" s="43"/>
      <c r="I568" s="94"/>
    </row>
    <row r="569">
      <c r="C569" s="94"/>
      <c r="G569" s="43"/>
      <c r="I569" s="94"/>
    </row>
    <row r="570">
      <c r="C570" s="94"/>
      <c r="G570" s="43"/>
      <c r="I570" s="94"/>
    </row>
    <row r="571">
      <c r="C571" s="94"/>
      <c r="G571" s="43"/>
      <c r="I571" s="94"/>
    </row>
    <row r="572">
      <c r="C572" s="94"/>
      <c r="G572" s="43"/>
      <c r="I572" s="94"/>
    </row>
    <row r="573">
      <c r="C573" s="94"/>
      <c r="G573" s="43"/>
      <c r="I573" s="94"/>
    </row>
    <row r="574">
      <c r="C574" s="94"/>
      <c r="G574" s="43"/>
      <c r="I574" s="94"/>
    </row>
    <row r="575">
      <c r="C575" s="94"/>
      <c r="G575" s="43"/>
      <c r="I575" s="94"/>
    </row>
    <row r="576">
      <c r="C576" s="94"/>
      <c r="G576" s="43"/>
      <c r="I576" s="94"/>
    </row>
    <row r="577">
      <c r="C577" s="94"/>
      <c r="G577" s="43"/>
      <c r="I577" s="94"/>
    </row>
    <row r="578">
      <c r="C578" s="94"/>
      <c r="G578" s="43"/>
      <c r="I578" s="94"/>
    </row>
    <row r="579">
      <c r="C579" s="94"/>
      <c r="G579" s="43"/>
      <c r="I579" s="94"/>
    </row>
    <row r="580">
      <c r="C580" s="94"/>
      <c r="G580" s="43"/>
      <c r="I580" s="94"/>
    </row>
    <row r="581">
      <c r="C581" s="94"/>
      <c r="G581" s="43"/>
      <c r="I581" s="94"/>
    </row>
    <row r="582">
      <c r="C582" s="94"/>
      <c r="G582" s="43"/>
      <c r="I582" s="94"/>
    </row>
    <row r="583">
      <c r="C583" s="94"/>
      <c r="G583" s="43"/>
      <c r="I583" s="94"/>
    </row>
    <row r="584">
      <c r="C584" s="94"/>
      <c r="G584" s="43"/>
      <c r="I584" s="94"/>
    </row>
    <row r="585">
      <c r="C585" s="94"/>
      <c r="G585" s="43"/>
      <c r="I585" s="94"/>
    </row>
    <row r="586">
      <c r="C586" s="94"/>
      <c r="G586" s="43"/>
      <c r="I586" s="94"/>
    </row>
    <row r="587">
      <c r="C587" s="94"/>
      <c r="G587" s="43"/>
      <c r="I587" s="94"/>
    </row>
    <row r="588">
      <c r="C588" s="94"/>
      <c r="G588" s="43"/>
      <c r="I588" s="94"/>
    </row>
    <row r="589">
      <c r="C589" s="94"/>
      <c r="G589" s="43"/>
      <c r="I589" s="94"/>
    </row>
    <row r="590">
      <c r="C590" s="94"/>
      <c r="G590" s="43"/>
      <c r="I590" s="94"/>
    </row>
    <row r="591">
      <c r="C591" s="94"/>
      <c r="G591" s="43"/>
      <c r="I591" s="94"/>
    </row>
    <row r="592">
      <c r="C592" s="94"/>
      <c r="G592" s="43"/>
      <c r="I592" s="94"/>
    </row>
    <row r="593">
      <c r="C593" s="94"/>
      <c r="G593" s="43"/>
      <c r="I593" s="94"/>
    </row>
    <row r="594">
      <c r="C594" s="94"/>
      <c r="G594" s="43"/>
      <c r="I594" s="94"/>
    </row>
    <row r="595">
      <c r="C595" s="94"/>
      <c r="G595" s="43"/>
      <c r="I595" s="94"/>
    </row>
    <row r="596">
      <c r="C596" s="94"/>
      <c r="G596" s="43"/>
      <c r="I596" s="94"/>
    </row>
    <row r="597">
      <c r="C597" s="94"/>
      <c r="G597" s="43"/>
      <c r="I597" s="94"/>
    </row>
    <row r="598">
      <c r="C598" s="94"/>
      <c r="G598" s="43"/>
      <c r="I598" s="94"/>
    </row>
    <row r="599">
      <c r="C599" s="94"/>
      <c r="G599" s="43"/>
      <c r="I599" s="94"/>
    </row>
    <row r="600">
      <c r="C600" s="94"/>
      <c r="G600" s="43"/>
      <c r="I600" s="94"/>
    </row>
    <row r="601">
      <c r="C601" s="94"/>
      <c r="G601" s="43"/>
      <c r="I601" s="94"/>
    </row>
    <row r="602">
      <c r="C602" s="94"/>
      <c r="G602" s="43"/>
      <c r="I602" s="94"/>
    </row>
    <row r="603">
      <c r="C603" s="94"/>
      <c r="G603" s="43"/>
      <c r="I603" s="94"/>
    </row>
    <row r="604">
      <c r="C604" s="94"/>
      <c r="G604" s="43"/>
      <c r="I604" s="94"/>
    </row>
    <row r="605">
      <c r="C605" s="94"/>
      <c r="G605" s="43"/>
      <c r="I605" s="94"/>
    </row>
    <row r="606">
      <c r="C606" s="94"/>
      <c r="G606" s="43"/>
      <c r="I606" s="94"/>
    </row>
    <row r="607">
      <c r="C607" s="94"/>
      <c r="G607" s="43"/>
      <c r="I607" s="94"/>
    </row>
    <row r="608">
      <c r="C608" s="94"/>
      <c r="G608" s="43"/>
      <c r="I608" s="94"/>
    </row>
    <row r="609">
      <c r="C609" s="94"/>
      <c r="G609" s="43"/>
      <c r="I609" s="94"/>
    </row>
    <row r="610">
      <c r="C610" s="94"/>
      <c r="G610" s="43"/>
      <c r="I610" s="94"/>
    </row>
    <row r="611">
      <c r="C611" s="94"/>
      <c r="G611" s="43"/>
      <c r="I611" s="94"/>
    </row>
    <row r="612">
      <c r="C612" s="94"/>
      <c r="G612" s="43"/>
      <c r="I612" s="94"/>
    </row>
    <row r="613">
      <c r="C613" s="94"/>
      <c r="G613" s="43"/>
      <c r="I613" s="94"/>
    </row>
    <row r="614">
      <c r="C614" s="94"/>
      <c r="G614" s="43"/>
      <c r="I614" s="94"/>
    </row>
    <row r="615">
      <c r="C615" s="94"/>
      <c r="G615" s="43"/>
      <c r="I615" s="94"/>
    </row>
    <row r="616">
      <c r="C616" s="94"/>
      <c r="G616" s="43"/>
      <c r="I616" s="94"/>
    </row>
    <row r="617">
      <c r="C617" s="94"/>
      <c r="G617" s="43"/>
      <c r="I617" s="94"/>
    </row>
    <row r="618">
      <c r="C618" s="94"/>
      <c r="G618" s="43"/>
      <c r="I618" s="94"/>
    </row>
    <row r="619">
      <c r="C619" s="94"/>
      <c r="G619" s="43"/>
      <c r="I619" s="94"/>
    </row>
    <row r="620">
      <c r="C620" s="94"/>
      <c r="G620" s="43"/>
      <c r="I620" s="94"/>
    </row>
    <row r="621">
      <c r="C621" s="94"/>
      <c r="G621" s="43"/>
      <c r="I621" s="94"/>
    </row>
    <row r="622">
      <c r="C622" s="94"/>
      <c r="G622" s="43"/>
      <c r="I622" s="94"/>
    </row>
    <row r="623">
      <c r="C623" s="94"/>
      <c r="G623" s="43"/>
      <c r="I623" s="94"/>
    </row>
    <row r="624">
      <c r="C624" s="94"/>
      <c r="G624" s="43"/>
      <c r="I624" s="94"/>
    </row>
    <row r="625">
      <c r="C625" s="94"/>
      <c r="G625" s="43"/>
      <c r="I625" s="94"/>
    </row>
    <row r="626">
      <c r="C626" s="94"/>
      <c r="G626" s="43"/>
      <c r="I626" s="94"/>
    </row>
    <row r="627">
      <c r="C627" s="94"/>
      <c r="G627" s="43"/>
      <c r="I627" s="94"/>
    </row>
    <row r="628">
      <c r="C628" s="94"/>
      <c r="G628" s="43"/>
      <c r="I628" s="94"/>
    </row>
    <row r="629">
      <c r="C629" s="94"/>
      <c r="G629" s="43"/>
      <c r="I629" s="94"/>
    </row>
    <row r="630">
      <c r="C630" s="94"/>
      <c r="G630" s="43"/>
      <c r="I630" s="94"/>
    </row>
    <row r="631">
      <c r="C631" s="94"/>
      <c r="G631" s="43"/>
      <c r="I631" s="94"/>
    </row>
    <row r="632">
      <c r="C632" s="94"/>
      <c r="G632" s="43"/>
      <c r="I632" s="94"/>
    </row>
    <row r="633">
      <c r="C633" s="94"/>
      <c r="G633" s="43"/>
      <c r="I633" s="94"/>
    </row>
    <row r="634">
      <c r="C634" s="94"/>
      <c r="G634" s="43"/>
      <c r="I634" s="94"/>
    </row>
    <row r="635">
      <c r="C635" s="94"/>
      <c r="G635" s="43"/>
      <c r="I635" s="94"/>
    </row>
    <row r="636">
      <c r="C636" s="94"/>
      <c r="G636" s="43"/>
      <c r="I636" s="94"/>
    </row>
    <row r="637">
      <c r="C637" s="94"/>
      <c r="G637" s="43"/>
      <c r="I637" s="94"/>
    </row>
    <row r="638">
      <c r="C638" s="94"/>
      <c r="G638" s="43"/>
      <c r="I638" s="94"/>
    </row>
    <row r="639">
      <c r="C639" s="94"/>
      <c r="G639" s="43"/>
      <c r="I639" s="94"/>
    </row>
    <row r="640">
      <c r="C640" s="94"/>
      <c r="G640" s="43"/>
      <c r="I640" s="94"/>
    </row>
    <row r="641">
      <c r="C641" s="94"/>
      <c r="G641" s="43"/>
      <c r="I641" s="94"/>
    </row>
    <row r="642">
      <c r="C642" s="94"/>
      <c r="G642" s="43"/>
      <c r="I642" s="94"/>
    </row>
    <row r="643">
      <c r="C643" s="94"/>
      <c r="G643" s="43"/>
      <c r="I643" s="94"/>
    </row>
    <row r="644">
      <c r="C644" s="94"/>
      <c r="G644" s="43"/>
      <c r="I644" s="94"/>
    </row>
    <row r="645">
      <c r="C645" s="94"/>
      <c r="G645" s="43"/>
      <c r="I645" s="94"/>
    </row>
    <row r="646">
      <c r="C646" s="94"/>
      <c r="G646" s="43"/>
      <c r="I646" s="94"/>
    </row>
    <row r="647">
      <c r="C647" s="94"/>
      <c r="G647" s="43"/>
      <c r="I647" s="94"/>
    </row>
    <row r="648">
      <c r="C648" s="94"/>
      <c r="G648" s="43"/>
      <c r="I648" s="94"/>
    </row>
    <row r="649">
      <c r="C649" s="94"/>
      <c r="G649" s="43"/>
      <c r="I649" s="94"/>
    </row>
    <row r="650">
      <c r="C650" s="94"/>
      <c r="G650" s="43"/>
      <c r="I650" s="94"/>
    </row>
    <row r="651">
      <c r="C651" s="94"/>
      <c r="G651" s="43"/>
      <c r="I651" s="94"/>
    </row>
    <row r="652">
      <c r="C652" s="94"/>
      <c r="G652" s="43"/>
      <c r="I652" s="94"/>
    </row>
    <row r="653">
      <c r="C653" s="94"/>
      <c r="G653" s="43"/>
      <c r="I653" s="94"/>
    </row>
    <row r="654">
      <c r="C654" s="94"/>
      <c r="G654" s="43"/>
      <c r="I654" s="94"/>
    </row>
    <row r="655">
      <c r="C655" s="94"/>
      <c r="G655" s="43"/>
      <c r="I655" s="94"/>
    </row>
    <row r="656">
      <c r="C656" s="94"/>
      <c r="G656" s="43"/>
      <c r="I656" s="94"/>
    </row>
    <row r="657">
      <c r="C657" s="94"/>
      <c r="G657" s="43"/>
      <c r="I657" s="94"/>
    </row>
    <row r="658">
      <c r="C658" s="94"/>
      <c r="G658" s="43"/>
      <c r="I658" s="94"/>
    </row>
    <row r="659">
      <c r="C659" s="94"/>
      <c r="G659" s="43"/>
      <c r="I659" s="94"/>
    </row>
    <row r="660">
      <c r="C660" s="94"/>
      <c r="G660" s="43"/>
      <c r="I660" s="94"/>
    </row>
    <row r="661">
      <c r="C661" s="94"/>
      <c r="G661" s="43"/>
      <c r="I661" s="94"/>
    </row>
    <row r="662">
      <c r="C662" s="94"/>
      <c r="G662" s="43"/>
      <c r="I662" s="94"/>
    </row>
    <row r="663">
      <c r="C663" s="94"/>
      <c r="G663" s="43"/>
      <c r="I663" s="94"/>
    </row>
    <row r="664">
      <c r="C664" s="94"/>
      <c r="G664" s="43"/>
      <c r="I664" s="94"/>
    </row>
    <row r="665">
      <c r="C665" s="94"/>
      <c r="G665" s="43"/>
      <c r="I665" s="94"/>
    </row>
    <row r="666">
      <c r="C666" s="94"/>
      <c r="G666" s="43"/>
      <c r="I666" s="94"/>
    </row>
    <row r="667">
      <c r="C667" s="94"/>
      <c r="G667" s="43"/>
      <c r="I667" s="94"/>
    </row>
    <row r="668">
      <c r="C668" s="94"/>
      <c r="G668" s="43"/>
      <c r="I668" s="94"/>
    </row>
    <row r="669">
      <c r="C669" s="94"/>
      <c r="G669" s="43"/>
      <c r="I669" s="94"/>
    </row>
    <row r="670">
      <c r="C670" s="94"/>
      <c r="G670" s="43"/>
      <c r="I670" s="94"/>
    </row>
    <row r="671">
      <c r="C671" s="94"/>
      <c r="G671" s="43"/>
      <c r="I671" s="94"/>
    </row>
    <row r="672">
      <c r="C672" s="94"/>
      <c r="G672" s="43"/>
      <c r="I672" s="94"/>
    </row>
    <row r="673">
      <c r="C673" s="94"/>
      <c r="G673" s="43"/>
      <c r="I673" s="94"/>
    </row>
    <row r="674">
      <c r="C674" s="94"/>
      <c r="G674" s="43"/>
      <c r="I674" s="94"/>
    </row>
    <row r="675">
      <c r="C675" s="94"/>
      <c r="G675" s="43"/>
      <c r="I675" s="94"/>
    </row>
    <row r="676">
      <c r="C676" s="94"/>
      <c r="G676" s="43"/>
      <c r="I676" s="94"/>
    </row>
    <row r="677">
      <c r="C677" s="94"/>
      <c r="G677" s="43"/>
      <c r="I677" s="94"/>
    </row>
    <row r="678">
      <c r="C678" s="94"/>
      <c r="G678" s="43"/>
      <c r="I678" s="94"/>
    </row>
    <row r="679">
      <c r="C679" s="94"/>
      <c r="G679" s="43"/>
      <c r="I679" s="94"/>
    </row>
    <row r="680">
      <c r="C680" s="94"/>
      <c r="G680" s="43"/>
      <c r="I680" s="94"/>
    </row>
    <row r="681">
      <c r="C681" s="94"/>
      <c r="G681" s="43"/>
      <c r="I681" s="94"/>
    </row>
    <row r="682">
      <c r="C682" s="94"/>
      <c r="G682" s="43"/>
      <c r="I682" s="94"/>
    </row>
    <row r="683">
      <c r="C683" s="94"/>
      <c r="G683" s="43"/>
      <c r="I683" s="94"/>
    </row>
    <row r="684">
      <c r="C684" s="94"/>
      <c r="G684" s="43"/>
      <c r="I684" s="94"/>
    </row>
    <row r="685">
      <c r="C685" s="94"/>
      <c r="G685" s="43"/>
      <c r="I685" s="94"/>
    </row>
    <row r="686">
      <c r="C686" s="94"/>
      <c r="G686" s="43"/>
      <c r="I686" s="94"/>
    </row>
    <row r="687">
      <c r="C687" s="94"/>
      <c r="G687" s="43"/>
      <c r="I687" s="94"/>
    </row>
    <row r="688">
      <c r="C688" s="94"/>
      <c r="G688" s="43"/>
      <c r="I688" s="94"/>
    </row>
    <row r="689">
      <c r="C689" s="94"/>
      <c r="G689" s="43"/>
      <c r="I689" s="94"/>
    </row>
    <row r="690">
      <c r="C690" s="94"/>
      <c r="G690" s="43"/>
      <c r="I690" s="94"/>
    </row>
    <row r="691">
      <c r="C691" s="94"/>
      <c r="G691" s="43"/>
      <c r="I691" s="94"/>
    </row>
    <row r="692">
      <c r="C692" s="94"/>
      <c r="G692" s="43"/>
      <c r="I692" s="94"/>
    </row>
    <row r="693">
      <c r="C693" s="94"/>
      <c r="G693" s="43"/>
      <c r="I693" s="94"/>
    </row>
    <row r="694">
      <c r="C694" s="94"/>
      <c r="G694" s="43"/>
      <c r="I694" s="94"/>
    </row>
    <row r="695">
      <c r="C695" s="94"/>
      <c r="G695" s="43"/>
      <c r="I695" s="94"/>
    </row>
    <row r="696">
      <c r="C696" s="94"/>
      <c r="G696" s="43"/>
      <c r="I696" s="94"/>
    </row>
    <row r="697">
      <c r="C697" s="94"/>
      <c r="G697" s="43"/>
      <c r="I697" s="94"/>
    </row>
    <row r="698">
      <c r="C698" s="94"/>
      <c r="G698" s="43"/>
      <c r="I698" s="94"/>
    </row>
    <row r="699">
      <c r="C699" s="94"/>
      <c r="G699" s="43"/>
      <c r="I699" s="94"/>
    </row>
    <row r="700">
      <c r="C700" s="94"/>
      <c r="G700" s="43"/>
      <c r="I700" s="94"/>
    </row>
    <row r="701">
      <c r="C701" s="94"/>
      <c r="G701" s="43"/>
      <c r="I701" s="94"/>
    </row>
    <row r="702">
      <c r="C702" s="94"/>
      <c r="G702" s="43"/>
      <c r="I702" s="94"/>
    </row>
    <row r="703">
      <c r="C703" s="94"/>
      <c r="G703" s="43"/>
      <c r="I703" s="94"/>
    </row>
    <row r="704">
      <c r="C704" s="94"/>
      <c r="G704" s="43"/>
      <c r="I704" s="94"/>
    </row>
    <row r="705">
      <c r="C705" s="94"/>
      <c r="G705" s="43"/>
      <c r="I705" s="94"/>
    </row>
    <row r="706">
      <c r="C706" s="94"/>
      <c r="G706" s="43"/>
      <c r="I706" s="94"/>
    </row>
    <row r="707">
      <c r="C707" s="94"/>
      <c r="G707" s="43"/>
      <c r="I707" s="94"/>
    </row>
    <row r="708">
      <c r="C708" s="94"/>
      <c r="G708" s="43"/>
      <c r="I708" s="94"/>
    </row>
    <row r="709">
      <c r="C709" s="94"/>
      <c r="G709" s="43"/>
      <c r="I709" s="94"/>
    </row>
    <row r="710">
      <c r="C710" s="94"/>
      <c r="G710" s="43"/>
      <c r="I710" s="94"/>
    </row>
    <row r="711">
      <c r="C711" s="94"/>
      <c r="G711" s="43"/>
      <c r="I711" s="94"/>
    </row>
    <row r="712">
      <c r="C712" s="94"/>
      <c r="G712" s="43"/>
      <c r="I712" s="94"/>
    </row>
    <row r="713">
      <c r="C713" s="94"/>
      <c r="G713" s="43"/>
      <c r="I713" s="94"/>
    </row>
    <row r="714">
      <c r="C714" s="94"/>
      <c r="G714" s="43"/>
      <c r="I714" s="94"/>
    </row>
    <row r="715">
      <c r="C715" s="94"/>
      <c r="G715" s="43"/>
      <c r="I715" s="94"/>
    </row>
    <row r="716">
      <c r="C716" s="94"/>
      <c r="G716" s="43"/>
      <c r="I716" s="94"/>
    </row>
    <row r="717">
      <c r="C717" s="94"/>
      <c r="G717" s="43"/>
      <c r="I717" s="94"/>
    </row>
    <row r="718">
      <c r="C718" s="94"/>
      <c r="G718" s="43"/>
      <c r="I718" s="94"/>
    </row>
    <row r="719">
      <c r="C719" s="94"/>
      <c r="G719" s="43"/>
      <c r="I719" s="94"/>
    </row>
    <row r="720">
      <c r="C720" s="94"/>
      <c r="G720" s="43"/>
      <c r="I720" s="94"/>
    </row>
    <row r="721">
      <c r="C721" s="94"/>
      <c r="G721" s="43"/>
      <c r="I721" s="94"/>
    </row>
    <row r="722">
      <c r="C722" s="94"/>
      <c r="G722" s="43"/>
      <c r="I722" s="94"/>
    </row>
    <row r="723">
      <c r="C723" s="94"/>
      <c r="G723" s="43"/>
      <c r="I723" s="94"/>
    </row>
    <row r="724">
      <c r="C724" s="94"/>
      <c r="G724" s="43"/>
      <c r="I724" s="94"/>
    </row>
    <row r="725">
      <c r="C725" s="94"/>
      <c r="G725" s="43"/>
      <c r="I725" s="94"/>
    </row>
    <row r="726">
      <c r="C726" s="94"/>
      <c r="G726" s="43"/>
      <c r="I726" s="94"/>
    </row>
    <row r="727">
      <c r="C727" s="94"/>
      <c r="G727" s="43"/>
      <c r="I727" s="94"/>
    </row>
    <row r="728">
      <c r="C728" s="94"/>
      <c r="G728" s="43"/>
      <c r="I728" s="94"/>
    </row>
    <row r="729">
      <c r="C729" s="94"/>
      <c r="G729" s="43"/>
      <c r="I729" s="94"/>
    </row>
    <row r="730">
      <c r="C730" s="94"/>
      <c r="G730" s="43"/>
      <c r="I730" s="94"/>
    </row>
    <row r="731">
      <c r="C731" s="94"/>
      <c r="G731" s="43"/>
      <c r="I731" s="94"/>
    </row>
    <row r="732">
      <c r="C732" s="94"/>
      <c r="G732" s="43"/>
      <c r="I732" s="94"/>
    </row>
    <row r="733">
      <c r="C733" s="94"/>
      <c r="G733" s="43"/>
      <c r="I733" s="94"/>
    </row>
    <row r="734">
      <c r="C734" s="94"/>
      <c r="G734" s="43"/>
      <c r="I734" s="94"/>
    </row>
    <row r="735">
      <c r="C735" s="94"/>
      <c r="G735" s="43"/>
      <c r="I735" s="94"/>
    </row>
    <row r="736">
      <c r="C736" s="94"/>
      <c r="G736" s="43"/>
      <c r="I736" s="94"/>
    </row>
    <row r="737">
      <c r="C737" s="94"/>
      <c r="G737" s="43"/>
      <c r="I737" s="94"/>
    </row>
    <row r="738">
      <c r="C738" s="94"/>
      <c r="G738" s="43"/>
      <c r="I738" s="94"/>
    </row>
    <row r="739">
      <c r="C739" s="94"/>
      <c r="G739" s="43"/>
      <c r="I739" s="94"/>
    </row>
    <row r="740">
      <c r="C740" s="94"/>
      <c r="G740" s="43"/>
      <c r="I740" s="94"/>
    </row>
    <row r="741">
      <c r="C741" s="94"/>
      <c r="G741" s="43"/>
      <c r="I741" s="94"/>
    </row>
    <row r="742">
      <c r="C742" s="94"/>
      <c r="G742" s="43"/>
      <c r="I742" s="94"/>
    </row>
    <row r="743">
      <c r="C743" s="94"/>
      <c r="G743" s="43"/>
      <c r="I743" s="94"/>
    </row>
    <row r="744">
      <c r="C744" s="94"/>
      <c r="G744" s="43"/>
      <c r="I744" s="94"/>
    </row>
    <row r="745">
      <c r="C745" s="94"/>
      <c r="G745" s="43"/>
      <c r="I745" s="94"/>
    </row>
    <row r="746">
      <c r="C746" s="94"/>
      <c r="G746" s="43"/>
      <c r="I746" s="94"/>
    </row>
    <row r="747">
      <c r="C747" s="94"/>
      <c r="G747" s="43"/>
      <c r="I747" s="94"/>
    </row>
    <row r="748">
      <c r="C748" s="94"/>
      <c r="G748" s="43"/>
      <c r="I748" s="94"/>
    </row>
    <row r="749">
      <c r="C749" s="94"/>
      <c r="G749" s="43"/>
      <c r="I749" s="94"/>
    </row>
    <row r="750">
      <c r="C750" s="94"/>
      <c r="G750" s="43"/>
      <c r="I750" s="94"/>
    </row>
    <row r="751">
      <c r="C751" s="94"/>
      <c r="G751" s="43"/>
      <c r="I751" s="94"/>
    </row>
    <row r="752">
      <c r="C752" s="94"/>
      <c r="G752" s="43"/>
      <c r="I752" s="94"/>
    </row>
    <row r="753">
      <c r="C753" s="94"/>
      <c r="G753" s="43"/>
      <c r="I753" s="94"/>
    </row>
    <row r="754">
      <c r="C754" s="94"/>
      <c r="G754" s="43"/>
      <c r="I754" s="94"/>
    </row>
    <row r="755">
      <c r="C755" s="94"/>
      <c r="G755" s="43"/>
      <c r="I755" s="94"/>
    </row>
    <row r="756">
      <c r="C756" s="94"/>
      <c r="G756" s="43"/>
      <c r="I756" s="94"/>
    </row>
    <row r="757">
      <c r="C757" s="94"/>
      <c r="G757" s="43"/>
      <c r="I757" s="94"/>
    </row>
    <row r="758">
      <c r="C758" s="94"/>
      <c r="G758" s="43"/>
      <c r="I758" s="94"/>
    </row>
    <row r="759">
      <c r="C759" s="94"/>
      <c r="G759" s="43"/>
      <c r="I759" s="94"/>
    </row>
    <row r="760">
      <c r="C760" s="94"/>
      <c r="G760" s="43"/>
      <c r="I760" s="94"/>
    </row>
    <row r="761">
      <c r="C761" s="94"/>
      <c r="G761" s="43"/>
      <c r="I761" s="94"/>
    </row>
    <row r="762">
      <c r="C762" s="94"/>
      <c r="G762" s="43"/>
      <c r="I762" s="94"/>
    </row>
    <row r="763">
      <c r="C763" s="94"/>
      <c r="G763" s="43"/>
      <c r="I763" s="94"/>
    </row>
    <row r="764">
      <c r="C764" s="94"/>
      <c r="G764" s="43"/>
      <c r="I764" s="94"/>
    </row>
    <row r="765">
      <c r="C765" s="94"/>
      <c r="G765" s="43"/>
      <c r="I765" s="94"/>
    </row>
    <row r="766">
      <c r="C766" s="94"/>
      <c r="G766" s="43"/>
      <c r="I766" s="94"/>
    </row>
    <row r="767">
      <c r="C767" s="94"/>
      <c r="G767" s="43"/>
      <c r="I767" s="94"/>
    </row>
    <row r="768">
      <c r="C768" s="94"/>
      <c r="G768" s="43"/>
      <c r="I768" s="94"/>
    </row>
    <row r="769">
      <c r="C769" s="94"/>
      <c r="G769" s="43"/>
      <c r="I769" s="94"/>
    </row>
    <row r="770">
      <c r="C770" s="94"/>
      <c r="G770" s="43"/>
      <c r="I770" s="94"/>
    </row>
    <row r="771">
      <c r="C771" s="94"/>
      <c r="G771" s="43"/>
      <c r="I771" s="94"/>
    </row>
    <row r="772">
      <c r="C772" s="94"/>
      <c r="G772" s="43"/>
      <c r="I772" s="94"/>
    </row>
    <row r="773">
      <c r="C773" s="94"/>
      <c r="G773" s="43"/>
      <c r="I773" s="94"/>
    </row>
    <row r="774">
      <c r="C774" s="94"/>
      <c r="G774" s="43"/>
      <c r="I774" s="94"/>
    </row>
    <row r="775">
      <c r="C775" s="94"/>
      <c r="G775" s="43"/>
      <c r="I775" s="94"/>
    </row>
    <row r="776">
      <c r="C776" s="94"/>
      <c r="G776" s="43"/>
      <c r="I776" s="94"/>
    </row>
    <row r="777">
      <c r="C777" s="94"/>
      <c r="G777" s="43"/>
      <c r="I777" s="94"/>
    </row>
    <row r="778">
      <c r="C778" s="94"/>
      <c r="G778" s="43"/>
      <c r="I778" s="94"/>
    </row>
    <row r="779">
      <c r="C779" s="94"/>
      <c r="G779" s="43"/>
      <c r="I779" s="94"/>
    </row>
    <row r="780">
      <c r="C780" s="94"/>
      <c r="G780" s="43"/>
      <c r="I780" s="94"/>
    </row>
    <row r="781">
      <c r="C781" s="94"/>
      <c r="G781" s="43"/>
      <c r="I781" s="94"/>
    </row>
    <row r="782">
      <c r="C782" s="94"/>
      <c r="G782" s="43"/>
      <c r="I782" s="94"/>
    </row>
    <row r="783">
      <c r="C783" s="94"/>
      <c r="G783" s="43"/>
      <c r="I783" s="94"/>
    </row>
    <row r="784">
      <c r="C784" s="94"/>
      <c r="G784" s="43"/>
      <c r="I784" s="94"/>
    </row>
    <row r="785">
      <c r="C785" s="94"/>
      <c r="G785" s="43"/>
      <c r="I785" s="94"/>
    </row>
    <row r="786">
      <c r="C786" s="94"/>
      <c r="G786" s="43"/>
      <c r="I786" s="94"/>
    </row>
    <row r="787">
      <c r="C787" s="94"/>
      <c r="G787" s="43"/>
      <c r="I787" s="94"/>
    </row>
    <row r="788">
      <c r="C788" s="94"/>
      <c r="G788" s="43"/>
      <c r="I788" s="94"/>
    </row>
    <row r="789">
      <c r="C789" s="94"/>
      <c r="G789" s="43"/>
      <c r="I789" s="94"/>
    </row>
    <row r="790">
      <c r="C790" s="94"/>
      <c r="G790" s="43"/>
      <c r="I790" s="94"/>
    </row>
    <row r="791">
      <c r="C791" s="94"/>
      <c r="G791" s="43"/>
      <c r="I791" s="94"/>
    </row>
    <row r="792">
      <c r="C792" s="94"/>
      <c r="G792" s="43"/>
      <c r="I792" s="94"/>
    </row>
    <row r="793">
      <c r="C793" s="94"/>
      <c r="G793" s="43"/>
      <c r="I793" s="94"/>
    </row>
    <row r="794">
      <c r="C794" s="94"/>
      <c r="G794" s="43"/>
      <c r="I794" s="94"/>
    </row>
    <row r="795">
      <c r="C795" s="94"/>
      <c r="G795" s="43"/>
      <c r="I795" s="94"/>
    </row>
    <row r="796">
      <c r="C796" s="94"/>
      <c r="G796" s="43"/>
      <c r="I796" s="94"/>
    </row>
    <row r="797">
      <c r="C797" s="94"/>
      <c r="G797" s="43"/>
      <c r="I797" s="94"/>
    </row>
    <row r="798">
      <c r="C798" s="94"/>
      <c r="G798" s="43"/>
      <c r="I798" s="94"/>
    </row>
    <row r="799">
      <c r="C799" s="94"/>
      <c r="G799" s="43"/>
      <c r="I799" s="94"/>
    </row>
    <row r="800">
      <c r="C800" s="94"/>
      <c r="G800" s="43"/>
      <c r="I800" s="94"/>
    </row>
    <row r="801">
      <c r="C801" s="94"/>
      <c r="G801" s="43"/>
      <c r="I801" s="94"/>
    </row>
    <row r="802">
      <c r="C802" s="94"/>
      <c r="G802" s="43"/>
      <c r="I802" s="94"/>
    </row>
    <row r="803">
      <c r="C803" s="94"/>
      <c r="G803" s="43"/>
      <c r="I803" s="94"/>
    </row>
    <row r="804">
      <c r="C804" s="94"/>
      <c r="G804" s="43"/>
      <c r="I804" s="94"/>
    </row>
    <row r="805">
      <c r="C805" s="94"/>
      <c r="G805" s="43"/>
      <c r="I805" s="94"/>
    </row>
    <row r="806">
      <c r="C806" s="94"/>
      <c r="G806" s="43"/>
      <c r="I806" s="94"/>
    </row>
    <row r="807">
      <c r="C807" s="94"/>
      <c r="G807" s="43"/>
      <c r="I807" s="94"/>
    </row>
    <row r="808">
      <c r="C808" s="94"/>
      <c r="G808" s="43"/>
      <c r="I808" s="94"/>
    </row>
    <row r="809">
      <c r="C809" s="94"/>
      <c r="G809" s="43"/>
      <c r="I809" s="94"/>
    </row>
    <row r="810">
      <c r="C810" s="94"/>
      <c r="G810" s="43"/>
      <c r="I810" s="94"/>
    </row>
    <row r="811">
      <c r="C811" s="94"/>
      <c r="G811" s="43"/>
      <c r="I811" s="94"/>
    </row>
    <row r="812">
      <c r="C812" s="94"/>
      <c r="G812" s="43"/>
      <c r="I812" s="94"/>
    </row>
    <row r="813">
      <c r="C813" s="94"/>
      <c r="G813" s="43"/>
      <c r="I813" s="94"/>
    </row>
    <row r="814">
      <c r="C814" s="94"/>
      <c r="G814" s="43"/>
      <c r="I814" s="94"/>
    </row>
    <row r="815">
      <c r="C815" s="94"/>
      <c r="G815" s="43"/>
      <c r="I815" s="94"/>
    </row>
    <row r="816">
      <c r="C816" s="94"/>
      <c r="G816" s="43"/>
      <c r="I816" s="94"/>
    </row>
    <row r="817">
      <c r="C817" s="94"/>
      <c r="G817" s="43"/>
      <c r="I817" s="94"/>
    </row>
    <row r="818">
      <c r="C818" s="94"/>
      <c r="G818" s="43"/>
      <c r="I818" s="94"/>
    </row>
    <row r="819">
      <c r="C819" s="94"/>
      <c r="G819" s="43"/>
      <c r="I819" s="94"/>
    </row>
    <row r="820">
      <c r="C820" s="94"/>
      <c r="G820" s="43"/>
      <c r="I820" s="94"/>
    </row>
    <row r="821">
      <c r="C821" s="94"/>
      <c r="G821" s="43"/>
      <c r="I821" s="94"/>
    </row>
    <row r="822">
      <c r="C822" s="94"/>
      <c r="G822" s="43"/>
      <c r="I822" s="94"/>
    </row>
    <row r="823">
      <c r="C823" s="94"/>
      <c r="G823" s="43"/>
      <c r="I823" s="94"/>
    </row>
    <row r="824">
      <c r="C824" s="94"/>
      <c r="G824" s="43"/>
      <c r="I824" s="94"/>
    </row>
    <row r="825">
      <c r="C825" s="94"/>
      <c r="G825" s="43"/>
      <c r="I825" s="94"/>
    </row>
    <row r="826">
      <c r="C826" s="94"/>
      <c r="G826" s="43"/>
      <c r="I826" s="94"/>
    </row>
    <row r="827">
      <c r="C827" s="94"/>
      <c r="G827" s="43"/>
      <c r="I827" s="94"/>
    </row>
    <row r="828">
      <c r="C828" s="94"/>
      <c r="G828" s="43"/>
      <c r="I828" s="94"/>
    </row>
    <row r="829">
      <c r="C829" s="94"/>
      <c r="G829" s="43"/>
      <c r="I829" s="94"/>
    </row>
    <row r="830">
      <c r="C830" s="94"/>
      <c r="G830" s="43"/>
      <c r="I830" s="94"/>
    </row>
    <row r="831">
      <c r="C831" s="94"/>
      <c r="G831" s="43"/>
      <c r="I831" s="94"/>
    </row>
    <row r="832">
      <c r="C832" s="94"/>
      <c r="G832" s="43"/>
      <c r="I832" s="94"/>
    </row>
    <row r="833">
      <c r="C833" s="94"/>
      <c r="G833" s="43"/>
      <c r="I833" s="94"/>
    </row>
    <row r="834">
      <c r="C834" s="94"/>
      <c r="G834" s="43"/>
      <c r="I834" s="94"/>
    </row>
    <row r="835">
      <c r="C835" s="94"/>
      <c r="G835" s="43"/>
      <c r="I835" s="94"/>
    </row>
    <row r="836">
      <c r="C836" s="94"/>
      <c r="G836" s="43"/>
      <c r="I836" s="94"/>
    </row>
    <row r="837">
      <c r="C837" s="94"/>
      <c r="G837" s="43"/>
      <c r="I837" s="94"/>
    </row>
    <row r="838">
      <c r="C838" s="94"/>
      <c r="G838" s="43"/>
      <c r="I838" s="94"/>
    </row>
    <row r="839">
      <c r="C839" s="94"/>
      <c r="G839" s="43"/>
      <c r="I839" s="94"/>
    </row>
    <row r="840">
      <c r="C840" s="94"/>
      <c r="G840" s="43"/>
      <c r="I840" s="94"/>
    </row>
    <row r="841">
      <c r="C841" s="94"/>
      <c r="G841" s="43"/>
      <c r="I841" s="94"/>
    </row>
    <row r="842">
      <c r="C842" s="94"/>
      <c r="G842" s="43"/>
      <c r="I842" s="94"/>
    </row>
    <row r="843">
      <c r="C843" s="94"/>
      <c r="G843" s="43"/>
      <c r="I843" s="94"/>
    </row>
    <row r="844">
      <c r="C844" s="94"/>
      <c r="G844" s="43"/>
      <c r="I844" s="94"/>
    </row>
    <row r="845">
      <c r="C845" s="94"/>
      <c r="G845" s="43"/>
      <c r="I845" s="94"/>
    </row>
    <row r="846">
      <c r="C846" s="94"/>
      <c r="G846" s="43"/>
      <c r="I846" s="94"/>
    </row>
    <row r="847">
      <c r="C847" s="94"/>
      <c r="G847" s="43"/>
      <c r="I847" s="94"/>
    </row>
    <row r="848">
      <c r="C848" s="94"/>
      <c r="G848" s="43"/>
      <c r="I848" s="94"/>
    </row>
    <row r="849">
      <c r="C849" s="94"/>
      <c r="G849" s="43"/>
      <c r="I849" s="94"/>
    </row>
    <row r="850">
      <c r="C850" s="94"/>
      <c r="G850" s="43"/>
      <c r="I850" s="94"/>
    </row>
    <row r="851">
      <c r="C851" s="94"/>
      <c r="G851" s="43"/>
      <c r="I851" s="94"/>
    </row>
    <row r="852">
      <c r="C852" s="94"/>
      <c r="G852" s="43"/>
      <c r="I852" s="94"/>
    </row>
    <row r="853">
      <c r="C853" s="94"/>
      <c r="G853" s="43"/>
      <c r="I853" s="94"/>
    </row>
    <row r="854">
      <c r="C854" s="94"/>
      <c r="G854" s="43"/>
      <c r="I854" s="94"/>
    </row>
    <row r="855">
      <c r="C855" s="94"/>
      <c r="G855" s="43"/>
      <c r="I855" s="94"/>
    </row>
    <row r="856">
      <c r="C856" s="94"/>
      <c r="G856" s="43"/>
      <c r="I856" s="94"/>
    </row>
    <row r="857">
      <c r="C857" s="94"/>
      <c r="G857" s="43"/>
      <c r="I857" s="94"/>
    </row>
    <row r="858">
      <c r="C858" s="94"/>
      <c r="G858" s="43"/>
      <c r="I858" s="94"/>
    </row>
    <row r="859">
      <c r="C859" s="94"/>
      <c r="G859" s="43"/>
      <c r="I859" s="94"/>
    </row>
    <row r="860">
      <c r="C860" s="94"/>
      <c r="G860" s="43"/>
      <c r="I860" s="94"/>
    </row>
    <row r="861">
      <c r="C861" s="94"/>
      <c r="G861" s="43"/>
      <c r="I861" s="94"/>
    </row>
    <row r="862">
      <c r="C862" s="94"/>
      <c r="G862" s="43"/>
      <c r="I862" s="94"/>
    </row>
    <row r="863">
      <c r="C863" s="94"/>
      <c r="G863" s="43"/>
      <c r="I863" s="94"/>
    </row>
    <row r="864">
      <c r="C864" s="94"/>
      <c r="G864" s="43"/>
      <c r="I864" s="94"/>
    </row>
    <row r="865">
      <c r="C865" s="94"/>
      <c r="G865" s="43"/>
      <c r="I865" s="94"/>
    </row>
    <row r="866">
      <c r="C866" s="94"/>
      <c r="G866" s="43"/>
      <c r="I866" s="94"/>
    </row>
    <row r="867">
      <c r="C867" s="94"/>
      <c r="G867" s="43"/>
      <c r="I867" s="94"/>
    </row>
    <row r="868">
      <c r="C868" s="94"/>
      <c r="G868" s="43"/>
      <c r="I868" s="94"/>
    </row>
    <row r="869">
      <c r="C869" s="94"/>
      <c r="G869" s="43"/>
      <c r="I869" s="94"/>
    </row>
    <row r="870">
      <c r="C870" s="94"/>
      <c r="G870" s="43"/>
      <c r="I870" s="94"/>
    </row>
    <row r="871">
      <c r="C871" s="94"/>
      <c r="G871" s="43"/>
      <c r="I871" s="94"/>
    </row>
    <row r="872">
      <c r="C872" s="94"/>
      <c r="G872" s="43"/>
      <c r="I872" s="94"/>
    </row>
    <row r="873">
      <c r="C873" s="94"/>
      <c r="G873" s="43"/>
      <c r="I873" s="94"/>
    </row>
    <row r="874">
      <c r="C874" s="94"/>
      <c r="G874" s="43"/>
      <c r="I874" s="94"/>
    </row>
    <row r="875">
      <c r="C875" s="94"/>
      <c r="G875" s="43"/>
      <c r="I875" s="94"/>
    </row>
    <row r="876">
      <c r="C876" s="94"/>
      <c r="G876" s="43"/>
      <c r="I876" s="94"/>
    </row>
    <row r="877">
      <c r="C877" s="94"/>
      <c r="G877" s="43"/>
      <c r="I877" s="94"/>
    </row>
    <row r="878">
      <c r="C878" s="94"/>
      <c r="G878" s="43"/>
      <c r="I878" s="94"/>
    </row>
    <row r="879">
      <c r="C879" s="94"/>
      <c r="G879" s="43"/>
      <c r="I879" s="94"/>
    </row>
    <row r="880">
      <c r="C880" s="94"/>
      <c r="G880" s="43"/>
      <c r="I880" s="94"/>
    </row>
    <row r="881">
      <c r="C881" s="94"/>
      <c r="G881" s="43"/>
      <c r="I881" s="94"/>
    </row>
    <row r="882">
      <c r="C882" s="94"/>
      <c r="G882" s="43"/>
      <c r="I882" s="94"/>
    </row>
    <row r="883">
      <c r="C883" s="94"/>
      <c r="G883" s="43"/>
      <c r="I883" s="94"/>
    </row>
    <row r="884">
      <c r="C884" s="94"/>
      <c r="G884" s="43"/>
      <c r="I884" s="94"/>
    </row>
    <row r="885">
      <c r="C885" s="94"/>
      <c r="G885" s="43"/>
      <c r="I885" s="94"/>
    </row>
    <row r="886">
      <c r="C886" s="94"/>
      <c r="G886" s="43"/>
      <c r="I886" s="94"/>
    </row>
    <row r="887">
      <c r="C887" s="94"/>
      <c r="G887" s="43"/>
      <c r="I887" s="94"/>
    </row>
    <row r="888">
      <c r="C888" s="94"/>
      <c r="G888" s="43"/>
      <c r="I888" s="94"/>
    </row>
    <row r="889">
      <c r="C889" s="94"/>
      <c r="G889" s="43"/>
      <c r="I889" s="94"/>
    </row>
    <row r="890">
      <c r="C890" s="94"/>
      <c r="G890" s="43"/>
      <c r="I890" s="94"/>
    </row>
    <row r="891">
      <c r="C891" s="94"/>
      <c r="G891" s="43"/>
      <c r="I891" s="94"/>
    </row>
    <row r="892">
      <c r="C892" s="94"/>
      <c r="G892" s="43"/>
      <c r="I892" s="94"/>
    </row>
    <row r="893">
      <c r="C893" s="94"/>
      <c r="G893" s="43"/>
      <c r="I893" s="94"/>
    </row>
    <row r="894">
      <c r="C894" s="94"/>
      <c r="G894" s="43"/>
      <c r="I894" s="94"/>
    </row>
    <row r="895">
      <c r="C895" s="94"/>
      <c r="G895" s="43"/>
      <c r="I895" s="94"/>
    </row>
    <row r="896">
      <c r="C896" s="94"/>
      <c r="G896" s="43"/>
      <c r="I896" s="94"/>
    </row>
    <row r="897">
      <c r="C897" s="94"/>
      <c r="G897" s="43"/>
      <c r="I897" s="94"/>
    </row>
    <row r="898">
      <c r="C898" s="94"/>
      <c r="G898" s="43"/>
      <c r="I898" s="94"/>
    </row>
    <row r="899">
      <c r="C899" s="94"/>
      <c r="G899" s="43"/>
      <c r="I899" s="94"/>
    </row>
    <row r="900">
      <c r="C900" s="94"/>
      <c r="G900" s="43"/>
      <c r="I900" s="94"/>
    </row>
    <row r="901">
      <c r="C901" s="94"/>
      <c r="G901" s="43"/>
      <c r="I901" s="94"/>
    </row>
    <row r="902">
      <c r="C902" s="94"/>
      <c r="G902" s="43"/>
      <c r="I902" s="94"/>
    </row>
    <row r="903">
      <c r="C903" s="94"/>
      <c r="G903" s="43"/>
      <c r="I903" s="94"/>
    </row>
    <row r="904">
      <c r="C904" s="94"/>
      <c r="G904" s="43"/>
      <c r="I904" s="94"/>
    </row>
    <row r="905">
      <c r="C905" s="94"/>
      <c r="G905" s="43"/>
      <c r="I905" s="94"/>
    </row>
    <row r="906">
      <c r="C906" s="94"/>
      <c r="G906" s="43"/>
      <c r="I906" s="94"/>
    </row>
    <row r="907">
      <c r="C907" s="94"/>
      <c r="G907" s="43"/>
      <c r="I907" s="94"/>
    </row>
    <row r="908">
      <c r="C908" s="94"/>
      <c r="G908" s="43"/>
      <c r="I908" s="94"/>
    </row>
    <row r="909">
      <c r="C909" s="94"/>
      <c r="G909" s="43"/>
      <c r="I909" s="94"/>
    </row>
    <row r="910">
      <c r="C910" s="94"/>
      <c r="G910" s="43"/>
      <c r="I910" s="94"/>
    </row>
    <row r="911">
      <c r="C911" s="94"/>
      <c r="G911" s="43"/>
      <c r="I911" s="94"/>
    </row>
    <row r="912">
      <c r="C912" s="94"/>
      <c r="G912" s="43"/>
      <c r="I912" s="94"/>
    </row>
    <row r="913">
      <c r="C913" s="94"/>
      <c r="G913" s="43"/>
      <c r="I913" s="94"/>
    </row>
    <row r="914">
      <c r="C914" s="94"/>
      <c r="G914" s="43"/>
      <c r="I914" s="94"/>
    </row>
    <row r="915">
      <c r="C915" s="94"/>
      <c r="G915" s="43"/>
      <c r="I915" s="94"/>
    </row>
    <row r="916">
      <c r="C916" s="94"/>
      <c r="G916" s="43"/>
      <c r="I916" s="94"/>
    </row>
    <row r="917">
      <c r="C917" s="94"/>
      <c r="G917" s="43"/>
      <c r="I917" s="94"/>
    </row>
    <row r="918">
      <c r="C918" s="94"/>
      <c r="G918" s="43"/>
      <c r="I918" s="94"/>
    </row>
    <row r="919">
      <c r="C919" s="94"/>
      <c r="G919" s="43"/>
      <c r="I919" s="94"/>
    </row>
    <row r="920">
      <c r="C920" s="94"/>
      <c r="G920" s="43"/>
      <c r="I920" s="94"/>
    </row>
    <row r="921">
      <c r="C921" s="94"/>
      <c r="G921" s="43"/>
      <c r="I921" s="94"/>
    </row>
    <row r="922">
      <c r="C922" s="94"/>
      <c r="G922" s="43"/>
      <c r="I922" s="94"/>
    </row>
    <row r="923">
      <c r="C923" s="94"/>
      <c r="G923" s="43"/>
      <c r="I923" s="94"/>
    </row>
    <row r="924">
      <c r="C924" s="94"/>
      <c r="G924" s="43"/>
      <c r="I924" s="94"/>
    </row>
    <row r="925">
      <c r="C925" s="94"/>
      <c r="G925" s="43"/>
      <c r="I925" s="94"/>
    </row>
    <row r="926">
      <c r="C926" s="94"/>
      <c r="G926" s="43"/>
      <c r="I926" s="94"/>
    </row>
    <row r="927">
      <c r="C927" s="94"/>
      <c r="G927" s="43"/>
      <c r="I927" s="94"/>
    </row>
    <row r="928">
      <c r="C928" s="94"/>
      <c r="G928" s="43"/>
      <c r="I928" s="94"/>
    </row>
    <row r="929">
      <c r="C929" s="94"/>
      <c r="G929" s="43"/>
      <c r="I929" s="94"/>
    </row>
    <row r="930">
      <c r="C930" s="94"/>
      <c r="G930" s="43"/>
      <c r="I930" s="94"/>
    </row>
    <row r="931">
      <c r="C931" s="94"/>
      <c r="G931" s="43"/>
      <c r="I931" s="94"/>
    </row>
    <row r="932">
      <c r="C932" s="94"/>
      <c r="G932" s="43"/>
      <c r="I932" s="94"/>
    </row>
    <row r="933">
      <c r="C933" s="94"/>
      <c r="G933" s="43"/>
      <c r="I933" s="94"/>
    </row>
    <row r="934">
      <c r="C934" s="94"/>
      <c r="G934" s="43"/>
      <c r="I934" s="94"/>
    </row>
    <row r="935">
      <c r="C935" s="94"/>
      <c r="G935" s="43"/>
      <c r="I935" s="94"/>
    </row>
    <row r="936">
      <c r="C936" s="94"/>
      <c r="G936" s="43"/>
      <c r="I936" s="94"/>
    </row>
    <row r="937">
      <c r="C937" s="94"/>
      <c r="G937" s="43"/>
      <c r="I937" s="94"/>
    </row>
    <row r="938">
      <c r="C938" s="94"/>
      <c r="G938" s="43"/>
      <c r="I938" s="94"/>
    </row>
    <row r="939">
      <c r="C939" s="94"/>
      <c r="G939" s="43"/>
      <c r="I939" s="94"/>
    </row>
    <row r="940">
      <c r="C940" s="94"/>
      <c r="G940" s="43"/>
      <c r="I940" s="94"/>
    </row>
    <row r="941">
      <c r="C941" s="94"/>
      <c r="G941" s="43"/>
      <c r="I941" s="94"/>
    </row>
    <row r="942">
      <c r="C942" s="94"/>
      <c r="G942" s="43"/>
      <c r="I942" s="94"/>
    </row>
    <row r="943">
      <c r="C943" s="94"/>
      <c r="G943" s="43"/>
      <c r="I943" s="94"/>
    </row>
    <row r="944">
      <c r="C944" s="94"/>
      <c r="G944" s="43"/>
      <c r="I944" s="94"/>
    </row>
    <row r="945">
      <c r="C945" s="94"/>
      <c r="G945" s="43"/>
      <c r="I945" s="94"/>
    </row>
    <row r="946">
      <c r="C946" s="94"/>
      <c r="G946" s="43"/>
      <c r="I946" s="94"/>
    </row>
    <row r="947">
      <c r="C947" s="94"/>
      <c r="G947" s="43"/>
      <c r="I947" s="94"/>
    </row>
    <row r="948">
      <c r="C948" s="94"/>
      <c r="G948" s="43"/>
      <c r="I948" s="94"/>
    </row>
    <row r="949">
      <c r="C949" s="94"/>
      <c r="G949" s="43"/>
      <c r="I949" s="94"/>
    </row>
    <row r="950">
      <c r="C950" s="94"/>
      <c r="G950" s="43"/>
      <c r="I950" s="94"/>
    </row>
    <row r="951">
      <c r="C951" s="94"/>
      <c r="G951" s="43"/>
      <c r="I951" s="94"/>
    </row>
    <row r="952">
      <c r="C952" s="94"/>
      <c r="G952" s="43"/>
      <c r="I952" s="94"/>
    </row>
    <row r="953">
      <c r="C953" s="94"/>
      <c r="G953" s="43"/>
      <c r="I953" s="94"/>
    </row>
    <row r="954">
      <c r="C954" s="94"/>
      <c r="G954" s="43"/>
      <c r="I954" s="94"/>
    </row>
    <row r="955">
      <c r="C955" s="94"/>
      <c r="G955" s="43"/>
      <c r="I955" s="94"/>
    </row>
    <row r="956">
      <c r="C956" s="94"/>
      <c r="G956" s="43"/>
      <c r="I956" s="94"/>
    </row>
    <row r="957">
      <c r="C957" s="94"/>
      <c r="G957" s="43"/>
      <c r="I957" s="94"/>
    </row>
    <row r="958">
      <c r="C958" s="94"/>
      <c r="G958" s="43"/>
      <c r="I958" s="94"/>
    </row>
    <row r="959">
      <c r="C959" s="94"/>
      <c r="G959" s="43"/>
      <c r="I959" s="94"/>
    </row>
    <row r="960">
      <c r="C960" s="94"/>
      <c r="G960" s="43"/>
      <c r="I960" s="94"/>
    </row>
    <row r="961">
      <c r="C961" s="94"/>
      <c r="G961" s="43"/>
      <c r="I961" s="94"/>
    </row>
    <row r="962">
      <c r="C962" s="94"/>
      <c r="G962" s="43"/>
      <c r="I962" s="94"/>
    </row>
    <row r="963">
      <c r="C963" s="94"/>
      <c r="G963" s="43"/>
      <c r="I963" s="94"/>
    </row>
    <row r="964">
      <c r="C964" s="94"/>
      <c r="G964" s="43"/>
      <c r="I964" s="94"/>
    </row>
    <row r="965">
      <c r="C965" s="94"/>
      <c r="G965" s="43"/>
      <c r="I965" s="94"/>
    </row>
    <row r="966">
      <c r="C966" s="94"/>
      <c r="G966" s="43"/>
      <c r="I966" s="94"/>
    </row>
    <row r="967">
      <c r="C967" s="94"/>
      <c r="G967" s="43"/>
      <c r="I967" s="94"/>
    </row>
    <row r="968">
      <c r="C968" s="94"/>
      <c r="G968" s="43"/>
      <c r="I968" s="94"/>
    </row>
    <row r="969">
      <c r="C969" s="94"/>
      <c r="G969" s="43"/>
      <c r="I969" s="94"/>
    </row>
    <row r="970">
      <c r="C970" s="94"/>
      <c r="G970" s="43"/>
      <c r="I970" s="94"/>
    </row>
    <row r="971">
      <c r="C971" s="94"/>
      <c r="G971" s="43"/>
      <c r="I971" s="94"/>
    </row>
    <row r="972">
      <c r="C972" s="94"/>
      <c r="G972" s="43"/>
      <c r="I972" s="94"/>
    </row>
    <row r="973">
      <c r="C973" s="94"/>
      <c r="G973" s="43"/>
      <c r="I973" s="94"/>
    </row>
    <row r="974">
      <c r="C974" s="94"/>
      <c r="G974" s="43"/>
      <c r="I974" s="94"/>
    </row>
    <row r="975">
      <c r="C975" s="94"/>
      <c r="G975" s="43"/>
      <c r="I975" s="94"/>
    </row>
    <row r="976">
      <c r="C976" s="94"/>
      <c r="G976" s="43"/>
      <c r="I976" s="94"/>
    </row>
    <row r="977">
      <c r="C977" s="94"/>
      <c r="G977" s="43"/>
      <c r="I977" s="94"/>
    </row>
    <row r="978">
      <c r="C978" s="94"/>
      <c r="G978" s="43"/>
      <c r="I978" s="94"/>
    </row>
    <row r="979">
      <c r="C979" s="94"/>
      <c r="G979" s="43"/>
      <c r="I979" s="94"/>
    </row>
    <row r="980">
      <c r="C980" s="94"/>
      <c r="G980" s="43"/>
      <c r="I980" s="94"/>
    </row>
    <row r="981">
      <c r="C981" s="94"/>
      <c r="G981" s="43"/>
      <c r="I981" s="94"/>
    </row>
    <row r="982">
      <c r="C982" s="94"/>
      <c r="G982" s="43"/>
      <c r="I982" s="94"/>
    </row>
    <row r="983">
      <c r="C983" s="94"/>
      <c r="G983" s="43"/>
      <c r="I983" s="94"/>
    </row>
    <row r="984">
      <c r="C984" s="94"/>
      <c r="G984" s="43"/>
      <c r="I984" s="94"/>
    </row>
    <row r="985">
      <c r="C985" s="94"/>
      <c r="G985" s="43"/>
      <c r="I985" s="94"/>
    </row>
    <row r="986">
      <c r="C986" s="94"/>
      <c r="G986" s="43"/>
      <c r="I986" s="94"/>
    </row>
    <row r="987">
      <c r="C987" s="94"/>
      <c r="G987" s="43"/>
      <c r="I987" s="94"/>
    </row>
    <row r="988">
      <c r="C988" s="94"/>
      <c r="G988" s="43"/>
      <c r="I988" s="94"/>
    </row>
    <row r="989">
      <c r="C989" s="94"/>
      <c r="G989" s="43"/>
      <c r="I989" s="94"/>
    </row>
    <row r="990">
      <c r="C990" s="94"/>
      <c r="G990" s="43"/>
      <c r="I990" s="94"/>
    </row>
    <row r="991">
      <c r="C991" s="94"/>
      <c r="G991" s="43"/>
      <c r="I991" s="94"/>
    </row>
    <row r="992">
      <c r="C992" s="94"/>
      <c r="G992" s="43"/>
      <c r="I992" s="94"/>
    </row>
    <row r="993">
      <c r="C993" s="94"/>
      <c r="G993" s="43"/>
      <c r="I993" s="94"/>
    </row>
    <row r="994">
      <c r="C994" s="94"/>
      <c r="G994" s="43"/>
      <c r="I994" s="94"/>
    </row>
    <row r="995">
      <c r="C995" s="94"/>
      <c r="G995" s="43"/>
      <c r="I995" s="94"/>
    </row>
    <row r="996">
      <c r="C996" s="94"/>
      <c r="G996" s="43"/>
      <c r="I996" s="94"/>
    </row>
    <row r="997">
      <c r="C997" s="94"/>
      <c r="G997" s="43"/>
      <c r="I997" s="94"/>
    </row>
    <row r="998">
      <c r="C998" s="94"/>
      <c r="G998" s="43"/>
      <c r="I998" s="9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0.43"/>
  </cols>
  <sheetData>
    <row r="1">
      <c r="A1" s="95">
        <v>205248.0</v>
      </c>
      <c r="B1" s="5" t="s">
        <v>6245</v>
      </c>
      <c r="C1" s="96">
        <v>21713.0</v>
      </c>
    </row>
    <row r="2">
      <c r="A2" s="95">
        <v>205249.0</v>
      </c>
      <c r="B2" s="5" t="s">
        <v>6246</v>
      </c>
      <c r="C2" s="96">
        <v>21743.0</v>
      </c>
    </row>
    <row r="3">
      <c r="A3" s="95">
        <v>205250.0</v>
      </c>
      <c r="B3" s="5" t="s">
        <v>6247</v>
      </c>
      <c r="C3" s="96">
        <v>16385.0</v>
      </c>
    </row>
    <row r="4">
      <c r="A4" s="95">
        <v>205251.0</v>
      </c>
      <c r="B4" s="5" t="s">
        <v>6248</v>
      </c>
      <c r="C4" s="96">
        <v>21851.0</v>
      </c>
    </row>
    <row r="5">
      <c r="A5" s="95">
        <v>205252.0</v>
      </c>
      <c r="B5" s="5" t="s">
        <v>6249</v>
      </c>
      <c r="C5" s="96">
        <v>18641.0</v>
      </c>
    </row>
    <row r="6">
      <c r="A6" s="95">
        <v>205253.0</v>
      </c>
      <c r="B6" s="5" t="s">
        <v>6250</v>
      </c>
      <c r="C6" s="96">
        <v>16677.0</v>
      </c>
    </row>
    <row r="7">
      <c r="A7" s="95">
        <v>205254.0</v>
      </c>
      <c r="B7" s="5" t="s">
        <v>6251</v>
      </c>
      <c r="C7" s="96">
        <v>19432.0</v>
      </c>
    </row>
    <row r="8">
      <c r="A8" s="95">
        <v>205255.0</v>
      </c>
      <c r="B8" s="5" t="s">
        <v>6252</v>
      </c>
      <c r="C8" s="96">
        <v>33839.0</v>
      </c>
    </row>
    <row r="9">
      <c r="A9" s="95">
        <v>205256.0</v>
      </c>
      <c r="B9" s="5" t="s">
        <v>6253</v>
      </c>
      <c r="C9" s="96">
        <v>21380.0</v>
      </c>
    </row>
    <row r="10">
      <c r="A10" s="95">
        <v>205257.0</v>
      </c>
      <c r="B10" s="5" t="s">
        <v>6254</v>
      </c>
      <c r="C10" s="96">
        <v>25589.0</v>
      </c>
    </row>
    <row r="11">
      <c r="A11" s="95">
        <v>205258.0</v>
      </c>
      <c r="B11" s="5" t="s">
        <v>3984</v>
      </c>
      <c r="C11" s="96">
        <v>28024.0</v>
      </c>
    </row>
    <row r="12">
      <c r="A12" s="95">
        <v>205259.0</v>
      </c>
      <c r="B12" s="5" t="s">
        <v>2121</v>
      </c>
      <c r="C12" s="96">
        <v>15346.0</v>
      </c>
    </row>
    <row r="13">
      <c r="A13" s="95">
        <v>205260.0</v>
      </c>
      <c r="B13" s="5" t="s">
        <v>6255</v>
      </c>
      <c r="C13" s="96">
        <v>16581.0</v>
      </c>
    </row>
    <row r="14">
      <c r="A14" s="95">
        <v>205261.0</v>
      </c>
      <c r="B14" s="5" t="s">
        <v>6256</v>
      </c>
      <c r="C14" s="96">
        <v>20646.0</v>
      </c>
    </row>
    <row r="15">
      <c r="A15" s="95">
        <v>205262.0</v>
      </c>
      <c r="B15" s="5" t="s">
        <v>6257</v>
      </c>
      <c r="C15" s="96">
        <v>18498.0</v>
      </c>
    </row>
    <row r="16">
      <c r="A16" s="95">
        <v>205263.0</v>
      </c>
      <c r="B16" s="5" t="s">
        <v>6258</v>
      </c>
      <c r="C16" s="96">
        <v>23742.0</v>
      </c>
    </row>
    <row r="17">
      <c r="A17" s="95">
        <v>205264.0</v>
      </c>
      <c r="B17" s="5" t="s">
        <v>6259</v>
      </c>
      <c r="C17" s="96">
        <v>22210.0</v>
      </c>
    </row>
    <row r="18">
      <c r="A18" s="95">
        <v>205265.0</v>
      </c>
      <c r="B18" s="5" t="s">
        <v>6260</v>
      </c>
      <c r="C18" s="96">
        <v>18019.0</v>
      </c>
    </row>
    <row r="19">
      <c r="A19" s="95">
        <v>205266.0</v>
      </c>
      <c r="B19" s="5" t="s">
        <v>4123</v>
      </c>
      <c r="C19" s="96">
        <v>26903.0</v>
      </c>
    </row>
    <row r="20">
      <c r="A20" s="95">
        <v>205267.0</v>
      </c>
      <c r="B20" s="5" t="s">
        <v>5432</v>
      </c>
      <c r="C20" s="96">
        <v>28960.0</v>
      </c>
    </row>
    <row r="21">
      <c r="A21" s="95">
        <v>205268.0</v>
      </c>
      <c r="B21" s="5" t="s">
        <v>6261</v>
      </c>
      <c r="C21" s="96">
        <v>26090.0</v>
      </c>
    </row>
    <row r="22">
      <c r="A22" s="95">
        <v>205269.0</v>
      </c>
      <c r="B22" s="5" t="s">
        <v>6262</v>
      </c>
      <c r="C22" s="96">
        <v>18967.0</v>
      </c>
    </row>
    <row r="23">
      <c r="A23" s="95">
        <v>205270.0</v>
      </c>
      <c r="B23" s="5" t="s">
        <v>5373</v>
      </c>
      <c r="C23" s="96">
        <v>26128.0</v>
      </c>
    </row>
    <row r="24">
      <c r="A24" s="95">
        <v>205271.0</v>
      </c>
      <c r="B24" s="5" t="s">
        <v>5453</v>
      </c>
      <c r="C24" s="96">
        <v>16684.0</v>
      </c>
    </row>
    <row r="25">
      <c r="A25" s="95">
        <v>205272.0</v>
      </c>
      <c r="B25" s="5" t="s">
        <v>6263</v>
      </c>
      <c r="C25" s="96">
        <v>21614.0</v>
      </c>
    </row>
    <row r="26">
      <c r="A26" s="95">
        <v>205273.0</v>
      </c>
      <c r="B26" s="5" t="s">
        <v>6264</v>
      </c>
      <c r="C26" s="96">
        <v>23307.0</v>
      </c>
    </row>
    <row r="27">
      <c r="A27" s="95">
        <v>205274.0</v>
      </c>
      <c r="B27" s="5" t="s">
        <v>6265</v>
      </c>
      <c r="C27" s="96">
        <v>30145.0</v>
      </c>
    </row>
    <row r="28">
      <c r="A28" s="95">
        <v>205275.0</v>
      </c>
      <c r="B28" s="5" t="s">
        <v>6266</v>
      </c>
      <c r="C28" s="96">
        <v>24388.0</v>
      </c>
    </row>
    <row r="29">
      <c r="A29" s="95">
        <v>205276.0</v>
      </c>
      <c r="B29" s="5" t="s">
        <v>6267</v>
      </c>
      <c r="C29" s="96">
        <v>20311.0</v>
      </c>
    </row>
    <row r="30">
      <c r="A30" s="95">
        <v>205277.0</v>
      </c>
      <c r="B30" s="5" t="s">
        <v>6268</v>
      </c>
      <c r="C30" s="96">
        <v>16580.0</v>
      </c>
    </row>
    <row r="31">
      <c r="A31" s="95">
        <v>205278.0</v>
      </c>
      <c r="B31" s="5" t="s">
        <v>6269</v>
      </c>
      <c r="C31" s="96">
        <v>24264.0</v>
      </c>
    </row>
    <row r="32">
      <c r="A32" s="95">
        <v>205279.0</v>
      </c>
      <c r="B32" s="5" t="s">
        <v>6270</v>
      </c>
      <c r="C32" s="96">
        <v>29014.0</v>
      </c>
    </row>
    <row r="33">
      <c r="A33" s="95">
        <v>205280.0</v>
      </c>
      <c r="B33" s="5" t="s">
        <v>6271</v>
      </c>
      <c r="C33" s="96">
        <v>25511.0</v>
      </c>
    </row>
    <row r="34">
      <c r="A34" s="95">
        <v>205281.0</v>
      </c>
      <c r="B34" s="5" t="s">
        <v>6272</v>
      </c>
      <c r="C34" s="96">
        <v>25368.0</v>
      </c>
    </row>
    <row r="35">
      <c r="A35" s="95">
        <v>205282.0</v>
      </c>
      <c r="B35" s="5" t="s">
        <v>6273</v>
      </c>
      <c r="C35" s="96">
        <v>23150.0</v>
      </c>
    </row>
    <row r="36">
      <c r="A36" s="95">
        <v>205283.0</v>
      </c>
      <c r="B36" s="5" t="s">
        <v>6274</v>
      </c>
      <c r="C36" s="96">
        <v>28397.0</v>
      </c>
    </row>
    <row r="37">
      <c r="A37" s="95">
        <v>205284.0</v>
      </c>
      <c r="B37" s="5" t="s">
        <v>6275</v>
      </c>
      <c r="C37" s="96">
        <v>17941.0</v>
      </c>
    </row>
    <row r="38">
      <c r="A38" s="95">
        <v>205285.0</v>
      </c>
      <c r="B38" s="5" t="s">
        <v>6276</v>
      </c>
      <c r="C38" s="96">
        <v>22452.0</v>
      </c>
    </row>
    <row r="39">
      <c r="A39" s="95">
        <v>205286.0</v>
      </c>
      <c r="B39" s="5" t="s">
        <v>5469</v>
      </c>
      <c r="C39" s="96">
        <v>18264.0</v>
      </c>
    </row>
    <row r="40">
      <c r="A40" s="95">
        <v>205287.0</v>
      </c>
      <c r="B40" s="5" t="s">
        <v>6277</v>
      </c>
      <c r="C40" s="96">
        <v>14496.0</v>
      </c>
    </row>
    <row r="41">
      <c r="A41" s="95">
        <v>205288.0</v>
      </c>
      <c r="B41" s="5" t="s">
        <v>6278</v>
      </c>
      <c r="C41" s="96">
        <v>22233.0</v>
      </c>
    </row>
    <row r="42">
      <c r="A42" s="95">
        <v>205289.0</v>
      </c>
      <c r="B42" s="5" t="s">
        <v>6279</v>
      </c>
      <c r="C42" s="96">
        <v>21097.0</v>
      </c>
    </row>
    <row r="43">
      <c r="A43" s="95">
        <v>205290.0</v>
      </c>
      <c r="B43" s="5" t="s">
        <v>6280</v>
      </c>
      <c r="C43" s="96">
        <v>34129.0</v>
      </c>
    </row>
    <row r="44">
      <c r="A44" s="95">
        <v>205291.0</v>
      </c>
      <c r="B44" s="5" t="s">
        <v>6281</v>
      </c>
      <c r="C44" s="96">
        <v>29034.0</v>
      </c>
    </row>
    <row r="45">
      <c r="A45" s="95">
        <v>205292.0</v>
      </c>
      <c r="B45" s="5" t="s">
        <v>6282</v>
      </c>
      <c r="C45" s="96">
        <v>29289.0</v>
      </c>
      <c r="F45" s="41">
        <v>17645.0</v>
      </c>
      <c r="G45" s="41" t="s">
        <v>6412</v>
      </c>
      <c r="H45" s="97">
        <v>28342.0</v>
      </c>
    </row>
    <row r="46">
      <c r="A46" s="95">
        <v>205293.0</v>
      </c>
      <c r="B46" s="5" t="s">
        <v>6283</v>
      </c>
      <c r="C46" s="96">
        <v>24396.0</v>
      </c>
      <c r="F46" s="41">
        <v>14267.0</v>
      </c>
      <c r="G46" s="41" t="s">
        <v>2834</v>
      </c>
      <c r="H46" s="98">
        <v>20779.0</v>
      </c>
    </row>
    <row r="47">
      <c r="A47" s="95">
        <v>205294.0</v>
      </c>
      <c r="B47" s="5" t="s">
        <v>6284</v>
      </c>
      <c r="C47" s="96">
        <v>24706.0</v>
      </c>
      <c r="F47" s="41">
        <v>10646.0</v>
      </c>
      <c r="G47" s="41" t="s">
        <v>587</v>
      </c>
      <c r="H47" s="97">
        <v>12791.0</v>
      </c>
    </row>
    <row r="48">
      <c r="A48" s="95">
        <v>205295.0</v>
      </c>
      <c r="B48" s="5" t="s">
        <v>6285</v>
      </c>
      <c r="C48" s="96">
        <v>23128.0</v>
      </c>
      <c r="F48" s="41">
        <v>9820.0</v>
      </c>
      <c r="G48" s="41" t="s">
        <v>272</v>
      </c>
      <c r="H48" s="98">
        <v>31343.0</v>
      </c>
    </row>
    <row r="49">
      <c r="A49" s="95">
        <v>205296.0</v>
      </c>
      <c r="B49" s="5" t="s">
        <v>6286</v>
      </c>
      <c r="C49" s="96">
        <v>25010.0</v>
      </c>
      <c r="F49" s="41">
        <v>9775.0</v>
      </c>
      <c r="G49" s="41" t="s">
        <v>250</v>
      </c>
      <c r="H49" s="97">
        <v>16906.0</v>
      </c>
    </row>
    <row r="50">
      <c r="A50" s="95">
        <v>205297.0</v>
      </c>
      <c r="B50" s="5" t="s">
        <v>6287</v>
      </c>
      <c r="C50" s="96">
        <v>22435.0</v>
      </c>
      <c r="F50" s="41">
        <v>17654.0</v>
      </c>
      <c r="G50" s="41" t="s">
        <v>6413</v>
      </c>
      <c r="H50" s="97">
        <v>25635.0</v>
      </c>
    </row>
    <row r="51">
      <c r="A51" s="95">
        <v>205298.0</v>
      </c>
      <c r="B51" s="5" t="s">
        <v>6288</v>
      </c>
      <c r="C51" s="96">
        <v>12325.0</v>
      </c>
      <c r="F51" s="41">
        <v>17484.0</v>
      </c>
      <c r="G51" s="41" t="s">
        <v>6414</v>
      </c>
      <c r="H51" s="97">
        <v>24593.0</v>
      </c>
    </row>
    <row r="52">
      <c r="A52" s="95">
        <v>205299.0</v>
      </c>
      <c r="B52" s="5" t="s">
        <v>5067</v>
      </c>
      <c r="C52" s="96">
        <v>19986.0</v>
      </c>
      <c r="F52" s="41">
        <v>16991.0</v>
      </c>
      <c r="G52" s="41" t="s">
        <v>5083</v>
      </c>
      <c r="H52" s="97">
        <v>20338.0</v>
      </c>
    </row>
    <row r="53">
      <c r="A53" s="95">
        <v>205300.0</v>
      </c>
      <c r="B53" s="5" t="s">
        <v>6289</v>
      </c>
      <c r="C53" s="96">
        <v>34674.0</v>
      </c>
      <c r="F53" s="41">
        <v>17368.0</v>
      </c>
      <c r="G53" s="41" t="s">
        <v>6415</v>
      </c>
      <c r="H53" s="97">
        <v>15464.0</v>
      </c>
    </row>
    <row r="54">
      <c r="A54" s="95">
        <v>205301.0</v>
      </c>
      <c r="B54" s="5" t="s">
        <v>6290</v>
      </c>
      <c r="C54" s="96">
        <v>13322.0</v>
      </c>
      <c r="F54" s="41">
        <v>17497.0</v>
      </c>
      <c r="G54" s="41" t="s">
        <v>6416</v>
      </c>
      <c r="H54" s="97">
        <v>23612.0</v>
      </c>
    </row>
    <row r="55">
      <c r="A55" s="95">
        <v>205302.0</v>
      </c>
      <c r="B55" s="5" t="s">
        <v>6291</v>
      </c>
      <c r="C55" s="96">
        <v>27956.0</v>
      </c>
    </row>
    <row r="56">
      <c r="A56" s="95">
        <v>205303.0</v>
      </c>
      <c r="B56" s="5" t="s">
        <v>6292</v>
      </c>
      <c r="C56" s="96">
        <v>24575.0</v>
      </c>
    </row>
    <row r="57">
      <c r="A57" s="95">
        <v>205304.0</v>
      </c>
      <c r="B57" s="5" t="s">
        <v>5167</v>
      </c>
      <c r="C57" s="96">
        <v>20197.0</v>
      </c>
    </row>
    <row r="58">
      <c r="A58" s="95">
        <v>205305.0</v>
      </c>
      <c r="B58" s="5" t="s">
        <v>5092</v>
      </c>
      <c r="C58" s="96">
        <v>26677.0</v>
      </c>
    </row>
    <row r="59">
      <c r="A59" s="95">
        <v>205306.0</v>
      </c>
      <c r="B59" s="5" t="s">
        <v>6417</v>
      </c>
      <c r="C59" s="96">
        <v>17223.0</v>
      </c>
    </row>
    <row r="60">
      <c r="A60" s="95">
        <v>205307.0</v>
      </c>
      <c r="B60" s="5" t="s">
        <v>6418</v>
      </c>
      <c r="C60" s="96">
        <v>21888.0</v>
      </c>
    </row>
    <row r="61">
      <c r="A61" s="95">
        <v>205308.0</v>
      </c>
      <c r="B61" s="5" t="s">
        <v>6419</v>
      </c>
      <c r="C61" s="96">
        <v>30448.0</v>
      </c>
    </row>
    <row r="62">
      <c r="A62" s="95">
        <v>205309.0</v>
      </c>
      <c r="B62" s="5" t="s">
        <v>6420</v>
      </c>
      <c r="C62" s="96">
        <v>12775.0</v>
      </c>
    </row>
    <row r="63">
      <c r="A63" s="95">
        <v>205310.0</v>
      </c>
      <c r="B63" s="5" t="s">
        <v>6421</v>
      </c>
      <c r="C63" s="96">
        <v>19774.0</v>
      </c>
    </row>
    <row r="64">
      <c r="A64" s="95">
        <v>205311.0</v>
      </c>
      <c r="B64" s="5" t="s">
        <v>6422</v>
      </c>
      <c r="C64" s="96">
        <v>17258.0</v>
      </c>
    </row>
    <row r="65">
      <c r="A65" s="95">
        <v>205312.0</v>
      </c>
      <c r="B65" s="5" t="s">
        <v>6423</v>
      </c>
      <c r="C65" s="96">
        <v>29764.0</v>
      </c>
    </row>
    <row r="66">
      <c r="A66" s="95">
        <v>205313.0</v>
      </c>
      <c r="B66" s="5" t="s">
        <v>4378</v>
      </c>
      <c r="C66" s="96">
        <v>31033.0</v>
      </c>
    </row>
    <row r="67">
      <c r="A67" s="95">
        <v>205314.0</v>
      </c>
      <c r="B67" s="5" t="s">
        <v>6424</v>
      </c>
      <c r="C67" s="96">
        <v>19970.0</v>
      </c>
    </row>
    <row r="68">
      <c r="A68" s="95">
        <v>205315.0</v>
      </c>
      <c r="B68" s="5" t="s">
        <v>1155</v>
      </c>
      <c r="C68" s="96">
        <v>13375.0</v>
      </c>
    </row>
    <row r="69">
      <c r="A69" s="95">
        <v>205316.0</v>
      </c>
      <c r="B69" s="5" t="s">
        <v>6425</v>
      </c>
      <c r="C69" s="96">
        <v>21649.0</v>
      </c>
    </row>
    <row r="70">
      <c r="A70" s="95">
        <v>205317.0</v>
      </c>
      <c r="B70" s="5" t="s">
        <v>6426</v>
      </c>
      <c r="C70" s="96">
        <v>17351.0</v>
      </c>
    </row>
    <row r="71">
      <c r="A71" s="95">
        <v>205318.0</v>
      </c>
      <c r="B71" s="5" t="s">
        <v>6427</v>
      </c>
      <c r="C71" s="96">
        <v>24766.0</v>
      </c>
    </row>
    <row r="72">
      <c r="A72" s="95">
        <v>205319.0</v>
      </c>
      <c r="B72" s="5" t="s">
        <v>6428</v>
      </c>
      <c r="C72" s="96">
        <v>18823.0</v>
      </c>
    </row>
    <row r="73">
      <c r="A73" s="95">
        <v>205320.0</v>
      </c>
      <c r="B73" s="5" t="s">
        <v>6429</v>
      </c>
      <c r="C73" s="96">
        <v>17400.0</v>
      </c>
    </row>
    <row r="74">
      <c r="A74" s="95">
        <v>205321.0</v>
      </c>
      <c r="B74" s="5" t="s">
        <v>6430</v>
      </c>
      <c r="C74" s="96">
        <v>17613.0</v>
      </c>
    </row>
    <row r="75">
      <c r="A75" s="95">
        <v>205322.0</v>
      </c>
      <c r="B75" s="5" t="s">
        <v>5909</v>
      </c>
      <c r="C75" s="96">
        <v>23857.0</v>
      </c>
    </row>
    <row r="76">
      <c r="A76" s="95">
        <v>205323.0</v>
      </c>
      <c r="B76" s="5" t="s">
        <v>6431</v>
      </c>
      <c r="C76" s="96">
        <v>23969.0</v>
      </c>
    </row>
    <row r="77">
      <c r="A77" s="95">
        <v>205324.0</v>
      </c>
      <c r="B77" s="5" t="s">
        <v>6432</v>
      </c>
      <c r="C77" s="96">
        <v>30163.0</v>
      </c>
    </row>
    <row r="78">
      <c r="A78" s="95">
        <v>205325.0</v>
      </c>
      <c r="B78" s="5" t="s">
        <v>6433</v>
      </c>
      <c r="C78" s="96">
        <v>26626.0</v>
      </c>
    </row>
    <row r="79">
      <c r="A79" s="95">
        <v>205326.0</v>
      </c>
      <c r="B79" s="5" t="s">
        <v>6434</v>
      </c>
      <c r="C79" s="96">
        <v>33997.0</v>
      </c>
    </row>
    <row r="80">
      <c r="A80" s="95">
        <v>205327.0</v>
      </c>
      <c r="B80" s="5" t="s">
        <v>6293</v>
      </c>
      <c r="C80" s="96">
        <v>17264.0</v>
      </c>
    </row>
    <row r="81">
      <c r="A81" s="95">
        <v>205328.0</v>
      </c>
      <c r="B81" s="5" t="s">
        <v>6294</v>
      </c>
      <c r="C81" s="96">
        <v>21263.0</v>
      </c>
    </row>
    <row r="82">
      <c r="A82" s="95">
        <v>205329.0</v>
      </c>
      <c r="B82" s="5" t="s">
        <v>6295</v>
      </c>
      <c r="C82" s="96">
        <v>23886.0</v>
      </c>
    </row>
    <row r="83">
      <c r="A83" s="95">
        <v>205330.0</v>
      </c>
      <c r="B83" s="5" t="s">
        <v>6296</v>
      </c>
      <c r="C83" s="96">
        <v>20741.0</v>
      </c>
    </row>
    <row r="84">
      <c r="A84" s="95">
        <v>205331.0</v>
      </c>
      <c r="B84" s="5" t="s">
        <v>2463</v>
      </c>
      <c r="C84" s="96">
        <v>32265.0</v>
      </c>
    </row>
    <row r="85">
      <c r="A85" s="95">
        <v>205332.0</v>
      </c>
      <c r="B85" s="5" t="s">
        <v>6297</v>
      </c>
      <c r="C85" s="96">
        <v>19515.0</v>
      </c>
    </row>
    <row r="86">
      <c r="A86" s="95">
        <v>205333.0</v>
      </c>
      <c r="B86" s="5" t="s">
        <v>5219</v>
      </c>
      <c r="C86" s="96">
        <v>22211.0</v>
      </c>
    </row>
    <row r="87">
      <c r="A87" s="95">
        <v>205334.0</v>
      </c>
      <c r="B87" s="5" t="s">
        <v>6298</v>
      </c>
      <c r="C87" s="96">
        <v>32461.0</v>
      </c>
    </row>
    <row r="88">
      <c r="A88" s="95">
        <v>205335.0</v>
      </c>
      <c r="B88" s="5" t="s">
        <v>5242</v>
      </c>
      <c r="C88" s="96">
        <v>26494.0</v>
      </c>
    </row>
    <row r="89">
      <c r="A89" s="95">
        <v>205336.0</v>
      </c>
      <c r="B89" s="5" t="s">
        <v>6299</v>
      </c>
      <c r="C89" s="96">
        <v>17634.0</v>
      </c>
    </row>
    <row r="90">
      <c r="A90" s="95">
        <v>205337.0</v>
      </c>
      <c r="B90" s="5" t="s">
        <v>5451</v>
      </c>
      <c r="C90" s="96">
        <v>13539.0</v>
      </c>
    </row>
    <row r="91">
      <c r="A91" s="95">
        <v>205338.0</v>
      </c>
      <c r="B91" s="5" t="s">
        <v>6300</v>
      </c>
      <c r="C91" s="96">
        <v>15044.0</v>
      </c>
    </row>
    <row r="92">
      <c r="A92" s="95">
        <v>205339.0</v>
      </c>
      <c r="B92" s="5" t="s">
        <v>6301</v>
      </c>
      <c r="C92" s="96">
        <v>25314.0</v>
      </c>
    </row>
    <row r="93">
      <c r="A93" s="95">
        <v>205340.0</v>
      </c>
      <c r="B93" s="5" t="s">
        <v>6302</v>
      </c>
      <c r="C93" s="96">
        <v>27036.0</v>
      </c>
    </row>
    <row r="94">
      <c r="A94" s="95">
        <v>205341.0</v>
      </c>
      <c r="B94" s="5" t="s">
        <v>6303</v>
      </c>
      <c r="C94" s="96">
        <v>21443.0</v>
      </c>
    </row>
    <row r="95">
      <c r="A95" s="95">
        <v>205342.0</v>
      </c>
      <c r="B95" s="5" t="s">
        <v>6304</v>
      </c>
      <c r="C95" s="96">
        <v>24623.0</v>
      </c>
    </row>
    <row r="96">
      <c r="A96" s="95">
        <v>205343.0</v>
      </c>
      <c r="B96" s="5" t="s">
        <v>6305</v>
      </c>
      <c r="C96" s="96">
        <v>18803.0</v>
      </c>
    </row>
    <row r="97">
      <c r="A97" s="95">
        <v>205344.0</v>
      </c>
      <c r="B97" s="5" t="s">
        <v>6306</v>
      </c>
      <c r="C97" s="96">
        <v>28161.0</v>
      </c>
    </row>
    <row r="98">
      <c r="A98" s="95">
        <v>205345.0</v>
      </c>
      <c r="B98" s="5" t="s">
        <v>6307</v>
      </c>
      <c r="C98" s="96">
        <v>21253.0</v>
      </c>
    </row>
    <row r="99">
      <c r="A99" s="95">
        <v>205346.0</v>
      </c>
      <c r="B99" s="5" t="s">
        <v>6308</v>
      </c>
      <c r="C99" s="96">
        <v>34730.0</v>
      </c>
    </row>
    <row r="100">
      <c r="A100" s="95">
        <v>205347.0</v>
      </c>
      <c r="B100" s="5" t="s">
        <v>5239</v>
      </c>
      <c r="C100" s="96">
        <v>32887.0</v>
      </c>
    </row>
    <row r="101">
      <c r="A101" s="95">
        <v>205348.0</v>
      </c>
      <c r="B101" s="5" t="s">
        <v>6309</v>
      </c>
      <c r="C101" s="96">
        <v>14120.0</v>
      </c>
    </row>
    <row r="102">
      <c r="A102" s="95">
        <v>205349.0</v>
      </c>
      <c r="B102" s="5" t="s">
        <v>6310</v>
      </c>
      <c r="C102" s="96">
        <v>20391.0</v>
      </c>
    </row>
    <row r="103">
      <c r="A103" s="95">
        <v>205350.0</v>
      </c>
      <c r="B103" s="5" t="s">
        <v>6311</v>
      </c>
      <c r="C103" s="96">
        <v>23525.0</v>
      </c>
    </row>
    <row r="104">
      <c r="A104" s="95">
        <v>205351.0</v>
      </c>
      <c r="B104" s="5" t="s">
        <v>6312</v>
      </c>
      <c r="C104" s="96">
        <v>17027.0</v>
      </c>
    </row>
    <row r="105">
      <c r="A105" s="95">
        <v>205352.0</v>
      </c>
      <c r="B105" s="5" t="s">
        <v>6313</v>
      </c>
      <c r="C105" s="96">
        <v>19835.0</v>
      </c>
    </row>
    <row r="106">
      <c r="A106" s="95">
        <v>205353.0</v>
      </c>
      <c r="B106" s="5" t="s">
        <v>433</v>
      </c>
      <c r="C106" s="96">
        <v>17542.0</v>
      </c>
    </row>
    <row r="107">
      <c r="A107" s="95">
        <v>205354.0</v>
      </c>
      <c r="B107" s="5" t="s">
        <v>5346</v>
      </c>
      <c r="C107" s="96">
        <v>23770.0</v>
      </c>
    </row>
    <row r="108">
      <c r="A108" s="95">
        <v>205355.0</v>
      </c>
      <c r="B108" s="5" t="s">
        <v>6314</v>
      </c>
      <c r="C108" s="96">
        <v>21730.0</v>
      </c>
    </row>
    <row r="109">
      <c r="A109" s="95">
        <v>205356.0</v>
      </c>
      <c r="B109" s="5" t="s">
        <v>6315</v>
      </c>
      <c r="C109" s="96">
        <v>37004.0</v>
      </c>
    </row>
    <row r="110">
      <c r="A110" s="95">
        <v>205357.0</v>
      </c>
      <c r="B110" s="5" t="s">
        <v>5414</v>
      </c>
      <c r="C110" s="96">
        <v>15793.0</v>
      </c>
    </row>
    <row r="111">
      <c r="A111" s="95">
        <v>205358.0</v>
      </c>
      <c r="B111" s="5" t="s">
        <v>6316</v>
      </c>
      <c r="C111" s="96">
        <v>27219.0</v>
      </c>
    </row>
    <row r="112">
      <c r="A112" s="95">
        <v>205359.0</v>
      </c>
      <c r="B112" s="5" t="s">
        <v>6317</v>
      </c>
      <c r="C112" s="96">
        <v>17476.0</v>
      </c>
    </row>
    <row r="113">
      <c r="A113" s="95">
        <v>205360.0</v>
      </c>
      <c r="B113" s="5" t="s">
        <v>6318</v>
      </c>
      <c r="C113" s="96">
        <v>24665.0</v>
      </c>
    </row>
    <row r="114">
      <c r="A114" s="95">
        <v>205361.0</v>
      </c>
      <c r="B114" s="5" t="s">
        <v>6319</v>
      </c>
      <c r="C114" s="96">
        <v>22808.0</v>
      </c>
    </row>
    <row r="115">
      <c r="A115" s="95">
        <v>205362.0</v>
      </c>
      <c r="B115" s="5" t="s">
        <v>6320</v>
      </c>
      <c r="C115" s="96">
        <v>25062.0</v>
      </c>
    </row>
    <row r="116">
      <c r="A116" s="95">
        <v>205363.0</v>
      </c>
      <c r="B116" s="5" t="s">
        <v>2428</v>
      </c>
      <c r="C116" s="96">
        <v>24461.0</v>
      </c>
    </row>
    <row r="117">
      <c r="A117" s="95">
        <v>205364.0</v>
      </c>
      <c r="B117" s="5" t="s">
        <v>4535</v>
      </c>
      <c r="C117" s="96">
        <v>17455.0</v>
      </c>
    </row>
    <row r="118">
      <c r="A118" s="95">
        <v>205365.0</v>
      </c>
      <c r="B118" s="5" t="s">
        <v>4198</v>
      </c>
      <c r="C118" s="96">
        <v>28372.0</v>
      </c>
    </row>
    <row r="119">
      <c r="A119" s="95">
        <v>205366.0</v>
      </c>
      <c r="B119" s="5" t="s">
        <v>5472</v>
      </c>
      <c r="C119" s="96">
        <v>22479.0</v>
      </c>
    </row>
    <row r="120">
      <c r="A120" s="95">
        <v>205367.0</v>
      </c>
      <c r="B120" s="5" t="s">
        <v>1561</v>
      </c>
      <c r="C120" s="96">
        <v>16484.0</v>
      </c>
    </row>
    <row r="121">
      <c r="A121" s="95">
        <v>205368.0</v>
      </c>
      <c r="B121" s="5" t="s">
        <v>6321</v>
      </c>
      <c r="C121" s="96">
        <v>22638.0</v>
      </c>
    </row>
    <row r="122">
      <c r="A122" s="95">
        <v>205369.0</v>
      </c>
      <c r="B122" s="5" t="s">
        <v>6322</v>
      </c>
      <c r="C122" s="96">
        <v>20985.0</v>
      </c>
    </row>
    <row r="123">
      <c r="A123" s="95">
        <v>205370.0</v>
      </c>
      <c r="B123" s="5" t="s">
        <v>1708</v>
      </c>
      <c r="C123" s="96">
        <v>18911.0</v>
      </c>
    </row>
    <row r="124">
      <c r="A124" s="95">
        <v>205371.0</v>
      </c>
      <c r="B124" s="5" t="s">
        <v>5421</v>
      </c>
      <c r="C124" s="96">
        <v>22908.0</v>
      </c>
    </row>
    <row r="125">
      <c r="A125" s="95">
        <v>205372.0</v>
      </c>
      <c r="B125" s="5" t="s">
        <v>6323</v>
      </c>
      <c r="C125" s="96">
        <v>18431.0</v>
      </c>
    </row>
    <row r="126">
      <c r="A126" s="95">
        <v>205373.0</v>
      </c>
      <c r="B126" s="5" t="s">
        <v>6324</v>
      </c>
      <c r="C126" s="96">
        <v>28522.0</v>
      </c>
    </row>
    <row r="127">
      <c r="A127" s="95">
        <v>205374.0</v>
      </c>
      <c r="B127" s="5" t="s">
        <v>6325</v>
      </c>
      <c r="C127" s="96">
        <v>31876.0</v>
      </c>
    </row>
    <row r="128">
      <c r="A128" s="95">
        <v>205375.0</v>
      </c>
      <c r="B128" s="5" t="s">
        <v>6326</v>
      </c>
      <c r="C128" s="96">
        <v>22075.0</v>
      </c>
    </row>
    <row r="129">
      <c r="A129" s="95">
        <v>205376.0</v>
      </c>
      <c r="B129" s="5" t="s">
        <v>650</v>
      </c>
      <c r="C129" s="96">
        <v>20515.0</v>
      </c>
    </row>
    <row r="130">
      <c r="A130" s="95">
        <v>205377.0</v>
      </c>
      <c r="B130" s="5" t="s">
        <v>3182</v>
      </c>
      <c r="C130" s="96">
        <v>18045.0</v>
      </c>
    </row>
    <row r="131">
      <c r="A131" s="95">
        <v>205378.0</v>
      </c>
      <c r="B131" s="5" t="s">
        <v>4157</v>
      </c>
      <c r="C131" s="96">
        <v>26371.0</v>
      </c>
    </row>
    <row r="132">
      <c r="A132" s="95">
        <v>205379.0</v>
      </c>
      <c r="B132" s="5" t="s">
        <v>6327</v>
      </c>
      <c r="C132" s="96">
        <v>19879.0</v>
      </c>
    </row>
    <row r="133">
      <c r="A133" s="95">
        <v>205380.0</v>
      </c>
      <c r="B133" s="5" t="s">
        <v>6328</v>
      </c>
      <c r="C133" s="96">
        <v>23509.0</v>
      </c>
    </row>
    <row r="134">
      <c r="A134" s="95">
        <v>205381.0</v>
      </c>
      <c r="B134" s="5" t="s">
        <v>6329</v>
      </c>
      <c r="C134" s="96">
        <v>29756.0</v>
      </c>
    </row>
    <row r="135">
      <c r="A135" s="95">
        <v>205382.0</v>
      </c>
      <c r="B135" s="5" t="s">
        <v>2694</v>
      </c>
      <c r="C135" s="96">
        <v>29711.0</v>
      </c>
    </row>
    <row r="136">
      <c r="A136" s="95">
        <v>205383.0</v>
      </c>
      <c r="B136" s="5" t="s">
        <v>6330</v>
      </c>
      <c r="C136" s="96">
        <v>34341.0</v>
      </c>
    </row>
    <row r="137">
      <c r="A137" s="95">
        <v>205384.0</v>
      </c>
      <c r="B137" s="5" t="s">
        <v>5274</v>
      </c>
      <c r="C137" s="96">
        <v>27961.0</v>
      </c>
    </row>
    <row r="138">
      <c r="A138" s="95">
        <v>205385.0</v>
      </c>
      <c r="B138" s="5" t="s">
        <v>6331</v>
      </c>
      <c r="C138" s="96">
        <v>26420.0</v>
      </c>
    </row>
    <row r="139">
      <c r="A139" s="95">
        <v>205386.0</v>
      </c>
      <c r="B139" s="5" t="s">
        <v>6332</v>
      </c>
      <c r="C139" s="96">
        <v>24039.0</v>
      </c>
    </row>
    <row r="140">
      <c r="A140" s="95">
        <v>205387.0</v>
      </c>
      <c r="B140" s="5" t="s">
        <v>6333</v>
      </c>
      <c r="C140" s="96">
        <v>19461.0</v>
      </c>
    </row>
    <row r="141">
      <c r="A141" s="95">
        <v>205388.0</v>
      </c>
      <c r="B141" s="5" t="s">
        <v>5488</v>
      </c>
      <c r="C141" s="96">
        <v>20709.0</v>
      </c>
    </row>
    <row r="142">
      <c r="A142" s="95">
        <v>205389.0</v>
      </c>
      <c r="B142" s="5" t="s">
        <v>982</v>
      </c>
      <c r="C142" s="96">
        <v>33646.0</v>
      </c>
    </row>
    <row r="143">
      <c r="A143" s="95">
        <v>205390.0</v>
      </c>
      <c r="B143" s="5" t="s">
        <v>6334</v>
      </c>
      <c r="C143" s="96">
        <v>21851.0</v>
      </c>
    </row>
    <row r="144">
      <c r="A144" s="95">
        <v>205391.0</v>
      </c>
      <c r="B144" s="5" t="s">
        <v>46</v>
      </c>
      <c r="C144" s="96">
        <v>18834.0</v>
      </c>
    </row>
    <row r="145">
      <c r="A145" s="95">
        <v>205392.0</v>
      </c>
      <c r="B145" s="5" t="s">
        <v>6335</v>
      </c>
      <c r="C145" s="96">
        <v>18533.0</v>
      </c>
    </row>
    <row r="146">
      <c r="A146" s="95">
        <v>205393.0</v>
      </c>
      <c r="B146" s="5" t="s">
        <v>5156</v>
      </c>
      <c r="C146" s="96">
        <v>19218.0</v>
      </c>
    </row>
    <row r="147">
      <c r="A147" s="95">
        <v>205394.0</v>
      </c>
      <c r="B147" s="5" t="s">
        <v>6336</v>
      </c>
      <c r="C147" s="96">
        <v>22188.0</v>
      </c>
    </row>
    <row r="148">
      <c r="A148" s="95">
        <v>205395.0</v>
      </c>
      <c r="B148" s="5" t="s">
        <v>6337</v>
      </c>
      <c r="C148" s="96">
        <v>23484.0</v>
      </c>
    </row>
    <row r="149">
      <c r="A149" s="95">
        <v>205396.0</v>
      </c>
      <c r="B149" s="5" t="s">
        <v>6338</v>
      </c>
      <c r="C149" s="96">
        <v>22542.0</v>
      </c>
    </row>
    <row r="150">
      <c r="A150" s="95">
        <v>205397.0</v>
      </c>
      <c r="B150" s="5" t="s">
        <v>6339</v>
      </c>
      <c r="C150" s="96">
        <v>21882.0</v>
      </c>
    </row>
    <row r="151">
      <c r="A151" s="95">
        <v>205398.0</v>
      </c>
      <c r="B151" s="5" t="s">
        <v>4023</v>
      </c>
      <c r="C151" s="96">
        <v>17162.0</v>
      </c>
    </row>
    <row r="152">
      <c r="A152" s="95">
        <v>205399.0</v>
      </c>
      <c r="B152" s="5" t="s">
        <v>6340</v>
      </c>
      <c r="C152" s="96">
        <v>11801.0</v>
      </c>
    </row>
    <row r="153">
      <c r="A153" s="95">
        <v>205400.0</v>
      </c>
      <c r="B153" s="5" t="s">
        <v>1878</v>
      </c>
      <c r="C153" s="96">
        <v>19566.0</v>
      </c>
    </row>
    <row r="154">
      <c r="A154" s="95">
        <v>205401.0</v>
      </c>
      <c r="B154" s="5" t="s">
        <v>6341</v>
      </c>
      <c r="C154" s="96">
        <v>33227.0</v>
      </c>
    </row>
    <row r="155">
      <c r="A155" s="95">
        <v>205402.0</v>
      </c>
      <c r="B155" s="5" t="s">
        <v>1254</v>
      </c>
      <c r="C155" s="96">
        <v>22551.0</v>
      </c>
    </row>
    <row r="156">
      <c r="A156" s="95">
        <v>205403.0</v>
      </c>
      <c r="B156" s="5" t="s">
        <v>6342</v>
      </c>
      <c r="C156" s="96">
        <v>28137.0</v>
      </c>
    </row>
    <row r="157">
      <c r="A157" s="95">
        <v>205404.0</v>
      </c>
      <c r="B157" s="5" t="s">
        <v>6343</v>
      </c>
      <c r="C157" s="96">
        <v>19210.0</v>
      </c>
    </row>
    <row r="158">
      <c r="A158" s="95">
        <v>205405.0</v>
      </c>
      <c r="B158" s="5" t="s">
        <v>6344</v>
      </c>
      <c r="C158" s="96">
        <v>20485.0</v>
      </c>
    </row>
    <row r="159">
      <c r="A159" s="95">
        <v>205406.0</v>
      </c>
      <c r="B159" s="5" t="s">
        <v>3708</v>
      </c>
      <c r="C159" s="96">
        <v>26212.0</v>
      </c>
    </row>
    <row r="160">
      <c r="A160" s="95">
        <v>205407.0</v>
      </c>
      <c r="B160" s="5" t="s">
        <v>6345</v>
      </c>
      <c r="C160" s="96">
        <v>21782.0</v>
      </c>
    </row>
    <row r="161">
      <c r="A161" s="95">
        <v>205408.0</v>
      </c>
      <c r="B161" s="5" t="s">
        <v>6346</v>
      </c>
      <c r="C161" s="96">
        <v>20106.0</v>
      </c>
    </row>
    <row r="162">
      <c r="A162" s="95">
        <v>205409.0</v>
      </c>
      <c r="B162" s="5" t="s">
        <v>6347</v>
      </c>
      <c r="C162" s="96">
        <v>31604.0</v>
      </c>
    </row>
    <row r="163">
      <c r="A163" s="95">
        <v>205410.0</v>
      </c>
      <c r="B163" s="5" t="s">
        <v>6348</v>
      </c>
      <c r="C163" s="96">
        <v>31846.0</v>
      </c>
    </row>
    <row r="164">
      <c r="A164" s="95">
        <v>205411.0</v>
      </c>
      <c r="B164" s="5" t="s">
        <v>6349</v>
      </c>
      <c r="C164" s="96">
        <v>20156.0</v>
      </c>
    </row>
    <row r="165">
      <c r="A165" s="95">
        <v>205412.0</v>
      </c>
      <c r="B165" s="5" t="s">
        <v>6350</v>
      </c>
      <c r="C165" s="96">
        <v>22381.0</v>
      </c>
    </row>
    <row r="166">
      <c r="A166" s="95">
        <v>205413.0</v>
      </c>
      <c r="B166" s="5" t="s">
        <v>6351</v>
      </c>
      <c r="C166" s="96">
        <v>27199.0</v>
      </c>
    </row>
    <row r="167">
      <c r="A167" s="95">
        <v>205414.0</v>
      </c>
      <c r="B167" s="5" t="s">
        <v>6352</v>
      </c>
      <c r="C167" s="96">
        <v>24008.0</v>
      </c>
    </row>
    <row r="168">
      <c r="A168" s="95">
        <v>205415.0</v>
      </c>
      <c r="B168" s="5" t="s">
        <v>6353</v>
      </c>
      <c r="C168" s="96">
        <v>29323.0</v>
      </c>
    </row>
    <row r="169">
      <c r="A169" s="95">
        <v>205416.0</v>
      </c>
      <c r="B169" s="5" t="s">
        <v>4498</v>
      </c>
      <c r="C169" s="96">
        <v>22798.0</v>
      </c>
    </row>
    <row r="170">
      <c r="A170" s="95">
        <v>205417.0</v>
      </c>
      <c r="B170" s="5" t="s">
        <v>6354</v>
      </c>
      <c r="C170" s="96">
        <v>24645.0</v>
      </c>
    </row>
    <row r="171">
      <c r="A171" s="95">
        <v>205418.0</v>
      </c>
      <c r="B171" s="5" t="s">
        <v>6355</v>
      </c>
      <c r="C171" s="96">
        <v>22965.0</v>
      </c>
    </row>
    <row r="172">
      <c r="A172" s="95">
        <v>205419.0</v>
      </c>
      <c r="B172" s="5" t="s">
        <v>6356</v>
      </c>
      <c r="C172" s="96">
        <v>21111.0</v>
      </c>
    </row>
    <row r="173">
      <c r="A173" s="95">
        <v>205420.0</v>
      </c>
      <c r="B173" s="5" t="s">
        <v>6357</v>
      </c>
      <c r="C173" s="96">
        <v>25658.0</v>
      </c>
    </row>
    <row r="174">
      <c r="A174" s="95">
        <v>205421.0</v>
      </c>
      <c r="B174" s="5" t="s">
        <v>6358</v>
      </c>
      <c r="C174" s="96">
        <v>26666.0</v>
      </c>
    </row>
    <row r="175">
      <c r="A175" s="95">
        <v>205422.0</v>
      </c>
      <c r="B175" s="5" t="s">
        <v>6359</v>
      </c>
      <c r="C175" s="96">
        <v>24219.0</v>
      </c>
    </row>
    <row r="176">
      <c r="A176" s="95">
        <v>205423.0</v>
      </c>
      <c r="B176" s="5" t="s">
        <v>6360</v>
      </c>
      <c r="C176" s="96">
        <v>32853.0</v>
      </c>
    </row>
    <row r="177">
      <c r="A177" s="95">
        <v>205424.0</v>
      </c>
      <c r="B177" s="5" t="s">
        <v>6361</v>
      </c>
      <c r="C177" s="96">
        <v>16093.0</v>
      </c>
    </row>
    <row r="178">
      <c r="A178" s="95">
        <v>205425.0</v>
      </c>
      <c r="B178" s="5" t="s">
        <v>6362</v>
      </c>
      <c r="C178" s="96">
        <v>25687.0</v>
      </c>
    </row>
    <row r="179">
      <c r="A179" s="95">
        <v>205426.0</v>
      </c>
      <c r="B179" s="5" t="s">
        <v>6363</v>
      </c>
      <c r="C179" s="96">
        <v>21599.0</v>
      </c>
    </row>
    <row r="180">
      <c r="A180" s="95">
        <v>205427.0</v>
      </c>
      <c r="B180" s="5" t="s">
        <v>6364</v>
      </c>
      <c r="C180" s="96">
        <v>26067.0</v>
      </c>
    </row>
    <row r="181">
      <c r="A181" s="95">
        <v>205428.0</v>
      </c>
      <c r="B181" s="5" t="s">
        <v>6365</v>
      </c>
      <c r="C181" s="96">
        <v>27612.0</v>
      </c>
    </row>
    <row r="182">
      <c r="A182" s="95">
        <v>205429.0</v>
      </c>
      <c r="B182" s="5" t="s">
        <v>6366</v>
      </c>
      <c r="C182" s="96">
        <v>17232.0</v>
      </c>
    </row>
    <row r="183">
      <c r="A183" s="95">
        <v>205430.0</v>
      </c>
      <c r="B183" s="5" t="s">
        <v>6367</v>
      </c>
      <c r="C183" s="96">
        <v>22006.0</v>
      </c>
    </row>
    <row r="184">
      <c r="A184" s="95">
        <v>205431.0</v>
      </c>
      <c r="B184" s="5" t="s">
        <v>6368</v>
      </c>
      <c r="C184" s="96">
        <v>14426.0</v>
      </c>
    </row>
    <row r="185">
      <c r="A185" s="95">
        <v>205432.0</v>
      </c>
      <c r="B185" s="5" t="s">
        <v>6369</v>
      </c>
      <c r="C185" s="96">
        <v>27058.0</v>
      </c>
    </row>
    <row r="186">
      <c r="A186" s="95">
        <v>205433.0</v>
      </c>
      <c r="B186" s="5" t="s">
        <v>5430</v>
      </c>
      <c r="C186" s="96">
        <v>22361.0</v>
      </c>
    </row>
    <row r="187">
      <c r="A187" s="95">
        <v>205434.0</v>
      </c>
      <c r="B187" s="5" t="s">
        <v>6370</v>
      </c>
      <c r="C187" s="96">
        <v>24004.0</v>
      </c>
    </row>
    <row r="188">
      <c r="A188" s="95">
        <v>205435.0</v>
      </c>
      <c r="B188" s="5" t="s">
        <v>6371</v>
      </c>
      <c r="C188" s="96">
        <v>20042.0</v>
      </c>
    </row>
    <row r="189">
      <c r="A189" s="95">
        <v>205436.0</v>
      </c>
      <c r="B189" s="5" t="s">
        <v>6372</v>
      </c>
      <c r="C189" s="96">
        <v>22471.0</v>
      </c>
    </row>
    <row r="190">
      <c r="A190" s="95">
        <v>205437.0</v>
      </c>
      <c r="B190" s="5" t="s">
        <v>6373</v>
      </c>
      <c r="C190" s="96">
        <v>20569.0</v>
      </c>
    </row>
    <row r="191">
      <c r="A191" s="95">
        <v>205438.0</v>
      </c>
      <c r="B191" s="5" t="s">
        <v>6374</v>
      </c>
      <c r="C191" s="96">
        <v>21765.0</v>
      </c>
    </row>
    <row r="192">
      <c r="A192" s="95">
        <v>205439.0</v>
      </c>
      <c r="B192" s="5" t="s">
        <v>6375</v>
      </c>
      <c r="C192" s="96">
        <v>19311.0</v>
      </c>
    </row>
    <row r="193">
      <c r="A193" s="95">
        <v>205440.0</v>
      </c>
      <c r="B193" s="5" t="s">
        <v>6376</v>
      </c>
      <c r="C193" s="96">
        <v>26406.0</v>
      </c>
    </row>
    <row r="194">
      <c r="A194" s="95">
        <v>205441.0</v>
      </c>
      <c r="B194" s="5" t="s">
        <v>6377</v>
      </c>
      <c r="C194" s="96">
        <v>29580.0</v>
      </c>
    </row>
    <row r="195">
      <c r="A195" s="95">
        <v>205442.0</v>
      </c>
      <c r="B195" s="5" t="s">
        <v>6378</v>
      </c>
      <c r="C195" s="96">
        <v>18579.0</v>
      </c>
    </row>
    <row r="196">
      <c r="A196" s="95">
        <v>205443.0</v>
      </c>
      <c r="B196" s="5" t="s">
        <v>6379</v>
      </c>
      <c r="C196" s="96">
        <v>21873.0</v>
      </c>
    </row>
    <row r="197">
      <c r="A197" s="95">
        <v>205444.0</v>
      </c>
      <c r="B197" s="5" t="s">
        <v>6380</v>
      </c>
      <c r="C197" s="96">
        <v>21315.0</v>
      </c>
    </row>
    <row r="198">
      <c r="A198" s="95">
        <v>205445.0</v>
      </c>
      <c r="B198" s="5" t="s">
        <v>6381</v>
      </c>
      <c r="C198" s="96">
        <v>18047.0</v>
      </c>
    </row>
    <row r="199">
      <c r="A199" s="95">
        <v>205446.0</v>
      </c>
      <c r="B199" s="5" t="s">
        <v>6382</v>
      </c>
      <c r="C199" s="96">
        <v>28361.0</v>
      </c>
    </row>
    <row r="200">
      <c r="A200" s="95">
        <v>205447.0</v>
      </c>
      <c r="B200" s="5" t="s">
        <v>6383</v>
      </c>
      <c r="C200" s="96">
        <v>23818.0</v>
      </c>
    </row>
    <row r="201">
      <c r="A201" s="95">
        <v>205448.0</v>
      </c>
      <c r="B201" s="5" t="s">
        <v>4267</v>
      </c>
      <c r="C201" s="96">
        <v>23525.0</v>
      </c>
    </row>
    <row r="202">
      <c r="A202" s="95">
        <v>205449.0</v>
      </c>
      <c r="B202" s="5" t="s">
        <v>362</v>
      </c>
      <c r="C202" s="96">
        <v>21559.0</v>
      </c>
    </row>
    <row r="203">
      <c r="A203" s="95">
        <v>205450.0</v>
      </c>
      <c r="B203" s="5" t="s">
        <v>6384</v>
      </c>
      <c r="C203" s="96">
        <v>33029.0</v>
      </c>
    </row>
    <row r="204">
      <c r="A204" s="95">
        <v>205451.0</v>
      </c>
      <c r="B204" s="5" t="s">
        <v>1773</v>
      </c>
      <c r="C204" s="96">
        <v>22034.0</v>
      </c>
    </row>
    <row r="205">
      <c r="A205" s="95">
        <v>205452.0</v>
      </c>
      <c r="B205" s="5" t="s">
        <v>6385</v>
      </c>
      <c r="C205" s="96">
        <v>26372.0</v>
      </c>
    </row>
    <row r="206">
      <c r="A206" s="95">
        <v>205453.0</v>
      </c>
      <c r="B206" s="5" t="s">
        <v>6386</v>
      </c>
      <c r="C206" s="96">
        <v>26021.0</v>
      </c>
    </row>
    <row r="207">
      <c r="A207" s="95">
        <v>205454.0</v>
      </c>
      <c r="B207" s="5" t="s">
        <v>273</v>
      </c>
      <c r="C207" s="96">
        <v>17116.0</v>
      </c>
    </row>
    <row r="208">
      <c r="A208" s="95">
        <v>205455.0</v>
      </c>
      <c r="B208" s="5" t="s">
        <v>6388</v>
      </c>
      <c r="C208" s="96">
        <v>19976.0</v>
      </c>
    </row>
    <row r="209">
      <c r="A209" s="95">
        <v>205456.0</v>
      </c>
      <c r="B209" s="5" t="s">
        <v>4173</v>
      </c>
      <c r="C209" s="96">
        <v>18900.0</v>
      </c>
    </row>
    <row r="210">
      <c r="A210" s="95">
        <v>205457.0</v>
      </c>
      <c r="B210" s="5" t="s">
        <v>6389</v>
      </c>
      <c r="C210" s="96">
        <v>23681.0</v>
      </c>
    </row>
    <row r="211">
      <c r="A211" s="95">
        <v>205458.0</v>
      </c>
      <c r="B211" s="5" t="s">
        <v>2414</v>
      </c>
      <c r="C211" s="96">
        <v>29389.0</v>
      </c>
    </row>
    <row r="212">
      <c r="A212" s="95">
        <v>205459.0</v>
      </c>
      <c r="B212" s="5" t="s">
        <v>324</v>
      </c>
      <c r="C212" s="96">
        <v>19321.0</v>
      </c>
    </row>
    <row r="213">
      <c r="A213" s="95">
        <v>205460.0</v>
      </c>
      <c r="B213" s="5" t="s">
        <v>4801</v>
      </c>
      <c r="C213" s="96">
        <v>19895.0</v>
      </c>
    </row>
    <row r="214">
      <c r="A214" s="95">
        <v>205461.0</v>
      </c>
      <c r="B214" s="5" t="s">
        <v>6390</v>
      </c>
      <c r="C214" s="96">
        <v>24177.0</v>
      </c>
    </row>
    <row r="215">
      <c r="A215" s="95">
        <v>205462.0</v>
      </c>
      <c r="B215" s="5" t="s">
        <v>6391</v>
      </c>
      <c r="C215" s="96">
        <v>24173.0</v>
      </c>
    </row>
    <row r="216">
      <c r="A216" s="95">
        <v>205463.0</v>
      </c>
      <c r="B216" s="5" t="s">
        <v>6392</v>
      </c>
      <c r="C216" s="96">
        <v>23292.0</v>
      </c>
    </row>
    <row r="217">
      <c r="A217" s="95">
        <v>205464.0</v>
      </c>
      <c r="B217" s="5" t="s">
        <v>6393</v>
      </c>
      <c r="C217" s="96">
        <v>14829.0</v>
      </c>
    </row>
    <row r="218">
      <c r="A218" s="95">
        <v>205465.0</v>
      </c>
      <c r="B218" s="5" t="s">
        <v>827</v>
      </c>
      <c r="C218" s="96">
        <v>31645.0</v>
      </c>
    </row>
    <row r="219">
      <c r="A219" s="95">
        <v>205466.0</v>
      </c>
      <c r="B219" s="5" t="s">
        <v>711</v>
      </c>
      <c r="C219" s="96">
        <v>20829.0</v>
      </c>
    </row>
    <row r="220">
      <c r="A220" s="95">
        <v>205467.0</v>
      </c>
      <c r="B220" s="5" t="s">
        <v>6394</v>
      </c>
      <c r="C220" s="96">
        <v>16937.0</v>
      </c>
    </row>
    <row r="221">
      <c r="A221" s="95">
        <v>205468.0</v>
      </c>
      <c r="B221" s="5" t="s">
        <v>6395</v>
      </c>
      <c r="C221" s="96">
        <v>30878.0</v>
      </c>
    </row>
    <row r="222">
      <c r="A222" s="95">
        <v>205469.0</v>
      </c>
      <c r="B222" s="5" t="s">
        <v>6396</v>
      </c>
      <c r="C222" s="96">
        <v>30538.0</v>
      </c>
    </row>
    <row r="223">
      <c r="A223" s="95">
        <v>205470.0</v>
      </c>
      <c r="B223" s="5" t="s">
        <v>2389</v>
      </c>
      <c r="C223" s="96">
        <v>26459.0</v>
      </c>
    </row>
    <row r="224">
      <c r="A224" s="95">
        <v>205471.0</v>
      </c>
      <c r="B224" s="5" t="s">
        <v>6397</v>
      </c>
      <c r="C224" s="96">
        <v>19098.0</v>
      </c>
      <c r="K224" s="44">
        <v>15879.0</v>
      </c>
      <c r="L224" s="92" t="s">
        <v>4198</v>
      </c>
      <c r="M224" s="44"/>
      <c r="N224" s="44">
        <v>28372.0</v>
      </c>
    </row>
    <row r="225">
      <c r="A225" s="95">
        <v>205472.0</v>
      </c>
      <c r="B225" s="5" t="s">
        <v>6398</v>
      </c>
      <c r="C225" s="96">
        <v>17506.0</v>
      </c>
      <c r="K225" s="44">
        <v>17481.0</v>
      </c>
      <c r="L225" s="92" t="s">
        <v>5472</v>
      </c>
      <c r="M225" s="44"/>
      <c r="N225" s="44">
        <v>22479.0</v>
      </c>
    </row>
    <row r="226">
      <c r="A226" s="95">
        <v>205473.0</v>
      </c>
      <c r="B226" s="5" t="s">
        <v>828</v>
      </c>
      <c r="C226" s="96">
        <v>27710.0</v>
      </c>
      <c r="K226" s="44">
        <v>12639.0</v>
      </c>
      <c r="L226" s="92" t="s">
        <v>1561</v>
      </c>
      <c r="M226" s="44"/>
      <c r="N226" s="44">
        <v>16484.0</v>
      </c>
    </row>
    <row r="227">
      <c r="A227" s="95">
        <v>205474.0</v>
      </c>
      <c r="B227" s="5" t="s">
        <v>6399</v>
      </c>
      <c r="C227" s="96">
        <v>23562.0</v>
      </c>
      <c r="K227" s="44">
        <v>15716.0</v>
      </c>
      <c r="L227" s="92" t="s">
        <v>4049</v>
      </c>
      <c r="M227" s="44"/>
      <c r="N227" s="44">
        <v>22638.0</v>
      </c>
    </row>
    <row r="228">
      <c r="A228" s="95">
        <v>205475.0</v>
      </c>
      <c r="B228" s="5" t="s">
        <v>6400</v>
      </c>
      <c r="C228" s="96">
        <v>29839.0</v>
      </c>
      <c r="K228" s="44">
        <v>14986.0</v>
      </c>
      <c r="L228" s="92" t="s">
        <v>3428</v>
      </c>
      <c r="M228" s="44"/>
      <c r="N228" s="44">
        <v>20985.0</v>
      </c>
    </row>
    <row r="229">
      <c r="A229" s="95">
        <v>205476.0</v>
      </c>
      <c r="B229" s="5" t="s">
        <v>6401</v>
      </c>
      <c r="C229" s="96">
        <v>22835.0</v>
      </c>
      <c r="K229" s="44">
        <v>16076.0</v>
      </c>
      <c r="L229" s="92" t="s">
        <v>1708</v>
      </c>
      <c r="M229" s="44"/>
      <c r="N229" s="44">
        <v>18911.0</v>
      </c>
    </row>
    <row r="230">
      <c r="A230" s="95">
        <v>205477.0</v>
      </c>
      <c r="B230" s="5" t="s">
        <v>6402</v>
      </c>
      <c r="C230" s="96">
        <v>32631.0</v>
      </c>
      <c r="K230" s="44">
        <v>17419.0</v>
      </c>
      <c r="L230" s="92" t="s">
        <v>5421</v>
      </c>
      <c r="M230" s="44"/>
      <c r="N230" s="44">
        <v>22908.0</v>
      </c>
    </row>
    <row r="231">
      <c r="A231" s="95">
        <v>205478.0</v>
      </c>
      <c r="B231" s="5" t="s">
        <v>6403</v>
      </c>
      <c r="C231" s="96">
        <v>25721.0</v>
      </c>
      <c r="K231" s="44">
        <v>11999.0</v>
      </c>
      <c r="L231" s="92" t="s">
        <v>1187</v>
      </c>
      <c r="M231" s="44"/>
      <c r="N231" s="44">
        <v>18431.0</v>
      </c>
    </row>
    <row r="232">
      <c r="A232" s="95">
        <v>205479.0</v>
      </c>
      <c r="B232" s="5" t="s">
        <v>6404</v>
      </c>
      <c r="C232" s="96">
        <v>26249.0</v>
      </c>
      <c r="K232" s="44">
        <v>16425.0</v>
      </c>
      <c r="L232" s="92" t="s">
        <v>4643</v>
      </c>
      <c r="M232" s="44"/>
      <c r="N232" s="44">
        <v>28522.0</v>
      </c>
    </row>
    <row r="233">
      <c r="A233" s="95">
        <v>205480.0</v>
      </c>
      <c r="B233" s="5" t="s">
        <v>6405</v>
      </c>
      <c r="C233" s="96">
        <v>20872.0</v>
      </c>
      <c r="K233" s="44">
        <v>17516.0</v>
      </c>
      <c r="L233" s="92" t="s">
        <v>5492</v>
      </c>
      <c r="M233" s="44"/>
      <c r="N233" s="44">
        <v>31876.0</v>
      </c>
    </row>
    <row r="234">
      <c r="A234" s="95">
        <v>205481.0</v>
      </c>
      <c r="B234" s="5" t="s">
        <v>1811</v>
      </c>
      <c r="C234" s="96">
        <v>26036.0</v>
      </c>
      <c r="K234" s="44">
        <v>14186.0</v>
      </c>
      <c r="L234" s="92" t="s">
        <v>2773</v>
      </c>
      <c r="M234" s="44"/>
      <c r="N234" s="44">
        <v>22075.0</v>
      </c>
    </row>
    <row r="235">
      <c r="A235" s="95">
        <v>205482.0</v>
      </c>
      <c r="B235" s="5" t="s">
        <v>4436</v>
      </c>
      <c r="C235" s="96">
        <v>25004.0</v>
      </c>
      <c r="K235" s="44">
        <v>10782.0</v>
      </c>
      <c r="L235" s="92" t="s">
        <v>650</v>
      </c>
      <c r="M235" s="44"/>
      <c r="N235" s="44">
        <v>20515.0</v>
      </c>
    </row>
    <row r="236">
      <c r="A236" s="95">
        <v>205483.0</v>
      </c>
      <c r="B236" s="5" t="s">
        <v>6406</v>
      </c>
      <c r="C236" s="96">
        <v>27154.0</v>
      </c>
      <c r="K236" s="44">
        <v>14691.0</v>
      </c>
      <c r="L236" s="92" t="s">
        <v>3182</v>
      </c>
      <c r="M236" s="44"/>
      <c r="N236" s="44">
        <v>18045.0</v>
      </c>
    </row>
    <row r="237">
      <c r="A237" s="95">
        <v>205484.0</v>
      </c>
      <c r="B237" s="5" t="s">
        <v>6407</v>
      </c>
      <c r="C237" s="96">
        <v>31240.0</v>
      </c>
      <c r="K237" s="44">
        <v>15837.0</v>
      </c>
      <c r="L237" s="92" t="s">
        <v>4157</v>
      </c>
      <c r="M237" s="44"/>
      <c r="N237" s="44">
        <v>26371.0</v>
      </c>
    </row>
    <row r="238">
      <c r="A238" s="95">
        <v>205485.0</v>
      </c>
      <c r="B238" s="5" t="s">
        <v>6408</v>
      </c>
      <c r="C238" s="96">
        <v>27556.0</v>
      </c>
      <c r="K238" s="44">
        <v>17190.0</v>
      </c>
      <c r="L238" s="92" t="s">
        <v>5243</v>
      </c>
      <c r="M238" s="44"/>
      <c r="N238" s="44">
        <v>19879.0</v>
      </c>
    </row>
    <row r="239">
      <c r="A239" s="95">
        <v>205486.0</v>
      </c>
      <c r="B239" s="5" t="s">
        <v>6409</v>
      </c>
      <c r="C239" s="96">
        <v>44286.0</v>
      </c>
      <c r="K239" s="44">
        <v>17519.0</v>
      </c>
      <c r="L239" s="92" t="s">
        <v>5495</v>
      </c>
      <c r="M239" s="44"/>
      <c r="N239" s="44">
        <v>23509.0</v>
      </c>
    </row>
    <row r="240">
      <c r="A240" s="95">
        <v>205487.0</v>
      </c>
      <c r="B240" s="5" t="s">
        <v>754</v>
      </c>
      <c r="C240" s="96">
        <v>17955.0</v>
      </c>
      <c r="K240" s="44">
        <v>11619.0</v>
      </c>
      <c r="L240" s="92" t="s">
        <v>993</v>
      </c>
      <c r="M240" s="44"/>
      <c r="N240" s="44">
        <v>29756.0</v>
      </c>
    </row>
    <row r="241">
      <c r="A241" s="95">
        <v>205488.0</v>
      </c>
      <c r="B241" s="5" t="s">
        <v>6410</v>
      </c>
      <c r="C241" s="96">
        <v>26251.0</v>
      </c>
      <c r="K241" s="44">
        <v>14084.0</v>
      </c>
      <c r="L241" s="92" t="s">
        <v>2694</v>
      </c>
      <c r="M241" s="44"/>
      <c r="N241" s="44">
        <v>29711.0</v>
      </c>
    </row>
    <row r="242">
      <c r="A242" s="95">
        <v>205489.0</v>
      </c>
      <c r="B242" s="5" t="s">
        <v>6411</v>
      </c>
      <c r="C242" s="96">
        <v>27991.0</v>
      </c>
      <c r="K242" s="44">
        <v>16395.0</v>
      </c>
      <c r="L242" s="92" t="s">
        <v>4627</v>
      </c>
      <c r="M242" s="44"/>
      <c r="N242" s="44">
        <v>34341.0</v>
      </c>
    </row>
    <row r="243">
      <c r="A243" s="5"/>
      <c r="B243" s="5"/>
      <c r="C243" s="6"/>
      <c r="K243" s="44">
        <v>17226.0</v>
      </c>
      <c r="L243" s="92" t="s">
        <v>5274</v>
      </c>
      <c r="M243" s="44"/>
      <c r="N243" s="44">
        <v>27961.0</v>
      </c>
    </row>
    <row r="244">
      <c r="A244" s="5"/>
      <c r="B244" s="5"/>
      <c r="C244" s="6"/>
      <c r="K244" s="44" t="s">
        <v>5976</v>
      </c>
      <c r="L244" s="92" t="s">
        <v>5702</v>
      </c>
      <c r="M244" s="44"/>
      <c r="N244" s="44">
        <v>26420.0</v>
      </c>
    </row>
    <row r="245">
      <c r="A245" s="5"/>
      <c r="B245" s="5"/>
      <c r="C245" s="6"/>
      <c r="K245" s="44">
        <v>13337.0</v>
      </c>
      <c r="L245" s="92" t="s">
        <v>2122</v>
      </c>
      <c r="M245" s="44"/>
      <c r="N245" s="44">
        <v>24039.0</v>
      </c>
    </row>
    <row r="246">
      <c r="A246" s="5"/>
      <c r="B246" s="5"/>
      <c r="C246" s="6"/>
      <c r="K246" s="44">
        <v>16618.0</v>
      </c>
      <c r="L246" s="92" t="s">
        <v>4789</v>
      </c>
      <c r="M246" s="44"/>
      <c r="N246" s="44">
        <v>19461.0</v>
      </c>
    </row>
    <row r="247">
      <c r="A247" s="5"/>
      <c r="B247" s="5"/>
      <c r="C247" s="6"/>
      <c r="K247" s="44">
        <v>17506.0</v>
      </c>
      <c r="L247" s="92" t="s">
        <v>5488</v>
      </c>
      <c r="M247" s="44"/>
      <c r="N247" s="44">
        <v>20709.0</v>
      </c>
    </row>
    <row r="248">
      <c r="A248" s="5"/>
      <c r="B248" s="5"/>
      <c r="C248" s="6"/>
      <c r="K248" s="44">
        <v>11596.0</v>
      </c>
      <c r="L248" s="92" t="s">
        <v>982</v>
      </c>
      <c r="M248" s="44"/>
      <c r="N248" s="44">
        <v>33646.0</v>
      </c>
    </row>
    <row r="249">
      <c r="A249" s="5"/>
      <c r="B249" s="5"/>
      <c r="C249" s="6"/>
      <c r="K249" s="44">
        <v>14113.0</v>
      </c>
      <c r="L249" s="92" t="s">
        <v>2720</v>
      </c>
      <c r="M249" s="44"/>
      <c r="N249" s="44">
        <v>21851.0</v>
      </c>
    </row>
    <row r="250">
      <c r="A250" s="5"/>
      <c r="B250" s="5"/>
      <c r="C250" s="6"/>
      <c r="K250" s="44">
        <v>9212.0</v>
      </c>
      <c r="L250" s="92" t="s">
        <v>46</v>
      </c>
      <c r="M250" s="44"/>
      <c r="N250" s="44">
        <v>18834.0</v>
      </c>
    </row>
    <row r="251">
      <c r="A251" s="5"/>
      <c r="B251" s="5"/>
      <c r="C251" s="6"/>
      <c r="K251" s="44">
        <v>10464.0</v>
      </c>
      <c r="L251" s="92" t="s">
        <v>522</v>
      </c>
      <c r="M251" s="44"/>
      <c r="N251" s="44">
        <v>21820.0</v>
      </c>
    </row>
    <row r="252">
      <c r="A252" s="5"/>
      <c r="B252" s="5"/>
      <c r="C252" s="6"/>
      <c r="K252" s="44">
        <v>17083.0</v>
      </c>
      <c r="L252" s="92" t="s">
        <v>5156</v>
      </c>
      <c r="M252" s="44"/>
      <c r="N252" s="44">
        <v>19218.0</v>
      </c>
    </row>
    <row r="253">
      <c r="A253" s="5"/>
      <c r="B253" s="5"/>
      <c r="C253" s="6"/>
      <c r="K253" s="44">
        <v>15502.0</v>
      </c>
      <c r="L253" s="92" t="s">
        <v>3855</v>
      </c>
      <c r="M253" s="44"/>
      <c r="N253" s="44">
        <v>22188.0</v>
      </c>
    </row>
    <row r="254">
      <c r="A254" s="5"/>
      <c r="B254" s="5"/>
      <c r="C254" s="6"/>
      <c r="K254" s="44">
        <v>16106.0</v>
      </c>
      <c r="L254" s="92" t="s">
        <v>4394</v>
      </c>
      <c r="M254" s="44"/>
      <c r="N254" s="44">
        <v>23484.0</v>
      </c>
    </row>
    <row r="255">
      <c r="A255" s="5"/>
      <c r="B255" s="5"/>
      <c r="C255" s="6"/>
      <c r="K255" s="44">
        <v>13885.0</v>
      </c>
      <c r="L255" s="92" t="s">
        <v>2547</v>
      </c>
      <c r="M255" s="44"/>
      <c r="N255" s="44">
        <v>22542.0</v>
      </c>
    </row>
    <row r="256">
      <c r="A256" s="5"/>
      <c r="B256" s="5"/>
      <c r="C256" s="6"/>
      <c r="K256" s="44">
        <v>12154.0</v>
      </c>
      <c r="L256" s="92" t="s">
        <v>1267</v>
      </c>
      <c r="M256" s="44"/>
      <c r="N256" s="44">
        <v>21882.0</v>
      </c>
    </row>
    <row r="257">
      <c r="A257" s="5"/>
      <c r="B257" s="5"/>
      <c r="C257" s="6"/>
      <c r="K257" s="44">
        <v>15690.0</v>
      </c>
      <c r="L257" s="92" t="s">
        <v>4023</v>
      </c>
      <c r="M257" s="44"/>
      <c r="N257" s="44">
        <v>17162.0</v>
      </c>
    </row>
    <row r="258">
      <c r="A258" s="5"/>
      <c r="B258" s="5"/>
      <c r="C258" s="6"/>
      <c r="K258" s="44">
        <v>12062.0</v>
      </c>
      <c r="L258" s="92" t="s">
        <v>1218</v>
      </c>
      <c r="M258" s="44"/>
      <c r="N258" s="44">
        <v>11801.0</v>
      </c>
    </row>
    <row r="259">
      <c r="A259" s="5"/>
      <c r="B259" s="5"/>
      <c r="C259" s="6"/>
      <c r="K259" s="44">
        <v>16283.0</v>
      </c>
      <c r="L259" s="92" t="s">
        <v>3977</v>
      </c>
      <c r="M259" s="44"/>
      <c r="N259" s="44">
        <v>19566.0</v>
      </c>
    </row>
    <row r="260">
      <c r="A260" s="5"/>
      <c r="B260" s="5"/>
      <c r="C260" s="6"/>
      <c r="K260" s="44">
        <v>17222.0</v>
      </c>
      <c r="L260" s="92" t="s">
        <v>5270</v>
      </c>
      <c r="M260" s="44"/>
      <c r="N260" s="44">
        <v>33227.0</v>
      </c>
    </row>
    <row r="261">
      <c r="A261" s="5"/>
      <c r="B261" s="5"/>
      <c r="C261" s="6"/>
      <c r="K261" s="44">
        <v>12131.0</v>
      </c>
      <c r="L261" s="92" t="s">
        <v>1254</v>
      </c>
      <c r="M261" s="44"/>
      <c r="N261" s="44">
        <v>22551.0</v>
      </c>
    </row>
    <row r="262">
      <c r="A262" s="5"/>
      <c r="B262" s="5"/>
      <c r="C262" s="6"/>
      <c r="K262" s="44">
        <v>10337.0</v>
      </c>
      <c r="L262" s="92" t="s">
        <v>469</v>
      </c>
      <c r="M262" s="44"/>
      <c r="N262" s="44">
        <v>28137.0</v>
      </c>
    </row>
    <row r="263">
      <c r="A263" s="5"/>
      <c r="B263" s="5"/>
      <c r="C263" s="6"/>
      <c r="K263" s="44">
        <v>10277.0</v>
      </c>
      <c r="L263" s="92" t="s">
        <v>441</v>
      </c>
      <c r="M263" s="44"/>
      <c r="N263" s="44">
        <v>19210.0</v>
      </c>
    </row>
    <row r="264">
      <c r="A264" s="5"/>
      <c r="B264" s="5"/>
      <c r="C264" s="6"/>
      <c r="K264" s="44">
        <v>9242.0</v>
      </c>
      <c r="L264" s="92" t="s">
        <v>67</v>
      </c>
      <c r="M264" s="44"/>
      <c r="N264" s="44">
        <v>20485.0</v>
      </c>
    </row>
    <row r="265">
      <c r="A265" s="5"/>
      <c r="B265" s="5"/>
      <c r="C265" s="6"/>
      <c r="K265" s="44">
        <v>15328.0</v>
      </c>
      <c r="L265" s="92" t="s">
        <v>3708</v>
      </c>
      <c r="M265" s="44"/>
      <c r="N265" s="44">
        <v>26212.0</v>
      </c>
    </row>
    <row r="266">
      <c r="A266" s="5"/>
      <c r="B266" s="5"/>
      <c r="C266" s="6"/>
      <c r="K266" s="44">
        <v>16674.0</v>
      </c>
      <c r="L266" s="92" t="s">
        <v>4833</v>
      </c>
      <c r="M266" s="44"/>
      <c r="N266" s="44">
        <v>21782.0</v>
      </c>
    </row>
    <row r="267">
      <c r="A267" s="5"/>
      <c r="B267" s="5"/>
      <c r="C267" s="6"/>
      <c r="K267" s="44">
        <v>17198.0</v>
      </c>
      <c r="L267" s="92" t="s">
        <v>5249</v>
      </c>
      <c r="M267" s="44"/>
      <c r="N267" s="44">
        <v>20106.0</v>
      </c>
    </row>
    <row r="268">
      <c r="A268" s="5"/>
      <c r="B268" s="5"/>
      <c r="C268" s="6"/>
      <c r="K268" s="44">
        <v>13053.0</v>
      </c>
      <c r="L268" s="92" t="s">
        <v>1898</v>
      </c>
      <c r="M268" s="44"/>
      <c r="N268" s="44">
        <v>31604.0</v>
      </c>
    </row>
    <row r="269">
      <c r="A269" s="5"/>
      <c r="B269" s="5"/>
      <c r="C269" s="6"/>
      <c r="K269" s="44">
        <v>9540.0</v>
      </c>
      <c r="L269" s="92" t="s">
        <v>171</v>
      </c>
      <c r="M269" s="44"/>
      <c r="N269" s="44">
        <v>31846.0</v>
      </c>
    </row>
    <row r="270">
      <c r="A270" s="5"/>
      <c r="B270" s="5"/>
      <c r="C270" s="6"/>
      <c r="K270" s="44">
        <v>13187.0</v>
      </c>
      <c r="L270" s="92" t="s">
        <v>2005</v>
      </c>
      <c r="M270" s="44"/>
      <c r="N270" s="44">
        <v>20156.0</v>
      </c>
    </row>
    <row r="271">
      <c r="A271" s="5"/>
      <c r="B271" s="5"/>
      <c r="C271" s="6"/>
      <c r="K271" s="44">
        <v>10376.0</v>
      </c>
      <c r="L271" s="92" t="s">
        <v>486</v>
      </c>
      <c r="M271" s="44"/>
      <c r="N271" s="44">
        <v>22381.0</v>
      </c>
    </row>
    <row r="272">
      <c r="A272" s="5"/>
      <c r="B272" s="5"/>
      <c r="C272" s="6"/>
      <c r="K272" s="44">
        <v>9672.0</v>
      </c>
      <c r="L272" s="92" t="s">
        <v>218</v>
      </c>
      <c r="M272" s="44"/>
      <c r="N272" s="44">
        <v>27199.0</v>
      </c>
    </row>
    <row r="273">
      <c r="A273" s="5"/>
      <c r="B273" s="5"/>
      <c r="C273" s="6"/>
    </row>
    <row r="274">
      <c r="A274" s="5"/>
      <c r="B274" s="5"/>
      <c r="C274" s="6"/>
      <c r="K274" s="44">
        <v>9830.0</v>
      </c>
      <c r="L274" s="92" t="s">
        <v>275</v>
      </c>
      <c r="M274" s="44"/>
      <c r="N274" s="44">
        <v>24008.0</v>
      </c>
    </row>
    <row r="275">
      <c r="A275" s="5"/>
      <c r="B275" s="5"/>
      <c r="C275" s="6"/>
      <c r="K275" s="44">
        <v>15337.0</v>
      </c>
      <c r="L275" s="92" t="s">
        <v>3716</v>
      </c>
      <c r="M275" s="44"/>
      <c r="N275" s="44">
        <v>29323.0</v>
      </c>
    </row>
    <row r="276">
      <c r="A276" s="5"/>
      <c r="B276" s="5"/>
      <c r="C276" s="6"/>
      <c r="K276" s="44">
        <v>14978.0</v>
      </c>
      <c r="L276" s="92" t="s">
        <v>3420</v>
      </c>
      <c r="M276" s="44"/>
      <c r="N276" s="44">
        <v>22798.0</v>
      </c>
    </row>
    <row r="277">
      <c r="A277" s="5"/>
      <c r="B277" s="5"/>
      <c r="C277" s="6"/>
      <c r="K277" s="44">
        <v>15553.0</v>
      </c>
      <c r="L277" s="92" t="s">
        <v>3903</v>
      </c>
      <c r="M277" s="44"/>
      <c r="N277" s="44">
        <v>24645.0</v>
      </c>
    </row>
    <row r="278">
      <c r="A278" s="5"/>
      <c r="B278" s="5"/>
      <c r="C278" s="6"/>
      <c r="K278" s="44">
        <v>14095.0</v>
      </c>
      <c r="L278" s="92" t="s">
        <v>2705</v>
      </c>
      <c r="M278" s="44"/>
      <c r="N278" s="44">
        <v>22965.0</v>
      </c>
    </row>
    <row r="279">
      <c r="A279" s="5"/>
      <c r="B279" s="5"/>
      <c r="C279" s="6"/>
      <c r="K279" s="44">
        <v>12489.0</v>
      </c>
      <c r="L279" s="92" t="s">
        <v>1459</v>
      </c>
      <c r="M279" s="44"/>
      <c r="N279" s="44">
        <v>21111.0</v>
      </c>
    </row>
    <row r="280">
      <c r="A280" s="5"/>
      <c r="B280" s="5"/>
      <c r="C280" s="6"/>
      <c r="K280" s="44">
        <v>14985.0</v>
      </c>
      <c r="L280" s="92" t="s">
        <v>3427</v>
      </c>
      <c r="M280" s="44"/>
      <c r="N280" s="44">
        <v>25658.0</v>
      </c>
    </row>
    <row r="281">
      <c r="A281" s="5"/>
      <c r="B281" s="5"/>
      <c r="C281" s="6"/>
      <c r="K281" s="44">
        <v>12381.0</v>
      </c>
      <c r="L281" s="92" t="s">
        <v>1390</v>
      </c>
      <c r="M281" s="44"/>
      <c r="N281" s="44">
        <v>26666.0</v>
      </c>
    </row>
    <row r="282">
      <c r="A282" s="5"/>
      <c r="B282" s="5"/>
      <c r="C282" s="6"/>
      <c r="K282" s="44">
        <v>15939.0</v>
      </c>
      <c r="L282" s="92" t="s">
        <v>4253</v>
      </c>
      <c r="M282" s="44"/>
      <c r="N282" s="44">
        <v>24219.0</v>
      </c>
    </row>
    <row r="283">
      <c r="A283" s="5"/>
      <c r="B283" s="5"/>
      <c r="C283" s="6"/>
      <c r="K283" s="44">
        <v>12758.0</v>
      </c>
      <c r="L283" s="92" t="s">
        <v>1650</v>
      </c>
      <c r="M283" s="44"/>
      <c r="N283" s="44">
        <v>32853.0</v>
      </c>
    </row>
    <row r="284">
      <c r="A284" s="5"/>
      <c r="B284" s="5"/>
      <c r="C284" s="6"/>
      <c r="K284" s="44">
        <v>13428.0</v>
      </c>
      <c r="L284" s="92" t="s">
        <v>2184</v>
      </c>
      <c r="M284" s="44"/>
      <c r="N284" s="44">
        <v>16093.0</v>
      </c>
    </row>
    <row r="285">
      <c r="A285" s="5"/>
      <c r="B285" s="5"/>
      <c r="C285" s="6"/>
      <c r="K285" s="44">
        <v>15683.0</v>
      </c>
      <c r="L285" s="92" t="s">
        <v>4017</v>
      </c>
      <c r="M285" s="44"/>
      <c r="N285" s="44">
        <v>25687.0</v>
      </c>
    </row>
    <row r="286">
      <c r="A286" s="5"/>
      <c r="B286" s="5"/>
      <c r="C286" s="6"/>
      <c r="K286" s="44">
        <v>12071.0</v>
      </c>
      <c r="L286" s="92" t="s">
        <v>1223</v>
      </c>
      <c r="M286" s="44"/>
      <c r="N286" s="44">
        <v>21599.0</v>
      </c>
    </row>
    <row r="287">
      <c r="A287" s="5"/>
      <c r="B287" s="5"/>
      <c r="C287" s="6"/>
      <c r="K287" s="44">
        <v>12463.0</v>
      </c>
      <c r="L287" s="92" t="s">
        <v>1441</v>
      </c>
      <c r="M287" s="44"/>
      <c r="N287" s="44">
        <v>26067.0</v>
      </c>
    </row>
    <row r="288">
      <c r="A288" s="5"/>
      <c r="B288" s="5"/>
      <c r="C288" s="6"/>
      <c r="K288" s="44">
        <v>10697.0</v>
      </c>
      <c r="L288" s="92" t="s">
        <v>609</v>
      </c>
      <c r="M288" s="44"/>
      <c r="N288" s="44">
        <v>27612.0</v>
      </c>
    </row>
    <row r="289">
      <c r="A289" s="5"/>
      <c r="B289" s="5"/>
      <c r="C289" s="6"/>
      <c r="K289" s="44">
        <v>10010.0</v>
      </c>
      <c r="L289" s="92" t="s">
        <v>333</v>
      </c>
      <c r="M289" s="44"/>
      <c r="N289" s="44">
        <v>17232.0</v>
      </c>
    </row>
    <row r="290">
      <c r="A290" s="5"/>
      <c r="B290" s="5"/>
      <c r="C290" s="6"/>
      <c r="K290" s="44">
        <v>10481.0</v>
      </c>
      <c r="L290" s="92" t="s">
        <v>531</v>
      </c>
      <c r="M290" s="44"/>
      <c r="N290" s="44">
        <v>22006.0</v>
      </c>
    </row>
    <row r="291">
      <c r="A291" s="5"/>
      <c r="B291" s="5"/>
      <c r="C291" s="6"/>
      <c r="K291" s="44">
        <v>15644.0</v>
      </c>
      <c r="L291" s="92" t="s">
        <v>3982</v>
      </c>
      <c r="M291" s="44"/>
      <c r="N291" s="44">
        <v>14426.0</v>
      </c>
    </row>
    <row r="292">
      <c r="A292" s="5"/>
      <c r="B292" s="5"/>
      <c r="C292" s="6"/>
      <c r="K292" s="44">
        <v>17154.0</v>
      </c>
      <c r="L292" s="92" t="s">
        <v>5213</v>
      </c>
      <c r="M292" s="44"/>
      <c r="N292" s="44">
        <v>27058.0</v>
      </c>
    </row>
    <row r="293">
      <c r="A293" s="5"/>
      <c r="B293" s="5"/>
      <c r="C293" s="6"/>
      <c r="K293" s="44">
        <v>17430.0</v>
      </c>
      <c r="L293" s="92" t="s">
        <v>5430</v>
      </c>
      <c r="M293" s="44"/>
      <c r="N293" s="44">
        <v>22361.0</v>
      </c>
    </row>
    <row r="294">
      <c r="A294" s="5"/>
      <c r="B294" s="5"/>
      <c r="C294" s="6"/>
      <c r="K294" s="44">
        <v>17449.0</v>
      </c>
      <c r="L294" s="92" t="s">
        <v>5444</v>
      </c>
      <c r="M294" s="44"/>
      <c r="N294" s="44">
        <v>24002.0</v>
      </c>
    </row>
    <row r="295">
      <c r="A295" s="5"/>
      <c r="B295" s="5"/>
      <c r="C295" s="6"/>
      <c r="K295" s="44">
        <v>17071.0</v>
      </c>
      <c r="L295" s="92" t="s">
        <v>5146</v>
      </c>
      <c r="M295" s="44"/>
      <c r="N295" s="44">
        <v>20042.0</v>
      </c>
    </row>
    <row r="296">
      <c r="A296" s="5"/>
      <c r="B296" s="5"/>
      <c r="C296" s="6"/>
      <c r="K296" s="44">
        <v>15093.0</v>
      </c>
      <c r="L296" s="92" t="s">
        <v>3516</v>
      </c>
      <c r="M296" s="44"/>
      <c r="N296" s="44">
        <v>22471.0</v>
      </c>
    </row>
    <row r="297">
      <c r="A297" s="5"/>
      <c r="B297" s="5"/>
      <c r="C297" s="6"/>
      <c r="K297" s="44">
        <v>16223.0</v>
      </c>
      <c r="L297" s="92" t="s">
        <v>4491</v>
      </c>
      <c r="M297" s="44"/>
      <c r="N297" s="44">
        <v>20569.0</v>
      </c>
    </row>
    <row r="298">
      <c r="A298" s="5"/>
      <c r="B298" s="5"/>
      <c r="C298" s="6"/>
      <c r="K298" s="44">
        <v>15611.0</v>
      </c>
      <c r="L298" s="92" t="s">
        <v>3953</v>
      </c>
      <c r="M298" s="44"/>
      <c r="N298" s="44">
        <v>21765.0</v>
      </c>
    </row>
    <row r="299">
      <c r="A299" s="5"/>
      <c r="B299" s="5"/>
      <c r="C299" s="6"/>
      <c r="K299" s="44">
        <v>15620.0</v>
      </c>
      <c r="L299" s="92" t="s">
        <v>3961</v>
      </c>
      <c r="M299" s="44"/>
      <c r="N299" s="44">
        <v>19311.0</v>
      </c>
    </row>
    <row r="300">
      <c r="A300" s="5"/>
      <c r="B300" s="5"/>
      <c r="C300" s="6"/>
      <c r="K300" s="44">
        <v>17482.0</v>
      </c>
      <c r="L300" s="92" t="s">
        <v>5473</v>
      </c>
      <c r="M300" s="44"/>
      <c r="N300" s="44">
        <v>23647.0</v>
      </c>
    </row>
    <row r="301">
      <c r="A301" s="5"/>
      <c r="B301" s="5"/>
      <c r="C301" s="6"/>
    </row>
    <row r="302">
      <c r="A302" s="5"/>
      <c r="B302" s="5"/>
      <c r="C302" s="6"/>
      <c r="K302" s="44">
        <v>10747.0</v>
      </c>
      <c r="L302" s="92" t="s">
        <v>633</v>
      </c>
      <c r="M302" s="44"/>
      <c r="N302" s="44">
        <v>26406.0</v>
      </c>
    </row>
    <row r="303">
      <c r="A303" s="5"/>
      <c r="B303" s="5"/>
      <c r="C303" s="6"/>
      <c r="K303" s="44">
        <v>12063.0</v>
      </c>
      <c r="L303" s="92" t="s">
        <v>1219</v>
      </c>
      <c r="M303" s="44"/>
      <c r="N303" s="44">
        <v>29580.0</v>
      </c>
    </row>
    <row r="304">
      <c r="A304" s="5"/>
      <c r="B304" s="5"/>
      <c r="C304" s="6"/>
      <c r="K304" s="44">
        <v>10702.0</v>
      </c>
      <c r="L304" s="92" t="s">
        <v>611</v>
      </c>
      <c r="M304" s="44"/>
      <c r="N304" s="44">
        <v>18579.0</v>
      </c>
    </row>
    <row r="305">
      <c r="A305" s="5"/>
      <c r="B305" s="5"/>
      <c r="C305" s="6"/>
      <c r="K305" s="44">
        <v>12567.0</v>
      </c>
      <c r="L305" s="92" t="s">
        <v>1512</v>
      </c>
      <c r="M305" s="44"/>
      <c r="N305" s="44">
        <v>21873.0</v>
      </c>
    </row>
    <row r="306">
      <c r="A306" s="5"/>
      <c r="B306" s="5"/>
      <c r="C306" s="6"/>
      <c r="K306" s="44">
        <v>10100.0</v>
      </c>
      <c r="L306" s="92" t="s">
        <v>378</v>
      </c>
      <c r="M306" s="44"/>
      <c r="N306" s="44">
        <v>21315.0</v>
      </c>
    </row>
    <row r="307">
      <c r="A307" s="5"/>
      <c r="B307" s="5"/>
      <c r="C307" s="6"/>
      <c r="K307" s="44">
        <v>13610.0</v>
      </c>
      <c r="L307" s="92" t="s">
        <v>2331</v>
      </c>
      <c r="M307" s="44"/>
      <c r="N307" s="44">
        <v>18047.0</v>
      </c>
    </row>
    <row r="308">
      <c r="A308" s="5"/>
      <c r="B308" s="5"/>
      <c r="C308" s="6"/>
      <c r="K308" s="44">
        <v>15298.0</v>
      </c>
      <c r="L308" s="92" t="s">
        <v>3685</v>
      </c>
      <c r="M308" s="44"/>
      <c r="N308" s="44">
        <v>28361.0</v>
      </c>
    </row>
    <row r="309">
      <c r="A309" s="5"/>
      <c r="B309" s="5"/>
      <c r="C309" s="6"/>
      <c r="K309" s="44">
        <v>15763.0</v>
      </c>
      <c r="L309" s="92" t="s">
        <v>4092</v>
      </c>
      <c r="M309" s="44"/>
      <c r="N309" s="44">
        <v>23818.0</v>
      </c>
    </row>
    <row r="310">
      <c r="A310" s="5"/>
      <c r="B310" s="5"/>
      <c r="C310" s="6"/>
      <c r="K310" s="44">
        <v>15957.0</v>
      </c>
      <c r="L310" s="92" t="s">
        <v>4267</v>
      </c>
      <c r="M310" s="44"/>
      <c r="N310" s="44">
        <v>23525.0</v>
      </c>
    </row>
    <row r="311">
      <c r="A311" s="5"/>
      <c r="B311" s="5"/>
      <c r="C311" s="6"/>
      <c r="K311" s="44">
        <v>10604.0</v>
      </c>
      <c r="L311" s="92" t="s">
        <v>569</v>
      </c>
      <c r="M311" s="44"/>
      <c r="N311" s="44">
        <v>30878.0</v>
      </c>
    </row>
    <row r="312">
      <c r="A312" s="5"/>
      <c r="B312" s="5"/>
      <c r="C312" s="6"/>
      <c r="K312" s="44">
        <v>10061.0</v>
      </c>
      <c r="L312" s="92" t="s">
        <v>362</v>
      </c>
      <c r="M312" s="44"/>
      <c r="N312" s="44">
        <v>21559.0</v>
      </c>
    </row>
    <row r="313">
      <c r="A313" s="5"/>
      <c r="B313" s="5"/>
      <c r="C313" s="6"/>
      <c r="K313" s="44">
        <v>15335.0</v>
      </c>
      <c r="L313" s="92" t="s">
        <v>3714</v>
      </c>
      <c r="M313" s="44"/>
      <c r="N313" s="44">
        <v>33029.0</v>
      </c>
    </row>
    <row r="314">
      <c r="A314" s="5"/>
      <c r="B314" s="5"/>
      <c r="C314" s="6"/>
      <c r="K314" s="44">
        <v>12902.0</v>
      </c>
      <c r="L314" s="92" t="s">
        <v>1773</v>
      </c>
      <c r="M314" s="44"/>
      <c r="N314" s="44">
        <v>22034.0</v>
      </c>
    </row>
    <row r="315">
      <c r="A315" s="5"/>
      <c r="B315" s="5"/>
      <c r="C315" s="6"/>
      <c r="K315" s="44">
        <v>11858.0</v>
      </c>
      <c r="L315" s="92" t="s">
        <v>1117</v>
      </c>
      <c r="M315" s="44"/>
      <c r="N315" s="44">
        <v>26372.0</v>
      </c>
    </row>
    <row r="316">
      <c r="A316" s="5"/>
      <c r="B316" s="5"/>
      <c r="C316" s="6"/>
      <c r="K316" s="44">
        <v>12449.0</v>
      </c>
      <c r="L316" s="92" t="s">
        <v>1431</v>
      </c>
      <c r="M316" s="44"/>
      <c r="N316" s="44">
        <v>28211.0</v>
      </c>
    </row>
    <row r="317">
      <c r="A317" s="5"/>
      <c r="B317" s="5"/>
      <c r="C317" s="6"/>
      <c r="K317" s="44">
        <v>11669.0</v>
      </c>
      <c r="L317" s="92" t="s">
        <v>1015</v>
      </c>
      <c r="M317" s="44"/>
      <c r="N317" s="44">
        <v>21906.0</v>
      </c>
    </row>
    <row r="318">
      <c r="A318" s="5"/>
      <c r="B318" s="5"/>
      <c r="C318" s="6"/>
      <c r="K318" s="44">
        <v>9821.0</v>
      </c>
      <c r="L318" s="92" t="s">
        <v>6387</v>
      </c>
      <c r="M318" s="44"/>
      <c r="N318" s="44">
        <v>17116.0</v>
      </c>
    </row>
    <row r="319">
      <c r="A319" s="5"/>
      <c r="B319" s="5"/>
      <c r="C319" s="6"/>
      <c r="K319" s="44">
        <v>17496.0</v>
      </c>
      <c r="L319" s="92" t="s">
        <v>5480</v>
      </c>
      <c r="M319" s="44"/>
      <c r="N319" s="44">
        <v>19976.0</v>
      </c>
    </row>
    <row r="320">
      <c r="A320" s="5"/>
      <c r="B320" s="5"/>
      <c r="C320" s="6"/>
      <c r="K320" s="44">
        <v>15853.0</v>
      </c>
      <c r="L320" s="92" t="s">
        <v>4173</v>
      </c>
      <c r="M320" s="44"/>
      <c r="N320" s="44">
        <v>18900.0</v>
      </c>
    </row>
    <row r="321">
      <c r="A321" s="5"/>
      <c r="B321" s="5"/>
      <c r="C321" s="6"/>
      <c r="K321" s="44">
        <v>15803.0</v>
      </c>
      <c r="L321" s="92" t="s">
        <v>4128</v>
      </c>
      <c r="M321" s="44"/>
      <c r="N321" s="44">
        <v>23681.0</v>
      </c>
    </row>
    <row r="322">
      <c r="A322" s="5"/>
      <c r="B322" s="5"/>
      <c r="C322" s="6"/>
      <c r="K322" s="44">
        <v>13716.0</v>
      </c>
      <c r="L322" s="92" t="s">
        <v>2414</v>
      </c>
      <c r="M322" s="44"/>
      <c r="N322" s="44">
        <v>29389.0</v>
      </c>
    </row>
    <row r="323">
      <c r="A323" s="5"/>
      <c r="B323" s="5"/>
      <c r="C323" s="6"/>
      <c r="K323" s="44">
        <v>9976.0</v>
      </c>
      <c r="L323" s="92" t="s">
        <v>324</v>
      </c>
      <c r="M323" s="44"/>
      <c r="N323" s="44">
        <v>19321.0</v>
      </c>
    </row>
    <row r="324">
      <c r="A324" s="5"/>
      <c r="B324" s="5"/>
      <c r="C324" s="6"/>
      <c r="K324" s="44">
        <v>16635.0</v>
      </c>
      <c r="L324" s="92" t="s">
        <v>4801</v>
      </c>
      <c r="M324" s="44"/>
      <c r="N324" s="44">
        <v>19895.0</v>
      </c>
    </row>
    <row r="325">
      <c r="A325" s="5"/>
      <c r="B325" s="5"/>
      <c r="C325" s="6"/>
      <c r="K325" s="44">
        <v>16420.0</v>
      </c>
      <c r="L325" s="92" t="s">
        <v>4641</v>
      </c>
      <c r="M325" s="44"/>
      <c r="N325" s="44">
        <v>24177.0</v>
      </c>
    </row>
    <row r="326">
      <c r="A326" s="5"/>
      <c r="B326" s="5"/>
      <c r="C326" s="6"/>
      <c r="K326" s="44">
        <v>12740.0</v>
      </c>
      <c r="L326" s="92" t="s">
        <v>1634</v>
      </c>
      <c r="M326" s="44"/>
      <c r="N326" s="44">
        <v>24173.0</v>
      </c>
    </row>
    <row r="327">
      <c r="A327" s="5"/>
      <c r="B327" s="5"/>
      <c r="C327" s="6"/>
      <c r="K327" s="44">
        <v>14019.0</v>
      </c>
      <c r="L327" s="92" t="s">
        <v>2645</v>
      </c>
      <c r="M327" s="44"/>
      <c r="N327" s="44">
        <v>23292.0</v>
      </c>
    </row>
    <row r="328">
      <c r="A328" s="5"/>
      <c r="B328" s="5"/>
      <c r="C328" s="6"/>
      <c r="K328" s="44">
        <v>9286.0</v>
      </c>
      <c r="L328" s="92" t="s">
        <v>98</v>
      </c>
      <c r="M328" s="44"/>
      <c r="N328" s="44">
        <v>14829.0</v>
      </c>
    </row>
    <row r="329">
      <c r="A329" s="5"/>
      <c r="B329" s="5"/>
      <c r="C329" s="6"/>
      <c r="K329" s="44">
        <v>11205.0</v>
      </c>
      <c r="L329" s="92" t="s">
        <v>827</v>
      </c>
      <c r="M329" s="44"/>
      <c r="N329" s="44">
        <v>31645.0</v>
      </c>
    </row>
    <row r="330">
      <c r="A330" s="5"/>
      <c r="B330" s="5"/>
      <c r="C330" s="6"/>
    </row>
    <row r="331">
      <c r="A331" s="5"/>
      <c r="B331" s="5"/>
      <c r="C331" s="6"/>
      <c r="K331" s="44">
        <v>10959.0</v>
      </c>
      <c r="L331" s="92" t="s">
        <v>711</v>
      </c>
      <c r="M331" s="44"/>
      <c r="N331" s="44">
        <v>20829.0</v>
      </c>
    </row>
    <row r="332">
      <c r="A332" s="5"/>
      <c r="B332" s="5"/>
      <c r="C332" s="6"/>
      <c r="K332" s="44">
        <v>11416.0</v>
      </c>
      <c r="L332" s="92" t="s">
        <v>911</v>
      </c>
      <c r="M332" s="44"/>
      <c r="N332" s="44">
        <v>16937.0</v>
      </c>
    </row>
    <row r="333">
      <c r="A333" s="5"/>
      <c r="B333" s="5"/>
      <c r="C333" s="6"/>
      <c r="K333" s="44">
        <v>10604.0</v>
      </c>
      <c r="L333" s="92" t="s">
        <v>569</v>
      </c>
      <c r="M333" s="44"/>
      <c r="N333" s="44">
        <v>30878.0</v>
      </c>
    </row>
    <row r="334">
      <c r="A334" s="5"/>
      <c r="B334" s="5"/>
      <c r="C334" s="6"/>
      <c r="K334" s="44">
        <v>12533.0</v>
      </c>
      <c r="L334" s="92" t="s">
        <v>1484</v>
      </c>
      <c r="M334" s="44"/>
      <c r="N334" s="44">
        <v>30538.0</v>
      </c>
    </row>
    <row r="335">
      <c r="A335" s="5"/>
      <c r="B335" s="5"/>
      <c r="C335" s="6"/>
      <c r="K335" s="44">
        <v>13680.0</v>
      </c>
      <c r="L335" s="92" t="s">
        <v>2389</v>
      </c>
      <c r="M335" s="44"/>
      <c r="N335" s="44">
        <v>26459.0</v>
      </c>
    </row>
    <row r="336">
      <c r="A336" s="5"/>
      <c r="B336" s="5"/>
      <c r="C336" s="6"/>
      <c r="K336" s="44">
        <v>14054.0</v>
      </c>
      <c r="L336" s="92" t="s">
        <v>2671</v>
      </c>
      <c r="M336" s="44"/>
      <c r="N336" s="44">
        <v>19098.0</v>
      </c>
    </row>
    <row r="337">
      <c r="A337" s="5"/>
      <c r="B337" s="5"/>
      <c r="C337" s="6"/>
      <c r="K337" s="44">
        <v>16297.0</v>
      </c>
      <c r="L337" s="92" t="s">
        <v>4546</v>
      </c>
      <c r="M337" s="44"/>
      <c r="N337" s="44">
        <v>15281.0</v>
      </c>
    </row>
    <row r="338">
      <c r="A338" s="5"/>
      <c r="B338" s="5"/>
      <c r="C338" s="6"/>
      <c r="K338" s="44">
        <v>14330.0</v>
      </c>
      <c r="L338" s="92" t="s">
        <v>2889</v>
      </c>
      <c r="M338" s="44"/>
      <c r="N338" s="44">
        <v>17506.0</v>
      </c>
    </row>
    <row r="339">
      <c r="A339" s="5"/>
      <c r="B339" s="5"/>
      <c r="C339" s="6"/>
      <c r="K339" s="44">
        <v>11209.0</v>
      </c>
      <c r="L339" s="92" t="s">
        <v>828</v>
      </c>
      <c r="M339" s="44"/>
      <c r="N339" s="44">
        <v>27406.0</v>
      </c>
    </row>
    <row r="340">
      <c r="A340" s="5"/>
      <c r="B340" s="5"/>
      <c r="C340" s="6"/>
      <c r="K340" s="44">
        <v>10330.0</v>
      </c>
      <c r="L340" s="92" t="s">
        <v>465</v>
      </c>
      <c r="M340" s="44"/>
      <c r="N340" s="44">
        <v>23562.0</v>
      </c>
    </row>
    <row r="341">
      <c r="A341" s="5"/>
      <c r="B341" s="5"/>
      <c r="C341" s="6"/>
      <c r="K341" s="44">
        <v>9534.0</v>
      </c>
      <c r="L341" s="92" t="s">
        <v>167</v>
      </c>
      <c r="M341" s="44"/>
      <c r="N341" s="44">
        <v>29839.0</v>
      </c>
    </row>
    <row r="342">
      <c r="A342" s="5"/>
      <c r="B342" s="5"/>
      <c r="C342" s="6"/>
      <c r="K342" s="44">
        <v>14503.0</v>
      </c>
      <c r="L342" s="92" t="s">
        <v>3022</v>
      </c>
      <c r="M342" s="44"/>
      <c r="N342" s="44">
        <v>22835.0</v>
      </c>
    </row>
    <row r="343">
      <c r="A343" s="5"/>
      <c r="B343" s="5"/>
      <c r="C343" s="6"/>
      <c r="K343" s="44">
        <v>15659.0</v>
      </c>
      <c r="L343" s="92" t="s">
        <v>3996</v>
      </c>
      <c r="M343" s="44"/>
      <c r="N343" s="44">
        <v>32631.0</v>
      </c>
    </row>
    <row r="344">
      <c r="A344" s="5"/>
      <c r="B344" s="5"/>
      <c r="C344" s="6"/>
      <c r="K344" s="44">
        <v>14194.0</v>
      </c>
      <c r="L344" s="92" t="s">
        <v>2780</v>
      </c>
      <c r="M344" s="44"/>
      <c r="N344" s="44">
        <v>25721.0</v>
      </c>
    </row>
    <row r="345">
      <c r="A345" s="5"/>
      <c r="B345" s="5"/>
      <c r="C345" s="6"/>
      <c r="K345" s="44">
        <v>15680.0</v>
      </c>
      <c r="L345" s="92" t="s">
        <v>4016</v>
      </c>
      <c r="M345" s="44"/>
      <c r="N345" s="44">
        <v>26249.0</v>
      </c>
    </row>
    <row r="346">
      <c r="A346" s="5"/>
      <c r="B346" s="5"/>
      <c r="C346" s="6"/>
      <c r="K346" s="44">
        <v>11792.0</v>
      </c>
      <c r="L346" s="92" t="s">
        <v>1081</v>
      </c>
      <c r="M346" s="44"/>
      <c r="N346" s="44">
        <v>20872.0</v>
      </c>
    </row>
    <row r="347">
      <c r="A347" s="5"/>
      <c r="B347" s="5"/>
      <c r="C347" s="6"/>
      <c r="K347" s="44">
        <v>12951.0</v>
      </c>
      <c r="L347" s="92" t="s">
        <v>1811</v>
      </c>
      <c r="M347" s="44"/>
      <c r="N347" s="44">
        <v>26036.0</v>
      </c>
    </row>
    <row r="348">
      <c r="A348" s="5"/>
      <c r="B348" s="5"/>
      <c r="C348" s="6"/>
      <c r="K348" s="44">
        <v>16155.0</v>
      </c>
      <c r="L348" s="92" t="s">
        <v>4436</v>
      </c>
      <c r="M348" s="44"/>
      <c r="N348" s="44">
        <v>25004.0</v>
      </c>
    </row>
    <row r="349">
      <c r="A349" s="5"/>
      <c r="B349" s="5"/>
      <c r="C349" s="6"/>
      <c r="K349" s="44">
        <v>10766.0</v>
      </c>
      <c r="L349" s="92" t="s">
        <v>644</v>
      </c>
      <c r="M349" s="44"/>
      <c r="N349" s="44">
        <v>27154.0</v>
      </c>
    </row>
    <row r="350">
      <c r="A350" s="5"/>
      <c r="B350" s="5"/>
      <c r="C350" s="6"/>
      <c r="K350" s="44">
        <v>16138.0</v>
      </c>
      <c r="L350" s="92" t="s">
        <v>4424</v>
      </c>
      <c r="M350" s="44"/>
      <c r="N350" s="44">
        <v>31240.0</v>
      </c>
    </row>
    <row r="351">
      <c r="A351" s="5"/>
      <c r="B351" s="5"/>
      <c r="C351" s="6"/>
      <c r="K351" s="44">
        <v>15831.0</v>
      </c>
      <c r="L351" s="92" t="s">
        <v>4152</v>
      </c>
      <c r="M351" s="44"/>
      <c r="N351" s="44">
        <v>27556.0</v>
      </c>
    </row>
    <row r="352">
      <c r="A352" s="5"/>
      <c r="B352" s="5"/>
      <c r="C352" s="6"/>
      <c r="K352" s="44">
        <v>10167.0</v>
      </c>
      <c r="L352" s="92" t="s">
        <v>405</v>
      </c>
      <c r="M352" s="44"/>
      <c r="N352" s="44">
        <v>22736.0</v>
      </c>
    </row>
    <row r="353">
      <c r="A353" s="5"/>
      <c r="B353" s="5"/>
      <c r="C353" s="6"/>
      <c r="K353" s="44">
        <v>11059.0</v>
      </c>
      <c r="L353" s="92" t="s">
        <v>754</v>
      </c>
      <c r="M353" s="44"/>
      <c r="N353" s="44">
        <v>17955.0</v>
      </c>
    </row>
    <row r="354">
      <c r="A354" s="5"/>
      <c r="B354" s="5"/>
      <c r="C354" s="6"/>
      <c r="K354" s="44">
        <v>13946.0</v>
      </c>
      <c r="L354" s="92" t="s">
        <v>2596</v>
      </c>
      <c r="M354" s="44"/>
      <c r="N354" s="44">
        <v>26251.0</v>
      </c>
    </row>
    <row r="355">
      <c r="A355" s="5"/>
      <c r="B355" s="5"/>
      <c r="C355" s="6"/>
      <c r="K355" s="44">
        <v>14869.0</v>
      </c>
      <c r="L355" s="92" t="s">
        <v>3333</v>
      </c>
      <c r="M355" s="44"/>
      <c r="N355" s="44">
        <v>26458.0</v>
      </c>
    </row>
    <row r="356">
      <c r="A356" s="5"/>
      <c r="B356" s="5"/>
      <c r="C356" s="6"/>
      <c r="K356" s="44">
        <v>14249.0</v>
      </c>
      <c r="L356" s="92" t="s">
        <v>2820</v>
      </c>
      <c r="M356" s="44"/>
      <c r="N356" s="44">
        <v>27991.0</v>
      </c>
      <c r="P356" s="99">
        <v>44519.0</v>
      </c>
    </row>
    <row r="357">
      <c r="A357" s="5"/>
      <c r="B357" s="5"/>
      <c r="C357" s="6"/>
    </row>
    <row r="358">
      <c r="A358" s="5"/>
      <c r="B358" s="5"/>
      <c r="C358" s="6"/>
    </row>
    <row r="359">
      <c r="A359" s="5"/>
      <c r="B359" s="5"/>
      <c r="C359" s="6"/>
    </row>
    <row r="360">
      <c r="A360" s="5"/>
      <c r="B360" s="5"/>
      <c r="C360" s="6"/>
    </row>
    <row r="361">
      <c r="A361" s="5"/>
      <c r="B361" s="5"/>
      <c r="C361" s="6"/>
    </row>
    <row r="362">
      <c r="A362" s="5"/>
      <c r="B362" s="5"/>
      <c r="C362" s="6"/>
    </row>
    <row r="363">
      <c r="A363" s="5"/>
      <c r="B363" s="5"/>
      <c r="C363" s="6"/>
    </row>
    <row r="364">
      <c r="A364" s="5"/>
      <c r="B364" s="5"/>
      <c r="C364" s="6"/>
    </row>
    <row r="365">
      <c r="A365" s="5"/>
      <c r="B365" s="5"/>
      <c r="C365" s="6"/>
    </row>
    <row r="366">
      <c r="A366" s="5"/>
      <c r="B366" s="5"/>
      <c r="C366" s="6"/>
    </row>
    <row r="367">
      <c r="A367" s="5"/>
      <c r="B367" s="5"/>
      <c r="C367" s="6"/>
    </row>
    <row r="368">
      <c r="A368" s="5"/>
      <c r="B368" s="5"/>
      <c r="C368" s="6"/>
    </row>
    <row r="369">
      <c r="A369" s="5"/>
      <c r="B369" s="5"/>
      <c r="C369" s="6"/>
    </row>
    <row r="370">
      <c r="A370" s="5"/>
      <c r="B370" s="5"/>
      <c r="C370" s="6"/>
    </row>
    <row r="371">
      <c r="A371" s="5"/>
      <c r="B371" s="5"/>
      <c r="C371" s="6"/>
    </row>
    <row r="372">
      <c r="A372" s="5"/>
      <c r="B372" s="5"/>
      <c r="C372" s="6"/>
    </row>
    <row r="373">
      <c r="A373" s="5"/>
      <c r="B373" s="5"/>
      <c r="C373" s="6"/>
    </row>
    <row r="374">
      <c r="A374" s="5"/>
      <c r="B374" s="5"/>
      <c r="C374" s="6"/>
    </row>
    <row r="375">
      <c r="A375" s="5"/>
      <c r="B375" s="5"/>
      <c r="C375" s="6"/>
    </row>
    <row r="376">
      <c r="A376" s="5"/>
      <c r="B376" s="5"/>
      <c r="C376" s="6"/>
    </row>
    <row r="377">
      <c r="A377" s="5"/>
      <c r="B377" s="5"/>
      <c r="C377" s="6"/>
    </row>
    <row r="378">
      <c r="A378" s="5"/>
      <c r="B378" s="5"/>
      <c r="C378" s="6"/>
    </row>
    <row r="379">
      <c r="A379" s="5"/>
      <c r="B379" s="5"/>
      <c r="C379" s="6"/>
    </row>
    <row r="380">
      <c r="A380" s="5"/>
      <c r="B380" s="5"/>
      <c r="C380" s="6"/>
    </row>
    <row r="381">
      <c r="A381" s="5"/>
      <c r="B381" s="5"/>
      <c r="C381" s="6"/>
    </row>
    <row r="382">
      <c r="A382" s="5"/>
      <c r="B382" s="5"/>
      <c r="C382" s="6"/>
    </row>
    <row r="383">
      <c r="A383" s="5"/>
      <c r="B383" s="5"/>
      <c r="C383" s="6"/>
    </row>
    <row r="384">
      <c r="A384" s="5"/>
      <c r="B384" s="5"/>
      <c r="C384" s="6"/>
    </row>
    <row r="385">
      <c r="A385" s="5"/>
      <c r="B385" s="5"/>
      <c r="C385" s="6"/>
    </row>
    <row r="386">
      <c r="A386" s="5"/>
      <c r="B386" s="5"/>
      <c r="C386" s="6"/>
    </row>
    <row r="387">
      <c r="A387" s="5"/>
      <c r="B387" s="5"/>
      <c r="C387" s="6"/>
    </row>
    <row r="388">
      <c r="A388" s="5"/>
      <c r="B388" s="5"/>
      <c r="C388" s="6"/>
    </row>
    <row r="389">
      <c r="A389" s="5"/>
      <c r="B389" s="5"/>
      <c r="C389" s="6"/>
    </row>
    <row r="390">
      <c r="A390" s="5"/>
      <c r="B390" s="5"/>
      <c r="C390" s="6"/>
    </row>
    <row r="391">
      <c r="A391" s="5"/>
      <c r="B391" s="5"/>
      <c r="C391" s="6"/>
    </row>
    <row r="392">
      <c r="A392" s="5"/>
      <c r="B392" s="5"/>
      <c r="C392" s="6"/>
    </row>
    <row r="393">
      <c r="A393" s="5"/>
      <c r="B393" s="5"/>
      <c r="C393" s="6"/>
    </row>
    <row r="394">
      <c r="A394" s="5"/>
      <c r="B394" s="5"/>
      <c r="C394" s="6"/>
    </row>
    <row r="395">
      <c r="A395" s="5"/>
      <c r="B395" s="5"/>
      <c r="C395" s="6"/>
    </row>
    <row r="396">
      <c r="A396" s="5"/>
      <c r="B396" s="5"/>
      <c r="C396" s="6"/>
    </row>
    <row r="397">
      <c r="A397" s="5"/>
      <c r="B397" s="5"/>
      <c r="C397" s="6"/>
    </row>
    <row r="398">
      <c r="A398" s="5"/>
      <c r="B398" s="5"/>
      <c r="C398" s="6"/>
    </row>
    <row r="399">
      <c r="A399" s="5"/>
      <c r="B399" s="5"/>
      <c r="C399" s="6"/>
    </row>
    <row r="400">
      <c r="A400" s="5"/>
      <c r="B400" s="5"/>
      <c r="C400" s="6"/>
    </row>
    <row r="401">
      <c r="A401" s="5"/>
      <c r="B401" s="5"/>
      <c r="C401" s="6"/>
    </row>
    <row r="402">
      <c r="A402" s="5"/>
      <c r="B402" s="5"/>
      <c r="C402" s="6"/>
    </row>
    <row r="403">
      <c r="A403" s="5"/>
      <c r="B403" s="5"/>
      <c r="C403" s="6"/>
    </row>
    <row r="404">
      <c r="A404" s="5"/>
      <c r="B404" s="5"/>
      <c r="C404" s="6"/>
    </row>
    <row r="405">
      <c r="A405" s="5"/>
      <c r="B405" s="5"/>
      <c r="C405" s="6"/>
    </row>
    <row r="406">
      <c r="A406" s="5"/>
      <c r="B406" s="5"/>
      <c r="C406" s="6"/>
    </row>
    <row r="407">
      <c r="A407" s="5"/>
      <c r="B407" s="5"/>
      <c r="C407" s="6"/>
    </row>
    <row r="408">
      <c r="A408" s="5"/>
      <c r="B408" s="5"/>
      <c r="C408" s="6"/>
    </row>
    <row r="409">
      <c r="A409" s="5"/>
      <c r="B409" s="5"/>
      <c r="C409" s="6"/>
    </row>
    <row r="410">
      <c r="A410" s="5"/>
      <c r="B410" s="5"/>
      <c r="C410" s="6"/>
    </row>
    <row r="411">
      <c r="A411" s="5"/>
      <c r="B411" s="5"/>
      <c r="C411" s="6"/>
    </row>
    <row r="412">
      <c r="A412" s="5"/>
      <c r="B412" s="5"/>
      <c r="C412" s="6"/>
    </row>
    <row r="413">
      <c r="A413" s="5"/>
      <c r="B413" s="5"/>
      <c r="C413" s="6"/>
    </row>
    <row r="414">
      <c r="A414" s="5"/>
      <c r="B414" s="5"/>
      <c r="C414" s="6"/>
    </row>
    <row r="415">
      <c r="A415" s="5"/>
      <c r="B415" s="5"/>
      <c r="C415" s="6"/>
    </row>
    <row r="416">
      <c r="A416" s="5"/>
      <c r="B416" s="5"/>
      <c r="C416" s="6"/>
    </row>
    <row r="417">
      <c r="A417" s="5"/>
      <c r="B417" s="5"/>
      <c r="C417" s="6"/>
    </row>
    <row r="418">
      <c r="A418" s="5"/>
      <c r="B418" s="5"/>
      <c r="C418" s="6"/>
    </row>
    <row r="419">
      <c r="A419" s="5"/>
      <c r="B419" s="5"/>
      <c r="C419" s="6"/>
    </row>
    <row r="420">
      <c r="A420" s="5"/>
      <c r="B420" s="5"/>
      <c r="C420" s="6"/>
    </row>
    <row r="421">
      <c r="A421" s="5"/>
      <c r="B421" s="5"/>
      <c r="C421" s="6"/>
    </row>
    <row r="422">
      <c r="A422" s="5"/>
      <c r="B422" s="5"/>
      <c r="C422" s="6"/>
    </row>
    <row r="423">
      <c r="A423" s="5"/>
      <c r="B423" s="5"/>
      <c r="C423" s="6"/>
    </row>
    <row r="424">
      <c r="A424" s="5"/>
      <c r="B424" s="5"/>
      <c r="C424" s="6"/>
    </row>
    <row r="425">
      <c r="A425" s="5"/>
      <c r="B425" s="5"/>
      <c r="C425" s="6"/>
    </row>
    <row r="426">
      <c r="A426" s="5"/>
      <c r="B426" s="5"/>
      <c r="C426" s="6"/>
    </row>
    <row r="427">
      <c r="A427" s="5"/>
      <c r="B427" s="5"/>
      <c r="C427" s="6"/>
    </row>
    <row r="428">
      <c r="A428" s="5"/>
      <c r="B428" s="5"/>
      <c r="C428" s="6"/>
    </row>
    <row r="429">
      <c r="A429" s="5"/>
      <c r="B429" s="5"/>
      <c r="C429" s="6"/>
    </row>
    <row r="430">
      <c r="A430" s="5"/>
      <c r="B430" s="5"/>
      <c r="C430" s="6"/>
    </row>
    <row r="431">
      <c r="A431" s="5"/>
      <c r="B431" s="5"/>
      <c r="C431" s="6"/>
    </row>
    <row r="432">
      <c r="A432" s="5"/>
      <c r="B432" s="5"/>
      <c r="C432" s="6"/>
    </row>
    <row r="433">
      <c r="A433" s="5"/>
      <c r="B433" s="5"/>
      <c r="C433" s="6"/>
    </row>
    <row r="434">
      <c r="A434" s="5"/>
      <c r="B434" s="5"/>
      <c r="C434" s="6"/>
    </row>
    <row r="435">
      <c r="A435" s="5"/>
      <c r="B435" s="5"/>
      <c r="C435" s="6"/>
    </row>
    <row r="436">
      <c r="A436" s="5"/>
      <c r="B436" s="5"/>
      <c r="C436" s="6"/>
    </row>
    <row r="437">
      <c r="A437" s="5"/>
      <c r="B437" s="5"/>
      <c r="C437" s="6"/>
    </row>
    <row r="438">
      <c r="A438" s="5"/>
      <c r="B438" s="5"/>
      <c r="C438" s="6"/>
    </row>
    <row r="439">
      <c r="A439" s="5"/>
      <c r="B439" s="5"/>
      <c r="C439" s="6"/>
    </row>
    <row r="440">
      <c r="A440" s="5"/>
      <c r="B440" s="5"/>
      <c r="C440" s="6"/>
    </row>
    <row r="441">
      <c r="A441" s="5"/>
      <c r="B441" s="5"/>
      <c r="C441" s="6"/>
    </row>
    <row r="442">
      <c r="A442" s="5"/>
      <c r="B442" s="5"/>
      <c r="C442" s="6"/>
    </row>
    <row r="443">
      <c r="A443" s="5"/>
      <c r="B443" s="5"/>
      <c r="C443" s="6"/>
    </row>
    <row r="444">
      <c r="A444" s="5"/>
      <c r="B444" s="5"/>
      <c r="C444" s="6"/>
    </row>
    <row r="445">
      <c r="A445" s="5"/>
      <c r="B445" s="5"/>
      <c r="C445" s="6"/>
    </row>
    <row r="446">
      <c r="A446" s="5"/>
      <c r="B446" s="5"/>
      <c r="C446" s="6"/>
    </row>
    <row r="447">
      <c r="A447" s="5"/>
      <c r="B447" s="5"/>
      <c r="C447" s="6"/>
    </row>
    <row r="448">
      <c r="A448" s="5"/>
      <c r="B448" s="5"/>
      <c r="C448" s="6"/>
    </row>
    <row r="449">
      <c r="A449" s="5"/>
      <c r="B449" s="5"/>
      <c r="C449" s="6"/>
    </row>
    <row r="450">
      <c r="A450" s="5"/>
      <c r="B450" s="5"/>
      <c r="C450" s="6"/>
    </row>
    <row r="451">
      <c r="A451" s="5"/>
      <c r="B451" s="5"/>
      <c r="C451" s="6"/>
    </row>
    <row r="452">
      <c r="A452" s="5"/>
      <c r="B452" s="5"/>
      <c r="C452" s="6"/>
    </row>
    <row r="453">
      <c r="A453" s="5"/>
      <c r="B453" s="5"/>
      <c r="C453" s="6"/>
    </row>
    <row r="454">
      <c r="A454" s="5"/>
      <c r="B454" s="5"/>
      <c r="C454" s="6"/>
    </row>
    <row r="455">
      <c r="A455" s="5"/>
      <c r="B455" s="5"/>
      <c r="C455" s="6"/>
    </row>
    <row r="456">
      <c r="A456" s="5"/>
      <c r="B456" s="5"/>
      <c r="C456" s="6"/>
    </row>
    <row r="457">
      <c r="A457" s="5"/>
      <c r="B457" s="5"/>
      <c r="C457" s="6"/>
    </row>
    <row r="458">
      <c r="A458" s="5"/>
      <c r="B458" s="5"/>
      <c r="C458" s="6"/>
    </row>
    <row r="459">
      <c r="A459" s="5"/>
      <c r="B459" s="5"/>
      <c r="C459" s="6"/>
    </row>
    <row r="460">
      <c r="A460" s="5"/>
      <c r="B460" s="5"/>
      <c r="C460" s="6"/>
    </row>
    <row r="461">
      <c r="A461" s="5"/>
      <c r="B461" s="5"/>
      <c r="C461" s="6"/>
    </row>
    <row r="462">
      <c r="A462" s="5"/>
      <c r="B462" s="5"/>
      <c r="C462" s="6"/>
    </row>
    <row r="463">
      <c r="A463" s="5"/>
      <c r="B463" s="5"/>
      <c r="C463" s="6"/>
    </row>
    <row r="464">
      <c r="A464" s="5"/>
      <c r="B464" s="5"/>
      <c r="C464" s="6"/>
    </row>
    <row r="465">
      <c r="A465" s="5"/>
      <c r="B465" s="5"/>
      <c r="C465" s="6"/>
    </row>
    <row r="466">
      <c r="A466" s="5"/>
      <c r="B466" s="5"/>
      <c r="C466" s="6"/>
    </row>
    <row r="467">
      <c r="A467" s="5"/>
      <c r="B467" s="5"/>
      <c r="C467" s="6"/>
    </row>
    <row r="468">
      <c r="A468" s="5"/>
      <c r="B468" s="5"/>
      <c r="C468" s="6"/>
    </row>
    <row r="469">
      <c r="A469" s="5"/>
      <c r="B469" s="5"/>
      <c r="C469" s="6"/>
    </row>
    <row r="470">
      <c r="A470" s="5"/>
      <c r="B470" s="5"/>
      <c r="C470" s="6"/>
    </row>
    <row r="471">
      <c r="A471" s="5"/>
      <c r="B471" s="5"/>
      <c r="C471" s="6"/>
    </row>
    <row r="472">
      <c r="A472" s="5"/>
      <c r="B472" s="5"/>
      <c r="C472" s="6"/>
    </row>
    <row r="473">
      <c r="A473" s="5"/>
      <c r="B473" s="5"/>
      <c r="C473" s="6"/>
    </row>
    <row r="474">
      <c r="A474" s="5"/>
      <c r="B474" s="5"/>
      <c r="C474" s="6"/>
    </row>
    <row r="475">
      <c r="A475" s="5"/>
      <c r="B475" s="5"/>
      <c r="C475" s="6"/>
    </row>
    <row r="476">
      <c r="A476" s="5"/>
      <c r="B476" s="5"/>
      <c r="C476" s="6"/>
    </row>
    <row r="477">
      <c r="A477" s="5"/>
      <c r="B477" s="5"/>
      <c r="C477" s="6"/>
    </row>
    <row r="478">
      <c r="A478" s="5"/>
      <c r="B478" s="5"/>
      <c r="C478" s="6"/>
    </row>
    <row r="479">
      <c r="A479" s="5"/>
      <c r="B479" s="5"/>
      <c r="C479" s="6"/>
    </row>
    <row r="480">
      <c r="A480" s="5"/>
      <c r="B480" s="5"/>
      <c r="C480" s="6"/>
    </row>
    <row r="481">
      <c r="A481" s="5"/>
      <c r="B481" s="5"/>
      <c r="C481" s="6"/>
    </row>
    <row r="482">
      <c r="A482" s="5"/>
      <c r="B482" s="5"/>
      <c r="C482" s="6"/>
    </row>
    <row r="483">
      <c r="A483" s="5"/>
      <c r="B483" s="5"/>
      <c r="C483" s="6"/>
    </row>
    <row r="484">
      <c r="A484" s="5"/>
      <c r="B484" s="5"/>
      <c r="C484" s="6"/>
    </row>
    <row r="485">
      <c r="A485" s="5"/>
      <c r="B485" s="5"/>
      <c r="C485" s="6"/>
    </row>
    <row r="486">
      <c r="A486" s="5"/>
      <c r="B486" s="5"/>
      <c r="C486" s="6"/>
    </row>
    <row r="487">
      <c r="A487" s="5"/>
      <c r="B487" s="5"/>
      <c r="C487" s="6"/>
    </row>
    <row r="488">
      <c r="A488" s="5"/>
      <c r="B488" s="5"/>
      <c r="C488" s="6"/>
    </row>
    <row r="489">
      <c r="A489" s="5"/>
      <c r="B489" s="5"/>
      <c r="C489" s="6"/>
    </row>
    <row r="490">
      <c r="A490" s="5"/>
      <c r="B490" s="5"/>
      <c r="C490" s="6"/>
    </row>
    <row r="491">
      <c r="A491" s="5"/>
      <c r="B491" s="5"/>
      <c r="C491" s="6"/>
    </row>
    <row r="492">
      <c r="A492" s="5"/>
      <c r="B492" s="5"/>
      <c r="C492" s="6"/>
    </row>
    <row r="493">
      <c r="A493" s="5"/>
      <c r="B493" s="5"/>
      <c r="C493" s="6"/>
    </row>
    <row r="494">
      <c r="A494" s="5"/>
      <c r="B494" s="5"/>
      <c r="C494" s="6"/>
    </row>
    <row r="495">
      <c r="A495" s="5"/>
      <c r="B495" s="5"/>
      <c r="C495" s="6"/>
    </row>
    <row r="496">
      <c r="A496" s="5"/>
      <c r="B496" s="5"/>
      <c r="C496" s="6"/>
    </row>
    <row r="497">
      <c r="A497" s="5"/>
      <c r="B497" s="5"/>
      <c r="C497" s="6"/>
    </row>
    <row r="498">
      <c r="A498" s="5"/>
      <c r="B498" s="5"/>
      <c r="C498" s="6"/>
    </row>
    <row r="499">
      <c r="A499" s="5"/>
      <c r="B499" s="5"/>
      <c r="C499" s="6"/>
    </row>
    <row r="500">
      <c r="A500" s="5"/>
      <c r="B500" s="5"/>
      <c r="C500" s="6"/>
    </row>
    <row r="501">
      <c r="A501" s="5"/>
      <c r="B501" s="5"/>
      <c r="C501" s="6"/>
    </row>
    <row r="502">
      <c r="A502" s="5"/>
      <c r="B502" s="5"/>
      <c r="C502" s="6"/>
    </row>
    <row r="503">
      <c r="A503" s="5"/>
      <c r="B503" s="5"/>
      <c r="C503" s="6"/>
    </row>
    <row r="504">
      <c r="A504" s="5"/>
      <c r="B504" s="5"/>
      <c r="C504" s="6"/>
    </row>
    <row r="505">
      <c r="A505" s="5"/>
      <c r="B505" s="5"/>
      <c r="C505" s="6"/>
    </row>
    <row r="506">
      <c r="A506" s="5"/>
      <c r="B506" s="5"/>
      <c r="C506" s="6"/>
    </row>
    <row r="507">
      <c r="A507" s="5"/>
      <c r="B507" s="5"/>
      <c r="C507" s="6"/>
    </row>
    <row r="508">
      <c r="A508" s="5"/>
      <c r="B508" s="5"/>
      <c r="C508" s="6"/>
    </row>
    <row r="509">
      <c r="A509" s="5"/>
      <c r="B509" s="5"/>
      <c r="C509" s="6"/>
    </row>
    <row r="510">
      <c r="A510" s="5"/>
      <c r="B510" s="5"/>
      <c r="C510" s="6"/>
    </row>
    <row r="511">
      <c r="A511" s="5"/>
      <c r="B511" s="5"/>
      <c r="C511" s="6"/>
    </row>
    <row r="512">
      <c r="A512" s="5"/>
      <c r="B512" s="5"/>
      <c r="C512" s="6"/>
    </row>
    <row r="513">
      <c r="A513" s="5"/>
      <c r="B513" s="5"/>
      <c r="C513" s="6"/>
    </row>
    <row r="514">
      <c r="A514" s="5"/>
      <c r="B514" s="5"/>
      <c r="C514" s="6"/>
    </row>
    <row r="515">
      <c r="A515" s="5"/>
      <c r="B515" s="5"/>
      <c r="C515" s="6"/>
    </row>
    <row r="516">
      <c r="A516" s="5"/>
      <c r="B516" s="5"/>
      <c r="C516" s="6"/>
    </row>
    <row r="517">
      <c r="A517" s="5"/>
      <c r="B517" s="5"/>
      <c r="C517" s="6"/>
    </row>
    <row r="518">
      <c r="A518" s="5"/>
      <c r="B518" s="5"/>
      <c r="C518" s="6"/>
    </row>
    <row r="519">
      <c r="A519" s="5"/>
      <c r="B519" s="5"/>
      <c r="C519" s="6"/>
    </row>
    <row r="520">
      <c r="A520" s="5"/>
      <c r="B520" s="5"/>
      <c r="C520" s="6"/>
    </row>
    <row r="521">
      <c r="A521" s="5"/>
      <c r="B521" s="5"/>
      <c r="C521" s="6"/>
    </row>
    <row r="522">
      <c r="A522" s="5"/>
      <c r="B522" s="5"/>
      <c r="C522" s="6"/>
    </row>
    <row r="523">
      <c r="A523" s="5"/>
      <c r="B523" s="5"/>
      <c r="C523" s="6"/>
    </row>
    <row r="524">
      <c r="A524" s="5"/>
      <c r="B524" s="5"/>
      <c r="C524" s="6"/>
    </row>
    <row r="525">
      <c r="A525" s="5"/>
      <c r="B525" s="5"/>
      <c r="C525" s="6"/>
    </row>
    <row r="526">
      <c r="A526" s="5"/>
      <c r="B526" s="5"/>
      <c r="C526" s="6"/>
    </row>
    <row r="527">
      <c r="A527" s="5"/>
      <c r="B527" s="5"/>
      <c r="C527" s="6"/>
    </row>
    <row r="528">
      <c r="A528" s="5"/>
      <c r="B528" s="5"/>
      <c r="C528" s="6"/>
    </row>
    <row r="529">
      <c r="A529" s="5"/>
      <c r="B529" s="5"/>
      <c r="C529" s="6"/>
    </row>
    <row r="530">
      <c r="A530" s="5"/>
      <c r="B530" s="5"/>
      <c r="C530" s="6"/>
    </row>
    <row r="531">
      <c r="A531" s="5"/>
      <c r="B531" s="5"/>
      <c r="C531" s="6"/>
    </row>
    <row r="532">
      <c r="A532" s="5"/>
      <c r="B532" s="5"/>
      <c r="C532" s="6"/>
    </row>
    <row r="533">
      <c r="A533" s="5"/>
      <c r="B533" s="5"/>
      <c r="C533" s="6"/>
    </row>
    <row r="534">
      <c r="A534" s="5"/>
      <c r="B534" s="5"/>
      <c r="C534" s="6"/>
    </row>
    <row r="535">
      <c r="A535" s="5"/>
      <c r="B535" s="5"/>
      <c r="C535" s="6"/>
    </row>
    <row r="536">
      <c r="A536" s="5"/>
      <c r="B536" s="5"/>
      <c r="C536" s="6"/>
    </row>
    <row r="537">
      <c r="A537" s="5"/>
      <c r="B537" s="5"/>
      <c r="C537" s="6"/>
    </row>
    <row r="538">
      <c r="A538" s="5"/>
      <c r="B538" s="5"/>
      <c r="C538" s="6"/>
    </row>
    <row r="539">
      <c r="A539" s="5"/>
      <c r="B539" s="5"/>
      <c r="C539" s="6"/>
    </row>
    <row r="540">
      <c r="A540" s="5"/>
      <c r="B540" s="5"/>
      <c r="C540" s="6"/>
    </row>
    <row r="541">
      <c r="A541" s="5"/>
      <c r="B541" s="5"/>
      <c r="C541" s="6"/>
    </row>
    <row r="542">
      <c r="A542" s="5"/>
      <c r="B542" s="5"/>
      <c r="C542" s="6"/>
    </row>
    <row r="543">
      <c r="A543" s="5"/>
      <c r="B543" s="5"/>
      <c r="C543" s="6"/>
    </row>
    <row r="544">
      <c r="A544" s="5"/>
      <c r="B544" s="5"/>
      <c r="C544" s="6"/>
    </row>
    <row r="545">
      <c r="A545" s="5"/>
      <c r="B545" s="5"/>
      <c r="C545" s="6"/>
    </row>
    <row r="546">
      <c r="A546" s="5"/>
      <c r="B546" s="5"/>
      <c r="C546" s="6"/>
    </row>
    <row r="547">
      <c r="A547" s="5"/>
      <c r="B547" s="5"/>
      <c r="C547" s="6"/>
    </row>
    <row r="548">
      <c r="A548" s="5"/>
      <c r="B548" s="5"/>
      <c r="C548" s="6"/>
    </row>
    <row r="549">
      <c r="A549" s="5"/>
      <c r="B549" s="5"/>
      <c r="C549" s="6"/>
    </row>
    <row r="550">
      <c r="A550" s="5"/>
      <c r="B550" s="5"/>
      <c r="C550" s="6"/>
    </row>
    <row r="551">
      <c r="A551" s="5"/>
      <c r="B551" s="5"/>
      <c r="C551" s="6"/>
    </row>
    <row r="552">
      <c r="A552" s="5"/>
      <c r="B552" s="5"/>
      <c r="C552" s="6"/>
    </row>
    <row r="553">
      <c r="A553" s="5"/>
      <c r="B553" s="5"/>
      <c r="C553" s="6"/>
    </row>
    <row r="554">
      <c r="A554" s="5"/>
      <c r="B554" s="5"/>
      <c r="C554" s="6"/>
    </row>
    <row r="555">
      <c r="A555" s="5"/>
      <c r="B555" s="5"/>
      <c r="C555" s="6"/>
    </row>
    <row r="556">
      <c r="A556" s="5"/>
      <c r="B556" s="5"/>
      <c r="C556" s="6"/>
    </row>
    <row r="557">
      <c r="A557" s="5"/>
      <c r="B557" s="5"/>
      <c r="C557" s="6"/>
    </row>
    <row r="558">
      <c r="A558" s="5"/>
      <c r="B558" s="5"/>
      <c r="C558" s="6"/>
    </row>
    <row r="559">
      <c r="A559" s="5"/>
      <c r="B559" s="5"/>
      <c r="C559" s="6"/>
    </row>
    <row r="560">
      <c r="A560" s="5"/>
      <c r="B560" s="5"/>
      <c r="C560" s="6"/>
    </row>
    <row r="561">
      <c r="A561" s="5"/>
      <c r="B561" s="5"/>
      <c r="C561" s="6"/>
    </row>
    <row r="562">
      <c r="A562" s="5"/>
      <c r="B562" s="5"/>
      <c r="C562" s="6"/>
    </row>
    <row r="563">
      <c r="A563" s="5"/>
      <c r="B563" s="5"/>
      <c r="C563" s="6"/>
    </row>
    <row r="564">
      <c r="A564" s="5"/>
      <c r="B564" s="5"/>
      <c r="C564" s="6"/>
    </row>
    <row r="565">
      <c r="A565" s="5"/>
      <c r="B565" s="5"/>
      <c r="C565" s="6"/>
    </row>
    <row r="566">
      <c r="A566" s="5"/>
      <c r="B566" s="5"/>
      <c r="C566" s="6"/>
    </row>
    <row r="567">
      <c r="A567" s="5"/>
      <c r="B567" s="5"/>
      <c r="C567" s="6"/>
    </row>
    <row r="568">
      <c r="A568" s="5"/>
      <c r="B568" s="5"/>
      <c r="C568" s="6"/>
    </row>
    <row r="569">
      <c r="A569" s="5"/>
      <c r="B569" s="5"/>
      <c r="C569" s="6"/>
    </row>
    <row r="570">
      <c r="A570" s="5"/>
      <c r="B570" s="5"/>
      <c r="C570" s="6"/>
    </row>
    <row r="571">
      <c r="A571" s="5"/>
      <c r="B571" s="5"/>
      <c r="C571" s="6"/>
    </row>
    <row r="572">
      <c r="A572" s="5"/>
      <c r="B572" s="5"/>
      <c r="C572" s="6"/>
    </row>
    <row r="573">
      <c r="A573" s="5"/>
      <c r="B573" s="5"/>
      <c r="C573" s="6"/>
    </row>
    <row r="574">
      <c r="A574" s="5"/>
      <c r="B574" s="5"/>
      <c r="C574" s="6"/>
    </row>
    <row r="575">
      <c r="A575" s="5"/>
      <c r="B575" s="5"/>
      <c r="C575" s="6"/>
    </row>
    <row r="576">
      <c r="A576" s="5"/>
      <c r="B576" s="5"/>
      <c r="C576" s="6"/>
    </row>
    <row r="577">
      <c r="A577" s="5"/>
      <c r="B577" s="5"/>
      <c r="C577" s="6"/>
    </row>
    <row r="578">
      <c r="A578" s="5"/>
      <c r="B578" s="5"/>
      <c r="C578" s="6"/>
    </row>
    <row r="579">
      <c r="A579" s="5"/>
      <c r="B579" s="5"/>
      <c r="C579" s="6"/>
    </row>
    <row r="580">
      <c r="A580" s="5"/>
      <c r="B580" s="5"/>
      <c r="C580" s="6"/>
    </row>
    <row r="581">
      <c r="A581" s="5"/>
      <c r="B581" s="5"/>
      <c r="C581" s="6"/>
    </row>
    <row r="582">
      <c r="A582" s="5"/>
      <c r="B582" s="5"/>
      <c r="C582" s="6"/>
    </row>
    <row r="583">
      <c r="A583" s="5"/>
      <c r="B583" s="5"/>
      <c r="C583" s="6"/>
    </row>
    <row r="584">
      <c r="A584" s="5"/>
      <c r="B584" s="5"/>
      <c r="C584" s="6"/>
    </row>
    <row r="585">
      <c r="A585" s="5"/>
      <c r="B585" s="5"/>
      <c r="C585" s="6"/>
    </row>
    <row r="586">
      <c r="A586" s="5"/>
      <c r="B586" s="5"/>
      <c r="C586" s="6"/>
    </row>
    <row r="587">
      <c r="A587" s="5"/>
      <c r="B587" s="5"/>
      <c r="C587" s="6"/>
    </row>
    <row r="588">
      <c r="A588" s="5"/>
      <c r="B588" s="5"/>
      <c r="C588" s="6"/>
    </row>
    <row r="589">
      <c r="A589" s="5"/>
      <c r="B589" s="5"/>
      <c r="C589" s="6"/>
    </row>
    <row r="590">
      <c r="A590" s="5"/>
      <c r="B590" s="5"/>
      <c r="C590" s="6"/>
    </row>
    <row r="591">
      <c r="A591" s="5"/>
      <c r="B591" s="5"/>
      <c r="C591" s="6"/>
    </row>
    <row r="592">
      <c r="A592" s="5"/>
      <c r="B592" s="5"/>
      <c r="C592" s="6"/>
    </row>
    <row r="593">
      <c r="A593" s="5"/>
      <c r="B593" s="5"/>
      <c r="C593" s="6"/>
    </row>
    <row r="594">
      <c r="A594" s="5"/>
      <c r="B594" s="5"/>
      <c r="C594" s="6"/>
    </row>
    <row r="595">
      <c r="A595" s="5"/>
      <c r="B595" s="5"/>
      <c r="C595" s="6"/>
    </row>
    <row r="596">
      <c r="A596" s="5"/>
      <c r="B596" s="5"/>
      <c r="C596" s="6"/>
    </row>
    <row r="597">
      <c r="A597" s="5"/>
      <c r="B597" s="5"/>
      <c r="C597" s="6"/>
    </row>
    <row r="598">
      <c r="A598" s="5"/>
      <c r="B598" s="5"/>
      <c r="C598" s="6"/>
    </row>
    <row r="599">
      <c r="A599" s="5"/>
      <c r="B599" s="5"/>
      <c r="C599" s="6"/>
    </row>
    <row r="600">
      <c r="A600" s="5"/>
      <c r="B600" s="5"/>
      <c r="C600" s="6"/>
    </row>
    <row r="601">
      <c r="A601" s="5"/>
      <c r="B601" s="5"/>
      <c r="C601" s="6"/>
    </row>
    <row r="602">
      <c r="A602" s="5"/>
      <c r="B602" s="5"/>
      <c r="C602" s="6"/>
    </row>
    <row r="603">
      <c r="A603" s="5"/>
      <c r="B603" s="5"/>
      <c r="C603" s="6"/>
    </row>
    <row r="604">
      <c r="A604" s="5"/>
      <c r="B604" s="5"/>
      <c r="C604" s="6"/>
    </row>
    <row r="605">
      <c r="A605" s="5"/>
      <c r="B605" s="5"/>
      <c r="C605" s="6"/>
    </row>
    <row r="606">
      <c r="A606" s="5"/>
      <c r="B606" s="5"/>
      <c r="C606" s="6"/>
    </row>
    <row r="607">
      <c r="A607" s="5"/>
      <c r="B607" s="5"/>
      <c r="C607" s="6"/>
    </row>
    <row r="608">
      <c r="A608" s="5"/>
      <c r="B608" s="5"/>
      <c r="C608" s="6"/>
    </row>
    <row r="609">
      <c r="A609" s="5"/>
      <c r="B609" s="5"/>
      <c r="C609" s="6"/>
    </row>
    <row r="610">
      <c r="A610" s="5"/>
      <c r="B610" s="5"/>
      <c r="C610" s="6"/>
    </row>
    <row r="611">
      <c r="A611" s="5"/>
      <c r="B611" s="5"/>
      <c r="C611" s="6"/>
    </row>
    <row r="612">
      <c r="A612" s="5"/>
      <c r="B612" s="5"/>
      <c r="C612" s="6"/>
    </row>
    <row r="613">
      <c r="A613" s="5"/>
      <c r="B613" s="5"/>
      <c r="C613" s="6"/>
    </row>
    <row r="614">
      <c r="A614" s="5"/>
      <c r="B614" s="5"/>
      <c r="C614" s="6"/>
    </row>
    <row r="615">
      <c r="A615" s="5"/>
      <c r="B615" s="5"/>
      <c r="C615" s="6"/>
    </row>
    <row r="616">
      <c r="A616" s="5"/>
      <c r="B616" s="5"/>
      <c r="C616" s="6"/>
    </row>
    <row r="617">
      <c r="A617" s="5"/>
      <c r="B617" s="5"/>
      <c r="C617" s="6"/>
    </row>
    <row r="618">
      <c r="A618" s="5"/>
      <c r="B618" s="5"/>
      <c r="C618" s="6"/>
    </row>
    <row r="619">
      <c r="A619" s="5"/>
      <c r="B619" s="5"/>
      <c r="C619" s="6"/>
    </row>
    <row r="620">
      <c r="A620" s="5"/>
      <c r="B620" s="5"/>
      <c r="C620" s="6"/>
    </row>
    <row r="621">
      <c r="A621" s="5"/>
      <c r="B621" s="5"/>
      <c r="C621" s="6"/>
    </row>
    <row r="622">
      <c r="A622" s="5"/>
      <c r="B622" s="5"/>
      <c r="C622" s="6"/>
    </row>
    <row r="623">
      <c r="A623" s="5"/>
      <c r="B623" s="5"/>
      <c r="C623" s="6"/>
    </row>
    <row r="624">
      <c r="A624" s="5"/>
      <c r="B624" s="5"/>
      <c r="C624" s="6"/>
    </row>
    <row r="625">
      <c r="A625" s="5"/>
      <c r="B625" s="5"/>
      <c r="C625" s="6"/>
    </row>
    <row r="626">
      <c r="A626" s="5"/>
      <c r="B626" s="5"/>
      <c r="C626" s="6"/>
    </row>
    <row r="627">
      <c r="A627" s="5"/>
      <c r="B627" s="5"/>
      <c r="C627" s="6"/>
    </row>
    <row r="628">
      <c r="A628" s="5"/>
      <c r="B628" s="5"/>
      <c r="C628" s="6"/>
    </row>
    <row r="629">
      <c r="A629" s="5"/>
      <c r="B629" s="5"/>
      <c r="C629" s="6"/>
    </row>
    <row r="630">
      <c r="A630" s="5"/>
      <c r="B630" s="5"/>
      <c r="C630" s="6"/>
    </row>
    <row r="631">
      <c r="A631" s="5"/>
      <c r="B631" s="5"/>
      <c r="C631" s="6"/>
    </row>
    <row r="632">
      <c r="A632" s="5"/>
      <c r="B632" s="5"/>
      <c r="C632" s="6"/>
    </row>
    <row r="633">
      <c r="A633" s="5"/>
      <c r="B633" s="5"/>
      <c r="C633" s="6"/>
    </row>
    <row r="634">
      <c r="A634" s="5"/>
      <c r="B634" s="5"/>
      <c r="C634" s="6"/>
    </row>
    <row r="635">
      <c r="A635" s="5"/>
      <c r="B635" s="5"/>
      <c r="C635" s="6"/>
    </row>
    <row r="636">
      <c r="A636" s="5"/>
      <c r="B636" s="5"/>
      <c r="C636" s="6"/>
    </row>
    <row r="637">
      <c r="A637" s="5"/>
      <c r="B637" s="5"/>
      <c r="C637" s="6"/>
    </row>
    <row r="638">
      <c r="A638" s="5"/>
      <c r="B638" s="5"/>
      <c r="C638" s="6"/>
    </row>
    <row r="639">
      <c r="A639" s="5"/>
      <c r="B639" s="5"/>
      <c r="C639" s="6"/>
    </row>
    <row r="640">
      <c r="A640" s="5"/>
      <c r="B640" s="5"/>
      <c r="C640" s="6"/>
    </row>
    <row r="641">
      <c r="A641" s="5"/>
      <c r="B641" s="5"/>
      <c r="C641" s="6"/>
    </row>
    <row r="642">
      <c r="A642" s="5"/>
      <c r="B642" s="5"/>
      <c r="C642" s="6"/>
    </row>
    <row r="643">
      <c r="A643" s="5"/>
      <c r="B643" s="5"/>
      <c r="C643" s="6"/>
    </row>
    <row r="644">
      <c r="A644" s="5"/>
      <c r="B644" s="5"/>
      <c r="C644" s="6"/>
    </row>
    <row r="645">
      <c r="A645" s="5"/>
      <c r="B645" s="5"/>
      <c r="C645" s="6"/>
    </row>
    <row r="646">
      <c r="A646" s="5"/>
      <c r="B646" s="5"/>
      <c r="C646" s="6"/>
    </row>
    <row r="647">
      <c r="A647" s="5"/>
      <c r="B647" s="5"/>
      <c r="C647" s="6"/>
    </row>
    <row r="648">
      <c r="A648" s="5"/>
      <c r="B648" s="5"/>
      <c r="C648" s="6"/>
    </row>
    <row r="649">
      <c r="A649" s="5"/>
      <c r="B649" s="5"/>
      <c r="C649" s="6"/>
    </row>
    <row r="650">
      <c r="A650" s="5"/>
      <c r="B650" s="5"/>
      <c r="C650" s="6"/>
    </row>
    <row r="651">
      <c r="A651" s="5"/>
      <c r="B651" s="5"/>
      <c r="C651" s="6"/>
    </row>
    <row r="652">
      <c r="A652" s="5"/>
      <c r="B652" s="5"/>
      <c r="C652" s="6"/>
    </row>
    <row r="653">
      <c r="A653" s="5"/>
      <c r="B653" s="5"/>
      <c r="C653" s="6"/>
    </row>
    <row r="654">
      <c r="A654" s="5"/>
      <c r="B654" s="5"/>
      <c r="C654" s="6"/>
    </row>
    <row r="655">
      <c r="A655" s="5"/>
      <c r="B655" s="5"/>
      <c r="C655" s="6"/>
    </row>
    <row r="656">
      <c r="A656" s="5"/>
      <c r="B656" s="5"/>
      <c r="C656" s="6"/>
    </row>
    <row r="657">
      <c r="A657" s="5"/>
      <c r="B657" s="5"/>
      <c r="C657" s="6"/>
    </row>
    <row r="658">
      <c r="A658" s="5"/>
      <c r="B658" s="5"/>
      <c r="C658" s="6"/>
    </row>
    <row r="659">
      <c r="A659" s="5"/>
      <c r="B659" s="5"/>
      <c r="C659" s="6"/>
    </row>
    <row r="660">
      <c r="A660" s="5"/>
      <c r="B660" s="5"/>
      <c r="C660" s="6"/>
    </row>
    <row r="661">
      <c r="A661" s="5"/>
      <c r="B661" s="5"/>
      <c r="C661" s="6"/>
    </row>
    <row r="662">
      <c r="A662" s="5"/>
      <c r="B662" s="5"/>
      <c r="C662" s="6"/>
    </row>
    <row r="663">
      <c r="A663" s="5"/>
      <c r="B663" s="5"/>
      <c r="C663" s="6"/>
    </row>
    <row r="664">
      <c r="A664" s="5"/>
      <c r="B664" s="5"/>
      <c r="C664" s="6"/>
    </row>
    <row r="665">
      <c r="A665" s="5"/>
      <c r="B665" s="5"/>
      <c r="C665" s="6"/>
    </row>
    <row r="666">
      <c r="A666" s="5"/>
      <c r="B666" s="5"/>
      <c r="C666" s="6"/>
    </row>
    <row r="667">
      <c r="A667" s="5"/>
      <c r="B667" s="5"/>
      <c r="C667" s="6"/>
    </row>
    <row r="668">
      <c r="A668" s="5"/>
      <c r="B668" s="5"/>
      <c r="C668" s="6"/>
    </row>
    <row r="669">
      <c r="A669" s="5"/>
      <c r="B669" s="5"/>
      <c r="C669" s="6"/>
    </row>
    <row r="670">
      <c r="A670" s="5"/>
      <c r="B670" s="5"/>
      <c r="C670" s="6"/>
    </row>
    <row r="671">
      <c r="A671" s="5"/>
      <c r="B671" s="5"/>
      <c r="C671" s="6"/>
    </row>
    <row r="672">
      <c r="A672" s="5"/>
      <c r="B672" s="5"/>
      <c r="C672" s="6"/>
    </row>
    <row r="673">
      <c r="A673" s="5"/>
      <c r="B673" s="5"/>
      <c r="C673" s="6"/>
    </row>
    <row r="674">
      <c r="A674" s="5"/>
      <c r="B674" s="5"/>
      <c r="C674" s="6"/>
    </row>
    <row r="675">
      <c r="A675" s="5"/>
      <c r="B675" s="5"/>
      <c r="C675" s="6"/>
    </row>
    <row r="676">
      <c r="A676" s="5"/>
      <c r="B676" s="5"/>
      <c r="C676" s="6"/>
    </row>
    <row r="677">
      <c r="A677" s="5"/>
      <c r="B677" s="5"/>
      <c r="C677" s="6"/>
    </row>
    <row r="678">
      <c r="A678" s="5"/>
      <c r="B678" s="5"/>
      <c r="C678" s="6"/>
    </row>
    <row r="679">
      <c r="A679" s="5"/>
      <c r="B679" s="5"/>
      <c r="C679" s="6"/>
    </row>
    <row r="680">
      <c r="A680" s="5"/>
      <c r="B680" s="5"/>
      <c r="C680" s="6"/>
    </row>
    <row r="681">
      <c r="A681" s="5"/>
      <c r="B681" s="5"/>
      <c r="C681" s="6"/>
    </row>
    <row r="682">
      <c r="A682" s="5"/>
      <c r="B682" s="5"/>
      <c r="C682" s="6"/>
    </row>
    <row r="683">
      <c r="A683" s="5"/>
      <c r="B683" s="5"/>
      <c r="C683" s="6"/>
    </row>
    <row r="684">
      <c r="A684" s="5"/>
      <c r="B684" s="5"/>
      <c r="C684" s="6"/>
    </row>
    <row r="685">
      <c r="A685" s="5"/>
      <c r="B685" s="5"/>
      <c r="C685" s="6"/>
    </row>
    <row r="686">
      <c r="A686" s="5"/>
      <c r="B686" s="5"/>
      <c r="C686" s="6"/>
    </row>
    <row r="687">
      <c r="A687" s="5"/>
      <c r="B687" s="5"/>
      <c r="C687" s="6"/>
    </row>
    <row r="688">
      <c r="A688" s="5"/>
      <c r="B688" s="5"/>
      <c r="C688" s="6"/>
    </row>
    <row r="689">
      <c r="A689" s="5"/>
      <c r="B689" s="5"/>
      <c r="C689" s="6"/>
    </row>
    <row r="690">
      <c r="A690" s="5"/>
      <c r="B690" s="5"/>
      <c r="C690" s="6"/>
    </row>
    <row r="691">
      <c r="A691" s="5"/>
      <c r="B691" s="5"/>
      <c r="C691" s="6"/>
    </row>
    <row r="692">
      <c r="A692" s="5"/>
      <c r="B692" s="5"/>
      <c r="C692" s="6"/>
    </row>
    <row r="693">
      <c r="A693" s="5"/>
      <c r="B693" s="5"/>
      <c r="C693" s="6"/>
    </row>
    <row r="694">
      <c r="A694" s="5"/>
      <c r="B694" s="5"/>
      <c r="C694" s="6"/>
    </row>
    <row r="695">
      <c r="A695" s="5"/>
      <c r="B695" s="5"/>
      <c r="C695" s="6"/>
    </row>
    <row r="696">
      <c r="A696" s="5"/>
      <c r="B696" s="5"/>
      <c r="C696" s="6"/>
    </row>
    <row r="697">
      <c r="A697" s="5"/>
      <c r="B697" s="5"/>
      <c r="C697" s="6"/>
    </row>
    <row r="698">
      <c r="A698" s="5"/>
      <c r="B698" s="5"/>
      <c r="C698" s="6"/>
    </row>
    <row r="699">
      <c r="A699" s="5"/>
      <c r="B699" s="5"/>
      <c r="C699" s="6"/>
    </row>
    <row r="700">
      <c r="A700" s="5"/>
      <c r="B700" s="5"/>
      <c r="C700" s="6"/>
    </row>
    <row r="701">
      <c r="A701" s="5"/>
      <c r="B701" s="5"/>
      <c r="C701" s="6"/>
    </row>
    <row r="702">
      <c r="A702" s="5"/>
      <c r="B702" s="5"/>
      <c r="C702" s="6"/>
    </row>
    <row r="703">
      <c r="A703" s="5"/>
      <c r="B703" s="5"/>
      <c r="C703" s="6"/>
    </row>
    <row r="704">
      <c r="A704" s="5"/>
      <c r="B704" s="5"/>
      <c r="C704" s="6"/>
    </row>
    <row r="705">
      <c r="A705" s="5"/>
      <c r="B705" s="5"/>
      <c r="C705" s="6"/>
    </row>
    <row r="706">
      <c r="A706" s="5"/>
      <c r="B706" s="5"/>
      <c r="C706" s="6"/>
    </row>
    <row r="707">
      <c r="A707" s="5"/>
      <c r="B707" s="5"/>
      <c r="C707" s="6"/>
    </row>
    <row r="708">
      <c r="A708" s="5"/>
      <c r="B708" s="5"/>
      <c r="C708" s="6"/>
    </row>
    <row r="709">
      <c r="A709" s="5"/>
      <c r="B709" s="5"/>
      <c r="C709" s="6"/>
    </row>
    <row r="710">
      <c r="A710" s="5"/>
      <c r="B710" s="5"/>
      <c r="C710" s="6"/>
    </row>
    <row r="711">
      <c r="A711" s="5"/>
      <c r="B711" s="5"/>
      <c r="C711" s="6"/>
    </row>
    <row r="712">
      <c r="A712" s="5"/>
      <c r="B712" s="5"/>
      <c r="C712" s="6"/>
    </row>
    <row r="713">
      <c r="A713" s="5"/>
      <c r="B713" s="5"/>
      <c r="C713" s="6"/>
    </row>
    <row r="714">
      <c r="A714" s="5"/>
      <c r="B714" s="5"/>
      <c r="C714" s="6"/>
    </row>
    <row r="715">
      <c r="A715" s="5"/>
      <c r="B715" s="5"/>
      <c r="C715" s="6"/>
    </row>
    <row r="716">
      <c r="A716" s="5"/>
      <c r="B716" s="5"/>
      <c r="C716" s="6"/>
    </row>
    <row r="717">
      <c r="A717" s="5"/>
      <c r="B717" s="5"/>
      <c r="C717" s="6"/>
    </row>
    <row r="718">
      <c r="A718" s="5"/>
      <c r="B718" s="5"/>
      <c r="C718" s="6"/>
    </row>
    <row r="719">
      <c r="A719" s="5"/>
      <c r="B719" s="5"/>
      <c r="C719" s="6"/>
    </row>
    <row r="720">
      <c r="A720" s="5"/>
      <c r="B720" s="5"/>
      <c r="C720" s="6"/>
    </row>
    <row r="721">
      <c r="A721" s="5"/>
      <c r="B721" s="5"/>
      <c r="C721" s="6"/>
    </row>
    <row r="722">
      <c r="A722" s="5"/>
      <c r="B722" s="5"/>
      <c r="C722" s="6"/>
    </row>
    <row r="723">
      <c r="A723" s="5"/>
      <c r="B723" s="5"/>
      <c r="C723" s="6"/>
    </row>
    <row r="724">
      <c r="A724" s="5"/>
      <c r="B724" s="5"/>
      <c r="C724" s="6"/>
    </row>
    <row r="725">
      <c r="A725" s="5"/>
      <c r="B725" s="5"/>
      <c r="C725" s="6"/>
    </row>
    <row r="726">
      <c r="A726" s="5"/>
      <c r="B726" s="5"/>
      <c r="C726" s="6"/>
    </row>
    <row r="727">
      <c r="A727" s="5"/>
      <c r="B727" s="5"/>
      <c r="C727" s="6"/>
    </row>
    <row r="728">
      <c r="A728" s="5"/>
      <c r="B728" s="5"/>
      <c r="C728" s="6"/>
    </row>
    <row r="729">
      <c r="A729" s="5"/>
      <c r="B729" s="5"/>
      <c r="C729" s="6"/>
    </row>
    <row r="730">
      <c r="A730" s="5"/>
      <c r="B730" s="5"/>
      <c r="C730" s="6"/>
    </row>
    <row r="731">
      <c r="A731" s="5"/>
      <c r="B731" s="5"/>
      <c r="C731" s="6"/>
    </row>
    <row r="732">
      <c r="A732" s="5"/>
      <c r="B732" s="5"/>
      <c r="C732" s="6"/>
    </row>
    <row r="733">
      <c r="A733" s="5"/>
      <c r="B733" s="5"/>
      <c r="C733" s="6"/>
    </row>
    <row r="734">
      <c r="A734" s="5"/>
      <c r="B734" s="5"/>
      <c r="C734" s="6"/>
    </row>
    <row r="735">
      <c r="A735" s="5"/>
      <c r="B735" s="5"/>
      <c r="C735" s="6"/>
    </row>
    <row r="736">
      <c r="A736" s="5"/>
      <c r="B736" s="5"/>
      <c r="C736" s="6"/>
    </row>
    <row r="737">
      <c r="A737" s="5"/>
      <c r="B737" s="5"/>
      <c r="C737" s="6"/>
    </row>
    <row r="738">
      <c r="A738" s="5"/>
      <c r="B738" s="5"/>
      <c r="C738" s="6"/>
    </row>
    <row r="739">
      <c r="A739" s="5"/>
      <c r="B739" s="5"/>
      <c r="C739" s="6"/>
    </row>
    <row r="740">
      <c r="A740" s="5"/>
      <c r="B740" s="5"/>
      <c r="C740" s="6"/>
    </row>
    <row r="741">
      <c r="A741" s="5"/>
      <c r="B741" s="5"/>
      <c r="C741" s="6"/>
    </row>
    <row r="742">
      <c r="A742" s="5"/>
      <c r="B742" s="5"/>
      <c r="C742" s="6"/>
    </row>
    <row r="743">
      <c r="A743" s="5"/>
      <c r="B743" s="5"/>
      <c r="C743" s="6"/>
    </row>
    <row r="744">
      <c r="A744" s="5"/>
      <c r="B744" s="5"/>
      <c r="C744" s="6"/>
    </row>
    <row r="745">
      <c r="A745" s="5"/>
      <c r="B745" s="5"/>
      <c r="C745" s="6"/>
    </row>
    <row r="746">
      <c r="A746" s="5"/>
      <c r="B746" s="5"/>
      <c r="C746" s="6"/>
    </row>
    <row r="747">
      <c r="A747" s="5"/>
      <c r="B747" s="5"/>
      <c r="C747" s="6"/>
    </row>
    <row r="748">
      <c r="A748" s="5"/>
      <c r="B748" s="5"/>
      <c r="C748" s="6"/>
    </row>
    <row r="749">
      <c r="A749" s="5"/>
      <c r="B749" s="5"/>
      <c r="C749" s="6"/>
    </row>
    <row r="750">
      <c r="A750" s="5"/>
      <c r="B750" s="5"/>
      <c r="C750" s="6"/>
    </row>
    <row r="751">
      <c r="A751" s="5"/>
      <c r="B751" s="5"/>
      <c r="C751" s="6"/>
    </row>
    <row r="752">
      <c r="A752" s="5"/>
      <c r="B752" s="5"/>
      <c r="C752" s="6"/>
    </row>
    <row r="753">
      <c r="A753" s="5"/>
      <c r="B753" s="5"/>
      <c r="C753" s="6"/>
    </row>
    <row r="754">
      <c r="A754" s="5"/>
      <c r="B754" s="5"/>
      <c r="C754" s="6"/>
    </row>
    <row r="755">
      <c r="A755" s="5"/>
      <c r="B755" s="5"/>
      <c r="C755" s="6"/>
    </row>
    <row r="756">
      <c r="A756" s="5"/>
      <c r="B756" s="5"/>
      <c r="C756" s="6"/>
    </row>
    <row r="757">
      <c r="A757" s="5"/>
      <c r="B757" s="5"/>
      <c r="C757" s="6"/>
    </row>
    <row r="758">
      <c r="A758" s="5"/>
      <c r="B758" s="5"/>
      <c r="C758" s="6"/>
    </row>
    <row r="759">
      <c r="A759" s="5"/>
      <c r="B759" s="5"/>
      <c r="C759" s="6"/>
    </row>
    <row r="760">
      <c r="A760" s="5"/>
      <c r="B760" s="5"/>
      <c r="C760" s="6"/>
    </row>
    <row r="761">
      <c r="A761" s="5"/>
      <c r="B761" s="5"/>
      <c r="C761" s="6"/>
    </row>
    <row r="762">
      <c r="A762" s="5"/>
      <c r="B762" s="5"/>
      <c r="C762" s="6"/>
    </row>
    <row r="763">
      <c r="A763" s="5"/>
      <c r="B763" s="5"/>
      <c r="C763" s="6"/>
    </row>
    <row r="764">
      <c r="A764" s="5"/>
      <c r="B764" s="5"/>
      <c r="C764" s="6"/>
    </row>
    <row r="765">
      <c r="A765" s="5"/>
      <c r="B765" s="5"/>
      <c r="C765" s="6"/>
    </row>
    <row r="766">
      <c r="A766" s="5"/>
      <c r="B766" s="5"/>
      <c r="C766" s="6"/>
    </row>
    <row r="767">
      <c r="A767" s="5"/>
      <c r="B767" s="5"/>
      <c r="C767" s="6"/>
    </row>
    <row r="768">
      <c r="A768" s="5"/>
      <c r="B768" s="5"/>
      <c r="C768" s="6"/>
    </row>
    <row r="769">
      <c r="A769" s="5"/>
      <c r="B769" s="5"/>
      <c r="C769" s="6"/>
    </row>
    <row r="770">
      <c r="A770" s="5"/>
      <c r="B770" s="5"/>
      <c r="C770" s="6"/>
    </row>
    <row r="771">
      <c r="A771" s="5"/>
      <c r="B771" s="5"/>
      <c r="C771" s="6"/>
    </row>
    <row r="772">
      <c r="A772" s="5"/>
      <c r="B772" s="5"/>
      <c r="C772" s="6"/>
    </row>
    <row r="773">
      <c r="A773" s="5"/>
      <c r="B773" s="5"/>
      <c r="C773" s="6"/>
    </row>
    <row r="774">
      <c r="A774" s="5"/>
      <c r="B774" s="5"/>
      <c r="C774" s="6"/>
    </row>
    <row r="775">
      <c r="A775" s="5"/>
      <c r="B775" s="5"/>
      <c r="C775" s="6"/>
    </row>
    <row r="776">
      <c r="A776" s="5"/>
      <c r="B776" s="5"/>
      <c r="C776" s="6"/>
    </row>
    <row r="777">
      <c r="A777" s="5"/>
      <c r="B777" s="5"/>
      <c r="C777" s="6"/>
    </row>
    <row r="778">
      <c r="A778" s="5"/>
      <c r="B778" s="5"/>
      <c r="C778" s="6"/>
    </row>
    <row r="779">
      <c r="A779" s="5"/>
      <c r="B779" s="5"/>
      <c r="C779" s="6"/>
    </row>
    <row r="780">
      <c r="A780" s="5"/>
      <c r="B780" s="5"/>
      <c r="C780" s="6"/>
    </row>
    <row r="781">
      <c r="A781" s="5"/>
      <c r="B781" s="5"/>
      <c r="C781" s="6"/>
    </row>
    <row r="782">
      <c r="A782" s="5"/>
      <c r="B782" s="5"/>
      <c r="C782" s="6"/>
    </row>
    <row r="783">
      <c r="A783" s="5"/>
      <c r="B783" s="5"/>
      <c r="C783" s="6"/>
    </row>
    <row r="784">
      <c r="A784" s="5"/>
      <c r="B784" s="5"/>
      <c r="C784" s="6"/>
    </row>
    <row r="785">
      <c r="A785" s="5"/>
      <c r="B785" s="5"/>
      <c r="C785" s="6"/>
    </row>
    <row r="786">
      <c r="A786" s="5"/>
      <c r="B786" s="5"/>
      <c r="C786" s="6"/>
    </row>
    <row r="787">
      <c r="A787" s="5"/>
      <c r="B787" s="5"/>
      <c r="C787" s="6"/>
    </row>
    <row r="788">
      <c r="A788" s="5"/>
      <c r="B788" s="5"/>
      <c r="C788" s="6"/>
    </row>
    <row r="789">
      <c r="A789" s="5"/>
      <c r="B789" s="5"/>
      <c r="C789" s="6"/>
    </row>
    <row r="790">
      <c r="A790" s="5"/>
      <c r="B790" s="5"/>
      <c r="C790" s="6"/>
    </row>
    <row r="791">
      <c r="A791" s="5"/>
      <c r="B791" s="5"/>
      <c r="C791" s="6"/>
    </row>
    <row r="792">
      <c r="A792" s="5"/>
      <c r="B792" s="5"/>
      <c r="C792" s="6"/>
    </row>
    <row r="793">
      <c r="A793" s="5"/>
      <c r="B793" s="5"/>
      <c r="C793" s="6"/>
    </row>
    <row r="794">
      <c r="A794" s="5"/>
      <c r="B794" s="5"/>
      <c r="C794" s="6"/>
    </row>
    <row r="795">
      <c r="A795" s="5"/>
      <c r="B795" s="5"/>
      <c r="C795" s="6"/>
    </row>
    <row r="796">
      <c r="A796" s="5"/>
      <c r="B796" s="5"/>
      <c r="C796" s="6"/>
    </row>
    <row r="797">
      <c r="A797" s="5"/>
      <c r="B797" s="5"/>
      <c r="C797" s="6"/>
    </row>
    <row r="798">
      <c r="A798" s="5"/>
      <c r="B798" s="5"/>
      <c r="C798" s="6"/>
    </row>
    <row r="799">
      <c r="A799" s="5"/>
      <c r="B799" s="5"/>
      <c r="C799" s="6"/>
    </row>
    <row r="800">
      <c r="A800" s="5"/>
      <c r="B800" s="5"/>
      <c r="C800" s="6"/>
    </row>
    <row r="801">
      <c r="A801" s="5"/>
      <c r="B801" s="5"/>
      <c r="C801" s="6"/>
    </row>
    <row r="802">
      <c r="A802" s="5"/>
      <c r="B802" s="5"/>
      <c r="C802" s="6"/>
    </row>
    <row r="803">
      <c r="A803" s="5"/>
      <c r="B803" s="5"/>
      <c r="C803" s="6"/>
    </row>
    <row r="804">
      <c r="A804" s="5"/>
      <c r="B804" s="5"/>
      <c r="C804" s="6"/>
    </row>
    <row r="805">
      <c r="A805" s="5"/>
      <c r="B805" s="5"/>
      <c r="C805" s="6"/>
    </row>
    <row r="806">
      <c r="A806" s="5"/>
      <c r="B806" s="5"/>
      <c r="C806" s="6"/>
    </row>
    <row r="807">
      <c r="A807" s="5"/>
      <c r="B807" s="5"/>
      <c r="C807" s="6"/>
    </row>
    <row r="808">
      <c r="A808" s="5"/>
      <c r="B808" s="5"/>
      <c r="C808" s="6"/>
    </row>
    <row r="809">
      <c r="A809" s="5"/>
      <c r="B809" s="5"/>
      <c r="C809" s="6"/>
    </row>
    <row r="810">
      <c r="A810" s="5"/>
      <c r="B810" s="5"/>
      <c r="C810" s="6"/>
    </row>
    <row r="811">
      <c r="A811" s="5"/>
      <c r="B811" s="5"/>
      <c r="C811" s="6"/>
    </row>
    <row r="812">
      <c r="A812" s="5"/>
      <c r="B812" s="5"/>
      <c r="C812" s="6"/>
    </row>
    <row r="813">
      <c r="A813" s="5"/>
      <c r="B813" s="5"/>
      <c r="C813" s="6"/>
    </row>
    <row r="814">
      <c r="A814" s="5"/>
      <c r="B814" s="5"/>
      <c r="C814" s="6"/>
    </row>
    <row r="815">
      <c r="A815" s="5"/>
      <c r="B815" s="5"/>
      <c r="C815" s="6"/>
    </row>
    <row r="816">
      <c r="A816" s="5"/>
      <c r="B816" s="5"/>
      <c r="C816" s="6"/>
    </row>
    <row r="817">
      <c r="A817" s="5"/>
      <c r="B817" s="5"/>
      <c r="C817" s="6"/>
    </row>
    <row r="818">
      <c r="A818" s="5"/>
      <c r="B818" s="5"/>
      <c r="C818" s="6"/>
    </row>
    <row r="819">
      <c r="A819" s="5"/>
      <c r="B819" s="5"/>
      <c r="C819" s="6"/>
    </row>
    <row r="820">
      <c r="A820" s="5"/>
      <c r="B820" s="5"/>
      <c r="C820" s="6"/>
    </row>
    <row r="821">
      <c r="A821" s="5"/>
      <c r="B821" s="5"/>
      <c r="C821" s="6"/>
    </row>
    <row r="822">
      <c r="A822" s="5"/>
      <c r="B822" s="5"/>
      <c r="C822" s="6"/>
    </row>
    <row r="823">
      <c r="A823" s="5"/>
      <c r="B823" s="5"/>
      <c r="C823" s="6"/>
    </row>
    <row r="824">
      <c r="A824" s="5"/>
      <c r="B824" s="5"/>
      <c r="C824" s="6"/>
    </row>
    <row r="825">
      <c r="A825" s="5"/>
      <c r="B825" s="5"/>
      <c r="C825" s="6"/>
    </row>
    <row r="826">
      <c r="A826" s="5"/>
      <c r="B826" s="5"/>
      <c r="C826" s="6"/>
    </row>
    <row r="827">
      <c r="A827" s="5"/>
      <c r="B827" s="5"/>
      <c r="C827" s="6"/>
    </row>
    <row r="828">
      <c r="A828" s="5"/>
      <c r="B828" s="5"/>
      <c r="C828" s="6"/>
    </row>
    <row r="829">
      <c r="A829" s="5"/>
      <c r="B829" s="5"/>
      <c r="C829" s="6"/>
    </row>
    <row r="830">
      <c r="A830" s="5"/>
      <c r="B830" s="5"/>
      <c r="C830" s="6"/>
    </row>
    <row r="831">
      <c r="A831" s="5"/>
      <c r="B831" s="5"/>
      <c r="C831" s="6"/>
    </row>
    <row r="832">
      <c r="A832" s="5"/>
      <c r="B832" s="5"/>
      <c r="C832" s="6"/>
    </row>
    <row r="833">
      <c r="A833" s="5"/>
      <c r="B833" s="5"/>
      <c r="C833" s="6"/>
    </row>
    <row r="834">
      <c r="A834" s="5"/>
      <c r="B834" s="5"/>
      <c r="C834" s="6"/>
    </row>
    <row r="835">
      <c r="A835" s="5"/>
      <c r="B835" s="5"/>
      <c r="C835" s="6"/>
    </row>
    <row r="836">
      <c r="A836" s="5"/>
      <c r="B836" s="5"/>
      <c r="C836" s="6"/>
    </row>
    <row r="837">
      <c r="A837" s="5"/>
      <c r="B837" s="5"/>
      <c r="C837" s="6"/>
    </row>
    <row r="838">
      <c r="A838" s="5"/>
      <c r="B838" s="5"/>
      <c r="C838" s="6"/>
    </row>
    <row r="839">
      <c r="A839" s="5"/>
      <c r="B839" s="5"/>
      <c r="C839" s="6"/>
    </row>
    <row r="840">
      <c r="A840" s="5"/>
      <c r="B840" s="5"/>
      <c r="C840" s="6"/>
    </row>
    <row r="841">
      <c r="A841" s="5"/>
      <c r="B841" s="5"/>
      <c r="C841" s="6"/>
    </row>
    <row r="842">
      <c r="A842" s="5"/>
      <c r="B842" s="5"/>
      <c r="C842" s="6"/>
    </row>
    <row r="843">
      <c r="A843" s="5"/>
      <c r="B843" s="5"/>
      <c r="C843" s="6"/>
    </row>
    <row r="844">
      <c r="A844" s="5"/>
      <c r="B844" s="5"/>
      <c r="C844" s="6"/>
    </row>
    <row r="845">
      <c r="A845" s="5"/>
      <c r="B845" s="5"/>
      <c r="C845" s="6"/>
    </row>
    <row r="846">
      <c r="A846" s="5"/>
      <c r="B846" s="5"/>
      <c r="C846" s="6"/>
    </row>
    <row r="847">
      <c r="A847" s="5"/>
      <c r="B847" s="5"/>
      <c r="C847" s="6"/>
    </row>
    <row r="848">
      <c r="A848" s="5"/>
      <c r="B848" s="5"/>
      <c r="C848" s="6"/>
    </row>
    <row r="849">
      <c r="A849" s="5"/>
      <c r="B849" s="5"/>
      <c r="C849" s="6"/>
    </row>
    <row r="850">
      <c r="A850" s="5"/>
      <c r="B850" s="5"/>
      <c r="C850" s="6"/>
    </row>
    <row r="851">
      <c r="A851" s="5"/>
      <c r="B851" s="5"/>
      <c r="C851" s="6"/>
    </row>
    <row r="852">
      <c r="A852" s="5"/>
      <c r="B852" s="5"/>
      <c r="C852" s="6"/>
    </row>
    <row r="853">
      <c r="A853" s="5"/>
      <c r="B853" s="5"/>
      <c r="C853" s="6"/>
    </row>
    <row r="854">
      <c r="A854" s="5"/>
      <c r="B854" s="5"/>
      <c r="C854" s="6"/>
    </row>
    <row r="855">
      <c r="A855" s="5"/>
      <c r="B855" s="5"/>
      <c r="C855" s="6"/>
    </row>
    <row r="856">
      <c r="A856" s="5"/>
      <c r="B856" s="5"/>
      <c r="C856" s="6"/>
    </row>
    <row r="857">
      <c r="A857" s="5"/>
      <c r="B857" s="5"/>
      <c r="C857" s="6"/>
    </row>
    <row r="858">
      <c r="A858" s="5"/>
      <c r="B858" s="5"/>
      <c r="C858" s="6"/>
    </row>
    <row r="859">
      <c r="A859" s="5"/>
      <c r="B859" s="5"/>
      <c r="C859" s="6"/>
    </row>
    <row r="860">
      <c r="A860" s="5"/>
      <c r="B860" s="5"/>
      <c r="C860" s="6"/>
    </row>
    <row r="861">
      <c r="A861" s="5"/>
      <c r="B861" s="5"/>
      <c r="C861" s="6"/>
    </row>
    <row r="862">
      <c r="A862" s="5"/>
      <c r="B862" s="5"/>
      <c r="C862" s="6"/>
    </row>
    <row r="863">
      <c r="A863" s="5"/>
      <c r="B863" s="5"/>
      <c r="C863" s="6"/>
    </row>
    <row r="864">
      <c r="A864" s="5"/>
      <c r="B864" s="5"/>
      <c r="C864" s="6"/>
    </row>
    <row r="865">
      <c r="A865" s="5"/>
      <c r="B865" s="5"/>
      <c r="C865" s="6"/>
    </row>
    <row r="866">
      <c r="A866" s="5"/>
      <c r="B866" s="5"/>
      <c r="C866" s="6"/>
    </row>
    <row r="867">
      <c r="A867" s="5"/>
      <c r="B867" s="5"/>
      <c r="C867" s="6"/>
    </row>
    <row r="868">
      <c r="A868" s="5"/>
      <c r="B868" s="5"/>
      <c r="C868" s="6"/>
    </row>
    <row r="869">
      <c r="A869" s="5"/>
      <c r="B869" s="5"/>
      <c r="C869" s="6"/>
    </row>
    <row r="870">
      <c r="A870" s="5"/>
      <c r="B870" s="5"/>
      <c r="C870" s="6"/>
    </row>
    <row r="871">
      <c r="A871" s="5"/>
      <c r="B871" s="5"/>
      <c r="C871" s="6"/>
    </row>
    <row r="872">
      <c r="A872" s="5"/>
      <c r="B872" s="5"/>
      <c r="C872" s="6"/>
    </row>
    <row r="873">
      <c r="A873" s="5"/>
      <c r="B873" s="5"/>
      <c r="C873" s="6"/>
    </row>
    <row r="874">
      <c r="A874" s="5"/>
      <c r="B874" s="5"/>
      <c r="C874" s="6"/>
    </row>
    <row r="875">
      <c r="A875" s="5"/>
      <c r="B875" s="5"/>
      <c r="C875" s="6"/>
    </row>
    <row r="876">
      <c r="A876" s="5"/>
      <c r="B876" s="5"/>
      <c r="C876" s="6"/>
    </row>
    <row r="877">
      <c r="A877" s="5"/>
      <c r="B877" s="5"/>
      <c r="C877" s="6"/>
    </row>
    <row r="878">
      <c r="A878" s="5"/>
      <c r="B878" s="5"/>
      <c r="C878" s="6"/>
    </row>
    <row r="879">
      <c r="A879" s="5"/>
      <c r="B879" s="5"/>
      <c r="C879" s="6"/>
    </row>
    <row r="880">
      <c r="A880" s="5"/>
      <c r="B880" s="5"/>
      <c r="C880" s="6"/>
    </row>
    <row r="881">
      <c r="A881" s="5"/>
      <c r="B881" s="5"/>
      <c r="C881" s="6"/>
    </row>
    <row r="882">
      <c r="A882" s="5"/>
      <c r="B882" s="5"/>
      <c r="C882" s="6"/>
    </row>
    <row r="883">
      <c r="A883" s="5"/>
      <c r="B883" s="5"/>
      <c r="C883" s="6"/>
    </row>
    <row r="884">
      <c r="A884" s="5"/>
      <c r="B884" s="5"/>
      <c r="C884" s="6"/>
    </row>
    <row r="885">
      <c r="A885" s="5"/>
      <c r="B885" s="5"/>
      <c r="C885" s="6"/>
    </row>
    <row r="886">
      <c r="A886" s="5"/>
      <c r="B886" s="5"/>
      <c r="C886" s="6"/>
    </row>
    <row r="887">
      <c r="A887" s="5"/>
      <c r="B887" s="5"/>
      <c r="C887" s="6"/>
    </row>
    <row r="888">
      <c r="A888" s="5"/>
      <c r="B888" s="5"/>
      <c r="C888" s="6"/>
    </row>
    <row r="889">
      <c r="A889" s="5"/>
      <c r="B889" s="5"/>
      <c r="C889" s="6"/>
    </row>
    <row r="890">
      <c r="A890" s="5"/>
      <c r="B890" s="5"/>
      <c r="C890" s="6"/>
    </row>
    <row r="891">
      <c r="A891" s="5"/>
      <c r="B891" s="5"/>
      <c r="C891" s="6"/>
    </row>
    <row r="892">
      <c r="A892" s="5"/>
      <c r="B892" s="5"/>
      <c r="C892" s="6"/>
    </row>
    <row r="893">
      <c r="A893" s="5"/>
      <c r="B893" s="5"/>
      <c r="C893" s="6"/>
    </row>
    <row r="894">
      <c r="A894" s="5"/>
      <c r="B894" s="5"/>
      <c r="C894" s="6"/>
    </row>
    <row r="895">
      <c r="A895" s="5"/>
      <c r="B895" s="5"/>
      <c r="C895" s="6"/>
    </row>
    <row r="896">
      <c r="A896" s="5"/>
      <c r="B896" s="5"/>
      <c r="C896" s="6"/>
    </row>
    <row r="897">
      <c r="A897" s="5"/>
      <c r="B897" s="5"/>
      <c r="C897" s="6"/>
    </row>
    <row r="898">
      <c r="A898" s="5"/>
      <c r="B898" s="5"/>
      <c r="C898" s="6"/>
    </row>
    <row r="899">
      <c r="A899" s="5"/>
      <c r="B899" s="5"/>
      <c r="C899" s="6"/>
    </row>
    <row r="900">
      <c r="A900" s="5"/>
      <c r="B900" s="5"/>
      <c r="C900" s="6"/>
    </row>
    <row r="901">
      <c r="A901" s="5"/>
      <c r="B901" s="5"/>
      <c r="C901" s="6"/>
    </row>
    <row r="902">
      <c r="A902" s="5"/>
      <c r="B902" s="5"/>
      <c r="C902" s="6"/>
    </row>
    <row r="903">
      <c r="A903" s="5"/>
      <c r="B903" s="5"/>
      <c r="C903" s="6"/>
    </row>
    <row r="904">
      <c r="A904" s="5"/>
      <c r="B904" s="5"/>
      <c r="C904" s="6"/>
    </row>
    <row r="905">
      <c r="A905" s="5"/>
      <c r="B905" s="5"/>
      <c r="C905" s="6"/>
    </row>
    <row r="906">
      <c r="A906" s="5"/>
      <c r="B906" s="5"/>
      <c r="C906" s="6"/>
    </row>
    <row r="907">
      <c r="A907" s="5"/>
      <c r="B907" s="5"/>
      <c r="C907" s="6"/>
    </row>
    <row r="908">
      <c r="A908" s="5"/>
      <c r="B908" s="5"/>
      <c r="C908" s="6"/>
    </row>
    <row r="909">
      <c r="A909" s="5"/>
      <c r="B909" s="5"/>
      <c r="C909" s="6"/>
    </row>
    <row r="910">
      <c r="A910" s="5"/>
      <c r="B910" s="5"/>
      <c r="C910" s="6"/>
    </row>
    <row r="911">
      <c r="A911" s="5"/>
      <c r="B911" s="5"/>
      <c r="C911" s="6"/>
    </row>
    <row r="912">
      <c r="A912" s="5"/>
      <c r="B912" s="5"/>
      <c r="C912" s="6"/>
    </row>
    <row r="913">
      <c r="A913" s="5"/>
      <c r="B913" s="5"/>
      <c r="C913" s="6"/>
    </row>
    <row r="914">
      <c r="A914" s="5"/>
      <c r="B914" s="5"/>
      <c r="C914" s="6"/>
    </row>
    <row r="915">
      <c r="A915" s="5"/>
      <c r="B915" s="5"/>
      <c r="C915" s="6"/>
    </row>
    <row r="916">
      <c r="A916" s="5"/>
      <c r="B916" s="5"/>
      <c r="C916" s="6"/>
    </row>
    <row r="917">
      <c r="A917" s="5"/>
      <c r="B917" s="5"/>
      <c r="C917" s="6"/>
    </row>
    <row r="918">
      <c r="A918" s="5"/>
      <c r="B918" s="5"/>
      <c r="C918" s="6"/>
    </row>
    <row r="919">
      <c r="A919" s="5"/>
      <c r="B919" s="5"/>
      <c r="C919" s="6"/>
    </row>
    <row r="920">
      <c r="A920" s="5"/>
      <c r="B920" s="5"/>
      <c r="C920" s="6"/>
    </row>
    <row r="921">
      <c r="A921" s="5"/>
      <c r="B921" s="5"/>
      <c r="C921" s="6"/>
    </row>
    <row r="922">
      <c r="A922" s="5"/>
      <c r="B922" s="5"/>
      <c r="C922" s="6"/>
    </row>
    <row r="923">
      <c r="A923" s="5"/>
      <c r="B923" s="5"/>
      <c r="C923" s="6"/>
    </row>
    <row r="924">
      <c r="A924" s="5"/>
      <c r="B924" s="5"/>
      <c r="C924" s="6"/>
    </row>
    <row r="925">
      <c r="A925" s="5"/>
      <c r="B925" s="5"/>
      <c r="C925" s="6"/>
    </row>
    <row r="926">
      <c r="A926" s="5"/>
      <c r="B926" s="5"/>
      <c r="C926" s="6"/>
    </row>
    <row r="927">
      <c r="A927" s="5"/>
      <c r="B927" s="5"/>
      <c r="C927" s="6"/>
    </row>
    <row r="928">
      <c r="A928" s="5"/>
      <c r="B928" s="5"/>
      <c r="C928" s="6"/>
    </row>
    <row r="929">
      <c r="A929" s="5"/>
      <c r="B929" s="5"/>
      <c r="C929" s="6"/>
    </row>
    <row r="930">
      <c r="A930" s="5"/>
      <c r="B930" s="5"/>
      <c r="C930" s="6"/>
    </row>
    <row r="931">
      <c r="A931" s="5"/>
      <c r="B931" s="5"/>
      <c r="C931" s="6"/>
    </row>
    <row r="932">
      <c r="A932" s="5"/>
      <c r="B932" s="5"/>
      <c r="C932" s="6"/>
    </row>
    <row r="933">
      <c r="A933" s="5"/>
      <c r="B933" s="5"/>
      <c r="C933" s="6"/>
    </row>
    <row r="934">
      <c r="A934" s="5"/>
      <c r="B934" s="5"/>
      <c r="C934" s="6"/>
    </row>
    <row r="935">
      <c r="A935" s="5"/>
      <c r="B935" s="5"/>
      <c r="C935" s="6"/>
    </row>
    <row r="936">
      <c r="A936" s="5"/>
      <c r="B936" s="5"/>
      <c r="C936" s="6"/>
    </row>
    <row r="937">
      <c r="A937" s="5"/>
      <c r="B937" s="5"/>
      <c r="C937" s="6"/>
    </row>
    <row r="938">
      <c r="A938" s="5"/>
      <c r="B938" s="5"/>
      <c r="C938" s="6"/>
    </row>
    <row r="939">
      <c r="A939" s="5"/>
      <c r="B939" s="5"/>
      <c r="C939" s="6"/>
    </row>
    <row r="940">
      <c r="A940" s="5"/>
      <c r="B940" s="5"/>
      <c r="C940" s="6"/>
    </row>
    <row r="941">
      <c r="A941" s="5"/>
      <c r="B941" s="5"/>
      <c r="C941" s="6"/>
    </row>
    <row r="942">
      <c r="A942" s="5"/>
      <c r="B942" s="5"/>
      <c r="C942" s="6"/>
    </row>
    <row r="943">
      <c r="A943" s="5"/>
      <c r="B943" s="5"/>
      <c r="C943" s="6"/>
    </row>
    <row r="944">
      <c r="A944" s="5"/>
      <c r="B944" s="5"/>
      <c r="C944" s="6"/>
    </row>
    <row r="945">
      <c r="A945" s="5"/>
      <c r="B945" s="5"/>
      <c r="C945" s="6"/>
    </row>
    <row r="946">
      <c r="A946" s="5"/>
      <c r="B946" s="5"/>
      <c r="C946" s="6"/>
    </row>
    <row r="947">
      <c r="A947" s="5"/>
      <c r="B947" s="5"/>
      <c r="C947" s="6"/>
    </row>
    <row r="948">
      <c r="A948" s="5"/>
      <c r="B948" s="5"/>
      <c r="C948" s="6"/>
    </row>
    <row r="949">
      <c r="A949" s="5"/>
      <c r="B949" s="5"/>
      <c r="C949" s="6"/>
    </row>
    <row r="950">
      <c r="A950" s="5"/>
      <c r="B950" s="5"/>
      <c r="C950" s="6"/>
    </row>
    <row r="951">
      <c r="A951" s="5"/>
      <c r="B951" s="5"/>
      <c r="C951" s="6"/>
    </row>
    <row r="952">
      <c r="A952" s="5"/>
      <c r="B952" s="5"/>
      <c r="C952" s="6"/>
    </row>
    <row r="953">
      <c r="A953" s="5"/>
      <c r="B953" s="5"/>
      <c r="C953" s="6"/>
    </row>
    <row r="954">
      <c r="A954" s="5"/>
      <c r="B954" s="5"/>
      <c r="C954" s="6"/>
    </row>
    <row r="955">
      <c r="A955" s="5"/>
      <c r="B955" s="5"/>
      <c r="C955" s="6"/>
    </row>
    <row r="956">
      <c r="A956" s="5"/>
      <c r="B956" s="5"/>
      <c r="C956" s="6"/>
    </row>
    <row r="957">
      <c r="A957" s="5"/>
      <c r="B957" s="5"/>
      <c r="C957" s="6"/>
    </row>
    <row r="958">
      <c r="A958" s="5"/>
      <c r="B958" s="5"/>
      <c r="C958" s="6"/>
    </row>
    <row r="959">
      <c r="A959" s="5"/>
      <c r="B959" s="5"/>
      <c r="C959" s="6"/>
    </row>
    <row r="960">
      <c r="A960" s="5"/>
      <c r="B960" s="5"/>
      <c r="C960" s="6"/>
    </row>
    <row r="961">
      <c r="A961" s="5"/>
      <c r="B961" s="5"/>
      <c r="C961" s="6"/>
    </row>
    <row r="962">
      <c r="A962" s="5"/>
      <c r="B962" s="5"/>
      <c r="C962" s="6"/>
    </row>
    <row r="963">
      <c r="A963" s="5"/>
      <c r="B963" s="5"/>
      <c r="C963" s="6"/>
    </row>
    <row r="964">
      <c r="A964" s="5"/>
      <c r="B964" s="5"/>
      <c r="C964" s="6"/>
    </row>
    <row r="965">
      <c r="A965" s="5"/>
      <c r="B965" s="5"/>
      <c r="C965" s="6"/>
    </row>
    <row r="966">
      <c r="A966" s="5"/>
      <c r="B966" s="5"/>
      <c r="C966" s="6"/>
    </row>
    <row r="967">
      <c r="A967" s="5"/>
      <c r="B967" s="5"/>
      <c r="C967" s="6"/>
    </row>
    <row r="968">
      <c r="A968" s="5"/>
      <c r="B968" s="5"/>
      <c r="C968" s="6"/>
    </row>
    <row r="969">
      <c r="A969" s="5"/>
      <c r="B969" s="5"/>
      <c r="C969" s="6"/>
    </row>
    <row r="970">
      <c r="A970" s="5"/>
      <c r="B970" s="5"/>
      <c r="C970" s="6"/>
    </row>
    <row r="971">
      <c r="A971" s="5"/>
      <c r="B971" s="5"/>
      <c r="C971" s="6"/>
    </row>
    <row r="972">
      <c r="A972" s="5"/>
      <c r="B972" s="5"/>
      <c r="C972" s="6"/>
    </row>
    <row r="973">
      <c r="A973" s="5"/>
      <c r="B973" s="5"/>
      <c r="C973" s="6"/>
    </row>
    <row r="974">
      <c r="A974" s="5"/>
      <c r="B974" s="5"/>
      <c r="C974" s="6"/>
    </row>
    <row r="975">
      <c r="A975" s="5"/>
      <c r="B975" s="5"/>
      <c r="C975" s="6"/>
    </row>
    <row r="976">
      <c r="A976" s="5"/>
      <c r="B976" s="5"/>
      <c r="C976" s="6"/>
    </row>
    <row r="977">
      <c r="A977" s="5"/>
      <c r="B977" s="5"/>
      <c r="C977" s="6"/>
    </row>
    <row r="978">
      <c r="A978" s="5"/>
      <c r="B978" s="5"/>
      <c r="C978" s="6"/>
    </row>
    <row r="979">
      <c r="A979" s="5"/>
      <c r="B979" s="5"/>
      <c r="C979" s="6"/>
    </row>
    <row r="980">
      <c r="A980" s="5"/>
      <c r="B980" s="5"/>
      <c r="C980" s="6"/>
    </row>
    <row r="981">
      <c r="A981" s="5"/>
      <c r="B981" s="5"/>
      <c r="C981" s="6"/>
    </row>
    <row r="982">
      <c r="A982" s="5"/>
      <c r="B982" s="5"/>
      <c r="C982" s="6"/>
    </row>
    <row r="983">
      <c r="A983" s="5"/>
      <c r="B983" s="5"/>
      <c r="C983" s="6"/>
    </row>
    <row r="984">
      <c r="A984" s="5"/>
      <c r="B984" s="5"/>
      <c r="C984" s="6"/>
    </row>
    <row r="985">
      <c r="A985" s="5"/>
      <c r="B985" s="5"/>
      <c r="C985" s="6"/>
    </row>
    <row r="986">
      <c r="A986" s="5"/>
      <c r="B986" s="5"/>
      <c r="C986" s="6"/>
    </row>
    <row r="987">
      <c r="A987" s="5"/>
      <c r="B987" s="5"/>
      <c r="C987" s="6"/>
    </row>
    <row r="988">
      <c r="A988" s="5"/>
      <c r="B988" s="5"/>
      <c r="C988" s="6"/>
    </row>
    <row r="989">
      <c r="A989" s="5"/>
      <c r="B989" s="5"/>
      <c r="C989" s="6"/>
    </row>
    <row r="990">
      <c r="A990" s="5"/>
      <c r="B990" s="5"/>
      <c r="C990" s="6"/>
    </row>
    <row r="991">
      <c r="A991" s="5"/>
      <c r="B991" s="5"/>
      <c r="C991" s="6"/>
    </row>
    <row r="992">
      <c r="A992" s="5"/>
      <c r="B992" s="5"/>
      <c r="C992" s="6"/>
    </row>
    <row r="993">
      <c r="A993" s="5"/>
      <c r="B993" s="5"/>
      <c r="C993" s="6"/>
    </row>
    <row r="994">
      <c r="A994" s="5"/>
      <c r="B994" s="5"/>
      <c r="C994" s="6"/>
    </row>
    <row r="995">
      <c r="A995" s="5"/>
      <c r="B995" s="5"/>
      <c r="C995" s="6"/>
    </row>
    <row r="996">
      <c r="A996" s="5"/>
      <c r="B996" s="5"/>
      <c r="C996" s="6"/>
    </row>
    <row r="997">
      <c r="A997" s="5"/>
      <c r="B997" s="5"/>
      <c r="C997" s="6"/>
    </row>
    <row r="998">
      <c r="A998" s="5"/>
      <c r="B998" s="5"/>
      <c r="C998" s="6"/>
    </row>
    <row r="999">
      <c r="A999" s="5"/>
      <c r="B999" s="5"/>
      <c r="C999" s="6"/>
    </row>
    <row r="1000">
      <c r="A1000" s="5"/>
      <c r="B1000" s="5"/>
      <c r="C1000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22.86"/>
    <col customWidth="1" min="3" max="3" width="9.71"/>
    <col customWidth="1" min="4" max="4" width="7.86"/>
    <col customWidth="1" min="5" max="6" width="7.14"/>
    <col customWidth="1" min="7" max="7" width="14.71"/>
    <col customWidth="1" min="8" max="8" width="11.57"/>
    <col customWidth="1" min="9" max="9" width="9.0"/>
    <col customWidth="1" min="10" max="12" width="7.14"/>
  </cols>
  <sheetData>
    <row r="1">
      <c r="A1" s="100" t="s">
        <v>6435</v>
      </c>
      <c r="B1" s="101" t="s">
        <v>1</v>
      </c>
      <c r="C1" s="102" t="s">
        <v>6436</v>
      </c>
      <c r="D1" s="102" t="s">
        <v>6437</v>
      </c>
      <c r="E1" s="103" t="s">
        <v>6438</v>
      </c>
      <c r="F1" s="104" t="s">
        <v>6439</v>
      </c>
      <c r="G1" s="105" t="s">
        <v>6440</v>
      </c>
      <c r="H1" s="106" t="s">
        <v>6436</v>
      </c>
      <c r="I1" s="102" t="s">
        <v>6437</v>
      </c>
      <c r="J1" s="103" t="s">
        <v>6438</v>
      </c>
      <c r="K1" s="103" t="s">
        <v>6439</v>
      </c>
      <c r="L1" s="106" t="s">
        <v>6441</v>
      </c>
      <c r="M1" s="107"/>
      <c r="N1" s="108"/>
      <c r="O1" s="107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7"/>
      <c r="AI1" s="108"/>
      <c r="AJ1" s="107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</row>
    <row r="2">
      <c r="A2" s="37">
        <f>IFERROR(__xludf.DUMMYFUNCTION("UNIQUE(SORTN(FILTER('ALL DEC'!$D:$D,'ALL DEC'!$A:$A=$A1),1,1,0,FALSE))"),16247.0)</f>
        <v>16247</v>
      </c>
      <c r="B2" s="109" t="str">
        <f>VLOOKUP($A2,'4.02 (071021)'!A:C,2,FALSE)</f>
        <v>LOYA, VICTOR M</v>
      </c>
      <c r="C2" s="110">
        <f>IFERROR(__xludf.DUMMYFUNCTION("TRANSPOSE(sort(SORTN(FILTER('ALL DEC'!F:F,'ALL DEC'!D:D=$A2),3,0,2,FALSE),1,FALSE))"),44559.0)</f>
        <v>44559</v>
      </c>
      <c r="D2" s="111">
        <f>IFERROR(__xludf.DUMMYFUNCTION("""COMPUTED_VALUE"""),44531.0)</f>
        <v>44531</v>
      </c>
      <c r="E2" s="109"/>
      <c r="F2" s="112"/>
      <c r="G2" s="113">
        <f>countif('ALL DEC'!D:D,$A2)</f>
        <v>2</v>
      </c>
      <c r="H2" s="114" t="str">
        <f>VLOOKUP($A2&amp;$C2,'ALL DEC'!$B:$P,15,FALSE)</f>
        <v>OUTUA-PrRW</v>
      </c>
      <c r="I2" s="109" t="str">
        <f>VLOOKUP($A2&amp;$D2,'ALL DEC'!$B:$P,15,FALSE)</f>
        <v>OUT-UAQ</v>
      </c>
      <c r="J2" s="109" t="str">
        <f>VLOOKUP($A2&amp;$E2,'ALL DEC'!$B:$P,15,FALSE)</f>
        <v>#N/A</v>
      </c>
      <c r="K2" s="109" t="str">
        <f>VLOOKUP($A2&amp;$F2,'ALL DEC'!$B:$P,15,FALSE)</f>
        <v>#N/A</v>
      </c>
      <c r="L2" s="114" t="str">
        <f>VLOOKUP(A2,'DATA - LIS - RX'!A:V,18,FALSE)</f>
        <v>#N/A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</row>
    <row r="3">
      <c r="A3" s="37">
        <f>IFERROR(__xludf.DUMMYFUNCTION("""COMPUTED_VALUE"""),15786.0)</f>
        <v>15786</v>
      </c>
      <c r="B3" s="109" t="str">
        <f>VLOOKUP($A3,'4.02 (071021)'!A:C,2,FALSE)</f>
        <v>ROMO, ANA</v>
      </c>
      <c r="C3" s="110">
        <f>IFERROR(__xludf.DUMMYFUNCTION("TRANSPOSE(sort(SORTN(FILTER('ALL DEC'!F:F,'ALL DEC'!D:D=$A3),3,0,2,FALSE),1,FALSE))"),44559.0)</f>
        <v>44559</v>
      </c>
      <c r="D3" s="111">
        <f>IFERROR(__xludf.DUMMYFUNCTION("""COMPUTED_VALUE"""),44531.0)</f>
        <v>44531</v>
      </c>
      <c r="E3" s="109"/>
      <c r="F3" s="112"/>
      <c r="G3" s="113">
        <f>countif('ALL DEC'!D:D,$A3)</f>
        <v>2</v>
      </c>
      <c r="H3" s="114" t="str">
        <f>VLOOKUP($A3&amp;$C3,'ALL DEC'!$B:$P,15,FALSE)</f>
        <v>OUTUA-PrRW</v>
      </c>
      <c r="I3" s="109" t="str">
        <f>VLOOKUP($A3&amp;$D3,'ALL DEC'!$B:$P,15,FALSE)</f>
        <v>OUT-UAQPre</v>
      </c>
      <c r="J3" s="109" t="str">
        <f>VLOOKUP($A3&amp;$E3,'ALL DEC'!$B:$P,15,FALSE)</f>
        <v>#N/A</v>
      </c>
      <c r="K3" s="109" t="str">
        <f>VLOOKUP($A3&amp;$F3,'ALL DEC'!$B:$P,15,FALSE)</f>
        <v>#N/A</v>
      </c>
      <c r="L3" s="114" t="str">
        <f>VLOOKUP(A3,'DATA - LIS - RX'!A:V,18,FALSE)</f>
        <v>#N/A</v>
      </c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</row>
    <row r="4">
      <c r="A4" s="33">
        <f>IFERROR(__xludf.DUMMYFUNCTION("""COMPUTED_VALUE"""),9979.0)</f>
        <v>9979</v>
      </c>
      <c r="B4" s="109" t="str">
        <f>VLOOKUP($A4,'4.02 (071021)'!A:C,2,FALSE)</f>
        <v>CASTILLO, YOLANDA</v>
      </c>
      <c r="C4" s="110">
        <f>IFERROR(__xludf.DUMMYFUNCTION("TRANSPOSE(sort(SORTN(FILTER('ALL DEC'!F:F,'ALL DEC'!D:D=$A4),3,0,2,FALSE),1,FALSE))"),44559.0)</f>
        <v>44559</v>
      </c>
      <c r="D4" s="111">
        <f>IFERROR(__xludf.DUMMYFUNCTION("""COMPUTED_VALUE"""),44531.0)</f>
        <v>44531</v>
      </c>
      <c r="E4" s="109"/>
      <c r="F4" s="115"/>
      <c r="G4" s="113">
        <f>countif('ALL DEC'!D:D,$A4)</f>
        <v>2</v>
      </c>
      <c r="H4" s="114" t="str">
        <f>VLOOKUP($A4&amp;$C4,'ALL DEC'!$B:$P,15,FALSE)</f>
        <v>OUTUA-FURW</v>
      </c>
      <c r="I4" s="109" t="str">
        <f>VLOOKUP($A4&amp;$D4,'ALL DEC'!$B:$P,15,FALSE)</f>
        <v>OUT-UAQPre</v>
      </c>
      <c r="J4" s="109" t="str">
        <f>VLOOKUP($A4&amp;$E4,'ALL DEC'!$B:$P,15,FALSE)</f>
        <v>#N/A</v>
      </c>
      <c r="K4" s="109" t="str">
        <f>VLOOKUP($A4&amp;$F4,'ALL DEC'!$B:$P,15,FALSE)</f>
        <v>#N/A</v>
      </c>
      <c r="L4" s="114" t="str">
        <f>VLOOKUP(A4,'DATA - LIS - RX'!A:V,18,FALSE)</f>
        <v>#N/A</v>
      </c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</row>
    <row r="5">
      <c r="A5" s="37">
        <f>IFERROR(__xludf.DUMMYFUNCTION("""COMPUTED_VALUE"""),11004.0)</f>
        <v>11004</v>
      </c>
      <c r="B5" s="109" t="str">
        <f>VLOOKUP($A5,'4.02 (071021)'!A:C,2,FALSE)</f>
        <v>HOWELL, ALISHA</v>
      </c>
      <c r="C5" s="110">
        <f>IFERROR(__xludf.DUMMYFUNCTION("TRANSPOSE(sort(SORTN(FILTER('ALL DEC'!F:F,'ALL DEC'!D:D=$A5),3,0,2,FALSE),1,FALSE))"),44559.0)</f>
        <v>44559</v>
      </c>
      <c r="D5" s="111">
        <f>IFERROR(__xludf.DUMMYFUNCTION("""COMPUTED_VALUE"""),44531.0)</f>
        <v>44531</v>
      </c>
      <c r="E5" s="109"/>
      <c r="F5" s="115"/>
      <c r="G5" s="113">
        <f>countif('ALL DEC'!D:D,$A5)</f>
        <v>2</v>
      </c>
      <c r="H5" s="114" t="str">
        <f>VLOOKUP($A5&amp;$C5,'ALL DEC'!$B:$P,15,FALSE)</f>
        <v>UA-Prelim</v>
      </c>
      <c r="I5" s="109" t="str">
        <f>VLOOKUP($A5&amp;$D5,'ALL DEC'!$B:$P,15,FALSE)</f>
        <v>UA-Prelim</v>
      </c>
      <c r="J5" s="109" t="str">
        <f>VLOOKUP($A5&amp;$E5,'ALL DEC'!$B:$P,15,FALSE)</f>
        <v>#N/A</v>
      </c>
      <c r="K5" s="109" t="str">
        <f>VLOOKUP($A5&amp;$F5,'ALL DEC'!$B:$P,15,FALSE)</f>
        <v>#N/A</v>
      </c>
      <c r="L5" s="114" t="str">
        <f>VLOOKUP(A5,'DATA - LIS - RX'!A:V,18,FALSE)</f>
        <v>HIGH</v>
      </c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</row>
    <row r="6">
      <c r="A6" s="37">
        <f>IFERROR(__xludf.DUMMYFUNCTION("""COMPUTED_VALUE"""),11131.0)</f>
        <v>11131</v>
      </c>
      <c r="B6" s="109" t="str">
        <f>VLOOKUP($A6,'4.02 (071021)'!A:C,2,FALSE)</f>
        <v>MAYO, ELMER</v>
      </c>
      <c r="C6" s="110">
        <f>IFERROR(__xludf.DUMMYFUNCTION("TRANSPOSE(sort(SORTN(FILTER('ALL DEC'!F:F,'ALL DEC'!D:D=$A6),3,0,2,FALSE),1,FALSE))"),44560.0)</f>
        <v>44560</v>
      </c>
      <c r="D6" s="111">
        <f>IFERROR(__xludf.DUMMYFUNCTION("""COMPUTED_VALUE"""),44531.0)</f>
        <v>44531</v>
      </c>
      <c r="E6" s="109"/>
      <c r="F6" s="115"/>
      <c r="G6" s="113">
        <f>countif('ALL DEC'!D:D,$A6)</f>
        <v>2</v>
      </c>
      <c r="H6" s="114" t="str">
        <f>VLOOKUP($A6&amp;$C6,'ALL DEC'!$B:$P,15,FALSE)</f>
        <v>UA</v>
      </c>
      <c r="I6" s="109" t="str">
        <f>VLOOKUP($A6&amp;$D6,'ALL DEC'!$B:$P,15,FALSE)</f>
        <v>UA-Prelim</v>
      </c>
      <c r="J6" s="109" t="str">
        <f>VLOOKUP($A6&amp;$E6,'ALL DEC'!$B:$P,15,FALSE)</f>
        <v>#N/A</v>
      </c>
      <c r="K6" s="109" t="str">
        <f>VLOOKUP($A6&amp;$F6,'ALL DEC'!$B:$P,15,FALSE)</f>
        <v>#N/A</v>
      </c>
      <c r="L6" s="114" t="str">
        <f>VLOOKUP(A6,'DATA - LIS - RX'!A:V,18,FALSE)</f>
        <v>HIGH</v>
      </c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</row>
    <row r="7">
      <c r="A7" s="37">
        <f>IFERROR(__xludf.DUMMYFUNCTION("""COMPUTED_VALUE"""),17388.0)</f>
        <v>17388</v>
      </c>
      <c r="B7" s="109" t="str">
        <f>VLOOKUP($A7,'4.02 (071021)'!A:C,2,FALSE)</f>
        <v>CARRELL, FLOYD S</v>
      </c>
      <c r="C7" s="110">
        <f>IFERROR(__xludf.DUMMYFUNCTION("TRANSPOSE(sort(SORTN(FILTER('ALL DEC'!F:F,'ALL DEC'!D:D=$A7),3,0,2,FALSE),1,FALSE))"),44560.0)</f>
        <v>44560</v>
      </c>
      <c r="D7" s="111">
        <f>IFERROR(__xludf.DUMMYFUNCTION("""COMPUTED_VALUE"""),44531.0)</f>
        <v>44531</v>
      </c>
      <c r="E7" s="109"/>
      <c r="F7" s="115"/>
      <c r="G7" s="113">
        <f>countif('ALL DEC'!D:D,$A7)</f>
        <v>2</v>
      </c>
      <c r="H7" s="114" t="str">
        <f>VLOOKUP($A7&amp;$C7,'ALL DEC'!$B:$P,15,FALSE)</f>
        <v>UA-Prelim</v>
      </c>
      <c r="I7" s="109" t="str">
        <f>VLOOKUP($A7&amp;$D7,'ALL DEC'!$B:$P,15,FALSE)</f>
        <v>UA-NWPT</v>
      </c>
      <c r="J7" s="109" t="str">
        <f>VLOOKUP($A7&amp;$E7,'ALL DEC'!$B:$P,15,FALSE)</f>
        <v>#N/A</v>
      </c>
      <c r="K7" s="109" t="str">
        <f>VLOOKUP($A7&amp;$F7,'ALL DEC'!$B:$P,15,FALSE)</f>
        <v>#N/A</v>
      </c>
      <c r="L7" s="114" t="str">
        <f>VLOOKUP(A7,'DATA - LIS - RX'!A:V,18,FALSE)</f>
        <v>LOW</v>
      </c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</row>
    <row r="8">
      <c r="A8" s="37">
        <f>IFERROR(__xludf.DUMMYFUNCTION("""COMPUTED_VALUE"""),15657.0)</f>
        <v>15657</v>
      </c>
      <c r="B8" s="109" t="str">
        <f>VLOOKUP($A8,'4.02 (071021)'!A:C,2,FALSE)</f>
        <v>KUZMA, MARIAN E</v>
      </c>
      <c r="C8" s="110">
        <f>IFERROR(__xludf.DUMMYFUNCTION("TRANSPOSE(sort(SORTN(FILTER('ALL DEC'!F:F,'ALL DEC'!D:D=$A8),3,0,2,FALSE),1,FALSE))"),44559.0)</f>
        <v>44559</v>
      </c>
      <c r="D8" s="111">
        <f>IFERROR(__xludf.DUMMYFUNCTION("""COMPUTED_VALUE"""),44531.0)</f>
        <v>44531</v>
      </c>
      <c r="E8" s="109"/>
      <c r="F8" s="115"/>
      <c r="G8" s="113">
        <f>countif('ALL DEC'!D:D,$A8)</f>
        <v>2</v>
      </c>
      <c r="H8" s="114" t="str">
        <f>VLOOKUP($A8&amp;$C8,'ALL DEC'!$B:$P,15,FALSE)</f>
        <v>UA</v>
      </c>
      <c r="I8" s="109" t="str">
        <f>VLOOKUP($A8&amp;$D8,'ALL DEC'!$B:$P,15,FALSE)</f>
        <v>UA-Prelim</v>
      </c>
      <c r="J8" s="109" t="str">
        <f>VLOOKUP($A8&amp;$E8,'ALL DEC'!$B:$P,15,FALSE)</f>
        <v>#N/A</v>
      </c>
      <c r="K8" s="109" t="str">
        <f>VLOOKUP($A8&amp;$F8,'ALL DEC'!$B:$P,15,FALSE)</f>
        <v>#N/A</v>
      </c>
      <c r="L8" s="114" t="str">
        <f>VLOOKUP(A8,'DATA - LIS - RX'!A:V,18,FALSE)</f>
        <v>HIGH</v>
      </c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</row>
    <row r="9">
      <c r="A9" s="37">
        <f>IFERROR(__xludf.DUMMYFUNCTION("""COMPUTED_VALUE"""),11795.0)</f>
        <v>11795</v>
      </c>
      <c r="B9" s="109" t="str">
        <f>VLOOKUP($A9,'4.02 (071021)'!A:C,2,FALSE)</f>
        <v>BRISENO, ANTONIO</v>
      </c>
      <c r="C9" s="110">
        <f>IFERROR(__xludf.DUMMYFUNCTION("TRANSPOSE(sort(SORTN(FILTER('ALL DEC'!F:F,'ALL DEC'!D:D=$A9),3,0,2,FALSE),1,FALSE))"),44559.0)</f>
        <v>44559</v>
      </c>
      <c r="D9" s="111">
        <f>IFERROR(__xludf.DUMMYFUNCTION("""COMPUTED_VALUE"""),44531.0)</f>
        <v>44531</v>
      </c>
      <c r="E9" s="109"/>
      <c r="F9" s="115"/>
      <c r="G9" s="113">
        <f>countif('ALL DEC'!D:D,$A9)</f>
        <v>2</v>
      </c>
      <c r="H9" s="114" t="str">
        <f>VLOOKUP($A9&amp;$C9,'ALL DEC'!$B:$P,15,FALSE)</f>
        <v>OUTUA-PrRW</v>
      </c>
      <c r="I9" s="109" t="str">
        <f>VLOOKUP($A9&amp;$D9,'ALL DEC'!$B:$P,15,FALSE)</f>
        <v>OUT-UAQ</v>
      </c>
      <c r="J9" s="109" t="str">
        <f>VLOOKUP($A9&amp;$E9,'ALL DEC'!$B:$P,15,FALSE)</f>
        <v>#N/A</v>
      </c>
      <c r="K9" s="109" t="str">
        <f>VLOOKUP($A9&amp;$F9,'ALL DEC'!$B:$P,15,FALSE)</f>
        <v>#N/A</v>
      </c>
      <c r="L9" s="114" t="str">
        <f>VLOOKUP(A9,'DATA - LIS - RX'!A:V,18,FALSE)</f>
        <v>#N/A</v>
      </c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</row>
    <row r="10">
      <c r="A10" s="37">
        <f>IFERROR(__xludf.DUMMYFUNCTION("""COMPUTED_VALUE"""),12083.0)</f>
        <v>12083</v>
      </c>
      <c r="B10" s="109" t="str">
        <f>VLOOKUP($A10,'4.02 (071021)'!A:C,2,FALSE)</f>
        <v>VARGAS, SAMUEL</v>
      </c>
      <c r="C10" s="110">
        <f>IFERROR(__xludf.DUMMYFUNCTION("TRANSPOSE(sort(SORTN(FILTER('ALL DEC'!F:F,'ALL DEC'!D:D=$A10),3,0,2,FALSE),1,FALSE))"),44559.0)</f>
        <v>44559</v>
      </c>
      <c r="D10" s="111">
        <f>IFERROR(__xludf.DUMMYFUNCTION("""COMPUTED_VALUE"""),44531.0)</f>
        <v>44531</v>
      </c>
      <c r="E10" s="109"/>
      <c r="F10" s="115"/>
      <c r="G10" s="113">
        <f>countif('ALL DEC'!D:D,$A10)</f>
        <v>2</v>
      </c>
      <c r="H10" s="114" t="str">
        <f>VLOOKUP($A10&amp;$C10,'ALL DEC'!$B:$P,15,FALSE)</f>
        <v>UA-Prelim</v>
      </c>
      <c r="I10" s="109" t="str">
        <f>VLOOKUP($A10&amp;$D10,'ALL DEC'!$B:$P,15,FALSE)</f>
        <v>UA-Prelim</v>
      </c>
      <c r="J10" s="109" t="str">
        <f>VLOOKUP($A10&amp;$E10,'ALL DEC'!$B:$P,15,FALSE)</f>
        <v>#N/A</v>
      </c>
      <c r="K10" s="109" t="str">
        <f>VLOOKUP($A10&amp;$F10,'ALL DEC'!$B:$P,15,FALSE)</f>
        <v>#N/A</v>
      </c>
      <c r="L10" s="114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</row>
    <row r="11">
      <c r="A11" s="37">
        <f>IFERROR(__xludf.DUMMYFUNCTION("""COMPUTED_VALUE"""),14010.0)</f>
        <v>14010</v>
      </c>
      <c r="B11" s="109" t="str">
        <f>VLOOKUP($A11,'4.02 (071021)'!A:C,2,FALSE)</f>
        <v>SALAYANDIA, JUAN C</v>
      </c>
      <c r="C11" s="110">
        <f>IFERROR(__xludf.DUMMYFUNCTION("TRANSPOSE(sort(SORTN(FILTER('ALL DEC'!F:F,'ALL DEC'!D:D=$A11),3,0,2,FALSE),1,FALSE))"),44559.0)</f>
        <v>44559</v>
      </c>
      <c r="D11" s="111">
        <f>IFERROR(__xludf.DUMMYFUNCTION("""COMPUTED_VALUE"""),44532.0)</f>
        <v>44532</v>
      </c>
      <c r="E11" s="109"/>
      <c r="F11" s="115"/>
      <c r="G11" s="113">
        <f>countif('ALL DEC'!D:D,$A11)</f>
        <v>2</v>
      </c>
      <c r="H11" s="114" t="str">
        <f>VLOOKUP($A11&amp;$C11,'ALL DEC'!$B:$P,15,FALSE)</f>
        <v>OUTUA-PrRW</v>
      </c>
      <c r="I11" s="109" t="str">
        <f>VLOOKUP($A11&amp;$D11,'ALL DEC'!$B:$P,15,FALSE)</f>
        <v>OUTUA-PrRW</v>
      </c>
      <c r="J11" s="109" t="str">
        <f>VLOOKUP($A11&amp;$E11,'ALL DEC'!$B:$P,15,FALSE)</f>
        <v>#N/A</v>
      </c>
      <c r="K11" s="109" t="str">
        <f>VLOOKUP($A11&amp;$F11,'ALL DEC'!$B:$P,15,FALSE)</f>
        <v>#N/A</v>
      </c>
      <c r="L11" s="114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</row>
    <row r="12">
      <c r="A12" s="37">
        <f>IFERROR(__xludf.DUMMYFUNCTION("""COMPUTED_VALUE"""),11177.0)</f>
        <v>11177</v>
      </c>
      <c r="B12" s="109" t="str">
        <f>VLOOKUP($A12,'4.02 (071021)'!A:C,2,FALSE)</f>
        <v>VAZQUEZ-ZIMMERMANN, DIANE</v>
      </c>
      <c r="C12" s="110">
        <f>IFERROR(__xludf.DUMMYFUNCTION("TRANSPOSE(sort(SORTN(FILTER('ALL DEC'!F:F,'ALL DEC'!D:D=$A12),3,0,2,FALSE),1,FALSE))"),44560.0)</f>
        <v>44560</v>
      </c>
      <c r="D12" s="111">
        <f>IFERROR(__xludf.DUMMYFUNCTION("""COMPUTED_VALUE"""),44532.0)</f>
        <v>44532</v>
      </c>
      <c r="E12" s="109"/>
      <c r="F12" s="115"/>
      <c r="G12" s="113">
        <f>countif('ALL DEC'!D:D,$A12)</f>
        <v>2</v>
      </c>
      <c r="H12" s="114" t="str">
        <f>VLOOKUP($A12&amp;$C12,'ALL DEC'!$B:$P,15,FALSE)</f>
        <v>OUTSA-RW</v>
      </c>
      <c r="I12" s="109" t="str">
        <f>VLOOKUP($A12&amp;$D12,'ALL DEC'!$B:$P,15,FALSE)</f>
        <v>OUTSA-RW</v>
      </c>
      <c r="J12" s="109" t="str">
        <f>VLOOKUP($A12&amp;$E12,'ALL DEC'!$B:$P,15,FALSE)</f>
        <v>#N/A</v>
      </c>
      <c r="K12" s="109" t="str">
        <f>VLOOKUP($A12&amp;$F12,'ALL DEC'!$B:$P,15,FALSE)</f>
        <v>#N/A</v>
      </c>
      <c r="L12" s="114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</row>
    <row r="13">
      <c r="A13" s="37">
        <f>IFERROR(__xludf.DUMMYFUNCTION("""COMPUTED_VALUE"""),15291.0)</f>
        <v>15291</v>
      </c>
      <c r="B13" s="109" t="str">
        <f>VLOOKUP($A13,'4.02 (071021)'!A:C,2,FALSE)</f>
        <v>RODRIGUEZ SALGADO, GUADALUPE</v>
      </c>
      <c r="C13" s="110">
        <f>IFERROR(__xludf.DUMMYFUNCTION("TRANSPOSE(sort(SORTN(FILTER('ALL DEC'!F:F,'ALL DEC'!D:D=$A13),3,0,2,FALSE),1,FALSE))"),44559.0)</f>
        <v>44559</v>
      </c>
      <c r="D13" s="111">
        <f>IFERROR(__xludf.DUMMYFUNCTION("""COMPUTED_VALUE"""),44532.0)</f>
        <v>44532</v>
      </c>
      <c r="E13" s="109"/>
      <c r="F13" s="115"/>
      <c r="G13" s="113">
        <f>countif('ALL DEC'!D:D,$A13)</f>
        <v>2</v>
      </c>
      <c r="H13" s="114" t="str">
        <f>VLOOKUP($A13&amp;$C13,'ALL DEC'!$B:$P,15,FALSE)</f>
        <v>OUTUA-FURW</v>
      </c>
      <c r="I13" s="109" t="str">
        <f>VLOOKUP($A13&amp;$D13,'ALL DEC'!$B:$P,15,FALSE)</f>
        <v>OUTUA-PrRW</v>
      </c>
      <c r="J13" s="109" t="str">
        <f>VLOOKUP($A13&amp;$E13,'ALL DEC'!$B:$P,15,FALSE)</f>
        <v>#N/A</v>
      </c>
      <c r="K13" s="109" t="str">
        <f>VLOOKUP($A13&amp;$F13,'ALL DEC'!$B:$P,15,FALSE)</f>
        <v>#N/A</v>
      </c>
      <c r="L13" s="114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</row>
    <row r="14">
      <c r="A14" s="37">
        <f>IFERROR(__xludf.DUMMYFUNCTION("""COMPUTED_VALUE"""),14643.0)</f>
        <v>14643</v>
      </c>
      <c r="B14" s="109" t="str">
        <f>VLOOKUP($A14,'4.02 (071021)'!A:C,2,FALSE)</f>
        <v>SMITH, TERRY A</v>
      </c>
      <c r="C14" s="110">
        <f>IFERROR(__xludf.DUMMYFUNCTION("TRANSPOSE(sort(SORTN(FILTER('ALL DEC'!F:F,'ALL DEC'!D:D=$A14),3,0,2,FALSE),1,FALSE))"),44560.0)</f>
        <v>44560</v>
      </c>
      <c r="D14" s="111">
        <f>IFERROR(__xludf.DUMMYFUNCTION("""COMPUTED_VALUE"""),44532.0)</f>
        <v>44532</v>
      </c>
      <c r="E14" s="109"/>
      <c r="F14" s="115"/>
      <c r="G14" s="113">
        <f>countif('ALL DEC'!D:D,$A14)</f>
        <v>2</v>
      </c>
      <c r="H14" s="114" t="str">
        <f>VLOOKUP($A14&amp;$C14,'ALL DEC'!$B:$P,15,FALSE)</f>
        <v>UA</v>
      </c>
      <c r="I14" s="109" t="str">
        <f>VLOOKUP($A14&amp;$D14,'ALL DEC'!$B:$P,15,FALSE)</f>
        <v>UA-Prelim</v>
      </c>
      <c r="J14" s="109" t="str">
        <f>VLOOKUP($A14&amp;$E14,'ALL DEC'!$B:$P,15,FALSE)</f>
        <v>#N/A</v>
      </c>
      <c r="K14" s="109" t="str">
        <f>VLOOKUP($A14&amp;$F14,'ALL DEC'!$B:$P,15,FALSE)</f>
        <v>#N/A</v>
      </c>
      <c r="L14" s="114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</row>
    <row r="15">
      <c r="A15" s="37">
        <f>IFERROR(__xludf.DUMMYFUNCTION("""COMPUTED_VALUE"""),9569.0)</f>
        <v>9569</v>
      </c>
      <c r="B15" s="109" t="str">
        <f>VLOOKUP($A15,'4.02 (071021)'!A:C,2,FALSE)</f>
        <v>LOPEZ, RICARDO D</v>
      </c>
      <c r="C15" s="110">
        <f>IFERROR(__xludf.DUMMYFUNCTION("TRANSPOSE(sort(SORTN(FILTER('ALL DEC'!F:F,'ALL DEC'!D:D=$A15),3,0,2,FALSE),1,FALSE))"),44545.0)</f>
        <v>44545</v>
      </c>
      <c r="D15" s="111">
        <f>IFERROR(__xludf.DUMMYFUNCTION("""COMPUTED_VALUE"""),44537.0)</f>
        <v>44537</v>
      </c>
      <c r="E15" s="109"/>
      <c r="F15" s="115"/>
      <c r="G15" s="113">
        <f>countif('ALL DEC'!D:D,$A15)</f>
        <v>2</v>
      </c>
      <c r="H15" s="114" t="str">
        <f>VLOOKUP($A15&amp;$C15,'ALL DEC'!$B:$P,15,FALSE)</f>
        <v>OUTUA-PrRW</v>
      </c>
      <c r="I15" s="109" t="str">
        <f>VLOOKUP($A15&amp;$D15,'ALL DEC'!$B:$P,15,FALSE)</f>
        <v>ColUATele</v>
      </c>
      <c r="J15" s="109" t="str">
        <f>VLOOKUP($A15&amp;$E15,'ALL DEC'!$B:$P,15,FALSE)</f>
        <v>#N/A</v>
      </c>
      <c r="K15" s="109" t="str">
        <f>VLOOKUP($A15&amp;$F15,'ALL DEC'!$B:$P,15,FALSE)</f>
        <v>#N/A</v>
      </c>
      <c r="L15" s="114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</row>
    <row r="16">
      <c r="A16" s="37">
        <f>IFERROR(__xludf.DUMMYFUNCTION("""COMPUTED_VALUE"""),16414.0)</f>
        <v>16414</v>
      </c>
      <c r="B16" s="109" t="str">
        <f>VLOOKUP($A16,'4.02 (071021)'!A:C,2,FALSE)</f>
        <v>GUTIERREZ, LIDIA</v>
      </c>
      <c r="C16" s="110">
        <f>IFERROR(__xludf.DUMMYFUNCTION("TRANSPOSE(sort(SORTN(FILTER('ALL DEC'!F:F,'ALL DEC'!D:D=$A16),3,0,2,FALSE),1,FALSE))"),44560.0)</f>
        <v>44560</v>
      </c>
      <c r="D16" s="111">
        <f>IFERROR(__xludf.DUMMYFUNCTION("""COMPUTED_VALUE"""),44546.0)</f>
        <v>44546</v>
      </c>
      <c r="E16" s="109"/>
      <c r="F16" s="115"/>
      <c r="G16" s="113">
        <f>countif('ALL DEC'!D:D,$A16)</f>
        <v>2</v>
      </c>
      <c r="H16" s="114" t="str">
        <f>VLOOKUP($A16&amp;$C16,'ALL DEC'!$B:$P,15,FALSE)</f>
        <v>OUTSA-RW</v>
      </c>
      <c r="I16" s="109" t="str">
        <f>VLOOKUP($A16&amp;$D16,'ALL DEC'!$B:$P,15,FALSE)</f>
        <v>OUTSA-RW</v>
      </c>
      <c r="J16" s="109" t="str">
        <f>VLOOKUP($A16&amp;$E16,'ALL DEC'!$B:$P,15,FALSE)</f>
        <v>#N/A</v>
      </c>
      <c r="K16" s="109" t="str">
        <f>VLOOKUP($A16&amp;$F16,'ALL DEC'!$B:$P,15,FALSE)</f>
        <v>#N/A</v>
      </c>
      <c r="L16" s="114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</row>
    <row r="17">
      <c r="A17" s="37"/>
      <c r="B17" s="109" t="str">
        <f>VLOOKUP($A17,'4.02 (071021)'!A:C,2,FALSE)</f>
        <v>#N/A</v>
      </c>
      <c r="C17" s="109" t="str">
        <f>IFERROR(__xludf.DUMMYFUNCTION("TRANSPOSE(sort(SORTN(FILTER('ALL DEC'!F:F,'ALL DEC'!D:D=$A17),3,0,2,FALSE),1,FALSE))"),"#N/A")</f>
        <v>#N/A</v>
      </c>
      <c r="D17" s="111"/>
      <c r="E17" s="109"/>
      <c r="F17" s="115"/>
      <c r="G17" s="113">
        <f>countif('ALL DEC'!D:D,$A17)</f>
        <v>0</v>
      </c>
      <c r="H17" s="114" t="str">
        <f>VLOOKUP($A17&amp;$C17,'ALL DEC'!$B:$P,15,FALSE)</f>
        <v>#N/A</v>
      </c>
      <c r="I17" s="109" t="str">
        <f>VLOOKUP($A17&amp;$D17,'ALL DEC'!$B:$P,15,FALSE)</f>
        <v>#N/A</v>
      </c>
      <c r="J17" s="109" t="str">
        <f>VLOOKUP($A17&amp;$E17,'ALL DEC'!$B:$P,15,FALSE)</f>
        <v>#N/A</v>
      </c>
      <c r="K17" s="109" t="str">
        <f>VLOOKUP($A17&amp;$F17,'ALL DEC'!$B:$P,15,FALSE)</f>
        <v>#N/A</v>
      </c>
      <c r="L17" s="114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</row>
    <row r="18">
      <c r="A18" s="37"/>
      <c r="B18" s="109" t="str">
        <f>VLOOKUP($A18,'4.02 (071021)'!A:C,2,FALSE)</f>
        <v>#N/A</v>
      </c>
      <c r="C18" s="109" t="str">
        <f>IFERROR(__xludf.DUMMYFUNCTION("TRANSPOSE(sort(SORTN(FILTER('ALL DEC'!F:F,'ALL DEC'!D:D=$A18),3,0,2,FALSE),1,FALSE))"),"#N/A")</f>
        <v>#N/A</v>
      </c>
      <c r="D18" s="111"/>
      <c r="E18" s="109"/>
      <c r="F18" s="115"/>
      <c r="G18" s="113">
        <f>countif('ALL DEC'!D:D,$A18)</f>
        <v>0</v>
      </c>
      <c r="H18" s="114" t="str">
        <f>VLOOKUP($A18&amp;$C18,'ALL DEC'!$B:$P,15,FALSE)</f>
        <v>#N/A</v>
      </c>
      <c r="I18" s="109" t="str">
        <f>VLOOKUP($A18&amp;$D18,'ALL DEC'!$B:$P,15,FALSE)</f>
        <v>#N/A</v>
      </c>
      <c r="J18" s="109" t="str">
        <f>VLOOKUP($A18&amp;$E18,'ALL DEC'!$B:$P,15,FALSE)</f>
        <v>#N/A</v>
      </c>
      <c r="K18" s="109" t="str">
        <f>VLOOKUP($A18&amp;$F18,'ALL DEC'!$B:$P,15,FALSE)</f>
        <v>#N/A</v>
      </c>
      <c r="L18" s="114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</row>
    <row r="19">
      <c r="A19" s="37"/>
      <c r="B19" s="109" t="str">
        <f>VLOOKUP($A19,'4.02 (071021)'!A:C,2,FALSE)</f>
        <v>#N/A</v>
      </c>
      <c r="C19" s="109" t="str">
        <f>IFERROR(__xludf.DUMMYFUNCTION("TRANSPOSE(sort(SORTN(FILTER('ALL DEC'!F:F,'ALL DEC'!D:D=$A19),3,0,2,FALSE),1,FALSE))"),"#N/A")</f>
        <v>#N/A</v>
      </c>
      <c r="D19" s="111"/>
      <c r="E19" s="109"/>
      <c r="F19" s="115"/>
      <c r="G19" s="113">
        <f>countif('ALL DEC'!D:D,$A19)</f>
        <v>0</v>
      </c>
      <c r="H19" s="114" t="str">
        <f>VLOOKUP($A19&amp;$C19,'ALL DEC'!$B:$P,15,FALSE)</f>
        <v>#N/A</v>
      </c>
      <c r="I19" s="109" t="str">
        <f>VLOOKUP($A19&amp;$D19,'ALL DEC'!$B:$P,15,FALSE)</f>
        <v>#N/A</v>
      </c>
      <c r="J19" s="109" t="str">
        <f>VLOOKUP($A19&amp;$E19,'ALL DEC'!$B:$P,15,FALSE)</f>
        <v>#N/A</v>
      </c>
      <c r="K19" s="109" t="str">
        <f>VLOOKUP($A19&amp;$F19,'ALL DEC'!$B:$P,15,FALSE)</f>
        <v>#N/A</v>
      </c>
      <c r="L19" s="114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</row>
    <row r="20">
      <c r="A20" s="37"/>
      <c r="B20" s="109" t="str">
        <f>VLOOKUP($A20,'4.02 (071021)'!A:C,2,FALSE)</f>
        <v>#N/A</v>
      </c>
      <c r="C20" s="109" t="str">
        <f>IFERROR(__xludf.DUMMYFUNCTION("TRANSPOSE(sort(SORTN(FILTER('ALL DEC'!F:F,'ALL DEC'!D:D=$A20),3,0,2,FALSE),1,FALSE))"),"#N/A")</f>
        <v>#N/A</v>
      </c>
      <c r="D20" s="111"/>
      <c r="E20" s="109"/>
      <c r="F20" s="115"/>
      <c r="G20" s="113">
        <f>countif('ALL DEC'!D:D,$A20)</f>
        <v>0</v>
      </c>
      <c r="H20" s="114" t="str">
        <f>VLOOKUP($A20&amp;$C20,'ALL DEC'!$B:$P,15,FALSE)</f>
        <v>#N/A</v>
      </c>
      <c r="I20" s="109" t="str">
        <f>VLOOKUP($A20&amp;$D20,'ALL DEC'!$B:$P,15,FALSE)</f>
        <v>#N/A</v>
      </c>
      <c r="J20" s="109" t="str">
        <f>VLOOKUP($A20&amp;$E20,'ALL DEC'!$B:$P,15,FALSE)</f>
        <v>#N/A</v>
      </c>
      <c r="K20" s="109" t="str">
        <f>VLOOKUP($A20&amp;$F20,'ALL DEC'!$B:$P,15,FALSE)</f>
        <v>#N/A</v>
      </c>
      <c r="L20" s="114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</row>
    <row r="21">
      <c r="A21" s="37"/>
      <c r="B21" s="109" t="str">
        <f>VLOOKUP($A21,'4.02 (071021)'!A:C,2,FALSE)</f>
        <v>#N/A</v>
      </c>
      <c r="C21" s="109" t="str">
        <f>IFERROR(__xludf.DUMMYFUNCTION("TRANSPOSE(sort(SORTN(FILTER('ALL DEC'!F:F,'ALL DEC'!D:D=$A21),3,0,2,FALSE),1,FALSE))"),"#N/A")</f>
        <v>#N/A</v>
      </c>
      <c r="D21" s="111"/>
      <c r="E21" s="109"/>
      <c r="F21" s="115"/>
      <c r="G21" s="113">
        <f>countif('ALL DEC'!D:D,$A21)</f>
        <v>0</v>
      </c>
      <c r="H21" s="114" t="str">
        <f>VLOOKUP($A21&amp;$C21,'ALL DEC'!$B:$P,15,FALSE)</f>
        <v>#N/A</v>
      </c>
      <c r="I21" s="109" t="str">
        <f>VLOOKUP($A21&amp;$D21,'ALL DEC'!$B:$P,15,FALSE)</f>
        <v>#N/A</v>
      </c>
      <c r="J21" s="109" t="str">
        <f>VLOOKUP($A21&amp;$E21,'ALL DEC'!$B:$P,15,FALSE)</f>
        <v>#N/A</v>
      </c>
      <c r="K21" s="109" t="str">
        <f>VLOOKUP($A21&amp;$F21,'ALL DEC'!$B:$P,15,FALSE)</f>
        <v>#N/A</v>
      </c>
      <c r="L21" s="114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</row>
    <row r="22">
      <c r="A22" s="37"/>
      <c r="B22" s="109" t="str">
        <f>VLOOKUP($A22,'4.02 (071021)'!A:C,2,FALSE)</f>
        <v>#N/A</v>
      </c>
      <c r="C22" s="109" t="str">
        <f>IFERROR(__xludf.DUMMYFUNCTION("TRANSPOSE(sort(SORTN(FILTER('ALL DEC'!F:F,'ALL DEC'!D:D=$A22),3,0,2,FALSE),1,FALSE))"),"#N/A")</f>
        <v>#N/A</v>
      </c>
      <c r="D22" s="111"/>
      <c r="E22" s="109"/>
      <c r="F22" s="115"/>
      <c r="G22" s="113">
        <f>countif('ALL DEC'!D:D,$A22)</f>
        <v>0</v>
      </c>
      <c r="H22" s="114" t="str">
        <f>VLOOKUP($A22&amp;$C22,'ALL DEC'!$B:$P,15,FALSE)</f>
        <v>#N/A</v>
      </c>
      <c r="I22" s="109" t="str">
        <f>VLOOKUP($A22&amp;$D22,'ALL DEC'!$B:$P,15,FALSE)</f>
        <v>#N/A</v>
      </c>
      <c r="J22" s="109" t="str">
        <f>VLOOKUP($A22&amp;$E22,'ALL DEC'!$B:$P,15,FALSE)</f>
        <v>#N/A</v>
      </c>
      <c r="K22" s="109" t="str">
        <f>VLOOKUP($A22&amp;$F22,'ALL DEC'!$B:$P,15,FALSE)</f>
        <v>#N/A</v>
      </c>
      <c r="L22" s="114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</row>
    <row r="23">
      <c r="A23" s="37"/>
      <c r="B23" s="109" t="str">
        <f>VLOOKUP($A23,'4.02 (071021)'!A:C,2,FALSE)</f>
        <v>#N/A</v>
      </c>
      <c r="C23" s="109" t="str">
        <f>IFERROR(__xludf.DUMMYFUNCTION("TRANSPOSE(sort(SORTN(FILTER('ALL DEC'!F:F,'ALL DEC'!D:D=$A23),3,0,2,FALSE),1,FALSE))"),"#N/A")</f>
        <v>#N/A</v>
      </c>
      <c r="D23" s="111"/>
      <c r="E23" s="109"/>
      <c r="F23" s="115"/>
      <c r="G23" s="113">
        <f>countif('ALL DEC'!D:D,$A23)</f>
        <v>0</v>
      </c>
      <c r="H23" s="114" t="str">
        <f>VLOOKUP($A23&amp;$C23,'ALL DEC'!$B:$P,15,FALSE)</f>
        <v>#N/A</v>
      </c>
      <c r="I23" s="109" t="str">
        <f>VLOOKUP($A23&amp;$D23,'ALL DEC'!$B:$P,15,FALSE)</f>
        <v>#N/A</v>
      </c>
      <c r="J23" s="109" t="str">
        <f>VLOOKUP($A23&amp;$E23,'ALL DEC'!$B:$P,15,FALSE)</f>
        <v>#N/A</v>
      </c>
      <c r="K23" s="109" t="str">
        <f>VLOOKUP($A23&amp;$F23,'ALL DEC'!$B:$P,15,FALSE)</f>
        <v>#N/A</v>
      </c>
      <c r="L23" s="114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</row>
    <row r="24">
      <c r="A24" s="37"/>
      <c r="B24" s="109" t="str">
        <f>VLOOKUP($A24,'4.02 (071021)'!A:C,2,FALSE)</f>
        <v>#N/A</v>
      </c>
      <c r="C24" s="109" t="str">
        <f>IFERROR(__xludf.DUMMYFUNCTION("TRANSPOSE(sort(SORTN(FILTER('ALL DEC'!F:F,'ALL DEC'!D:D=$A24),3,0,2,FALSE),1,FALSE))"),"#N/A")</f>
        <v>#N/A</v>
      </c>
      <c r="D24" s="37"/>
      <c r="E24" s="109"/>
      <c r="F24" s="115"/>
      <c r="G24" s="113">
        <f>countif('ALL DEC'!D:D,$A24)</f>
        <v>0</v>
      </c>
      <c r="H24" s="114" t="str">
        <f>VLOOKUP($A24&amp;$C24,'ALL DEC'!$B:$P,15,FALSE)</f>
        <v>#N/A</v>
      </c>
      <c r="I24" s="109" t="str">
        <f>VLOOKUP($A24&amp;$D24,'ALL DEC'!$B:$P,15,FALSE)</f>
        <v>#N/A</v>
      </c>
      <c r="J24" s="109" t="str">
        <f>VLOOKUP($A24&amp;$E24,'ALL DEC'!$B:$P,15,FALSE)</f>
        <v>#N/A</v>
      </c>
      <c r="K24" s="109" t="str">
        <f>VLOOKUP($A24&amp;$F24,'ALL DEC'!$B:$P,15,FALSE)</f>
        <v>#N/A</v>
      </c>
      <c r="L24" s="114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</row>
    <row r="25">
      <c r="A25" s="37"/>
      <c r="B25" s="109" t="str">
        <f>VLOOKUP($A25,'4.02 (071021)'!A:C,2,FALSE)</f>
        <v>#N/A</v>
      </c>
      <c r="C25" s="109" t="str">
        <f>IFERROR(__xludf.DUMMYFUNCTION("TRANSPOSE(sort(SORTN(FILTER('ALL DEC'!F:F,'ALL DEC'!D:D=$A25),3,0,2,FALSE),1,FALSE))"),"#N/A")</f>
        <v>#N/A</v>
      </c>
      <c r="D25" s="111"/>
      <c r="E25" s="109"/>
      <c r="F25" s="115"/>
      <c r="G25" s="113">
        <f>countif('ALL DEC'!D:D,$A25)</f>
        <v>0</v>
      </c>
      <c r="H25" s="114" t="str">
        <f>VLOOKUP($A25&amp;$C25,'ALL DEC'!$B:$P,15,FALSE)</f>
        <v>#N/A</v>
      </c>
      <c r="I25" s="109" t="str">
        <f>VLOOKUP($A25&amp;$D25,'ALL DEC'!$B:$P,15,FALSE)</f>
        <v>#N/A</v>
      </c>
      <c r="J25" s="109" t="str">
        <f>VLOOKUP($A25&amp;$E25,'ALL DEC'!$B:$P,15,FALSE)</f>
        <v>#N/A</v>
      </c>
      <c r="K25" s="109" t="str">
        <f>VLOOKUP($A25&amp;$F25,'ALL DEC'!$B:$P,15,FALSE)</f>
        <v>#N/A</v>
      </c>
      <c r="L25" s="114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</row>
    <row r="26">
      <c r="A26" s="37"/>
      <c r="B26" s="109" t="str">
        <f>VLOOKUP($A26,'4.02 (071021)'!A:C,2,FALSE)</f>
        <v>#N/A</v>
      </c>
      <c r="C26" s="109" t="str">
        <f>IFERROR(__xludf.DUMMYFUNCTION("TRANSPOSE(sort(SORTN(FILTER('ALL DEC'!F:F,'ALL DEC'!D:D=$A26),3,0,2,FALSE),1,FALSE))"),"#N/A")</f>
        <v>#N/A</v>
      </c>
      <c r="D26" s="111"/>
      <c r="E26" s="109"/>
      <c r="F26" s="115"/>
      <c r="G26" s="113">
        <f>countif('ALL DEC'!D:D,$A26)</f>
        <v>0</v>
      </c>
      <c r="H26" s="114" t="str">
        <f>VLOOKUP($A26&amp;$C26,'ALL DEC'!$B:$P,15,FALSE)</f>
        <v>#N/A</v>
      </c>
      <c r="I26" s="109" t="str">
        <f>VLOOKUP($A26&amp;$D26,'ALL DEC'!$B:$P,15,FALSE)</f>
        <v>#N/A</v>
      </c>
      <c r="J26" s="109" t="str">
        <f>VLOOKUP($A26&amp;$E26,'ALL DEC'!$B:$P,15,FALSE)</f>
        <v>#N/A</v>
      </c>
      <c r="K26" s="109" t="str">
        <f>VLOOKUP($A26&amp;$F26,'ALL DEC'!$B:$P,15,FALSE)</f>
        <v>#N/A</v>
      </c>
      <c r="L26" s="114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</row>
    <row r="27">
      <c r="A27" s="37"/>
      <c r="B27" s="109" t="str">
        <f>VLOOKUP($A27,'4.02 (071021)'!A:C,2,FALSE)</f>
        <v>#N/A</v>
      </c>
      <c r="C27" s="109" t="str">
        <f>IFERROR(__xludf.DUMMYFUNCTION("TRANSPOSE(sort(SORTN(FILTER('ALL DEC'!F:F,'ALL DEC'!D:D=$A27),3,0,2,FALSE),1,FALSE))"),"#N/A")</f>
        <v>#N/A</v>
      </c>
      <c r="D27" s="111"/>
      <c r="E27" s="109"/>
      <c r="F27" s="115"/>
      <c r="G27" s="113">
        <f>countif('ALL DEC'!D:D,$A27)</f>
        <v>0</v>
      </c>
      <c r="H27" s="114" t="str">
        <f>VLOOKUP($A27&amp;$C27,'ALL DEC'!$B:$P,15,FALSE)</f>
        <v>#N/A</v>
      </c>
      <c r="I27" s="109" t="str">
        <f>VLOOKUP($A27&amp;$D27,'ALL DEC'!$B:$P,15,FALSE)</f>
        <v>#N/A</v>
      </c>
      <c r="J27" s="109" t="str">
        <f>VLOOKUP($A27&amp;$E27,'ALL DEC'!$B:$P,15,FALSE)</f>
        <v>#N/A</v>
      </c>
      <c r="K27" s="109" t="str">
        <f>VLOOKUP($A27&amp;$F27,'ALL DEC'!$B:$P,15,FALSE)</f>
        <v>#N/A</v>
      </c>
      <c r="L27" s="114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</row>
    <row r="28">
      <c r="A28" s="37"/>
      <c r="B28" s="109" t="str">
        <f>VLOOKUP($A28,'4.02 (071021)'!A:C,2,FALSE)</f>
        <v>#N/A</v>
      </c>
      <c r="C28" s="109" t="str">
        <f>IFERROR(__xludf.DUMMYFUNCTION("TRANSPOSE(sort(SORTN(FILTER('ALL DEC'!F:F,'ALL DEC'!D:D=$A28),3,0,2,FALSE),1,FALSE))"),"#N/A")</f>
        <v>#N/A</v>
      </c>
      <c r="D28" s="111"/>
      <c r="E28" s="109"/>
      <c r="F28" s="115"/>
      <c r="G28" s="113">
        <f>countif('ALL DEC'!D:D,$A28)</f>
        <v>0</v>
      </c>
      <c r="H28" s="114" t="str">
        <f>VLOOKUP($A28&amp;$C28,'ALL DEC'!$B:$P,15,FALSE)</f>
        <v>#N/A</v>
      </c>
      <c r="I28" s="109" t="str">
        <f>VLOOKUP($A28&amp;$D28,'ALL DEC'!$B:$P,15,FALSE)</f>
        <v>#N/A</v>
      </c>
      <c r="J28" s="109" t="str">
        <f>VLOOKUP($A28&amp;$E28,'ALL DEC'!$B:$P,15,FALSE)</f>
        <v>#N/A</v>
      </c>
      <c r="K28" s="109" t="str">
        <f>VLOOKUP($A28&amp;$F28,'ALL DEC'!$B:$P,15,FALSE)</f>
        <v>#N/A</v>
      </c>
      <c r="L28" s="114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</row>
    <row r="29">
      <c r="A29" s="37"/>
      <c r="B29" s="109" t="str">
        <f>VLOOKUP($A29,'4.02 (071021)'!A:C,2,FALSE)</f>
        <v>#N/A</v>
      </c>
      <c r="C29" s="109" t="str">
        <f>IFERROR(__xludf.DUMMYFUNCTION("TRANSPOSE(sort(SORTN(FILTER('ALL DEC'!F:F,'ALL DEC'!D:D=$A29),3,0,2,FALSE),1,FALSE))"),"#N/A")</f>
        <v>#N/A</v>
      </c>
      <c r="D29" s="111"/>
      <c r="E29" s="109"/>
      <c r="F29" s="115"/>
      <c r="G29" s="113">
        <f>countif('ALL DEC'!D:D,$A29)</f>
        <v>0</v>
      </c>
      <c r="H29" s="114" t="str">
        <f>VLOOKUP($A29&amp;$C29,'ALL DEC'!$B:$P,15,FALSE)</f>
        <v>#N/A</v>
      </c>
      <c r="I29" s="109" t="str">
        <f>VLOOKUP($A29&amp;$D29,'ALL DEC'!$B:$P,15,FALSE)</f>
        <v>#N/A</v>
      </c>
      <c r="J29" s="109" t="str">
        <f>VLOOKUP($A29&amp;$E29,'ALL DEC'!$B:$P,15,FALSE)</f>
        <v>#N/A</v>
      </c>
      <c r="K29" s="109" t="str">
        <f>VLOOKUP($A29&amp;$F29,'ALL DEC'!$B:$P,15,FALSE)</f>
        <v>#N/A</v>
      </c>
      <c r="L29" s="114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</row>
    <row r="30">
      <c r="A30" s="37"/>
      <c r="B30" s="109" t="str">
        <f>VLOOKUP($A30,'4.02 (071021)'!A:C,2,FALSE)</f>
        <v>#N/A</v>
      </c>
      <c r="C30" s="109" t="str">
        <f>IFERROR(__xludf.DUMMYFUNCTION("TRANSPOSE(sort(SORTN(FILTER('ALL DEC'!F:F,'ALL DEC'!D:D=$A30),3,0,2,FALSE),1,FALSE))"),"#N/A")</f>
        <v>#N/A</v>
      </c>
      <c r="D30" s="111"/>
      <c r="E30" s="109"/>
      <c r="F30" s="115"/>
      <c r="G30" s="113">
        <f>countif('ALL DEC'!D:D,$A30)</f>
        <v>0</v>
      </c>
      <c r="H30" s="114" t="str">
        <f>VLOOKUP($A30&amp;$C30,'ALL DEC'!$B:$P,15,FALSE)</f>
        <v>#N/A</v>
      </c>
      <c r="I30" s="109" t="str">
        <f>VLOOKUP($A30&amp;$D30,'ALL DEC'!$B:$P,15,FALSE)</f>
        <v>#N/A</v>
      </c>
      <c r="J30" s="109" t="str">
        <f>VLOOKUP($A30&amp;$E30,'ALL DEC'!$B:$P,15,FALSE)</f>
        <v>#N/A</v>
      </c>
      <c r="K30" s="109" t="str">
        <f>VLOOKUP($A30&amp;$F30,'ALL DEC'!$B:$P,15,FALSE)</f>
        <v>#N/A</v>
      </c>
      <c r="L30" s="114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</row>
    <row r="31">
      <c r="A31" s="37"/>
      <c r="B31" s="109" t="str">
        <f>VLOOKUP($A31,'4.02 (071021)'!A:C,2,FALSE)</f>
        <v>#N/A</v>
      </c>
      <c r="C31" s="109" t="str">
        <f>IFERROR(__xludf.DUMMYFUNCTION("TRANSPOSE(sort(SORTN(FILTER('ALL DEC'!F:F,'ALL DEC'!D:D=$A31),3,0,2,FALSE),1,FALSE))"),"#N/A")</f>
        <v>#N/A</v>
      </c>
      <c r="D31" s="111"/>
      <c r="E31" s="109"/>
      <c r="F31" s="115"/>
      <c r="G31" s="113">
        <f>countif('ALL DEC'!D:D,$A31)</f>
        <v>0</v>
      </c>
      <c r="H31" s="114" t="str">
        <f>VLOOKUP($A31&amp;$C31,'ALL DEC'!$B:$P,15,FALSE)</f>
        <v>#N/A</v>
      </c>
      <c r="I31" s="109" t="str">
        <f>VLOOKUP($A31&amp;$D31,'ALL DEC'!$B:$P,15,FALSE)</f>
        <v>#N/A</v>
      </c>
      <c r="J31" s="109" t="str">
        <f>VLOOKUP($A31&amp;$E31,'ALL DEC'!$B:$P,15,FALSE)</f>
        <v>#N/A</v>
      </c>
      <c r="K31" s="109" t="str">
        <f>VLOOKUP($A31&amp;$F31,'ALL DEC'!$B:$P,15,FALSE)</f>
        <v>#N/A</v>
      </c>
      <c r="L31" s="114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</row>
    <row r="32">
      <c r="A32" s="37"/>
      <c r="B32" s="109" t="str">
        <f>VLOOKUP($A32,'4.02 (071021)'!A:C,2,FALSE)</f>
        <v>#N/A</v>
      </c>
      <c r="C32" s="109" t="str">
        <f>IFERROR(__xludf.DUMMYFUNCTION("TRANSPOSE(sort(SORTN(FILTER('ALL DEC'!F:F,'ALL DEC'!D:D=$A32),3,0,2,FALSE),1,FALSE))"),"#N/A")</f>
        <v>#N/A</v>
      </c>
      <c r="D32" s="111"/>
      <c r="E32" s="109"/>
      <c r="F32" s="115"/>
      <c r="G32" s="113">
        <f>countif('ALL DEC'!D:D,$A32)</f>
        <v>0</v>
      </c>
      <c r="H32" s="114" t="str">
        <f>VLOOKUP($A32&amp;$C32,'ALL DEC'!$B:$P,15,FALSE)</f>
        <v>#N/A</v>
      </c>
      <c r="I32" s="109" t="str">
        <f>VLOOKUP($A32&amp;$D32,'ALL DEC'!$B:$P,15,FALSE)</f>
        <v>#N/A</v>
      </c>
      <c r="J32" s="109" t="str">
        <f>VLOOKUP($A32&amp;$E32,'ALL DEC'!$B:$P,15,FALSE)</f>
        <v>#N/A</v>
      </c>
      <c r="K32" s="109" t="str">
        <f>VLOOKUP($A32&amp;$F32,'ALL DEC'!$B:$P,15,FALSE)</f>
        <v>#N/A</v>
      </c>
      <c r="L32" s="114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</row>
    <row r="33">
      <c r="A33" s="37"/>
      <c r="B33" s="109" t="str">
        <f>VLOOKUP($A33,'4.02 (071021)'!A:C,2,FALSE)</f>
        <v>#N/A</v>
      </c>
      <c r="C33" s="109" t="str">
        <f>IFERROR(__xludf.DUMMYFUNCTION("TRANSPOSE(sort(SORTN(FILTER('ALL DEC'!F:F,'ALL DEC'!D:D=$A33),3,0,2,FALSE),1,FALSE))"),"#N/A")</f>
        <v>#N/A</v>
      </c>
      <c r="D33" s="111"/>
      <c r="E33" s="109"/>
      <c r="F33" s="115"/>
      <c r="G33" s="113">
        <f>countif('ALL DEC'!D:D,$A33)</f>
        <v>0</v>
      </c>
      <c r="H33" s="114" t="str">
        <f>VLOOKUP($A33&amp;$C33,'ALL DEC'!$B:$P,15,FALSE)</f>
        <v>#N/A</v>
      </c>
      <c r="I33" s="109" t="str">
        <f>VLOOKUP($A33&amp;$D33,'ALL DEC'!$B:$P,15,FALSE)</f>
        <v>#N/A</v>
      </c>
      <c r="J33" s="109" t="str">
        <f>VLOOKUP($A33&amp;$E33,'ALL DEC'!$B:$P,15,FALSE)</f>
        <v>#N/A</v>
      </c>
      <c r="K33" s="109" t="str">
        <f>VLOOKUP($A33&amp;$F33,'ALL DEC'!$B:$P,15,FALSE)</f>
        <v>#N/A</v>
      </c>
      <c r="L33" s="114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</row>
    <row r="34">
      <c r="A34" s="37"/>
      <c r="B34" s="109" t="str">
        <f>VLOOKUP($A34,'4.02 (071021)'!A:C,2,FALSE)</f>
        <v>#N/A</v>
      </c>
      <c r="C34" s="109" t="str">
        <f>IFERROR(__xludf.DUMMYFUNCTION("TRANSPOSE(sort(SORTN(FILTER('ALL DEC'!F:F,'ALL DEC'!D:D=$A34),3,0,2,FALSE),1,FALSE))"),"#N/A")</f>
        <v>#N/A</v>
      </c>
      <c r="D34" s="111"/>
      <c r="E34" s="109"/>
      <c r="F34" s="115"/>
      <c r="G34" s="113">
        <f>countif('ALL DEC'!D:D,$A34)</f>
        <v>0</v>
      </c>
      <c r="H34" s="114" t="str">
        <f>VLOOKUP($A34&amp;$C34,'ALL DEC'!$B:$P,15,FALSE)</f>
        <v>#N/A</v>
      </c>
      <c r="I34" s="109" t="str">
        <f>VLOOKUP($A34&amp;$D34,'ALL DEC'!$B:$P,15,FALSE)</f>
        <v>#N/A</v>
      </c>
      <c r="J34" s="109" t="str">
        <f>VLOOKUP($A34&amp;$E34,'ALL DEC'!$B:$P,15,FALSE)</f>
        <v>#N/A</v>
      </c>
      <c r="K34" s="109" t="str">
        <f>VLOOKUP($A34&amp;$F34,'ALL DEC'!$B:$P,15,FALSE)</f>
        <v>#N/A</v>
      </c>
      <c r="L34" s="114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</row>
    <row r="35">
      <c r="A35" s="37"/>
      <c r="B35" s="109" t="str">
        <f>VLOOKUP($A35,'4.02 (071021)'!A:C,2,FALSE)</f>
        <v>#N/A</v>
      </c>
      <c r="C35" s="109" t="str">
        <f>IFERROR(__xludf.DUMMYFUNCTION("TRANSPOSE(sort(SORTN(FILTER('ALL DEC'!F:F,'ALL DEC'!D:D=$A35),3,0,2,FALSE),1,FALSE))"),"#N/A")</f>
        <v>#N/A</v>
      </c>
      <c r="D35" s="111"/>
      <c r="E35" s="109"/>
      <c r="F35" s="115"/>
      <c r="G35" s="113">
        <f>countif('ALL DEC'!D:D,$A35)</f>
        <v>0</v>
      </c>
      <c r="H35" s="114" t="str">
        <f>VLOOKUP($A35&amp;$C35,'ALL DEC'!$B:$P,15,FALSE)</f>
        <v>#N/A</v>
      </c>
      <c r="I35" s="109" t="str">
        <f>VLOOKUP($A35&amp;$D35,'ALL DEC'!$B:$P,15,FALSE)</f>
        <v>#N/A</v>
      </c>
      <c r="J35" s="109" t="str">
        <f>VLOOKUP($A35&amp;$E35,'ALL DEC'!$B:$P,15,FALSE)</f>
        <v>#N/A</v>
      </c>
      <c r="K35" s="109" t="str">
        <f>VLOOKUP($A35&amp;$F35,'ALL DEC'!$B:$P,15,FALSE)</f>
        <v>#N/A</v>
      </c>
      <c r="L35" s="114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</row>
    <row r="36">
      <c r="A36" s="37"/>
      <c r="B36" s="109" t="str">
        <f>VLOOKUP($A36,'4.02 (071021)'!A:C,2,FALSE)</f>
        <v>#N/A</v>
      </c>
      <c r="C36" s="109" t="str">
        <f>IFERROR(__xludf.DUMMYFUNCTION("TRANSPOSE(sort(SORTN(FILTER('ALL DEC'!F:F,'ALL DEC'!D:D=$A36),3,0,2,FALSE),1,FALSE))"),"#N/A")</f>
        <v>#N/A</v>
      </c>
      <c r="D36" s="111"/>
      <c r="E36" s="109"/>
      <c r="F36" s="115"/>
      <c r="G36" s="113">
        <f>countif('ALL DEC'!D:D,$A36)</f>
        <v>0</v>
      </c>
      <c r="H36" s="114" t="str">
        <f>VLOOKUP($A36&amp;$C36,'ALL DEC'!$B:$P,15,FALSE)</f>
        <v>#N/A</v>
      </c>
      <c r="I36" s="109" t="str">
        <f>VLOOKUP($A36&amp;$D36,'ALL DEC'!$B:$P,15,FALSE)</f>
        <v>#N/A</v>
      </c>
      <c r="J36" s="109" t="str">
        <f>VLOOKUP($A36&amp;$E36,'ALL DEC'!$B:$P,15,FALSE)</f>
        <v>#N/A</v>
      </c>
      <c r="K36" s="109" t="str">
        <f>VLOOKUP($A36&amp;$F36,'ALL DEC'!$B:$P,15,FALSE)</f>
        <v>#N/A</v>
      </c>
      <c r="L36" s="114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</row>
    <row r="37">
      <c r="A37" s="37"/>
      <c r="B37" s="109" t="str">
        <f>VLOOKUP($A37,'4.02 (071021)'!A:C,2,FALSE)</f>
        <v>#N/A</v>
      </c>
      <c r="C37" s="109" t="str">
        <f>IFERROR(__xludf.DUMMYFUNCTION("TRANSPOSE(sort(SORTN(FILTER('ALL DEC'!F:F,'ALL DEC'!D:D=$A37),3,0,2,FALSE),1,FALSE))"),"#N/A")</f>
        <v>#N/A</v>
      </c>
      <c r="D37" s="111"/>
      <c r="E37" s="109"/>
      <c r="F37" s="115"/>
      <c r="G37" s="113">
        <f>countif('ALL DEC'!D:D,$A37)</f>
        <v>0</v>
      </c>
      <c r="H37" s="114" t="str">
        <f>VLOOKUP($A37&amp;$C37,'ALL DEC'!$B:$P,15,FALSE)</f>
        <v>#N/A</v>
      </c>
      <c r="I37" s="109" t="str">
        <f>VLOOKUP($A37&amp;$D37,'ALL DEC'!$B:$P,15,FALSE)</f>
        <v>#N/A</v>
      </c>
      <c r="J37" s="109" t="str">
        <f>VLOOKUP($A37&amp;$E37,'ALL DEC'!$B:$P,15,FALSE)</f>
        <v>#N/A</v>
      </c>
      <c r="K37" s="109" t="str">
        <f>VLOOKUP($A37&amp;$F37,'ALL DEC'!$B:$P,15,FALSE)</f>
        <v>#N/A</v>
      </c>
      <c r="L37" s="114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</row>
    <row r="38">
      <c r="A38" s="37"/>
      <c r="B38" s="109" t="str">
        <f>VLOOKUP($A38,'4.02 (071021)'!A:C,2,FALSE)</f>
        <v>#N/A</v>
      </c>
      <c r="C38" s="109" t="str">
        <f>IFERROR(__xludf.DUMMYFUNCTION("TRANSPOSE(sort(SORTN(FILTER('ALL DEC'!F:F,'ALL DEC'!D:D=$A38),3,0,2,FALSE),1,FALSE))"),"#N/A")</f>
        <v>#N/A</v>
      </c>
      <c r="D38" s="37"/>
      <c r="E38" s="109"/>
      <c r="F38" s="115"/>
      <c r="G38" s="113">
        <f>countif('ALL DEC'!D:D,$A38)</f>
        <v>0</v>
      </c>
      <c r="H38" s="114" t="str">
        <f>VLOOKUP($A38&amp;$C38,'ALL DEC'!$B:$P,15,FALSE)</f>
        <v>#N/A</v>
      </c>
      <c r="I38" s="109" t="str">
        <f>VLOOKUP($A38&amp;$D38,'ALL DEC'!$B:$P,15,FALSE)</f>
        <v>#N/A</v>
      </c>
      <c r="J38" s="109" t="str">
        <f>VLOOKUP($A38&amp;$E38,'ALL DEC'!$B:$P,15,FALSE)</f>
        <v>#N/A</v>
      </c>
      <c r="K38" s="109" t="str">
        <f>VLOOKUP($A38&amp;$F38,'ALL DEC'!$B:$P,15,FALSE)</f>
        <v>#N/A</v>
      </c>
      <c r="L38" s="114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</row>
    <row r="39">
      <c r="A39" s="37"/>
      <c r="B39" s="109" t="str">
        <f>VLOOKUP($A39,'4.02 (071021)'!A:C,2,FALSE)</f>
        <v>#N/A</v>
      </c>
      <c r="C39" s="109" t="str">
        <f>IFERROR(__xludf.DUMMYFUNCTION("TRANSPOSE(sort(SORTN(FILTER('ALL DEC'!F:F,'ALL DEC'!D:D=$A39),3,0,2,FALSE),1,FALSE))"),"#N/A")</f>
        <v>#N/A</v>
      </c>
      <c r="D39" s="111"/>
      <c r="E39" s="109"/>
      <c r="F39" s="115"/>
      <c r="G39" s="113">
        <f>countif('ALL DEC'!D:D,$A39)</f>
        <v>0</v>
      </c>
      <c r="H39" s="114" t="str">
        <f>VLOOKUP($A39&amp;$C39,'ALL DEC'!$B:$P,15,FALSE)</f>
        <v>#N/A</v>
      </c>
      <c r="I39" s="109" t="str">
        <f>VLOOKUP($A39&amp;$D39,'ALL DEC'!$B:$P,15,FALSE)</f>
        <v>#N/A</v>
      </c>
      <c r="J39" s="109" t="str">
        <f>VLOOKUP($A39&amp;$E39,'ALL DEC'!$B:$P,15,FALSE)</f>
        <v>#N/A</v>
      </c>
      <c r="K39" s="109" t="str">
        <f>VLOOKUP($A39&amp;$F39,'ALL DEC'!$B:$P,15,FALSE)</f>
        <v>#N/A</v>
      </c>
      <c r="L39" s="114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</row>
    <row r="40">
      <c r="A40" s="37"/>
      <c r="B40" s="109" t="str">
        <f>VLOOKUP($A40,'4.02 (071021)'!A:C,2,FALSE)</f>
        <v>#N/A</v>
      </c>
      <c r="C40" s="109" t="str">
        <f>IFERROR(__xludf.DUMMYFUNCTION("TRANSPOSE(sort(SORTN(FILTER('ALL DEC'!F:F,'ALL DEC'!D:D=$A40),3,0,2,FALSE),1,FALSE))"),"#N/A")</f>
        <v>#N/A</v>
      </c>
      <c r="D40" s="111"/>
      <c r="E40" s="109"/>
      <c r="F40" s="115"/>
      <c r="G40" s="113">
        <f>countif('ALL DEC'!D:D,$A40)</f>
        <v>0</v>
      </c>
      <c r="H40" s="114" t="str">
        <f>VLOOKUP($A40&amp;$C40,'ALL DEC'!$B:$P,15,FALSE)</f>
        <v>#N/A</v>
      </c>
      <c r="I40" s="109" t="str">
        <f>VLOOKUP($A40&amp;$D40,'ALL DEC'!$B:$P,15,FALSE)</f>
        <v>#N/A</v>
      </c>
      <c r="J40" s="109" t="str">
        <f>VLOOKUP($A40&amp;$E40,'ALL DEC'!$B:$P,15,FALSE)</f>
        <v>#N/A</v>
      </c>
      <c r="K40" s="109" t="str">
        <f>VLOOKUP($A40&amp;$F40,'ALL DEC'!$B:$P,15,FALSE)</f>
        <v>#N/A</v>
      </c>
      <c r="L40" s="114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</row>
    <row r="41">
      <c r="A41" s="37"/>
      <c r="B41" s="109" t="str">
        <f>VLOOKUP($A41,'4.02 (071021)'!A:C,2,FALSE)</f>
        <v>#N/A</v>
      </c>
      <c r="C41" s="109" t="str">
        <f>IFERROR(__xludf.DUMMYFUNCTION("TRANSPOSE(sort(SORTN(FILTER('ALL DEC'!F:F,'ALL DEC'!D:D=$A41),3,0,2,FALSE),1,FALSE))"),"#N/A")</f>
        <v>#N/A</v>
      </c>
      <c r="D41" s="111"/>
      <c r="E41" s="109"/>
      <c r="F41" s="115"/>
      <c r="G41" s="113">
        <f>countif('ALL DEC'!D:D,$A41)</f>
        <v>0</v>
      </c>
      <c r="H41" s="114" t="str">
        <f>VLOOKUP($A41&amp;$C41,'ALL DEC'!$B:$P,15,FALSE)</f>
        <v>#N/A</v>
      </c>
      <c r="I41" s="109" t="str">
        <f>VLOOKUP($A41&amp;$D41,'ALL DEC'!$B:$P,15,FALSE)</f>
        <v>#N/A</v>
      </c>
      <c r="J41" s="109" t="str">
        <f>VLOOKUP($A41&amp;$E41,'ALL DEC'!$B:$P,15,FALSE)</f>
        <v>#N/A</v>
      </c>
      <c r="K41" s="109" t="str">
        <f>VLOOKUP($A41&amp;$F41,'ALL DEC'!$B:$P,15,FALSE)</f>
        <v>#N/A</v>
      </c>
      <c r="L41" s="114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</row>
    <row r="42">
      <c r="A42" s="37"/>
      <c r="B42" s="109" t="str">
        <f>VLOOKUP($A42,'4.02 (071021)'!A:C,2,FALSE)</f>
        <v>#N/A</v>
      </c>
      <c r="C42" s="109" t="str">
        <f>IFERROR(__xludf.DUMMYFUNCTION("TRANSPOSE(sort(SORTN(FILTER('ALL DEC'!F:F,'ALL DEC'!D:D=$A42),3,0,2,FALSE),1,FALSE))"),"#N/A")</f>
        <v>#N/A</v>
      </c>
      <c r="D42" s="111"/>
      <c r="E42" s="109"/>
      <c r="F42" s="115"/>
      <c r="G42" s="113">
        <f>countif('ALL DEC'!D:D,$A42)</f>
        <v>0</v>
      </c>
      <c r="H42" s="114" t="str">
        <f>VLOOKUP($A42&amp;$C42,'ALL DEC'!$B:$P,15,FALSE)</f>
        <v>#N/A</v>
      </c>
      <c r="I42" s="109" t="str">
        <f>VLOOKUP($A42&amp;$D42,'ALL DEC'!$B:$P,15,FALSE)</f>
        <v>#N/A</v>
      </c>
      <c r="J42" s="109" t="str">
        <f>VLOOKUP($A42&amp;$E42,'ALL DEC'!$B:$P,15,FALSE)</f>
        <v>#N/A</v>
      </c>
      <c r="K42" s="109" t="str">
        <f>VLOOKUP($A42&amp;$F42,'ALL DEC'!$B:$P,15,FALSE)</f>
        <v>#N/A</v>
      </c>
      <c r="L42" s="114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</row>
    <row r="43">
      <c r="A43" s="37"/>
      <c r="B43" s="109" t="str">
        <f>VLOOKUP($A43,'4.02 (071021)'!A:C,2,FALSE)</f>
        <v>#N/A</v>
      </c>
      <c r="C43" s="109" t="str">
        <f>IFERROR(__xludf.DUMMYFUNCTION("TRANSPOSE(sort(SORTN(FILTER('ALL DEC'!F:F,'ALL DEC'!D:D=$A43),3,0,2,FALSE),1,FALSE))"),"#N/A")</f>
        <v>#N/A</v>
      </c>
      <c r="D43" s="111"/>
      <c r="E43" s="109"/>
      <c r="F43" s="115"/>
      <c r="G43" s="113">
        <f>countif('ALL DEC'!D:D,$A43)</f>
        <v>0</v>
      </c>
      <c r="H43" s="114" t="str">
        <f>VLOOKUP($A43&amp;$C43,'ALL DEC'!$B:$P,15,FALSE)</f>
        <v>#N/A</v>
      </c>
      <c r="I43" s="109" t="str">
        <f>VLOOKUP($A43&amp;$D43,'ALL DEC'!$B:$P,15,FALSE)</f>
        <v>#N/A</v>
      </c>
      <c r="J43" s="109" t="str">
        <f>VLOOKUP($A43&amp;$E43,'ALL DEC'!$B:$P,15,FALSE)</f>
        <v>#N/A</v>
      </c>
      <c r="K43" s="109" t="str">
        <f>VLOOKUP($A43&amp;$F43,'ALL DEC'!$B:$P,15,FALSE)</f>
        <v>#N/A</v>
      </c>
      <c r="L43" s="114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</row>
    <row r="44">
      <c r="A44" s="37"/>
      <c r="B44" s="109" t="str">
        <f>VLOOKUP($A44,'4.02 (071021)'!A:C,2,FALSE)</f>
        <v>#N/A</v>
      </c>
      <c r="C44" s="109" t="str">
        <f>IFERROR(__xludf.DUMMYFUNCTION("TRANSPOSE(sort(SORTN(FILTER('ALL DEC'!F:F,'ALL DEC'!D:D=$A44),3,0,2,FALSE),1,FALSE))"),"#N/A")</f>
        <v>#N/A</v>
      </c>
      <c r="D44" s="111"/>
      <c r="E44" s="109"/>
      <c r="F44" s="115"/>
      <c r="G44" s="113">
        <f>countif('ALL DEC'!D:D,$A44)</f>
        <v>0</v>
      </c>
      <c r="H44" s="114" t="str">
        <f>VLOOKUP($A44&amp;$C44,'ALL DEC'!$B:$P,15,FALSE)</f>
        <v>#N/A</v>
      </c>
      <c r="I44" s="109" t="str">
        <f>VLOOKUP($A44&amp;$D44,'ALL DEC'!$B:$P,15,FALSE)</f>
        <v>#N/A</v>
      </c>
      <c r="J44" s="109" t="str">
        <f>VLOOKUP($A44&amp;$E44,'ALL DEC'!$B:$P,15,FALSE)</f>
        <v>#N/A</v>
      </c>
      <c r="K44" s="109" t="str">
        <f>VLOOKUP($A44&amp;$F44,'ALL DEC'!$B:$P,15,FALSE)</f>
        <v>#N/A</v>
      </c>
      <c r="L44" s="114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</row>
    <row r="45">
      <c r="A45" s="37"/>
      <c r="B45" s="109" t="str">
        <f>VLOOKUP($A45,'4.02 (071021)'!A:C,2,FALSE)</f>
        <v>#N/A</v>
      </c>
      <c r="C45" s="109" t="str">
        <f>IFERROR(__xludf.DUMMYFUNCTION("TRANSPOSE(sort(SORTN(FILTER('ALL DEC'!F:F,'ALL DEC'!D:D=$A45),3,0,2,FALSE),1,FALSE))"),"#N/A")</f>
        <v>#N/A</v>
      </c>
      <c r="D45" s="111"/>
      <c r="E45" s="109"/>
      <c r="F45" s="115"/>
      <c r="G45" s="113">
        <f>countif('ALL DEC'!D:D,$A45)</f>
        <v>0</v>
      </c>
      <c r="H45" s="114" t="str">
        <f>VLOOKUP($A45&amp;$C45,'ALL DEC'!$B:$P,15,FALSE)</f>
        <v>#N/A</v>
      </c>
      <c r="I45" s="109" t="str">
        <f>VLOOKUP($A45&amp;$D45,'ALL DEC'!$B:$P,15,FALSE)</f>
        <v>#N/A</v>
      </c>
      <c r="J45" s="109" t="str">
        <f>VLOOKUP($A45&amp;$E45,'ALL DEC'!$B:$P,15,FALSE)</f>
        <v>#N/A</v>
      </c>
      <c r="K45" s="109" t="str">
        <f>VLOOKUP($A45&amp;$F45,'ALL DEC'!$B:$P,15,FALSE)</f>
        <v>#N/A</v>
      </c>
      <c r="L45" s="114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</row>
    <row r="46">
      <c r="A46" s="37"/>
      <c r="B46" s="109" t="str">
        <f>VLOOKUP($A46,'4.02 (071021)'!A:C,2,FALSE)</f>
        <v>#N/A</v>
      </c>
      <c r="C46" s="109" t="str">
        <f>IFERROR(__xludf.DUMMYFUNCTION("TRANSPOSE(sort(SORTN(FILTER('ALL DEC'!F:F,'ALL DEC'!D:D=$A46),3,0,2,FALSE),1,FALSE))"),"#N/A")</f>
        <v>#N/A</v>
      </c>
      <c r="D46" s="111"/>
      <c r="E46" s="109"/>
      <c r="F46" s="115"/>
      <c r="G46" s="113">
        <f>countif('ALL DEC'!D:D,$A46)</f>
        <v>0</v>
      </c>
      <c r="H46" s="114" t="str">
        <f>VLOOKUP($A46&amp;$C46,'ALL DEC'!$B:$P,15,FALSE)</f>
        <v>#N/A</v>
      </c>
      <c r="I46" s="109" t="str">
        <f>VLOOKUP($A46&amp;$D46,'ALL DEC'!$B:$P,15,FALSE)</f>
        <v>#N/A</v>
      </c>
      <c r="J46" s="109" t="str">
        <f>VLOOKUP($A46&amp;$E46,'ALL DEC'!$B:$P,15,FALSE)</f>
        <v>#N/A</v>
      </c>
      <c r="K46" s="109" t="str">
        <f>VLOOKUP($A46&amp;$F46,'ALL DEC'!$B:$P,15,FALSE)</f>
        <v>#N/A</v>
      </c>
      <c r="L46" s="114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</row>
    <row r="47">
      <c r="A47" s="37"/>
      <c r="B47" s="109" t="str">
        <f>VLOOKUP($A47,'4.02 (071021)'!A:C,2,FALSE)</f>
        <v>#N/A</v>
      </c>
      <c r="C47" s="109" t="str">
        <f>IFERROR(__xludf.DUMMYFUNCTION("TRANSPOSE(sort(SORTN(FILTER('ALL DEC'!F:F,'ALL DEC'!D:D=$A47),3,0,2,FALSE),1,FALSE))"),"#N/A")</f>
        <v>#N/A</v>
      </c>
      <c r="D47" s="111"/>
      <c r="E47" s="109"/>
      <c r="F47" s="115"/>
      <c r="G47" s="113">
        <f>countif('ALL DEC'!D:D,$A47)</f>
        <v>0</v>
      </c>
      <c r="H47" s="114" t="str">
        <f>VLOOKUP($A47&amp;$C47,'ALL DEC'!$B:$P,15,FALSE)</f>
        <v>#N/A</v>
      </c>
      <c r="I47" s="109" t="str">
        <f>VLOOKUP($A47&amp;$D47,'ALL DEC'!$B:$P,15,FALSE)</f>
        <v>#N/A</v>
      </c>
      <c r="J47" s="109" t="str">
        <f>VLOOKUP($A47&amp;$E47,'ALL DEC'!$B:$P,15,FALSE)</f>
        <v>#N/A</v>
      </c>
      <c r="K47" s="109" t="str">
        <f>VLOOKUP($A47&amp;$F47,'ALL DEC'!$B:$P,15,FALSE)</f>
        <v>#N/A</v>
      </c>
      <c r="L47" s="114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</row>
    <row r="48">
      <c r="A48" s="37"/>
      <c r="B48" s="109" t="str">
        <f>VLOOKUP($A48,'4.02 (071021)'!A:C,2,FALSE)</f>
        <v>#N/A</v>
      </c>
      <c r="C48" s="109" t="str">
        <f>IFERROR(__xludf.DUMMYFUNCTION("TRANSPOSE(sort(SORTN(FILTER('ALL DEC'!F:F,'ALL DEC'!D:D=$A48),3,0,2,FALSE),1,FALSE))"),"#N/A")</f>
        <v>#N/A</v>
      </c>
      <c r="D48" s="111"/>
      <c r="E48" s="109"/>
      <c r="F48" s="115"/>
      <c r="G48" s="113">
        <f>countif('ALL DEC'!D:D,$A48)</f>
        <v>0</v>
      </c>
      <c r="H48" s="114" t="str">
        <f>VLOOKUP($A48&amp;$C48,'ALL DEC'!$B:$P,15,FALSE)</f>
        <v>#N/A</v>
      </c>
      <c r="I48" s="109" t="str">
        <f>VLOOKUP($A48&amp;$D48,'ALL DEC'!$B:$P,15,FALSE)</f>
        <v>#N/A</v>
      </c>
      <c r="J48" s="109" t="str">
        <f>VLOOKUP($A48&amp;$E48,'ALL DEC'!$B:$P,15,FALSE)</f>
        <v>#N/A</v>
      </c>
      <c r="K48" s="109" t="str">
        <f>VLOOKUP($A48&amp;$F48,'ALL DEC'!$B:$P,15,FALSE)</f>
        <v>#N/A</v>
      </c>
      <c r="L48" s="114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</row>
    <row r="49">
      <c r="A49" s="37"/>
      <c r="B49" s="109" t="str">
        <f>VLOOKUP($A49,'4.02 (071021)'!A:C,2,FALSE)</f>
        <v>#N/A</v>
      </c>
      <c r="C49" s="109" t="str">
        <f>IFERROR(__xludf.DUMMYFUNCTION("TRANSPOSE(sort(SORTN(FILTER('ALL DEC'!F:F,'ALL DEC'!D:D=$A49),3,0,2,FALSE),1,FALSE))"),"#N/A")</f>
        <v>#N/A</v>
      </c>
      <c r="D49" s="111"/>
      <c r="E49" s="109"/>
      <c r="F49" s="115"/>
      <c r="G49" s="113">
        <f>countif('ALL DEC'!D:D,$A49)</f>
        <v>0</v>
      </c>
      <c r="H49" s="114" t="str">
        <f>VLOOKUP($A49&amp;$C49,'ALL DEC'!$B:$P,15,FALSE)</f>
        <v>#N/A</v>
      </c>
      <c r="I49" s="109" t="str">
        <f>VLOOKUP($A49&amp;$D49,'ALL DEC'!$B:$P,15,FALSE)</f>
        <v>#N/A</v>
      </c>
      <c r="J49" s="109" t="str">
        <f>VLOOKUP($A49&amp;$E49,'ALL DEC'!$B:$P,15,FALSE)</f>
        <v>#N/A</v>
      </c>
      <c r="K49" s="109" t="str">
        <f>VLOOKUP($A49&amp;$F49,'ALL DEC'!$B:$P,15,FALSE)</f>
        <v>#N/A</v>
      </c>
      <c r="L49" s="114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</row>
    <row r="50">
      <c r="A50" s="37"/>
      <c r="B50" s="109" t="str">
        <f>VLOOKUP($A50,'4.02 (071021)'!A:C,2,FALSE)</f>
        <v>#N/A</v>
      </c>
      <c r="C50" s="109" t="str">
        <f>IFERROR(__xludf.DUMMYFUNCTION("TRANSPOSE(sort(SORTN(FILTER('ALL DEC'!F:F,'ALL DEC'!D:D=$A50),3,0,2,FALSE),1,FALSE))"),"#N/A")</f>
        <v>#N/A</v>
      </c>
      <c r="D50" s="111"/>
      <c r="E50" s="109"/>
      <c r="F50" s="115"/>
      <c r="G50" s="113">
        <f>countif('ALL DEC'!D:D,$A50)</f>
        <v>0</v>
      </c>
      <c r="H50" s="114" t="str">
        <f>VLOOKUP($A50&amp;$C50,'ALL DEC'!$B:$P,15,FALSE)</f>
        <v>#N/A</v>
      </c>
      <c r="I50" s="109" t="str">
        <f>VLOOKUP($A50&amp;$D50,'ALL DEC'!$B:$P,15,FALSE)</f>
        <v>#N/A</v>
      </c>
      <c r="J50" s="109" t="str">
        <f>VLOOKUP($A50&amp;$E50,'ALL DEC'!$B:$P,15,FALSE)</f>
        <v>#N/A</v>
      </c>
      <c r="K50" s="109" t="str">
        <f>VLOOKUP($A50&amp;$F50,'ALL DEC'!$B:$P,15,FALSE)</f>
        <v>#N/A</v>
      </c>
      <c r="L50" s="114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</row>
    <row r="51">
      <c r="A51" s="37"/>
      <c r="B51" s="109" t="str">
        <f>VLOOKUP($A51,'4.02 (071021)'!A:C,2,FALSE)</f>
        <v>#N/A</v>
      </c>
      <c r="C51" s="109" t="str">
        <f>IFERROR(__xludf.DUMMYFUNCTION("TRANSPOSE(sort(SORTN(FILTER('ALL DEC'!F:F,'ALL DEC'!D:D=$A51),3,0,2,FALSE),1,FALSE))"),"#N/A")</f>
        <v>#N/A</v>
      </c>
      <c r="D51" s="111"/>
      <c r="E51" s="109"/>
      <c r="F51" s="115"/>
      <c r="G51" s="113">
        <f>countif('ALL DEC'!D:D,$A51)</f>
        <v>0</v>
      </c>
      <c r="H51" s="114" t="str">
        <f>VLOOKUP($A51&amp;$C51,'ALL DEC'!$B:$P,15,FALSE)</f>
        <v>#N/A</v>
      </c>
      <c r="I51" s="109" t="str">
        <f>VLOOKUP($A51&amp;$D51,'ALL DEC'!$B:$P,15,FALSE)</f>
        <v>#N/A</v>
      </c>
      <c r="J51" s="109" t="str">
        <f>VLOOKUP($A51&amp;$E51,'ALL DEC'!$B:$P,15,FALSE)</f>
        <v>#N/A</v>
      </c>
      <c r="K51" s="109" t="str">
        <f>VLOOKUP($A51&amp;$F51,'ALL DEC'!$B:$P,15,FALSE)</f>
        <v>#N/A</v>
      </c>
      <c r="L51" s="114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</row>
    <row r="52">
      <c r="A52" s="37"/>
      <c r="B52" s="109" t="str">
        <f>VLOOKUP($A52,'4.02 (071021)'!A:C,2,FALSE)</f>
        <v>#N/A</v>
      </c>
      <c r="C52" s="109" t="str">
        <f>IFERROR(__xludf.DUMMYFUNCTION("TRANSPOSE(sort(SORTN(FILTER('ALL DEC'!F:F,'ALL DEC'!D:D=$A52),3,0,2,FALSE),1,FALSE))"),"#N/A")</f>
        <v>#N/A</v>
      </c>
      <c r="D52" s="37"/>
      <c r="E52" s="109"/>
      <c r="F52" s="115"/>
      <c r="G52" s="113">
        <f>countif('ALL DEC'!D:D,$A52)</f>
        <v>0</v>
      </c>
      <c r="H52" s="114" t="str">
        <f>VLOOKUP($A52&amp;$C52,'ALL DEC'!$B:$P,15,FALSE)</f>
        <v>#N/A</v>
      </c>
      <c r="I52" s="109" t="str">
        <f>VLOOKUP($A52&amp;$D52,'ALL DEC'!$B:$P,15,FALSE)</f>
        <v>#N/A</v>
      </c>
      <c r="J52" s="109" t="str">
        <f>VLOOKUP($A52&amp;$E52,'ALL DEC'!$B:$P,15,FALSE)</f>
        <v>#N/A</v>
      </c>
      <c r="K52" s="109" t="str">
        <f>VLOOKUP($A52&amp;$F52,'ALL DEC'!$B:$P,15,FALSE)</f>
        <v>#N/A</v>
      </c>
      <c r="L52" s="114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</row>
    <row r="53">
      <c r="A53" s="37"/>
      <c r="B53" s="109" t="str">
        <f>VLOOKUP($A53,'4.02 (071021)'!A:C,2,FALSE)</f>
        <v>#N/A</v>
      </c>
      <c r="C53" s="109" t="str">
        <f>IFERROR(__xludf.DUMMYFUNCTION("TRANSPOSE(sort(SORTN(FILTER('ALL DEC'!F:F,'ALL DEC'!D:D=$A53),3,0,2,FALSE),1,FALSE))"),"#N/A")</f>
        <v>#N/A</v>
      </c>
      <c r="D53" s="111"/>
      <c r="E53" s="109"/>
      <c r="F53" s="115"/>
      <c r="G53" s="113">
        <f>countif('ALL DEC'!D:D,$A53)</f>
        <v>0</v>
      </c>
      <c r="H53" s="114" t="str">
        <f>VLOOKUP($A53&amp;$C53,'ALL DEC'!$B:$P,15,FALSE)</f>
        <v>#N/A</v>
      </c>
      <c r="I53" s="109" t="str">
        <f>VLOOKUP($A53&amp;$D53,'ALL DEC'!$B:$P,15,FALSE)</f>
        <v>#N/A</v>
      </c>
      <c r="J53" s="109" t="str">
        <f>VLOOKUP($A53&amp;$E53,'ALL DEC'!$B:$P,15,FALSE)</f>
        <v>#N/A</v>
      </c>
      <c r="K53" s="109" t="str">
        <f>VLOOKUP($A53&amp;$F53,'ALL DEC'!$B:$P,15,FALSE)</f>
        <v>#N/A</v>
      </c>
      <c r="L53" s="114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</row>
    <row r="54">
      <c r="A54" s="37"/>
      <c r="B54" s="109" t="str">
        <f>VLOOKUP($A54,'4.02 (071021)'!A:C,2,FALSE)</f>
        <v>#N/A</v>
      </c>
      <c r="C54" s="109" t="str">
        <f>IFERROR(__xludf.DUMMYFUNCTION("TRANSPOSE(sort(SORTN(FILTER('ALL DEC'!F:F,'ALL DEC'!D:D=$A54),3,0,2,FALSE),1,FALSE))"),"#N/A")</f>
        <v>#N/A</v>
      </c>
      <c r="D54" s="111"/>
      <c r="E54" s="109"/>
      <c r="F54" s="115"/>
      <c r="G54" s="113">
        <f>countif('ALL DEC'!D:D,$A54)</f>
        <v>0</v>
      </c>
      <c r="H54" s="114" t="str">
        <f>VLOOKUP($A54&amp;$C54,'ALL DEC'!$B:$P,15,FALSE)</f>
        <v>#N/A</v>
      </c>
      <c r="I54" s="109" t="str">
        <f>VLOOKUP($A54&amp;$D54,'ALL DEC'!$B:$P,15,FALSE)</f>
        <v>#N/A</v>
      </c>
      <c r="J54" s="109" t="str">
        <f>VLOOKUP($A54&amp;$E54,'ALL DEC'!$B:$P,15,FALSE)</f>
        <v>#N/A</v>
      </c>
      <c r="K54" s="109" t="str">
        <f>VLOOKUP($A54&amp;$F54,'ALL DEC'!$B:$P,15,FALSE)</f>
        <v>#N/A</v>
      </c>
      <c r="L54" s="114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</row>
    <row r="55">
      <c r="A55" s="37"/>
      <c r="B55" s="109" t="str">
        <f>VLOOKUP($A55,'4.02 (071021)'!A:C,2,FALSE)</f>
        <v>#N/A</v>
      </c>
      <c r="C55" s="109" t="str">
        <f>IFERROR(__xludf.DUMMYFUNCTION("TRANSPOSE(sort(SORTN(FILTER('ALL DEC'!F:F,'ALL DEC'!D:D=$A55),3,0,2,FALSE),1,FALSE))"),"#N/A")</f>
        <v>#N/A</v>
      </c>
      <c r="D55" s="111"/>
      <c r="E55" s="109"/>
      <c r="F55" s="115"/>
      <c r="G55" s="113">
        <f>countif('ALL DEC'!D:D,$A55)</f>
        <v>0</v>
      </c>
      <c r="H55" s="114" t="str">
        <f>VLOOKUP($A55&amp;$C55,'ALL DEC'!$B:$P,15,FALSE)</f>
        <v>#N/A</v>
      </c>
      <c r="I55" s="109" t="str">
        <f>VLOOKUP($A55&amp;$D55,'ALL DEC'!$B:$P,15,FALSE)</f>
        <v>#N/A</v>
      </c>
      <c r="J55" s="109" t="str">
        <f>VLOOKUP($A55&amp;$E55,'ALL DEC'!$B:$P,15,FALSE)</f>
        <v>#N/A</v>
      </c>
      <c r="K55" s="109" t="str">
        <f>VLOOKUP($A55&amp;$F55,'ALL DEC'!$B:$P,15,FALSE)</f>
        <v>#N/A</v>
      </c>
      <c r="L55" s="114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</row>
    <row r="56">
      <c r="A56" s="37"/>
      <c r="B56" s="109" t="str">
        <f>VLOOKUP($A56,'4.02 (071021)'!A:C,2,FALSE)</f>
        <v>#N/A</v>
      </c>
      <c r="C56" s="109" t="str">
        <f>IFERROR(__xludf.DUMMYFUNCTION("TRANSPOSE(sort(SORTN(FILTER('ALL DEC'!F:F,'ALL DEC'!D:D=$A56),3,0,2,FALSE),1,FALSE))"),"#N/A")</f>
        <v>#N/A</v>
      </c>
      <c r="D56" s="111"/>
      <c r="E56" s="109"/>
      <c r="F56" s="115"/>
      <c r="G56" s="113">
        <f>countif('ALL DEC'!D:D,$A56)</f>
        <v>0</v>
      </c>
      <c r="H56" s="114" t="str">
        <f>VLOOKUP($A56&amp;$C56,'ALL DEC'!$B:$P,15,FALSE)</f>
        <v>#N/A</v>
      </c>
      <c r="I56" s="109" t="str">
        <f>VLOOKUP($A56&amp;$D56,'ALL DEC'!$B:$P,15,FALSE)</f>
        <v>#N/A</v>
      </c>
      <c r="J56" s="109" t="str">
        <f>VLOOKUP($A56&amp;$E56,'ALL DEC'!$B:$P,15,FALSE)</f>
        <v>#N/A</v>
      </c>
      <c r="K56" s="109" t="str">
        <f>VLOOKUP($A56&amp;$F56,'ALL DEC'!$B:$P,15,FALSE)</f>
        <v>#N/A</v>
      </c>
      <c r="L56" s="114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</row>
    <row r="57">
      <c r="A57" s="37"/>
      <c r="B57" s="109" t="str">
        <f>VLOOKUP($A57,'4.02 (071021)'!A:C,2,FALSE)</f>
        <v>#N/A</v>
      </c>
      <c r="C57" s="109" t="str">
        <f>IFERROR(__xludf.DUMMYFUNCTION("TRANSPOSE(sort(SORTN(FILTER('ALL DEC'!F:F,'ALL DEC'!D:D=$A57),3,0,2,FALSE),1,FALSE))"),"#N/A")</f>
        <v>#N/A</v>
      </c>
      <c r="D57" s="111"/>
      <c r="E57" s="109"/>
      <c r="F57" s="115"/>
      <c r="G57" s="113">
        <f>countif('ALL DEC'!D:D,$A57)</f>
        <v>0</v>
      </c>
      <c r="H57" s="114" t="str">
        <f>VLOOKUP($A57&amp;$C57,'ALL DEC'!$B:$P,15,FALSE)</f>
        <v>#N/A</v>
      </c>
      <c r="I57" s="109" t="str">
        <f>VLOOKUP($A57&amp;$D57,'ALL DEC'!$B:$P,15,FALSE)</f>
        <v>#N/A</v>
      </c>
      <c r="J57" s="109" t="str">
        <f>VLOOKUP($A57&amp;$E57,'ALL DEC'!$B:$P,15,FALSE)</f>
        <v>#N/A</v>
      </c>
      <c r="K57" s="109" t="str">
        <f>VLOOKUP($A57&amp;$F57,'ALL DEC'!$B:$P,15,FALSE)</f>
        <v>#N/A</v>
      </c>
      <c r="L57" s="114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</row>
    <row r="58">
      <c r="A58" s="37"/>
      <c r="B58" s="109" t="str">
        <f>VLOOKUP($A58,'4.02 (071021)'!A:C,2,FALSE)</f>
        <v>#N/A</v>
      </c>
      <c r="C58" s="109" t="str">
        <f>IFERROR(__xludf.DUMMYFUNCTION("TRANSPOSE(sort(SORTN(FILTER('ALL DEC'!F:F,'ALL DEC'!D:D=$A58),3,0,2,FALSE),1,FALSE))"),"#N/A")</f>
        <v>#N/A</v>
      </c>
      <c r="D58" s="111"/>
      <c r="E58" s="109"/>
      <c r="F58" s="115"/>
      <c r="G58" s="113">
        <f>countif('ALL DEC'!D:D,$A58)</f>
        <v>0</v>
      </c>
      <c r="H58" s="114" t="str">
        <f>VLOOKUP($A58&amp;$C58,'ALL DEC'!$B:$P,15,FALSE)</f>
        <v>#N/A</v>
      </c>
      <c r="I58" s="109" t="str">
        <f>VLOOKUP($A58&amp;$D58,'ALL DEC'!$B:$P,15,FALSE)</f>
        <v>#N/A</v>
      </c>
      <c r="J58" s="109" t="str">
        <f>VLOOKUP($A58&amp;$E58,'ALL DEC'!$B:$P,15,FALSE)</f>
        <v>#N/A</v>
      </c>
      <c r="K58" s="109" t="str">
        <f>VLOOKUP($A58&amp;$F58,'ALL DEC'!$B:$P,15,FALSE)</f>
        <v>#N/A</v>
      </c>
      <c r="L58" s="114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</row>
    <row r="59">
      <c r="A59" s="37"/>
      <c r="B59" s="109" t="str">
        <f>VLOOKUP($A59,'4.02 (071021)'!A:C,2,FALSE)</f>
        <v>#N/A</v>
      </c>
      <c r="C59" s="109" t="str">
        <f>IFERROR(__xludf.DUMMYFUNCTION("TRANSPOSE(sort(SORTN(FILTER('ALL DEC'!F:F,'ALL DEC'!D:D=$A59),3,0,2,FALSE),1,FALSE))"),"#N/A")</f>
        <v>#N/A</v>
      </c>
      <c r="D59" s="111"/>
      <c r="E59" s="109"/>
      <c r="F59" s="115"/>
      <c r="G59" s="113">
        <f>countif('ALL DEC'!D:D,$A59)</f>
        <v>0</v>
      </c>
      <c r="H59" s="114" t="str">
        <f>VLOOKUP($A59&amp;$C59,'ALL DEC'!$B:$P,15,FALSE)</f>
        <v>#N/A</v>
      </c>
      <c r="I59" s="109" t="str">
        <f>VLOOKUP($A59&amp;$D59,'ALL DEC'!$B:$P,15,FALSE)</f>
        <v>#N/A</v>
      </c>
      <c r="J59" s="109" t="str">
        <f>VLOOKUP($A59&amp;$E59,'ALL DEC'!$B:$P,15,FALSE)</f>
        <v>#N/A</v>
      </c>
      <c r="K59" s="109" t="str">
        <f>VLOOKUP($A59&amp;$F59,'ALL DEC'!$B:$P,15,FALSE)</f>
        <v>#N/A</v>
      </c>
      <c r="L59" s="114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</row>
    <row r="60">
      <c r="A60" s="37"/>
      <c r="B60" s="109" t="str">
        <f>VLOOKUP($A60,'4.02 (071021)'!A:C,2,FALSE)</f>
        <v>#N/A</v>
      </c>
      <c r="C60" s="109" t="str">
        <f>IFERROR(__xludf.DUMMYFUNCTION("TRANSPOSE(sort(SORTN(FILTER('ALL DEC'!F:F,'ALL DEC'!D:D=$A60),3,0,2,FALSE),1,FALSE))"),"#N/A")</f>
        <v>#N/A</v>
      </c>
      <c r="D60" s="111"/>
      <c r="E60" s="109"/>
      <c r="F60" s="115"/>
      <c r="G60" s="113">
        <f>countif('ALL DEC'!D:D,$A60)</f>
        <v>0</v>
      </c>
      <c r="H60" s="114" t="str">
        <f>VLOOKUP($A60&amp;$C60,'ALL DEC'!$B:$P,15,FALSE)</f>
        <v>#N/A</v>
      </c>
      <c r="I60" s="109" t="str">
        <f>VLOOKUP($A60&amp;$D60,'ALL DEC'!$B:$P,15,FALSE)</f>
        <v>#N/A</v>
      </c>
      <c r="J60" s="109" t="str">
        <f>VLOOKUP($A60&amp;$E60,'ALL DEC'!$B:$P,15,FALSE)</f>
        <v>#N/A</v>
      </c>
      <c r="K60" s="109" t="str">
        <f>VLOOKUP($A60&amp;$F60,'ALL DEC'!$B:$P,15,FALSE)</f>
        <v>#N/A</v>
      </c>
      <c r="L60" s="114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</row>
    <row r="61">
      <c r="A61" s="37"/>
      <c r="B61" s="109" t="str">
        <f>VLOOKUP($A61,'4.02 (071021)'!A:C,2,FALSE)</f>
        <v>#N/A</v>
      </c>
      <c r="C61" s="109" t="str">
        <f>IFERROR(__xludf.DUMMYFUNCTION("TRANSPOSE(sort(SORTN(FILTER('ALL DEC'!F:F,'ALL DEC'!D:D=$A61),3,0,2,FALSE),1,FALSE))"),"#N/A")</f>
        <v>#N/A</v>
      </c>
      <c r="D61" s="111"/>
      <c r="E61" s="109"/>
      <c r="F61" s="115"/>
      <c r="G61" s="113">
        <f>countif('ALL DEC'!D:D,$A61)</f>
        <v>0</v>
      </c>
      <c r="H61" s="114" t="str">
        <f>VLOOKUP($A61&amp;$C61,'ALL DEC'!$B:$P,15,FALSE)</f>
        <v>#N/A</v>
      </c>
      <c r="I61" s="109" t="str">
        <f>VLOOKUP($A61&amp;$D61,'ALL DEC'!$B:$P,15,FALSE)</f>
        <v>#N/A</v>
      </c>
      <c r="J61" s="109" t="str">
        <f>VLOOKUP($A61&amp;$E61,'ALL DEC'!$B:$P,15,FALSE)</f>
        <v>#N/A</v>
      </c>
      <c r="K61" s="109" t="str">
        <f>VLOOKUP($A61&amp;$F61,'ALL DEC'!$B:$P,15,FALSE)</f>
        <v>#N/A</v>
      </c>
      <c r="L61" s="114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</row>
    <row r="62">
      <c r="A62" s="37"/>
      <c r="B62" s="109" t="str">
        <f>VLOOKUP($A62,'4.02 (071021)'!A:C,2,FALSE)</f>
        <v>#N/A</v>
      </c>
      <c r="C62" s="109" t="str">
        <f>IFERROR(__xludf.DUMMYFUNCTION("TRANSPOSE(sort(SORTN(FILTER('ALL DEC'!F:F,'ALL DEC'!D:D=$A62),3,0,2,FALSE),1,FALSE))"),"#N/A")</f>
        <v>#N/A</v>
      </c>
      <c r="D62" s="111"/>
      <c r="E62" s="109"/>
      <c r="F62" s="115"/>
      <c r="G62" s="113">
        <f>countif('ALL DEC'!D:D,$A62)</f>
        <v>0</v>
      </c>
      <c r="H62" s="114" t="str">
        <f>VLOOKUP($A62&amp;$C62,'ALL DEC'!$B:$P,15,FALSE)</f>
        <v>#N/A</v>
      </c>
      <c r="I62" s="109" t="str">
        <f>VLOOKUP($A62&amp;$D62,'ALL DEC'!$B:$P,15,FALSE)</f>
        <v>#N/A</v>
      </c>
      <c r="J62" s="109" t="str">
        <f>VLOOKUP($A62&amp;$E62,'ALL DEC'!$B:$P,15,FALSE)</f>
        <v>#N/A</v>
      </c>
      <c r="K62" s="109" t="str">
        <f>VLOOKUP($A62&amp;$F62,'ALL DEC'!$B:$P,15,FALSE)</f>
        <v>#N/A</v>
      </c>
      <c r="L62" s="114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</row>
    <row r="63">
      <c r="A63" s="37"/>
      <c r="B63" s="109" t="str">
        <f>VLOOKUP($A63,'4.02 (071021)'!A:C,2,FALSE)</f>
        <v>#N/A</v>
      </c>
      <c r="C63" s="109" t="str">
        <f>IFERROR(__xludf.DUMMYFUNCTION("TRANSPOSE(sort(SORTN(FILTER('ALL DEC'!F:F,'ALL DEC'!D:D=$A63),3,0,2,FALSE),1,FALSE))"),"#N/A")</f>
        <v>#N/A</v>
      </c>
      <c r="D63" s="111"/>
      <c r="E63" s="109"/>
      <c r="F63" s="115"/>
      <c r="G63" s="113">
        <f>countif('ALL DEC'!D:D,$A63)</f>
        <v>0</v>
      </c>
      <c r="H63" s="114" t="str">
        <f>VLOOKUP($A63&amp;$C63,'ALL DEC'!$B:$P,15,FALSE)</f>
        <v>#N/A</v>
      </c>
      <c r="I63" s="109" t="str">
        <f>VLOOKUP($A63&amp;$D63,'ALL DEC'!$B:$P,15,FALSE)</f>
        <v>#N/A</v>
      </c>
      <c r="J63" s="109" t="str">
        <f>VLOOKUP($A63&amp;$E63,'ALL DEC'!$B:$P,15,FALSE)</f>
        <v>#N/A</v>
      </c>
      <c r="K63" s="109" t="str">
        <f>VLOOKUP($A63&amp;$F63,'ALL DEC'!$B:$P,15,FALSE)</f>
        <v>#N/A</v>
      </c>
      <c r="L63" s="114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</row>
    <row r="64">
      <c r="A64" s="37"/>
      <c r="B64" s="109" t="str">
        <f>VLOOKUP($A64,'4.02 (071021)'!A:C,2,FALSE)</f>
        <v>#N/A</v>
      </c>
      <c r="C64" s="109" t="str">
        <f>IFERROR(__xludf.DUMMYFUNCTION("TRANSPOSE(sort(SORTN(FILTER('ALL DEC'!F:F,'ALL DEC'!D:D=$A64),3,0,2,FALSE),1,FALSE))"),"#N/A")</f>
        <v>#N/A</v>
      </c>
      <c r="D64" s="111"/>
      <c r="E64" s="109"/>
      <c r="F64" s="115"/>
      <c r="G64" s="113">
        <f>countif('ALL DEC'!D:D,$A64)</f>
        <v>0</v>
      </c>
      <c r="H64" s="114" t="str">
        <f>VLOOKUP($A64&amp;$C64,'ALL DEC'!$B:$P,15,FALSE)</f>
        <v>#N/A</v>
      </c>
      <c r="I64" s="109" t="str">
        <f>VLOOKUP($A64&amp;$D64,'ALL DEC'!$B:$P,15,FALSE)</f>
        <v>#N/A</v>
      </c>
      <c r="J64" s="109" t="str">
        <f>VLOOKUP($A64&amp;$E64,'ALL DEC'!$B:$P,15,FALSE)</f>
        <v>#N/A</v>
      </c>
      <c r="K64" s="109" t="str">
        <f>VLOOKUP($A64&amp;$F64,'ALL DEC'!$B:$P,15,FALSE)</f>
        <v>#N/A</v>
      </c>
      <c r="L64" s="114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</row>
    <row r="65">
      <c r="A65" s="37"/>
      <c r="B65" s="109" t="str">
        <f>VLOOKUP($A65,'4.02 (071021)'!A:C,2,FALSE)</f>
        <v>#N/A</v>
      </c>
      <c r="C65" s="109" t="str">
        <f>IFERROR(__xludf.DUMMYFUNCTION("TRANSPOSE(sort(SORTN(FILTER('ALL DEC'!F:F,'ALL DEC'!D:D=$A65),3,0,2,FALSE),1,FALSE))"),"#N/A")</f>
        <v>#N/A</v>
      </c>
      <c r="D65" s="111"/>
      <c r="E65" s="109"/>
      <c r="F65" s="115"/>
      <c r="G65" s="113">
        <f>countif('ALL DEC'!D:D,$A65)</f>
        <v>0</v>
      </c>
      <c r="H65" s="114" t="str">
        <f>VLOOKUP($A65&amp;$C65,'ALL DEC'!$B:$P,15,FALSE)</f>
        <v>#N/A</v>
      </c>
      <c r="I65" s="109" t="str">
        <f>VLOOKUP($A65&amp;$D65,'ALL DEC'!$B:$P,15,FALSE)</f>
        <v>#N/A</v>
      </c>
      <c r="J65" s="109" t="str">
        <f>VLOOKUP($A65&amp;$E65,'ALL DEC'!$B:$P,15,FALSE)</f>
        <v>#N/A</v>
      </c>
      <c r="K65" s="109" t="str">
        <f>VLOOKUP($A65&amp;$F65,'ALL DEC'!$B:$P,15,FALSE)</f>
        <v>#N/A</v>
      </c>
      <c r="L65" s="114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</row>
    <row r="66">
      <c r="A66" s="37"/>
      <c r="B66" s="109" t="str">
        <f>VLOOKUP($A66,'4.02 (071021)'!A:C,2,FALSE)</f>
        <v>#N/A</v>
      </c>
      <c r="C66" s="109" t="str">
        <f>IFERROR(__xludf.DUMMYFUNCTION("TRANSPOSE(sort(SORTN(FILTER('ALL DEC'!F:F,'ALL DEC'!D:D=$A66),3,0,2,FALSE),1,FALSE))"),"#N/A")</f>
        <v>#N/A</v>
      </c>
      <c r="D66" s="111"/>
      <c r="E66" s="109"/>
      <c r="F66" s="115"/>
      <c r="G66" s="113">
        <f>countif('ALL DEC'!D:D,$A66)</f>
        <v>0</v>
      </c>
      <c r="H66" s="114" t="str">
        <f>VLOOKUP($A66&amp;$C66,'ALL DEC'!$B:$P,15,FALSE)</f>
        <v>#N/A</v>
      </c>
      <c r="I66" s="109" t="str">
        <f>VLOOKUP($A66&amp;$D66,'ALL DEC'!$B:$P,15,FALSE)</f>
        <v>#N/A</v>
      </c>
      <c r="J66" s="109" t="str">
        <f>VLOOKUP($A66&amp;$E66,'ALL DEC'!$B:$P,15,FALSE)</f>
        <v>#N/A</v>
      </c>
      <c r="K66" s="109" t="str">
        <f>VLOOKUP($A66&amp;$F66,'ALL DEC'!$B:$P,15,FALSE)</f>
        <v>#N/A</v>
      </c>
      <c r="L66" s="114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</row>
    <row r="67">
      <c r="A67" s="37"/>
      <c r="B67" s="109" t="str">
        <f>VLOOKUP($A67,'4.02 (071021)'!A:C,2,FALSE)</f>
        <v>#N/A</v>
      </c>
      <c r="C67" s="109" t="str">
        <f>IFERROR(__xludf.DUMMYFUNCTION("TRANSPOSE(sort(SORTN(FILTER('ALL DEC'!F:F,'ALL DEC'!D:D=$A67),3,0,2,FALSE),1,FALSE))"),"#N/A")</f>
        <v>#N/A</v>
      </c>
      <c r="D67" s="111"/>
      <c r="E67" s="109"/>
      <c r="F67" s="115"/>
      <c r="G67" s="113">
        <f>countif('ALL DEC'!D:D,$A67)</f>
        <v>0</v>
      </c>
      <c r="H67" s="114" t="str">
        <f>VLOOKUP($A67&amp;$C67,'ALL DEC'!$B:$P,15,FALSE)</f>
        <v>#N/A</v>
      </c>
      <c r="I67" s="109" t="str">
        <f>VLOOKUP($A67&amp;$D67,'ALL DEC'!$B:$P,15,FALSE)</f>
        <v>#N/A</v>
      </c>
      <c r="J67" s="109" t="str">
        <f>VLOOKUP($A67&amp;$E67,'ALL DEC'!$B:$P,15,FALSE)</f>
        <v>#N/A</v>
      </c>
      <c r="K67" s="109" t="str">
        <f>VLOOKUP($A67&amp;$F67,'ALL DEC'!$B:$P,15,FALSE)</f>
        <v>#N/A</v>
      </c>
      <c r="L67" s="114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</row>
    <row r="68">
      <c r="A68" s="37"/>
      <c r="B68" s="109" t="str">
        <f>VLOOKUP($A68,'4.02 (071021)'!A:C,2,FALSE)</f>
        <v>#N/A</v>
      </c>
      <c r="C68" s="109" t="str">
        <f>IFERROR(__xludf.DUMMYFUNCTION("TRANSPOSE(sort(SORTN(FILTER('ALL DEC'!F:F,'ALL DEC'!D:D=$A68),3,0,2,FALSE),1,FALSE))"),"#N/A")</f>
        <v>#N/A</v>
      </c>
      <c r="D68" s="111"/>
      <c r="E68" s="109"/>
      <c r="F68" s="115"/>
      <c r="G68" s="113">
        <f>countif('ALL DEC'!D:D,$A68)</f>
        <v>0</v>
      </c>
      <c r="H68" s="114" t="str">
        <f>VLOOKUP($A68&amp;$C68,'ALL DEC'!$B:$P,15,FALSE)</f>
        <v>#N/A</v>
      </c>
      <c r="I68" s="109" t="str">
        <f>VLOOKUP($A68&amp;$D68,'ALL DEC'!$B:$P,15,FALSE)</f>
        <v>#N/A</v>
      </c>
      <c r="J68" s="109" t="str">
        <f>VLOOKUP($A68&amp;$E68,'ALL DEC'!$B:$P,15,FALSE)</f>
        <v>#N/A</v>
      </c>
      <c r="K68" s="109" t="str">
        <f>VLOOKUP($A68&amp;$F68,'ALL DEC'!$B:$P,15,FALSE)</f>
        <v>#N/A</v>
      </c>
      <c r="L68" s="114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</row>
    <row r="69">
      <c r="A69" s="37"/>
      <c r="B69" s="109" t="str">
        <f>VLOOKUP($A69,'4.02 (071021)'!A:C,2,FALSE)</f>
        <v>#N/A</v>
      </c>
      <c r="C69" s="109" t="str">
        <f>IFERROR(__xludf.DUMMYFUNCTION("TRANSPOSE(sort(SORTN(FILTER('ALL DEC'!F:F,'ALL DEC'!D:D=$A69),3,0,2,FALSE),1,FALSE))"),"#N/A")</f>
        <v>#N/A</v>
      </c>
      <c r="D69" s="111"/>
      <c r="E69" s="109"/>
      <c r="F69" s="115"/>
      <c r="G69" s="113">
        <f>countif('ALL DEC'!D:D,$A69)</f>
        <v>0</v>
      </c>
      <c r="H69" s="114" t="str">
        <f>VLOOKUP($A69&amp;$C69,'ALL DEC'!$B:$P,15,FALSE)</f>
        <v>#N/A</v>
      </c>
      <c r="I69" s="109" t="str">
        <f>VLOOKUP($A69&amp;$D69,'ALL DEC'!$B:$P,15,FALSE)</f>
        <v>#N/A</v>
      </c>
      <c r="J69" s="109" t="str">
        <f>VLOOKUP($A69&amp;$E69,'ALL DEC'!$B:$P,15,FALSE)</f>
        <v>#N/A</v>
      </c>
      <c r="K69" s="109" t="str">
        <f>VLOOKUP($A69&amp;$F69,'ALL DEC'!$B:$P,15,FALSE)</f>
        <v>#N/A</v>
      </c>
      <c r="L69" s="114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</row>
    <row r="70">
      <c r="A70" s="37"/>
      <c r="B70" s="109" t="str">
        <f>VLOOKUP($A70,'4.02 (071021)'!A:C,2,FALSE)</f>
        <v>#N/A</v>
      </c>
      <c r="C70" s="109" t="str">
        <f>IFERROR(__xludf.DUMMYFUNCTION("TRANSPOSE(sort(SORTN(FILTER('ALL DEC'!F:F,'ALL DEC'!D:D=$A70),3,0,2,FALSE),1,FALSE))"),"#N/A")</f>
        <v>#N/A</v>
      </c>
      <c r="D70" s="111"/>
      <c r="E70" s="109"/>
      <c r="F70" s="115"/>
      <c r="G70" s="113">
        <f>countif('ALL DEC'!D:D,$A70)</f>
        <v>0</v>
      </c>
      <c r="H70" s="114" t="str">
        <f>VLOOKUP($A70&amp;$C70,'ALL DEC'!$B:$P,15,FALSE)</f>
        <v>#N/A</v>
      </c>
      <c r="I70" s="109" t="str">
        <f>VLOOKUP($A70&amp;$D70,'ALL DEC'!$B:$P,15,FALSE)</f>
        <v>#N/A</v>
      </c>
      <c r="J70" s="109" t="str">
        <f>VLOOKUP($A70&amp;$E70,'ALL DEC'!$B:$P,15,FALSE)</f>
        <v>#N/A</v>
      </c>
      <c r="K70" s="109" t="str">
        <f>VLOOKUP($A70&amp;$F70,'ALL DEC'!$B:$P,15,FALSE)</f>
        <v>#N/A</v>
      </c>
      <c r="L70" s="114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</row>
    <row r="71">
      <c r="A71" s="37"/>
      <c r="B71" s="109" t="str">
        <f>VLOOKUP($A71,'4.02 (071021)'!A:C,2,FALSE)</f>
        <v>#N/A</v>
      </c>
      <c r="C71" s="109" t="str">
        <f>IFERROR(__xludf.DUMMYFUNCTION("TRANSPOSE(sort(SORTN(FILTER('ALL DEC'!F:F,'ALL DEC'!D:D=$A71),3,0,2,FALSE),1,FALSE))"),"#N/A")</f>
        <v>#N/A</v>
      </c>
      <c r="D71" s="111"/>
      <c r="E71" s="109"/>
      <c r="F71" s="115"/>
      <c r="G71" s="113">
        <f>countif('ALL DEC'!D:D,$A71)</f>
        <v>0</v>
      </c>
      <c r="H71" s="114" t="str">
        <f>VLOOKUP($A71&amp;$C71,'ALL DEC'!$B:$P,15,FALSE)</f>
        <v>#N/A</v>
      </c>
      <c r="I71" s="109" t="str">
        <f>VLOOKUP($A71&amp;$D71,'ALL DEC'!$B:$P,15,FALSE)</f>
        <v>#N/A</v>
      </c>
      <c r="J71" s="109" t="str">
        <f>VLOOKUP($A71&amp;$E71,'ALL DEC'!$B:$P,15,FALSE)</f>
        <v>#N/A</v>
      </c>
      <c r="K71" s="109" t="str">
        <f>VLOOKUP($A71&amp;$F71,'ALL DEC'!$B:$P,15,FALSE)</f>
        <v>#N/A</v>
      </c>
      <c r="L71" s="114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</row>
    <row r="72">
      <c r="A72" s="37"/>
      <c r="B72" s="109" t="str">
        <f>VLOOKUP($A72,'4.02 (071021)'!A:C,2,FALSE)</f>
        <v>#N/A</v>
      </c>
      <c r="C72" s="109" t="str">
        <f>IFERROR(__xludf.DUMMYFUNCTION("TRANSPOSE(sort(SORTN(FILTER('ALL DEC'!F:F,'ALL DEC'!D:D=$A72),3,0,2,FALSE),1,FALSE))"),"#N/A")</f>
        <v>#N/A</v>
      </c>
      <c r="D72" s="111"/>
      <c r="E72" s="109"/>
      <c r="F72" s="115"/>
      <c r="G72" s="113">
        <f>countif('ALL DEC'!D:D,$A72)</f>
        <v>0</v>
      </c>
      <c r="H72" s="114" t="str">
        <f>VLOOKUP($A72&amp;$C72,'ALL DEC'!$B:$P,15,FALSE)</f>
        <v>#N/A</v>
      </c>
      <c r="I72" s="109" t="str">
        <f>VLOOKUP($A72&amp;$D72,'ALL DEC'!$B:$P,15,FALSE)</f>
        <v>#N/A</v>
      </c>
      <c r="J72" s="109" t="str">
        <f>VLOOKUP($A72&amp;$E72,'ALL DEC'!$B:$P,15,FALSE)</f>
        <v>#N/A</v>
      </c>
      <c r="K72" s="109" t="str">
        <f>VLOOKUP($A72&amp;$F72,'ALL DEC'!$B:$P,15,FALSE)</f>
        <v>#N/A</v>
      </c>
      <c r="L72" s="114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</row>
    <row r="73">
      <c r="A73" s="37"/>
      <c r="B73" s="109" t="str">
        <f>VLOOKUP($A73,'4.02 (071021)'!A:C,2,FALSE)</f>
        <v>#N/A</v>
      </c>
      <c r="C73" s="109" t="str">
        <f>IFERROR(__xludf.DUMMYFUNCTION("TRANSPOSE(sort(SORTN(FILTER('ALL DEC'!F:F,'ALL DEC'!D:D=$A73),3,0,2,FALSE),1,FALSE))"),"#N/A")</f>
        <v>#N/A</v>
      </c>
      <c r="D73" s="111"/>
      <c r="E73" s="109"/>
      <c r="F73" s="115"/>
      <c r="G73" s="113">
        <f>countif('ALL DEC'!D:D,$A73)</f>
        <v>0</v>
      </c>
      <c r="H73" s="114" t="str">
        <f>VLOOKUP($A73&amp;$C73,'ALL DEC'!$B:$P,15,FALSE)</f>
        <v>#N/A</v>
      </c>
      <c r="I73" s="109" t="str">
        <f>VLOOKUP($A73&amp;$D73,'ALL DEC'!$B:$P,15,FALSE)</f>
        <v>#N/A</v>
      </c>
      <c r="J73" s="109" t="str">
        <f>VLOOKUP($A73&amp;$E73,'ALL DEC'!$B:$P,15,FALSE)</f>
        <v>#N/A</v>
      </c>
      <c r="K73" s="109" t="str">
        <f>VLOOKUP($A73&amp;$F73,'ALL DEC'!$B:$P,15,FALSE)</f>
        <v>#N/A</v>
      </c>
      <c r="L73" s="114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</row>
    <row r="74">
      <c r="A74" s="37"/>
      <c r="B74" s="109" t="str">
        <f>VLOOKUP($A74,'4.02 (071021)'!A:C,2,FALSE)</f>
        <v>#N/A</v>
      </c>
      <c r="C74" s="109" t="str">
        <f>IFERROR(__xludf.DUMMYFUNCTION("TRANSPOSE(sort(SORTN(FILTER('ALL DEC'!F:F,'ALL DEC'!D:D=$A74),3,0,2,FALSE),1,FALSE))"),"#N/A")</f>
        <v>#N/A</v>
      </c>
      <c r="D74" s="111"/>
      <c r="E74" s="109"/>
      <c r="F74" s="115"/>
      <c r="G74" s="113">
        <f>countif('ALL DEC'!D:D,$A74)</f>
        <v>0</v>
      </c>
      <c r="H74" s="114" t="str">
        <f>VLOOKUP($A74&amp;$C74,'ALL DEC'!$B:$P,15,FALSE)</f>
        <v>#N/A</v>
      </c>
      <c r="I74" s="109" t="str">
        <f>VLOOKUP($A74&amp;$D74,'ALL DEC'!$B:$P,15,FALSE)</f>
        <v>#N/A</v>
      </c>
      <c r="J74" s="109" t="str">
        <f>VLOOKUP($A74&amp;$E74,'ALL DEC'!$B:$P,15,FALSE)</f>
        <v>#N/A</v>
      </c>
      <c r="K74" s="109" t="str">
        <f>VLOOKUP($A74&amp;$F74,'ALL DEC'!$B:$P,15,FALSE)</f>
        <v>#N/A</v>
      </c>
      <c r="L74" s="114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</row>
    <row r="75">
      <c r="A75" s="37"/>
      <c r="B75" s="109" t="str">
        <f>VLOOKUP($A75,'4.02 (071021)'!A:C,2,FALSE)</f>
        <v>#N/A</v>
      </c>
      <c r="C75" s="109" t="str">
        <f>IFERROR(__xludf.DUMMYFUNCTION("TRANSPOSE(sort(SORTN(FILTER('ALL DEC'!F:F,'ALL DEC'!D:D=$A75),3,0,2,FALSE),1,FALSE))"),"#N/A")</f>
        <v>#N/A</v>
      </c>
      <c r="D75" s="111"/>
      <c r="E75" s="109"/>
      <c r="F75" s="115"/>
      <c r="G75" s="113">
        <f>countif('ALL DEC'!D:D,$A75)</f>
        <v>0</v>
      </c>
      <c r="H75" s="114" t="str">
        <f>VLOOKUP($A75&amp;$C75,'ALL DEC'!$B:$P,15,FALSE)</f>
        <v>#N/A</v>
      </c>
      <c r="I75" s="109" t="str">
        <f>VLOOKUP($A75&amp;$D75,'ALL DEC'!$B:$P,15,FALSE)</f>
        <v>#N/A</v>
      </c>
      <c r="J75" s="109" t="str">
        <f>VLOOKUP($A75&amp;$E75,'ALL DEC'!$B:$P,15,FALSE)</f>
        <v>#N/A</v>
      </c>
      <c r="K75" s="109" t="str">
        <f>VLOOKUP($A75&amp;$F75,'ALL DEC'!$B:$P,15,FALSE)</f>
        <v>#N/A</v>
      </c>
      <c r="L75" s="114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</row>
    <row r="76">
      <c r="A76" s="37"/>
      <c r="B76" s="109" t="str">
        <f>VLOOKUP($A76,'4.02 (071021)'!A:C,2,FALSE)</f>
        <v>#N/A</v>
      </c>
      <c r="C76" s="109" t="str">
        <f>IFERROR(__xludf.DUMMYFUNCTION("TRANSPOSE(sort(SORTN(FILTER('ALL DEC'!F:F,'ALL DEC'!D:D=$A76),3,0,2,FALSE),1,FALSE))"),"#N/A")</f>
        <v>#N/A</v>
      </c>
      <c r="D76" s="111"/>
      <c r="E76" s="109"/>
      <c r="F76" s="115"/>
      <c r="G76" s="113">
        <f>countif('ALL DEC'!D:D,$A76)</f>
        <v>0</v>
      </c>
      <c r="H76" s="114" t="str">
        <f>VLOOKUP($A76&amp;$C76,'ALL DEC'!$B:$P,15,FALSE)</f>
        <v>#N/A</v>
      </c>
      <c r="I76" s="109" t="str">
        <f>VLOOKUP($A76&amp;$D76,'ALL DEC'!$B:$P,15,FALSE)</f>
        <v>#N/A</v>
      </c>
      <c r="J76" s="109" t="str">
        <f>VLOOKUP($A76&amp;$E76,'ALL DEC'!$B:$P,15,FALSE)</f>
        <v>#N/A</v>
      </c>
      <c r="K76" s="109" t="str">
        <f>VLOOKUP($A76&amp;$F76,'ALL DEC'!$B:$P,15,FALSE)</f>
        <v>#N/A</v>
      </c>
      <c r="L76" s="114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</row>
    <row r="77">
      <c r="A77" s="37"/>
      <c r="B77" s="109" t="str">
        <f>VLOOKUP($A77,'4.02 (071021)'!A:C,2,FALSE)</f>
        <v>#N/A</v>
      </c>
      <c r="C77" s="109" t="str">
        <f>IFERROR(__xludf.DUMMYFUNCTION("TRANSPOSE(sort(SORTN(FILTER('ALL DEC'!F:F,'ALL DEC'!D:D=$A77),3,0,2,FALSE),1,FALSE))"),"#N/A")</f>
        <v>#N/A</v>
      </c>
      <c r="D77" s="111"/>
      <c r="E77" s="109"/>
      <c r="F77" s="115"/>
      <c r="G77" s="113">
        <f>countif('ALL DEC'!D:D,$A77)</f>
        <v>0</v>
      </c>
      <c r="H77" s="114" t="str">
        <f>VLOOKUP($A77&amp;$C77,'ALL DEC'!$B:$P,15,FALSE)</f>
        <v>#N/A</v>
      </c>
      <c r="I77" s="109" t="str">
        <f>VLOOKUP($A77&amp;$D77,'ALL DEC'!$B:$P,15,FALSE)</f>
        <v>#N/A</v>
      </c>
      <c r="J77" s="109" t="str">
        <f>VLOOKUP($A77&amp;$E77,'ALL DEC'!$B:$P,15,FALSE)</f>
        <v>#N/A</v>
      </c>
      <c r="K77" s="109" t="str">
        <f>VLOOKUP($A77&amp;$F77,'ALL DEC'!$B:$P,15,FALSE)</f>
        <v>#N/A</v>
      </c>
      <c r="L77" s="114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</row>
    <row r="78">
      <c r="A78" s="37"/>
      <c r="B78" s="109" t="str">
        <f>VLOOKUP($A78,'4.02 (071021)'!A:C,2,FALSE)</f>
        <v>#N/A</v>
      </c>
      <c r="C78" s="109" t="str">
        <f>IFERROR(__xludf.DUMMYFUNCTION("TRANSPOSE(sort(SORTN(FILTER('ALL DEC'!F:F,'ALL DEC'!D:D=$A78),3,0,2,FALSE),1,FALSE))"),"#N/A")</f>
        <v>#N/A</v>
      </c>
      <c r="D78" s="111"/>
      <c r="E78" s="109"/>
      <c r="F78" s="115"/>
      <c r="G78" s="113">
        <f>countif('ALL DEC'!D:D,$A78)</f>
        <v>0</v>
      </c>
      <c r="H78" s="114" t="str">
        <f>VLOOKUP($A78&amp;$C78,'ALL DEC'!$B:$P,15,FALSE)</f>
        <v>#N/A</v>
      </c>
      <c r="I78" s="109" t="str">
        <f>VLOOKUP($A78&amp;$D78,'ALL DEC'!$B:$P,15,FALSE)</f>
        <v>#N/A</v>
      </c>
      <c r="J78" s="109" t="str">
        <f>VLOOKUP($A78&amp;$E78,'ALL DEC'!$B:$P,15,FALSE)</f>
        <v>#N/A</v>
      </c>
      <c r="K78" s="109" t="str">
        <f>VLOOKUP($A78&amp;$F78,'ALL DEC'!$B:$P,15,FALSE)</f>
        <v>#N/A</v>
      </c>
      <c r="L78" s="114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</row>
    <row r="79">
      <c r="A79" s="37"/>
      <c r="B79" s="109" t="str">
        <f>VLOOKUP($A79,'4.02 (071021)'!A:C,2,FALSE)</f>
        <v>#N/A</v>
      </c>
      <c r="C79" s="109" t="str">
        <f>IFERROR(__xludf.DUMMYFUNCTION("TRANSPOSE(sort(SORTN(FILTER('ALL DEC'!F:F,'ALL DEC'!D:D=$A79),3,0,2,FALSE),1,FALSE))"),"#N/A")</f>
        <v>#N/A</v>
      </c>
      <c r="D79" s="111"/>
      <c r="E79" s="109"/>
      <c r="F79" s="115"/>
      <c r="G79" s="113">
        <f>countif('ALL DEC'!D:D,$A79)</f>
        <v>0</v>
      </c>
      <c r="H79" s="114" t="str">
        <f>VLOOKUP($A79&amp;$C79,'ALL DEC'!$B:$P,15,FALSE)</f>
        <v>#N/A</v>
      </c>
      <c r="I79" s="109" t="str">
        <f>VLOOKUP($A79&amp;$D79,'ALL DEC'!$B:$P,15,FALSE)</f>
        <v>#N/A</v>
      </c>
      <c r="J79" s="109" t="str">
        <f>VLOOKUP($A79&amp;$E79,'ALL DEC'!$B:$P,15,FALSE)</f>
        <v>#N/A</v>
      </c>
      <c r="K79" s="109" t="str">
        <f>VLOOKUP($A79&amp;$F79,'ALL DEC'!$B:$P,15,FALSE)</f>
        <v>#N/A</v>
      </c>
      <c r="L79" s="114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</row>
    <row r="80">
      <c r="A80" s="37"/>
      <c r="B80" s="109" t="str">
        <f>VLOOKUP($A80,'4.02 (071021)'!A:C,2,FALSE)</f>
        <v>#N/A</v>
      </c>
      <c r="C80" s="109" t="str">
        <f>IFERROR(__xludf.DUMMYFUNCTION("TRANSPOSE(sort(SORTN(FILTER('ALL DEC'!F:F,'ALL DEC'!D:D=$A80),3,0,2,FALSE),1,FALSE))"),"#N/A")</f>
        <v>#N/A</v>
      </c>
      <c r="D80" s="111"/>
      <c r="E80" s="109"/>
      <c r="F80" s="115"/>
      <c r="G80" s="113">
        <f>countif('ALL DEC'!D:D,$A80)</f>
        <v>0</v>
      </c>
      <c r="H80" s="114" t="str">
        <f>VLOOKUP($A80&amp;$C80,'ALL DEC'!$B:$P,15,FALSE)</f>
        <v>#N/A</v>
      </c>
      <c r="I80" s="109" t="str">
        <f>VLOOKUP($A80&amp;$D80,'ALL DEC'!$B:$P,15,FALSE)</f>
        <v>#N/A</v>
      </c>
      <c r="J80" s="109" t="str">
        <f>VLOOKUP($A80&amp;$E80,'ALL DEC'!$B:$P,15,FALSE)</f>
        <v>#N/A</v>
      </c>
      <c r="K80" s="109" t="str">
        <f>VLOOKUP($A80&amp;$F80,'ALL DEC'!$B:$P,15,FALSE)</f>
        <v>#N/A</v>
      </c>
      <c r="L80" s="114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</row>
    <row r="81">
      <c r="A81" s="37"/>
      <c r="B81" s="109" t="str">
        <f>VLOOKUP($A81,'4.02 (071021)'!A:C,2,FALSE)</f>
        <v>#N/A</v>
      </c>
      <c r="C81" s="109" t="str">
        <f>IFERROR(__xludf.DUMMYFUNCTION("TRANSPOSE(sort(SORTN(FILTER('ALL DEC'!F:F,'ALL DEC'!D:D=$A81),3,0,2,FALSE),1,FALSE))"),"#N/A")</f>
        <v>#N/A</v>
      </c>
      <c r="D81" s="111"/>
      <c r="E81" s="109"/>
      <c r="F81" s="115"/>
      <c r="G81" s="113">
        <f>countif('ALL DEC'!D:D,$A81)</f>
        <v>0</v>
      </c>
      <c r="H81" s="114" t="str">
        <f>VLOOKUP($A81&amp;$C81,'ALL DEC'!$B:$P,15,FALSE)</f>
        <v>#N/A</v>
      </c>
      <c r="I81" s="109" t="str">
        <f>VLOOKUP($A81&amp;$D81,'ALL DEC'!$B:$P,15,FALSE)</f>
        <v>#N/A</v>
      </c>
      <c r="J81" s="109" t="str">
        <f>VLOOKUP($A81&amp;$E81,'ALL DEC'!$B:$P,15,FALSE)</f>
        <v>#N/A</v>
      </c>
      <c r="K81" s="109" t="str">
        <f>VLOOKUP($A81&amp;$F81,'ALL DEC'!$B:$P,15,FALSE)</f>
        <v>#N/A</v>
      </c>
      <c r="L81" s="114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</row>
    <row r="82">
      <c r="A82" s="37"/>
      <c r="B82" s="109" t="str">
        <f>VLOOKUP($A82,'4.02 (071021)'!A:C,2,FALSE)</f>
        <v>#N/A</v>
      </c>
      <c r="C82" s="109" t="str">
        <f>IFERROR(__xludf.DUMMYFUNCTION("TRANSPOSE(sort(SORTN(FILTER('ALL DEC'!F:F,'ALL DEC'!D:D=$A82),3,0,2,FALSE),1,FALSE))"),"#N/A")</f>
        <v>#N/A</v>
      </c>
      <c r="D82" s="111"/>
      <c r="E82" s="109"/>
      <c r="F82" s="115"/>
      <c r="G82" s="113">
        <f>countif('ALL DEC'!D:D,$A82)</f>
        <v>0</v>
      </c>
      <c r="H82" s="114" t="str">
        <f>VLOOKUP($A82&amp;$C82,'ALL DEC'!$B:$P,15,FALSE)</f>
        <v>#N/A</v>
      </c>
      <c r="I82" s="109" t="str">
        <f>VLOOKUP($A82&amp;$D82,'ALL DEC'!$B:$P,15,FALSE)</f>
        <v>#N/A</v>
      </c>
      <c r="J82" s="109" t="str">
        <f>VLOOKUP($A82&amp;$E82,'ALL DEC'!$B:$P,15,FALSE)</f>
        <v>#N/A</v>
      </c>
      <c r="K82" s="109" t="str">
        <f>VLOOKUP($A82&amp;$F82,'ALL DEC'!$B:$P,15,FALSE)</f>
        <v>#N/A</v>
      </c>
      <c r="L82" s="114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</row>
    <row r="83">
      <c r="A83" s="37"/>
      <c r="B83" s="109" t="str">
        <f>VLOOKUP($A83,'4.02 (071021)'!A:C,2,FALSE)</f>
        <v>#N/A</v>
      </c>
      <c r="C83" s="109" t="str">
        <f>IFERROR(__xludf.DUMMYFUNCTION("TRANSPOSE(sort(SORTN(FILTER('ALL DEC'!F:F,'ALL DEC'!D:D=$A83),3,0,2,FALSE),1,FALSE))"),"#N/A")</f>
        <v>#N/A</v>
      </c>
      <c r="D83" s="111"/>
      <c r="E83" s="109"/>
      <c r="F83" s="115"/>
      <c r="G83" s="113">
        <f>countif('ALL DEC'!D:D,$A83)</f>
        <v>0</v>
      </c>
      <c r="H83" s="114" t="str">
        <f>VLOOKUP($A83&amp;$C83,'ALL DEC'!$B:$P,15,FALSE)</f>
        <v>#N/A</v>
      </c>
      <c r="I83" s="109" t="str">
        <f>VLOOKUP($A83&amp;$D83,'ALL DEC'!$B:$P,15,FALSE)</f>
        <v>#N/A</v>
      </c>
      <c r="J83" s="109" t="str">
        <f>VLOOKUP($A83&amp;$E83,'ALL DEC'!$B:$P,15,FALSE)</f>
        <v>#N/A</v>
      </c>
      <c r="K83" s="109" t="str">
        <f>VLOOKUP($A83&amp;$F83,'ALL DEC'!$B:$P,15,FALSE)</f>
        <v>#N/A</v>
      </c>
      <c r="L83" s="114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</row>
    <row r="84">
      <c r="A84" s="37"/>
      <c r="B84" s="109" t="str">
        <f>VLOOKUP($A84,'4.02 (071021)'!A:C,2,FALSE)</f>
        <v>#N/A</v>
      </c>
      <c r="C84" s="109" t="str">
        <f>IFERROR(__xludf.DUMMYFUNCTION("TRANSPOSE(sort(SORTN(FILTER('ALL DEC'!F:F,'ALL DEC'!D:D=$A84),3,0,2,FALSE),1,FALSE))"),"#N/A")</f>
        <v>#N/A</v>
      </c>
      <c r="D84" s="111"/>
      <c r="E84" s="109"/>
      <c r="F84" s="115"/>
      <c r="G84" s="113">
        <f>countif('ALL DEC'!D:D,$A84)</f>
        <v>0</v>
      </c>
      <c r="H84" s="114" t="str">
        <f>VLOOKUP($A84&amp;$C84,'ALL DEC'!$B:$P,15,FALSE)</f>
        <v>#N/A</v>
      </c>
      <c r="I84" s="109" t="str">
        <f>VLOOKUP($A84&amp;$D84,'ALL DEC'!$B:$P,15,FALSE)</f>
        <v>#N/A</v>
      </c>
      <c r="J84" s="109" t="str">
        <f>VLOOKUP($A84&amp;$E84,'ALL DEC'!$B:$P,15,FALSE)</f>
        <v>#N/A</v>
      </c>
      <c r="K84" s="109" t="str">
        <f>VLOOKUP($A84&amp;$F84,'ALL DEC'!$B:$P,15,FALSE)</f>
        <v>#N/A</v>
      </c>
      <c r="L84" s="114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</row>
    <row r="85">
      <c r="A85" s="37"/>
      <c r="B85" s="109" t="str">
        <f>VLOOKUP($A85,'4.02 (071021)'!A:C,2,FALSE)</f>
        <v>#N/A</v>
      </c>
      <c r="C85" s="109" t="str">
        <f>IFERROR(__xludf.DUMMYFUNCTION("TRANSPOSE(sort(SORTN(FILTER('ALL DEC'!F:F,'ALL DEC'!D:D=$A85),3,0,2,FALSE),1,FALSE))"),"#N/A")</f>
        <v>#N/A</v>
      </c>
      <c r="D85" s="111"/>
      <c r="E85" s="109"/>
      <c r="F85" s="115"/>
      <c r="G85" s="113">
        <f>countif('ALL DEC'!D:D,$A85)</f>
        <v>0</v>
      </c>
      <c r="H85" s="114" t="str">
        <f>VLOOKUP($A85&amp;$C85,'ALL DEC'!$B:$P,15,FALSE)</f>
        <v>#N/A</v>
      </c>
      <c r="I85" s="109" t="str">
        <f>VLOOKUP($A85&amp;$D85,'ALL DEC'!$B:$P,15,FALSE)</f>
        <v>#N/A</v>
      </c>
      <c r="J85" s="109" t="str">
        <f>VLOOKUP($A85&amp;$E85,'ALL DEC'!$B:$P,15,FALSE)</f>
        <v>#N/A</v>
      </c>
      <c r="K85" s="109" t="str">
        <f>VLOOKUP($A85&amp;$F85,'ALL DEC'!$B:$P,15,FALSE)</f>
        <v>#N/A</v>
      </c>
      <c r="L85" s="114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</row>
    <row r="86">
      <c r="A86" s="37"/>
      <c r="B86" s="109" t="str">
        <f>VLOOKUP($A86,'4.02 (071021)'!A:C,2,FALSE)</f>
        <v>#N/A</v>
      </c>
      <c r="C86" s="109" t="str">
        <f>IFERROR(__xludf.DUMMYFUNCTION("TRANSPOSE(sort(SORTN(FILTER('ALL DEC'!F:F,'ALL DEC'!D:D=$A86),3,0,2,FALSE),1,FALSE))"),"#N/A")</f>
        <v>#N/A</v>
      </c>
      <c r="D86" s="111"/>
      <c r="E86" s="109"/>
      <c r="F86" s="115"/>
      <c r="G86" s="113">
        <f>countif('ALL DEC'!D:D,$A86)</f>
        <v>0</v>
      </c>
      <c r="H86" s="114" t="str">
        <f>VLOOKUP($A86&amp;$C86,'ALL DEC'!$B:$P,15,FALSE)</f>
        <v>#N/A</v>
      </c>
      <c r="I86" s="109" t="str">
        <f>VLOOKUP($A86&amp;$D86,'ALL DEC'!$B:$P,15,FALSE)</f>
        <v>#N/A</v>
      </c>
      <c r="J86" s="109" t="str">
        <f>VLOOKUP($A86&amp;$E86,'ALL DEC'!$B:$P,15,FALSE)</f>
        <v>#N/A</v>
      </c>
      <c r="K86" s="109" t="str">
        <f>VLOOKUP($A86&amp;$F86,'ALL DEC'!$B:$P,15,FALSE)</f>
        <v>#N/A</v>
      </c>
      <c r="L86" s="114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</row>
    <row r="87">
      <c r="A87" s="37"/>
      <c r="B87" s="109" t="str">
        <f>VLOOKUP($A87,'4.02 (071021)'!A:C,2,FALSE)</f>
        <v>#N/A</v>
      </c>
      <c r="C87" s="109" t="str">
        <f>IFERROR(__xludf.DUMMYFUNCTION("TRANSPOSE(sort(SORTN(FILTER('ALL DEC'!F:F,'ALL DEC'!D:D=$A87),3,0,2,FALSE),1,FALSE))"),"#N/A")</f>
        <v>#N/A</v>
      </c>
      <c r="D87" s="37"/>
      <c r="E87" s="109"/>
      <c r="F87" s="115"/>
      <c r="G87" s="113">
        <f>countif('ALL DEC'!D:D,$A87)</f>
        <v>0</v>
      </c>
      <c r="H87" s="114" t="str">
        <f>VLOOKUP($A87&amp;$C87,'ALL DEC'!$B:$P,15,FALSE)</f>
        <v>#N/A</v>
      </c>
      <c r="I87" s="109" t="str">
        <f>VLOOKUP($A87&amp;$D87,'ALL DEC'!$B:$P,15,FALSE)</f>
        <v>#N/A</v>
      </c>
      <c r="J87" s="109" t="str">
        <f>VLOOKUP($A87&amp;$E87,'ALL DEC'!$B:$P,15,FALSE)</f>
        <v>#N/A</v>
      </c>
      <c r="K87" s="109" t="str">
        <f>VLOOKUP($A87&amp;$F87,'ALL DEC'!$B:$P,15,FALSE)</f>
        <v>#N/A</v>
      </c>
      <c r="L87" s="114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</row>
    <row r="88">
      <c r="A88" s="37"/>
      <c r="B88" s="109" t="str">
        <f>VLOOKUP($A88,'4.02 (071021)'!A:C,2,FALSE)</f>
        <v>#N/A</v>
      </c>
      <c r="C88" s="109" t="str">
        <f>IFERROR(__xludf.DUMMYFUNCTION("TRANSPOSE(sort(SORTN(FILTER('ALL DEC'!F:F,'ALL DEC'!D:D=$A88),3,0,2,FALSE),1,FALSE))"),"#N/A")</f>
        <v>#N/A</v>
      </c>
      <c r="D88" s="111"/>
      <c r="E88" s="109"/>
      <c r="F88" s="115"/>
      <c r="G88" s="113">
        <f>countif('ALL DEC'!D:D,$A88)</f>
        <v>0</v>
      </c>
      <c r="H88" s="114" t="str">
        <f>VLOOKUP($A88&amp;$C88,'ALL DEC'!$B:$P,15,FALSE)</f>
        <v>#N/A</v>
      </c>
      <c r="I88" s="109" t="str">
        <f>VLOOKUP($A88&amp;$D88,'ALL DEC'!$B:$P,15,FALSE)</f>
        <v>#N/A</v>
      </c>
      <c r="J88" s="109" t="str">
        <f>VLOOKUP($A88&amp;$E88,'ALL DEC'!$B:$P,15,FALSE)</f>
        <v>#N/A</v>
      </c>
      <c r="K88" s="109" t="str">
        <f>VLOOKUP($A88&amp;$F88,'ALL DEC'!$B:$P,15,FALSE)</f>
        <v>#N/A</v>
      </c>
      <c r="L88" s="114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</row>
    <row r="89">
      <c r="A89" s="37"/>
      <c r="B89" s="109" t="str">
        <f>VLOOKUP($A89,'4.02 (071021)'!A:C,2,FALSE)</f>
        <v>#N/A</v>
      </c>
      <c r="C89" s="109" t="str">
        <f>IFERROR(__xludf.DUMMYFUNCTION("TRANSPOSE(sort(SORTN(FILTER('ALL DEC'!F:F,'ALL DEC'!D:D=$A89),3,0,2,FALSE),1,FALSE))"),"#N/A")</f>
        <v>#N/A</v>
      </c>
      <c r="D89" s="111"/>
      <c r="E89" s="109"/>
      <c r="F89" s="115"/>
      <c r="G89" s="113">
        <f>countif('ALL DEC'!D:D,$A89)</f>
        <v>0</v>
      </c>
      <c r="H89" s="114" t="str">
        <f>VLOOKUP($A89&amp;$C89,'ALL DEC'!$B:$P,15,FALSE)</f>
        <v>#N/A</v>
      </c>
      <c r="I89" s="109" t="str">
        <f>VLOOKUP($A89&amp;$D89,'ALL DEC'!$B:$P,15,FALSE)</f>
        <v>#N/A</v>
      </c>
      <c r="J89" s="109" t="str">
        <f>VLOOKUP($A89&amp;$E89,'ALL DEC'!$B:$P,15,FALSE)</f>
        <v>#N/A</v>
      </c>
      <c r="K89" s="109" t="str">
        <f>VLOOKUP($A89&amp;$F89,'ALL DEC'!$B:$P,15,FALSE)</f>
        <v>#N/A</v>
      </c>
      <c r="L89" s="114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</row>
    <row r="90">
      <c r="A90" s="37"/>
      <c r="B90" s="109" t="str">
        <f>VLOOKUP($A90,'4.02 (071021)'!A:C,2,FALSE)</f>
        <v>#N/A</v>
      </c>
      <c r="C90" s="109" t="str">
        <f>IFERROR(__xludf.DUMMYFUNCTION("TRANSPOSE(sort(SORTN(FILTER('ALL DEC'!F:F,'ALL DEC'!D:D=$A90),3,0,2,FALSE),1,FALSE))"),"#N/A")</f>
        <v>#N/A</v>
      </c>
      <c r="D90" s="111"/>
      <c r="E90" s="109"/>
      <c r="F90" s="115"/>
      <c r="G90" s="113">
        <f>countif('ALL DEC'!D:D,$A90)</f>
        <v>0</v>
      </c>
      <c r="H90" s="114" t="str">
        <f>VLOOKUP($A90&amp;$C90,'ALL DEC'!$B:$P,15,FALSE)</f>
        <v>#N/A</v>
      </c>
      <c r="I90" s="109" t="str">
        <f>VLOOKUP($A90&amp;$D90,'ALL DEC'!$B:$P,15,FALSE)</f>
        <v>#N/A</v>
      </c>
      <c r="J90" s="109" t="str">
        <f>VLOOKUP($A90&amp;$E90,'ALL DEC'!$B:$P,15,FALSE)</f>
        <v>#N/A</v>
      </c>
      <c r="K90" s="109" t="str">
        <f>VLOOKUP($A90&amp;$F90,'ALL DEC'!$B:$P,15,FALSE)</f>
        <v>#N/A</v>
      </c>
      <c r="L90" s="114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</row>
    <row r="91">
      <c r="A91" s="37"/>
      <c r="B91" s="109" t="str">
        <f>VLOOKUP($A91,'4.02 (071021)'!A:C,2,FALSE)</f>
        <v>#N/A</v>
      </c>
      <c r="C91" s="109" t="str">
        <f>IFERROR(__xludf.DUMMYFUNCTION("TRANSPOSE(sort(SORTN(FILTER('ALL DEC'!F:F,'ALL DEC'!D:D=$A91),3,0,2,FALSE),1,FALSE))"),"#N/A")</f>
        <v>#N/A</v>
      </c>
      <c r="D91" s="111"/>
      <c r="E91" s="109"/>
      <c r="F91" s="115"/>
      <c r="G91" s="113">
        <f>countif('ALL DEC'!D:D,$A91)</f>
        <v>0</v>
      </c>
      <c r="H91" s="114" t="str">
        <f>VLOOKUP($A91&amp;$C91,'ALL DEC'!$B:$P,15,FALSE)</f>
        <v>#N/A</v>
      </c>
      <c r="I91" s="109" t="str">
        <f>VLOOKUP($A91&amp;$D91,'ALL DEC'!$B:$P,15,FALSE)</f>
        <v>#N/A</v>
      </c>
      <c r="J91" s="109" t="str">
        <f>VLOOKUP($A91&amp;$E91,'ALL DEC'!$B:$P,15,FALSE)</f>
        <v>#N/A</v>
      </c>
      <c r="K91" s="109" t="str">
        <f>VLOOKUP($A91&amp;$F91,'ALL DEC'!$B:$P,15,FALSE)</f>
        <v>#N/A</v>
      </c>
      <c r="L91" s="114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</row>
    <row r="92">
      <c r="A92" s="37"/>
      <c r="B92" s="109" t="str">
        <f>VLOOKUP($A92,'4.02 (071021)'!A:C,2,FALSE)</f>
        <v>#N/A</v>
      </c>
      <c r="C92" s="109" t="str">
        <f>IFERROR(__xludf.DUMMYFUNCTION("TRANSPOSE(sort(SORTN(FILTER('ALL DEC'!F:F,'ALL DEC'!D:D=$A92),3,0,2,FALSE),1,FALSE))"),"#N/A")</f>
        <v>#N/A</v>
      </c>
      <c r="D92" s="37"/>
      <c r="E92" s="109"/>
      <c r="F92" s="115"/>
      <c r="G92" s="113">
        <f>countif('ALL DEC'!D:D,$A92)</f>
        <v>0</v>
      </c>
      <c r="H92" s="114" t="str">
        <f>VLOOKUP($A92&amp;$C92,'ALL DEC'!$B:$P,15,FALSE)</f>
        <v>#N/A</v>
      </c>
      <c r="I92" s="109" t="str">
        <f>VLOOKUP($A92&amp;$D92,'ALL DEC'!$B:$P,15,FALSE)</f>
        <v>#N/A</v>
      </c>
      <c r="J92" s="109" t="str">
        <f>VLOOKUP($A92&amp;$E92,'ALL DEC'!$B:$P,15,FALSE)</f>
        <v>#N/A</v>
      </c>
      <c r="K92" s="109" t="str">
        <f>VLOOKUP($A92&amp;$F92,'ALL DEC'!$B:$P,15,FALSE)</f>
        <v>#N/A</v>
      </c>
      <c r="L92" s="114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</row>
    <row r="93">
      <c r="A93" s="37"/>
      <c r="B93" s="109" t="str">
        <f>VLOOKUP($A93,'4.02 (071021)'!A:C,2,FALSE)</f>
        <v>#N/A</v>
      </c>
      <c r="C93" s="109" t="str">
        <f>IFERROR(__xludf.DUMMYFUNCTION("TRANSPOSE(sort(SORTN(FILTER('ALL DEC'!F:F,'ALL DEC'!D:D=$A93),3,0,2,FALSE),1,FALSE))"),"#N/A")</f>
        <v>#N/A</v>
      </c>
      <c r="D93" s="111"/>
      <c r="E93" s="109"/>
      <c r="F93" s="115"/>
      <c r="G93" s="113">
        <f>countif('ALL DEC'!D:D,$A93)</f>
        <v>0</v>
      </c>
      <c r="H93" s="114" t="str">
        <f>VLOOKUP($A93&amp;$C93,'ALL DEC'!$B:$P,15,FALSE)</f>
        <v>#N/A</v>
      </c>
      <c r="I93" s="109" t="str">
        <f>VLOOKUP($A93&amp;$D93,'ALL DEC'!$B:$P,15,FALSE)</f>
        <v>#N/A</v>
      </c>
      <c r="J93" s="109" t="str">
        <f>VLOOKUP($A93&amp;$E93,'ALL DEC'!$B:$P,15,FALSE)</f>
        <v>#N/A</v>
      </c>
      <c r="K93" s="109" t="str">
        <f>VLOOKUP($A93&amp;$F93,'ALL DEC'!$B:$P,15,FALSE)</f>
        <v>#N/A</v>
      </c>
      <c r="L93" s="114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</row>
    <row r="94">
      <c r="A94" s="37"/>
      <c r="B94" s="109" t="str">
        <f>VLOOKUP($A94,'4.02 (071021)'!A:C,2,FALSE)</f>
        <v>#N/A</v>
      </c>
      <c r="C94" s="109" t="str">
        <f>IFERROR(__xludf.DUMMYFUNCTION("TRANSPOSE(sort(SORTN(FILTER('ALL DEC'!F:F,'ALL DEC'!D:D=$A94),3,0,2,FALSE),1,FALSE))"),"#N/A")</f>
        <v>#N/A</v>
      </c>
      <c r="D94" s="111"/>
      <c r="E94" s="109"/>
      <c r="F94" s="115"/>
      <c r="G94" s="113">
        <f>countif('ALL DEC'!D:D,$A94)</f>
        <v>0</v>
      </c>
      <c r="H94" s="114" t="str">
        <f>VLOOKUP($A94&amp;$C94,'ALL DEC'!$B:$P,15,FALSE)</f>
        <v>#N/A</v>
      </c>
      <c r="I94" s="109" t="str">
        <f>VLOOKUP($A94&amp;$D94,'ALL DEC'!$B:$P,15,FALSE)</f>
        <v>#N/A</v>
      </c>
      <c r="J94" s="109" t="str">
        <f>VLOOKUP($A94&amp;$E94,'ALL DEC'!$B:$P,15,FALSE)</f>
        <v>#N/A</v>
      </c>
      <c r="K94" s="109" t="str">
        <f>VLOOKUP($A94&amp;$F94,'ALL DEC'!$B:$P,15,FALSE)</f>
        <v>#N/A</v>
      </c>
      <c r="L94" s="114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</row>
    <row r="95">
      <c r="A95" s="37"/>
      <c r="B95" s="109" t="str">
        <f>VLOOKUP($A95,'4.02 (071021)'!A:C,2,FALSE)</f>
        <v>#N/A</v>
      </c>
      <c r="C95" s="109" t="str">
        <f>IFERROR(__xludf.DUMMYFUNCTION("TRANSPOSE(sort(SORTN(FILTER('ALL DEC'!F:F,'ALL DEC'!D:D=$A95),3,0,2,FALSE),1,FALSE))"),"#N/A")</f>
        <v>#N/A</v>
      </c>
      <c r="D95" s="111"/>
      <c r="E95" s="109"/>
      <c r="F95" s="115"/>
      <c r="G95" s="113">
        <f>countif('ALL DEC'!D:D,$A95)</f>
        <v>0</v>
      </c>
      <c r="H95" s="114" t="str">
        <f>VLOOKUP($A95&amp;$C95,'ALL DEC'!$B:$P,15,FALSE)</f>
        <v>#N/A</v>
      </c>
      <c r="I95" s="109" t="str">
        <f>VLOOKUP($A95&amp;$D95,'ALL DEC'!$B:$P,15,FALSE)</f>
        <v>#N/A</v>
      </c>
      <c r="J95" s="109" t="str">
        <f>VLOOKUP($A95&amp;$E95,'ALL DEC'!$B:$P,15,FALSE)</f>
        <v>#N/A</v>
      </c>
      <c r="K95" s="109" t="str">
        <f>VLOOKUP($A95&amp;$F95,'ALL DEC'!$B:$P,15,FALSE)</f>
        <v>#N/A</v>
      </c>
      <c r="L95" s="114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</row>
    <row r="96">
      <c r="A96" s="37"/>
      <c r="B96" s="109" t="str">
        <f>VLOOKUP($A96,'4.02 (071021)'!A:C,2,FALSE)</f>
        <v>#N/A</v>
      </c>
      <c r="C96" s="109" t="str">
        <f>IFERROR(__xludf.DUMMYFUNCTION("TRANSPOSE(sort(SORTN(FILTER('ALL DEC'!F:F,'ALL DEC'!D:D=$A96),3,0,2,FALSE),1,FALSE))"),"#N/A")</f>
        <v>#N/A</v>
      </c>
      <c r="D96" s="111"/>
      <c r="E96" s="109"/>
      <c r="F96" s="115"/>
      <c r="G96" s="113">
        <f>countif('ALL DEC'!D:D,$A96)</f>
        <v>0</v>
      </c>
      <c r="H96" s="114" t="str">
        <f>VLOOKUP($A96&amp;$C96,'ALL DEC'!$B:$P,15,FALSE)</f>
        <v>#N/A</v>
      </c>
      <c r="I96" s="109" t="str">
        <f>VLOOKUP($A96&amp;$D96,'ALL DEC'!$B:$P,15,FALSE)</f>
        <v>#N/A</v>
      </c>
      <c r="J96" s="109" t="str">
        <f>VLOOKUP($A96&amp;$E96,'ALL DEC'!$B:$P,15,FALSE)</f>
        <v>#N/A</v>
      </c>
      <c r="K96" s="109" t="str">
        <f>VLOOKUP($A96&amp;$F96,'ALL DEC'!$B:$P,15,FALSE)</f>
        <v>#N/A</v>
      </c>
      <c r="L96" s="114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</row>
    <row r="97">
      <c r="A97" s="37"/>
      <c r="B97" s="109" t="str">
        <f>VLOOKUP($A97,'4.02 (071021)'!A:C,2,FALSE)</f>
        <v>#N/A</v>
      </c>
      <c r="C97" s="109" t="str">
        <f>IFERROR(__xludf.DUMMYFUNCTION("TRANSPOSE(sort(SORTN(FILTER('ALL DEC'!F:F,'ALL DEC'!D:D=$A97),3,0,2,FALSE),1,FALSE))"),"#N/A")</f>
        <v>#N/A</v>
      </c>
      <c r="D97" s="111"/>
      <c r="E97" s="109"/>
      <c r="F97" s="115"/>
      <c r="G97" s="113">
        <f>countif('ALL DEC'!D:D,$A97)</f>
        <v>0</v>
      </c>
      <c r="H97" s="114" t="str">
        <f>VLOOKUP($A97&amp;$C97,'ALL DEC'!$B:$P,15,FALSE)</f>
        <v>#N/A</v>
      </c>
      <c r="I97" s="109" t="str">
        <f>VLOOKUP($A97&amp;$D97,'ALL DEC'!$B:$P,15,FALSE)</f>
        <v>#N/A</v>
      </c>
      <c r="J97" s="109" t="str">
        <f>VLOOKUP($A97&amp;$E97,'ALL DEC'!$B:$P,15,FALSE)</f>
        <v>#N/A</v>
      </c>
      <c r="K97" s="109" t="str">
        <f>VLOOKUP($A97&amp;$F97,'ALL DEC'!$B:$P,15,FALSE)</f>
        <v>#N/A</v>
      </c>
      <c r="L97" s="114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</row>
    <row r="98">
      <c r="A98" s="37"/>
      <c r="B98" s="109" t="str">
        <f>VLOOKUP($A98,'4.02 (071021)'!A:C,2,FALSE)</f>
        <v>#N/A</v>
      </c>
      <c r="C98" s="109" t="str">
        <f>IFERROR(__xludf.DUMMYFUNCTION("TRANSPOSE(sort(SORTN(FILTER('ALL DEC'!F:F,'ALL DEC'!D:D=$A98),3,0,2,FALSE),1,FALSE))"),"#N/A")</f>
        <v>#N/A</v>
      </c>
      <c r="D98" s="37"/>
      <c r="E98" s="109"/>
      <c r="F98" s="115"/>
      <c r="G98" s="113">
        <f>countif('ALL DEC'!D:D,$A98)</f>
        <v>0</v>
      </c>
      <c r="H98" s="114" t="str">
        <f>VLOOKUP($A98&amp;$C98,'ALL DEC'!$B:$P,15,FALSE)</f>
        <v>#N/A</v>
      </c>
      <c r="I98" s="109" t="str">
        <f>VLOOKUP($A98&amp;$D98,'ALL DEC'!$B:$P,15,FALSE)</f>
        <v>#N/A</v>
      </c>
      <c r="J98" s="109" t="str">
        <f>VLOOKUP($A98&amp;$E98,'ALL DEC'!$B:$P,15,FALSE)</f>
        <v>#N/A</v>
      </c>
      <c r="K98" s="109" t="str">
        <f>VLOOKUP($A98&amp;$F98,'ALL DEC'!$B:$P,15,FALSE)</f>
        <v>#N/A</v>
      </c>
      <c r="L98" s="114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</row>
    <row r="99">
      <c r="A99" s="37"/>
      <c r="B99" s="109" t="str">
        <f>VLOOKUP($A99,'4.02 (071021)'!A:C,2,FALSE)</f>
        <v>#N/A</v>
      </c>
      <c r="C99" s="109" t="str">
        <f>IFERROR(__xludf.DUMMYFUNCTION("TRANSPOSE(sort(SORTN(FILTER('ALL DEC'!F:F,'ALL DEC'!D:D=$A99),3,0,2,FALSE),1,FALSE))"),"#N/A")</f>
        <v>#N/A</v>
      </c>
      <c r="D99" s="111"/>
      <c r="E99" s="109"/>
      <c r="F99" s="115"/>
      <c r="G99" s="113">
        <f>countif('ALL DEC'!D:D,$A99)</f>
        <v>0</v>
      </c>
      <c r="H99" s="114" t="str">
        <f>VLOOKUP($A99&amp;$C99,'ALL DEC'!$B:$P,15,FALSE)</f>
        <v>#N/A</v>
      </c>
      <c r="I99" s="109" t="str">
        <f>VLOOKUP($A99&amp;$D99,'ALL DEC'!$B:$P,15,FALSE)</f>
        <v>#N/A</v>
      </c>
      <c r="J99" s="109" t="str">
        <f>VLOOKUP($A99&amp;$E99,'ALL DEC'!$B:$P,15,FALSE)</f>
        <v>#N/A</v>
      </c>
      <c r="K99" s="109" t="str">
        <f>VLOOKUP($A99&amp;$F99,'ALL DEC'!$B:$P,15,FALSE)</f>
        <v>#N/A</v>
      </c>
      <c r="L99" s="114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8"/>
      <c r="BA99" s="108"/>
      <c r="BB99" s="108"/>
      <c r="BC99" s="108"/>
      <c r="BD99" s="108"/>
      <c r="BE99" s="108"/>
      <c r="BF99" s="108"/>
      <c r="BG99" s="108"/>
      <c r="BH99" s="108"/>
      <c r="BI99" s="108"/>
      <c r="BJ99" s="108"/>
      <c r="BK99" s="108"/>
      <c r="BL99" s="108"/>
      <c r="BM99" s="108"/>
      <c r="BN99" s="108"/>
      <c r="BO99" s="108"/>
      <c r="BP99" s="108"/>
      <c r="BQ99" s="108"/>
      <c r="BR99" s="108"/>
      <c r="BS99" s="108"/>
      <c r="BT99" s="108"/>
      <c r="BU99" s="108"/>
      <c r="BV99" s="108"/>
      <c r="BW99" s="108"/>
      <c r="BX99" s="108"/>
      <c r="BY99" s="108"/>
      <c r="BZ99" s="108"/>
      <c r="CA99" s="108"/>
      <c r="CB99" s="108"/>
      <c r="CC99" s="108"/>
      <c r="CD99" s="108"/>
      <c r="CE99" s="108"/>
      <c r="CF99" s="108"/>
      <c r="CG99" s="108"/>
      <c r="CH99" s="108"/>
      <c r="CI99" s="108"/>
    </row>
    <row r="100">
      <c r="A100" s="37"/>
      <c r="B100" s="109" t="str">
        <f>VLOOKUP($A100,'4.02 (071021)'!A:C,2,FALSE)</f>
        <v>#N/A</v>
      </c>
      <c r="C100" s="109" t="str">
        <f>IFERROR(__xludf.DUMMYFUNCTION("TRANSPOSE(sort(SORTN(FILTER('ALL DEC'!F:F,'ALL DEC'!D:D=$A100),3,0,2,FALSE),1,FALSE))"),"#N/A")</f>
        <v>#N/A</v>
      </c>
      <c r="D100" s="111"/>
      <c r="E100" s="109"/>
      <c r="F100" s="115"/>
      <c r="G100" s="113">
        <f>countif('ALL DEC'!D:D,$A100)</f>
        <v>0</v>
      </c>
      <c r="H100" s="114" t="str">
        <f>VLOOKUP($A100&amp;$C100,'ALL DEC'!$B:$P,15,FALSE)</f>
        <v>#N/A</v>
      </c>
      <c r="I100" s="109" t="str">
        <f>VLOOKUP($A100&amp;$D100,'ALL DEC'!$B:$P,15,FALSE)</f>
        <v>#N/A</v>
      </c>
      <c r="J100" s="109" t="str">
        <f>VLOOKUP($A100&amp;$E100,'ALL DEC'!$B:$P,15,FALSE)</f>
        <v>#N/A</v>
      </c>
      <c r="K100" s="109" t="str">
        <f>VLOOKUP($A100&amp;$F100,'ALL DEC'!$B:$P,15,FALSE)</f>
        <v>#N/A</v>
      </c>
      <c r="L100" s="114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  <c r="CG100" s="108"/>
      <c r="CH100" s="108"/>
      <c r="CI100" s="108"/>
    </row>
    <row r="101">
      <c r="A101" s="37"/>
      <c r="B101" s="109" t="str">
        <f>VLOOKUP($A101,'4.02 (071021)'!A:C,2,FALSE)</f>
        <v>#N/A</v>
      </c>
      <c r="C101" s="109" t="str">
        <f>IFERROR(__xludf.DUMMYFUNCTION("TRANSPOSE(sort(SORTN(FILTER('ALL DEC'!F:F,'ALL DEC'!D:D=$A101),3,0,2,FALSE),1,FALSE))"),"#N/A")</f>
        <v>#N/A</v>
      </c>
      <c r="D101" s="111"/>
      <c r="E101" s="109"/>
      <c r="F101" s="115"/>
      <c r="G101" s="113">
        <f>countif('ALL DEC'!D:D,$A101)</f>
        <v>0</v>
      </c>
      <c r="H101" s="114" t="str">
        <f>VLOOKUP($A101&amp;$C101,'ALL DEC'!$B:$P,15,FALSE)</f>
        <v>#N/A</v>
      </c>
      <c r="I101" s="109" t="str">
        <f>VLOOKUP($A101&amp;$D101,'ALL DEC'!$B:$P,15,FALSE)</f>
        <v>#N/A</v>
      </c>
      <c r="J101" s="109" t="str">
        <f>VLOOKUP($A101&amp;$E101,'ALL DEC'!$B:$P,15,FALSE)</f>
        <v>#N/A</v>
      </c>
      <c r="K101" s="109" t="str">
        <f>VLOOKUP($A101&amp;$F101,'ALL DEC'!$B:$P,15,FALSE)</f>
        <v>#N/A</v>
      </c>
      <c r="L101" s="114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</row>
    <row r="102">
      <c r="A102" s="37"/>
      <c r="B102" s="109" t="str">
        <f>VLOOKUP($A102,'4.02 (071021)'!A:C,2,FALSE)</f>
        <v>#N/A</v>
      </c>
      <c r="C102" s="109" t="str">
        <f>IFERROR(__xludf.DUMMYFUNCTION("TRANSPOSE(sort(SORTN(FILTER('ALL DEC'!F:F,'ALL DEC'!D:D=$A102),3,0,2,FALSE),1,FALSE))"),"#N/A")</f>
        <v>#N/A</v>
      </c>
      <c r="D102" s="37"/>
      <c r="E102" s="109"/>
      <c r="F102" s="115"/>
      <c r="G102" s="113">
        <f>countif('ALL DEC'!D:D,$A102)</f>
        <v>0</v>
      </c>
      <c r="H102" s="114" t="str">
        <f>VLOOKUP($A102&amp;$C102,'ALL DEC'!$B:$P,15,FALSE)</f>
        <v>#N/A</v>
      </c>
      <c r="I102" s="109" t="str">
        <f>VLOOKUP($A102&amp;$D102,'ALL DEC'!$B:$P,15,FALSE)</f>
        <v>#N/A</v>
      </c>
      <c r="J102" s="109" t="str">
        <f>VLOOKUP($A102&amp;$E102,'ALL DEC'!$B:$P,15,FALSE)</f>
        <v>#N/A</v>
      </c>
      <c r="K102" s="109" t="str">
        <f>VLOOKUP($A102&amp;$F102,'ALL DEC'!$B:$P,15,FALSE)</f>
        <v>#N/A</v>
      </c>
      <c r="L102" s="114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8"/>
      <c r="BA102" s="108"/>
      <c r="BB102" s="108"/>
      <c r="BC102" s="108"/>
      <c r="BD102" s="108"/>
      <c r="BE102" s="108"/>
      <c r="BF102" s="108"/>
      <c r="BG102" s="108"/>
      <c r="BH102" s="108"/>
      <c r="BI102" s="108"/>
      <c r="BJ102" s="108"/>
      <c r="BK102" s="108"/>
      <c r="BL102" s="108"/>
      <c r="BM102" s="108"/>
      <c r="BN102" s="108"/>
      <c r="BO102" s="108"/>
      <c r="BP102" s="108"/>
      <c r="BQ102" s="108"/>
      <c r="BR102" s="108"/>
      <c r="BS102" s="108"/>
      <c r="BT102" s="108"/>
      <c r="BU102" s="108"/>
      <c r="BV102" s="108"/>
      <c r="BW102" s="108"/>
      <c r="BX102" s="108"/>
      <c r="BY102" s="108"/>
      <c r="BZ102" s="108"/>
      <c r="CA102" s="108"/>
      <c r="CB102" s="108"/>
      <c r="CC102" s="108"/>
      <c r="CD102" s="108"/>
      <c r="CE102" s="108"/>
      <c r="CF102" s="108"/>
      <c r="CG102" s="108"/>
      <c r="CH102" s="108"/>
      <c r="CI102" s="108"/>
    </row>
    <row r="103">
      <c r="A103" s="37"/>
      <c r="B103" s="109" t="str">
        <f>VLOOKUP($A103,'4.02 (071021)'!A:C,2,FALSE)</f>
        <v>#N/A</v>
      </c>
      <c r="C103" s="109" t="str">
        <f>IFERROR(__xludf.DUMMYFUNCTION("TRANSPOSE(sort(SORTN(FILTER('ALL DEC'!F:F,'ALL DEC'!D:D=$A103),3,0,2,FALSE),1,FALSE))"),"#N/A")</f>
        <v>#N/A</v>
      </c>
      <c r="D103" s="111"/>
      <c r="E103" s="109"/>
      <c r="F103" s="115"/>
      <c r="G103" s="113">
        <f>countif('ALL DEC'!D:D,$A103)</f>
        <v>0</v>
      </c>
      <c r="H103" s="114" t="str">
        <f>VLOOKUP($A103&amp;$C103,'ALL DEC'!$B:$P,15,FALSE)</f>
        <v>#N/A</v>
      </c>
      <c r="I103" s="109" t="str">
        <f>VLOOKUP($A103&amp;$D103,'ALL DEC'!$B:$P,15,FALSE)</f>
        <v>#N/A</v>
      </c>
      <c r="J103" s="109" t="str">
        <f>VLOOKUP($A103&amp;$E103,'ALL DEC'!$B:$P,15,FALSE)</f>
        <v>#N/A</v>
      </c>
      <c r="K103" s="109" t="str">
        <f>VLOOKUP($A103&amp;$F103,'ALL DEC'!$B:$P,15,FALSE)</f>
        <v>#N/A</v>
      </c>
      <c r="L103" s="114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8"/>
      <c r="BA103" s="108"/>
      <c r="BB103" s="108"/>
      <c r="BC103" s="108"/>
      <c r="BD103" s="108"/>
      <c r="BE103" s="108"/>
      <c r="BF103" s="108"/>
      <c r="BG103" s="108"/>
      <c r="BH103" s="108"/>
      <c r="BI103" s="108"/>
      <c r="BJ103" s="108"/>
      <c r="BK103" s="108"/>
      <c r="BL103" s="108"/>
      <c r="BM103" s="108"/>
      <c r="BN103" s="108"/>
      <c r="BO103" s="108"/>
      <c r="BP103" s="108"/>
      <c r="BQ103" s="108"/>
      <c r="BR103" s="108"/>
      <c r="BS103" s="108"/>
      <c r="BT103" s="108"/>
      <c r="BU103" s="108"/>
      <c r="BV103" s="108"/>
      <c r="BW103" s="108"/>
      <c r="BX103" s="108"/>
      <c r="BY103" s="108"/>
      <c r="BZ103" s="108"/>
      <c r="CA103" s="108"/>
      <c r="CB103" s="108"/>
      <c r="CC103" s="108"/>
      <c r="CD103" s="108"/>
      <c r="CE103" s="108"/>
      <c r="CF103" s="108"/>
      <c r="CG103" s="108"/>
      <c r="CH103" s="108"/>
      <c r="CI103" s="108"/>
    </row>
    <row r="104">
      <c r="A104" s="37"/>
      <c r="B104" s="109" t="str">
        <f>VLOOKUP($A104,'4.02 (071021)'!A:C,2,FALSE)</f>
        <v>#N/A</v>
      </c>
      <c r="C104" s="109" t="str">
        <f>IFERROR(__xludf.DUMMYFUNCTION("TRANSPOSE(sort(SORTN(FILTER('ALL DEC'!F:F,'ALL DEC'!D:D=$A104),3,0,2,FALSE),1,FALSE))"),"#N/A")</f>
        <v>#N/A</v>
      </c>
      <c r="D104" s="111"/>
      <c r="E104" s="109"/>
      <c r="F104" s="115"/>
      <c r="G104" s="113">
        <f>countif('ALL DEC'!D:D,$A104)</f>
        <v>0</v>
      </c>
      <c r="H104" s="114" t="str">
        <f>VLOOKUP($A104&amp;$C104,'ALL DEC'!$B:$P,15,FALSE)</f>
        <v>#N/A</v>
      </c>
      <c r="I104" s="109" t="str">
        <f>VLOOKUP($A104&amp;$D104,'ALL DEC'!$B:$P,15,FALSE)</f>
        <v>#N/A</v>
      </c>
      <c r="J104" s="109" t="str">
        <f>VLOOKUP($A104&amp;$E104,'ALL DEC'!$B:$P,15,FALSE)</f>
        <v>#N/A</v>
      </c>
      <c r="K104" s="109" t="str">
        <f>VLOOKUP($A104&amp;$F104,'ALL DEC'!$B:$P,15,FALSE)</f>
        <v>#N/A</v>
      </c>
      <c r="L104" s="114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8"/>
      <c r="BA104" s="108"/>
      <c r="BB104" s="108"/>
      <c r="BC104" s="108"/>
      <c r="BD104" s="108"/>
      <c r="BE104" s="108"/>
      <c r="BF104" s="108"/>
      <c r="BG104" s="108"/>
      <c r="BH104" s="108"/>
      <c r="BI104" s="108"/>
      <c r="BJ104" s="108"/>
      <c r="BK104" s="108"/>
      <c r="BL104" s="108"/>
      <c r="BM104" s="108"/>
      <c r="BN104" s="108"/>
      <c r="BO104" s="108"/>
      <c r="BP104" s="108"/>
      <c r="BQ104" s="108"/>
      <c r="BR104" s="108"/>
      <c r="BS104" s="108"/>
      <c r="BT104" s="108"/>
      <c r="BU104" s="108"/>
      <c r="BV104" s="108"/>
      <c r="BW104" s="108"/>
      <c r="BX104" s="108"/>
      <c r="BY104" s="108"/>
      <c r="BZ104" s="108"/>
      <c r="CA104" s="108"/>
      <c r="CB104" s="108"/>
      <c r="CC104" s="108"/>
      <c r="CD104" s="108"/>
      <c r="CE104" s="108"/>
      <c r="CF104" s="108"/>
      <c r="CG104" s="108"/>
      <c r="CH104" s="108"/>
      <c r="CI104" s="108"/>
    </row>
    <row r="105">
      <c r="A105" s="37"/>
      <c r="B105" s="109" t="str">
        <f>VLOOKUP($A105,'4.02 (071021)'!A:C,2,FALSE)</f>
        <v>#N/A</v>
      </c>
      <c r="C105" s="109" t="str">
        <f>IFERROR(__xludf.DUMMYFUNCTION("TRANSPOSE(sort(SORTN(FILTER('ALL DEC'!F:F,'ALL DEC'!D:D=$A105),3,0,2,FALSE),1,FALSE))"),"#N/A")</f>
        <v>#N/A</v>
      </c>
      <c r="D105" s="111"/>
      <c r="E105" s="109"/>
      <c r="F105" s="115"/>
      <c r="G105" s="113">
        <f>countif('ALL DEC'!D:D,$A105)</f>
        <v>0</v>
      </c>
      <c r="H105" s="114" t="str">
        <f>VLOOKUP($A105&amp;$C105,'ALL DEC'!$B:$P,15,FALSE)</f>
        <v>#N/A</v>
      </c>
      <c r="I105" s="109" t="str">
        <f>VLOOKUP($A105&amp;$D105,'ALL DEC'!$B:$P,15,FALSE)</f>
        <v>#N/A</v>
      </c>
      <c r="J105" s="109" t="str">
        <f>VLOOKUP($A105&amp;$E105,'ALL DEC'!$B:$P,15,FALSE)</f>
        <v>#N/A</v>
      </c>
      <c r="K105" s="109" t="str">
        <f>VLOOKUP($A105&amp;$F105,'ALL DEC'!$B:$P,15,FALSE)</f>
        <v>#N/A</v>
      </c>
      <c r="L105" s="114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8"/>
      <c r="BA105" s="108"/>
      <c r="BB105" s="108"/>
      <c r="BC105" s="108"/>
      <c r="BD105" s="108"/>
      <c r="BE105" s="108"/>
      <c r="BF105" s="108"/>
      <c r="BG105" s="108"/>
      <c r="BH105" s="108"/>
      <c r="BI105" s="108"/>
      <c r="BJ105" s="108"/>
      <c r="BK105" s="108"/>
      <c r="BL105" s="108"/>
      <c r="BM105" s="108"/>
      <c r="BN105" s="108"/>
      <c r="BO105" s="108"/>
      <c r="BP105" s="108"/>
      <c r="BQ105" s="108"/>
      <c r="BR105" s="108"/>
      <c r="BS105" s="108"/>
      <c r="BT105" s="108"/>
      <c r="BU105" s="108"/>
      <c r="BV105" s="108"/>
      <c r="BW105" s="108"/>
      <c r="BX105" s="108"/>
      <c r="BY105" s="108"/>
      <c r="BZ105" s="108"/>
      <c r="CA105" s="108"/>
      <c r="CB105" s="108"/>
      <c r="CC105" s="108"/>
      <c r="CD105" s="108"/>
      <c r="CE105" s="108"/>
      <c r="CF105" s="108"/>
      <c r="CG105" s="108"/>
      <c r="CH105" s="108"/>
      <c r="CI105" s="108"/>
    </row>
    <row r="106">
      <c r="A106" s="37"/>
      <c r="B106" s="109" t="str">
        <f>VLOOKUP($A106,'4.02 (071021)'!A:C,2,FALSE)</f>
        <v>#N/A</v>
      </c>
      <c r="C106" s="109" t="str">
        <f>IFERROR(__xludf.DUMMYFUNCTION("TRANSPOSE(sort(SORTN(FILTER('ALL DEC'!F:F,'ALL DEC'!D:D=$A106),3,0,2,FALSE),1,FALSE))"),"#N/A")</f>
        <v>#N/A</v>
      </c>
      <c r="D106" s="111"/>
      <c r="E106" s="109"/>
      <c r="F106" s="115"/>
      <c r="G106" s="113">
        <f>countif('ALL DEC'!D:D,$A106)</f>
        <v>0</v>
      </c>
      <c r="H106" s="114" t="str">
        <f>VLOOKUP($A106&amp;$C106,'ALL DEC'!$B:$P,15,FALSE)</f>
        <v>#N/A</v>
      </c>
      <c r="I106" s="109" t="str">
        <f>VLOOKUP($A106&amp;$D106,'ALL DEC'!$B:$P,15,FALSE)</f>
        <v>#N/A</v>
      </c>
      <c r="J106" s="109" t="str">
        <f>VLOOKUP($A106&amp;$E106,'ALL DEC'!$B:$P,15,FALSE)</f>
        <v>#N/A</v>
      </c>
      <c r="K106" s="109" t="str">
        <f>VLOOKUP($A106&amp;$F106,'ALL DEC'!$B:$P,15,FALSE)</f>
        <v>#N/A</v>
      </c>
      <c r="L106" s="114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8"/>
      <c r="BA106" s="108"/>
      <c r="BB106" s="108"/>
      <c r="BC106" s="108"/>
      <c r="BD106" s="108"/>
      <c r="BE106" s="108"/>
      <c r="BF106" s="108"/>
      <c r="BG106" s="108"/>
      <c r="BH106" s="108"/>
      <c r="BI106" s="108"/>
      <c r="BJ106" s="108"/>
      <c r="BK106" s="108"/>
      <c r="BL106" s="108"/>
      <c r="BM106" s="108"/>
      <c r="BN106" s="108"/>
      <c r="BO106" s="108"/>
      <c r="BP106" s="108"/>
      <c r="BQ106" s="108"/>
      <c r="BR106" s="108"/>
      <c r="BS106" s="108"/>
      <c r="BT106" s="108"/>
      <c r="BU106" s="108"/>
      <c r="BV106" s="108"/>
      <c r="BW106" s="108"/>
      <c r="BX106" s="108"/>
      <c r="BY106" s="108"/>
      <c r="BZ106" s="108"/>
      <c r="CA106" s="108"/>
      <c r="CB106" s="108"/>
      <c r="CC106" s="108"/>
      <c r="CD106" s="108"/>
      <c r="CE106" s="108"/>
      <c r="CF106" s="108"/>
      <c r="CG106" s="108"/>
      <c r="CH106" s="108"/>
      <c r="CI106" s="108"/>
    </row>
    <row r="107">
      <c r="A107" s="37"/>
      <c r="B107" s="109" t="str">
        <f>VLOOKUP($A107,'4.02 (071021)'!A:C,2,FALSE)</f>
        <v>#N/A</v>
      </c>
      <c r="C107" s="109" t="str">
        <f>IFERROR(__xludf.DUMMYFUNCTION("TRANSPOSE(sort(SORTN(FILTER('ALL DEC'!F:F,'ALL DEC'!D:D=$A107),3,0,2,FALSE),1,FALSE))"),"#N/A")</f>
        <v>#N/A</v>
      </c>
      <c r="D107" s="111"/>
      <c r="E107" s="109"/>
      <c r="F107" s="115"/>
      <c r="G107" s="113">
        <f>countif('ALL DEC'!D:D,$A107)</f>
        <v>0</v>
      </c>
      <c r="H107" s="114" t="str">
        <f>VLOOKUP($A107&amp;$C107,'ALL DEC'!$B:$P,15,FALSE)</f>
        <v>#N/A</v>
      </c>
      <c r="I107" s="109" t="str">
        <f>VLOOKUP($A107&amp;$D107,'ALL DEC'!$B:$P,15,FALSE)</f>
        <v>#N/A</v>
      </c>
      <c r="J107" s="109" t="str">
        <f>VLOOKUP($A107&amp;$E107,'ALL DEC'!$B:$P,15,FALSE)</f>
        <v>#N/A</v>
      </c>
      <c r="K107" s="109" t="str">
        <f>VLOOKUP($A107&amp;$F107,'ALL DEC'!$B:$P,15,FALSE)</f>
        <v>#N/A</v>
      </c>
      <c r="L107" s="114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8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  <c r="BN107" s="108"/>
      <c r="BO107" s="108"/>
      <c r="BP107" s="108"/>
      <c r="BQ107" s="108"/>
      <c r="BR107" s="108"/>
      <c r="BS107" s="108"/>
      <c r="BT107" s="108"/>
      <c r="BU107" s="108"/>
      <c r="BV107" s="108"/>
      <c r="BW107" s="108"/>
      <c r="BX107" s="108"/>
      <c r="BY107" s="108"/>
      <c r="BZ107" s="108"/>
      <c r="CA107" s="108"/>
      <c r="CB107" s="108"/>
      <c r="CC107" s="108"/>
      <c r="CD107" s="108"/>
      <c r="CE107" s="108"/>
      <c r="CF107" s="108"/>
      <c r="CG107" s="108"/>
      <c r="CH107" s="108"/>
      <c r="CI107" s="108"/>
    </row>
    <row r="108">
      <c r="A108" s="37"/>
      <c r="B108" s="109" t="str">
        <f>VLOOKUP($A108,'4.02 (071021)'!A:C,2,FALSE)</f>
        <v>#N/A</v>
      </c>
      <c r="C108" s="109" t="str">
        <f>IFERROR(__xludf.DUMMYFUNCTION("TRANSPOSE(sort(SORTN(FILTER('ALL DEC'!F:F,'ALL DEC'!D:D=$A108),3,0,2,FALSE),1,FALSE))"),"#N/A")</f>
        <v>#N/A</v>
      </c>
      <c r="D108" s="111"/>
      <c r="E108" s="109"/>
      <c r="F108" s="115"/>
      <c r="G108" s="113">
        <f>countif('ALL DEC'!D:D,$A108)</f>
        <v>0</v>
      </c>
      <c r="H108" s="114" t="str">
        <f>VLOOKUP($A108&amp;$C108,'ALL DEC'!$B:$P,15,FALSE)</f>
        <v>#N/A</v>
      </c>
      <c r="I108" s="109" t="str">
        <f>VLOOKUP($A108&amp;$D108,'ALL DEC'!$B:$P,15,FALSE)</f>
        <v>#N/A</v>
      </c>
      <c r="J108" s="109" t="str">
        <f>VLOOKUP($A108&amp;$E108,'ALL DEC'!$B:$P,15,FALSE)</f>
        <v>#N/A</v>
      </c>
      <c r="K108" s="109" t="str">
        <f>VLOOKUP($A108&amp;$F108,'ALL DEC'!$B:$P,15,FALSE)</f>
        <v>#N/A</v>
      </c>
      <c r="L108" s="114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8"/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/>
      <c r="BR108" s="108"/>
      <c r="BS108" s="108"/>
      <c r="BT108" s="108"/>
      <c r="BU108" s="108"/>
      <c r="BV108" s="108"/>
      <c r="BW108" s="108"/>
      <c r="BX108" s="108"/>
      <c r="BY108" s="108"/>
      <c r="BZ108" s="108"/>
      <c r="CA108" s="108"/>
      <c r="CB108" s="108"/>
      <c r="CC108" s="108"/>
      <c r="CD108" s="108"/>
      <c r="CE108" s="108"/>
      <c r="CF108" s="108"/>
      <c r="CG108" s="108"/>
      <c r="CH108" s="108"/>
      <c r="CI108" s="108"/>
    </row>
    <row r="109">
      <c r="A109" s="37"/>
      <c r="B109" s="109" t="str">
        <f>VLOOKUP($A109,'4.02 (071021)'!A:C,2,FALSE)</f>
        <v>#N/A</v>
      </c>
      <c r="C109" s="109" t="str">
        <f>IFERROR(__xludf.DUMMYFUNCTION("TRANSPOSE(sort(SORTN(FILTER('ALL DEC'!F:F,'ALL DEC'!D:D=$A109),3,0,2,FALSE),1,FALSE))"),"#N/A")</f>
        <v>#N/A</v>
      </c>
      <c r="D109" s="111"/>
      <c r="E109" s="109"/>
      <c r="F109" s="115"/>
      <c r="G109" s="113">
        <f>countif('ALL DEC'!D:D,$A109)</f>
        <v>0</v>
      </c>
      <c r="H109" s="114" t="str">
        <f>VLOOKUP($A109&amp;$C109,'ALL DEC'!$B:$P,15,FALSE)</f>
        <v>#N/A</v>
      </c>
      <c r="I109" s="109" t="str">
        <f>VLOOKUP($A109&amp;$D109,'ALL DEC'!$B:$P,15,FALSE)</f>
        <v>#N/A</v>
      </c>
      <c r="J109" s="109" t="str">
        <f>VLOOKUP($A109&amp;$E109,'ALL DEC'!$B:$P,15,FALSE)</f>
        <v>#N/A</v>
      </c>
      <c r="K109" s="109" t="str">
        <f>VLOOKUP($A109&amp;$F109,'ALL DEC'!$B:$P,15,FALSE)</f>
        <v>#N/A</v>
      </c>
      <c r="L109" s="114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8"/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/>
      <c r="BR109" s="108"/>
      <c r="BS109" s="108"/>
      <c r="BT109" s="108"/>
      <c r="BU109" s="108"/>
      <c r="BV109" s="108"/>
      <c r="BW109" s="108"/>
      <c r="BX109" s="108"/>
      <c r="BY109" s="108"/>
      <c r="BZ109" s="108"/>
      <c r="CA109" s="108"/>
      <c r="CB109" s="108"/>
      <c r="CC109" s="108"/>
      <c r="CD109" s="108"/>
      <c r="CE109" s="108"/>
      <c r="CF109" s="108"/>
      <c r="CG109" s="108"/>
      <c r="CH109" s="108"/>
      <c r="CI109" s="108"/>
    </row>
    <row r="110">
      <c r="A110" s="37"/>
      <c r="B110" s="109" t="str">
        <f>VLOOKUP($A110,'4.02 (071021)'!A:C,2,FALSE)</f>
        <v>#N/A</v>
      </c>
      <c r="C110" s="109" t="str">
        <f>IFERROR(__xludf.DUMMYFUNCTION("TRANSPOSE(sort(SORTN(FILTER('ALL DEC'!F:F,'ALL DEC'!D:D=$A110),3,0,2,FALSE),1,FALSE))"),"#N/A")</f>
        <v>#N/A</v>
      </c>
      <c r="D110" s="111"/>
      <c r="E110" s="109"/>
      <c r="F110" s="115"/>
      <c r="G110" s="113">
        <f>countif('ALL DEC'!D:D,$A110)</f>
        <v>0</v>
      </c>
      <c r="H110" s="114" t="str">
        <f>VLOOKUP($A110&amp;$C110,'ALL DEC'!$B:$P,15,FALSE)</f>
        <v>#N/A</v>
      </c>
      <c r="I110" s="109" t="str">
        <f>VLOOKUP($A110&amp;$D110,'ALL DEC'!$B:$P,15,FALSE)</f>
        <v>#N/A</v>
      </c>
      <c r="J110" s="109" t="str">
        <f>VLOOKUP($A110&amp;$E110,'ALL DEC'!$B:$P,15,FALSE)</f>
        <v>#N/A</v>
      </c>
      <c r="K110" s="109" t="str">
        <f>VLOOKUP($A110&amp;$F110,'ALL DEC'!$B:$P,15,FALSE)</f>
        <v>#N/A</v>
      </c>
      <c r="L110" s="114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8"/>
      <c r="BA110" s="108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8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  <c r="BV110" s="108"/>
      <c r="BW110" s="108"/>
      <c r="BX110" s="108"/>
      <c r="BY110" s="108"/>
      <c r="BZ110" s="108"/>
      <c r="CA110" s="108"/>
      <c r="CB110" s="108"/>
      <c r="CC110" s="108"/>
      <c r="CD110" s="108"/>
      <c r="CE110" s="108"/>
      <c r="CF110" s="108"/>
      <c r="CG110" s="108"/>
      <c r="CH110" s="108"/>
      <c r="CI110" s="108"/>
    </row>
    <row r="111">
      <c r="A111" s="37"/>
      <c r="B111" s="109" t="str">
        <f>VLOOKUP($A111,'4.02 (071021)'!A:C,2,FALSE)</f>
        <v>#N/A</v>
      </c>
      <c r="C111" s="109" t="str">
        <f>IFERROR(__xludf.DUMMYFUNCTION("TRANSPOSE(sort(SORTN(FILTER('ALL DEC'!F:F,'ALL DEC'!D:D=$A111),3,0,2,FALSE),1,FALSE))"),"#N/A")</f>
        <v>#N/A</v>
      </c>
      <c r="D111" s="111"/>
      <c r="E111" s="109"/>
      <c r="F111" s="115"/>
      <c r="G111" s="113">
        <f>countif('ALL DEC'!D:D,$A111)</f>
        <v>0</v>
      </c>
      <c r="H111" s="114" t="str">
        <f>VLOOKUP($A111&amp;$C111,'ALL DEC'!$B:$P,15,FALSE)</f>
        <v>#N/A</v>
      </c>
      <c r="I111" s="109" t="str">
        <f>VLOOKUP($A111&amp;$D111,'ALL DEC'!$B:$P,15,FALSE)</f>
        <v>#N/A</v>
      </c>
      <c r="J111" s="109" t="str">
        <f>VLOOKUP($A111&amp;$E111,'ALL DEC'!$B:$P,15,FALSE)</f>
        <v>#N/A</v>
      </c>
      <c r="K111" s="109" t="str">
        <f>VLOOKUP($A111&amp;$F111,'ALL DEC'!$B:$P,15,FALSE)</f>
        <v>#N/A</v>
      </c>
      <c r="L111" s="114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8"/>
      <c r="BA111" s="108"/>
      <c r="BB111" s="108"/>
      <c r="BC111" s="108"/>
      <c r="BD111" s="108"/>
      <c r="BE111" s="108"/>
      <c r="BF111" s="108"/>
      <c r="BG111" s="108"/>
      <c r="BH111" s="108"/>
      <c r="BI111" s="108"/>
      <c r="BJ111" s="108"/>
      <c r="BK111" s="108"/>
      <c r="BL111" s="108"/>
      <c r="BM111" s="108"/>
      <c r="BN111" s="108"/>
      <c r="BO111" s="108"/>
      <c r="BP111" s="108"/>
      <c r="BQ111" s="108"/>
      <c r="BR111" s="108"/>
      <c r="BS111" s="108"/>
      <c r="BT111" s="108"/>
      <c r="BU111" s="108"/>
      <c r="BV111" s="108"/>
      <c r="BW111" s="108"/>
      <c r="BX111" s="108"/>
      <c r="BY111" s="108"/>
      <c r="BZ111" s="108"/>
      <c r="CA111" s="108"/>
      <c r="CB111" s="108"/>
      <c r="CC111" s="108"/>
      <c r="CD111" s="108"/>
      <c r="CE111" s="108"/>
      <c r="CF111" s="108"/>
      <c r="CG111" s="108"/>
      <c r="CH111" s="108"/>
      <c r="CI111" s="108"/>
    </row>
    <row r="112">
      <c r="A112" s="37"/>
      <c r="B112" s="109" t="str">
        <f>VLOOKUP($A112,'4.02 (071021)'!A:C,2,FALSE)</f>
        <v>#N/A</v>
      </c>
      <c r="C112" s="109" t="str">
        <f>IFERROR(__xludf.DUMMYFUNCTION("TRANSPOSE(sort(SORTN(FILTER('ALL DEC'!F:F,'ALL DEC'!D:D=$A112),3,0,2,FALSE),1,FALSE))"),"#N/A")</f>
        <v>#N/A</v>
      </c>
      <c r="D112" s="111"/>
      <c r="E112" s="109"/>
      <c r="F112" s="115"/>
      <c r="G112" s="113">
        <f>countif('ALL DEC'!D:D,$A112)</f>
        <v>0</v>
      </c>
      <c r="H112" s="114" t="str">
        <f>VLOOKUP($A112&amp;$C112,'ALL DEC'!$B:$P,15,FALSE)</f>
        <v>#N/A</v>
      </c>
      <c r="I112" s="109" t="str">
        <f>VLOOKUP($A112&amp;$D112,'ALL DEC'!$B:$P,15,FALSE)</f>
        <v>#N/A</v>
      </c>
      <c r="J112" s="109" t="str">
        <f>VLOOKUP($A112&amp;$E112,'ALL DEC'!$B:$P,15,FALSE)</f>
        <v>#N/A</v>
      </c>
      <c r="K112" s="109" t="str">
        <f>VLOOKUP($A112&amp;$F112,'ALL DEC'!$B:$P,15,FALSE)</f>
        <v>#N/A</v>
      </c>
      <c r="L112" s="114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8"/>
      <c r="BA112" s="108"/>
      <c r="BB112" s="108"/>
      <c r="BC112" s="108"/>
      <c r="BD112" s="108"/>
      <c r="BE112" s="108"/>
      <c r="BF112" s="108"/>
      <c r="BG112" s="108"/>
      <c r="BH112" s="108"/>
      <c r="BI112" s="108"/>
      <c r="BJ112" s="108"/>
      <c r="BK112" s="108"/>
      <c r="BL112" s="108"/>
      <c r="BM112" s="108"/>
      <c r="BN112" s="108"/>
      <c r="BO112" s="108"/>
      <c r="BP112" s="108"/>
      <c r="BQ112" s="108"/>
      <c r="BR112" s="108"/>
      <c r="BS112" s="108"/>
      <c r="BT112" s="108"/>
      <c r="BU112" s="108"/>
      <c r="BV112" s="108"/>
      <c r="BW112" s="108"/>
      <c r="BX112" s="108"/>
      <c r="BY112" s="108"/>
      <c r="BZ112" s="108"/>
      <c r="CA112" s="108"/>
      <c r="CB112" s="108"/>
      <c r="CC112" s="108"/>
      <c r="CD112" s="108"/>
      <c r="CE112" s="108"/>
      <c r="CF112" s="108"/>
      <c r="CG112" s="108"/>
      <c r="CH112" s="108"/>
      <c r="CI112" s="108"/>
    </row>
    <row r="113">
      <c r="A113" s="37"/>
      <c r="B113" s="109" t="str">
        <f>VLOOKUP($A113,'4.02 (071021)'!A:C,2,FALSE)</f>
        <v>#N/A</v>
      </c>
      <c r="C113" s="109" t="str">
        <f>IFERROR(__xludf.DUMMYFUNCTION("TRANSPOSE(sort(SORTN(FILTER('ALL DEC'!F:F,'ALL DEC'!D:D=$A113),3,0,2,FALSE),1,FALSE))"),"#N/A")</f>
        <v>#N/A</v>
      </c>
      <c r="D113" s="111"/>
      <c r="E113" s="109"/>
      <c r="F113" s="115"/>
      <c r="G113" s="113">
        <f>countif('ALL DEC'!D:D,$A113)</f>
        <v>0</v>
      </c>
      <c r="H113" s="114" t="str">
        <f>VLOOKUP($A113&amp;$C113,'ALL DEC'!$B:$P,15,FALSE)</f>
        <v>#N/A</v>
      </c>
      <c r="I113" s="109" t="str">
        <f>VLOOKUP($A113&amp;$D113,'ALL DEC'!$B:$P,15,FALSE)</f>
        <v>#N/A</v>
      </c>
      <c r="J113" s="109" t="str">
        <f>VLOOKUP($A113&amp;$E113,'ALL DEC'!$B:$P,15,FALSE)</f>
        <v>#N/A</v>
      </c>
      <c r="K113" s="109" t="str">
        <f>VLOOKUP($A113&amp;$F113,'ALL DEC'!$B:$P,15,FALSE)</f>
        <v>#N/A</v>
      </c>
      <c r="L113" s="114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8"/>
      <c r="BA113" s="108"/>
      <c r="BB113" s="108"/>
      <c r="BC113" s="108"/>
      <c r="BD113" s="108"/>
      <c r="BE113" s="108"/>
      <c r="BF113" s="108"/>
      <c r="BG113" s="108"/>
      <c r="BH113" s="108"/>
      <c r="BI113" s="108"/>
      <c r="BJ113" s="108"/>
      <c r="BK113" s="108"/>
      <c r="BL113" s="108"/>
      <c r="BM113" s="108"/>
      <c r="BN113" s="108"/>
      <c r="BO113" s="108"/>
      <c r="BP113" s="108"/>
      <c r="BQ113" s="108"/>
      <c r="BR113" s="108"/>
      <c r="BS113" s="108"/>
      <c r="BT113" s="108"/>
      <c r="BU113" s="108"/>
      <c r="BV113" s="108"/>
      <c r="BW113" s="108"/>
      <c r="BX113" s="108"/>
      <c r="BY113" s="108"/>
      <c r="BZ113" s="108"/>
      <c r="CA113" s="108"/>
      <c r="CB113" s="108"/>
      <c r="CC113" s="108"/>
      <c r="CD113" s="108"/>
      <c r="CE113" s="108"/>
      <c r="CF113" s="108"/>
      <c r="CG113" s="108"/>
      <c r="CH113" s="108"/>
      <c r="CI113" s="108"/>
    </row>
    <row r="114">
      <c r="A114" s="37"/>
      <c r="B114" s="109" t="str">
        <f>VLOOKUP($A114,'4.02 (071021)'!A:C,2,FALSE)</f>
        <v>#N/A</v>
      </c>
      <c r="C114" s="109" t="str">
        <f>IFERROR(__xludf.DUMMYFUNCTION("TRANSPOSE(sort(SORTN(FILTER('ALL DEC'!F:F,'ALL DEC'!D:D=$A114),3,0,2,FALSE),1,FALSE))"),"#N/A")</f>
        <v>#N/A</v>
      </c>
      <c r="D114" s="111"/>
      <c r="E114" s="109"/>
      <c r="F114" s="115"/>
      <c r="G114" s="113">
        <f>countif('ALL DEC'!D:D,$A114)</f>
        <v>0</v>
      </c>
      <c r="H114" s="114" t="str">
        <f>VLOOKUP($A114&amp;$C114,'ALL DEC'!$B:$P,15,FALSE)</f>
        <v>#N/A</v>
      </c>
      <c r="I114" s="109" t="str">
        <f>VLOOKUP($A114&amp;$D114,'ALL DEC'!$B:$P,15,FALSE)</f>
        <v>#N/A</v>
      </c>
      <c r="J114" s="109" t="str">
        <f>VLOOKUP($A114&amp;$E114,'ALL DEC'!$B:$P,15,FALSE)</f>
        <v>#N/A</v>
      </c>
      <c r="K114" s="109" t="str">
        <f>VLOOKUP($A114&amp;$F114,'ALL DEC'!$B:$P,15,FALSE)</f>
        <v>#N/A</v>
      </c>
      <c r="L114" s="114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8"/>
      <c r="BA114" s="108"/>
      <c r="BB114" s="108"/>
      <c r="BC114" s="108"/>
      <c r="BD114" s="108"/>
      <c r="BE114" s="108"/>
      <c r="BF114" s="108"/>
      <c r="BG114" s="108"/>
      <c r="BH114" s="108"/>
      <c r="BI114" s="108"/>
      <c r="BJ114" s="108"/>
      <c r="BK114" s="108"/>
      <c r="BL114" s="108"/>
      <c r="BM114" s="108"/>
      <c r="BN114" s="108"/>
      <c r="BO114" s="108"/>
      <c r="BP114" s="108"/>
      <c r="BQ114" s="108"/>
      <c r="BR114" s="108"/>
      <c r="BS114" s="108"/>
      <c r="BT114" s="108"/>
      <c r="BU114" s="108"/>
      <c r="BV114" s="108"/>
      <c r="BW114" s="108"/>
      <c r="BX114" s="108"/>
      <c r="BY114" s="108"/>
      <c r="BZ114" s="108"/>
      <c r="CA114" s="108"/>
      <c r="CB114" s="108"/>
      <c r="CC114" s="108"/>
      <c r="CD114" s="108"/>
      <c r="CE114" s="108"/>
      <c r="CF114" s="108"/>
      <c r="CG114" s="108"/>
      <c r="CH114" s="108"/>
      <c r="CI114" s="108"/>
    </row>
    <row r="115">
      <c r="A115" s="37"/>
      <c r="B115" s="109" t="str">
        <f>VLOOKUP($A115,'4.02 (071021)'!A:C,2,FALSE)</f>
        <v>#N/A</v>
      </c>
      <c r="C115" s="109" t="str">
        <f>IFERROR(__xludf.DUMMYFUNCTION("TRANSPOSE(sort(SORTN(FILTER('ALL DEC'!F:F,'ALL DEC'!D:D=$A115),3,0,2,FALSE),1,FALSE))"),"#N/A")</f>
        <v>#N/A</v>
      </c>
      <c r="D115" s="111"/>
      <c r="E115" s="109"/>
      <c r="F115" s="115"/>
      <c r="G115" s="113">
        <f>countif('ALL DEC'!D:D,$A115)</f>
        <v>0</v>
      </c>
      <c r="H115" s="114" t="str">
        <f>VLOOKUP($A115&amp;$C115,'ALL DEC'!$B:$P,15,FALSE)</f>
        <v>#N/A</v>
      </c>
      <c r="I115" s="109" t="str">
        <f>VLOOKUP($A115&amp;$D115,'ALL DEC'!$B:$P,15,FALSE)</f>
        <v>#N/A</v>
      </c>
      <c r="J115" s="109" t="str">
        <f>VLOOKUP($A115&amp;$E115,'ALL DEC'!$B:$P,15,FALSE)</f>
        <v>#N/A</v>
      </c>
      <c r="K115" s="109" t="str">
        <f>VLOOKUP($A115&amp;$F115,'ALL DEC'!$B:$P,15,FALSE)</f>
        <v>#N/A</v>
      </c>
      <c r="L115" s="114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8"/>
      <c r="BA115" s="108"/>
      <c r="BB115" s="108"/>
      <c r="BC115" s="108"/>
      <c r="BD115" s="108"/>
      <c r="BE115" s="108"/>
      <c r="BF115" s="108"/>
      <c r="BG115" s="108"/>
      <c r="BH115" s="108"/>
      <c r="BI115" s="108"/>
      <c r="BJ115" s="108"/>
      <c r="BK115" s="108"/>
      <c r="BL115" s="108"/>
      <c r="BM115" s="108"/>
      <c r="BN115" s="108"/>
      <c r="BO115" s="108"/>
      <c r="BP115" s="108"/>
      <c r="BQ115" s="108"/>
      <c r="BR115" s="108"/>
      <c r="BS115" s="108"/>
      <c r="BT115" s="108"/>
      <c r="BU115" s="108"/>
      <c r="BV115" s="108"/>
      <c r="BW115" s="108"/>
      <c r="BX115" s="108"/>
      <c r="BY115" s="108"/>
      <c r="BZ115" s="108"/>
      <c r="CA115" s="108"/>
      <c r="CB115" s="108"/>
      <c r="CC115" s="108"/>
      <c r="CD115" s="108"/>
      <c r="CE115" s="108"/>
      <c r="CF115" s="108"/>
      <c r="CG115" s="108"/>
      <c r="CH115" s="108"/>
      <c r="CI115" s="108"/>
    </row>
    <row r="116">
      <c r="A116" s="37"/>
      <c r="B116" s="109" t="str">
        <f>VLOOKUP($A116,'4.02 (071021)'!A:C,2,FALSE)</f>
        <v>#N/A</v>
      </c>
      <c r="C116" s="109" t="str">
        <f>IFERROR(__xludf.DUMMYFUNCTION("TRANSPOSE(sort(SORTN(FILTER('ALL DEC'!F:F,'ALL DEC'!D:D=$A116),3,0,2,FALSE),1,FALSE))"),"#N/A")</f>
        <v>#N/A</v>
      </c>
      <c r="D116" s="111"/>
      <c r="E116" s="109"/>
      <c r="F116" s="115"/>
      <c r="G116" s="113">
        <f>countif('ALL DEC'!D:D,$A116)</f>
        <v>0</v>
      </c>
      <c r="H116" s="114" t="str">
        <f>VLOOKUP($A116&amp;$C116,'ALL DEC'!$B:$P,15,FALSE)</f>
        <v>#N/A</v>
      </c>
      <c r="I116" s="109" t="str">
        <f>VLOOKUP($A116&amp;$D116,'ALL DEC'!$B:$P,15,FALSE)</f>
        <v>#N/A</v>
      </c>
      <c r="J116" s="109" t="str">
        <f>VLOOKUP($A116&amp;$E116,'ALL DEC'!$B:$P,15,FALSE)</f>
        <v>#N/A</v>
      </c>
      <c r="K116" s="109" t="str">
        <f>VLOOKUP($A116&amp;$F116,'ALL DEC'!$B:$P,15,FALSE)</f>
        <v>#N/A</v>
      </c>
      <c r="L116" s="114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8"/>
      <c r="BA116" s="108"/>
      <c r="BB116" s="108"/>
      <c r="BC116" s="108"/>
      <c r="BD116" s="108"/>
      <c r="BE116" s="108"/>
      <c r="BF116" s="108"/>
      <c r="BG116" s="108"/>
      <c r="BH116" s="108"/>
      <c r="BI116" s="108"/>
      <c r="BJ116" s="108"/>
      <c r="BK116" s="108"/>
      <c r="BL116" s="108"/>
      <c r="BM116" s="108"/>
      <c r="BN116" s="108"/>
      <c r="BO116" s="108"/>
      <c r="BP116" s="108"/>
      <c r="BQ116" s="108"/>
      <c r="BR116" s="108"/>
      <c r="BS116" s="108"/>
      <c r="BT116" s="108"/>
      <c r="BU116" s="108"/>
      <c r="BV116" s="108"/>
      <c r="BW116" s="108"/>
      <c r="BX116" s="108"/>
      <c r="BY116" s="108"/>
      <c r="BZ116" s="108"/>
      <c r="CA116" s="108"/>
      <c r="CB116" s="108"/>
      <c r="CC116" s="108"/>
      <c r="CD116" s="108"/>
      <c r="CE116" s="108"/>
      <c r="CF116" s="108"/>
      <c r="CG116" s="108"/>
      <c r="CH116" s="108"/>
      <c r="CI116" s="108"/>
    </row>
    <row r="117">
      <c r="A117" s="37"/>
      <c r="B117" s="109" t="str">
        <f>VLOOKUP($A117,'4.02 (071021)'!A:C,2,FALSE)</f>
        <v>#N/A</v>
      </c>
      <c r="C117" s="109" t="str">
        <f>IFERROR(__xludf.DUMMYFUNCTION("TRANSPOSE(sort(SORTN(FILTER('ALL DEC'!F:F,'ALL DEC'!D:D=$A117),3,0,2,FALSE),1,FALSE))"),"#N/A")</f>
        <v>#N/A</v>
      </c>
      <c r="D117" s="111"/>
      <c r="E117" s="109"/>
      <c r="F117" s="115"/>
      <c r="G117" s="113">
        <f>countif('ALL DEC'!D:D,$A117)</f>
        <v>0</v>
      </c>
      <c r="H117" s="114" t="str">
        <f>VLOOKUP($A117&amp;$C117,'ALL DEC'!$B:$P,15,FALSE)</f>
        <v>#N/A</v>
      </c>
      <c r="I117" s="109" t="str">
        <f>VLOOKUP($A117&amp;$D117,'ALL DEC'!$B:$P,15,FALSE)</f>
        <v>#N/A</v>
      </c>
      <c r="J117" s="109" t="str">
        <f>VLOOKUP($A117&amp;$E117,'ALL DEC'!$B:$P,15,FALSE)</f>
        <v>#N/A</v>
      </c>
      <c r="K117" s="109" t="str">
        <f>VLOOKUP($A117&amp;$F117,'ALL DEC'!$B:$P,15,FALSE)</f>
        <v>#N/A</v>
      </c>
      <c r="L117" s="114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08"/>
      <c r="BO117" s="108"/>
      <c r="BP117" s="108"/>
      <c r="BQ117" s="108"/>
      <c r="BR117" s="108"/>
      <c r="BS117" s="108"/>
      <c r="BT117" s="108"/>
      <c r="BU117" s="108"/>
      <c r="BV117" s="108"/>
      <c r="BW117" s="108"/>
      <c r="BX117" s="108"/>
      <c r="BY117" s="108"/>
      <c r="BZ117" s="108"/>
      <c r="CA117" s="108"/>
      <c r="CB117" s="108"/>
      <c r="CC117" s="108"/>
      <c r="CD117" s="108"/>
      <c r="CE117" s="108"/>
      <c r="CF117" s="108"/>
      <c r="CG117" s="108"/>
      <c r="CH117" s="108"/>
      <c r="CI117" s="108"/>
    </row>
    <row r="118">
      <c r="A118" s="37"/>
      <c r="B118" s="109" t="str">
        <f>VLOOKUP($A118,'4.02 (071021)'!A:C,2,FALSE)</f>
        <v>#N/A</v>
      </c>
      <c r="C118" s="109" t="str">
        <f>IFERROR(__xludf.DUMMYFUNCTION("TRANSPOSE(sort(SORTN(FILTER('ALL DEC'!F:F,'ALL DEC'!D:D=$A118),3,0,2,FALSE),1,FALSE))"),"#N/A")</f>
        <v>#N/A</v>
      </c>
      <c r="D118" s="111"/>
      <c r="E118" s="109"/>
      <c r="F118" s="115"/>
      <c r="G118" s="113">
        <f>countif('ALL DEC'!D:D,$A118)</f>
        <v>0</v>
      </c>
      <c r="H118" s="114" t="str">
        <f>VLOOKUP($A118&amp;$C118,'ALL DEC'!$B:$P,15,FALSE)</f>
        <v>#N/A</v>
      </c>
      <c r="I118" s="109" t="str">
        <f>VLOOKUP($A118&amp;$D118,'ALL DEC'!$B:$P,15,FALSE)</f>
        <v>#N/A</v>
      </c>
      <c r="J118" s="109" t="str">
        <f>VLOOKUP($A118&amp;$E118,'ALL DEC'!$B:$P,15,FALSE)</f>
        <v>#N/A</v>
      </c>
      <c r="K118" s="109" t="str">
        <f>VLOOKUP($A118&amp;$F118,'ALL DEC'!$B:$P,15,FALSE)</f>
        <v>#N/A</v>
      </c>
      <c r="L118" s="114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8"/>
      <c r="BA118" s="108"/>
      <c r="BB118" s="108"/>
      <c r="BC118" s="108"/>
      <c r="BD118" s="108"/>
      <c r="BE118" s="108"/>
      <c r="BF118" s="108"/>
      <c r="BG118" s="108"/>
      <c r="BH118" s="108"/>
      <c r="BI118" s="108"/>
      <c r="BJ118" s="108"/>
      <c r="BK118" s="108"/>
      <c r="BL118" s="108"/>
      <c r="BM118" s="108"/>
      <c r="BN118" s="108"/>
      <c r="BO118" s="108"/>
      <c r="BP118" s="108"/>
      <c r="BQ118" s="108"/>
      <c r="BR118" s="108"/>
      <c r="BS118" s="108"/>
      <c r="BT118" s="108"/>
      <c r="BU118" s="108"/>
      <c r="BV118" s="108"/>
      <c r="BW118" s="108"/>
      <c r="BX118" s="108"/>
      <c r="BY118" s="108"/>
      <c r="BZ118" s="108"/>
      <c r="CA118" s="108"/>
      <c r="CB118" s="108"/>
      <c r="CC118" s="108"/>
      <c r="CD118" s="108"/>
      <c r="CE118" s="108"/>
      <c r="CF118" s="108"/>
      <c r="CG118" s="108"/>
      <c r="CH118" s="108"/>
      <c r="CI118" s="108"/>
    </row>
    <row r="119">
      <c r="A119" s="37"/>
      <c r="B119" s="109" t="str">
        <f>VLOOKUP($A119,'4.02 (071021)'!A:C,2,FALSE)</f>
        <v>#N/A</v>
      </c>
      <c r="C119" s="109" t="str">
        <f>IFERROR(__xludf.DUMMYFUNCTION("TRANSPOSE(sort(SORTN(FILTER('ALL DEC'!F:F,'ALL DEC'!D:D=$A119),3,0,2,FALSE),1,FALSE))"),"#N/A")</f>
        <v>#N/A</v>
      </c>
      <c r="D119" s="111"/>
      <c r="E119" s="109"/>
      <c r="F119" s="115"/>
      <c r="G119" s="113">
        <f>countif('ALL DEC'!D:D,$A119)</f>
        <v>0</v>
      </c>
      <c r="H119" s="114" t="str">
        <f>VLOOKUP($A119&amp;$C119,'ALL DEC'!$B:$P,15,FALSE)</f>
        <v>#N/A</v>
      </c>
      <c r="I119" s="109" t="str">
        <f>VLOOKUP($A119&amp;$D119,'ALL DEC'!$B:$P,15,FALSE)</f>
        <v>#N/A</v>
      </c>
      <c r="J119" s="109" t="str">
        <f>VLOOKUP($A119&amp;$E119,'ALL DEC'!$B:$P,15,FALSE)</f>
        <v>#N/A</v>
      </c>
      <c r="K119" s="109" t="str">
        <f>VLOOKUP($A119&amp;$F119,'ALL DEC'!$B:$P,15,FALSE)</f>
        <v>#N/A</v>
      </c>
      <c r="L119" s="114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8"/>
      <c r="BA119" s="108"/>
      <c r="BB119" s="108"/>
      <c r="BC119" s="108"/>
      <c r="BD119" s="108"/>
      <c r="BE119" s="108"/>
      <c r="BF119" s="108"/>
      <c r="BG119" s="108"/>
      <c r="BH119" s="108"/>
      <c r="BI119" s="108"/>
      <c r="BJ119" s="108"/>
      <c r="BK119" s="108"/>
      <c r="BL119" s="108"/>
      <c r="BM119" s="108"/>
      <c r="BN119" s="108"/>
      <c r="BO119" s="108"/>
      <c r="BP119" s="108"/>
      <c r="BQ119" s="108"/>
      <c r="BR119" s="108"/>
      <c r="BS119" s="108"/>
      <c r="BT119" s="108"/>
      <c r="BU119" s="108"/>
      <c r="BV119" s="108"/>
      <c r="BW119" s="108"/>
      <c r="BX119" s="108"/>
      <c r="BY119" s="108"/>
      <c r="BZ119" s="108"/>
      <c r="CA119" s="108"/>
      <c r="CB119" s="108"/>
      <c r="CC119" s="108"/>
      <c r="CD119" s="108"/>
      <c r="CE119" s="108"/>
      <c r="CF119" s="108"/>
      <c r="CG119" s="108"/>
      <c r="CH119" s="108"/>
      <c r="CI119" s="108"/>
    </row>
    <row r="120">
      <c r="A120" s="37"/>
      <c r="B120" s="109" t="str">
        <f>VLOOKUP($A120,'4.02 (071021)'!A:C,2,FALSE)</f>
        <v>#N/A</v>
      </c>
      <c r="C120" s="109" t="str">
        <f>IFERROR(__xludf.DUMMYFUNCTION("TRANSPOSE(sort(SORTN(FILTER('ALL DEC'!F:F,'ALL DEC'!D:D=$A120),3,0,2,FALSE),1,FALSE))"),"#N/A")</f>
        <v>#N/A</v>
      </c>
      <c r="D120" s="111"/>
      <c r="E120" s="109"/>
      <c r="F120" s="115"/>
      <c r="G120" s="113">
        <f>countif('ALL DEC'!D:D,$A120)</f>
        <v>0</v>
      </c>
      <c r="H120" s="114" t="str">
        <f>VLOOKUP($A120&amp;$C120,'ALL DEC'!$B:$P,15,FALSE)</f>
        <v>#N/A</v>
      </c>
      <c r="I120" s="109" t="str">
        <f>VLOOKUP($A120&amp;$D120,'ALL DEC'!$B:$P,15,FALSE)</f>
        <v>#N/A</v>
      </c>
      <c r="J120" s="109" t="str">
        <f>VLOOKUP($A120&amp;$E120,'ALL DEC'!$B:$P,15,FALSE)</f>
        <v>#N/A</v>
      </c>
      <c r="K120" s="109" t="str">
        <f>VLOOKUP($A120&amp;$F120,'ALL DEC'!$B:$P,15,FALSE)</f>
        <v>#N/A</v>
      </c>
      <c r="L120" s="114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8"/>
      <c r="BA120" s="108"/>
      <c r="BB120" s="108"/>
      <c r="BC120" s="108"/>
      <c r="BD120" s="108"/>
      <c r="BE120" s="108"/>
      <c r="BF120" s="108"/>
      <c r="BG120" s="108"/>
      <c r="BH120" s="108"/>
      <c r="BI120" s="108"/>
      <c r="BJ120" s="108"/>
      <c r="BK120" s="108"/>
      <c r="BL120" s="108"/>
      <c r="BM120" s="108"/>
      <c r="BN120" s="108"/>
      <c r="BO120" s="108"/>
      <c r="BP120" s="108"/>
      <c r="BQ120" s="108"/>
      <c r="BR120" s="108"/>
      <c r="BS120" s="108"/>
      <c r="BT120" s="108"/>
      <c r="BU120" s="108"/>
      <c r="BV120" s="108"/>
      <c r="BW120" s="108"/>
      <c r="BX120" s="108"/>
      <c r="BY120" s="108"/>
      <c r="BZ120" s="108"/>
      <c r="CA120" s="108"/>
      <c r="CB120" s="108"/>
      <c r="CC120" s="108"/>
      <c r="CD120" s="108"/>
      <c r="CE120" s="108"/>
      <c r="CF120" s="108"/>
      <c r="CG120" s="108"/>
      <c r="CH120" s="108"/>
      <c r="CI120" s="108"/>
    </row>
    <row r="121">
      <c r="A121" s="37"/>
      <c r="B121" s="109" t="str">
        <f>VLOOKUP($A121,'4.02 (071021)'!A:C,2,FALSE)</f>
        <v>#N/A</v>
      </c>
      <c r="C121" s="109" t="str">
        <f>IFERROR(__xludf.DUMMYFUNCTION("TRANSPOSE(sort(SORTN(FILTER('ALL DEC'!F:F,'ALL DEC'!D:D=$A121),3,0,2,FALSE),1,FALSE))"),"#N/A")</f>
        <v>#N/A</v>
      </c>
      <c r="D121" s="111"/>
      <c r="E121" s="109"/>
      <c r="F121" s="115"/>
      <c r="G121" s="113">
        <f>countif('ALL DEC'!D:D,$A121)</f>
        <v>0</v>
      </c>
      <c r="H121" s="114" t="str">
        <f>VLOOKUP($A121&amp;$C121,'ALL DEC'!$B:$P,15,FALSE)</f>
        <v>#N/A</v>
      </c>
      <c r="I121" s="109" t="str">
        <f>VLOOKUP($A121&amp;$D121,'ALL DEC'!$B:$P,15,FALSE)</f>
        <v>#N/A</v>
      </c>
      <c r="J121" s="109" t="str">
        <f>VLOOKUP($A121&amp;$E121,'ALL DEC'!$B:$P,15,FALSE)</f>
        <v>#N/A</v>
      </c>
      <c r="K121" s="109" t="str">
        <f>VLOOKUP($A121&amp;$F121,'ALL DEC'!$B:$P,15,FALSE)</f>
        <v>#N/A</v>
      </c>
      <c r="L121" s="114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8"/>
      <c r="BA121" s="108"/>
      <c r="BB121" s="108"/>
      <c r="BC121" s="108"/>
      <c r="BD121" s="108"/>
      <c r="BE121" s="108"/>
      <c r="BF121" s="108"/>
      <c r="BG121" s="108"/>
      <c r="BH121" s="108"/>
      <c r="BI121" s="108"/>
      <c r="BJ121" s="108"/>
      <c r="BK121" s="108"/>
      <c r="BL121" s="108"/>
      <c r="BM121" s="108"/>
      <c r="BN121" s="108"/>
      <c r="BO121" s="108"/>
      <c r="BP121" s="108"/>
      <c r="BQ121" s="108"/>
      <c r="BR121" s="108"/>
      <c r="BS121" s="108"/>
      <c r="BT121" s="108"/>
      <c r="BU121" s="108"/>
      <c r="BV121" s="108"/>
      <c r="BW121" s="108"/>
      <c r="BX121" s="108"/>
      <c r="BY121" s="108"/>
      <c r="BZ121" s="108"/>
      <c r="CA121" s="108"/>
      <c r="CB121" s="108"/>
      <c r="CC121" s="108"/>
      <c r="CD121" s="108"/>
      <c r="CE121" s="108"/>
      <c r="CF121" s="108"/>
      <c r="CG121" s="108"/>
      <c r="CH121" s="108"/>
      <c r="CI121" s="108"/>
    </row>
    <row r="122">
      <c r="A122" s="37"/>
      <c r="B122" s="109" t="str">
        <f>VLOOKUP($A122,'4.02 (071021)'!A:C,2,FALSE)</f>
        <v>#N/A</v>
      </c>
      <c r="C122" s="109" t="str">
        <f>IFERROR(__xludf.DUMMYFUNCTION("TRANSPOSE(sort(SORTN(FILTER('ALL DEC'!F:F,'ALL DEC'!D:D=$A122),3,0,2,FALSE),1,FALSE))"),"#N/A")</f>
        <v>#N/A</v>
      </c>
      <c r="D122" s="111"/>
      <c r="E122" s="109"/>
      <c r="F122" s="115"/>
      <c r="G122" s="113">
        <f>countif('ALL DEC'!D:D,$A122)</f>
        <v>0</v>
      </c>
      <c r="H122" s="114" t="str">
        <f>VLOOKUP($A122&amp;$C122,'ALL DEC'!$B:$P,15,FALSE)</f>
        <v>#N/A</v>
      </c>
      <c r="I122" s="109" t="str">
        <f>VLOOKUP($A122&amp;$D122,'ALL DEC'!$B:$P,15,FALSE)</f>
        <v>#N/A</v>
      </c>
      <c r="J122" s="109" t="str">
        <f>VLOOKUP($A122&amp;$E122,'ALL DEC'!$B:$P,15,FALSE)</f>
        <v>#N/A</v>
      </c>
      <c r="K122" s="109" t="str">
        <f>VLOOKUP($A122&amp;$F122,'ALL DEC'!$B:$P,15,FALSE)</f>
        <v>#N/A</v>
      </c>
      <c r="L122" s="114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  <c r="BS122" s="108"/>
      <c r="BT122" s="108"/>
      <c r="BU122" s="108"/>
      <c r="BV122" s="108"/>
      <c r="BW122" s="108"/>
      <c r="BX122" s="108"/>
      <c r="BY122" s="108"/>
      <c r="BZ122" s="108"/>
      <c r="CA122" s="108"/>
      <c r="CB122" s="108"/>
      <c r="CC122" s="108"/>
      <c r="CD122" s="108"/>
      <c r="CE122" s="108"/>
      <c r="CF122" s="108"/>
      <c r="CG122" s="108"/>
      <c r="CH122" s="108"/>
      <c r="CI122" s="108"/>
    </row>
    <row r="123">
      <c r="A123" s="37"/>
      <c r="B123" s="109" t="str">
        <f>VLOOKUP($A123,'4.02 (071021)'!A:C,2,FALSE)</f>
        <v>#N/A</v>
      </c>
      <c r="C123" s="109" t="str">
        <f>IFERROR(__xludf.DUMMYFUNCTION("TRANSPOSE(sort(SORTN(FILTER('ALL DEC'!F:F,'ALL DEC'!D:D=$A123),3,0,2,FALSE),1,FALSE))"),"#N/A")</f>
        <v>#N/A</v>
      </c>
      <c r="D123" s="111"/>
      <c r="E123" s="109"/>
      <c r="F123" s="115"/>
      <c r="G123" s="113">
        <f>countif('ALL DEC'!D:D,$A123)</f>
        <v>0</v>
      </c>
      <c r="H123" s="114" t="str">
        <f>VLOOKUP($A123&amp;$C123,'ALL DEC'!$B:$P,15,FALSE)</f>
        <v>#N/A</v>
      </c>
      <c r="I123" s="109" t="str">
        <f>VLOOKUP($A123&amp;$D123,'ALL DEC'!$B:$P,15,FALSE)</f>
        <v>#N/A</v>
      </c>
      <c r="J123" s="109" t="str">
        <f>VLOOKUP($A123&amp;$E123,'ALL DEC'!$B:$P,15,FALSE)</f>
        <v>#N/A</v>
      </c>
      <c r="K123" s="109" t="str">
        <f>VLOOKUP($A123&amp;$F123,'ALL DEC'!$B:$P,15,FALSE)</f>
        <v>#N/A</v>
      </c>
      <c r="L123" s="114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8"/>
      <c r="BA123" s="108"/>
      <c r="BB123" s="108"/>
      <c r="BC123" s="108"/>
      <c r="BD123" s="108"/>
      <c r="BE123" s="108"/>
      <c r="BF123" s="108"/>
      <c r="BG123" s="108"/>
      <c r="BH123" s="108"/>
      <c r="BI123" s="108"/>
      <c r="BJ123" s="108"/>
      <c r="BK123" s="108"/>
      <c r="BL123" s="108"/>
      <c r="BM123" s="108"/>
      <c r="BN123" s="108"/>
      <c r="BO123" s="108"/>
      <c r="BP123" s="108"/>
      <c r="BQ123" s="108"/>
      <c r="BR123" s="108"/>
      <c r="BS123" s="108"/>
      <c r="BT123" s="108"/>
      <c r="BU123" s="108"/>
      <c r="BV123" s="108"/>
      <c r="BW123" s="108"/>
      <c r="BX123" s="108"/>
      <c r="BY123" s="108"/>
      <c r="BZ123" s="108"/>
      <c r="CA123" s="108"/>
      <c r="CB123" s="108"/>
      <c r="CC123" s="108"/>
      <c r="CD123" s="108"/>
      <c r="CE123" s="108"/>
      <c r="CF123" s="108"/>
      <c r="CG123" s="108"/>
      <c r="CH123" s="108"/>
      <c r="CI123" s="108"/>
    </row>
    <row r="124">
      <c r="A124" s="37"/>
      <c r="B124" s="109" t="str">
        <f>VLOOKUP($A124,'4.02 (071021)'!A:C,2,FALSE)</f>
        <v>#N/A</v>
      </c>
      <c r="C124" s="109" t="str">
        <f>IFERROR(__xludf.DUMMYFUNCTION("TRANSPOSE(sort(SORTN(FILTER('ALL DEC'!F:F,'ALL DEC'!D:D=$A124),3,0,2,FALSE),1,FALSE))"),"#N/A")</f>
        <v>#N/A</v>
      </c>
      <c r="D124" s="37"/>
      <c r="E124" s="109"/>
      <c r="F124" s="115"/>
      <c r="G124" s="113">
        <f>countif('ALL DEC'!D:D,$A124)</f>
        <v>0</v>
      </c>
      <c r="H124" s="114" t="str">
        <f>VLOOKUP($A124&amp;$C124,'ALL DEC'!$B:$P,15,FALSE)</f>
        <v>#N/A</v>
      </c>
      <c r="I124" s="109" t="str">
        <f>VLOOKUP($A124&amp;$D124,'ALL DEC'!$B:$P,15,FALSE)</f>
        <v>#N/A</v>
      </c>
      <c r="J124" s="109" t="str">
        <f>VLOOKUP($A124&amp;$E124,'ALL DEC'!$B:$P,15,FALSE)</f>
        <v>#N/A</v>
      </c>
      <c r="K124" s="109" t="str">
        <f>VLOOKUP($A124&amp;$F124,'ALL DEC'!$B:$P,15,FALSE)</f>
        <v>#N/A</v>
      </c>
      <c r="L124" s="114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108"/>
      <c r="BL124" s="108"/>
      <c r="BM124" s="108"/>
      <c r="BN124" s="108"/>
      <c r="BO124" s="108"/>
      <c r="BP124" s="108"/>
      <c r="BQ124" s="108"/>
      <c r="BR124" s="108"/>
      <c r="BS124" s="108"/>
      <c r="BT124" s="108"/>
      <c r="BU124" s="108"/>
      <c r="BV124" s="108"/>
      <c r="BW124" s="108"/>
      <c r="BX124" s="108"/>
      <c r="BY124" s="108"/>
      <c r="BZ124" s="108"/>
      <c r="CA124" s="108"/>
      <c r="CB124" s="108"/>
      <c r="CC124" s="108"/>
      <c r="CD124" s="108"/>
      <c r="CE124" s="108"/>
      <c r="CF124" s="108"/>
      <c r="CG124" s="108"/>
      <c r="CH124" s="108"/>
      <c r="CI124" s="108"/>
    </row>
    <row r="125">
      <c r="A125" s="37"/>
      <c r="B125" s="109" t="str">
        <f>VLOOKUP($A125,'4.02 (071021)'!A:C,2,FALSE)</f>
        <v>#N/A</v>
      </c>
      <c r="C125" s="109" t="str">
        <f>IFERROR(__xludf.DUMMYFUNCTION("TRANSPOSE(sort(SORTN(FILTER('ALL DEC'!F:F,'ALL DEC'!D:D=$A125),3,0,2,FALSE),1,FALSE))"),"#N/A")</f>
        <v>#N/A</v>
      </c>
      <c r="D125" s="111"/>
      <c r="E125" s="109"/>
      <c r="F125" s="115"/>
      <c r="G125" s="113">
        <f>countif('ALL DEC'!D:D,$A125)</f>
        <v>0</v>
      </c>
      <c r="H125" s="114" t="str">
        <f>VLOOKUP($A125&amp;$C125,'ALL DEC'!$B:$P,15,FALSE)</f>
        <v>#N/A</v>
      </c>
      <c r="I125" s="109" t="str">
        <f>VLOOKUP($A125&amp;$D125,'ALL DEC'!$B:$P,15,FALSE)</f>
        <v>#N/A</v>
      </c>
      <c r="J125" s="109" t="str">
        <f>VLOOKUP($A125&amp;$E125,'ALL DEC'!$B:$P,15,FALSE)</f>
        <v>#N/A</v>
      </c>
      <c r="K125" s="109" t="str">
        <f>VLOOKUP($A125&amp;$F125,'ALL DEC'!$B:$P,15,FALSE)</f>
        <v>#N/A</v>
      </c>
      <c r="L125" s="114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8"/>
      <c r="BA125" s="108"/>
      <c r="BB125" s="108"/>
      <c r="BC125" s="108"/>
      <c r="BD125" s="108"/>
      <c r="BE125" s="108"/>
      <c r="BF125" s="108"/>
      <c r="BG125" s="108"/>
      <c r="BH125" s="108"/>
      <c r="BI125" s="108"/>
      <c r="BJ125" s="108"/>
      <c r="BK125" s="108"/>
      <c r="BL125" s="108"/>
      <c r="BM125" s="108"/>
      <c r="BN125" s="108"/>
      <c r="BO125" s="108"/>
      <c r="BP125" s="108"/>
      <c r="BQ125" s="108"/>
      <c r="BR125" s="108"/>
      <c r="BS125" s="108"/>
      <c r="BT125" s="108"/>
      <c r="BU125" s="108"/>
      <c r="BV125" s="108"/>
      <c r="BW125" s="108"/>
      <c r="BX125" s="108"/>
      <c r="BY125" s="108"/>
      <c r="BZ125" s="108"/>
      <c r="CA125" s="108"/>
      <c r="CB125" s="108"/>
      <c r="CC125" s="108"/>
      <c r="CD125" s="108"/>
      <c r="CE125" s="108"/>
      <c r="CF125" s="108"/>
      <c r="CG125" s="108"/>
      <c r="CH125" s="108"/>
      <c r="CI125" s="108"/>
    </row>
    <row r="126">
      <c r="A126" s="37"/>
      <c r="B126" s="109" t="str">
        <f>VLOOKUP($A126,'4.02 (071021)'!A:C,2,FALSE)</f>
        <v>#N/A</v>
      </c>
      <c r="C126" s="109" t="str">
        <f>IFERROR(__xludf.DUMMYFUNCTION("TRANSPOSE(sort(SORTN(FILTER('ALL DEC'!F:F,'ALL DEC'!D:D=$A126),3,0,2,FALSE),1,FALSE))"),"#N/A")</f>
        <v>#N/A</v>
      </c>
      <c r="D126" s="111"/>
      <c r="E126" s="109"/>
      <c r="F126" s="115"/>
      <c r="G126" s="113">
        <f>countif('ALL DEC'!D:D,$A126)</f>
        <v>0</v>
      </c>
      <c r="H126" s="114" t="str">
        <f>VLOOKUP($A126&amp;$C126,'ALL DEC'!$B:$P,15,FALSE)</f>
        <v>#N/A</v>
      </c>
      <c r="I126" s="109" t="str">
        <f>VLOOKUP($A126&amp;$D126,'ALL DEC'!$B:$P,15,FALSE)</f>
        <v>#N/A</v>
      </c>
      <c r="J126" s="109" t="str">
        <f>VLOOKUP($A126&amp;$E126,'ALL DEC'!$B:$P,15,FALSE)</f>
        <v>#N/A</v>
      </c>
      <c r="K126" s="109" t="str">
        <f>VLOOKUP($A126&amp;$F126,'ALL DEC'!$B:$P,15,FALSE)</f>
        <v>#N/A</v>
      </c>
      <c r="L126" s="114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8"/>
      <c r="BA126" s="108"/>
      <c r="BB126" s="108"/>
      <c r="BC126" s="108"/>
      <c r="BD126" s="108"/>
      <c r="BE126" s="108"/>
      <c r="BF126" s="108"/>
      <c r="BG126" s="108"/>
      <c r="BH126" s="108"/>
      <c r="BI126" s="108"/>
      <c r="BJ126" s="108"/>
      <c r="BK126" s="108"/>
      <c r="BL126" s="108"/>
      <c r="BM126" s="108"/>
      <c r="BN126" s="108"/>
      <c r="BO126" s="108"/>
      <c r="BP126" s="108"/>
      <c r="BQ126" s="108"/>
      <c r="BR126" s="108"/>
      <c r="BS126" s="108"/>
      <c r="BT126" s="108"/>
      <c r="BU126" s="108"/>
      <c r="BV126" s="108"/>
      <c r="BW126" s="108"/>
      <c r="BX126" s="108"/>
      <c r="BY126" s="108"/>
      <c r="BZ126" s="108"/>
      <c r="CA126" s="108"/>
      <c r="CB126" s="108"/>
      <c r="CC126" s="108"/>
      <c r="CD126" s="108"/>
      <c r="CE126" s="108"/>
      <c r="CF126" s="108"/>
      <c r="CG126" s="108"/>
      <c r="CH126" s="108"/>
      <c r="CI126" s="108"/>
    </row>
    <row r="127">
      <c r="A127" s="37"/>
      <c r="B127" s="109" t="str">
        <f>VLOOKUP($A127,'4.02 (071021)'!A:C,2,FALSE)</f>
        <v>#N/A</v>
      </c>
      <c r="C127" s="109" t="str">
        <f>IFERROR(__xludf.DUMMYFUNCTION("TRANSPOSE(sort(SORTN(FILTER('ALL DEC'!F:F,'ALL DEC'!D:D=$A127),3,0,2,FALSE),1,FALSE))"),"#N/A")</f>
        <v>#N/A</v>
      </c>
      <c r="D127" s="111"/>
      <c r="E127" s="109"/>
      <c r="F127" s="115"/>
      <c r="G127" s="113">
        <f>countif('ALL DEC'!D:D,$A127)</f>
        <v>0</v>
      </c>
      <c r="H127" s="114" t="str">
        <f>VLOOKUP($A127&amp;$C127,'ALL DEC'!$B:$P,15,FALSE)</f>
        <v>#N/A</v>
      </c>
      <c r="I127" s="109" t="str">
        <f>VLOOKUP($A127&amp;$D127,'ALL DEC'!$B:$P,15,FALSE)</f>
        <v>#N/A</v>
      </c>
      <c r="J127" s="109" t="str">
        <f>VLOOKUP($A127&amp;$E127,'ALL DEC'!$B:$P,15,FALSE)</f>
        <v>#N/A</v>
      </c>
      <c r="K127" s="109" t="str">
        <f>VLOOKUP($A127&amp;$F127,'ALL DEC'!$B:$P,15,FALSE)</f>
        <v>#N/A</v>
      </c>
      <c r="L127" s="114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8"/>
      <c r="BA127" s="108"/>
      <c r="BB127" s="108"/>
      <c r="BC127" s="108"/>
      <c r="BD127" s="108"/>
      <c r="BE127" s="108"/>
      <c r="BF127" s="108"/>
      <c r="BG127" s="108"/>
      <c r="BH127" s="108"/>
      <c r="BI127" s="108"/>
      <c r="BJ127" s="108"/>
      <c r="BK127" s="108"/>
      <c r="BL127" s="108"/>
      <c r="BM127" s="108"/>
      <c r="BN127" s="108"/>
      <c r="BO127" s="108"/>
      <c r="BP127" s="108"/>
      <c r="BQ127" s="108"/>
      <c r="BR127" s="108"/>
      <c r="BS127" s="108"/>
      <c r="BT127" s="108"/>
      <c r="BU127" s="108"/>
      <c r="BV127" s="108"/>
      <c r="BW127" s="108"/>
      <c r="BX127" s="108"/>
      <c r="BY127" s="108"/>
      <c r="BZ127" s="108"/>
      <c r="CA127" s="108"/>
      <c r="CB127" s="108"/>
      <c r="CC127" s="108"/>
      <c r="CD127" s="108"/>
      <c r="CE127" s="108"/>
      <c r="CF127" s="108"/>
      <c r="CG127" s="108"/>
      <c r="CH127" s="108"/>
      <c r="CI127" s="108"/>
    </row>
    <row r="128">
      <c r="A128" s="37"/>
      <c r="B128" s="109" t="str">
        <f>VLOOKUP($A128,'4.02 (071021)'!A:C,2,FALSE)</f>
        <v>#N/A</v>
      </c>
      <c r="C128" s="109" t="str">
        <f>IFERROR(__xludf.DUMMYFUNCTION("TRANSPOSE(sort(SORTN(FILTER('ALL DEC'!F:F,'ALL DEC'!D:D=$A128),3,0,2,FALSE),1,FALSE))"),"#N/A")</f>
        <v>#N/A</v>
      </c>
      <c r="D128" s="111"/>
      <c r="E128" s="109"/>
      <c r="F128" s="115"/>
      <c r="G128" s="113">
        <f>countif('ALL DEC'!D:D,$A128)</f>
        <v>0</v>
      </c>
      <c r="H128" s="114" t="str">
        <f>VLOOKUP($A128&amp;$C128,'ALL DEC'!$B:$P,15,FALSE)</f>
        <v>#N/A</v>
      </c>
      <c r="I128" s="109" t="str">
        <f>VLOOKUP($A128&amp;$D128,'ALL DEC'!$B:$P,15,FALSE)</f>
        <v>#N/A</v>
      </c>
      <c r="J128" s="109" t="str">
        <f>VLOOKUP($A128&amp;$E128,'ALL DEC'!$B:$P,15,FALSE)</f>
        <v>#N/A</v>
      </c>
      <c r="K128" s="109" t="str">
        <f>VLOOKUP($A128&amp;$F128,'ALL DEC'!$B:$P,15,FALSE)</f>
        <v>#N/A</v>
      </c>
      <c r="L128" s="114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8"/>
      <c r="AY128" s="108"/>
      <c r="AZ128" s="108"/>
      <c r="BA128" s="108"/>
      <c r="BB128" s="108"/>
      <c r="BC128" s="108"/>
      <c r="BD128" s="108"/>
      <c r="BE128" s="108"/>
      <c r="BF128" s="108"/>
      <c r="BG128" s="108"/>
      <c r="BH128" s="108"/>
      <c r="BI128" s="108"/>
      <c r="BJ128" s="108"/>
      <c r="BK128" s="108"/>
      <c r="BL128" s="108"/>
      <c r="BM128" s="108"/>
      <c r="BN128" s="108"/>
      <c r="BO128" s="108"/>
      <c r="BP128" s="108"/>
      <c r="BQ128" s="108"/>
      <c r="BR128" s="108"/>
      <c r="BS128" s="108"/>
      <c r="BT128" s="108"/>
      <c r="BU128" s="108"/>
      <c r="BV128" s="108"/>
      <c r="BW128" s="108"/>
      <c r="BX128" s="108"/>
      <c r="BY128" s="108"/>
      <c r="BZ128" s="108"/>
      <c r="CA128" s="108"/>
      <c r="CB128" s="108"/>
      <c r="CC128" s="108"/>
      <c r="CD128" s="108"/>
      <c r="CE128" s="108"/>
      <c r="CF128" s="108"/>
      <c r="CG128" s="108"/>
      <c r="CH128" s="108"/>
      <c r="CI128" s="108"/>
    </row>
    <row r="129">
      <c r="A129" s="37"/>
      <c r="B129" s="109" t="str">
        <f>VLOOKUP($A129,'4.02 (071021)'!A:C,2,FALSE)</f>
        <v>#N/A</v>
      </c>
      <c r="C129" s="109" t="str">
        <f>IFERROR(__xludf.DUMMYFUNCTION("TRANSPOSE(sort(SORTN(FILTER('ALL DEC'!F:F,'ALL DEC'!D:D=$A129),3,0,2,FALSE),1,FALSE))"),"#N/A")</f>
        <v>#N/A</v>
      </c>
      <c r="D129" s="111"/>
      <c r="E129" s="109"/>
      <c r="F129" s="115"/>
      <c r="G129" s="113">
        <f>countif('ALL DEC'!D:D,$A129)</f>
        <v>0</v>
      </c>
      <c r="H129" s="114" t="str">
        <f>VLOOKUP($A129&amp;$C129,'ALL DEC'!$B:$P,15,FALSE)</f>
        <v>#N/A</v>
      </c>
      <c r="I129" s="109" t="str">
        <f>VLOOKUP($A129&amp;$D129,'ALL DEC'!$B:$P,15,FALSE)</f>
        <v>#N/A</v>
      </c>
      <c r="J129" s="109" t="str">
        <f>VLOOKUP($A129&amp;$E129,'ALL DEC'!$B:$P,15,FALSE)</f>
        <v>#N/A</v>
      </c>
      <c r="K129" s="109" t="str">
        <f>VLOOKUP($A129&amp;$F129,'ALL DEC'!$B:$P,15,FALSE)</f>
        <v>#N/A</v>
      </c>
      <c r="L129" s="114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8"/>
      <c r="AY129" s="108"/>
      <c r="AZ129" s="108"/>
      <c r="BA129" s="108"/>
      <c r="BB129" s="108"/>
      <c r="BC129" s="108"/>
      <c r="BD129" s="108"/>
      <c r="BE129" s="108"/>
      <c r="BF129" s="108"/>
      <c r="BG129" s="108"/>
      <c r="BH129" s="108"/>
      <c r="BI129" s="108"/>
      <c r="BJ129" s="108"/>
      <c r="BK129" s="108"/>
      <c r="BL129" s="108"/>
      <c r="BM129" s="108"/>
      <c r="BN129" s="108"/>
      <c r="BO129" s="108"/>
      <c r="BP129" s="108"/>
      <c r="BQ129" s="108"/>
      <c r="BR129" s="108"/>
      <c r="BS129" s="108"/>
      <c r="BT129" s="108"/>
      <c r="BU129" s="108"/>
      <c r="BV129" s="108"/>
      <c r="BW129" s="108"/>
      <c r="BX129" s="108"/>
      <c r="BY129" s="108"/>
      <c r="BZ129" s="108"/>
      <c r="CA129" s="108"/>
      <c r="CB129" s="108"/>
      <c r="CC129" s="108"/>
      <c r="CD129" s="108"/>
      <c r="CE129" s="108"/>
      <c r="CF129" s="108"/>
      <c r="CG129" s="108"/>
      <c r="CH129" s="108"/>
      <c r="CI129" s="108"/>
    </row>
    <row r="130">
      <c r="A130" s="37"/>
      <c r="B130" s="109" t="str">
        <f>VLOOKUP($A130,'4.02 (071021)'!A:C,2,FALSE)</f>
        <v>#N/A</v>
      </c>
      <c r="C130" s="109" t="str">
        <f>IFERROR(__xludf.DUMMYFUNCTION("TRANSPOSE(sort(SORTN(FILTER('ALL DEC'!F:F,'ALL DEC'!D:D=$A130),3,0,2,FALSE),1,FALSE))"),"#N/A")</f>
        <v>#N/A</v>
      </c>
      <c r="D130" s="111"/>
      <c r="E130" s="109"/>
      <c r="F130" s="115"/>
      <c r="G130" s="113">
        <f>countif('ALL DEC'!D:D,$A130)</f>
        <v>0</v>
      </c>
      <c r="H130" s="114" t="str">
        <f>VLOOKUP($A130&amp;$C130,'ALL DEC'!$B:$P,15,FALSE)</f>
        <v>#N/A</v>
      </c>
      <c r="I130" s="109" t="str">
        <f>VLOOKUP($A130&amp;$D130,'ALL DEC'!$B:$P,15,FALSE)</f>
        <v>#N/A</v>
      </c>
      <c r="J130" s="109" t="str">
        <f>VLOOKUP($A130&amp;$E130,'ALL DEC'!$B:$P,15,FALSE)</f>
        <v>#N/A</v>
      </c>
      <c r="K130" s="109" t="str">
        <f>VLOOKUP($A130&amp;$F130,'ALL DEC'!$B:$P,15,FALSE)</f>
        <v>#N/A</v>
      </c>
      <c r="L130" s="114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8"/>
      <c r="AY130" s="108"/>
      <c r="AZ130" s="108"/>
      <c r="BA130" s="108"/>
      <c r="BB130" s="108"/>
      <c r="BC130" s="108"/>
      <c r="BD130" s="108"/>
      <c r="BE130" s="108"/>
      <c r="BF130" s="108"/>
      <c r="BG130" s="108"/>
      <c r="BH130" s="108"/>
      <c r="BI130" s="108"/>
      <c r="BJ130" s="108"/>
      <c r="BK130" s="108"/>
      <c r="BL130" s="108"/>
      <c r="BM130" s="108"/>
      <c r="BN130" s="108"/>
      <c r="BO130" s="108"/>
      <c r="BP130" s="108"/>
      <c r="BQ130" s="108"/>
      <c r="BR130" s="108"/>
      <c r="BS130" s="108"/>
      <c r="BT130" s="108"/>
      <c r="BU130" s="108"/>
      <c r="BV130" s="108"/>
      <c r="BW130" s="108"/>
      <c r="BX130" s="108"/>
      <c r="BY130" s="108"/>
      <c r="BZ130" s="108"/>
      <c r="CA130" s="108"/>
      <c r="CB130" s="108"/>
      <c r="CC130" s="108"/>
      <c r="CD130" s="108"/>
      <c r="CE130" s="108"/>
      <c r="CF130" s="108"/>
      <c r="CG130" s="108"/>
      <c r="CH130" s="108"/>
      <c r="CI130" s="108"/>
    </row>
    <row r="131">
      <c r="A131" s="37"/>
      <c r="B131" s="109" t="str">
        <f>VLOOKUP($A131,'4.02 (071021)'!A:C,2,FALSE)</f>
        <v>#N/A</v>
      </c>
      <c r="C131" s="109" t="str">
        <f>IFERROR(__xludf.DUMMYFUNCTION("TRANSPOSE(sort(SORTN(FILTER('ALL DEC'!F:F,'ALL DEC'!D:D=$A131),3,0,2,FALSE),1,FALSE))"),"#N/A")</f>
        <v>#N/A</v>
      </c>
      <c r="D131" s="111"/>
      <c r="E131" s="109"/>
      <c r="F131" s="115"/>
      <c r="G131" s="113">
        <f>countif('ALL DEC'!D:D,$A131)</f>
        <v>0</v>
      </c>
      <c r="H131" s="114" t="str">
        <f>VLOOKUP($A131&amp;$C131,'ALL DEC'!$B:$P,15,FALSE)</f>
        <v>#N/A</v>
      </c>
      <c r="I131" s="109" t="str">
        <f>VLOOKUP($A131&amp;$D131,'ALL DEC'!$B:$P,15,FALSE)</f>
        <v>#N/A</v>
      </c>
      <c r="J131" s="109" t="str">
        <f>VLOOKUP($A131&amp;$E131,'ALL DEC'!$B:$P,15,FALSE)</f>
        <v>#N/A</v>
      </c>
      <c r="K131" s="109" t="str">
        <f>VLOOKUP($A131&amp;$F131,'ALL DEC'!$B:$P,15,FALSE)</f>
        <v>#N/A</v>
      </c>
      <c r="L131" s="114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8"/>
      <c r="AY131" s="108"/>
      <c r="AZ131" s="108"/>
      <c r="BA131" s="108"/>
      <c r="BB131" s="108"/>
      <c r="BC131" s="108"/>
      <c r="BD131" s="108"/>
      <c r="BE131" s="108"/>
      <c r="BF131" s="108"/>
      <c r="BG131" s="108"/>
      <c r="BH131" s="108"/>
      <c r="BI131" s="108"/>
      <c r="BJ131" s="108"/>
      <c r="BK131" s="108"/>
      <c r="BL131" s="108"/>
      <c r="BM131" s="108"/>
      <c r="BN131" s="108"/>
      <c r="BO131" s="108"/>
      <c r="BP131" s="108"/>
      <c r="BQ131" s="108"/>
      <c r="BR131" s="108"/>
      <c r="BS131" s="108"/>
      <c r="BT131" s="108"/>
      <c r="BU131" s="108"/>
      <c r="BV131" s="108"/>
      <c r="BW131" s="108"/>
      <c r="BX131" s="108"/>
      <c r="BY131" s="108"/>
      <c r="BZ131" s="108"/>
      <c r="CA131" s="108"/>
      <c r="CB131" s="108"/>
      <c r="CC131" s="108"/>
      <c r="CD131" s="108"/>
      <c r="CE131" s="108"/>
      <c r="CF131" s="108"/>
      <c r="CG131" s="108"/>
      <c r="CH131" s="108"/>
      <c r="CI131" s="108"/>
    </row>
    <row r="132">
      <c r="A132" s="37"/>
      <c r="B132" s="109" t="str">
        <f>VLOOKUP($A132,'4.02 (071021)'!A:C,2,FALSE)</f>
        <v>#N/A</v>
      </c>
      <c r="C132" s="109" t="str">
        <f>IFERROR(__xludf.DUMMYFUNCTION("TRANSPOSE(sort(SORTN(FILTER('ALL DEC'!F:F,'ALL DEC'!D:D=$A132),3,0,2,FALSE),1,FALSE))"),"#N/A")</f>
        <v>#N/A</v>
      </c>
      <c r="D132" s="111"/>
      <c r="E132" s="109"/>
      <c r="F132" s="115"/>
      <c r="G132" s="113">
        <f>countif('ALL DEC'!D:D,$A132)</f>
        <v>0</v>
      </c>
      <c r="H132" s="114" t="str">
        <f>VLOOKUP($A132&amp;$C132,'ALL DEC'!$B:$P,15,FALSE)</f>
        <v>#N/A</v>
      </c>
      <c r="I132" s="109" t="str">
        <f>VLOOKUP($A132&amp;$D132,'ALL DEC'!$B:$P,15,FALSE)</f>
        <v>#N/A</v>
      </c>
      <c r="J132" s="109" t="str">
        <f>VLOOKUP($A132&amp;$E132,'ALL DEC'!$B:$P,15,FALSE)</f>
        <v>#N/A</v>
      </c>
      <c r="K132" s="109" t="str">
        <f>VLOOKUP($A132&amp;$F132,'ALL DEC'!$B:$P,15,FALSE)</f>
        <v>#N/A</v>
      </c>
      <c r="L132" s="114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8"/>
      <c r="AY132" s="108"/>
      <c r="AZ132" s="108"/>
      <c r="BA132" s="108"/>
      <c r="BB132" s="108"/>
      <c r="BC132" s="108"/>
      <c r="BD132" s="108"/>
      <c r="BE132" s="108"/>
      <c r="BF132" s="108"/>
      <c r="BG132" s="108"/>
      <c r="BH132" s="108"/>
      <c r="BI132" s="108"/>
      <c r="BJ132" s="108"/>
      <c r="BK132" s="108"/>
      <c r="BL132" s="108"/>
      <c r="BM132" s="108"/>
      <c r="BN132" s="108"/>
      <c r="BO132" s="108"/>
      <c r="BP132" s="108"/>
      <c r="BQ132" s="108"/>
      <c r="BR132" s="108"/>
      <c r="BS132" s="108"/>
      <c r="BT132" s="108"/>
      <c r="BU132" s="108"/>
      <c r="BV132" s="108"/>
      <c r="BW132" s="108"/>
      <c r="BX132" s="108"/>
      <c r="BY132" s="108"/>
      <c r="BZ132" s="108"/>
      <c r="CA132" s="108"/>
      <c r="CB132" s="108"/>
      <c r="CC132" s="108"/>
      <c r="CD132" s="108"/>
      <c r="CE132" s="108"/>
      <c r="CF132" s="108"/>
      <c r="CG132" s="108"/>
      <c r="CH132" s="108"/>
      <c r="CI132" s="108"/>
    </row>
    <row r="133">
      <c r="A133" s="37"/>
      <c r="B133" s="109" t="str">
        <f>VLOOKUP($A133,'4.02 (071021)'!A:C,2,FALSE)</f>
        <v>#N/A</v>
      </c>
      <c r="C133" s="109" t="str">
        <f>IFERROR(__xludf.DUMMYFUNCTION("TRANSPOSE(sort(SORTN(FILTER('ALL DEC'!F:F,'ALL DEC'!D:D=$A133),3,0,2,FALSE),1,FALSE))"),"#N/A")</f>
        <v>#N/A</v>
      </c>
      <c r="D133" s="111"/>
      <c r="E133" s="109"/>
      <c r="F133" s="115"/>
      <c r="G133" s="113">
        <f>countif('ALL DEC'!D:D,$A133)</f>
        <v>0</v>
      </c>
      <c r="H133" s="114" t="str">
        <f>VLOOKUP($A133&amp;$C133,'ALL DEC'!$B:$P,15,FALSE)</f>
        <v>#N/A</v>
      </c>
      <c r="I133" s="109" t="str">
        <f>VLOOKUP($A133&amp;$D133,'ALL DEC'!$B:$P,15,FALSE)</f>
        <v>#N/A</v>
      </c>
      <c r="J133" s="109" t="str">
        <f>VLOOKUP($A133&amp;$E133,'ALL DEC'!$B:$P,15,FALSE)</f>
        <v>#N/A</v>
      </c>
      <c r="K133" s="109" t="str">
        <f>VLOOKUP($A133&amp;$F133,'ALL DEC'!$B:$P,15,FALSE)</f>
        <v>#N/A</v>
      </c>
      <c r="L133" s="114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8"/>
      <c r="AY133" s="108"/>
      <c r="AZ133" s="108"/>
      <c r="BA133" s="108"/>
      <c r="BB133" s="108"/>
      <c r="BC133" s="108"/>
      <c r="BD133" s="108"/>
      <c r="BE133" s="108"/>
      <c r="BF133" s="108"/>
      <c r="BG133" s="108"/>
      <c r="BH133" s="108"/>
      <c r="BI133" s="108"/>
      <c r="BJ133" s="108"/>
      <c r="BK133" s="108"/>
      <c r="BL133" s="108"/>
      <c r="BM133" s="108"/>
      <c r="BN133" s="108"/>
      <c r="BO133" s="108"/>
      <c r="BP133" s="108"/>
      <c r="BQ133" s="108"/>
      <c r="BR133" s="108"/>
      <c r="BS133" s="108"/>
      <c r="BT133" s="108"/>
      <c r="BU133" s="108"/>
      <c r="BV133" s="108"/>
      <c r="BW133" s="108"/>
      <c r="BX133" s="108"/>
      <c r="BY133" s="108"/>
      <c r="BZ133" s="108"/>
      <c r="CA133" s="108"/>
      <c r="CB133" s="108"/>
      <c r="CC133" s="108"/>
      <c r="CD133" s="108"/>
      <c r="CE133" s="108"/>
      <c r="CF133" s="108"/>
      <c r="CG133" s="108"/>
      <c r="CH133" s="108"/>
      <c r="CI133" s="108"/>
    </row>
    <row r="134">
      <c r="A134" s="37"/>
      <c r="B134" s="109" t="str">
        <f>VLOOKUP($A134,'4.02 (071021)'!A:C,2,FALSE)</f>
        <v>#N/A</v>
      </c>
      <c r="C134" s="109" t="str">
        <f>IFERROR(__xludf.DUMMYFUNCTION("TRANSPOSE(sort(SORTN(FILTER('ALL DEC'!F:F,'ALL DEC'!D:D=$A134),3,0,2,FALSE),1,FALSE))"),"#N/A")</f>
        <v>#N/A</v>
      </c>
      <c r="D134" s="111"/>
      <c r="E134" s="109"/>
      <c r="F134" s="115"/>
      <c r="G134" s="113">
        <f>countif('ALL DEC'!D:D,$A134)</f>
        <v>0</v>
      </c>
      <c r="H134" s="114" t="str">
        <f>VLOOKUP($A134&amp;$C134,'ALL DEC'!$B:$P,15,FALSE)</f>
        <v>#N/A</v>
      </c>
      <c r="I134" s="109" t="str">
        <f>VLOOKUP($A134&amp;$D134,'ALL DEC'!$B:$P,15,FALSE)</f>
        <v>#N/A</v>
      </c>
      <c r="J134" s="109" t="str">
        <f>VLOOKUP($A134&amp;$E134,'ALL DEC'!$B:$P,15,FALSE)</f>
        <v>#N/A</v>
      </c>
      <c r="K134" s="109" t="str">
        <f>VLOOKUP($A134&amp;$F134,'ALL DEC'!$B:$P,15,FALSE)</f>
        <v>#N/A</v>
      </c>
      <c r="L134" s="114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8"/>
      <c r="AY134" s="108"/>
      <c r="AZ134" s="108"/>
      <c r="BA134" s="108"/>
      <c r="BB134" s="108"/>
      <c r="BC134" s="108"/>
      <c r="BD134" s="108"/>
      <c r="BE134" s="108"/>
      <c r="BF134" s="108"/>
      <c r="BG134" s="108"/>
      <c r="BH134" s="108"/>
      <c r="BI134" s="108"/>
      <c r="BJ134" s="108"/>
      <c r="BK134" s="108"/>
      <c r="BL134" s="108"/>
      <c r="BM134" s="108"/>
      <c r="BN134" s="108"/>
      <c r="BO134" s="108"/>
      <c r="BP134" s="108"/>
      <c r="BQ134" s="108"/>
      <c r="BR134" s="108"/>
      <c r="BS134" s="108"/>
      <c r="BT134" s="108"/>
      <c r="BU134" s="108"/>
      <c r="BV134" s="108"/>
      <c r="BW134" s="108"/>
      <c r="BX134" s="108"/>
      <c r="BY134" s="108"/>
      <c r="BZ134" s="108"/>
      <c r="CA134" s="108"/>
      <c r="CB134" s="108"/>
      <c r="CC134" s="108"/>
      <c r="CD134" s="108"/>
      <c r="CE134" s="108"/>
      <c r="CF134" s="108"/>
      <c r="CG134" s="108"/>
      <c r="CH134" s="108"/>
      <c r="CI134" s="108"/>
    </row>
    <row r="135">
      <c r="A135" s="37"/>
      <c r="B135" s="109" t="str">
        <f>VLOOKUP($A135,'4.02 (071021)'!A:C,2,FALSE)</f>
        <v>#N/A</v>
      </c>
      <c r="C135" s="109" t="str">
        <f>IFERROR(__xludf.DUMMYFUNCTION("TRANSPOSE(sort(SORTN(FILTER('ALL DEC'!F:F,'ALL DEC'!D:D=$A135),3,0,2,FALSE),1,FALSE))"),"#N/A")</f>
        <v>#N/A</v>
      </c>
      <c r="D135" s="37"/>
      <c r="E135" s="109"/>
      <c r="F135" s="115"/>
      <c r="G135" s="113">
        <f>countif('ALL DEC'!D:D,$A135)</f>
        <v>0</v>
      </c>
      <c r="H135" s="114" t="str">
        <f>VLOOKUP($A135&amp;$C135,'ALL DEC'!$B:$P,15,FALSE)</f>
        <v>#N/A</v>
      </c>
      <c r="I135" s="109" t="str">
        <f>VLOOKUP($A135&amp;$D135,'ALL DEC'!$B:$P,15,FALSE)</f>
        <v>#N/A</v>
      </c>
      <c r="J135" s="109" t="str">
        <f>VLOOKUP($A135&amp;$E135,'ALL DEC'!$B:$P,15,FALSE)</f>
        <v>#N/A</v>
      </c>
      <c r="K135" s="109" t="str">
        <f>VLOOKUP($A135&amp;$F135,'ALL DEC'!$B:$P,15,FALSE)</f>
        <v>#N/A</v>
      </c>
      <c r="L135" s="114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8"/>
      <c r="AY135" s="108"/>
      <c r="AZ135" s="108"/>
      <c r="BA135" s="108"/>
      <c r="BB135" s="108"/>
      <c r="BC135" s="108"/>
      <c r="BD135" s="108"/>
      <c r="BE135" s="108"/>
      <c r="BF135" s="108"/>
      <c r="BG135" s="108"/>
      <c r="BH135" s="108"/>
      <c r="BI135" s="108"/>
      <c r="BJ135" s="108"/>
      <c r="BK135" s="108"/>
      <c r="BL135" s="108"/>
      <c r="BM135" s="108"/>
      <c r="BN135" s="108"/>
      <c r="BO135" s="108"/>
      <c r="BP135" s="108"/>
      <c r="BQ135" s="108"/>
      <c r="BR135" s="108"/>
      <c r="BS135" s="108"/>
      <c r="BT135" s="108"/>
      <c r="BU135" s="108"/>
      <c r="BV135" s="108"/>
      <c r="BW135" s="108"/>
      <c r="BX135" s="108"/>
      <c r="BY135" s="108"/>
      <c r="BZ135" s="108"/>
      <c r="CA135" s="108"/>
      <c r="CB135" s="108"/>
      <c r="CC135" s="108"/>
      <c r="CD135" s="108"/>
      <c r="CE135" s="108"/>
      <c r="CF135" s="108"/>
      <c r="CG135" s="108"/>
      <c r="CH135" s="108"/>
      <c r="CI135" s="108"/>
    </row>
    <row r="136">
      <c r="A136" s="37"/>
      <c r="B136" s="109" t="str">
        <f>VLOOKUP($A136,'4.02 (071021)'!A:C,2,FALSE)</f>
        <v>#N/A</v>
      </c>
      <c r="C136" s="109" t="str">
        <f>IFERROR(__xludf.DUMMYFUNCTION("TRANSPOSE(sort(SORTN(FILTER('ALL DEC'!F:F,'ALL DEC'!D:D=$A136),3,0,2,FALSE),1,FALSE))"),"#N/A")</f>
        <v>#N/A</v>
      </c>
      <c r="D136" s="111"/>
      <c r="E136" s="109"/>
      <c r="F136" s="115"/>
      <c r="G136" s="113">
        <f>countif('ALL DEC'!D:D,$A136)</f>
        <v>0</v>
      </c>
      <c r="H136" s="114" t="str">
        <f>VLOOKUP($A136&amp;$C136,'ALL DEC'!$B:$P,15,FALSE)</f>
        <v>#N/A</v>
      </c>
      <c r="I136" s="109" t="str">
        <f>VLOOKUP($A136&amp;$D136,'ALL DEC'!$B:$P,15,FALSE)</f>
        <v>#N/A</v>
      </c>
      <c r="J136" s="109" t="str">
        <f>VLOOKUP($A136&amp;$E136,'ALL DEC'!$B:$P,15,FALSE)</f>
        <v>#N/A</v>
      </c>
      <c r="K136" s="109" t="str">
        <f>VLOOKUP($A136&amp;$F136,'ALL DEC'!$B:$P,15,FALSE)</f>
        <v>#N/A</v>
      </c>
      <c r="L136" s="114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8"/>
      <c r="AY136" s="108"/>
      <c r="AZ136" s="108"/>
      <c r="BA136" s="108"/>
      <c r="BB136" s="108"/>
      <c r="BC136" s="108"/>
      <c r="BD136" s="108"/>
      <c r="BE136" s="108"/>
      <c r="BF136" s="108"/>
      <c r="BG136" s="108"/>
      <c r="BH136" s="108"/>
      <c r="BI136" s="108"/>
      <c r="BJ136" s="108"/>
      <c r="BK136" s="108"/>
      <c r="BL136" s="108"/>
      <c r="BM136" s="108"/>
      <c r="BN136" s="108"/>
      <c r="BO136" s="108"/>
      <c r="BP136" s="108"/>
      <c r="BQ136" s="108"/>
      <c r="BR136" s="108"/>
      <c r="BS136" s="108"/>
      <c r="BT136" s="108"/>
      <c r="BU136" s="108"/>
      <c r="BV136" s="108"/>
      <c r="BW136" s="108"/>
      <c r="BX136" s="108"/>
      <c r="BY136" s="108"/>
      <c r="BZ136" s="108"/>
      <c r="CA136" s="108"/>
      <c r="CB136" s="108"/>
      <c r="CC136" s="108"/>
      <c r="CD136" s="108"/>
      <c r="CE136" s="108"/>
      <c r="CF136" s="108"/>
      <c r="CG136" s="108"/>
      <c r="CH136" s="108"/>
      <c r="CI136" s="108"/>
    </row>
    <row r="137">
      <c r="A137" s="37"/>
      <c r="B137" s="109" t="str">
        <f>VLOOKUP($A137,'4.02 (071021)'!A:C,2,FALSE)</f>
        <v>#N/A</v>
      </c>
      <c r="C137" s="109" t="str">
        <f>IFERROR(__xludf.DUMMYFUNCTION("TRANSPOSE(sort(SORTN(FILTER('ALL DEC'!F:F,'ALL DEC'!D:D=$A137),3,0,2,FALSE),1,FALSE))"),"#N/A")</f>
        <v>#N/A</v>
      </c>
      <c r="D137" s="111"/>
      <c r="E137" s="109"/>
      <c r="F137" s="115"/>
      <c r="G137" s="113">
        <f>countif('ALL DEC'!D:D,$A137)</f>
        <v>0</v>
      </c>
      <c r="H137" s="114" t="str">
        <f>VLOOKUP($A137&amp;$C137,'ALL DEC'!$B:$P,15,FALSE)</f>
        <v>#N/A</v>
      </c>
      <c r="I137" s="109" t="str">
        <f>VLOOKUP($A137&amp;$D137,'ALL DEC'!$B:$P,15,FALSE)</f>
        <v>#N/A</v>
      </c>
      <c r="J137" s="109" t="str">
        <f>VLOOKUP($A137&amp;$E137,'ALL DEC'!$B:$P,15,FALSE)</f>
        <v>#N/A</v>
      </c>
      <c r="K137" s="109" t="str">
        <f>VLOOKUP($A137&amp;$F137,'ALL DEC'!$B:$P,15,FALSE)</f>
        <v>#N/A</v>
      </c>
      <c r="L137" s="114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8"/>
      <c r="AY137" s="108"/>
      <c r="AZ137" s="108"/>
      <c r="BA137" s="108"/>
      <c r="BB137" s="108"/>
      <c r="BC137" s="108"/>
      <c r="BD137" s="108"/>
      <c r="BE137" s="108"/>
      <c r="BF137" s="108"/>
      <c r="BG137" s="108"/>
      <c r="BH137" s="108"/>
      <c r="BI137" s="108"/>
      <c r="BJ137" s="108"/>
      <c r="BK137" s="108"/>
      <c r="BL137" s="108"/>
      <c r="BM137" s="108"/>
      <c r="BN137" s="108"/>
      <c r="BO137" s="108"/>
      <c r="BP137" s="108"/>
      <c r="BQ137" s="108"/>
      <c r="BR137" s="108"/>
      <c r="BS137" s="108"/>
      <c r="BT137" s="108"/>
      <c r="BU137" s="108"/>
      <c r="BV137" s="108"/>
      <c r="BW137" s="108"/>
      <c r="BX137" s="108"/>
      <c r="BY137" s="108"/>
      <c r="BZ137" s="108"/>
      <c r="CA137" s="108"/>
      <c r="CB137" s="108"/>
      <c r="CC137" s="108"/>
      <c r="CD137" s="108"/>
      <c r="CE137" s="108"/>
      <c r="CF137" s="108"/>
      <c r="CG137" s="108"/>
      <c r="CH137" s="108"/>
      <c r="CI137" s="108"/>
    </row>
    <row r="138">
      <c r="A138" s="37"/>
      <c r="B138" s="109" t="str">
        <f>VLOOKUP($A138,'4.02 (071021)'!A:C,2,FALSE)</f>
        <v>#N/A</v>
      </c>
      <c r="C138" s="109" t="str">
        <f>IFERROR(__xludf.DUMMYFUNCTION("TRANSPOSE(sort(SORTN(FILTER('ALL DEC'!F:F,'ALL DEC'!D:D=$A138),3,0,2,FALSE),1,FALSE))"),"#N/A")</f>
        <v>#N/A</v>
      </c>
      <c r="D138" s="111"/>
      <c r="E138" s="109"/>
      <c r="F138" s="115"/>
      <c r="G138" s="113">
        <f>countif('ALL DEC'!D:D,$A138)</f>
        <v>0</v>
      </c>
      <c r="H138" s="114" t="str">
        <f>VLOOKUP($A138&amp;$C138,'ALL DEC'!$B:$P,15,FALSE)</f>
        <v>#N/A</v>
      </c>
      <c r="I138" s="109" t="str">
        <f>VLOOKUP($A138&amp;$D138,'ALL DEC'!$B:$P,15,FALSE)</f>
        <v>#N/A</v>
      </c>
      <c r="J138" s="109" t="str">
        <f>VLOOKUP($A138&amp;$E138,'ALL DEC'!$B:$P,15,FALSE)</f>
        <v>#N/A</v>
      </c>
      <c r="K138" s="109" t="str">
        <f>VLOOKUP($A138&amp;$F138,'ALL DEC'!$B:$P,15,FALSE)</f>
        <v>#N/A</v>
      </c>
      <c r="L138" s="114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8"/>
      <c r="AY138" s="108"/>
      <c r="AZ138" s="108"/>
      <c r="BA138" s="108"/>
      <c r="BB138" s="108"/>
      <c r="BC138" s="108"/>
      <c r="BD138" s="108"/>
      <c r="BE138" s="108"/>
      <c r="BF138" s="108"/>
      <c r="BG138" s="108"/>
      <c r="BH138" s="108"/>
      <c r="BI138" s="108"/>
      <c r="BJ138" s="108"/>
      <c r="BK138" s="108"/>
      <c r="BL138" s="108"/>
      <c r="BM138" s="108"/>
      <c r="BN138" s="108"/>
      <c r="BO138" s="108"/>
      <c r="BP138" s="108"/>
      <c r="BQ138" s="108"/>
      <c r="BR138" s="108"/>
      <c r="BS138" s="108"/>
      <c r="BT138" s="108"/>
      <c r="BU138" s="108"/>
      <c r="BV138" s="108"/>
      <c r="BW138" s="108"/>
      <c r="BX138" s="108"/>
      <c r="BY138" s="108"/>
      <c r="BZ138" s="108"/>
      <c r="CA138" s="108"/>
      <c r="CB138" s="108"/>
      <c r="CC138" s="108"/>
      <c r="CD138" s="108"/>
      <c r="CE138" s="108"/>
      <c r="CF138" s="108"/>
      <c r="CG138" s="108"/>
      <c r="CH138" s="108"/>
      <c r="CI138" s="108"/>
    </row>
    <row r="139">
      <c r="A139" s="37"/>
      <c r="B139" s="109" t="str">
        <f>VLOOKUP($A139,'4.02 (071021)'!A:C,2,FALSE)</f>
        <v>#N/A</v>
      </c>
      <c r="C139" s="109" t="str">
        <f>IFERROR(__xludf.DUMMYFUNCTION("TRANSPOSE(sort(SORTN(FILTER('ALL DEC'!F:F,'ALL DEC'!D:D=$A139),3,0,2,FALSE),1,FALSE))"),"#N/A")</f>
        <v>#N/A</v>
      </c>
      <c r="D139" s="111"/>
      <c r="E139" s="109"/>
      <c r="F139" s="115"/>
      <c r="G139" s="113">
        <f>countif('ALL DEC'!D:D,$A139)</f>
        <v>0</v>
      </c>
      <c r="H139" s="114" t="str">
        <f>VLOOKUP($A139&amp;$C139,'ALL DEC'!$B:$P,15,FALSE)</f>
        <v>#N/A</v>
      </c>
      <c r="I139" s="109" t="str">
        <f>VLOOKUP($A139&amp;$D139,'ALL DEC'!$B:$P,15,FALSE)</f>
        <v>#N/A</v>
      </c>
      <c r="J139" s="109" t="str">
        <f>VLOOKUP($A139&amp;$E139,'ALL DEC'!$B:$P,15,FALSE)</f>
        <v>#N/A</v>
      </c>
      <c r="K139" s="109" t="str">
        <f>VLOOKUP($A139&amp;$F139,'ALL DEC'!$B:$P,15,FALSE)</f>
        <v>#N/A</v>
      </c>
      <c r="L139" s="114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8"/>
      <c r="AY139" s="108"/>
      <c r="AZ139" s="108"/>
      <c r="BA139" s="108"/>
      <c r="BB139" s="108"/>
      <c r="BC139" s="108"/>
      <c r="BD139" s="108"/>
      <c r="BE139" s="108"/>
      <c r="BF139" s="108"/>
      <c r="BG139" s="108"/>
      <c r="BH139" s="108"/>
      <c r="BI139" s="108"/>
      <c r="BJ139" s="108"/>
      <c r="BK139" s="108"/>
      <c r="BL139" s="108"/>
      <c r="BM139" s="108"/>
      <c r="BN139" s="108"/>
      <c r="BO139" s="108"/>
      <c r="BP139" s="108"/>
      <c r="BQ139" s="108"/>
      <c r="BR139" s="108"/>
      <c r="BS139" s="108"/>
      <c r="BT139" s="108"/>
      <c r="BU139" s="108"/>
      <c r="BV139" s="108"/>
      <c r="BW139" s="108"/>
      <c r="BX139" s="108"/>
      <c r="BY139" s="108"/>
      <c r="BZ139" s="108"/>
      <c r="CA139" s="108"/>
      <c r="CB139" s="108"/>
      <c r="CC139" s="108"/>
      <c r="CD139" s="108"/>
      <c r="CE139" s="108"/>
      <c r="CF139" s="108"/>
      <c r="CG139" s="108"/>
      <c r="CH139" s="108"/>
      <c r="CI139" s="108"/>
    </row>
    <row r="140">
      <c r="A140" s="37"/>
      <c r="B140" s="109" t="str">
        <f>VLOOKUP($A140,'4.02 (071021)'!A:C,2,FALSE)</f>
        <v>#N/A</v>
      </c>
      <c r="C140" s="109" t="str">
        <f>IFERROR(__xludf.DUMMYFUNCTION("TRANSPOSE(sort(SORTN(FILTER('ALL DEC'!F:F,'ALL DEC'!D:D=$A140),3,0,2,FALSE),1,FALSE))"),"#N/A")</f>
        <v>#N/A</v>
      </c>
      <c r="D140" s="111"/>
      <c r="E140" s="109"/>
      <c r="F140" s="115"/>
      <c r="G140" s="113">
        <f>countif('ALL DEC'!D:D,$A140)</f>
        <v>0</v>
      </c>
      <c r="H140" s="114" t="str">
        <f>VLOOKUP($A140&amp;$C140,'ALL DEC'!$B:$P,15,FALSE)</f>
        <v>#N/A</v>
      </c>
      <c r="I140" s="109" t="str">
        <f>VLOOKUP($A140&amp;$D140,'ALL DEC'!$B:$P,15,FALSE)</f>
        <v>#N/A</v>
      </c>
      <c r="J140" s="109" t="str">
        <f>VLOOKUP($A140&amp;$E140,'ALL DEC'!$B:$P,15,FALSE)</f>
        <v>#N/A</v>
      </c>
      <c r="K140" s="109" t="str">
        <f>VLOOKUP($A140&amp;$F140,'ALL DEC'!$B:$P,15,FALSE)</f>
        <v>#N/A</v>
      </c>
      <c r="L140" s="114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8"/>
      <c r="AY140" s="108"/>
      <c r="AZ140" s="108"/>
      <c r="BA140" s="108"/>
      <c r="BB140" s="108"/>
      <c r="BC140" s="108"/>
      <c r="BD140" s="108"/>
      <c r="BE140" s="108"/>
      <c r="BF140" s="108"/>
      <c r="BG140" s="108"/>
      <c r="BH140" s="108"/>
      <c r="BI140" s="108"/>
      <c r="BJ140" s="108"/>
      <c r="BK140" s="108"/>
      <c r="BL140" s="108"/>
      <c r="BM140" s="108"/>
      <c r="BN140" s="108"/>
      <c r="BO140" s="108"/>
      <c r="BP140" s="108"/>
      <c r="BQ140" s="108"/>
      <c r="BR140" s="108"/>
      <c r="BS140" s="108"/>
      <c r="BT140" s="108"/>
      <c r="BU140" s="108"/>
      <c r="BV140" s="108"/>
      <c r="BW140" s="108"/>
      <c r="BX140" s="108"/>
      <c r="BY140" s="108"/>
      <c r="BZ140" s="108"/>
      <c r="CA140" s="108"/>
      <c r="CB140" s="108"/>
      <c r="CC140" s="108"/>
      <c r="CD140" s="108"/>
      <c r="CE140" s="108"/>
      <c r="CF140" s="108"/>
      <c r="CG140" s="108"/>
      <c r="CH140" s="108"/>
      <c r="CI140" s="108"/>
    </row>
    <row r="141">
      <c r="A141" s="37"/>
      <c r="B141" s="109" t="str">
        <f>VLOOKUP($A141,'4.02 (071021)'!A:C,2,FALSE)</f>
        <v>#N/A</v>
      </c>
      <c r="C141" s="109" t="str">
        <f>IFERROR(__xludf.DUMMYFUNCTION("TRANSPOSE(sort(SORTN(FILTER('ALL DEC'!F:F,'ALL DEC'!D:D=$A141),3,0,2,FALSE),1,FALSE))"),"#N/A")</f>
        <v>#N/A</v>
      </c>
      <c r="D141" s="111"/>
      <c r="E141" s="109"/>
      <c r="F141" s="115"/>
      <c r="G141" s="113">
        <f>countif('ALL DEC'!D:D,$A141)</f>
        <v>0</v>
      </c>
      <c r="H141" s="114" t="str">
        <f>VLOOKUP($A141&amp;$C141,'ALL DEC'!$B:$P,15,FALSE)</f>
        <v>#N/A</v>
      </c>
      <c r="I141" s="109" t="str">
        <f>VLOOKUP($A141&amp;$D141,'ALL DEC'!$B:$P,15,FALSE)</f>
        <v>#N/A</v>
      </c>
      <c r="J141" s="109" t="str">
        <f>VLOOKUP($A141&amp;$E141,'ALL DEC'!$B:$P,15,FALSE)</f>
        <v>#N/A</v>
      </c>
      <c r="K141" s="109" t="str">
        <f>VLOOKUP($A141&amp;$F141,'ALL DEC'!$B:$P,15,FALSE)</f>
        <v>#N/A</v>
      </c>
      <c r="L141" s="114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8"/>
      <c r="AY141" s="108"/>
      <c r="AZ141" s="108"/>
      <c r="BA141" s="108"/>
      <c r="BB141" s="108"/>
      <c r="BC141" s="108"/>
      <c r="BD141" s="108"/>
      <c r="BE141" s="108"/>
      <c r="BF141" s="108"/>
      <c r="BG141" s="108"/>
      <c r="BH141" s="108"/>
      <c r="BI141" s="108"/>
      <c r="BJ141" s="108"/>
      <c r="BK141" s="108"/>
      <c r="BL141" s="108"/>
      <c r="BM141" s="108"/>
      <c r="BN141" s="108"/>
      <c r="BO141" s="108"/>
      <c r="BP141" s="108"/>
      <c r="BQ141" s="108"/>
      <c r="BR141" s="108"/>
      <c r="BS141" s="108"/>
      <c r="BT141" s="108"/>
      <c r="BU141" s="108"/>
      <c r="BV141" s="108"/>
      <c r="BW141" s="108"/>
      <c r="BX141" s="108"/>
      <c r="BY141" s="108"/>
      <c r="BZ141" s="108"/>
      <c r="CA141" s="108"/>
      <c r="CB141" s="108"/>
      <c r="CC141" s="108"/>
      <c r="CD141" s="108"/>
      <c r="CE141" s="108"/>
      <c r="CF141" s="108"/>
      <c r="CG141" s="108"/>
      <c r="CH141" s="108"/>
      <c r="CI141" s="108"/>
    </row>
    <row r="142">
      <c r="A142" s="37"/>
      <c r="B142" s="109" t="str">
        <f>VLOOKUP($A142,'4.02 (071021)'!A:C,2,FALSE)</f>
        <v>#N/A</v>
      </c>
      <c r="C142" s="109" t="str">
        <f>IFERROR(__xludf.DUMMYFUNCTION("TRANSPOSE(sort(SORTN(FILTER('ALL DEC'!F:F,'ALL DEC'!D:D=$A142),3,0,2,FALSE),1,FALSE))"),"#N/A")</f>
        <v>#N/A</v>
      </c>
      <c r="D142" s="111"/>
      <c r="E142" s="109"/>
      <c r="F142" s="115"/>
      <c r="G142" s="113">
        <f>countif('ALL DEC'!D:D,$A142)</f>
        <v>0</v>
      </c>
      <c r="H142" s="114" t="str">
        <f>VLOOKUP($A142&amp;$C142,'ALL DEC'!$B:$P,15,FALSE)</f>
        <v>#N/A</v>
      </c>
      <c r="I142" s="109" t="str">
        <f>VLOOKUP($A142&amp;$D142,'ALL DEC'!$B:$P,15,FALSE)</f>
        <v>#N/A</v>
      </c>
      <c r="J142" s="109" t="str">
        <f>VLOOKUP($A142&amp;$E142,'ALL DEC'!$B:$P,15,FALSE)</f>
        <v>#N/A</v>
      </c>
      <c r="K142" s="109" t="str">
        <f>VLOOKUP($A142&amp;$F142,'ALL DEC'!$B:$P,15,FALSE)</f>
        <v>#N/A</v>
      </c>
      <c r="L142" s="114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8"/>
      <c r="BA142" s="108"/>
      <c r="BB142" s="108"/>
      <c r="BC142" s="108"/>
      <c r="BD142" s="108"/>
      <c r="BE142" s="108"/>
      <c r="BF142" s="108"/>
      <c r="BG142" s="108"/>
      <c r="BH142" s="108"/>
      <c r="BI142" s="108"/>
      <c r="BJ142" s="108"/>
      <c r="BK142" s="108"/>
      <c r="BL142" s="108"/>
      <c r="BM142" s="108"/>
      <c r="BN142" s="108"/>
      <c r="BO142" s="108"/>
      <c r="BP142" s="108"/>
      <c r="BQ142" s="108"/>
      <c r="BR142" s="108"/>
      <c r="BS142" s="108"/>
      <c r="BT142" s="108"/>
      <c r="BU142" s="108"/>
      <c r="BV142" s="108"/>
      <c r="BW142" s="108"/>
      <c r="BX142" s="108"/>
      <c r="BY142" s="108"/>
      <c r="BZ142" s="108"/>
      <c r="CA142" s="108"/>
      <c r="CB142" s="108"/>
      <c r="CC142" s="108"/>
      <c r="CD142" s="108"/>
      <c r="CE142" s="108"/>
      <c r="CF142" s="108"/>
      <c r="CG142" s="108"/>
      <c r="CH142" s="108"/>
      <c r="CI142" s="108"/>
    </row>
    <row r="143">
      <c r="A143" s="37"/>
      <c r="B143" s="109" t="str">
        <f>VLOOKUP($A143,'4.02 (071021)'!A:C,2,FALSE)</f>
        <v>#N/A</v>
      </c>
      <c r="C143" s="109" t="str">
        <f>IFERROR(__xludf.DUMMYFUNCTION("TRANSPOSE(sort(SORTN(FILTER('ALL DEC'!F:F,'ALL DEC'!D:D=$A143),3,0,2,FALSE),1,FALSE))"),"#N/A")</f>
        <v>#N/A</v>
      </c>
      <c r="D143" s="111"/>
      <c r="E143" s="109"/>
      <c r="F143" s="115"/>
      <c r="G143" s="113">
        <f>countif('ALL DEC'!D:D,$A143)</f>
        <v>0</v>
      </c>
      <c r="H143" s="114" t="str">
        <f>VLOOKUP($A143&amp;$C143,'ALL DEC'!$B:$P,15,FALSE)</f>
        <v>#N/A</v>
      </c>
      <c r="I143" s="109" t="str">
        <f>VLOOKUP($A143&amp;$D143,'ALL DEC'!$B:$P,15,FALSE)</f>
        <v>#N/A</v>
      </c>
      <c r="J143" s="109" t="str">
        <f>VLOOKUP($A143&amp;$E143,'ALL DEC'!$B:$P,15,FALSE)</f>
        <v>#N/A</v>
      </c>
      <c r="K143" s="109" t="str">
        <f>VLOOKUP($A143&amp;$F143,'ALL DEC'!$B:$P,15,FALSE)</f>
        <v>#N/A</v>
      </c>
      <c r="L143" s="114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8"/>
      <c r="AY143" s="108"/>
      <c r="AZ143" s="108"/>
      <c r="BA143" s="108"/>
      <c r="BB143" s="108"/>
      <c r="BC143" s="108"/>
      <c r="BD143" s="108"/>
      <c r="BE143" s="108"/>
      <c r="BF143" s="108"/>
      <c r="BG143" s="108"/>
      <c r="BH143" s="108"/>
      <c r="BI143" s="108"/>
      <c r="BJ143" s="108"/>
      <c r="BK143" s="108"/>
      <c r="BL143" s="108"/>
      <c r="BM143" s="108"/>
      <c r="BN143" s="108"/>
      <c r="BO143" s="108"/>
      <c r="BP143" s="108"/>
      <c r="BQ143" s="108"/>
      <c r="BR143" s="108"/>
      <c r="BS143" s="108"/>
      <c r="BT143" s="108"/>
      <c r="BU143" s="108"/>
      <c r="BV143" s="108"/>
      <c r="BW143" s="108"/>
      <c r="BX143" s="108"/>
      <c r="BY143" s="108"/>
      <c r="BZ143" s="108"/>
      <c r="CA143" s="108"/>
      <c r="CB143" s="108"/>
      <c r="CC143" s="108"/>
      <c r="CD143" s="108"/>
      <c r="CE143" s="108"/>
      <c r="CF143" s="108"/>
      <c r="CG143" s="108"/>
      <c r="CH143" s="108"/>
      <c r="CI143" s="108"/>
    </row>
    <row r="144">
      <c r="A144" s="37"/>
      <c r="B144" s="109" t="str">
        <f>VLOOKUP($A144,'4.02 (071021)'!A:C,2,FALSE)</f>
        <v>#N/A</v>
      </c>
      <c r="C144" s="109" t="str">
        <f>IFERROR(__xludf.DUMMYFUNCTION("TRANSPOSE(sort(SORTN(FILTER('ALL DEC'!F:F,'ALL DEC'!D:D=$A144),3,0,2,FALSE),1,FALSE))"),"#N/A")</f>
        <v>#N/A</v>
      </c>
      <c r="D144" s="111"/>
      <c r="E144" s="109"/>
      <c r="F144" s="115"/>
      <c r="G144" s="113">
        <f>countif('ALL DEC'!D:D,$A144)</f>
        <v>0</v>
      </c>
      <c r="H144" s="114" t="str">
        <f>VLOOKUP($A144&amp;$C144,'ALL DEC'!$B:$P,15,FALSE)</f>
        <v>#N/A</v>
      </c>
      <c r="I144" s="109" t="str">
        <f>VLOOKUP($A144&amp;$D144,'ALL DEC'!$B:$P,15,FALSE)</f>
        <v>#N/A</v>
      </c>
      <c r="J144" s="109" t="str">
        <f>VLOOKUP($A144&amp;$E144,'ALL DEC'!$B:$P,15,FALSE)</f>
        <v>#N/A</v>
      </c>
      <c r="K144" s="109" t="str">
        <f>VLOOKUP($A144&amp;$F144,'ALL DEC'!$B:$P,15,FALSE)</f>
        <v>#N/A</v>
      </c>
      <c r="L144" s="114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8"/>
      <c r="AY144" s="108"/>
      <c r="AZ144" s="108"/>
      <c r="BA144" s="108"/>
      <c r="BB144" s="108"/>
      <c r="BC144" s="108"/>
      <c r="BD144" s="108"/>
      <c r="BE144" s="108"/>
      <c r="BF144" s="108"/>
      <c r="BG144" s="108"/>
      <c r="BH144" s="108"/>
      <c r="BI144" s="108"/>
      <c r="BJ144" s="108"/>
      <c r="BK144" s="108"/>
      <c r="BL144" s="108"/>
      <c r="BM144" s="108"/>
      <c r="BN144" s="108"/>
      <c r="BO144" s="108"/>
      <c r="BP144" s="108"/>
      <c r="BQ144" s="108"/>
      <c r="BR144" s="108"/>
      <c r="BS144" s="108"/>
      <c r="BT144" s="108"/>
      <c r="BU144" s="108"/>
      <c r="BV144" s="108"/>
      <c r="BW144" s="108"/>
      <c r="BX144" s="108"/>
      <c r="BY144" s="108"/>
      <c r="BZ144" s="108"/>
      <c r="CA144" s="108"/>
      <c r="CB144" s="108"/>
      <c r="CC144" s="108"/>
      <c r="CD144" s="108"/>
      <c r="CE144" s="108"/>
      <c r="CF144" s="108"/>
      <c r="CG144" s="108"/>
      <c r="CH144" s="108"/>
      <c r="CI144" s="108"/>
    </row>
    <row r="145">
      <c r="A145" s="37"/>
      <c r="B145" s="109" t="str">
        <f>VLOOKUP($A145,'4.02 (071021)'!A:C,2,FALSE)</f>
        <v>#N/A</v>
      </c>
      <c r="C145" s="109" t="str">
        <f>IFERROR(__xludf.DUMMYFUNCTION("TRANSPOSE(sort(SORTN(FILTER('ALL DEC'!F:F,'ALL DEC'!D:D=$A145),3,0,2,FALSE),1,FALSE))"),"#N/A")</f>
        <v>#N/A</v>
      </c>
      <c r="D145" s="111"/>
      <c r="E145" s="109"/>
      <c r="F145" s="115"/>
      <c r="G145" s="113">
        <f>countif('ALL DEC'!D:D,$A145)</f>
        <v>0</v>
      </c>
      <c r="H145" s="114" t="str">
        <f>VLOOKUP($A145&amp;$C145,'ALL DEC'!$B:$P,15,FALSE)</f>
        <v>#N/A</v>
      </c>
      <c r="I145" s="109" t="str">
        <f>VLOOKUP($A145&amp;$D145,'ALL DEC'!$B:$P,15,FALSE)</f>
        <v>#N/A</v>
      </c>
      <c r="J145" s="109" t="str">
        <f>VLOOKUP($A145&amp;$E145,'ALL DEC'!$B:$P,15,FALSE)</f>
        <v>#N/A</v>
      </c>
      <c r="K145" s="109" t="str">
        <f>VLOOKUP($A145&amp;$F145,'ALL DEC'!$B:$P,15,FALSE)</f>
        <v>#N/A</v>
      </c>
      <c r="L145" s="114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8"/>
      <c r="AY145" s="108"/>
      <c r="AZ145" s="108"/>
      <c r="BA145" s="108"/>
      <c r="BB145" s="108"/>
      <c r="BC145" s="108"/>
      <c r="BD145" s="108"/>
      <c r="BE145" s="108"/>
      <c r="BF145" s="108"/>
      <c r="BG145" s="108"/>
      <c r="BH145" s="108"/>
      <c r="BI145" s="108"/>
      <c r="BJ145" s="108"/>
      <c r="BK145" s="108"/>
      <c r="BL145" s="108"/>
      <c r="BM145" s="108"/>
      <c r="BN145" s="108"/>
      <c r="BO145" s="108"/>
      <c r="BP145" s="108"/>
      <c r="BQ145" s="108"/>
      <c r="BR145" s="108"/>
      <c r="BS145" s="108"/>
      <c r="BT145" s="108"/>
      <c r="BU145" s="108"/>
      <c r="BV145" s="108"/>
      <c r="BW145" s="108"/>
      <c r="BX145" s="108"/>
      <c r="BY145" s="108"/>
      <c r="BZ145" s="108"/>
      <c r="CA145" s="108"/>
      <c r="CB145" s="108"/>
      <c r="CC145" s="108"/>
      <c r="CD145" s="108"/>
      <c r="CE145" s="108"/>
      <c r="CF145" s="108"/>
      <c r="CG145" s="108"/>
      <c r="CH145" s="108"/>
      <c r="CI145" s="108"/>
    </row>
    <row r="146">
      <c r="A146" s="37"/>
      <c r="B146" s="109" t="str">
        <f>VLOOKUP($A146,'4.02 (071021)'!A:C,2,FALSE)</f>
        <v>#N/A</v>
      </c>
      <c r="C146" s="109" t="str">
        <f>IFERROR(__xludf.DUMMYFUNCTION("TRANSPOSE(sort(SORTN(FILTER('ALL DEC'!F:F,'ALL DEC'!D:D=$A146),3,0,2,FALSE),1,FALSE))"),"#N/A")</f>
        <v>#N/A</v>
      </c>
      <c r="D146" s="111"/>
      <c r="E146" s="109"/>
      <c r="F146" s="115"/>
      <c r="G146" s="113">
        <f>countif('ALL DEC'!D:D,$A146)</f>
        <v>0</v>
      </c>
      <c r="H146" s="114" t="str">
        <f>VLOOKUP($A146&amp;$C146,'ALL DEC'!$B:$P,15,FALSE)</f>
        <v>#N/A</v>
      </c>
      <c r="I146" s="109" t="str">
        <f>VLOOKUP($A146&amp;$D146,'ALL DEC'!$B:$P,15,FALSE)</f>
        <v>#N/A</v>
      </c>
      <c r="J146" s="109" t="str">
        <f>VLOOKUP($A146&amp;$E146,'ALL DEC'!$B:$P,15,FALSE)</f>
        <v>#N/A</v>
      </c>
      <c r="K146" s="109" t="str">
        <f>VLOOKUP($A146&amp;$F146,'ALL DEC'!$B:$P,15,FALSE)</f>
        <v>#N/A</v>
      </c>
      <c r="L146" s="114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8"/>
      <c r="BA146" s="108"/>
      <c r="BB146" s="108"/>
      <c r="BC146" s="108"/>
      <c r="BD146" s="108"/>
      <c r="BE146" s="108"/>
      <c r="BF146" s="108"/>
      <c r="BG146" s="108"/>
      <c r="BH146" s="108"/>
      <c r="BI146" s="108"/>
      <c r="BJ146" s="108"/>
      <c r="BK146" s="108"/>
      <c r="BL146" s="108"/>
      <c r="BM146" s="108"/>
      <c r="BN146" s="108"/>
      <c r="BO146" s="108"/>
      <c r="BP146" s="108"/>
      <c r="BQ146" s="108"/>
      <c r="BR146" s="108"/>
      <c r="BS146" s="108"/>
      <c r="BT146" s="108"/>
      <c r="BU146" s="108"/>
      <c r="BV146" s="108"/>
      <c r="BW146" s="108"/>
      <c r="BX146" s="108"/>
      <c r="BY146" s="108"/>
      <c r="BZ146" s="108"/>
      <c r="CA146" s="108"/>
      <c r="CB146" s="108"/>
      <c r="CC146" s="108"/>
      <c r="CD146" s="108"/>
      <c r="CE146" s="108"/>
      <c r="CF146" s="108"/>
      <c r="CG146" s="108"/>
      <c r="CH146" s="108"/>
      <c r="CI146" s="108"/>
    </row>
    <row r="147">
      <c r="A147" s="37"/>
      <c r="B147" s="109" t="str">
        <f>VLOOKUP($A147,'4.02 (071021)'!A:C,2,FALSE)</f>
        <v>#N/A</v>
      </c>
      <c r="C147" s="109" t="str">
        <f>IFERROR(__xludf.DUMMYFUNCTION("TRANSPOSE(sort(SORTN(FILTER('ALL DEC'!F:F,'ALL DEC'!D:D=$A147),3,0,2,FALSE),1,FALSE))"),"#N/A")</f>
        <v>#N/A</v>
      </c>
      <c r="D147" s="111"/>
      <c r="E147" s="109"/>
      <c r="F147" s="115"/>
      <c r="G147" s="113">
        <f>countif('ALL DEC'!D:D,$A147)</f>
        <v>0</v>
      </c>
      <c r="H147" s="114" t="str">
        <f>VLOOKUP($A147&amp;$C147,'ALL DEC'!$B:$P,15,FALSE)</f>
        <v>#N/A</v>
      </c>
      <c r="I147" s="109" t="str">
        <f>VLOOKUP($A147&amp;$D147,'ALL DEC'!$B:$P,15,FALSE)</f>
        <v>#N/A</v>
      </c>
      <c r="J147" s="109" t="str">
        <f>VLOOKUP($A147&amp;$E147,'ALL DEC'!$B:$P,15,FALSE)</f>
        <v>#N/A</v>
      </c>
      <c r="K147" s="109" t="str">
        <f>VLOOKUP($A147&amp;$F147,'ALL DEC'!$B:$P,15,FALSE)</f>
        <v>#N/A</v>
      </c>
      <c r="L147" s="114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8"/>
      <c r="BA147" s="108"/>
      <c r="BB147" s="108"/>
      <c r="BC147" s="108"/>
      <c r="BD147" s="108"/>
      <c r="BE147" s="108"/>
      <c r="BF147" s="108"/>
      <c r="BG147" s="108"/>
      <c r="BH147" s="108"/>
      <c r="BI147" s="108"/>
      <c r="BJ147" s="108"/>
      <c r="BK147" s="108"/>
      <c r="BL147" s="108"/>
      <c r="BM147" s="108"/>
      <c r="BN147" s="108"/>
      <c r="BO147" s="108"/>
      <c r="BP147" s="108"/>
      <c r="BQ147" s="108"/>
      <c r="BR147" s="108"/>
      <c r="BS147" s="108"/>
      <c r="BT147" s="108"/>
      <c r="BU147" s="108"/>
      <c r="BV147" s="108"/>
      <c r="BW147" s="108"/>
      <c r="BX147" s="108"/>
      <c r="BY147" s="108"/>
      <c r="BZ147" s="108"/>
      <c r="CA147" s="108"/>
      <c r="CB147" s="108"/>
      <c r="CC147" s="108"/>
      <c r="CD147" s="108"/>
      <c r="CE147" s="108"/>
      <c r="CF147" s="108"/>
      <c r="CG147" s="108"/>
      <c r="CH147" s="108"/>
      <c r="CI147" s="108"/>
    </row>
    <row r="148">
      <c r="A148" s="37"/>
      <c r="B148" s="109" t="str">
        <f>VLOOKUP($A148,'4.02 (071021)'!A:C,2,FALSE)</f>
        <v>#N/A</v>
      </c>
      <c r="C148" s="109" t="str">
        <f>IFERROR(__xludf.DUMMYFUNCTION("TRANSPOSE(sort(SORTN(FILTER('ALL DEC'!F:F,'ALL DEC'!D:D=$A148),3,0,2,FALSE),1,FALSE))"),"#N/A")</f>
        <v>#N/A</v>
      </c>
      <c r="D148" s="111"/>
      <c r="E148" s="109"/>
      <c r="F148" s="115"/>
      <c r="G148" s="113">
        <f>countif('ALL DEC'!D:D,$A148)</f>
        <v>0</v>
      </c>
      <c r="H148" s="114" t="str">
        <f>VLOOKUP($A148&amp;$C148,'ALL DEC'!$B:$P,15,FALSE)</f>
        <v>#N/A</v>
      </c>
      <c r="I148" s="109" t="str">
        <f>VLOOKUP($A148&amp;$D148,'ALL DEC'!$B:$P,15,FALSE)</f>
        <v>#N/A</v>
      </c>
      <c r="J148" s="109" t="str">
        <f>VLOOKUP($A148&amp;$E148,'ALL DEC'!$B:$P,15,FALSE)</f>
        <v>#N/A</v>
      </c>
      <c r="K148" s="109" t="str">
        <f>VLOOKUP($A148&amp;$F148,'ALL DEC'!$B:$P,15,FALSE)</f>
        <v>#N/A</v>
      </c>
      <c r="L148" s="114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8"/>
      <c r="BA148" s="108"/>
      <c r="BB148" s="108"/>
      <c r="BC148" s="108"/>
      <c r="BD148" s="108"/>
      <c r="BE148" s="108"/>
      <c r="BF148" s="108"/>
      <c r="BG148" s="108"/>
      <c r="BH148" s="108"/>
      <c r="BI148" s="108"/>
      <c r="BJ148" s="108"/>
      <c r="BK148" s="108"/>
      <c r="BL148" s="108"/>
      <c r="BM148" s="108"/>
      <c r="BN148" s="108"/>
      <c r="BO148" s="108"/>
      <c r="BP148" s="108"/>
      <c r="BQ148" s="108"/>
      <c r="BR148" s="108"/>
      <c r="BS148" s="108"/>
      <c r="BT148" s="108"/>
      <c r="BU148" s="108"/>
      <c r="BV148" s="108"/>
      <c r="BW148" s="108"/>
      <c r="BX148" s="108"/>
      <c r="BY148" s="108"/>
      <c r="BZ148" s="108"/>
      <c r="CA148" s="108"/>
      <c r="CB148" s="108"/>
      <c r="CC148" s="108"/>
      <c r="CD148" s="108"/>
      <c r="CE148" s="108"/>
      <c r="CF148" s="108"/>
      <c r="CG148" s="108"/>
      <c r="CH148" s="108"/>
      <c r="CI148" s="108"/>
    </row>
    <row r="149">
      <c r="A149" s="37"/>
      <c r="B149" s="109" t="str">
        <f>VLOOKUP($A149,'4.02 (071021)'!A:C,2,FALSE)</f>
        <v>#N/A</v>
      </c>
      <c r="C149" s="109" t="str">
        <f>IFERROR(__xludf.DUMMYFUNCTION("TRANSPOSE(sort(SORTN(FILTER('ALL DEC'!F:F,'ALL DEC'!D:D=$A149),3,0,2,FALSE),1,FALSE))"),"#N/A")</f>
        <v>#N/A</v>
      </c>
      <c r="D149" s="111"/>
      <c r="E149" s="109"/>
      <c r="F149" s="115"/>
      <c r="G149" s="113">
        <f>countif('ALL DEC'!D:D,$A149)</f>
        <v>0</v>
      </c>
      <c r="H149" s="114" t="str">
        <f>VLOOKUP($A149&amp;$C149,'ALL DEC'!$B:$P,15,FALSE)</f>
        <v>#N/A</v>
      </c>
      <c r="I149" s="109" t="str">
        <f>VLOOKUP($A149&amp;$D149,'ALL DEC'!$B:$P,15,FALSE)</f>
        <v>#N/A</v>
      </c>
      <c r="J149" s="109" t="str">
        <f>VLOOKUP($A149&amp;$E149,'ALL DEC'!$B:$P,15,FALSE)</f>
        <v>#N/A</v>
      </c>
      <c r="K149" s="109" t="str">
        <f>VLOOKUP($A149&amp;$F149,'ALL DEC'!$B:$P,15,FALSE)</f>
        <v>#N/A</v>
      </c>
      <c r="L149" s="114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8"/>
      <c r="BA149" s="108"/>
      <c r="BB149" s="108"/>
      <c r="BC149" s="108"/>
      <c r="BD149" s="108"/>
      <c r="BE149" s="108"/>
      <c r="BF149" s="108"/>
      <c r="BG149" s="108"/>
      <c r="BH149" s="108"/>
      <c r="BI149" s="108"/>
      <c r="BJ149" s="108"/>
      <c r="BK149" s="108"/>
      <c r="BL149" s="108"/>
      <c r="BM149" s="108"/>
      <c r="BN149" s="108"/>
      <c r="BO149" s="108"/>
      <c r="BP149" s="108"/>
      <c r="BQ149" s="108"/>
      <c r="BR149" s="108"/>
      <c r="BS149" s="108"/>
      <c r="BT149" s="108"/>
      <c r="BU149" s="108"/>
      <c r="BV149" s="108"/>
      <c r="BW149" s="108"/>
      <c r="BX149" s="108"/>
      <c r="BY149" s="108"/>
      <c r="BZ149" s="108"/>
      <c r="CA149" s="108"/>
      <c r="CB149" s="108"/>
      <c r="CC149" s="108"/>
      <c r="CD149" s="108"/>
      <c r="CE149" s="108"/>
      <c r="CF149" s="108"/>
      <c r="CG149" s="108"/>
      <c r="CH149" s="108"/>
      <c r="CI149" s="108"/>
    </row>
    <row r="150">
      <c r="A150" s="37"/>
      <c r="B150" s="109" t="str">
        <f>VLOOKUP($A150,'4.02 (071021)'!A:C,2,FALSE)</f>
        <v>#N/A</v>
      </c>
      <c r="C150" s="109" t="str">
        <f>IFERROR(__xludf.DUMMYFUNCTION("TRANSPOSE(sort(SORTN(FILTER('ALL DEC'!F:F,'ALL DEC'!D:D=$A150),3,0,2,FALSE),1,FALSE))"),"#N/A")</f>
        <v>#N/A</v>
      </c>
      <c r="D150" s="111"/>
      <c r="E150" s="109"/>
      <c r="F150" s="115"/>
      <c r="G150" s="113">
        <f>countif('ALL DEC'!D:D,$A150)</f>
        <v>0</v>
      </c>
      <c r="H150" s="114" t="str">
        <f>VLOOKUP($A150&amp;$C150,'ALL DEC'!$B:$P,15,FALSE)</f>
        <v>#N/A</v>
      </c>
      <c r="I150" s="109" t="str">
        <f>VLOOKUP($A150&amp;$D150,'ALL DEC'!$B:$P,15,FALSE)</f>
        <v>#N/A</v>
      </c>
      <c r="J150" s="109" t="str">
        <f>VLOOKUP($A150&amp;$E150,'ALL DEC'!$B:$P,15,FALSE)</f>
        <v>#N/A</v>
      </c>
      <c r="K150" s="109" t="str">
        <f>VLOOKUP($A150&amp;$F150,'ALL DEC'!$B:$P,15,FALSE)</f>
        <v>#N/A</v>
      </c>
      <c r="L150" s="114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8"/>
      <c r="BA150" s="108"/>
      <c r="BB150" s="108"/>
      <c r="BC150" s="108"/>
      <c r="BD150" s="108"/>
      <c r="BE150" s="108"/>
      <c r="BF150" s="108"/>
      <c r="BG150" s="108"/>
      <c r="BH150" s="108"/>
      <c r="BI150" s="108"/>
      <c r="BJ150" s="108"/>
      <c r="BK150" s="108"/>
      <c r="BL150" s="108"/>
      <c r="BM150" s="108"/>
      <c r="BN150" s="108"/>
      <c r="BO150" s="108"/>
      <c r="BP150" s="108"/>
      <c r="BQ150" s="108"/>
      <c r="BR150" s="108"/>
      <c r="BS150" s="108"/>
      <c r="BT150" s="108"/>
      <c r="BU150" s="108"/>
      <c r="BV150" s="108"/>
      <c r="BW150" s="108"/>
      <c r="BX150" s="108"/>
      <c r="BY150" s="108"/>
      <c r="BZ150" s="108"/>
      <c r="CA150" s="108"/>
      <c r="CB150" s="108"/>
      <c r="CC150" s="108"/>
      <c r="CD150" s="108"/>
      <c r="CE150" s="108"/>
      <c r="CF150" s="108"/>
      <c r="CG150" s="108"/>
      <c r="CH150" s="108"/>
      <c r="CI150" s="108"/>
    </row>
    <row r="151">
      <c r="A151" s="37"/>
      <c r="B151" s="109" t="str">
        <f>VLOOKUP($A151,'4.02 (071021)'!A:C,2,FALSE)</f>
        <v>#N/A</v>
      </c>
      <c r="C151" s="109" t="str">
        <f>IFERROR(__xludf.DUMMYFUNCTION("TRANSPOSE(sort(SORTN(FILTER('ALL DEC'!F:F,'ALL DEC'!D:D=$A151),3,0,2,FALSE),1,FALSE))"),"#N/A")</f>
        <v>#N/A</v>
      </c>
      <c r="D151" s="111"/>
      <c r="E151" s="109"/>
      <c r="F151" s="115"/>
      <c r="G151" s="113">
        <f>countif('ALL DEC'!D:D,$A151)</f>
        <v>0</v>
      </c>
      <c r="H151" s="114" t="str">
        <f>VLOOKUP($A151&amp;$C151,'ALL DEC'!$B:$P,15,FALSE)</f>
        <v>#N/A</v>
      </c>
      <c r="I151" s="109" t="str">
        <f>VLOOKUP($A151&amp;$D151,'ALL DEC'!$B:$P,15,FALSE)</f>
        <v>#N/A</v>
      </c>
      <c r="J151" s="109" t="str">
        <f>VLOOKUP($A151&amp;$E151,'ALL DEC'!$B:$P,15,FALSE)</f>
        <v>#N/A</v>
      </c>
      <c r="K151" s="109" t="str">
        <f>VLOOKUP($A151&amp;$F151,'ALL DEC'!$B:$P,15,FALSE)</f>
        <v>#N/A</v>
      </c>
      <c r="L151" s="114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8"/>
      <c r="BA151" s="108"/>
      <c r="BB151" s="108"/>
      <c r="BC151" s="108"/>
      <c r="BD151" s="108"/>
      <c r="BE151" s="108"/>
      <c r="BF151" s="108"/>
      <c r="BG151" s="108"/>
      <c r="BH151" s="108"/>
      <c r="BI151" s="108"/>
      <c r="BJ151" s="108"/>
      <c r="BK151" s="108"/>
      <c r="BL151" s="108"/>
      <c r="BM151" s="108"/>
      <c r="BN151" s="108"/>
      <c r="BO151" s="108"/>
      <c r="BP151" s="108"/>
      <c r="BQ151" s="108"/>
      <c r="BR151" s="108"/>
      <c r="BS151" s="108"/>
      <c r="BT151" s="108"/>
      <c r="BU151" s="108"/>
      <c r="BV151" s="108"/>
      <c r="BW151" s="108"/>
      <c r="BX151" s="108"/>
      <c r="BY151" s="108"/>
      <c r="BZ151" s="108"/>
      <c r="CA151" s="108"/>
      <c r="CB151" s="108"/>
      <c r="CC151" s="108"/>
      <c r="CD151" s="108"/>
      <c r="CE151" s="108"/>
      <c r="CF151" s="108"/>
      <c r="CG151" s="108"/>
      <c r="CH151" s="108"/>
      <c r="CI151" s="108"/>
    </row>
    <row r="152">
      <c r="A152" s="37"/>
      <c r="B152" s="109" t="str">
        <f>VLOOKUP($A152,'4.02 (071021)'!A:C,2,FALSE)</f>
        <v>#N/A</v>
      </c>
      <c r="C152" s="109" t="str">
        <f>IFERROR(__xludf.DUMMYFUNCTION("TRANSPOSE(sort(SORTN(FILTER('ALL DEC'!F:F,'ALL DEC'!D:D=$A152),3,0,2,FALSE),1,FALSE))"),"#N/A")</f>
        <v>#N/A</v>
      </c>
      <c r="D152" s="111"/>
      <c r="E152" s="109"/>
      <c r="F152" s="115"/>
      <c r="G152" s="113">
        <f>countif('ALL DEC'!D:D,$A152)</f>
        <v>0</v>
      </c>
      <c r="H152" s="114" t="str">
        <f>VLOOKUP($A152&amp;$C152,'ALL DEC'!$B:$P,15,FALSE)</f>
        <v>#N/A</v>
      </c>
      <c r="I152" s="109" t="str">
        <f>VLOOKUP($A152&amp;$D152,'ALL DEC'!$B:$P,15,FALSE)</f>
        <v>#N/A</v>
      </c>
      <c r="J152" s="109" t="str">
        <f>VLOOKUP($A152&amp;$E152,'ALL DEC'!$B:$P,15,FALSE)</f>
        <v>#N/A</v>
      </c>
      <c r="K152" s="109" t="str">
        <f>VLOOKUP($A152&amp;$F152,'ALL DEC'!$B:$P,15,FALSE)</f>
        <v>#N/A</v>
      </c>
      <c r="L152" s="114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8"/>
      <c r="BA152" s="108"/>
      <c r="BB152" s="108"/>
      <c r="BC152" s="108"/>
      <c r="BD152" s="108"/>
      <c r="BE152" s="108"/>
      <c r="BF152" s="108"/>
      <c r="BG152" s="108"/>
      <c r="BH152" s="108"/>
      <c r="BI152" s="108"/>
      <c r="BJ152" s="108"/>
      <c r="BK152" s="108"/>
      <c r="BL152" s="108"/>
      <c r="BM152" s="108"/>
      <c r="BN152" s="108"/>
      <c r="BO152" s="108"/>
      <c r="BP152" s="108"/>
      <c r="BQ152" s="108"/>
      <c r="BR152" s="108"/>
      <c r="BS152" s="108"/>
      <c r="BT152" s="108"/>
      <c r="BU152" s="108"/>
      <c r="BV152" s="108"/>
      <c r="BW152" s="108"/>
      <c r="BX152" s="108"/>
      <c r="BY152" s="108"/>
      <c r="BZ152" s="108"/>
      <c r="CA152" s="108"/>
      <c r="CB152" s="108"/>
      <c r="CC152" s="108"/>
      <c r="CD152" s="108"/>
      <c r="CE152" s="108"/>
      <c r="CF152" s="108"/>
      <c r="CG152" s="108"/>
      <c r="CH152" s="108"/>
      <c r="CI152" s="108"/>
    </row>
    <row r="153">
      <c r="A153" s="37"/>
      <c r="B153" s="109" t="str">
        <f>VLOOKUP($A153,'4.02 (071021)'!A:C,2,FALSE)</f>
        <v>#N/A</v>
      </c>
      <c r="C153" s="109" t="str">
        <f>IFERROR(__xludf.DUMMYFUNCTION("TRANSPOSE(sort(SORTN(FILTER('ALL DEC'!F:F,'ALL DEC'!D:D=$A153),3,0,2,FALSE),1,FALSE))"),"#N/A")</f>
        <v>#N/A</v>
      </c>
      <c r="D153" s="111"/>
      <c r="E153" s="109"/>
      <c r="F153" s="115"/>
      <c r="G153" s="113">
        <f>countif('ALL DEC'!D:D,$A153)</f>
        <v>0</v>
      </c>
      <c r="H153" s="114" t="str">
        <f>VLOOKUP($A153&amp;$C153,'ALL DEC'!$B:$P,15,FALSE)</f>
        <v>#N/A</v>
      </c>
      <c r="I153" s="109" t="str">
        <f>VLOOKUP($A153&amp;$D153,'ALL DEC'!$B:$P,15,FALSE)</f>
        <v>#N/A</v>
      </c>
      <c r="J153" s="109" t="str">
        <f>VLOOKUP($A153&amp;$E153,'ALL DEC'!$B:$P,15,FALSE)</f>
        <v>#N/A</v>
      </c>
      <c r="K153" s="109" t="str">
        <f>VLOOKUP($A153&amp;$F153,'ALL DEC'!$B:$P,15,FALSE)</f>
        <v>#N/A</v>
      </c>
      <c r="L153" s="114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8"/>
      <c r="BA153" s="108"/>
      <c r="BB153" s="108"/>
      <c r="BC153" s="108"/>
      <c r="BD153" s="108"/>
      <c r="BE153" s="108"/>
      <c r="BF153" s="108"/>
      <c r="BG153" s="108"/>
      <c r="BH153" s="108"/>
      <c r="BI153" s="108"/>
      <c r="BJ153" s="108"/>
      <c r="BK153" s="108"/>
      <c r="BL153" s="108"/>
      <c r="BM153" s="108"/>
      <c r="BN153" s="108"/>
      <c r="BO153" s="108"/>
      <c r="BP153" s="108"/>
      <c r="BQ153" s="108"/>
      <c r="BR153" s="108"/>
      <c r="BS153" s="108"/>
      <c r="BT153" s="108"/>
      <c r="BU153" s="108"/>
      <c r="BV153" s="108"/>
      <c r="BW153" s="108"/>
      <c r="BX153" s="108"/>
      <c r="BY153" s="108"/>
      <c r="BZ153" s="108"/>
      <c r="CA153" s="108"/>
      <c r="CB153" s="108"/>
      <c r="CC153" s="108"/>
      <c r="CD153" s="108"/>
      <c r="CE153" s="108"/>
      <c r="CF153" s="108"/>
      <c r="CG153" s="108"/>
      <c r="CH153" s="108"/>
      <c r="CI153" s="108"/>
    </row>
    <row r="154">
      <c r="A154" s="37"/>
      <c r="B154" s="109" t="str">
        <f>VLOOKUP($A154,'4.02 (071021)'!A:C,2,FALSE)</f>
        <v>#N/A</v>
      </c>
      <c r="C154" s="109" t="str">
        <f>IFERROR(__xludf.DUMMYFUNCTION("TRANSPOSE(sort(SORTN(FILTER('ALL DEC'!F:F,'ALL DEC'!D:D=$A154),3,0,2,FALSE),1,FALSE))"),"#N/A")</f>
        <v>#N/A</v>
      </c>
      <c r="D154" s="111"/>
      <c r="E154" s="109"/>
      <c r="F154" s="115"/>
      <c r="G154" s="113">
        <f>countif('ALL DEC'!D:D,$A154)</f>
        <v>0</v>
      </c>
      <c r="H154" s="114" t="str">
        <f>VLOOKUP($A154&amp;$C154,'ALL DEC'!$B:$P,15,FALSE)</f>
        <v>#N/A</v>
      </c>
      <c r="I154" s="109" t="str">
        <f>VLOOKUP($A154&amp;$D154,'ALL DEC'!$B:$P,15,FALSE)</f>
        <v>#N/A</v>
      </c>
      <c r="J154" s="109" t="str">
        <f>VLOOKUP($A154&amp;$E154,'ALL DEC'!$B:$P,15,FALSE)</f>
        <v>#N/A</v>
      </c>
      <c r="K154" s="109" t="str">
        <f>VLOOKUP($A154&amp;$F154,'ALL DEC'!$B:$P,15,FALSE)</f>
        <v>#N/A</v>
      </c>
      <c r="L154" s="114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8"/>
      <c r="BA154" s="108"/>
      <c r="BB154" s="108"/>
      <c r="BC154" s="108"/>
      <c r="BD154" s="108"/>
      <c r="BE154" s="108"/>
      <c r="BF154" s="108"/>
      <c r="BG154" s="108"/>
      <c r="BH154" s="108"/>
      <c r="BI154" s="108"/>
      <c r="BJ154" s="108"/>
      <c r="BK154" s="108"/>
      <c r="BL154" s="108"/>
      <c r="BM154" s="108"/>
      <c r="BN154" s="108"/>
      <c r="BO154" s="108"/>
      <c r="BP154" s="108"/>
      <c r="BQ154" s="108"/>
      <c r="BR154" s="108"/>
      <c r="BS154" s="108"/>
      <c r="BT154" s="108"/>
      <c r="BU154" s="108"/>
      <c r="BV154" s="108"/>
      <c r="BW154" s="108"/>
      <c r="BX154" s="108"/>
      <c r="BY154" s="108"/>
      <c r="BZ154" s="108"/>
      <c r="CA154" s="108"/>
      <c r="CB154" s="108"/>
      <c r="CC154" s="108"/>
      <c r="CD154" s="108"/>
      <c r="CE154" s="108"/>
      <c r="CF154" s="108"/>
      <c r="CG154" s="108"/>
      <c r="CH154" s="108"/>
      <c r="CI154" s="108"/>
    </row>
    <row r="155">
      <c r="A155" s="37"/>
      <c r="B155" s="109" t="str">
        <f>VLOOKUP($A155,'4.02 (071021)'!A:C,2,FALSE)</f>
        <v>#N/A</v>
      </c>
      <c r="C155" s="109" t="str">
        <f>IFERROR(__xludf.DUMMYFUNCTION("TRANSPOSE(sort(SORTN(FILTER('ALL DEC'!F:F,'ALL DEC'!D:D=$A155),3,0,2,FALSE),1,FALSE))"),"#N/A")</f>
        <v>#N/A</v>
      </c>
      <c r="D155" s="111"/>
      <c r="E155" s="109"/>
      <c r="F155" s="115"/>
      <c r="G155" s="113">
        <f>countif('ALL DEC'!D:D,$A155)</f>
        <v>0</v>
      </c>
      <c r="H155" s="114" t="str">
        <f>VLOOKUP($A155&amp;$C155,'ALL DEC'!$B:$P,15,FALSE)</f>
        <v>#N/A</v>
      </c>
      <c r="I155" s="109" t="str">
        <f>VLOOKUP($A155&amp;$D155,'ALL DEC'!$B:$P,15,FALSE)</f>
        <v>#N/A</v>
      </c>
      <c r="J155" s="109" t="str">
        <f>VLOOKUP($A155&amp;$E155,'ALL DEC'!$B:$P,15,FALSE)</f>
        <v>#N/A</v>
      </c>
      <c r="K155" s="109" t="str">
        <f>VLOOKUP($A155&amp;$F155,'ALL DEC'!$B:$P,15,FALSE)</f>
        <v>#N/A</v>
      </c>
      <c r="L155" s="114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8"/>
      <c r="BA155" s="108"/>
      <c r="BB155" s="108"/>
      <c r="BC155" s="108"/>
      <c r="BD155" s="108"/>
      <c r="BE155" s="108"/>
      <c r="BF155" s="108"/>
      <c r="BG155" s="108"/>
      <c r="BH155" s="108"/>
      <c r="BI155" s="108"/>
      <c r="BJ155" s="108"/>
      <c r="BK155" s="108"/>
      <c r="BL155" s="108"/>
      <c r="BM155" s="108"/>
      <c r="BN155" s="108"/>
      <c r="BO155" s="108"/>
      <c r="BP155" s="108"/>
      <c r="BQ155" s="108"/>
      <c r="BR155" s="108"/>
      <c r="BS155" s="108"/>
      <c r="BT155" s="108"/>
      <c r="BU155" s="108"/>
      <c r="BV155" s="108"/>
      <c r="BW155" s="108"/>
      <c r="BX155" s="108"/>
      <c r="BY155" s="108"/>
      <c r="BZ155" s="108"/>
      <c r="CA155" s="108"/>
      <c r="CB155" s="108"/>
      <c r="CC155" s="108"/>
      <c r="CD155" s="108"/>
      <c r="CE155" s="108"/>
      <c r="CF155" s="108"/>
      <c r="CG155" s="108"/>
      <c r="CH155" s="108"/>
      <c r="CI155" s="108"/>
    </row>
    <row r="156">
      <c r="A156" s="37"/>
      <c r="B156" s="109" t="str">
        <f>VLOOKUP($A156,'4.02 (071021)'!A:C,2,FALSE)</f>
        <v>#N/A</v>
      </c>
      <c r="C156" s="109" t="str">
        <f>IFERROR(__xludf.DUMMYFUNCTION("TRANSPOSE(sort(SORTN(FILTER('ALL DEC'!F:F,'ALL DEC'!D:D=$A156),3,0,2,FALSE),1,FALSE))"),"#N/A")</f>
        <v>#N/A</v>
      </c>
      <c r="D156" s="111"/>
      <c r="E156" s="109"/>
      <c r="F156" s="115"/>
      <c r="G156" s="113">
        <f>countif('ALL DEC'!D:D,$A156)</f>
        <v>0</v>
      </c>
      <c r="H156" s="114" t="str">
        <f>VLOOKUP($A156&amp;$C156,'ALL DEC'!$B:$P,15,FALSE)</f>
        <v>#N/A</v>
      </c>
      <c r="I156" s="109" t="str">
        <f>VLOOKUP($A156&amp;$D156,'ALL DEC'!$B:$P,15,FALSE)</f>
        <v>#N/A</v>
      </c>
      <c r="J156" s="109" t="str">
        <f>VLOOKUP($A156&amp;$E156,'ALL DEC'!$B:$P,15,FALSE)</f>
        <v>#N/A</v>
      </c>
      <c r="K156" s="109" t="str">
        <f>VLOOKUP($A156&amp;$F156,'ALL DEC'!$B:$P,15,FALSE)</f>
        <v>#N/A</v>
      </c>
      <c r="L156" s="114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8"/>
      <c r="BA156" s="108"/>
      <c r="BB156" s="108"/>
      <c r="BC156" s="108"/>
      <c r="BD156" s="108"/>
      <c r="BE156" s="108"/>
      <c r="BF156" s="108"/>
      <c r="BG156" s="108"/>
      <c r="BH156" s="108"/>
      <c r="BI156" s="108"/>
      <c r="BJ156" s="108"/>
      <c r="BK156" s="108"/>
      <c r="BL156" s="108"/>
      <c r="BM156" s="108"/>
      <c r="BN156" s="108"/>
      <c r="BO156" s="108"/>
      <c r="BP156" s="108"/>
      <c r="BQ156" s="108"/>
      <c r="BR156" s="108"/>
      <c r="BS156" s="108"/>
      <c r="BT156" s="108"/>
      <c r="BU156" s="108"/>
      <c r="BV156" s="108"/>
      <c r="BW156" s="108"/>
      <c r="BX156" s="108"/>
      <c r="BY156" s="108"/>
      <c r="BZ156" s="108"/>
      <c r="CA156" s="108"/>
      <c r="CB156" s="108"/>
      <c r="CC156" s="108"/>
      <c r="CD156" s="108"/>
      <c r="CE156" s="108"/>
      <c r="CF156" s="108"/>
      <c r="CG156" s="108"/>
      <c r="CH156" s="108"/>
      <c r="CI156" s="108"/>
    </row>
    <row r="157">
      <c r="A157" s="37"/>
      <c r="B157" s="109" t="str">
        <f>VLOOKUP($A157,'4.02 (071021)'!A:C,2,FALSE)</f>
        <v>#N/A</v>
      </c>
      <c r="C157" s="109" t="str">
        <f>IFERROR(__xludf.DUMMYFUNCTION("TRANSPOSE(sort(SORTN(FILTER('ALL DEC'!F:F,'ALL DEC'!D:D=$A157),3,0,2,FALSE),1,FALSE))"),"#N/A")</f>
        <v>#N/A</v>
      </c>
      <c r="D157" s="111"/>
      <c r="E157" s="109"/>
      <c r="F157" s="115"/>
      <c r="G157" s="113">
        <f>countif('ALL DEC'!D:D,$A157)</f>
        <v>0</v>
      </c>
      <c r="H157" s="114" t="str">
        <f>VLOOKUP($A157&amp;$C157,'ALL DEC'!$B:$P,15,FALSE)</f>
        <v>#N/A</v>
      </c>
      <c r="I157" s="109" t="str">
        <f>VLOOKUP($A157&amp;$D157,'ALL DEC'!$B:$P,15,FALSE)</f>
        <v>#N/A</v>
      </c>
      <c r="J157" s="109" t="str">
        <f>VLOOKUP($A157&amp;$E157,'ALL DEC'!$B:$P,15,FALSE)</f>
        <v>#N/A</v>
      </c>
      <c r="K157" s="109" t="str">
        <f>VLOOKUP($A157&amp;$F157,'ALL DEC'!$B:$P,15,FALSE)</f>
        <v>#N/A</v>
      </c>
      <c r="L157" s="114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8"/>
      <c r="BA157" s="108"/>
      <c r="BB157" s="108"/>
      <c r="BC157" s="108"/>
      <c r="BD157" s="108"/>
      <c r="BE157" s="108"/>
      <c r="BF157" s="108"/>
      <c r="BG157" s="108"/>
      <c r="BH157" s="108"/>
      <c r="BI157" s="108"/>
      <c r="BJ157" s="108"/>
      <c r="BK157" s="108"/>
      <c r="BL157" s="108"/>
      <c r="BM157" s="108"/>
      <c r="BN157" s="108"/>
      <c r="BO157" s="108"/>
      <c r="BP157" s="108"/>
      <c r="BQ157" s="108"/>
      <c r="BR157" s="108"/>
      <c r="BS157" s="108"/>
      <c r="BT157" s="108"/>
      <c r="BU157" s="108"/>
      <c r="BV157" s="108"/>
      <c r="BW157" s="108"/>
      <c r="BX157" s="108"/>
      <c r="BY157" s="108"/>
      <c r="BZ157" s="108"/>
      <c r="CA157" s="108"/>
      <c r="CB157" s="108"/>
      <c r="CC157" s="108"/>
      <c r="CD157" s="108"/>
      <c r="CE157" s="108"/>
      <c r="CF157" s="108"/>
      <c r="CG157" s="108"/>
      <c r="CH157" s="108"/>
      <c r="CI157" s="108"/>
    </row>
    <row r="158">
      <c r="A158" s="37"/>
      <c r="B158" s="109" t="str">
        <f>VLOOKUP($A158,'4.02 (071021)'!A:C,2,FALSE)</f>
        <v>#N/A</v>
      </c>
      <c r="C158" s="109" t="str">
        <f>IFERROR(__xludf.DUMMYFUNCTION("TRANSPOSE(sort(SORTN(FILTER('ALL DEC'!F:F,'ALL DEC'!D:D=$A158),3,0,2,FALSE),1,FALSE))"),"#N/A")</f>
        <v>#N/A</v>
      </c>
      <c r="D158" s="111"/>
      <c r="E158" s="109"/>
      <c r="F158" s="115"/>
      <c r="G158" s="113">
        <f>countif('ALL DEC'!D:D,$A158)</f>
        <v>0</v>
      </c>
      <c r="H158" s="114" t="str">
        <f>VLOOKUP($A158&amp;$C158,'ALL DEC'!$B:$P,15,FALSE)</f>
        <v>#N/A</v>
      </c>
      <c r="I158" s="109" t="str">
        <f>VLOOKUP($A158&amp;$D158,'ALL DEC'!$B:$P,15,FALSE)</f>
        <v>#N/A</v>
      </c>
      <c r="J158" s="109" t="str">
        <f>VLOOKUP($A158&amp;$E158,'ALL DEC'!$B:$P,15,FALSE)</f>
        <v>#N/A</v>
      </c>
      <c r="K158" s="109" t="str">
        <f>VLOOKUP($A158&amp;$F158,'ALL DEC'!$B:$P,15,FALSE)</f>
        <v>#N/A</v>
      </c>
      <c r="L158" s="114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8"/>
      <c r="BA158" s="108"/>
      <c r="BB158" s="108"/>
      <c r="BC158" s="108"/>
      <c r="BD158" s="108"/>
      <c r="BE158" s="108"/>
      <c r="BF158" s="108"/>
      <c r="BG158" s="108"/>
      <c r="BH158" s="108"/>
      <c r="BI158" s="108"/>
      <c r="BJ158" s="108"/>
      <c r="BK158" s="108"/>
      <c r="BL158" s="108"/>
      <c r="BM158" s="108"/>
      <c r="BN158" s="108"/>
      <c r="BO158" s="108"/>
      <c r="BP158" s="108"/>
      <c r="BQ158" s="108"/>
      <c r="BR158" s="108"/>
      <c r="BS158" s="108"/>
      <c r="BT158" s="108"/>
      <c r="BU158" s="108"/>
      <c r="BV158" s="108"/>
      <c r="BW158" s="108"/>
      <c r="BX158" s="108"/>
      <c r="BY158" s="108"/>
      <c r="BZ158" s="108"/>
      <c r="CA158" s="108"/>
      <c r="CB158" s="108"/>
      <c r="CC158" s="108"/>
      <c r="CD158" s="108"/>
      <c r="CE158" s="108"/>
      <c r="CF158" s="108"/>
      <c r="CG158" s="108"/>
      <c r="CH158" s="108"/>
      <c r="CI158" s="108"/>
    </row>
    <row r="159">
      <c r="A159" s="37"/>
      <c r="B159" s="109" t="str">
        <f>VLOOKUP($A159,'4.02 (071021)'!A:C,2,FALSE)</f>
        <v>#N/A</v>
      </c>
      <c r="C159" s="109" t="str">
        <f>IFERROR(__xludf.DUMMYFUNCTION("TRANSPOSE(sort(SORTN(FILTER('ALL DEC'!F:F,'ALL DEC'!D:D=$A159),3,0,2,FALSE),1,FALSE))"),"#N/A")</f>
        <v>#N/A</v>
      </c>
      <c r="D159" s="111"/>
      <c r="E159" s="109"/>
      <c r="F159" s="115"/>
      <c r="G159" s="113">
        <f>countif('ALL DEC'!D:D,$A159)</f>
        <v>0</v>
      </c>
      <c r="H159" s="114" t="str">
        <f>VLOOKUP($A159&amp;$C159,'ALL DEC'!$B:$P,15,FALSE)</f>
        <v>#N/A</v>
      </c>
      <c r="I159" s="109" t="str">
        <f>VLOOKUP($A159&amp;$D159,'ALL DEC'!$B:$P,15,FALSE)</f>
        <v>#N/A</v>
      </c>
      <c r="J159" s="109" t="str">
        <f>VLOOKUP($A159&amp;$E159,'ALL DEC'!$B:$P,15,FALSE)</f>
        <v>#N/A</v>
      </c>
      <c r="K159" s="109" t="str">
        <f>VLOOKUP($A159&amp;$F159,'ALL DEC'!$B:$P,15,FALSE)</f>
        <v>#N/A</v>
      </c>
      <c r="L159" s="114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  <c r="BR159" s="108"/>
      <c r="BS159" s="108"/>
      <c r="BT159" s="108"/>
      <c r="BU159" s="108"/>
      <c r="BV159" s="108"/>
      <c r="BW159" s="108"/>
      <c r="BX159" s="108"/>
      <c r="BY159" s="108"/>
      <c r="BZ159" s="108"/>
      <c r="CA159" s="108"/>
      <c r="CB159" s="108"/>
      <c r="CC159" s="108"/>
      <c r="CD159" s="108"/>
      <c r="CE159" s="108"/>
      <c r="CF159" s="108"/>
      <c r="CG159" s="108"/>
      <c r="CH159" s="108"/>
      <c r="CI159" s="108"/>
    </row>
    <row r="160">
      <c r="A160" s="37"/>
      <c r="B160" s="109" t="str">
        <f>VLOOKUP($A160,'4.02 (071021)'!A:C,2,FALSE)</f>
        <v>#N/A</v>
      </c>
      <c r="C160" s="109" t="str">
        <f>IFERROR(__xludf.DUMMYFUNCTION("TRANSPOSE(sort(SORTN(FILTER('ALL DEC'!F:F,'ALL DEC'!D:D=$A160),3,0,2,FALSE),1,FALSE))"),"#N/A")</f>
        <v>#N/A</v>
      </c>
      <c r="D160" s="111"/>
      <c r="E160" s="109"/>
      <c r="F160" s="115"/>
      <c r="G160" s="113">
        <f>countif('ALL DEC'!D:D,$A160)</f>
        <v>0</v>
      </c>
      <c r="H160" s="114" t="str">
        <f>VLOOKUP($A160&amp;$C160,'ALL DEC'!$B:$P,15,FALSE)</f>
        <v>#N/A</v>
      </c>
      <c r="I160" s="109" t="str">
        <f>VLOOKUP($A160&amp;$D160,'ALL DEC'!$B:$P,15,FALSE)</f>
        <v>#N/A</v>
      </c>
      <c r="J160" s="109" t="str">
        <f>VLOOKUP($A160&amp;$E160,'ALL DEC'!$B:$P,15,FALSE)</f>
        <v>#N/A</v>
      </c>
      <c r="K160" s="109" t="str">
        <f>VLOOKUP($A160&amp;$F160,'ALL DEC'!$B:$P,15,FALSE)</f>
        <v>#N/A</v>
      </c>
      <c r="L160" s="114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8"/>
      <c r="BA160" s="108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8"/>
      <c r="BL160" s="108"/>
      <c r="BM160" s="108"/>
      <c r="BN160" s="108"/>
      <c r="BO160" s="108"/>
      <c r="BP160" s="108"/>
      <c r="BQ160" s="108"/>
      <c r="BR160" s="108"/>
      <c r="BS160" s="108"/>
      <c r="BT160" s="108"/>
      <c r="BU160" s="108"/>
      <c r="BV160" s="108"/>
      <c r="BW160" s="108"/>
      <c r="BX160" s="108"/>
      <c r="BY160" s="108"/>
      <c r="BZ160" s="108"/>
      <c r="CA160" s="108"/>
      <c r="CB160" s="108"/>
      <c r="CC160" s="108"/>
      <c r="CD160" s="108"/>
      <c r="CE160" s="108"/>
      <c r="CF160" s="108"/>
      <c r="CG160" s="108"/>
      <c r="CH160" s="108"/>
      <c r="CI160" s="108"/>
    </row>
    <row r="161">
      <c r="A161" s="37"/>
      <c r="B161" s="109" t="str">
        <f>VLOOKUP($A161,'4.02 (071021)'!A:C,2,FALSE)</f>
        <v>#N/A</v>
      </c>
      <c r="C161" s="109" t="str">
        <f>IFERROR(__xludf.DUMMYFUNCTION("TRANSPOSE(sort(SORTN(FILTER('ALL DEC'!F:F,'ALL DEC'!D:D=$A161),3,0,2,FALSE),1,FALSE))"),"#N/A")</f>
        <v>#N/A</v>
      </c>
      <c r="D161" s="111"/>
      <c r="E161" s="109"/>
      <c r="F161" s="115"/>
      <c r="G161" s="113">
        <f>countif('ALL DEC'!D:D,$A161)</f>
        <v>0</v>
      </c>
      <c r="H161" s="114" t="str">
        <f>VLOOKUP($A161&amp;$C161,'ALL DEC'!$B:$P,15,FALSE)</f>
        <v>#N/A</v>
      </c>
      <c r="I161" s="109" t="str">
        <f>VLOOKUP($A161&amp;$D161,'ALL DEC'!$B:$P,15,FALSE)</f>
        <v>#N/A</v>
      </c>
      <c r="J161" s="109" t="str">
        <f>VLOOKUP($A161&amp;$E161,'ALL DEC'!$B:$P,15,FALSE)</f>
        <v>#N/A</v>
      </c>
      <c r="K161" s="109" t="str">
        <f>VLOOKUP($A161&amp;$F161,'ALL DEC'!$B:$P,15,FALSE)</f>
        <v>#N/A</v>
      </c>
      <c r="L161" s="114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8"/>
      <c r="AY161" s="108"/>
      <c r="AZ161" s="108"/>
      <c r="BA161" s="108"/>
      <c r="BB161" s="108"/>
      <c r="BC161" s="108"/>
      <c r="BD161" s="108"/>
      <c r="BE161" s="108"/>
      <c r="BF161" s="108"/>
      <c r="BG161" s="108"/>
      <c r="BH161" s="108"/>
      <c r="BI161" s="108"/>
      <c r="BJ161" s="108"/>
      <c r="BK161" s="108"/>
      <c r="BL161" s="108"/>
      <c r="BM161" s="108"/>
      <c r="BN161" s="108"/>
      <c r="BO161" s="108"/>
      <c r="BP161" s="108"/>
      <c r="BQ161" s="108"/>
      <c r="BR161" s="108"/>
      <c r="BS161" s="108"/>
      <c r="BT161" s="108"/>
      <c r="BU161" s="108"/>
      <c r="BV161" s="108"/>
      <c r="BW161" s="108"/>
      <c r="BX161" s="108"/>
      <c r="BY161" s="108"/>
      <c r="BZ161" s="108"/>
      <c r="CA161" s="108"/>
      <c r="CB161" s="108"/>
      <c r="CC161" s="108"/>
      <c r="CD161" s="108"/>
      <c r="CE161" s="108"/>
      <c r="CF161" s="108"/>
      <c r="CG161" s="108"/>
      <c r="CH161" s="108"/>
      <c r="CI161" s="108"/>
    </row>
    <row r="162">
      <c r="A162" s="37"/>
      <c r="B162" s="109" t="str">
        <f>VLOOKUP($A162,'4.02 (071021)'!A:C,2,FALSE)</f>
        <v>#N/A</v>
      </c>
      <c r="C162" s="109" t="str">
        <f>IFERROR(__xludf.DUMMYFUNCTION("TRANSPOSE(sort(SORTN(FILTER('ALL DEC'!F:F,'ALL DEC'!D:D=$A162),3,0,2,FALSE),1,FALSE))"),"#N/A")</f>
        <v>#N/A</v>
      </c>
      <c r="D162" s="111"/>
      <c r="E162" s="109"/>
      <c r="F162" s="115"/>
      <c r="G162" s="113">
        <f>countif('ALL DEC'!D:D,$A162)</f>
        <v>0</v>
      </c>
      <c r="H162" s="114" t="str">
        <f>VLOOKUP($A162&amp;$C162,'ALL DEC'!$B:$P,15,FALSE)</f>
        <v>#N/A</v>
      </c>
      <c r="I162" s="109" t="str">
        <f>VLOOKUP($A162&amp;$D162,'ALL DEC'!$B:$P,15,FALSE)</f>
        <v>#N/A</v>
      </c>
      <c r="J162" s="109" t="str">
        <f>VLOOKUP($A162&amp;$E162,'ALL DEC'!$B:$P,15,FALSE)</f>
        <v>#N/A</v>
      </c>
      <c r="K162" s="109" t="str">
        <f>VLOOKUP($A162&amp;$F162,'ALL DEC'!$B:$P,15,FALSE)</f>
        <v>#N/A</v>
      </c>
      <c r="L162" s="114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8"/>
      <c r="BA162" s="108"/>
      <c r="BB162" s="108"/>
      <c r="BC162" s="108"/>
      <c r="BD162" s="108"/>
      <c r="BE162" s="108"/>
      <c r="BF162" s="108"/>
      <c r="BG162" s="108"/>
      <c r="BH162" s="108"/>
      <c r="BI162" s="108"/>
      <c r="BJ162" s="108"/>
      <c r="BK162" s="108"/>
      <c r="BL162" s="108"/>
      <c r="BM162" s="108"/>
      <c r="BN162" s="108"/>
      <c r="BO162" s="108"/>
      <c r="BP162" s="108"/>
      <c r="BQ162" s="108"/>
      <c r="BR162" s="108"/>
      <c r="BS162" s="108"/>
      <c r="BT162" s="108"/>
      <c r="BU162" s="108"/>
      <c r="BV162" s="108"/>
      <c r="BW162" s="108"/>
      <c r="BX162" s="108"/>
      <c r="BY162" s="108"/>
      <c r="BZ162" s="108"/>
      <c r="CA162" s="108"/>
      <c r="CB162" s="108"/>
      <c r="CC162" s="108"/>
      <c r="CD162" s="108"/>
      <c r="CE162" s="108"/>
      <c r="CF162" s="108"/>
      <c r="CG162" s="108"/>
      <c r="CH162" s="108"/>
      <c r="CI162" s="108"/>
    </row>
    <row r="163">
      <c r="A163" s="37"/>
      <c r="B163" s="109" t="str">
        <f>VLOOKUP($A163,'4.02 (071021)'!A:C,2,FALSE)</f>
        <v>#N/A</v>
      </c>
      <c r="C163" s="109" t="str">
        <f>IFERROR(__xludf.DUMMYFUNCTION("TRANSPOSE(sort(SORTN(FILTER('ALL DEC'!F:F,'ALL DEC'!D:D=$A163),3,0,2,FALSE),1,FALSE))"),"#N/A")</f>
        <v>#N/A</v>
      </c>
      <c r="D163" s="111"/>
      <c r="E163" s="109"/>
      <c r="F163" s="115"/>
      <c r="G163" s="113">
        <f>countif('ALL DEC'!D:D,$A163)</f>
        <v>0</v>
      </c>
      <c r="H163" s="114" t="str">
        <f>VLOOKUP($A163&amp;$C163,'ALL DEC'!$B:$P,15,FALSE)</f>
        <v>#N/A</v>
      </c>
      <c r="I163" s="109" t="str">
        <f>VLOOKUP($A163&amp;$D163,'ALL DEC'!$B:$P,15,FALSE)</f>
        <v>#N/A</v>
      </c>
      <c r="J163" s="109" t="str">
        <f>VLOOKUP($A163&amp;$E163,'ALL DEC'!$B:$P,15,FALSE)</f>
        <v>#N/A</v>
      </c>
      <c r="K163" s="109" t="str">
        <f>VLOOKUP($A163&amp;$F163,'ALL DEC'!$B:$P,15,FALSE)</f>
        <v>#N/A</v>
      </c>
      <c r="L163" s="114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  <c r="BS163" s="108"/>
      <c r="BT163" s="108"/>
      <c r="BU163" s="108"/>
      <c r="BV163" s="108"/>
      <c r="BW163" s="108"/>
      <c r="BX163" s="108"/>
      <c r="BY163" s="108"/>
      <c r="BZ163" s="108"/>
      <c r="CA163" s="108"/>
      <c r="CB163" s="108"/>
      <c r="CC163" s="108"/>
      <c r="CD163" s="108"/>
      <c r="CE163" s="108"/>
      <c r="CF163" s="108"/>
      <c r="CG163" s="108"/>
      <c r="CH163" s="108"/>
      <c r="CI163" s="108"/>
    </row>
    <row r="164">
      <c r="A164" s="37"/>
      <c r="B164" s="109" t="str">
        <f>VLOOKUP($A164,'4.02 (071021)'!A:C,2,FALSE)</f>
        <v>#N/A</v>
      </c>
      <c r="C164" s="109" t="str">
        <f>IFERROR(__xludf.DUMMYFUNCTION("TRANSPOSE(sort(SORTN(FILTER('ALL DEC'!F:F,'ALL DEC'!D:D=$A164),3,0,2,FALSE),1,FALSE))"),"#N/A")</f>
        <v>#N/A</v>
      </c>
      <c r="D164" s="111"/>
      <c r="E164" s="109"/>
      <c r="F164" s="115"/>
      <c r="G164" s="113">
        <f>countif('ALL DEC'!D:D,$A164)</f>
        <v>0</v>
      </c>
      <c r="H164" s="114" t="str">
        <f>VLOOKUP($A164&amp;$C164,'ALL DEC'!$B:$P,15,FALSE)</f>
        <v>#N/A</v>
      </c>
      <c r="I164" s="109" t="str">
        <f>VLOOKUP($A164&amp;$D164,'ALL DEC'!$B:$P,15,FALSE)</f>
        <v>#N/A</v>
      </c>
      <c r="J164" s="109" t="str">
        <f>VLOOKUP($A164&amp;$E164,'ALL DEC'!$B:$P,15,FALSE)</f>
        <v>#N/A</v>
      </c>
      <c r="K164" s="109" t="str">
        <f>VLOOKUP($A164&amp;$F164,'ALL DEC'!$B:$P,15,FALSE)</f>
        <v>#N/A</v>
      </c>
      <c r="L164" s="114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8"/>
      <c r="BA164" s="108"/>
      <c r="BB164" s="108"/>
      <c r="BC164" s="108"/>
      <c r="BD164" s="108"/>
      <c r="BE164" s="108"/>
      <c r="BF164" s="108"/>
      <c r="BG164" s="108"/>
      <c r="BH164" s="108"/>
      <c r="BI164" s="108"/>
      <c r="BJ164" s="108"/>
      <c r="BK164" s="108"/>
      <c r="BL164" s="108"/>
      <c r="BM164" s="108"/>
      <c r="BN164" s="108"/>
      <c r="BO164" s="108"/>
      <c r="BP164" s="108"/>
      <c r="BQ164" s="108"/>
      <c r="BR164" s="108"/>
      <c r="BS164" s="108"/>
      <c r="BT164" s="108"/>
      <c r="BU164" s="108"/>
      <c r="BV164" s="108"/>
      <c r="BW164" s="108"/>
      <c r="BX164" s="108"/>
      <c r="BY164" s="108"/>
      <c r="BZ164" s="108"/>
      <c r="CA164" s="108"/>
      <c r="CB164" s="108"/>
      <c r="CC164" s="108"/>
      <c r="CD164" s="108"/>
      <c r="CE164" s="108"/>
      <c r="CF164" s="108"/>
      <c r="CG164" s="108"/>
      <c r="CH164" s="108"/>
      <c r="CI164" s="108"/>
    </row>
    <row r="165">
      <c r="A165" s="37"/>
      <c r="B165" s="109" t="str">
        <f>VLOOKUP($A165,'4.02 (071021)'!A:C,2,FALSE)</f>
        <v>#N/A</v>
      </c>
      <c r="C165" s="109" t="str">
        <f>IFERROR(__xludf.DUMMYFUNCTION("TRANSPOSE(sort(SORTN(FILTER('ALL DEC'!F:F,'ALL DEC'!D:D=$A165),3,0,2,FALSE),1,FALSE))"),"#N/A")</f>
        <v>#N/A</v>
      </c>
      <c r="D165" s="111"/>
      <c r="E165" s="109"/>
      <c r="F165" s="115"/>
      <c r="G165" s="113">
        <f>countif('ALL DEC'!D:D,$A165)</f>
        <v>0</v>
      </c>
      <c r="H165" s="114" t="str">
        <f>VLOOKUP($A165&amp;$C165,'ALL DEC'!$B:$P,15,FALSE)</f>
        <v>#N/A</v>
      </c>
      <c r="I165" s="109" t="str">
        <f>VLOOKUP($A165&amp;$D165,'ALL DEC'!$B:$P,15,FALSE)</f>
        <v>#N/A</v>
      </c>
      <c r="J165" s="109" t="str">
        <f>VLOOKUP($A165&amp;$E165,'ALL DEC'!$B:$P,15,FALSE)</f>
        <v>#N/A</v>
      </c>
      <c r="K165" s="109" t="str">
        <f>VLOOKUP($A165&amp;$F165,'ALL DEC'!$B:$P,15,FALSE)</f>
        <v>#N/A</v>
      </c>
      <c r="L165" s="114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8"/>
      <c r="BA165" s="108"/>
      <c r="BB165" s="108"/>
      <c r="BC165" s="108"/>
      <c r="BD165" s="108"/>
      <c r="BE165" s="108"/>
      <c r="BF165" s="108"/>
      <c r="BG165" s="108"/>
      <c r="BH165" s="108"/>
      <c r="BI165" s="108"/>
      <c r="BJ165" s="108"/>
      <c r="BK165" s="108"/>
      <c r="BL165" s="108"/>
      <c r="BM165" s="108"/>
      <c r="BN165" s="108"/>
      <c r="BO165" s="108"/>
      <c r="BP165" s="108"/>
      <c r="BQ165" s="108"/>
      <c r="BR165" s="108"/>
      <c r="BS165" s="108"/>
      <c r="BT165" s="108"/>
      <c r="BU165" s="108"/>
      <c r="BV165" s="108"/>
      <c r="BW165" s="108"/>
      <c r="BX165" s="108"/>
      <c r="BY165" s="108"/>
      <c r="BZ165" s="108"/>
      <c r="CA165" s="108"/>
      <c r="CB165" s="108"/>
      <c r="CC165" s="108"/>
      <c r="CD165" s="108"/>
      <c r="CE165" s="108"/>
      <c r="CF165" s="108"/>
      <c r="CG165" s="108"/>
      <c r="CH165" s="108"/>
      <c r="CI165" s="108"/>
    </row>
    <row r="166">
      <c r="A166" s="37"/>
      <c r="B166" s="109" t="str">
        <f>VLOOKUP($A166,'4.02 (071021)'!A:C,2,FALSE)</f>
        <v>#N/A</v>
      </c>
      <c r="C166" s="109" t="str">
        <f>IFERROR(__xludf.DUMMYFUNCTION("TRANSPOSE(sort(SORTN(FILTER('ALL DEC'!F:F,'ALL DEC'!D:D=$A166),3,0,2,FALSE),1,FALSE))"),"#N/A")</f>
        <v>#N/A</v>
      </c>
      <c r="D166" s="111"/>
      <c r="E166" s="109"/>
      <c r="F166" s="115"/>
      <c r="G166" s="113">
        <f>countif('ALL DEC'!D:D,$A166)</f>
        <v>0</v>
      </c>
      <c r="H166" s="114" t="str">
        <f>VLOOKUP($A166&amp;$C166,'ALL DEC'!$B:$P,15,FALSE)</f>
        <v>#N/A</v>
      </c>
      <c r="I166" s="109" t="str">
        <f>VLOOKUP($A166&amp;$D166,'ALL DEC'!$B:$P,15,FALSE)</f>
        <v>#N/A</v>
      </c>
      <c r="J166" s="109" t="str">
        <f>VLOOKUP($A166&amp;$E166,'ALL DEC'!$B:$P,15,FALSE)</f>
        <v>#N/A</v>
      </c>
      <c r="K166" s="109" t="str">
        <f>VLOOKUP($A166&amp;$F166,'ALL DEC'!$B:$P,15,FALSE)</f>
        <v>#N/A</v>
      </c>
      <c r="L166" s="114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8"/>
      <c r="BA166" s="108"/>
      <c r="BB166" s="108"/>
      <c r="BC166" s="108"/>
      <c r="BD166" s="108"/>
      <c r="BE166" s="108"/>
      <c r="BF166" s="108"/>
      <c r="BG166" s="108"/>
      <c r="BH166" s="108"/>
      <c r="BI166" s="108"/>
      <c r="BJ166" s="108"/>
      <c r="BK166" s="108"/>
      <c r="BL166" s="108"/>
      <c r="BM166" s="108"/>
      <c r="BN166" s="108"/>
      <c r="BO166" s="108"/>
      <c r="BP166" s="108"/>
      <c r="BQ166" s="108"/>
      <c r="BR166" s="108"/>
      <c r="BS166" s="108"/>
      <c r="BT166" s="108"/>
      <c r="BU166" s="108"/>
      <c r="BV166" s="108"/>
      <c r="BW166" s="108"/>
      <c r="BX166" s="108"/>
      <c r="BY166" s="108"/>
      <c r="BZ166" s="108"/>
      <c r="CA166" s="108"/>
      <c r="CB166" s="108"/>
      <c r="CC166" s="108"/>
      <c r="CD166" s="108"/>
      <c r="CE166" s="108"/>
      <c r="CF166" s="108"/>
      <c r="CG166" s="108"/>
      <c r="CH166" s="108"/>
      <c r="CI166" s="108"/>
    </row>
    <row r="167">
      <c r="A167" s="37"/>
      <c r="B167" s="109" t="str">
        <f>VLOOKUP($A167,'4.02 (071021)'!A:C,2,FALSE)</f>
        <v>#N/A</v>
      </c>
      <c r="C167" s="109" t="str">
        <f>IFERROR(__xludf.DUMMYFUNCTION("TRANSPOSE(sort(SORTN(FILTER('ALL DEC'!F:F,'ALL DEC'!D:D=$A167),3,0,2,FALSE),1,FALSE))"),"#N/A")</f>
        <v>#N/A</v>
      </c>
      <c r="D167" s="111"/>
      <c r="E167" s="109"/>
      <c r="F167" s="115"/>
      <c r="G167" s="113">
        <f>countif('ALL DEC'!D:D,$A167)</f>
        <v>0</v>
      </c>
      <c r="H167" s="114" t="str">
        <f>VLOOKUP($A167&amp;$C167,'ALL DEC'!$B:$P,15,FALSE)</f>
        <v>#N/A</v>
      </c>
      <c r="I167" s="109" t="str">
        <f>VLOOKUP($A167&amp;$D167,'ALL DEC'!$B:$P,15,FALSE)</f>
        <v>#N/A</v>
      </c>
      <c r="J167" s="109" t="str">
        <f>VLOOKUP($A167&amp;$E167,'ALL DEC'!$B:$P,15,FALSE)</f>
        <v>#N/A</v>
      </c>
      <c r="K167" s="109" t="str">
        <f>VLOOKUP($A167&amp;$F167,'ALL DEC'!$B:$P,15,FALSE)</f>
        <v>#N/A</v>
      </c>
      <c r="L167" s="114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8"/>
      <c r="BA167" s="108"/>
      <c r="BB167" s="108"/>
      <c r="BC167" s="108"/>
      <c r="BD167" s="108"/>
      <c r="BE167" s="108"/>
      <c r="BF167" s="108"/>
      <c r="BG167" s="108"/>
      <c r="BH167" s="108"/>
      <c r="BI167" s="108"/>
      <c r="BJ167" s="108"/>
      <c r="BK167" s="108"/>
      <c r="BL167" s="108"/>
      <c r="BM167" s="108"/>
      <c r="BN167" s="108"/>
      <c r="BO167" s="108"/>
      <c r="BP167" s="108"/>
      <c r="BQ167" s="108"/>
      <c r="BR167" s="108"/>
      <c r="BS167" s="108"/>
      <c r="BT167" s="108"/>
      <c r="BU167" s="108"/>
      <c r="BV167" s="108"/>
      <c r="BW167" s="108"/>
      <c r="BX167" s="108"/>
      <c r="BY167" s="108"/>
      <c r="BZ167" s="108"/>
      <c r="CA167" s="108"/>
      <c r="CB167" s="108"/>
      <c r="CC167" s="108"/>
      <c r="CD167" s="108"/>
      <c r="CE167" s="108"/>
      <c r="CF167" s="108"/>
      <c r="CG167" s="108"/>
      <c r="CH167" s="108"/>
      <c r="CI167" s="108"/>
    </row>
    <row r="168">
      <c r="A168" s="37"/>
      <c r="B168" s="109" t="str">
        <f>VLOOKUP($A168,'4.02 (071021)'!A:C,2,FALSE)</f>
        <v>#N/A</v>
      </c>
      <c r="C168" s="109" t="str">
        <f>IFERROR(__xludf.DUMMYFUNCTION("TRANSPOSE(sort(SORTN(FILTER('ALL DEC'!F:F,'ALL DEC'!D:D=$A168),3,0,2,FALSE),1,FALSE))"),"#N/A")</f>
        <v>#N/A</v>
      </c>
      <c r="D168" s="111"/>
      <c r="E168" s="109"/>
      <c r="F168" s="115"/>
      <c r="G168" s="113">
        <f>countif('ALL DEC'!D:D,$A168)</f>
        <v>0</v>
      </c>
      <c r="H168" s="114" t="str">
        <f>VLOOKUP($A168&amp;$C168,'ALL DEC'!$B:$P,15,FALSE)</f>
        <v>#N/A</v>
      </c>
      <c r="I168" s="109" t="str">
        <f>VLOOKUP($A168&amp;$D168,'ALL DEC'!$B:$P,15,FALSE)</f>
        <v>#N/A</v>
      </c>
      <c r="J168" s="109" t="str">
        <f>VLOOKUP($A168&amp;$E168,'ALL DEC'!$B:$P,15,FALSE)</f>
        <v>#N/A</v>
      </c>
      <c r="K168" s="109" t="str">
        <f>VLOOKUP($A168&amp;$F168,'ALL DEC'!$B:$P,15,FALSE)</f>
        <v>#N/A</v>
      </c>
      <c r="L168" s="114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8"/>
      <c r="BA168" s="108"/>
      <c r="BB168" s="108"/>
      <c r="BC168" s="108"/>
      <c r="BD168" s="108"/>
      <c r="BE168" s="108"/>
      <c r="BF168" s="108"/>
      <c r="BG168" s="108"/>
      <c r="BH168" s="108"/>
      <c r="BI168" s="108"/>
      <c r="BJ168" s="108"/>
      <c r="BK168" s="108"/>
      <c r="BL168" s="108"/>
      <c r="BM168" s="108"/>
      <c r="BN168" s="108"/>
      <c r="BO168" s="108"/>
      <c r="BP168" s="108"/>
      <c r="BQ168" s="108"/>
      <c r="BR168" s="108"/>
      <c r="BS168" s="108"/>
      <c r="BT168" s="108"/>
      <c r="BU168" s="108"/>
      <c r="BV168" s="108"/>
      <c r="BW168" s="108"/>
      <c r="BX168" s="108"/>
      <c r="BY168" s="108"/>
      <c r="BZ168" s="108"/>
      <c r="CA168" s="108"/>
      <c r="CB168" s="108"/>
      <c r="CC168" s="108"/>
      <c r="CD168" s="108"/>
      <c r="CE168" s="108"/>
      <c r="CF168" s="108"/>
      <c r="CG168" s="108"/>
      <c r="CH168" s="108"/>
      <c r="CI168" s="108"/>
    </row>
    <row r="169">
      <c r="A169" s="37"/>
      <c r="B169" s="109" t="str">
        <f>VLOOKUP($A169,'4.02 (071021)'!A:C,2,FALSE)</f>
        <v>#N/A</v>
      </c>
      <c r="C169" s="109" t="str">
        <f>IFERROR(__xludf.DUMMYFUNCTION("TRANSPOSE(sort(SORTN(FILTER('ALL DEC'!F:F,'ALL DEC'!D:D=$A169),3,0,2,FALSE),1,FALSE))"),"#N/A")</f>
        <v>#N/A</v>
      </c>
      <c r="D169" s="111"/>
      <c r="E169" s="109"/>
      <c r="F169" s="115"/>
      <c r="G169" s="113">
        <f>countif('ALL DEC'!D:D,$A169)</f>
        <v>0</v>
      </c>
      <c r="H169" s="114" t="str">
        <f>VLOOKUP($A169&amp;$C169,'ALL DEC'!$B:$P,15,FALSE)</f>
        <v>#N/A</v>
      </c>
      <c r="I169" s="109" t="str">
        <f>VLOOKUP($A169&amp;$D169,'ALL DEC'!$B:$P,15,FALSE)</f>
        <v>#N/A</v>
      </c>
      <c r="J169" s="109" t="str">
        <f>VLOOKUP($A169&amp;$E169,'ALL DEC'!$B:$P,15,FALSE)</f>
        <v>#N/A</v>
      </c>
      <c r="K169" s="109" t="str">
        <f>VLOOKUP($A169&amp;$F169,'ALL DEC'!$B:$P,15,FALSE)</f>
        <v>#N/A</v>
      </c>
      <c r="L169" s="114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8"/>
      <c r="BA169" s="108"/>
      <c r="BB169" s="108"/>
      <c r="BC169" s="108"/>
      <c r="BD169" s="108"/>
      <c r="BE169" s="108"/>
      <c r="BF169" s="108"/>
      <c r="BG169" s="108"/>
      <c r="BH169" s="108"/>
      <c r="BI169" s="108"/>
      <c r="BJ169" s="108"/>
      <c r="BK169" s="108"/>
      <c r="BL169" s="108"/>
      <c r="BM169" s="108"/>
      <c r="BN169" s="108"/>
      <c r="BO169" s="108"/>
      <c r="BP169" s="108"/>
      <c r="BQ169" s="108"/>
      <c r="BR169" s="108"/>
      <c r="BS169" s="108"/>
      <c r="BT169" s="108"/>
      <c r="BU169" s="108"/>
      <c r="BV169" s="108"/>
      <c r="BW169" s="108"/>
      <c r="BX169" s="108"/>
      <c r="BY169" s="108"/>
      <c r="BZ169" s="108"/>
      <c r="CA169" s="108"/>
      <c r="CB169" s="108"/>
      <c r="CC169" s="108"/>
      <c r="CD169" s="108"/>
      <c r="CE169" s="108"/>
      <c r="CF169" s="108"/>
      <c r="CG169" s="108"/>
      <c r="CH169" s="108"/>
      <c r="CI169" s="108"/>
    </row>
    <row r="170">
      <c r="A170" s="37"/>
      <c r="B170" s="109" t="str">
        <f>VLOOKUP($A170,'4.02 (071021)'!A:C,2,FALSE)</f>
        <v>#N/A</v>
      </c>
      <c r="C170" s="109" t="str">
        <f>IFERROR(__xludf.DUMMYFUNCTION("TRANSPOSE(sort(SORTN(FILTER('ALL DEC'!F:F,'ALL DEC'!D:D=$A170),3,0,2,FALSE),1,FALSE))"),"#N/A")</f>
        <v>#N/A</v>
      </c>
      <c r="D170" s="111"/>
      <c r="E170" s="109"/>
      <c r="F170" s="115"/>
      <c r="G170" s="113">
        <f>countif('ALL DEC'!D:D,$A170)</f>
        <v>0</v>
      </c>
      <c r="H170" s="114" t="str">
        <f>VLOOKUP($A170&amp;$C170,'ALL DEC'!$B:$P,15,FALSE)</f>
        <v>#N/A</v>
      </c>
      <c r="I170" s="109" t="str">
        <f>VLOOKUP($A170&amp;$D170,'ALL DEC'!$B:$P,15,FALSE)</f>
        <v>#N/A</v>
      </c>
      <c r="J170" s="109" t="str">
        <f>VLOOKUP($A170&amp;$E170,'ALL DEC'!$B:$P,15,FALSE)</f>
        <v>#N/A</v>
      </c>
      <c r="K170" s="109" t="str">
        <f>VLOOKUP($A170&amp;$F170,'ALL DEC'!$B:$P,15,FALSE)</f>
        <v>#N/A</v>
      </c>
      <c r="L170" s="114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8"/>
      <c r="BA170" s="108"/>
      <c r="BB170" s="108"/>
      <c r="BC170" s="108"/>
      <c r="BD170" s="108"/>
      <c r="BE170" s="108"/>
      <c r="BF170" s="108"/>
      <c r="BG170" s="108"/>
      <c r="BH170" s="108"/>
      <c r="BI170" s="108"/>
      <c r="BJ170" s="108"/>
      <c r="BK170" s="108"/>
      <c r="BL170" s="108"/>
      <c r="BM170" s="108"/>
      <c r="BN170" s="108"/>
      <c r="BO170" s="108"/>
      <c r="BP170" s="108"/>
      <c r="BQ170" s="108"/>
      <c r="BR170" s="108"/>
      <c r="BS170" s="108"/>
      <c r="BT170" s="108"/>
      <c r="BU170" s="108"/>
      <c r="BV170" s="108"/>
      <c r="BW170" s="108"/>
      <c r="BX170" s="108"/>
      <c r="BY170" s="108"/>
      <c r="BZ170" s="108"/>
      <c r="CA170" s="108"/>
      <c r="CB170" s="108"/>
      <c r="CC170" s="108"/>
      <c r="CD170" s="108"/>
      <c r="CE170" s="108"/>
      <c r="CF170" s="108"/>
      <c r="CG170" s="108"/>
      <c r="CH170" s="108"/>
      <c r="CI170" s="108"/>
    </row>
    <row r="171">
      <c r="A171" s="37"/>
      <c r="B171" s="109" t="str">
        <f>VLOOKUP($A171,'4.02 (071021)'!A:C,2,FALSE)</f>
        <v>#N/A</v>
      </c>
      <c r="C171" s="109" t="str">
        <f>IFERROR(__xludf.DUMMYFUNCTION("TRANSPOSE(sort(SORTN(FILTER('ALL DEC'!F:F,'ALL DEC'!D:D=$A171),3,0,2,FALSE),1,FALSE))"),"#N/A")</f>
        <v>#N/A</v>
      </c>
      <c r="D171" s="111"/>
      <c r="E171" s="109"/>
      <c r="F171" s="115"/>
      <c r="G171" s="113">
        <f>countif('ALL DEC'!D:D,$A171)</f>
        <v>0</v>
      </c>
      <c r="H171" s="114" t="str">
        <f>VLOOKUP($A171&amp;$C171,'ALL DEC'!$B:$P,15,FALSE)</f>
        <v>#N/A</v>
      </c>
      <c r="I171" s="109" t="str">
        <f>VLOOKUP($A171&amp;$D171,'ALL DEC'!$B:$P,15,FALSE)</f>
        <v>#N/A</v>
      </c>
      <c r="J171" s="109" t="str">
        <f>VLOOKUP($A171&amp;$E171,'ALL DEC'!$B:$P,15,FALSE)</f>
        <v>#N/A</v>
      </c>
      <c r="K171" s="109" t="str">
        <f>VLOOKUP($A171&amp;$F171,'ALL DEC'!$B:$P,15,FALSE)</f>
        <v>#N/A</v>
      </c>
      <c r="L171" s="114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8"/>
      <c r="BA171" s="108"/>
      <c r="BB171" s="108"/>
      <c r="BC171" s="108"/>
      <c r="BD171" s="108"/>
      <c r="BE171" s="108"/>
      <c r="BF171" s="108"/>
      <c r="BG171" s="108"/>
      <c r="BH171" s="108"/>
      <c r="BI171" s="108"/>
      <c r="BJ171" s="108"/>
      <c r="BK171" s="108"/>
      <c r="BL171" s="108"/>
      <c r="BM171" s="108"/>
      <c r="BN171" s="108"/>
      <c r="BO171" s="108"/>
      <c r="BP171" s="108"/>
      <c r="BQ171" s="108"/>
      <c r="BR171" s="108"/>
      <c r="BS171" s="108"/>
      <c r="BT171" s="108"/>
      <c r="BU171" s="108"/>
      <c r="BV171" s="108"/>
      <c r="BW171" s="108"/>
      <c r="BX171" s="108"/>
      <c r="BY171" s="108"/>
      <c r="BZ171" s="108"/>
      <c r="CA171" s="108"/>
      <c r="CB171" s="108"/>
      <c r="CC171" s="108"/>
      <c r="CD171" s="108"/>
      <c r="CE171" s="108"/>
      <c r="CF171" s="108"/>
      <c r="CG171" s="108"/>
      <c r="CH171" s="108"/>
      <c r="CI171" s="108"/>
    </row>
    <row r="172">
      <c r="A172" s="37"/>
      <c r="B172" s="109" t="str">
        <f>VLOOKUP($A172,'4.02 (071021)'!A:C,2,FALSE)</f>
        <v>#N/A</v>
      </c>
      <c r="C172" s="109" t="str">
        <f>IFERROR(__xludf.DUMMYFUNCTION("TRANSPOSE(sort(SORTN(FILTER('ALL DEC'!F:F,'ALL DEC'!D:D=$A172),3,0,2,FALSE),1,FALSE))"),"#N/A")</f>
        <v>#N/A</v>
      </c>
      <c r="D172" s="111"/>
      <c r="E172" s="109"/>
      <c r="F172" s="115"/>
      <c r="G172" s="113">
        <f>countif('ALL DEC'!D:D,$A172)</f>
        <v>0</v>
      </c>
      <c r="H172" s="114" t="str">
        <f>VLOOKUP($A172&amp;$C172,'ALL DEC'!$B:$P,15,FALSE)</f>
        <v>#N/A</v>
      </c>
      <c r="I172" s="109" t="str">
        <f>VLOOKUP($A172&amp;$D172,'ALL DEC'!$B:$P,15,FALSE)</f>
        <v>#N/A</v>
      </c>
      <c r="J172" s="109" t="str">
        <f>VLOOKUP($A172&amp;$E172,'ALL DEC'!$B:$P,15,FALSE)</f>
        <v>#N/A</v>
      </c>
      <c r="K172" s="109" t="str">
        <f>VLOOKUP($A172&amp;$F172,'ALL DEC'!$B:$P,15,FALSE)</f>
        <v>#N/A</v>
      </c>
      <c r="L172" s="114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8"/>
      <c r="BA172" s="108"/>
      <c r="BB172" s="108"/>
      <c r="BC172" s="108"/>
      <c r="BD172" s="108"/>
      <c r="BE172" s="108"/>
      <c r="BF172" s="108"/>
      <c r="BG172" s="108"/>
      <c r="BH172" s="108"/>
      <c r="BI172" s="108"/>
      <c r="BJ172" s="108"/>
      <c r="BK172" s="108"/>
      <c r="BL172" s="108"/>
      <c r="BM172" s="108"/>
      <c r="BN172" s="108"/>
      <c r="BO172" s="108"/>
      <c r="BP172" s="108"/>
      <c r="BQ172" s="108"/>
      <c r="BR172" s="108"/>
      <c r="BS172" s="108"/>
      <c r="BT172" s="108"/>
      <c r="BU172" s="108"/>
      <c r="BV172" s="108"/>
      <c r="BW172" s="108"/>
      <c r="BX172" s="108"/>
      <c r="BY172" s="108"/>
      <c r="BZ172" s="108"/>
      <c r="CA172" s="108"/>
      <c r="CB172" s="108"/>
      <c r="CC172" s="108"/>
      <c r="CD172" s="108"/>
      <c r="CE172" s="108"/>
      <c r="CF172" s="108"/>
      <c r="CG172" s="108"/>
      <c r="CH172" s="108"/>
      <c r="CI172" s="108"/>
    </row>
    <row r="173">
      <c r="A173" s="37"/>
      <c r="B173" s="109" t="str">
        <f>VLOOKUP($A173,'4.02 (071021)'!A:C,2,FALSE)</f>
        <v>#N/A</v>
      </c>
      <c r="C173" s="109" t="str">
        <f>IFERROR(__xludf.DUMMYFUNCTION("TRANSPOSE(sort(SORTN(FILTER('ALL DEC'!F:F,'ALL DEC'!D:D=$A173),3,0,2,FALSE),1,FALSE))"),"#N/A")</f>
        <v>#N/A</v>
      </c>
      <c r="D173" s="111"/>
      <c r="E173" s="109"/>
      <c r="F173" s="115"/>
      <c r="G173" s="113">
        <f>countif('ALL DEC'!D:D,$A173)</f>
        <v>0</v>
      </c>
      <c r="H173" s="114" t="str">
        <f>VLOOKUP($A173&amp;$C173,'ALL DEC'!$B:$P,15,FALSE)</f>
        <v>#N/A</v>
      </c>
      <c r="I173" s="109" t="str">
        <f>VLOOKUP($A173&amp;$D173,'ALL DEC'!$B:$P,15,FALSE)</f>
        <v>#N/A</v>
      </c>
      <c r="J173" s="109" t="str">
        <f>VLOOKUP($A173&amp;$E173,'ALL DEC'!$B:$P,15,FALSE)</f>
        <v>#N/A</v>
      </c>
      <c r="K173" s="109" t="str">
        <f>VLOOKUP($A173&amp;$F173,'ALL DEC'!$B:$P,15,FALSE)</f>
        <v>#N/A</v>
      </c>
      <c r="L173" s="114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8"/>
      <c r="BA173" s="108"/>
      <c r="BB173" s="108"/>
      <c r="BC173" s="108"/>
      <c r="BD173" s="108"/>
      <c r="BE173" s="108"/>
      <c r="BF173" s="108"/>
      <c r="BG173" s="108"/>
      <c r="BH173" s="108"/>
      <c r="BI173" s="108"/>
      <c r="BJ173" s="108"/>
      <c r="BK173" s="108"/>
      <c r="BL173" s="108"/>
      <c r="BM173" s="108"/>
      <c r="BN173" s="108"/>
      <c r="BO173" s="108"/>
      <c r="BP173" s="108"/>
      <c r="BQ173" s="108"/>
      <c r="BR173" s="108"/>
      <c r="BS173" s="108"/>
      <c r="BT173" s="108"/>
      <c r="BU173" s="108"/>
      <c r="BV173" s="108"/>
      <c r="BW173" s="108"/>
      <c r="BX173" s="108"/>
      <c r="BY173" s="108"/>
      <c r="BZ173" s="108"/>
      <c r="CA173" s="108"/>
      <c r="CB173" s="108"/>
      <c r="CC173" s="108"/>
      <c r="CD173" s="108"/>
      <c r="CE173" s="108"/>
      <c r="CF173" s="108"/>
      <c r="CG173" s="108"/>
      <c r="CH173" s="108"/>
      <c r="CI173" s="108"/>
    </row>
    <row r="174">
      <c r="A174" s="37"/>
      <c r="B174" s="109" t="str">
        <f>VLOOKUP($A174,'4.02 (071021)'!A:C,2,FALSE)</f>
        <v>#N/A</v>
      </c>
      <c r="C174" s="109" t="str">
        <f>IFERROR(__xludf.DUMMYFUNCTION("TRANSPOSE(sort(SORTN(FILTER('ALL DEC'!F:F,'ALL DEC'!D:D=$A174),3,0,2,FALSE),1,FALSE))"),"#N/A")</f>
        <v>#N/A</v>
      </c>
      <c r="D174" s="111"/>
      <c r="E174" s="109"/>
      <c r="F174" s="115"/>
      <c r="G174" s="113">
        <f>countif('ALL DEC'!D:D,$A174)</f>
        <v>0</v>
      </c>
      <c r="H174" s="114" t="str">
        <f>VLOOKUP($A174&amp;$C174,'ALL DEC'!$B:$P,15,FALSE)</f>
        <v>#N/A</v>
      </c>
      <c r="I174" s="109" t="str">
        <f>VLOOKUP($A174&amp;$D174,'ALL DEC'!$B:$P,15,FALSE)</f>
        <v>#N/A</v>
      </c>
      <c r="J174" s="109" t="str">
        <f>VLOOKUP($A174&amp;$E174,'ALL DEC'!$B:$P,15,FALSE)</f>
        <v>#N/A</v>
      </c>
      <c r="K174" s="109" t="str">
        <f>VLOOKUP($A174&amp;$F174,'ALL DEC'!$B:$P,15,FALSE)</f>
        <v>#N/A</v>
      </c>
      <c r="L174" s="114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8"/>
      <c r="BA174" s="108"/>
      <c r="BB174" s="108"/>
      <c r="BC174" s="108"/>
      <c r="BD174" s="108"/>
      <c r="BE174" s="108"/>
      <c r="BF174" s="108"/>
      <c r="BG174" s="108"/>
      <c r="BH174" s="108"/>
      <c r="BI174" s="108"/>
      <c r="BJ174" s="108"/>
      <c r="BK174" s="108"/>
      <c r="BL174" s="108"/>
      <c r="BM174" s="108"/>
      <c r="BN174" s="108"/>
      <c r="BO174" s="108"/>
      <c r="BP174" s="108"/>
      <c r="BQ174" s="108"/>
      <c r="BR174" s="108"/>
      <c r="BS174" s="108"/>
      <c r="BT174" s="108"/>
      <c r="BU174" s="108"/>
      <c r="BV174" s="108"/>
      <c r="BW174" s="108"/>
      <c r="BX174" s="108"/>
      <c r="BY174" s="108"/>
      <c r="BZ174" s="108"/>
      <c r="CA174" s="108"/>
      <c r="CB174" s="108"/>
      <c r="CC174" s="108"/>
      <c r="CD174" s="108"/>
      <c r="CE174" s="108"/>
      <c r="CF174" s="108"/>
      <c r="CG174" s="108"/>
      <c r="CH174" s="108"/>
      <c r="CI174" s="108"/>
    </row>
    <row r="175">
      <c r="A175" s="37"/>
      <c r="B175" s="109" t="str">
        <f>VLOOKUP($A175,'4.02 (071021)'!A:C,2,FALSE)</f>
        <v>#N/A</v>
      </c>
      <c r="C175" s="109" t="str">
        <f>IFERROR(__xludf.DUMMYFUNCTION("TRANSPOSE(sort(SORTN(FILTER('ALL DEC'!F:F,'ALL DEC'!D:D=$A175),3,0,2,FALSE),1,FALSE))"),"#N/A")</f>
        <v>#N/A</v>
      </c>
      <c r="D175" s="111"/>
      <c r="E175" s="109"/>
      <c r="F175" s="115"/>
      <c r="G175" s="113">
        <f>countif('ALL DEC'!D:D,$A175)</f>
        <v>0</v>
      </c>
      <c r="H175" s="114" t="str">
        <f>VLOOKUP($A175&amp;$C175,'ALL DEC'!$B:$P,15,FALSE)</f>
        <v>#N/A</v>
      </c>
      <c r="I175" s="109" t="str">
        <f>VLOOKUP($A175&amp;$D175,'ALL DEC'!$B:$P,15,FALSE)</f>
        <v>#N/A</v>
      </c>
      <c r="J175" s="109" t="str">
        <f>VLOOKUP($A175&amp;$E175,'ALL DEC'!$B:$P,15,FALSE)</f>
        <v>#N/A</v>
      </c>
      <c r="K175" s="109" t="str">
        <f>VLOOKUP($A175&amp;$F175,'ALL DEC'!$B:$P,15,FALSE)</f>
        <v>#N/A</v>
      </c>
      <c r="L175" s="114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8"/>
      <c r="BA175" s="108"/>
      <c r="BB175" s="108"/>
      <c r="BC175" s="108"/>
      <c r="BD175" s="108"/>
      <c r="BE175" s="108"/>
      <c r="BF175" s="108"/>
      <c r="BG175" s="108"/>
      <c r="BH175" s="108"/>
      <c r="BI175" s="108"/>
      <c r="BJ175" s="108"/>
      <c r="BK175" s="108"/>
      <c r="BL175" s="108"/>
      <c r="BM175" s="108"/>
      <c r="BN175" s="108"/>
      <c r="BO175" s="108"/>
      <c r="BP175" s="108"/>
      <c r="BQ175" s="108"/>
      <c r="BR175" s="108"/>
      <c r="BS175" s="108"/>
      <c r="BT175" s="108"/>
      <c r="BU175" s="108"/>
      <c r="BV175" s="108"/>
      <c r="BW175" s="108"/>
      <c r="BX175" s="108"/>
      <c r="BY175" s="108"/>
      <c r="BZ175" s="108"/>
      <c r="CA175" s="108"/>
      <c r="CB175" s="108"/>
      <c r="CC175" s="108"/>
      <c r="CD175" s="108"/>
      <c r="CE175" s="108"/>
      <c r="CF175" s="108"/>
      <c r="CG175" s="108"/>
      <c r="CH175" s="108"/>
      <c r="CI175" s="108"/>
    </row>
    <row r="176">
      <c r="A176" s="37"/>
      <c r="B176" s="109" t="str">
        <f>VLOOKUP($A176,'4.02 (071021)'!A:C,2,FALSE)</f>
        <v>#N/A</v>
      </c>
      <c r="C176" s="109" t="str">
        <f>IFERROR(__xludf.DUMMYFUNCTION("TRANSPOSE(sort(SORTN(FILTER('ALL DEC'!F:F,'ALL DEC'!D:D=$A176),3,0,2,FALSE),1,FALSE))"),"#N/A")</f>
        <v>#N/A</v>
      </c>
      <c r="D176" s="111"/>
      <c r="E176" s="109"/>
      <c r="F176" s="115"/>
      <c r="G176" s="113">
        <f>countif('ALL DEC'!D:D,$A176)</f>
        <v>0</v>
      </c>
      <c r="H176" s="114" t="str">
        <f>VLOOKUP($A176&amp;$C176,'ALL DEC'!$B:$P,15,FALSE)</f>
        <v>#N/A</v>
      </c>
      <c r="I176" s="109" t="str">
        <f>VLOOKUP($A176&amp;$D176,'ALL DEC'!$B:$P,15,FALSE)</f>
        <v>#N/A</v>
      </c>
      <c r="J176" s="109" t="str">
        <f>VLOOKUP($A176&amp;$E176,'ALL DEC'!$B:$P,15,FALSE)</f>
        <v>#N/A</v>
      </c>
      <c r="K176" s="109" t="str">
        <f>VLOOKUP($A176&amp;$F176,'ALL DEC'!$B:$P,15,FALSE)</f>
        <v>#N/A</v>
      </c>
      <c r="L176" s="114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8"/>
      <c r="BA176" s="108"/>
      <c r="BB176" s="108"/>
      <c r="BC176" s="108"/>
      <c r="BD176" s="108"/>
      <c r="BE176" s="108"/>
      <c r="BF176" s="108"/>
      <c r="BG176" s="108"/>
      <c r="BH176" s="108"/>
      <c r="BI176" s="108"/>
      <c r="BJ176" s="108"/>
      <c r="BK176" s="108"/>
      <c r="BL176" s="108"/>
      <c r="BM176" s="108"/>
      <c r="BN176" s="108"/>
      <c r="BO176" s="108"/>
      <c r="BP176" s="108"/>
      <c r="BQ176" s="108"/>
      <c r="BR176" s="108"/>
      <c r="BS176" s="108"/>
      <c r="BT176" s="108"/>
      <c r="BU176" s="108"/>
      <c r="BV176" s="108"/>
      <c r="BW176" s="108"/>
      <c r="BX176" s="108"/>
      <c r="BY176" s="108"/>
      <c r="BZ176" s="108"/>
      <c r="CA176" s="108"/>
      <c r="CB176" s="108"/>
      <c r="CC176" s="108"/>
      <c r="CD176" s="108"/>
      <c r="CE176" s="108"/>
      <c r="CF176" s="108"/>
      <c r="CG176" s="108"/>
      <c r="CH176" s="108"/>
      <c r="CI176" s="108"/>
    </row>
    <row r="177">
      <c r="A177" s="37"/>
      <c r="B177" s="109" t="str">
        <f>VLOOKUP($A177,'4.02 (071021)'!A:C,2,FALSE)</f>
        <v>#N/A</v>
      </c>
      <c r="C177" s="109" t="str">
        <f>IFERROR(__xludf.DUMMYFUNCTION("TRANSPOSE(sort(SORTN(FILTER('ALL DEC'!F:F,'ALL DEC'!D:D=$A177),3,0,2,FALSE),1,FALSE))"),"#N/A")</f>
        <v>#N/A</v>
      </c>
      <c r="D177" s="111"/>
      <c r="E177" s="109"/>
      <c r="F177" s="115"/>
      <c r="G177" s="113">
        <f>countif('ALL DEC'!D:D,$A177)</f>
        <v>0</v>
      </c>
      <c r="H177" s="114" t="str">
        <f>VLOOKUP($A177&amp;$C177,'ALL DEC'!$B:$P,15,FALSE)</f>
        <v>#N/A</v>
      </c>
      <c r="I177" s="109" t="str">
        <f>VLOOKUP($A177&amp;$D177,'ALL DEC'!$B:$P,15,FALSE)</f>
        <v>#N/A</v>
      </c>
      <c r="J177" s="109" t="str">
        <f>VLOOKUP($A177&amp;$E177,'ALL DEC'!$B:$P,15,FALSE)</f>
        <v>#N/A</v>
      </c>
      <c r="K177" s="109" t="str">
        <f>VLOOKUP($A177&amp;$F177,'ALL DEC'!$B:$P,15,FALSE)</f>
        <v>#N/A</v>
      </c>
      <c r="L177" s="114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8"/>
      <c r="BA177" s="108"/>
      <c r="BB177" s="108"/>
      <c r="BC177" s="108"/>
      <c r="BD177" s="108"/>
      <c r="BE177" s="108"/>
      <c r="BF177" s="108"/>
      <c r="BG177" s="108"/>
      <c r="BH177" s="108"/>
      <c r="BI177" s="108"/>
      <c r="BJ177" s="108"/>
      <c r="BK177" s="108"/>
      <c r="BL177" s="108"/>
      <c r="BM177" s="108"/>
      <c r="BN177" s="108"/>
      <c r="BO177" s="108"/>
      <c r="BP177" s="108"/>
      <c r="BQ177" s="108"/>
      <c r="BR177" s="108"/>
      <c r="BS177" s="108"/>
      <c r="BT177" s="108"/>
      <c r="BU177" s="108"/>
      <c r="BV177" s="108"/>
      <c r="BW177" s="108"/>
      <c r="BX177" s="108"/>
      <c r="BY177" s="108"/>
      <c r="BZ177" s="108"/>
      <c r="CA177" s="108"/>
      <c r="CB177" s="108"/>
      <c r="CC177" s="108"/>
      <c r="CD177" s="108"/>
      <c r="CE177" s="108"/>
      <c r="CF177" s="108"/>
      <c r="CG177" s="108"/>
      <c r="CH177" s="108"/>
      <c r="CI177" s="108"/>
    </row>
    <row r="178">
      <c r="A178" s="37"/>
      <c r="B178" s="109" t="str">
        <f>VLOOKUP($A178,'4.02 (071021)'!A:C,2,FALSE)</f>
        <v>#N/A</v>
      </c>
      <c r="C178" s="109" t="str">
        <f>IFERROR(__xludf.DUMMYFUNCTION("TRANSPOSE(sort(SORTN(FILTER('ALL DEC'!F:F,'ALL DEC'!D:D=$A178),3,0,2,FALSE),1,FALSE))"),"#N/A")</f>
        <v>#N/A</v>
      </c>
      <c r="D178" s="111"/>
      <c r="E178" s="109"/>
      <c r="F178" s="115"/>
      <c r="G178" s="113">
        <f>countif('ALL DEC'!D:D,$A178)</f>
        <v>0</v>
      </c>
      <c r="H178" s="114" t="str">
        <f>VLOOKUP($A178&amp;$C178,'ALL DEC'!$B:$P,15,FALSE)</f>
        <v>#N/A</v>
      </c>
      <c r="I178" s="109" t="str">
        <f>VLOOKUP($A178&amp;$D178,'ALL DEC'!$B:$P,15,FALSE)</f>
        <v>#N/A</v>
      </c>
      <c r="J178" s="109" t="str">
        <f>VLOOKUP($A178&amp;$E178,'ALL DEC'!$B:$P,15,FALSE)</f>
        <v>#N/A</v>
      </c>
      <c r="K178" s="109" t="str">
        <f>VLOOKUP($A178&amp;$F178,'ALL DEC'!$B:$P,15,FALSE)</f>
        <v>#N/A</v>
      </c>
      <c r="L178" s="114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8"/>
      <c r="BA178" s="108"/>
      <c r="BB178" s="108"/>
      <c r="BC178" s="108"/>
      <c r="BD178" s="108"/>
      <c r="BE178" s="108"/>
      <c r="BF178" s="108"/>
      <c r="BG178" s="108"/>
      <c r="BH178" s="108"/>
      <c r="BI178" s="108"/>
      <c r="BJ178" s="108"/>
      <c r="BK178" s="108"/>
      <c r="BL178" s="108"/>
      <c r="BM178" s="108"/>
      <c r="BN178" s="108"/>
      <c r="BO178" s="108"/>
      <c r="BP178" s="108"/>
      <c r="BQ178" s="108"/>
      <c r="BR178" s="108"/>
      <c r="BS178" s="108"/>
      <c r="BT178" s="108"/>
      <c r="BU178" s="108"/>
      <c r="BV178" s="108"/>
      <c r="BW178" s="108"/>
      <c r="BX178" s="108"/>
      <c r="BY178" s="108"/>
      <c r="BZ178" s="108"/>
      <c r="CA178" s="108"/>
      <c r="CB178" s="108"/>
      <c r="CC178" s="108"/>
      <c r="CD178" s="108"/>
      <c r="CE178" s="108"/>
      <c r="CF178" s="108"/>
      <c r="CG178" s="108"/>
      <c r="CH178" s="108"/>
      <c r="CI178" s="108"/>
    </row>
    <row r="179">
      <c r="A179" s="37"/>
      <c r="B179" s="109" t="str">
        <f>VLOOKUP($A179,'4.02 (071021)'!A:C,2,FALSE)</f>
        <v>#N/A</v>
      </c>
      <c r="C179" s="109" t="str">
        <f>IFERROR(__xludf.DUMMYFUNCTION("TRANSPOSE(sort(SORTN(FILTER('ALL DEC'!F:F,'ALL DEC'!D:D=$A179),3,0,2,FALSE),1,FALSE))"),"#N/A")</f>
        <v>#N/A</v>
      </c>
      <c r="D179" s="37"/>
      <c r="E179" s="109"/>
      <c r="F179" s="115"/>
      <c r="G179" s="113">
        <f>countif('ALL DEC'!D:D,$A179)</f>
        <v>0</v>
      </c>
      <c r="H179" s="114" t="str">
        <f>VLOOKUP($A179&amp;$C179,'ALL DEC'!$B:$P,15,FALSE)</f>
        <v>#N/A</v>
      </c>
      <c r="I179" s="109" t="str">
        <f>VLOOKUP($A179&amp;$D179,'ALL DEC'!$B:$P,15,FALSE)</f>
        <v>#N/A</v>
      </c>
      <c r="J179" s="109" t="str">
        <f>VLOOKUP($A179&amp;$E179,'ALL DEC'!$B:$P,15,FALSE)</f>
        <v>#N/A</v>
      </c>
      <c r="K179" s="109" t="str">
        <f>VLOOKUP($A179&amp;$F179,'ALL DEC'!$B:$P,15,FALSE)</f>
        <v>#N/A</v>
      </c>
      <c r="L179" s="114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8"/>
      <c r="BA179" s="108"/>
      <c r="BB179" s="108"/>
      <c r="BC179" s="108"/>
      <c r="BD179" s="108"/>
      <c r="BE179" s="108"/>
      <c r="BF179" s="108"/>
      <c r="BG179" s="108"/>
      <c r="BH179" s="108"/>
      <c r="BI179" s="108"/>
      <c r="BJ179" s="108"/>
      <c r="BK179" s="108"/>
      <c r="BL179" s="108"/>
      <c r="BM179" s="108"/>
      <c r="BN179" s="108"/>
      <c r="BO179" s="108"/>
      <c r="BP179" s="108"/>
      <c r="BQ179" s="108"/>
      <c r="BR179" s="108"/>
      <c r="BS179" s="108"/>
      <c r="BT179" s="108"/>
      <c r="BU179" s="108"/>
      <c r="BV179" s="108"/>
      <c r="BW179" s="108"/>
      <c r="BX179" s="108"/>
      <c r="BY179" s="108"/>
      <c r="BZ179" s="108"/>
      <c r="CA179" s="108"/>
      <c r="CB179" s="108"/>
      <c r="CC179" s="108"/>
      <c r="CD179" s="108"/>
      <c r="CE179" s="108"/>
      <c r="CF179" s="108"/>
      <c r="CG179" s="108"/>
      <c r="CH179" s="108"/>
      <c r="CI179" s="108"/>
    </row>
    <row r="180">
      <c r="A180" s="37"/>
      <c r="B180" s="109" t="str">
        <f>VLOOKUP($A180,'4.02 (071021)'!A:C,2,FALSE)</f>
        <v>#N/A</v>
      </c>
      <c r="C180" s="109" t="str">
        <f>IFERROR(__xludf.DUMMYFUNCTION("TRANSPOSE(sort(SORTN(FILTER('ALL DEC'!F:F,'ALL DEC'!D:D=$A180),3,0,2,FALSE),1,FALSE))"),"#N/A")</f>
        <v>#N/A</v>
      </c>
      <c r="D180" s="111"/>
      <c r="E180" s="109"/>
      <c r="F180" s="115"/>
      <c r="G180" s="113">
        <f>countif('ALL DEC'!D:D,$A180)</f>
        <v>0</v>
      </c>
      <c r="H180" s="114" t="str">
        <f>VLOOKUP($A180&amp;$C180,'ALL DEC'!$B:$P,15,FALSE)</f>
        <v>#N/A</v>
      </c>
      <c r="I180" s="109" t="str">
        <f>VLOOKUP($A180&amp;$D180,'ALL DEC'!$B:$P,15,FALSE)</f>
        <v>#N/A</v>
      </c>
      <c r="J180" s="109" t="str">
        <f>VLOOKUP($A180&amp;$E180,'ALL DEC'!$B:$P,15,FALSE)</f>
        <v>#N/A</v>
      </c>
      <c r="K180" s="109" t="str">
        <f>VLOOKUP($A180&amp;$F180,'ALL DEC'!$B:$P,15,FALSE)</f>
        <v>#N/A</v>
      </c>
      <c r="L180" s="114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  <c r="AR180" s="108"/>
      <c r="AS180" s="108"/>
      <c r="AT180" s="108"/>
      <c r="AU180" s="108"/>
      <c r="AV180" s="108"/>
      <c r="AW180" s="108"/>
      <c r="AX180" s="108"/>
      <c r="AY180" s="108"/>
      <c r="AZ180" s="108"/>
      <c r="BA180" s="108"/>
      <c r="BB180" s="108"/>
      <c r="BC180" s="108"/>
      <c r="BD180" s="108"/>
      <c r="BE180" s="108"/>
      <c r="BF180" s="108"/>
      <c r="BG180" s="108"/>
      <c r="BH180" s="108"/>
      <c r="BI180" s="108"/>
      <c r="BJ180" s="108"/>
      <c r="BK180" s="108"/>
      <c r="BL180" s="108"/>
      <c r="BM180" s="108"/>
      <c r="BN180" s="108"/>
      <c r="BO180" s="108"/>
      <c r="BP180" s="108"/>
      <c r="BQ180" s="108"/>
      <c r="BR180" s="108"/>
      <c r="BS180" s="108"/>
      <c r="BT180" s="108"/>
      <c r="BU180" s="108"/>
      <c r="BV180" s="108"/>
      <c r="BW180" s="108"/>
      <c r="BX180" s="108"/>
      <c r="BY180" s="108"/>
      <c r="BZ180" s="108"/>
      <c r="CA180" s="108"/>
      <c r="CB180" s="108"/>
      <c r="CC180" s="108"/>
      <c r="CD180" s="108"/>
      <c r="CE180" s="108"/>
      <c r="CF180" s="108"/>
      <c r="CG180" s="108"/>
      <c r="CH180" s="108"/>
      <c r="CI180" s="108"/>
    </row>
    <row r="181">
      <c r="A181" s="37"/>
      <c r="B181" s="109" t="str">
        <f>VLOOKUP($A181,'4.02 (071021)'!A:C,2,FALSE)</f>
        <v>#N/A</v>
      </c>
      <c r="C181" s="109" t="str">
        <f>IFERROR(__xludf.DUMMYFUNCTION("TRANSPOSE(sort(SORTN(FILTER('ALL DEC'!F:F,'ALL DEC'!D:D=$A181),3,0,2,FALSE),1,FALSE))"),"#N/A")</f>
        <v>#N/A</v>
      </c>
      <c r="D181" s="111"/>
      <c r="E181" s="109"/>
      <c r="F181" s="115"/>
      <c r="G181" s="113">
        <f>countif('ALL DEC'!D:D,$A181)</f>
        <v>0</v>
      </c>
      <c r="H181" s="114" t="str">
        <f>VLOOKUP($A181&amp;$C181,'ALL DEC'!$B:$P,15,FALSE)</f>
        <v>#N/A</v>
      </c>
      <c r="I181" s="109" t="str">
        <f>VLOOKUP($A181&amp;$D181,'ALL DEC'!$B:$P,15,FALSE)</f>
        <v>#N/A</v>
      </c>
      <c r="J181" s="109" t="str">
        <f>VLOOKUP($A181&amp;$E181,'ALL DEC'!$B:$P,15,FALSE)</f>
        <v>#N/A</v>
      </c>
      <c r="K181" s="109" t="str">
        <f>VLOOKUP($A181&amp;$F181,'ALL DEC'!$B:$P,15,FALSE)</f>
        <v>#N/A</v>
      </c>
      <c r="L181" s="114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  <c r="AR181" s="108"/>
      <c r="AS181" s="108"/>
      <c r="AT181" s="108"/>
      <c r="AU181" s="108"/>
      <c r="AV181" s="108"/>
      <c r="AW181" s="108"/>
      <c r="AX181" s="108"/>
      <c r="AY181" s="108"/>
      <c r="AZ181" s="108"/>
      <c r="BA181" s="108"/>
      <c r="BB181" s="108"/>
      <c r="BC181" s="108"/>
      <c r="BD181" s="108"/>
      <c r="BE181" s="108"/>
      <c r="BF181" s="108"/>
      <c r="BG181" s="108"/>
      <c r="BH181" s="108"/>
      <c r="BI181" s="108"/>
      <c r="BJ181" s="108"/>
      <c r="BK181" s="108"/>
      <c r="BL181" s="108"/>
      <c r="BM181" s="108"/>
      <c r="BN181" s="108"/>
      <c r="BO181" s="108"/>
      <c r="BP181" s="108"/>
      <c r="BQ181" s="108"/>
      <c r="BR181" s="108"/>
      <c r="BS181" s="108"/>
      <c r="BT181" s="108"/>
      <c r="BU181" s="108"/>
      <c r="BV181" s="108"/>
      <c r="BW181" s="108"/>
      <c r="BX181" s="108"/>
      <c r="BY181" s="108"/>
      <c r="BZ181" s="108"/>
      <c r="CA181" s="108"/>
      <c r="CB181" s="108"/>
      <c r="CC181" s="108"/>
      <c r="CD181" s="108"/>
      <c r="CE181" s="108"/>
      <c r="CF181" s="108"/>
      <c r="CG181" s="108"/>
      <c r="CH181" s="108"/>
      <c r="CI181" s="108"/>
    </row>
    <row r="182">
      <c r="A182" s="37"/>
      <c r="B182" s="109" t="str">
        <f>VLOOKUP($A182,'4.02 (071021)'!A:C,2,FALSE)</f>
        <v>#N/A</v>
      </c>
      <c r="C182" s="109" t="str">
        <f>IFERROR(__xludf.DUMMYFUNCTION("TRANSPOSE(sort(SORTN(FILTER('ALL DEC'!F:F,'ALL DEC'!D:D=$A182),3,0,2,FALSE),1,FALSE))"),"#N/A")</f>
        <v>#N/A</v>
      </c>
      <c r="D182" s="111"/>
      <c r="E182" s="109"/>
      <c r="F182" s="115"/>
      <c r="G182" s="113">
        <f>countif('ALL DEC'!D:D,$A182)</f>
        <v>0</v>
      </c>
      <c r="H182" s="114" t="str">
        <f>VLOOKUP($A182&amp;$C182,'ALL DEC'!$B:$P,15,FALSE)</f>
        <v>#N/A</v>
      </c>
      <c r="I182" s="109" t="str">
        <f>VLOOKUP($A182&amp;$D182,'ALL DEC'!$B:$P,15,FALSE)</f>
        <v>#N/A</v>
      </c>
      <c r="J182" s="109" t="str">
        <f>VLOOKUP($A182&amp;$E182,'ALL DEC'!$B:$P,15,FALSE)</f>
        <v>#N/A</v>
      </c>
      <c r="K182" s="109" t="str">
        <f>VLOOKUP($A182&amp;$F182,'ALL DEC'!$B:$P,15,FALSE)</f>
        <v>#N/A</v>
      </c>
      <c r="L182" s="114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/>
      <c r="AX182" s="108"/>
      <c r="AY182" s="108"/>
      <c r="AZ182" s="108"/>
      <c r="BA182" s="108"/>
      <c r="BB182" s="108"/>
      <c r="BC182" s="108"/>
      <c r="BD182" s="108"/>
      <c r="BE182" s="108"/>
      <c r="BF182" s="108"/>
      <c r="BG182" s="108"/>
      <c r="BH182" s="108"/>
      <c r="BI182" s="108"/>
      <c r="BJ182" s="108"/>
      <c r="BK182" s="108"/>
      <c r="BL182" s="108"/>
      <c r="BM182" s="108"/>
      <c r="BN182" s="108"/>
      <c r="BO182" s="108"/>
      <c r="BP182" s="108"/>
      <c r="BQ182" s="108"/>
      <c r="BR182" s="108"/>
      <c r="BS182" s="108"/>
      <c r="BT182" s="108"/>
      <c r="BU182" s="108"/>
      <c r="BV182" s="108"/>
      <c r="BW182" s="108"/>
      <c r="BX182" s="108"/>
      <c r="BY182" s="108"/>
      <c r="BZ182" s="108"/>
      <c r="CA182" s="108"/>
      <c r="CB182" s="108"/>
      <c r="CC182" s="108"/>
      <c r="CD182" s="108"/>
      <c r="CE182" s="108"/>
      <c r="CF182" s="108"/>
      <c r="CG182" s="108"/>
      <c r="CH182" s="108"/>
      <c r="CI182" s="108"/>
    </row>
    <row r="183">
      <c r="A183" s="37"/>
      <c r="B183" s="109" t="str">
        <f>VLOOKUP($A183,'4.02 (071021)'!A:C,2,FALSE)</f>
        <v>#N/A</v>
      </c>
      <c r="C183" s="109" t="str">
        <f>IFERROR(__xludf.DUMMYFUNCTION("TRANSPOSE(sort(SORTN(FILTER('ALL DEC'!F:F,'ALL DEC'!D:D=$A183),3,0,2,FALSE),1,FALSE))"),"#N/A")</f>
        <v>#N/A</v>
      </c>
      <c r="D183" s="111"/>
      <c r="E183" s="109"/>
      <c r="F183" s="115"/>
      <c r="G183" s="113">
        <f>countif('ALL DEC'!D:D,$A183)</f>
        <v>0</v>
      </c>
      <c r="H183" s="114" t="str">
        <f>VLOOKUP($A183&amp;$C183,'ALL DEC'!$B:$P,15,FALSE)</f>
        <v>#N/A</v>
      </c>
      <c r="I183" s="109" t="str">
        <f>VLOOKUP($A183&amp;$D183,'ALL DEC'!$B:$P,15,FALSE)</f>
        <v>#N/A</v>
      </c>
      <c r="J183" s="109" t="str">
        <f>VLOOKUP($A183&amp;$E183,'ALL DEC'!$B:$P,15,FALSE)</f>
        <v>#N/A</v>
      </c>
      <c r="K183" s="109" t="str">
        <f>VLOOKUP($A183&amp;$F183,'ALL DEC'!$B:$P,15,FALSE)</f>
        <v>#N/A</v>
      </c>
      <c r="L183" s="114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8"/>
      <c r="BA183" s="108"/>
      <c r="BB183" s="108"/>
      <c r="BC183" s="108"/>
      <c r="BD183" s="108"/>
      <c r="BE183" s="108"/>
      <c r="BF183" s="108"/>
      <c r="BG183" s="108"/>
      <c r="BH183" s="108"/>
      <c r="BI183" s="108"/>
      <c r="BJ183" s="108"/>
      <c r="BK183" s="108"/>
      <c r="BL183" s="108"/>
      <c r="BM183" s="108"/>
      <c r="BN183" s="108"/>
      <c r="BO183" s="108"/>
      <c r="BP183" s="108"/>
      <c r="BQ183" s="108"/>
      <c r="BR183" s="108"/>
      <c r="BS183" s="108"/>
      <c r="BT183" s="108"/>
      <c r="BU183" s="108"/>
      <c r="BV183" s="108"/>
      <c r="BW183" s="108"/>
      <c r="BX183" s="108"/>
      <c r="BY183" s="108"/>
      <c r="BZ183" s="108"/>
      <c r="CA183" s="108"/>
      <c r="CB183" s="108"/>
      <c r="CC183" s="108"/>
      <c r="CD183" s="108"/>
      <c r="CE183" s="108"/>
      <c r="CF183" s="108"/>
      <c r="CG183" s="108"/>
      <c r="CH183" s="108"/>
      <c r="CI183" s="108"/>
    </row>
    <row r="184">
      <c r="A184" s="37"/>
      <c r="B184" s="109" t="str">
        <f>VLOOKUP($A184,'4.02 (071021)'!A:C,2,FALSE)</f>
        <v>#N/A</v>
      </c>
      <c r="C184" s="109" t="str">
        <f>IFERROR(__xludf.DUMMYFUNCTION("TRANSPOSE(sort(SORTN(FILTER('ALL DEC'!F:F,'ALL DEC'!D:D=$A184),3,0,2,FALSE),1,FALSE))"),"#N/A")</f>
        <v>#N/A</v>
      </c>
      <c r="D184" s="111"/>
      <c r="E184" s="109"/>
      <c r="F184" s="115"/>
      <c r="G184" s="113">
        <f>countif('ALL DEC'!D:D,$A184)</f>
        <v>0</v>
      </c>
      <c r="H184" s="114" t="str">
        <f>VLOOKUP($A184&amp;$C184,'ALL DEC'!$B:$P,15,FALSE)</f>
        <v>#N/A</v>
      </c>
      <c r="I184" s="109" t="str">
        <f>VLOOKUP($A184&amp;$D184,'ALL DEC'!$B:$P,15,FALSE)</f>
        <v>#N/A</v>
      </c>
      <c r="J184" s="109" t="str">
        <f>VLOOKUP($A184&amp;$E184,'ALL DEC'!$B:$P,15,FALSE)</f>
        <v>#N/A</v>
      </c>
      <c r="K184" s="109" t="str">
        <f>VLOOKUP($A184&amp;$F184,'ALL DEC'!$B:$P,15,FALSE)</f>
        <v>#N/A</v>
      </c>
      <c r="L184" s="114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8"/>
      <c r="BA184" s="108"/>
      <c r="BB184" s="108"/>
      <c r="BC184" s="108"/>
      <c r="BD184" s="108"/>
      <c r="BE184" s="108"/>
      <c r="BF184" s="108"/>
      <c r="BG184" s="108"/>
      <c r="BH184" s="108"/>
      <c r="BI184" s="108"/>
      <c r="BJ184" s="108"/>
      <c r="BK184" s="108"/>
      <c r="BL184" s="108"/>
      <c r="BM184" s="108"/>
      <c r="BN184" s="108"/>
      <c r="BO184" s="108"/>
      <c r="BP184" s="108"/>
      <c r="BQ184" s="108"/>
      <c r="BR184" s="108"/>
      <c r="BS184" s="108"/>
      <c r="BT184" s="108"/>
      <c r="BU184" s="108"/>
      <c r="BV184" s="108"/>
      <c r="BW184" s="108"/>
      <c r="BX184" s="108"/>
      <c r="BY184" s="108"/>
      <c r="BZ184" s="108"/>
      <c r="CA184" s="108"/>
      <c r="CB184" s="108"/>
      <c r="CC184" s="108"/>
      <c r="CD184" s="108"/>
      <c r="CE184" s="108"/>
      <c r="CF184" s="108"/>
      <c r="CG184" s="108"/>
      <c r="CH184" s="108"/>
      <c r="CI184" s="108"/>
    </row>
    <row r="185">
      <c r="A185" s="37"/>
      <c r="B185" s="109" t="str">
        <f>VLOOKUP($A185,'4.02 (071021)'!A:C,2,FALSE)</f>
        <v>#N/A</v>
      </c>
      <c r="C185" s="109" t="str">
        <f>IFERROR(__xludf.DUMMYFUNCTION("TRANSPOSE(sort(SORTN(FILTER('ALL DEC'!F:F,'ALL DEC'!D:D=$A185),3,0,2,FALSE),1,FALSE))"),"#N/A")</f>
        <v>#N/A</v>
      </c>
      <c r="D185" s="111"/>
      <c r="E185" s="109"/>
      <c r="F185" s="115"/>
      <c r="G185" s="113">
        <f>countif('ALL DEC'!D:D,$A185)</f>
        <v>0</v>
      </c>
      <c r="H185" s="114" t="str">
        <f>VLOOKUP($A185&amp;$C185,'ALL DEC'!$B:$P,15,FALSE)</f>
        <v>#N/A</v>
      </c>
      <c r="I185" s="109" t="str">
        <f>VLOOKUP($A185&amp;$D185,'ALL DEC'!$B:$P,15,FALSE)</f>
        <v>#N/A</v>
      </c>
      <c r="J185" s="109" t="str">
        <f>VLOOKUP($A185&amp;$E185,'ALL DEC'!$B:$P,15,FALSE)</f>
        <v>#N/A</v>
      </c>
      <c r="K185" s="109" t="str">
        <f>VLOOKUP($A185&amp;$F185,'ALL DEC'!$B:$P,15,FALSE)</f>
        <v>#N/A</v>
      </c>
      <c r="L185" s="114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8"/>
      <c r="BA185" s="108"/>
      <c r="BB185" s="108"/>
      <c r="BC185" s="108"/>
      <c r="BD185" s="108"/>
      <c r="BE185" s="108"/>
      <c r="BF185" s="108"/>
      <c r="BG185" s="108"/>
      <c r="BH185" s="108"/>
      <c r="BI185" s="108"/>
      <c r="BJ185" s="108"/>
      <c r="BK185" s="108"/>
      <c r="BL185" s="108"/>
      <c r="BM185" s="108"/>
      <c r="BN185" s="108"/>
      <c r="BO185" s="108"/>
      <c r="BP185" s="108"/>
      <c r="BQ185" s="108"/>
      <c r="BR185" s="108"/>
      <c r="BS185" s="108"/>
      <c r="BT185" s="108"/>
      <c r="BU185" s="108"/>
      <c r="BV185" s="108"/>
      <c r="BW185" s="108"/>
      <c r="BX185" s="108"/>
      <c r="BY185" s="108"/>
      <c r="BZ185" s="108"/>
      <c r="CA185" s="108"/>
      <c r="CB185" s="108"/>
      <c r="CC185" s="108"/>
      <c r="CD185" s="108"/>
      <c r="CE185" s="108"/>
      <c r="CF185" s="108"/>
      <c r="CG185" s="108"/>
      <c r="CH185" s="108"/>
      <c r="CI185" s="108"/>
    </row>
    <row r="186">
      <c r="A186" s="37"/>
      <c r="B186" s="109" t="str">
        <f>VLOOKUP($A186,'4.02 (071021)'!A:C,2,FALSE)</f>
        <v>#N/A</v>
      </c>
      <c r="C186" s="109" t="str">
        <f>IFERROR(__xludf.DUMMYFUNCTION("TRANSPOSE(sort(SORTN(FILTER('ALL DEC'!F:F,'ALL DEC'!D:D=$A186),3,0,2,FALSE),1,FALSE))"),"#N/A")</f>
        <v>#N/A</v>
      </c>
      <c r="D186" s="111"/>
      <c r="E186" s="109"/>
      <c r="F186" s="115"/>
      <c r="G186" s="113">
        <f>countif('ALL DEC'!D:D,$A186)</f>
        <v>0</v>
      </c>
      <c r="H186" s="114" t="str">
        <f>VLOOKUP($A186&amp;$C186,'ALL DEC'!$B:$P,15,FALSE)</f>
        <v>#N/A</v>
      </c>
      <c r="I186" s="109" t="str">
        <f>VLOOKUP($A186&amp;$D186,'ALL DEC'!$B:$P,15,FALSE)</f>
        <v>#N/A</v>
      </c>
      <c r="J186" s="109" t="str">
        <f>VLOOKUP($A186&amp;$E186,'ALL DEC'!$B:$P,15,FALSE)</f>
        <v>#N/A</v>
      </c>
      <c r="K186" s="109" t="str">
        <f>VLOOKUP($A186&amp;$F186,'ALL DEC'!$B:$P,15,FALSE)</f>
        <v>#N/A</v>
      </c>
      <c r="L186" s="114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  <c r="AR186" s="108"/>
      <c r="AS186" s="108"/>
      <c r="AT186" s="108"/>
      <c r="AU186" s="108"/>
      <c r="AV186" s="108"/>
      <c r="AW186" s="108"/>
      <c r="AX186" s="108"/>
      <c r="AY186" s="108"/>
      <c r="AZ186" s="108"/>
      <c r="BA186" s="108"/>
      <c r="BB186" s="108"/>
      <c r="BC186" s="108"/>
      <c r="BD186" s="108"/>
      <c r="BE186" s="108"/>
      <c r="BF186" s="108"/>
      <c r="BG186" s="108"/>
      <c r="BH186" s="108"/>
      <c r="BI186" s="108"/>
      <c r="BJ186" s="108"/>
      <c r="BK186" s="108"/>
      <c r="BL186" s="108"/>
      <c r="BM186" s="108"/>
      <c r="BN186" s="108"/>
      <c r="BO186" s="108"/>
      <c r="BP186" s="108"/>
      <c r="BQ186" s="108"/>
      <c r="BR186" s="108"/>
      <c r="BS186" s="108"/>
      <c r="BT186" s="108"/>
      <c r="BU186" s="108"/>
      <c r="BV186" s="108"/>
      <c r="BW186" s="108"/>
      <c r="BX186" s="108"/>
      <c r="BY186" s="108"/>
      <c r="BZ186" s="108"/>
      <c r="CA186" s="108"/>
      <c r="CB186" s="108"/>
      <c r="CC186" s="108"/>
      <c r="CD186" s="108"/>
      <c r="CE186" s="108"/>
      <c r="CF186" s="108"/>
      <c r="CG186" s="108"/>
      <c r="CH186" s="108"/>
      <c r="CI186" s="108"/>
    </row>
    <row r="187">
      <c r="A187" s="37"/>
      <c r="B187" s="109" t="str">
        <f>VLOOKUP($A187,'4.02 (071021)'!A:C,2,FALSE)</f>
        <v>#N/A</v>
      </c>
      <c r="C187" s="109" t="str">
        <f>IFERROR(__xludf.DUMMYFUNCTION("TRANSPOSE(sort(SORTN(FILTER('ALL DEC'!F:F,'ALL DEC'!D:D=$A187),3,0,2,FALSE),1,FALSE))"),"#N/A")</f>
        <v>#N/A</v>
      </c>
      <c r="D187" s="111"/>
      <c r="E187" s="109"/>
      <c r="F187" s="115"/>
      <c r="G187" s="113">
        <f>countif('ALL DEC'!D:D,$A187)</f>
        <v>0</v>
      </c>
      <c r="H187" s="114" t="str">
        <f>VLOOKUP($A187&amp;$C187,'ALL DEC'!$B:$P,15,FALSE)</f>
        <v>#N/A</v>
      </c>
      <c r="I187" s="109" t="str">
        <f>VLOOKUP($A187&amp;$D187,'ALL DEC'!$B:$P,15,FALSE)</f>
        <v>#N/A</v>
      </c>
      <c r="J187" s="109" t="str">
        <f>VLOOKUP($A187&amp;$E187,'ALL DEC'!$B:$P,15,FALSE)</f>
        <v>#N/A</v>
      </c>
      <c r="K187" s="109" t="str">
        <f>VLOOKUP($A187&amp;$F187,'ALL DEC'!$B:$P,15,FALSE)</f>
        <v>#N/A</v>
      </c>
      <c r="L187" s="114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  <c r="AR187" s="108"/>
      <c r="AS187" s="108"/>
      <c r="AT187" s="108"/>
      <c r="AU187" s="108"/>
      <c r="AV187" s="108"/>
      <c r="AW187" s="108"/>
      <c r="AX187" s="108"/>
      <c r="AY187" s="108"/>
      <c r="AZ187" s="108"/>
      <c r="BA187" s="108"/>
      <c r="BB187" s="108"/>
      <c r="BC187" s="108"/>
      <c r="BD187" s="108"/>
      <c r="BE187" s="108"/>
      <c r="BF187" s="108"/>
      <c r="BG187" s="108"/>
      <c r="BH187" s="108"/>
      <c r="BI187" s="108"/>
      <c r="BJ187" s="108"/>
      <c r="BK187" s="108"/>
      <c r="BL187" s="108"/>
      <c r="BM187" s="108"/>
      <c r="BN187" s="108"/>
      <c r="BO187" s="108"/>
      <c r="BP187" s="108"/>
      <c r="BQ187" s="108"/>
      <c r="BR187" s="108"/>
      <c r="BS187" s="108"/>
      <c r="BT187" s="108"/>
      <c r="BU187" s="108"/>
      <c r="BV187" s="108"/>
      <c r="BW187" s="108"/>
      <c r="BX187" s="108"/>
      <c r="BY187" s="108"/>
      <c r="BZ187" s="108"/>
      <c r="CA187" s="108"/>
      <c r="CB187" s="108"/>
      <c r="CC187" s="108"/>
      <c r="CD187" s="108"/>
      <c r="CE187" s="108"/>
      <c r="CF187" s="108"/>
      <c r="CG187" s="108"/>
      <c r="CH187" s="108"/>
      <c r="CI187" s="108"/>
    </row>
    <row r="188">
      <c r="A188" s="37"/>
      <c r="B188" s="109" t="str">
        <f>VLOOKUP($A188,'4.02 (071021)'!A:C,2,FALSE)</f>
        <v>#N/A</v>
      </c>
      <c r="C188" s="109" t="str">
        <f>IFERROR(__xludf.DUMMYFUNCTION("TRANSPOSE(sort(SORTN(FILTER('ALL DEC'!F:F,'ALL DEC'!D:D=$A188),3,0,2,FALSE),1,FALSE))"),"#N/A")</f>
        <v>#N/A</v>
      </c>
      <c r="D188" s="37"/>
      <c r="E188" s="109"/>
      <c r="F188" s="115"/>
      <c r="G188" s="113">
        <f>countif('ALL DEC'!D:D,$A188)</f>
        <v>0</v>
      </c>
      <c r="H188" s="114" t="str">
        <f>VLOOKUP($A188&amp;$C188,'ALL DEC'!$B:$P,15,FALSE)</f>
        <v>#N/A</v>
      </c>
      <c r="I188" s="109" t="str">
        <f>VLOOKUP($A188&amp;$D188,'ALL DEC'!$B:$P,15,FALSE)</f>
        <v>#N/A</v>
      </c>
      <c r="J188" s="109" t="str">
        <f>VLOOKUP($A188&amp;$E188,'ALL DEC'!$B:$P,15,FALSE)</f>
        <v>#N/A</v>
      </c>
      <c r="K188" s="109" t="str">
        <f>VLOOKUP($A188&amp;$F188,'ALL DEC'!$B:$P,15,FALSE)</f>
        <v>#N/A</v>
      </c>
      <c r="L188" s="114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  <c r="AR188" s="108"/>
      <c r="AS188" s="108"/>
      <c r="AT188" s="108"/>
      <c r="AU188" s="108"/>
      <c r="AV188" s="108"/>
      <c r="AW188" s="108"/>
      <c r="AX188" s="108"/>
      <c r="AY188" s="108"/>
      <c r="AZ188" s="108"/>
      <c r="BA188" s="108"/>
      <c r="BB188" s="108"/>
      <c r="BC188" s="108"/>
      <c r="BD188" s="108"/>
      <c r="BE188" s="108"/>
      <c r="BF188" s="108"/>
      <c r="BG188" s="108"/>
      <c r="BH188" s="108"/>
      <c r="BI188" s="108"/>
      <c r="BJ188" s="108"/>
      <c r="BK188" s="108"/>
      <c r="BL188" s="108"/>
      <c r="BM188" s="108"/>
      <c r="BN188" s="108"/>
      <c r="BO188" s="108"/>
      <c r="BP188" s="108"/>
      <c r="BQ188" s="108"/>
      <c r="BR188" s="108"/>
      <c r="BS188" s="108"/>
      <c r="BT188" s="108"/>
      <c r="BU188" s="108"/>
      <c r="BV188" s="108"/>
      <c r="BW188" s="108"/>
      <c r="BX188" s="108"/>
      <c r="BY188" s="108"/>
      <c r="BZ188" s="108"/>
      <c r="CA188" s="108"/>
      <c r="CB188" s="108"/>
      <c r="CC188" s="108"/>
      <c r="CD188" s="108"/>
      <c r="CE188" s="108"/>
      <c r="CF188" s="108"/>
      <c r="CG188" s="108"/>
      <c r="CH188" s="108"/>
      <c r="CI188" s="108"/>
    </row>
    <row r="189">
      <c r="A189" s="37"/>
      <c r="B189" s="109" t="str">
        <f>VLOOKUP($A189,'4.02 (071021)'!A:C,2,FALSE)</f>
        <v>#N/A</v>
      </c>
      <c r="C189" s="109" t="str">
        <f>IFERROR(__xludf.DUMMYFUNCTION("TRANSPOSE(sort(SORTN(FILTER('ALL DEC'!F:F,'ALL DEC'!D:D=$A189),3,0,2,FALSE),1,FALSE))"),"#N/A")</f>
        <v>#N/A</v>
      </c>
      <c r="D189" s="111"/>
      <c r="E189" s="109"/>
      <c r="F189" s="115"/>
      <c r="G189" s="113">
        <f>countif('ALL DEC'!D:D,$A189)</f>
        <v>0</v>
      </c>
      <c r="H189" s="114" t="str">
        <f>VLOOKUP($A189&amp;$C189,'ALL DEC'!$B:$P,15,FALSE)</f>
        <v>#N/A</v>
      </c>
      <c r="I189" s="109" t="str">
        <f>VLOOKUP($A189&amp;$D189,'ALL DEC'!$B:$P,15,FALSE)</f>
        <v>#N/A</v>
      </c>
      <c r="J189" s="109" t="str">
        <f>VLOOKUP($A189&amp;$E189,'ALL DEC'!$B:$P,15,FALSE)</f>
        <v>#N/A</v>
      </c>
      <c r="K189" s="109" t="str">
        <f>VLOOKUP($A189&amp;$F189,'ALL DEC'!$B:$P,15,FALSE)</f>
        <v>#N/A</v>
      </c>
      <c r="L189" s="114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  <c r="AR189" s="108"/>
      <c r="AS189" s="108"/>
      <c r="AT189" s="108"/>
      <c r="AU189" s="108"/>
      <c r="AV189" s="108"/>
      <c r="AW189" s="108"/>
      <c r="AX189" s="108"/>
      <c r="AY189" s="108"/>
      <c r="AZ189" s="108"/>
      <c r="BA189" s="108"/>
      <c r="BB189" s="108"/>
      <c r="BC189" s="108"/>
      <c r="BD189" s="108"/>
      <c r="BE189" s="108"/>
      <c r="BF189" s="108"/>
      <c r="BG189" s="108"/>
      <c r="BH189" s="108"/>
      <c r="BI189" s="108"/>
      <c r="BJ189" s="108"/>
      <c r="BK189" s="108"/>
      <c r="BL189" s="108"/>
      <c r="BM189" s="108"/>
      <c r="BN189" s="108"/>
      <c r="BO189" s="108"/>
      <c r="BP189" s="108"/>
      <c r="BQ189" s="108"/>
      <c r="BR189" s="108"/>
      <c r="BS189" s="108"/>
      <c r="BT189" s="108"/>
      <c r="BU189" s="108"/>
      <c r="BV189" s="108"/>
      <c r="BW189" s="108"/>
      <c r="BX189" s="108"/>
      <c r="BY189" s="108"/>
      <c r="BZ189" s="108"/>
      <c r="CA189" s="108"/>
      <c r="CB189" s="108"/>
      <c r="CC189" s="108"/>
      <c r="CD189" s="108"/>
      <c r="CE189" s="108"/>
      <c r="CF189" s="108"/>
      <c r="CG189" s="108"/>
      <c r="CH189" s="108"/>
      <c r="CI189" s="108"/>
    </row>
    <row r="190">
      <c r="A190" s="37"/>
      <c r="B190" s="109" t="str">
        <f>VLOOKUP($A190,'4.02 (071021)'!A:C,2,FALSE)</f>
        <v>#N/A</v>
      </c>
      <c r="C190" s="109" t="str">
        <f>IFERROR(__xludf.DUMMYFUNCTION("TRANSPOSE(sort(SORTN(FILTER('ALL DEC'!F:F,'ALL DEC'!D:D=$A190),3,0,2,FALSE),1,FALSE))"),"#N/A")</f>
        <v>#N/A</v>
      </c>
      <c r="D190" s="111"/>
      <c r="E190" s="109"/>
      <c r="F190" s="115"/>
      <c r="G190" s="113">
        <f>countif('ALL DEC'!D:D,$A190)</f>
        <v>0</v>
      </c>
      <c r="H190" s="114" t="str">
        <f>VLOOKUP($A190&amp;$C190,'ALL DEC'!$B:$P,15,FALSE)</f>
        <v>#N/A</v>
      </c>
      <c r="I190" s="109" t="str">
        <f>VLOOKUP($A190&amp;$D190,'ALL DEC'!$B:$P,15,FALSE)</f>
        <v>#N/A</v>
      </c>
      <c r="J190" s="109" t="str">
        <f>VLOOKUP($A190&amp;$E190,'ALL DEC'!$B:$P,15,FALSE)</f>
        <v>#N/A</v>
      </c>
      <c r="K190" s="109" t="str">
        <f>VLOOKUP($A190&amp;$F190,'ALL DEC'!$B:$P,15,FALSE)</f>
        <v>#N/A</v>
      </c>
      <c r="L190" s="114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8"/>
      <c r="BA190" s="108"/>
      <c r="BB190" s="108"/>
      <c r="BC190" s="108"/>
      <c r="BD190" s="108"/>
      <c r="BE190" s="108"/>
      <c r="BF190" s="108"/>
      <c r="BG190" s="108"/>
      <c r="BH190" s="108"/>
      <c r="BI190" s="108"/>
      <c r="BJ190" s="108"/>
      <c r="BK190" s="108"/>
      <c r="BL190" s="108"/>
      <c r="BM190" s="108"/>
      <c r="BN190" s="108"/>
      <c r="BO190" s="108"/>
      <c r="BP190" s="108"/>
      <c r="BQ190" s="108"/>
      <c r="BR190" s="108"/>
      <c r="BS190" s="108"/>
      <c r="BT190" s="108"/>
      <c r="BU190" s="108"/>
      <c r="BV190" s="108"/>
      <c r="BW190" s="108"/>
      <c r="BX190" s="108"/>
      <c r="BY190" s="108"/>
      <c r="BZ190" s="108"/>
      <c r="CA190" s="108"/>
      <c r="CB190" s="108"/>
      <c r="CC190" s="108"/>
      <c r="CD190" s="108"/>
      <c r="CE190" s="108"/>
      <c r="CF190" s="108"/>
      <c r="CG190" s="108"/>
      <c r="CH190" s="108"/>
      <c r="CI190" s="108"/>
    </row>
    <row r="191">
      <c r="A191" s="37"/>
      <c r="B191" s="109" t="str">
        <f>VLOOKUP($A191,'4.02 (071021)'!A:C,2,FALSE)</f>
        <v>#N/A</v>
      </c>
      <c r="C191" s="109" t="str">
        <f>IFERROR(__xludf.DUMMYFUNCTION("TRANSPOSE(sort(SORTN(FILTER('ALL DEC'!F:F,'ALL DEC'!D:D=$A191),3,0,2,FALSE),1,FALSE))"),"#N/A")</f>
        <v>#N/A</v>
      </c>
      <c r="D191" s="111"/>
      <c r="E191" s="109"/>
      <c r="F191" s="115"/>
      <c r="G191" s="113">
        <f>countif('ALL DEC'!D:D,$A191)</f>
        <v>0</v>
      </c>
      <c r="H191" s="114" t="str">
        <f>VLOOKUP($A191&amp;$C191,'ALL DEC'!$B:$P,15,FALSE)</f>
        <v>#N/A</v>
      </c>
      <c r="I191" s="109" t="str">
        <f>VLOOKUP($A191&amp;$D191,'ALL DEC'!$B:$P,15,FALSE)</f>
        <v>#N/A</v>
      </c>
      <c r="J191" s="109" t="str">
        <f>VLOOKUP($A191&amp;$E191,'ALL DEC'!$B:$P,15,FALSE)</f>
        <v>#N/A</v>
      </c>
      <c r="K191" s="109" t="str">
        <f>VLOOKUP($A191&amp;$F191,'ALL DEC'!$B:$P,15,FALSE)</f>
        <v>#N/A</v>
      </c>
      <c r="L191" s="114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  <c r="AR191" s="108"/>
      <c r="AS191" s="108"/>
      <c r="AT191" s="108"/>
      <c r="AU191" s="108"/>
      <c r="AV191" s="108"/>
      <c r="AW191" s="108"/>
      <c r="AX191" s="108"/>
      <c r="AY191" s="108"/>
      <c r="AZ191" s="108"/>
      <c r="BA191" s="108"/>
      <c r="BB191" s="108"/>
      <c r="BC191" s="108"/>
      <c r="BD191" s="108"/>
      <c r="BE191" s="108"/>
      <c r="BF191" s="108"/>
      <c r="BG191" s="108"/>
      <c r="BH191" s="108"/>
      <c r="BI191" s="108"/>
      <c r="BJ191" s="108"/>
      <c r="BK191" s="108"/>
      <c r="BL191" s="108"/>
      <c r="BM191" s="108"/>
      <c r="BN191" s="108"/>
      <c r="BO191" s="108"/>
      <c r="BP191" s="108"/>
      <c r="BQ191" s="108"/>
      <c r="BR191" s="108"/>
      <c r="BS191" s="108"/>
      <c r="BT191" s="108"/>
      <c r="BU191" s="108"/>
      <c r="BV191" s="108"/>
      <c r="BW191" s="108"/>
      <c r="BX191" s="108"/>
      <c r="BY191" s="108"/>
      <c r="BZ191" s="108"/>
      <c r="CA191" s="108"/>
      <c r="CB191" s="108"/>
      <c r="CC191" s="108"/>
      <c r="CD191" s="108"/>
      <c r="CE191" s="108"/>
      <c r="CF191" s="108"/>
      <c r="CG191" s="108"/>
      <c r="CH191" s="108"/>
      <c r="CI191" s="108"/>
    </row>
    <row r="192">
      <c r="A192" s="37"/>
      <c r="B192" s="109" t="str">
        <f>VLOOKUP($A192,'4.02 (071021)'!A:C,2,FALSE)</f>
        <v>#N/A</v>
      </c>
      <c r="C192" s="109" t="str">
        <f>IFERROR(__xludf.DUMMYFUNCTION("TRANSPOSE(sort(SORTN(FILTER('ALL DEC'!F:F,'ALL DEC'!D:D=$A192),3,0,2,FALSE),1,FALSE))"),"#N/A")</f>
        <v>#N/A</v>
      </c>
      <c r="D192" s="111"/>
      <c r="E192" s="109"/>
      <c r="F192" s="115"/>
      <c r="G192" s="113">
        <f>countif('ALL DEC'!D:D,$A192)</f>
        <v>0</v>
      </c>
      <c r="H192" s="114" t="str">
        <f>VLOOKUP($A192&amp;$C192,'ALL DEC'!$B:$P,15,FALSE)</f>
        <v>#N/A</v>
      </c>
      <c r="I192" s="109" t="str">
        <f>VLOOKUP($A192&amp;$D192,'ALL DEC'!$B:$P,15,FALSE)</f>
        <v>#N/A</v>
      </c>
      <c r="J192" s="109" t="str">
        <f>VLOOKUP($A192&amp;$E192,'ALL DEC'!$B:$P,15,FALSE)</f>
        <v>#N/A</v>
      </c>
      <c r="K192" s="109" t="str">
        <f>VLOOKUP($A192&amp;$F192,'ALL DEC'!$B:$P,15,FALSE)</f>
        <v>#N/A</v>
      </c>
      <c r="L192" s="114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  <c r="AR192" s="108"/>
      <c r="AS192" s="108"/>
      <c r="AT192" s="108"/>
      <c r="AU192" s="108"/>
      <c r="AV192" s="108"/>
      <c r="AW192" s="108"/>
      <c r="AX192" s="108"/>
      <c r="AY192" s="108"/>
      <c r="AZ192" s="108"/>
      <c r="BA192" s="108"/>
      <c r="BB192" s="108"/>
      <c r="BC192" s="108"/>
      <c r="BD192" s="108"/>
      <c r="BE192" s="108"/>
      <c r="BF192" s="108"/>
      <c r="BG192" s="108"/>
      <c r="BH192" s="108"/>
      <c r="BI192" s="108"/>
      <c r="BJ192" s="108"/>
      <c r="BK192" s="108"/>
      <c r="BL192" s="108"/>
      <c r="BM192" s="108"/>
      <c r="BN192" s="108"/>
      <c r="BO192" s="108"/>
      <c r="BP192" s="108"/>
      <c r="BQ192" s="108"/>
      <c r="BR192" s="108"/>
      <c r="BS192" s="108"/>
      <c r="BT192" s="108"/>
      <c r="BU192" s="108"/>
      <c r="BV192" s="108"/>
      <c r="BW192" s="108"/>
      <c r="BX192" s="108"/>
      <c r="BY192" s="108"/>
      <c r="BZ192" s="108"/>
      <c r="CA192" s="108"/>
      <c r="CB192" s="108"/>
      <c r="CC192" s="108"/>
      <c r="CD192" s="108"/>
      <c r="CE192" s="108"/>
      <c r="CF192" s="108"/>
      <c r="CG192" s="108"/>
      <c r="CH192" s="108"/>
      <c r="CI192" s="108"/>
    </row>
    <row r="193">
      <c r="A193" s="37"/>
      <c r="B193" s="109" t="str">
        <f>VLOOKUP($A193,'4.02 (071021)'!A:C,2,FALSE)</f>
        <v>#N/A</v>
      </c>
      <c r="C193" s="109" t="str">
        <f>IFERROR(__xludf.DUMMYFUNCTION("TRANSPOSE(sort(SORTN(FILTER('ALL DEC'!F:F,'ALL DEC'!D:D=$A193),3,0,2,FALSE),1,FALSE))"),"#N/A")</f>
        <v>#N/A</v>
      </c>
      <c r="D193" s="37"/>
      <c r="E193" s="109"/>
      <c r="F193" s="115"/>
      <c r="G193" s="113">
        <f>countif('ALL DEC'!D:D,$A193)</f>
        <v>0</v>
      </c>
      <c r="H193" s="114" t="str">
        <f>VLOOKUP($A193&amp;$C193,'ALL DEC'!$B:$P,15,FALSE)</f>
        <v>#N/A</v>
      </c>
      <c r="I193" s="109" t="str">
        <f>VLOOKUP($A193&amp;$D193,'ALL DEC'!$B:$P,15,FALSE)</f>
        <v>#N/A</v>
      </c>
      <c r="J193" s="109" t="str">
        <f>VLOOKUP($A193&amp;$E193,'ALL DEC'!$B:$P,15,FALSE)</f>
        <v>#N/A</v>
      </c>
      <c r="K193" s="109" t="str">
        <f>VLOOKUP($A193&amp;$F193,'ALL DEC'!$B:$P,15,FALSE)</f>
        <v>#N/A</v>
      </c>
      <c r="L193" s="114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8"/>
      <c r="AW193" s="108"/>
      <c r="AX193" s="108"/>
      <c r="AY193" s="108"/>
      <c r="AZ193" s="108"/>
      <c r="BA193" s="108"/>
      <c r="BB193" s="108"/>
      <c r="BC193" s="108"/>
      <c r="BD193" s="108"/>
      <c r="BE193" s="108"/>
      <c r="BF193" s="108"/>
      <c r="BG193" s="108"/>
      <c r="BH193" s="108"/>
      <c r="BI193" s="108"/>
      <c r="BJ193" s="108"/>
      <c r="BK193" s="108"/>
      <c r="BL193" s="108"/>
      <c r="BM193" s="108"/>
      <c r="BN193" s="108"/>
      <c r="BO193" s="108"/>
      <c r="BP193" s="108"/>
      <c r="BQ193" s="108"/>
      <c r="BR193" s="108"/>
      <c r="BS193" s="108"/>
      <c r="BT193" s="108"/>
      <c r="BU193" s="108"/>
      <c r="BV193" s="108"/>
      <c r="BW193" s="108"/>
      <c r="BX193" s="108"/>
      <c r="BY193" s="108"/>
      <c r="BZ193" s="108"/>
      <c r="CA193" s="108"/>
      <c r="CB193" s="108"/>
      <c r="CC193" s="108"/>
      <c r="CD193" s="108"/>
      <c r="CE193" s="108"/>
      <c r="CF193" s="108"/>
      <c r="CG193" s="108"/>
      <c r="CH193" s="108"/>
      <c r="CI193" s="108"/>
    </row>
    <row r="194">
      <c r="A194" s="37"/>
      <c r="B194" s="109" t="str">
        <f>VLOOKUP($A194,'4.02 (071021)'!A:C,2,FALSE)</f>
        <v>#N/A</v>
      </c>
      <c r="C194" s="109" t="str">
        <f>IFERROR(__xludf.DUMMYFUNCTION("TRANSPOSE(sort(SORTN(FILTER('ALL DEC'!F:F,'ALL DEC'!D:D=$A194),3,0,2,FALSE),1,FALSE))"),"#N/A")</f>
        <v>#N/A</v>
      </c>
      <c r="D194" s="111"/>
      <c r="E194" s="109"/>
      <c r="F194" s="115"/>
      <c r="G194" s="113">
        <f>countif('ALL DEC'!D:D,$A194)</f>
        <v>0</v>
      </c>
      <c r="H194" s="114" t="str">
        <f>VLOOKUP($A194&amp;$C194,'ALL DEC'!$B:$P,15,FALSE)</f>
        <v>#N/A</v>
      </c>
      <c r="I194" s="109" t="str">
        <f>VLOOKUP($A194&amp;$D194,'ALL DEC'!$B:$P,15,FALSE)</f>
        <v>#N/A</v>
      </c>
      <c r="J194" s="109" t="str">
        <f>VLOOKUP($A194&amp;$E194,'ALL DEC'!$B:$P,15,FALSE)</f>
        <v>#N/A</v>
      </c>
      <c r="K194" s="109" t="str">
        <f>VLOOKUP($A194&amp;$F194,'ALL DEC'!$B:$P,15,FALSE)</f>
        <v>#N/A</v>
      </c>
      <c r="L194" s="114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8"/>
      <c r="BA194" s="108"/>
      <c r="BB194" s="108"/>
      <c r="BC194" s="108"/>
      <c r="BD194" s="108"/>
      <c r="BE194" s="108"/>
      <c r="BF194" s="108"/>
      <c r="BG194" s="108"/>
      <c r="BH194" s="108"/>
      <c r="BI194" s="108"/>
      <c r="BJ194" s="108"/>
      <c r="BK194" s="108"/>
      <c r="BL194" s="108"/>
      <c r="BM194" s="108"/>
      <c r="BN194" s="108"/>
      <c r="BO194" s="108"/>
      <c r="BP194" s="108"/>
      <c r="BQ194" s="108"/>
      <c r="BR194" s="108"/>
      <c r="BS194" s="108"/>
      <c r="BT194" s="108"/>
      <c r="BU194" s="108"/>
      <c r="BV194" s="108"/>
      <c r="BW194" s="108"/>
      <c r="BX194" s="108"/>
      <c r="BY194" s="108"/>
      <c r="BZ194" s="108"/>
      <c r="CA194" s="108"/>
      <c r="CB194" s="108"/>
      <c r="CC194" s="108"/>
      <c r="CD194" s="108"/>
      <c r="CE194" s="108"/>
      <c r="CF194" s="108"/>
      <c r="CG194" s="108"/>
      <c r="CH194" s="108"/>
      <c r="CI194" s="108"/>
    </row>
    <row r="195">
      <c r="A195" s="37"/>
      <c r="B195" s="109" t="str">
        <f>VLOOKUP($A195,'4.02 (071021)'!A:C,2,FALSE)</f>
        <v>#N/A</v>
      </c>
      <c r="C195" s="109" t="str">
        <f>IFERROR(__xludf.DUMMYFUNCTION("TRANSPOSE(sort(SORTN(FILTER('ALL DEC'!F:F,'ALL DEC'!D:D=$A195),3,0,2,FALSE),1,FALSE))"),"#N/A")</f>
        <v>#N/A</v>
      </c>
      <c r="D195" s="111"/>
      <c r="E195" s="109"/>
      <c r="F195" s="115"/>
      <c r="G195" s="113">
        <f>countif('ALL DEC'!D:D,$A195)</f>
        <v>0</v>
      </c>
      <c r="H195" s="114" t="str">
        <f>VLOOKUP($A195&amp;$C195,'ALL DEC'!$B:$P,15,FALSE)</f>
        <v>#N/A</v>
      </c>
      <c r="I195" s="109" t="str">
        <f>VLOOKUP($A195&amp;$D195,'ALL DEC'!$B:$P,15,FALSE)</f>
        <v>#N/A</v>
      </c>
      <c r="J195" s="109" t="str">
        <f>VLOOKUP($A195&amp;$E195,'ALL DEC'!$B:$P,15,FALSE)</f>
        <v>#N/A</v>
      </c>
      <c r="K195" s="109" t="str">
        <f>VLOOKUP($A195&amp;$F195,'ALL DEC'!$B:$P,15,FALSE)</f>
        <v>#N/A</v>
      </c>
      <c r="L195" s="114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  <c r="AR195" s="108"/>
      <c r="AS195" s="108"/>
      <c r="AT195" s="108"/>
      <c r="AU195" s="108"/>
      <c r="AV195" s="108"/>
      <c r="AW195" s="108"/>
      <c r="AX195" s="108"/>
      <c r="AY195" s="108"/>
      <c r="AZ195" s="108"/>
      <c r="BA195" s="108"/>
      <c r="BB195" s="108"/>
      <c r="BC195" s="108"/>
      <c r="BD195" s="108"/>
      <c r="BE195" s="108"/>
      <c r="BF195" s="108"/>
      <c r="BG195" s="108"/>
      <c r="BH195" s="108"/>
      <c r="BI195" s="108"/>
      <c r="BJ195" s="108"/>
      <c r="BK195" s="108"/>
      <c r="BL195" s="108"/>
      <c r="BM195" s="108"/>
      <c r="BN195" s="108"/>
      <c r="BO195" s="108"/>
      <c r="BP195" s="108"/>
      <c r="BQ195" s="108"/>
      <c r="BR195" s="108"/>
      <c r="BS195" s="108"/>
      <c r="BT195" s="108"/>
      <c r="BU195" s="108"/>
      <c r="BV195" s="108"/>
      <c r="BW195" s="108"/>
      <c r="BX195" s="108"/>
      <c r="BY195" s="108"/>
      <c r="BZ195" s="108"/>
      <c r="CA195" s="108"/>
      <c r="CB195" s="108"/>
      <c r="CC195" s="108"/>
      <c r="CD195" s="108"/>
      <c r="CE195" s="108"/>
      <c r="CF195" s="108"/>
      <c r="CG195" s="108"/>
      <c r="CH195" s="108"/>
      <c r="CI195" s="108"/>
    </row>
    <row r="196">
      <c r="A196" s="37"/>
      <c r="B196" s="109" t="str">
        <f>VLOOKUP($A196,'4.02 (071021)'!A:C,2,FALSE)</f>
        <v>#N/A</v>
      </c>
      <c r="C196" s="109" t="str">
        <f>IFERROR(__xludf.DUMMYFUNCTION("TRANSPOSE(sort(SORTN(FILTER('ALL DEC'!F:F,'ALL DEC'!D:D=$A196),3,0,2,FALSE),1,FALSE))"),"#N/A")</f>
        <v>#N/A</v>
      </c>
      <c r="D196" s="111"/>
      <c r="E196" s="109"/>
      <c r="F196" s="115"/>
      <c r="G196" s="113">
        <f>countif('ALL DEC'!D:D,$A196)</f>
        <v>0</v>
      </c>
      <c r="H196" s="114" t="str">
        <f>VLOOKUP($A196&amp;$C196,'ALL DEC'!$B:$P,15,FALSE)</f>
        <v>#N/A</v>
      </c>
      <c r="I196" s="109" t="str">
        <f>VLOOKUP($A196&amp;$D196,'ALL DEC'!$B:$P,15,FALSE)</f>
        <v>#N/A</v>
      </c>
      <c r="J196" s="109" t="str">
        <f>VLOOKUP($A196&amp;$E196,'ALL DEC'!$B:$P,15,FALSE)</f>
        <v>#N/A</v>
      </c>
      <c r="K196" s="109" t="str">
        <f>VLOOKUP($A196&amp;$F196,'ALL DEC'!$B:$P,15,FALSE)</f>
        <v>#N/A</v>
      </c>
      <c r="L196" s="114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8"/>
      <c r="BA196" s="108"/>
      <c r="BB196" s="108"/>
      <c r="BC196" s="108"/>
      <c r="BD196" s="108"/>
      <c r="BE196" s="108"/>
      <c r="BF196" s="108"/>
      <c r="BG196" s="108"/>
      <c r="BH196" s="108"/>
      <c r="BI196" s="108"/>
      <c r="BJ196" s="108"/>
      <c r="BK196" s="108"/>
      <c r="BL196" s="108"/>
      <c r="BM196" s="108"/>
      <c r="BN196" s="108"/>
      <c r="BO196" s="108"/>
      <c r="BP196" s="108"/>
      <c r="BQ196" s="108"/>
      <c r="BR196" s="108"/>
      <c r="BS196" s="108"/>
      <c r="BT196" s="108"/>
      <c r="BU196" s="108"/>
      <c r="BV196" s="108"/>
      <c r="BW196" s="108"/>
      <c r="BX196" s="108"/>
      <c r="BY196" s="108"/>
      <c r="BZ196" s="108"/>
      <c r="CA196" s="108"/>
      <c r="CB196" s="108"/>
      <c r="CC196" s="108"/>
      <c r="CD196" s="108"/>
      <c r="CE196" s="108"/>
      <c r="CF196" s="108"/>
      <c r="CG196" s="108"/>
      <c r="CH196" s="108"/>
      <c r="CI196" s="108"/>
    </row>
    <row r="197">
      <c r="A197" s="37"/>
      <c r="B197" s="109" t="str">
        <f>VLOOKUP($A197,'4.02 (071021)'!A:C,2,FALSE)</f>
        <v>#N/A</v>
      </c>
      <c r="C197" s="109" t="str">
        <f>IFERROR(__xludf.DUMMYFUNCTION("TRANSPOSE(sort(SORTN(FILTER('ALL DEC'!F:F,'ALL DEC'!D:D=$A197),3,0,2,FALSE),1,FALSE))"),"#N/A")</f>
        <v>#N/A</v>
      </c>
      <c r="D197" s="111"/>
      <c r="E197" s="109"/>
      <c r="F197" s="115"/>
      <c r="G197" s="113">
        <f>countif('ALL DEC'!D:D,$A197)</f>
        <v>0</v>
      </c>
      <c r="H197" s="114" t="str">
        <f>VLOOKUP($A197&amp;$C197,'ALL DEC'!$B:$P,15,FALSE)</f>
        <v>#N/A</v>
      </c>
      <c r="I197" s="109" t="str">
        <f>VLOOKUP($A197&amp;$D197,'ALL DEC'!$B:$P,15,FALSE)</f>
        <v>#N/A</v>
      </c>
      <c r="J197" s="109" t="str">
        <f>VLOOKUP($A197&amp;$E197,'ALL DEC'!$B:$P,15,FALSE)</f>
        <v>#N/A</v>
      </c>
      <c r="K197" s="109" t="str">
        <f>VLOOKUP($A197&amp;$F197,'ALL DEC'!$B:$P,15,FALSE)</f>
        <v>#N/A</v>
      </c>
      <c r="L197" s="114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  <c r="AR197" s="108"/>
      <c r="AS197" s="108"/>
      <c r="AT197" s="108"/>
      <c r="AU197" s="108"/>
      <c r="AV197" s="108"/>
      <c r="AW197" s="108"/>
      <c r="AX197" s="108"/>
      <c r="AY197" s="108"/>
      <c r="AZ197" s="108"/>
      <c r="BA197" s="108"/>
      <c r="BB197" s="108"/>
      <c r="BC197" s="108"/>
      <c r="BD197" s="108"/>
      <c r="BE197" s="108"/>
      <c r="BF197" s="108"/>
      <c r="BG197" s="108"/>
      <c r="BH197" s="108"/>
      <c r="BI197" s="108"/>
      <c r="BJ197" s="108"/>
      <c r="BK197" s="108"/>
      <c r="BL197" s="108"/>
      <c r="BM197" s="108"/>
      <c r="BN197" s="108"/>
      <c r="BO197" s="108"/>
      <c r="BP197" s="108"/>
      <c r="BQ197" s="108"/>
      <c r="BR197" s="108"/>
      <c r="BS197" s="108"/>
      <c r="BT197" s="108"/>
      <c r="BU197" s="108"/>
      <c r="BV197" s="108"/>
      <c r="BW197" s="108"/>
      <c r="BX197" s="108"/>
      <c r="BY197" s="108"/>
      <c r="BZ197" s="108"/>
      <c r="CA197" s="108"/>
      <c r="CB197" s="108"/>
      <c r="CC197" s="108"/>
      <c r="CD197" s="108"/>
      <c r="CE197" s="108"/>
      <c r="CF197" s="108"/>
      <c r="CG197" s="108"/>
      <c r="CH197" s="108"/>
      <c r="CI197" s="108"/>
    </row>
    <row r="198">
      <c r="A198" s="37"/>
      <c r="B198" s="109" t="str">
        <f>VLOOKUP($A198,'4.02 (071021)'!A:C,2,FALSE)</f>
        <v>#N/A</v>
      </c>
      <c r="C198" s="109" t="str">
        <f>IFERROR(__xludf.DUMMYFUNCTION("TRANSPOSE(sort(SORTN(FILTER('ALL DEC'!F:F,'ALL DEC'!D:D=$A198),3,0,2,FALSE),1,FALSE))"),"#N/A")</f>
        <v>#N/A</v>
      </c>
      <c r="D198" s="37"/>
      <c r="E198" s="109"/>
      <c r="F198" s="115"/>
      <c r="G198" s="113">
        <f>countif('ALL DEC'!D:D,$A198)</f>
        <v>0</v>
      </c>
      <c r="H198" s="114" t="str">
        <f>VLOOKUP($A198&amp;$C198,'ALL DEC'!$B:$P,15,FALSE)</f>
        <v>#N/A</v>
      </c>
      <c r="I198" s="109" t="str">
        <f>VLOOKUP($A198&amp;$D198,'ALL DEC'!$B:$P,15,FALSE)</f>
        <v>#N/A</v>
      </c>
      <c r="J198" s="109" t="str">
        <f>VLOOKUP($A198&amp;$E198,'ALL DEC'!$B:$P,15,FALSE)</f>
        <v>#N/A</v>
      </c>
      <c r="K198" s="109" t="str">
        <f>VLOOKUP($A198&amp;$F198,'ALL DEC'!$B:$P,15,FALSE)</f>
        <v>#N/A</v>
      </c>
      <c r="L198" s="114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108"/>
      <c r="BL198" s="108"/>
      <c r="BM198" s="108"/>
      <c r="BN198" s="108"/>
      <c r="BO198" s="108"/>
      <c r="BP198" s="108"/>
      <c r="BQ198" s="108"/>
      <c r="BR198" s="108"/>
      <c r="BS198" s="108"/>
      <c r="BT198" s="108"/>
      <c r="BU198" s="108"/>
      <c r="BV198" s="108"/>
      <c r="BW198" s="108"/>
      <c r="BX198" s="108"/>
      <c r="BY198" s="108"/>
      <c r="BZ198" s="108"/>
      <c r="CA198" s="108"/>
      <c r="CB198" s="108"/>
      <c r="CC198" s="108"/>
      <c r="CD198" s="108"/>
      <c r="CE198" s="108"/>
      <c r="CF198" s="108"/>
      <c r="CG198" s="108"/>
      <c r="CH198" s="108"/>
      <c r="CI198" s="108"/>
    </row>
    <row r="199">
      <c r="A199" s="37"/>
      <c r="B199" s="109" t="str">
        <f>VLOOKUP($A199,'4.02 (071021)'!A:C,2,FALSE)</f>
        <v>#N/A</v>
      </c>
      <c r="C199" s="109" t="str">
        <f>IFERROR(__xludf.DUMMYFUNCTION("TRANSPOSE(sort(SORTN(FILTER('ALL DEC'!F:F,'ALL DEC'!D:D=$A199),3,0,2,FALSE),1,FALSE))"),"#N/A")</f>
        <v>#N/A</v>
      </c>
      <c r="D199" s="37"/>
      <c r="E199" s="109"/>
      <c r="F199" s="115"/>
      <c r="G199" s="113">
        <f>countif('ALL DEC'!D:D,$A199)</f>
        <v>0</v>
      </c>
      <c r="H199" s="114" t="str">
        <f>VLOOKUP($A199&amp;$C199,'ALL DEC'!$B:$P,15,FALSE)</f>
        <v>#N/A</v>
      </c>
      <c r="I199" s="109" t="str">
        <f>VLOOKUP($A199&amp;$D199,'ALL DEC'!$B:$P,15,FALSE)</f>
        <v>#N/A</v>
      </c>
      <c r="J199" s="109" t="str">
        <f>VLOOKUP($A199&amp;$E199,'ALL DEC'!$B:$P,15,FALSE)</f>
        <v>#N/A</v>
      </c>
      <c r="K199" s="109" t="str">
        <f>VLOOKUP($A199&amp;$F199,'ALL DEC'!$B:$P,15,FALSE)</f>
        <v>#N/A</v>
      </c>
      <c r="L199" s="114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8"/>
      <c r="BA199" s="108"/>
      <c r="BB199" s="108"/>
      <c r="BC199" s="108"/>
      <c r="BD199" s="108"/>
      <c r="BE199" s="108"/>
      <c r="BF199" s="108"/>
      <c r="BG199" s="108"/>
      <c r="BH199" s="108"/>
      <c r="BI199" s="108"/>
      <c r="BJ199" s="108"/>
      <c r="BK199" s="108"/>
      <c r="BL199" s="108"/>
      <c r="BM199" s="108"/>
      <c r="BN199" s="108"/>
      <c r="BO199" s="108"/>
      <c r="BP199" s="108"/>
      <c r="BQ199" s="108"/>
      <c r="BR199" s="108"/>
      <c r="BS199" s="108"/>
      <c r="BT199" s="108"/>
      <c r="BU199" s="108"/>
      <c r="BV199" s="108"/>
      <c r="BW199" s="108"/>
      <c r="BX199" s="108"/>
      <c r="BY199" s="108"/>
      <c r="BZ199" s="108"/>
      <c r="CA199" s="108"/>
      <c r="CB199" s="108"/>
      <c r="CC199" s="108"/>
      <c r="CD199" s="108"/>
      <c r="CE199" s="108"/>
      <c r="CF199" s="108"/>
      <c r="CG199" s="108"/>
      <c r="CH199" s="108"/>
      <c r="CI199" s="108"/>
    </row>
    <row r="200">
      <c r="A200" s="37"/>
      <c r="B200" s="109" t="str">
        <f>VLOOKUP($A200,'4.02 (071021)'!A:C,2,FALSE)</f>
        <v>#N/A</v>
      </c>
      <c r="C200" s="109" t="str">
        <f>IFERROR(__xludf.DUMMYFUNCTION("TRANSPOSE(sort(SORTN(FILTER('ALL DEC'!F:F,'ALL DEC'!D:D=$A200),3,0,2,FALSE),1,FALSE))"),"#N/A")</f>
        <v>#N/A</v>
      </c>
      <c r="D200" s="111"/>
      <c r="E200" s="109"/>
      <c r="F200" s="115"/>
      <c r="G200" s="113">
        <f>countif('ALL DEC'!D:D,$A200)</f>
        <v>0</v>
      </c>
      <c r="H200" s="114" t="str">
        <f>VLOOKUP($A200&amp;$C200,'ALL DEC'!$B:$P,15,FALSE)</f>
        <v>#N/A</v>
      </c>
      <c r="I200" s="109" t="str">
        <f>VLOOKUP($A200&amp;$D200,'ALL DEC'!$B:$P,15,FALSE)</f>
        <v>#N/A</v>
      </c>
      <c r="J200" s="109" t="str">
        <f>VLOOKUP($A200&amp;$E200,'ALL DEC'!$B:$P,15,FALSE)</f>
        <v>#N/A</v>
      </c>
      <c r="K200" s="109" t="str">
        <f>VLOOKUP($A200&amp;$F200,'ALL DEC'!$B:$P,15,FALSE)</f>
        <v>#N/A</v>
      </c>
      <c r="L200" s="114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  <c r="AX200" s="108"/>
      <c r="AY200" s="108"/>
      <c r="AZ200" s="108"/>
      <c r="BA200" s="108"/>
      <c r="BB200" s="108"/>
      <c r="BC200" s="108"/>
      <c r="BD200" s="108"/>
      <c r="BE200" s="108"/>
      <c r="BF200" s="108"/>
      <c r="BG200" s="108"/>
      <c r="BH200" s="108"/>
      <c r="BI200" s="108"/>
      <c r="BJ200" s="108"/>
      <c r="BK200" s="108"/>
      <c r="BL200" s="108"/>
      <c r="BM200" s="108"/>
      <c r="BN200" s="108"/>
      <c r="BO200" s="108"/>
      <c r="BP200" s="108"/>
      <c r="BQ200" s="108"/>
      <c r="BR200" s="108"/>
      <c r="BS200" s="108"/>
      <c r="BT200" s="108"/>
      <c r="BU200" s="108"/>
      <c r="BV200" s="108"/>
      <c r="BW200" s="108"/>
      <c r="BX200" s="108"/>
      <c r="BY200" s="108"/>
      <c r="BZ200" s="108"/>
      <c r="CA200" s="108"/>
      <c r="CB200" s="108"/>
      <c r="CC200" s="108"/>
      <c r="CD200" s="108"/>
      <c r="CE200" s="108"/>
      <c r="CF200" s="108"/>
      <c r="CG200" s="108"/>
      <c r="CH200" s="108"/>
      <c r="CI200" s="108"/>
    </row>
    <row r="201">
      <c r="A201" s="37"/>
      <c r="B201" s="109" t="str">
        <f>VLOOKUP($A201,'4.02 (071021)'!A:C,2,FALSE)</f>
        <v>#N/A</v>
      </c>
      <c r="C201" s="109" t="str">
        <f>IFERROR(__xludf.DUMMYFUNCTION("TRANSPOSE(sort(SORTN(FILTER('ALL DEC'!F:F,'ALL DEC'!D:D=$A201),3,0,2,FALSE),1,FALSE))"),"#N/A")</f>
        <v>#N/A</v>
      </c>
      <c r="D201" s="111"/>
      <c r="E201" s="109"/>
      <c r="F201" s="115"/>
      <c r="G201" s="113">
        <f>countif('ALL DEC'!D:D,$A201)</f>
        <v>0</v>
      </c>
      <c r="H201" s="114" t="str">
        <f>VLOOKUP($A201&amp;$C201,'ALL DEC'!$B:$P,15,FALSE)</f>
        <v>#N/A</v>
      </c>
      <c r="I201" s="109" t="str">
        <f>VLOOKUP($A201&amp;$D201,'ALL DEC'!$B:$P,15,FALSE)</f>
        <v>#N/A</v>
      </c>
      <c r="J201" s="109" t="str">
        <f>VLOOKUP($A201&amp;$E201,'ALL DEC'!$B:$P,15,FALSE)</f>
        <v>#N/A</v>
      </c>
      <c r="K201" s="109" t="str">
        <f>VLOOKUP($A201&amp;$F201,'ALL DEC'!$B:$P,15,FALSE)</f>
        <v>#N/A</v>
      </c>
      <c r="L201" s="114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  <c r="AR201" s="108"/>
      <c r="AS201" s="108"/>
      <c r="AT201" s="108"/>
      <c r="AU201" s="108"/>
      <c r="AV201" s="108"/>
      <c r="AW201" s="108"/>
      <c r="AX201" s="108"/>
      <c r="AY201" s="108"/>
      <c r="AZ201" s="108"/>
      <c r="BA201" s="108"/>
      <c r="BB201" s="108"/>
      <c r="BC201" s="108"/>
      <c r="BD201" s="108"/>
      <c r="BE201" s="108"/>
      <c r="BF201" s="108"/>
      <c r="BG201" s="108"/>
      <c r="BH201" s="108"/>
      <c r="BI201" s="108"/>
      <c r="BJ201" s="108"/>
      <c r="BK201" s="108"/>
      <c r="BL201" s="108"/>
      <c r="BM201" s="108"/>
      <c r="BN201" s="108"/>
      <c r="BO201" s="108"/>
      <c r="BP201" s="108"/>
      <c r="BQ201" s="108"/>
      <c r="BR201" s="108"/>
      <c r="BS201" s="108"/>
      <c r="BT201" s="108"/>
      <c r="BU201" s="108"/>
      <c r="BV201" s="108"/>
      <c r="BW201" s="108"/>
      <c r="BX201" s="108"/>
      <c r="BY201" s="108"/>
      <c r="BZ201" s="108"/>
      <c r="CA201" s="108"/>
      <c r="CB201" s="108"/>
      <c r="CC201" s="108"/>
      <c r="CD201" s="108"/>
      <c r="CE201" s="108"/>
      <c r="CF201" s="108"/>
      <c r="CG201" s="108"/>
      <c r="CH201" s="108"/>
      <c r="CI201" s="108"/>
    </row>
    <row r="202">
      <c r="A202" s="37"/>
      <c r="B202" s="109" t="str">
        <f>VLOOKUP($A202,'4.02 (071021)'!A:C,2,FALSE)</f>
        <v>#N/A</v>
      </c>
      <c r="C202" s="109" t="str">
        <f>IFERROR(__xludf.DUMMYFUNCTION("TRANSPOSE(sort(SORTN(FILTER('ALL DEC'!F:F,'ALL DEC'!D:D=$A202),3,0,2,FALSE),1,FALSE))"),"#N/A")</f>
        <v>#N/A</v>
      </c>
      <c r="D202" s="111"/>
      <c r="E202" s="109"/>
      <c r="F202" s="115"/>
      <c r="G202" s="113">
        <f>countif('ALL DEC'!D:D,$A202)</f>
        <v>0</v>
      </c>
      <c r="H202" s="114" t="str">
        <f>VLOOKUP($A202&amp;$C202,'ALL DEC'!$B:$P,15,FALSE)</f>
        <v>#N/A</v>
      </c>
      <c r="I202" s="109" t="str">
        <f>VLOOKUP($A202&amp;$D202,'ALL DEC'!$B:$P,15,FALSE)</f>
        <v>#N/A</v>
      </c>
      <c r="J202" s="109" t="str">
        <f>VLOOKUP($A202&amp;$E202,'ALL DEC'!$B:$P,15,FALSE)</f>
        <v>#N/A</v>
      </c>
      <c r="K202" s="109" t="str">
        <f>VLOOKUP($A202&amp;$F202,'ALL DEC'!$B:$P,15,FALSE)</f>
        <v>#N/A</v>
      </c>
      <c r="L202" s="114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  <c r="AX202" s="108"/>
      <c r="AY202" s="108"/>
      <c r="AZ202" s="108"/>
      <c r="BA202" s="108"/>
      <c r="BB202" s="108"/>
      <c r="BC202" s="108"/>
      <c r="BD202" s="108"/>
      <c r="BE202" s="108"/>
      <c r="BF202" s="108"/>
      <c r="BG202" s="108"/>
      <c r="BH202" s="108"/>
      <c r="BI202" s="108"/>
      <c r="BJ202" s="108"/>
      <c r="BK202" s="108"/>
      <c r="BL202" s="108"/>
      <c r="BM202" s="108"/>
      <c r="BN202" s="108"/>
      <c r="BO202" s="108"/>
      <c r="BP202" s="108"/>
      <c r="BQ202" s="108"/>
      <c r="BR202" s="108"/>
      <c r="BS202" s="108"/>
      <c r="BT202" s="108"/>
      <c r="BU202" s="108"/>
      <c r="BV202" s="108"/>
      <c r="BW202" s="108"/>
      <c r="BX202" s="108"/>
      <c r="BY202" s="108"/>
      <c r="BZ202" s="108"/>
      <c r="CA202" s="108"/>
      <c r="CB202" s="108"/>
      <c r="CC202" s="108"/>
      <c r="CD202" s="108"/>
      <c r="CE202" s="108"/>
      <c r="CF202" s="108"/>
      <c r="CG202" s="108"/>
      <c r="CH202" s="108"/>
      <c r="CI202" s="108"/>
    </row>
    <row r="203">
      <c r="A203" s="37"/>
      <c r="B203" s="109" t="str">
        <f>VLOOKUP($A203,'4.02 (071021)'!A:C,2,FALSE)</f>
        <v>#N/A</v>
      </c>
      <c r="C203" s="109" t="str">
        <f>IFERROR(__xludf.DUMMYFUNCTION("TRANSPOSE(sort(SORTN(FILTER('ALL DEC'!F:F,'ALL DEC'!D:D=$A203),3,0,2,FALSE),1,FALSE))"),"#N/A")</f>
        <v>#N/A</v>
      </c>
      <c r="D203" s="111"/>
      <c r="E203" s="109"/>
      <c r="F203" s="115"/>
      <c r="G203" s="113">
        <f>countif('ALL DEC'!D:D,$A203)</f>
        <v>0</v>
      </c>
      <c r="H203" s="114" t="str">
        <f>VLOOKUP($A203&amp;$C203,'ALL DEC'!$B:$P,15,FALSE)</f>
        <v>#N/A</v>
      </c>
      <c r="I203" s="109" t="str">
        <f>VLOOKUP($A203&amp;$D203,'ALL DEC'!$B:$P,15,FALSE)</f>
        <v>#N/A</v>
      </c>
      <c r="J203" s="109" t="str">
        <f>VLOOKUP($A203&amp;$E203,'ALL DEC'!$B:$P,15,FALSE)</f>
        <v>#N/A</v>
      </c>
      <c r="K203" s="109" t="str">
        <f>VLOOKUP($A203&amp;$F203,'ALL DEC'!$B:$P,15,FALSE)</f>
        <v>#N/A</v>
      </c>
      <c r="L203" s="114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  <c r="AR203" s="108"/>
      <c r="AS203" s="108"/>
      <c r="AT203" s="108"/>
      <c r="AU203" s="108"/>
      <c r="AV203" s="108"/>
      <c r="AW203" s="108"/>
      <c r="AX203" s="108"/>
      <c r="AY203" s="108"/>
      <c r="AZ203" s="108"/>
      <c r="BA203" s="108"/>
      <c r="BB203" s="108"/>
      <c r="BC203" s="108"/>
      <c r="BD203" s="108"/>
      <c r="BE203" s="108"/>
      <c r="BF203" s="108"/>
      <c r="BG203" s="108"/>
      <c r="BH203" s="108"/>
      <c r="BI203" s="108"/>
      <c r="BJ203" s="108"/>
      <c r="BK203" s="108"/>
      <c r="BL203" s="108"/>
      <c r="BM203" s="108"/>
      <c r="BN203" s="108"/>
      <c r="BO203" s="108"/>
      <c r="BP203" s="108"/>
      <c r="BQ203" s="108"/>
      <c r="BR203" s="108"/>
      <c r="BS203" s="108"/>
      <c r="BT203" s="108"/>
      <c r="BU203" s="108"/>
      <c r="BV203" s="108"/>
      <c r="BW203" s="108"/>
      <c r="BX203" s="108"/>
      <c r="BY203" s="108"/>
      <c r="BZ203" s="108"/>
      <c r="CA203" s="108"/>
      <c r="CB203" s="108"/>
      <c r="CC203" s="108"/>
      <c r="CD203" s="108"/>
      <c r="CE203" s="108"/>
      <c r="CF203" s="108"/>
      <c r="CG203" s="108"/>
      <c r="CH203" s="108"/>
      <c r="CI203" s="108"/>
    </row>
    <row r="204">
      <c r="A204" s="37"/>
      <c r="B204" s="109" t="str">
        <f>VLOOKUP($A204,'4.02 (071021)'!A:C,2,FALSE)</f>
        <v>#N/A</v>
      </c>
      <c r="C204" s="109" t="str">
        <f>IFERROR(__xludf.DUMMYFUNCTION("TRANSPOSE(sort(SORTN(FILTER('ALL DEC'!F:F,'ALL DEC'!D:D=$A204),3,0,2,FALSE),1,FALSE))"),"#N/A")</f>
        <v>#N/A</v>
      </c>
      <c r="D204" s="111"/>
      <c r="E204" s="109"/>
      <c r="F204" s="115"/>
      <c r="G204" s="113">
        <f>countif('ALL DEC'!D:D,$A204)</f>
        <v>0</v>
      </c>
      <c r="H204" s="114" t="str">
        <f>VLOOKUP($A204&amp;$C204,'ALL DEC'!$B:$P,15,FALSE)</f>
        <v>#N/A</v>
      </c>
      <c r="I204" s="109" t="str">
        <f>VLOOKUP($A204&amp;$D204,'ALL DEC'!$B:$P,15,FALSE)</f>
        <v>#N/A</v>
      </c>
      <c r="J204" s="109" t="str">
        <f>VLOOKUP($A204&amp;$E204,'ALL DEC'!$B:$P,15,FALSE)</f>
        <v>#N/A</v>
      </c>
      <c r="K204" s="109" t="str">
        <f>VLOOKUP($A204&amp;$F204,'ALL DEC'!$B:$P,15,FALSE)</f>
        <v>#N/A</v>
      </c>
      <c r="L204" s="114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  <c r="AX204" s="108"/>
      <c r="AY204" s="108"/>
      <c r="AZ204" s="108"/>
      <c r="BA204" s="108"/>
      <c r="BB204" s="108"/>
      <c r="BC204" s="108"/>
      <c r="BD204" s="108"/>
      <c r="BE204" s="108"/>
      <c r="BF204" s="108"/>
      <c r="BG204" s="108"/>
      <c r="BH204" s="108"/>
      <c r="BI204" s="108"/>
      <c r="BJ204" s="108"/>
      <c r="BK204" s="108"/>
      <c r="BL204" s="108"/>
      <c r="BM204" s="108"/>
      <c r="BN204" s="108"/>
      <c r="BO204" s="108"/>
      <c r="BP204" s="108"/>
      <c r="BQ204" s="108"/>
      <c r="BR204" s="108"/>
      <c r="BS204" s="108"/>
      <c r="BT204" s="108"/>
      <c r="BU204" s="108"/>
      <c r="BV204" s="108"/>
      <c r="BW204" s="108"/>
      <c r="BX204" s="108"/>
      <c r="BY204" s="108"/>
      <c r="BZ204" s="108"/>
      <c r="CA204" s="108"/>
      <c r="CB204" s="108"/>
      <c r="CC204" s="108"/>
      <c r="CD204" s="108"/>
      <c r="CE204" s="108"/>
      <c r="CF204" s="108"/>
      <c r="CG204" s="108"/>
      <c r="CH204" s="108"/>
      <c r="CI204" s="108"/>
    </row>
    <row r="205">
      <c r="A205" s="37"/>
      <c r="B205" s="109" t="str">
        <f>VLOOKUP($A205,'4.02 (071021)'!A:C,2,FALSE)</f>
        <v>#N/A</v>
      </c>
      <c r="C205" s="109" t="str">
        <f>IFERROR(__xludf.DUMMYFUNCTION("TRANSPOSE(sort(SORTN(FILTER('ALL DEC'!F:F,'ALL DEC'!D:D=$A205),3,0,2,FALSE),1,FALSE))"),"#N/A")</f>
        <v>#N/A</v>
      </c>
      <c r="D205" s="111"/>
      <c r="E205" s="109"/>
      <c r="F205" s="115"/>
      <c r="G205" s="113">
        <f>countif('ALL DEC'!D:D,$A205)</f>
        <v>0</v>
      </c>
      <c r="H205" s="114" t="str">
        <f>VLOOKUP($A205&amp;$C205,'ALL DEC'!$B:$P,15,FALSE)</f>
        <v>#N/A</v>
      </c>
      <c r="I205" s="109" t="str">
        <f>VLOOKUP($A205&amp;$D205,'ALL DEC'!$B:$P,15,FALSE)</f>
        <v>#N/A</v>
      </c>
      <c r="J205" s="109" t="str">
        <f>VLOOKUP($A205&amp;$E205,'ALL DEC'!$B:$P,15,FALSE)</f>
        <v>#N/A</v>
      </c>
      <c r="K205" s="109" t="str">
        <f>VLOOKUP($A205&amp;$F205,'ALL DEC'!$B:$P,15,FALSE)</f>
        <v>#N/A</v>
      </c>
      <c r="L205" s="114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  <c r="AR205" s="108"/>
      <c r="AS205" s="108"/>
      <c r="AT205" s="108"/>
      <c r="AU205" s="108"/>
      <c r="AV205" s="108"/>
      <c r="AW205" s="108"/>
      <c r="AX205" s="108"/>
      <c r="AY205" s="108"/>
      <c r="AZ205" s="108"/>
      <c r="BA205" s="108"/>
      <c r="BB205" s="108"/>
      <c r="BC205" s="108"/>
      <c r="BD205" s="108"/>
      <c r="BE205" s="108"/>
      <c r="BF205" s="108"/>
      <c r="BG205" s="108"/>
      <c r="BH205" s="108"/>
      <c r="BI205" s="108"/>
      <c r="BJ205" s="108"/>
      <c r="BK205" s="108"/>
      <c r="BL205" s="108"/>
      <c r="BM205" s="108"/>
      <c r="BN205" s="108"/>
      <c r="BO205" s="108"/>
      <c r="BP205" s="108"/>
      <c r="BQ205" s="108"/>
      <c r="BR205" s="108"/>
      <c r="BS205" s="108"/>
      <c r="BT205" s="108"/>
      <c r="BU205" s="108"/>
      <c r="BV205" s="108"/>
      <c r="BW205" s="108"/>
      <c r="BX205" s="108"/>
      <c r="BY205" s="108"/>
      <c r="BZ205" s="108"/>
      <c r="CA205" s="108"/>
      <c r="CB205" s="108"/>
      <c r="CC205" s="108"/>
      <c r="CD205" s="108"/>
      <c r="CE205" s="108"/>
      <c r="CF205" s="108"/>
      <c r="CG205" s="108"/>
      <c r="CH205" s="108"/>
      <c r="CI205" s="108"/>
    </row>
    <row r="206">
      <c r="A206" s="37"/>
      <c r="B206" s="109" t="str">
        <f>VLOOKUP($A206,'4.02 (071021)'!A:C,2,FALSE)</f>
        <v>#N/A</v>
      </c>
      <c r="C206" s="109" t="str">
        <f>IFERROR(__xludf.DUMMYFUNCTION("TRANSPOSE(sort(SORTN(FILTER('ALL DEC'!F:F,'ALL DEC'!D:D=$A206),3,0,2,FALSE),1,FALSE))"),"#N/A")</f>
        <v>#N/A</v>
      </c>
      <c r="D206" s="111"/>
      <c r="E206" s="109"/>
      <c r="F206" s="115"/>
      <c r="G206" s="113">
        <f>countif('ALL DEC'!D:D,$A206)</f>
        <v>0</v>
      </c>
      <c r="H206" s="114" t="str">
        <f>VLOOKUP($A206&amp;$C206,'ALL DEC'!$B:$P,15,FALSE)</f>
        <v>#N/A</v>
      </c>
      <c r="I206" s="109" t="str">
        <f>VLOOKUP($A206&amp;$D206,'ALL DEC'!$B:$P,15,FALSE)</f>
        <v>#N/A</v>
      </c>
      <c r="J206" s="109" t="str">
        <f>VLOOKUP($A206&amp;$E206,'ALL DEC'!$B:$P,15,FALSE)</f>
        <v>#N/A</v>
      </c>
      <c r="K206" s="109" t="str">
        <f>VLOOKUP($A206&amp;$F206,'ALL DEC'!$B:$P,15,FALSE)</f>
        <v>#N/A</v>
      </c>
      <c r="L206" s="114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  <c r="AX206" s="108"/>
      <c r="AY206" s="108"/>
      <c r="AZ206" s="108"/>
      <c r="BA206" s="108"/>
      <c r="BB206" s="108"/>
      <c r="BC206" s="108"/>
      <c r="BD206" s="108"/>
      <c r="BE206" s="108"/>
      <c r="BF206" s="108"/>
      <c r="BG206" s="108"/>
      <c r="BH206" s="108"/>
      <c r="BI206" s="108"/>
      <c r="BJ206" s="108"/>
      <c r="BK206" s="108"/>
      <c r="BL206" s="108"/>
      <c r="BM206" s="108"/>
      <c r="BN206" s="108"/>
      <c r="BO206" s="108"/>
      <c r="BP206" s="108"/>
      <c r="BQ206" s="108"/>
      <c r="BR206" s="108"/>
      <c r="BS206" s="108"/>
      <c r="BT206" s="108"/>
      <c r="BU206" s="108"/>
      <c r="BV206" s="108"/>
      <c r="BW206" s="108"/>
      <c r="BX206" s="108"/>
      <c r="BY206" s="108"/>
      <c r="BZ206" s="108"/>
      <c r="CA206" s="108"/>
      <c r="CB206" s="108"/>
      <c r="CC206" s="108"/>
      <c r="CD206" s="108"/>
      <c r="CE206" s="108"/>
      <c r="CF206" s="108"/>
      <c r="CG206" s="108"/>
      <c r="CH206" s="108"/>
      <c r="CI206" s="108"/>
    </row>
    <row r="207">
      <c r="A207" s="37"/>
      <c r="B207" s="109" t="str">
        <f>VLOOKUP($A207,'4.02 (071021)'!A:C,2,FALSE)</f>
        <v>#N/A</v>
      </c>
      <c r="C207" s="109" t="str">
        <f>IFERROR(__xludf.DUMMYFUNCTION("TRANSPOSE(sort(SORTN(FILTER('ALL DEC'!F:F,'ALL DEC'!D:D=$A207),3,0,2,FALSE),1,FALSE))"),"#N/A")</f>
        <v>#N/A</v>
      </c>
      <c r="D207" s="111"/>
      <c r="E207" s="109"/>
      <c r="F207" s="115"/>
      <c r="G207" s="113">
        <f>countif('ALL DEC'!D:D,$A207)</f>
        <v>0</v>
      </c>
      <c r="H207" s="114" t="str">
        <f>VLOOKUP($A207&amp;$C207,'ALL DEC'!$B:$P,15,FALSE)</f>
        <v>#N/A</v>
      </c>
      <c r="I207" s="109" t="str">
        <f>VLOOKUP($A207&amp;$D207,'ALL DEC'!$B:$P,15,FALSE)</f>
        <v>#N/A</v>
      </c>
      <c r="J207" s="109" t="str">
        <f>VLOOKUP($A207&amp;$E207,'ALL DEC'!$B:$P,15,FALSE)</f>
        <v>#N/A</v>
      </c>
      <c r="K207" s="109" t="str">
        <f>VLOOKUP($A207&amp;$F207,'ALL DEC'!$B:$P,15,FALSE)</f>
        <v>#N/A</v>
      </c>
      <c r="L207" s="114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8"/>
      <c r="BA207" s="108"/>
      <c r="BB207" s="108"/>
      <c r="BC207" s="108"/>
      <c r="BD207" s="108"/>
      <c r="BE207" s="108"/>
      <c r="BF207" s="108"/>
      <c r="BG207" s="108"/>
      <c r="BH207" s="108"/>
      <c r="BI207" s="108"/>
      <c r="BJ207" s="108"/>
      <c r="BK207" s="108"/>
      <c r="BL207" s="108"/>
      <c r="BM207" s="108"/>
      <c r="BN207" s="108"/>
      <c r="BO207" s="108"/>
      <c r="BP207" s="108"/>
      <c r="BQ207" s="108"/>
      <c r="BR207" s="108"/>
      <c r="BS207" s="108"/>
      <c r="BT207" s="108"/>
      <c r="BU207" s="108"/>
      <c r="BV207" s="108"/>
      <c r="BW207" s="108"/>
      <c r="BX207" s="108"/>
      <c r="BY207" s="108"/>
      <c r="BZ207" s="108"/>
      <c r="CA207" s="108"/>
      <c r="CB207" s="108"/>
      <c r="CC207" s="108"/>
      <c r="CD207" s="108"/>
      <c r="CE207" s="108"/>
      <c r="CF207" s="108"/>
      <c r="CG207" s="108"/>
      <c r="CH207" s="108"/>
      <c r="CI207" s="108"/>
    </row>
    <row r="208">
      <c r="A208" s="37"/>
      <c r="B208" s="109" t="str">
        <f>VLOOKUP($A208,'4.02 (071021)'!A:C,2,FALSE)</f>
        <v>#N/A</v>
      </c>
      <c r="C208" s="109" t="str">
        <f>IFERROR(__xludf.DUMMYFUNCTION("TRANSPOSE(sort(SORTN(FILTER('ALL DEC'!F:F,'ALL DEC'!D:D=$A208),3,0,2,FALSE),1,FALSE))"),"#N/A")</f>
        <v>#N/A</v>
      </c>
      <c r="D208" s="111"/>
      <c r="E208" s="109"/>
      <c r="F208" s="115"/>
      <c r="G208" s="113">
        <f>countif('ALL DEC'!D:D,$A208)</f>
        <v>0</v>
      </c>
      <c r="H208" s="114" t="str">
        <f>VLOOKUP($A208&amp;$C208,'ALL DEC'!$B:$P,15,FALSE)</f>
        <v>#N/A</v>
      </c>
      <c r="I208" s="109" t="str">
        <f>VLOOKUP($A208&amp;$D208,'ALL DEC'!$B:$P,15,FALSE)</f>
        <v>#N/A</v>
      </c>
      <c r="J208" s="109" t="str">
        <f>VLOOKUP($A208&amp;$E208,'ALL DEC'!$B:$P,15,FALSE)</f>
        <v>#N/A</v>
      </c>
      <c r="K208" s="109" t="str">
        <f>VLOOKUP($A208&amp;$F208,'ALL DEC'!$B:$P,15,FALSE)</f>
        <v>#N/A</v>
      </c>
      <c r="L208" s="114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  <c r="AR208" s="108"/>
      <c r="AS208" s="108"/>
      <c r="AT208" s="108"/>
      <c r="AU208" s="108"/>
      <c r="AV208" s="108"/>
      <c r="AW208" s="108"/>
      <c r="AX208" s="108"/>
      <c r="AY208" s="108"/>
      <c r="AZ208" s="108"/>
      <c r="BA208" s="108"/>
      <c r="BB208" s="108"/>
      <c r="BC208" s="108"/>
      <c r="BD208" s="108"/>
      <c r="BE208" s="108"/>
      <c r="BF208" s="108"/>
      <c r="BG208" s="108"/>
      <c r="BH208" s="108"/>
      <c r="BI208" s="108"/>
      <c r="BJ208" s="108"/>
      <c r="BK208" s="108"/>
      <c r="BL208" s="108"/>
      <c r="BM208" s="108"/>
      <c r="BN208" s="108"/>
      <c r="BO208" s="108"/>
      <c r="BP208" s="108"/>
      <c r="BQ208" s="108"/>
      <c r="BR208" s="108"/>
      <c r="BS208" s="108"/>
      <c r="BT208" s="108"/>
      <c r="BU208" s="108"/>
      <c r="BV208" s="108"/>
      <c r="BW208" s="108"/>
      <c r="BX208" s="108"/>
      <c r="BY208" s="108"/>
      <c r="BZ208" s="108"/>
      <c r="CA208" s="108"/>
      <c r="CB208" s="108"/>
      <c r="CC208" s="108"/>
      <c r="CD208" s="108"/>
      <c r="CE208" s="108"/>
      <c r="CF208" s="108"/>
      <c r="CG208" s="108"/>
      <c r="CH208" s="108"/>
      <c r="CI208" s="108"/>
    </row>
    <row r="209">
      <c r="A209" s="37"/>
      <c r="B209" s="109" t="str">
        <f>VLOOKUP($A209,'4.02 (071021)'!A:C,2,FALSE)</f>
        <v>#N/A</v>
      </c>
      <c r="C209" s="109" t="str">
        <f>IFERROR(__xludf.DUMMYFUNCTION("TRANSPOSE(sort(SORTN(FILTER('ALL DEC'!F:F,'ALL DEC'!D:D=$A209),3,0,2,FALSE),1,FALSE))"),"#N/A")</f>
        <v>#N/A</v>
      </c>
      <c r="D209" s="111"/>
      <c r="E209" s="109"/>
      <c r="F209" s="115"/>
      <c r="G209" s="113">
        <f>countif('ALL DEC'!D:D,$A209)</f>
        <v>0</v>
      </c>
      <c r="H209" s="114" t="str">
        <f>VLOOKUP($A209&amp;$C209,'ALL DEC'!$B:$P,15,FALSE)</f>
        <v>#N/A</v>
      </c>
      <c r="I209" s="109" t="str">
        <f>VLOOKUP($A209&amp;$D209,'ALL DEC'!$B:$P,15,FALSE)</f>
        <v>#N/A</v>
      </c>
      <c r="J209" s="109" t="str">
        <f>VLOOKUP($A209&amp;$E209,'ALL DEC'!$B:$P,15,FALSE)</f>
        <v>#N/A</v>
      </c>
      <c r="K209" s="109" t="str">
        <f>VLOOKUP($A209&amp;$F209,'ALL DEC'!$B:$P,15,FALSE)</f>
        <v>#N/A</v>
      </c>
      <c r="L209" s="114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  <c r="AX209" s="108"/>
      <c r="AY209" s="108"/>
      <c r="AZ209" s="108"/>
      <c r="BA209" s="108"/>
      <c r="BB209" s="108"/>
      <c r="BC209" s="108"/>
      <c r="BD209" s="108"/>
      <c r="BE209" s="108"/>
      <c r="BF209" s="108"/>
      <c r="BG209" s="108"/>
      <c r="BH209" s="108"/>
      <c r="BI209" s="108"/>
      <c r="BJ209" s="108"/>
      <c r="BK209" s="108"/>
      <c r="BL209" s="108"/>
      <c r="BM209" s="108"/>
      <c r="BN209" s="108"/>
      <c r="BO209" s="108"/>
      <c r="BP209" s="108"/>
      <c r="BQ209" s="108"/>
      <c r="BR209" s="108"/>
      <c r="BS209" s="108"/>
      <c r="BT209" s="108"/>
      <c r="BU209" s="108"/>
      <c r="BV209" s="108"/>
      <c r="BW209" s="108"/>
      <c r="BX209" s="108"/>
      <c r="BY209" s="108"/>
      <c r="BZ209" s="108"/>
      <c r="CA209" s="108"/>
      <c r="CB209" s="108"/>
      <c r="CC209" s="108"/>
      <c r="CD209" s="108"/>
      <c r="CE209" s="108"/>
      <c r="CF209" s="108"/>
      <c r="CG209" s="108"/>
      <c r="CH209" s="108"/>
      <c r="CI209" s="108"/>
    </row>
    <row r="210">
      <c r="A210" s="37"/>
      <c r="B210" s="109" t="str">
        <f>VLOOKUP($A210,'4.02 (071021)'!A:C,2,FALSE)</f>
        <v>#N/A</v>
      </c>
      <c r="C210" s="109" t="str">
        <f>IFERROR(__xludf.DUMMYFUNCTION("TRANSPOSE(sort(SORTN(FILTER('ALL DEC'!F:F,'ALL DEC'!D:D=$A210),3,0,2,FALSE),1,FALSE))"),"#N/A")</f>
        <v>#N/A</v>
      </c>
      <c r="D210" s="111"/>
      <c r="E210" s="109"/>
      <c r="F210" s="115"/>
      <c r="G210" s="113">
        <f>countif('ALL DEC'!D:D,$A210)</f>
        <v>0</v>
      </c>
      <c r="H210" s="114" t="str">
        <f>VLOOKUP($A210&amp;$C210,'ALL DEC'!$B:$P,15,FALSE)</f>
        <v>#N/A</v>
      </c>
      <c r="I210" s="109" t="str">
        <f>VLOOKUP($A210&amp;$D210,'ALL DEC'!$B:$P,15,FALSE)</f>
        <v>#N/A</v>
      </c>
      <c r="J210" s="109" t="str">
        <f>VLOOKUP($A210&amp;$E210,'ALL DEC'!$B:$P,15,FALSE)</f>
        <v>#N/A</v>
      </c>
      <c r="K210" s="109" t="str">
        <f>VLOOKUP($A210&amp;$F210,'ALL DEC'!$B:$P,15,FALSE)</f>
        <v>#N/A</v>
      </c>
      <c r="L210" s="114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  <c r="AR210" s="108"/>
      <c r="AS210" s="108"/>
      <c r="AT210" s="108"/>
      <c r="AU210" s="108"/>
      <c r="AV210" s="108"/>
      <c r="AW210" s="108"/>
      <c r="AX210" s="108"/>
      <c r="AY210" s="108"/>
      <c r="AZ210" s="108"/>
      <c r="BA210" s="108"/>
      <c r="BB210" s="108"/>
      <c r="BC210" s="108"/>
      <c r="BD210" s="108"/>
      <c r="BE210" s="108"/>
      <c r="BF210" s="108"/>
      <c r="BG210" s="108"/>
      <c r="BH210" s="108"/>
      <c r="BI210" s="108"/>
      <c r="BJ210" s="108"/>
      <c r="BK210" s="108"/>
      <c r="BL210" s="108"/>
      <c r="BM210" s="108"/>
      <c r="BN210" s="108"/>
      <c r="BO210" s="108"/>
      <c r="BP210" s="108"/>
      <c r="BQ210" s="108"/>
      <c r="BR210" s="108"/>
      <c r="BS210" s="108"/>
      <c r="BT210" s="108"/>
      <c r="BU210" s="108"/>
      <c r="BV210" s="108"/>
      <c r="BW210" s="108"/>
      <c r="BX210" s="108"/>
      <c r="BY210" s="108"/>
      <c r="BZ210" s="108"/>
      <c r="CA210" s="108"/>
      <c r="CB210" s="108"/>
      <c r="CC210" s="108"/>
      <c r="CD210" s="108"/>
      <c r="CE210" s="108"/>
      <c r="CF210" s="108"/>
      <c r="CG210" s="108"/>
      <c r="CH210" s="108"/>
      <c r="CI210" s="108"/>
    </row>
    <row r="211">
      <c r="A211" s="37"/>
      <c r="B211" s="109" t="str">
        <f>VLOOKUP($A211,'4.02 (071021)'!A:C,2,FALSE)</f>
        <v>#N/A</v>
      </c>
      <c r="C211" s="109" t="str">
        <f>IFERROR(__xludf.DUMMYFUNCTION("TRANSPOSE(sort(SORTN(FILTER('ALL DEC'!F:F,'ALL DEC'!D:D=$A211),3,0,2,FALSE),1,FALSE))"),"#N/A")</f>
        <v>#N/A</v>
      </c>
      <c r="D211" s="111"/>
      <c r="E211" s="109"/>
      <c r="F211" s="115"/>
      <c r="G211" s="113">
        <f>countif('ALL DEC'!D:D,$A211)</f>
        <v>0</v>
      </c>
      <c r="H211" s="114" t="str">
        <f>VLOOKUP($A211&amp;$C211,'ALL DEC'!$B:$P,15,FALSE)</f>
        <v>#N/A</v>
      </c>
      <c r="I211" s="109" t="str">
        <f>VLOOKUP($A211&amp;$D211,'ALL DEC'!$B:$P,15,FALSE)</f>
        <v>#N/A</v>
      </c>
      <c r="J211" s="109" t="str">
        <f>VLOOKUP($A211&amp;$E211,'ALL DEC'!$B:$P,15,FALSE)</f>
        <v>#N/A</v>
      </c>
      <c r="K211" s="109" t="str">
        <f>VLOOKUP($A211&amp;$F211,'ALL DEC'!$B:$P,15,FALSE)</f>
        <v>#N/A</v>
      </c>
      <c r="L211" s="114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  <c r="AR211" s="108"/>
      <c r="AS211" s="108"/>
      <c r="AT211" s="108"/>
      <c r="AU211" s="108"/>
      <c r="AV211" s="108"/>
      <c r="AW211" s="108"/>
      <c r="AX211" s="108"/>
      <c r="AY211" s="108"/>
      <c r="AZ211" s="108"/>
      <c r="BA211" s="108"/>
      <c r="BB211" s="108"/>
      <c r="BC211" s="108"/>
      <c r="BD211" s="108"/>
      <c r="BE211" s="108"/>
      <c r="BF211" s="108"/>
      <c r="BG211" s="108"/>
      <c r="BH211" s="108"/>
      <c r="BI211" s="108"/>
      <c r="BJ211" s="108"/>
      <c r="BK211" s="108"/>
      <c r="BL211" s="108"/>
      <c r="BM211" s="108"/>
      <c r="BN211" s="108"/>
      <c r="BO211" s="108"/>
      <c r="BP211" s="108"/>
      <c r="BQ211" s="108"/>
      <c r="BR211" s="108"/>
      <c r="BS211" s="108"/>
      <c r="BT211" s="108"/>
      <c r="BU211" s="108"/>
      <c r="BV211" s="108"/>
      <c r="BW211" s="108"/>
      <c r="BX211" s="108"/>
      <c r="BY211" s="108"/>
      <c r="BZ211" s="108"/>
      <c r="CA211" s="108"/>
      <c r="CB211" s="108"/>
      <c r="CC211" s="108"/>
      <c r="CD211" s="108"/>
      <c r="CE211" s="108"/>
      <c r="CF211" s="108"/>
      <c r="CG211" s="108"/>
      <c r="CH211" s="108"/>
      <c r="CI211" s="108"/>
    </row>
    <row r="212">
      <c r="A212" s="37"/>
      <c r="B212" s="109" t="str">
        <f>VLOOKUP($A212,'4.02 (071021)'!A:C,2,FALSE)</f>
        <v>#N/A</v>
      </c>
      <c r="C212" s="109" t="str">
        <f>IFERROR(__xludf.DUMMYFUNCTION("TRANSPOSE(sort(SORTN(FILTER('ALL DEC'!F:F,'ALL DEC'!D:D=$A212),3,0,2,FALSE),1,FALSE))"),"#N/A")</f>
        <v>#N/A</v>
      </c>
      <c r="D212" s="111"/>
      <c r="E212" s="109"/>
      <c r="F212" s="115"/>
      <c r="G212" s="113">
        <f>countif('ALL DEC'!D:D,$A212)</f>
        <v>0</v>
      </c>
      <c r="H212" s="114" t="str">
        <f>VLOOKUP($A212&amp;$C212,'ALL DEC'!$B:$P,15,FALSE)</f>
        <v>#N/A</v>
      </c>
      <c r="I212" s="109" t="str">
        <f>VLOOKUP($A212&amp;$D212,'ALL DEC'!$B:$P,15,FALSE)</f>
        <v>#N/A</v>
      </c>
      <c r="J212" s="109" t="str">
        <f>VLOOKUP($A212&amp;$E212,'ALL DEC'!$B:$P,15,FALSE)</f>
        <v>#N/A</v>
      </c>
      <c r="K212" s="109" t="str">
        <f>VLOOKUP($A212&amp;$F212,'ALL DEC'!$B:$P,15,FALSE)</f>
        <v>#N/A</v>
      </c>
      <c r="L212" s="114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  <c r="AR212" s="108"/>
      <c r="AS212" s="108"/>
      <c r="AT212" s="108"/>
      <c r="AU212" s="108"/>
      <c r="AV212" s="108"/>
      <c r="AW212" s="108"/>
      <c r="AX212" s="108"/>
      <c r="AY212" s="108"/>
      <c r="AZ212" s="108"/>
      <c r="BA212" s="108"/>
      <c r="BB212" s="108"/>
      <c r="BC212" s="108"/>
      <c r="BD212" s="108"/>
      <c r="BE212" s="108"/>
      <c r="BF212" s="108"/>
      <c r="BG212" s="108"/>
      <c r="BH212" s="108"/>
      <c r="BI212" s="108"/>
      <c r="BJ212" s="108"/>
      <c r="BK212" s="108"/>
      <c r="BL212" s="108"/>
      <c r="BM212" s="108"/>
      <c r="BN212" s="108"/>
      <c r="BO212" s="108"/>
      <c r="BP212" s="108"/>
      <c r="BQ212" s="108"/>
      <c r="BR212" s="108"/>
      <c r="BS212" s="108"/>
      <c r="BT212" s="108"/>
      <c r="BU212" s="108"/>
      <c r="BV212" s="108"/>
      <c r="BW212" s="108"/>
      <c r="BX212" s="108"/>
      <c r="BY212" s="108"/>
      <c r="BZ212" s="108"/>
      <c r="CA212" s="108"/>
      <c r="CB212" s="108"/>
      <c r="CC212" s="108"/>
      <c r="CD212" s="108"/>
      <c r="CE212" s="108"/>
      <c r="CF212" s="108"/>
      <c r="CG212" s="108"/>
      <c r="CH212" s="108"/>
      <c r="CI212" s="108"/>
    </row>
    <row r="213">
      <c r="A213" s="37"/>
      <c r="B213" s="109" t="str">
        <f>VLOOKUP($A213,'4.02 (071021)'!A:C,2,FALSE)</f>
        <v>#N/A</v>
      </c>
      <c r="C213" s="109" t="str">
        <f>IFERROR(__xludf.DUMMYFUNCTION("TRANSPOSE(sort(SORTN(FILTER('ALL DEC'!F:F,'ALL DEC'!D:D=$A213),3,0,2,FALSE),1,FALSE))"),"#N/A")</f>
        <v>#N/A</v>
      </c>
      <c r="D213" s="111"/>
      <c r="E213" s="109"/>
      <c r="F213" s="115"/>
      <c r="G213" s="113">
        <f>countif('ALL DEC'!D:D,$A213)</f>
        <v>0</v>
      </c>
      <c r="H213" s="114" t="str">
        <f>VLOOKUP($A213&amp;$C213,'ALL DEC'!$B:$P,15,FALSE)</f>
        <v>#N/A</v>
      </c>
      <c r="I213" s="109" t="str">
        <f>VLOOKUP($A213&amp;$D213,'ALL DEC'!$B:$P,15,FALSE)</f>
        <v>#N/A</v>
      </c>
      <c r="J213" s="109" t="str">
        <f>VLOOKUP($A213&amp;$E213,'ALL DEC'!$B:$P,15,FALSE)</f>
        <v>#N/A</v>
      </c>
      <c r="K213" s="109" t="str">
        <f>VLOOKUP($A213&amp;$F213,'ALL DEC'!$B:$P,15,FALSE)</f>
        <v>#N/A</v>
      </c>
      <c r="L213" s="114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  <c r="AF213" s="108"/>
      <c r="AG213" s="108"/>
      <c r="AH213" s="108"/>
      <c r="AI213" s="108"/>
      <c r="AJ213" s="108"/>
      <c r="AK213" s="108"/>
      <c r="AL213" s="108"/>
      <c r="AM213" s="108"/>
      <c r="AN213" s="108"/>
      <c r="AO213" s="108"/>
      <c r="AP213" s="108"/>
      <c r="AQ213" s="108"/>
      <c r="AR213" s="108"/>
      <c r="AS213" s="108"/>
      <c r="AT213" s="108"/>
      <c r="AU213" s="108"/>
      <c r="AV213" s="108"/>
      <c r="AW213" s="108"/>
      <c r="AX213" s="108"/>
      <c r="AY213" s="108"/>
      <c r="AZ213" s="108"/>
      <c r="BA213" s="108"/>
      <c r="BB213" s="108"/>
      <c r="BC213" s="108"/>
      <c r="BD213" s="108"/>
      <c r="BE213" s="108"/>
      <c r="BF213" s="108"/>
      <c r="BG213" s="108"/>
      <c r="BH213" s="108"/>
      <c r="BI213" s="108"/>
      <c r="BJ213" s="108"/>
      <c r="BK213" s="108"/>
      <c r="BL213" s="108"/>
      <c r="BM213" s="108"/>
      <c r="BN213" s="108"/>
      <c r="BO213" s="108"/>
      <c r="BP213" s="108"/>
      <c r="BQ213" s="108"/>
      <c r="BR213" s="108"/>
      <c r="BS213" s="108"/>
      <c r="BT213" s="108"/>
      <c r="BU213" s="108"/>
      <c r="BV213" s="108"/>
      <c r="BW213" s="108"/>
      <c r="BX213" s="108"/>
      <c r="BY213" s="108"/>
      <c r="BZ213" s="108"/>
      <c r="CA213" s="108"/>
      <c r="CB213" s="108"/>
      <c r="CC213" s="108"/>
      <c r="CD213" s="108"/>
      <c r="CE213" s="108"/>
      <c r="CF213" s="108"/>
      <c r="CG213" s="108"/>
      <c r="CH213" s="108"/>
      <c r="CI213" s="108"/>
    </row>
    <row r="214">
      <c r="A214" s="37"/>
      <c r="B214" s="109" t="str">
        <f>VLOOKUP($A214,'4.02 (071021)'!A:C,2,FALSE)</f>
        <v>#N/A</v>
      </c>
      <c r="C214" s="109" t="str">
        <f>IFERROR(__xludf.DUMMYFUNCTION("TRANSPOSE(sort(SORTN(FILTER('ALL DEC'!F:F,'ALL DEC'!D:D=$A214),3,0,2,FALSE),1,FALSE))"),"#N/A")</f>
        <v>#N/A</v>
      </c>
      <c r="D214" s="111"/>
      <c r="E214" s="109"/>
      <c r="F214" s="115"/>
      <c r="G214" s="113">
        <f>countif('ALL DEC'!D:D,$A214)</f>
        <v>0</v>
      </c>
      <c r="H214" s="114" t="str">
        <f>VLOOKUP($A214&amp;$C214,'ALL DEC'!$B:$P,15,FALSE)</f>
        <v>#N/A</v>
      </c>
      <c r="I214" s="109" t="str">
        <f>VLOOKUP($A214&amp;$D214,'ALL DEC'!$B:$P,15,FALSE)</f>
        <v>#N/A</v>
      </c>
      <c r="J214" s="109" t="str">
        <f>VLOOKUP($A214&amp;$E214,'ALL DEC'!$B:$P,15,FALSE)</f>
        <v>#N/A</v>
      </c>
      <c r="K214" s="109" t="str">
        <f>VLOOKUP($A214&amp;$F214,'ALL DEC'!$B:$P,15,FALSE)</f>
        <v>#N/A</v>
      </c>
      <c r="L214" s="114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  <c r="AR214" s="108"/>
      <c r="AS214" s="108"/>
      <c r="AT214" s="108"/>
      <c r="AU214" s="108"/>
      <c r="AV214" s="108"/>
      <c r="AW214" s="108"/>
      <c r="AX214" s="108"/>
      <c r="AY214" s="108"/>
      <c r="AZ214" s="108"/>
      <c r="BA214" s="108"/>
      <c r="BB214" s="108"/>
      <c r="BC214" s="108"/>
      <c r="BD214" s="108"/>
      <c r="BE214" s="108"/>
      <c r="BF214" s="108"/>
      <c r="BG214" s="108"/>
      <c r="BH214" s="108"/>
      <c r="BI214" s="108"/>
      <c r="BJ214" s="108"/>
      <c r="BK214" s="108"/>
      <c r="BL214" s="108"/>
      <c r="BM214" s="108"/>
      <c r="BN214" s="108"/>
      <c r="BO214" s="108"/>
      <c r="BP214" s="108"/>
      <c r="BQ214" s="108"/>
      <c r="BR214" s="108"/>
      <c r="BS214" s="108"/>
      <c r="BT214" s="108"/>
      <c r="BU214" s="108"/>
      <c r="BV214" s="108"/>
      <c r="BW214" s="108"/>
      <c r="BX214" s="108"/>
      <c r="BY214" s="108"/>
      <c r="BZ214" s="108"/>
      <c r="CA214" s="108"/>
      <c r="CB214" s="108"/>
      <c r="CC214" s="108"/>
      <c r="CD214" s="108"/>
      <c r="CE214" s="108"/>
      <c r="CF214" s="108"/>
      <c r="CG214" s="108"/>
      <c r="CH214" s="108"/>
      <c r="CI214" s="108"/>
    </row>
    <row r="215">
      <c r="A215" s="37"/>
      <c r="B215" s="109" t="str">
        <f>VLOOKUP($A215,'4.02 (071021)'!A:C,2,FALSE)</f>
        <v>#N/A</v>
      </c>
      <c r="C215" s="109" t="str">
        <f>IFERROR(__xludf.DUMMYFUNCTION("TRANSPOSE(sort(SORTN(FILTER('ALL DEC'!F:F,'ALL DEC'!D:D=$A215),3,0,2,FALSE),1,FALSE))"),"#N/A")</f>
        <v>#N/A</v>
      </c>
      <c r="D215" s="111"/>
      <c r="E215" s="109"/>
      <c r="F215" s="115"/>
      <c r="G215" s="113">
        <f>countif('ALL DEC'!D:D,$A215)</f>
        <v>0</v>
      </c>
      <c r="H215" s="114" t="str">
        <f>VLOOKUP($A215&amp;$C215,'ALL DEC'!$B:$P,15,FALSE)</f>
        <v>#N/A</v>
      </c>
      <c r="I215" s="109" t="str">
        <f>VLOOKUP($A215&amp;$D215,'ALL DEC'!$B:$P,15,FALSE)</f>
        <v>#N/A</v>
      </c>
      <c r="J215" s="109" t="str">
        <f>VLOOKUP($A215&amp;$E215,'ALL DEC'!$B:$P,15,FALSE)</f>
        <v>#N/A</v>
      </c>
      <c r="K215" s="109" t="str">
        <f>VLOOKUP($A215&amp;$F215,'ALL DEC'!$B:$P,15,FALSE)</f>
        <v>#N/A</v>
      </c>
      <c r="L215" s="114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  <c r="AR215" s="108"/>
      <c r="AS215" s="108"/>
      <c r="AT215" s="108"/>
      <c r="AU215" s="108"/>
      <c r="AV215" s="108"/>
      <c r="AW215" s="108"/>
      <c r="AX215" s="108"/>
      <c r="AY215" s="108"/>
      <c r="AZ215" s="108"/>
      <c r="BA215" s="108"/>
      <c r="BB215" s="108"/>
      <c r="BC215" s="108"/>
      <c r="BD215" s="108"/>
      <c r="BE215" s="108"/>
      <c r="BF215" s="108"/>
      <c r="BG215" s="108"/>
      <c r="BH215" s="108"/>
      <c r="BI215" s="108"/>
      <c r="BJ215" s="108"/>
      <c r="BK215" s="108"/>
      <c r="BL215" s="108"/>
      <c r="BM215" s="108"/>
      <c r="BN215" s="108"/>
      <c r="BO215" s="108"/>
      <c r="BP215" s="108"/>
      <c r="BQ215" s="108"/>
      <c r="BR215" s="108"/>
      <c r="BS215" s="108"/>
      <c r="BT215" s="108"/>
      <c r="BU215" s="108"/>
      <c r="BV215" s="108"/>
      <c r="BW215" s="108"/>
      <c r="BX215" s="108"/>
      <c r="BY215" s="108"/>
      <c r="BZ215" s="108"/>
      <c r="CA215" s="108"/>
      <c r="CB215" s="108"/>
      <c r="CC215" s="108"/>
      <c r="CD215" s="108"/>
      <c r="CE215" s="108"/>
      <c r="CF215" s="108"/>
      <c r="CG215" s="108"/>
      <c r="CH215" s="108"/>
      <c r="CI215" s="108"/>
    </row>
    <row r="216">
      <c r="A216" s="37"/>
      <c r="B216" s="109" t="str">
        <f>VLOOKUP($A216,'4.02 (071021)'!A:C,2,FALSE)</f>
        <v>#N/A</v>
      </c>
      <c r="C216" s="109" t="str">
        <f>IFERROR(__xludf.DUMMYFUNCTION("TRANSPOSE(sort(SORTN(FILTER('ALL DEC'!F:F,'ALL DEC'!D:D=$A216),3,0,2,FALSE),1,FALSE))"),"#N/A")</f>
        <v>#N/A</v>
      </c>
      <c r="D216" s="111"/>
      <c r="E216" s="109"/>
      <c r="F216" s="115"/>
      <c r="G216" s="113">
        <f>countif('ALL DEC'!D:D,$A216)</f>
        <v>0</v>
      </c>
      <c r="H216" s="114" t="str">
        <f>VLOOKUP($A216&amp;$C216,'ALL DEC'!$B:$P,15,FALSE)</f>
        <v>#N/A</v>
      </c>
      <c r="I216" s="109" t="str">
        <f>VLOOKUP($A216&amp;$D216,'ALL DEC'!$B:$P,15,FALSE)</f>
        <v>#N/A</v>
      </c>
      <c r="J216" s="109" t="str">
        <f>VLOOKUP($A216&amp;$E216,'ALL DEC'!$B:$P,15,FALSE)</f>
        <v>#N/A</v>
      </c>
      <c r="K216" s="109" t="str">
        <f>VLOOKUP($A216&amp;$F216,'ALL DEC'!$B:$P,15,FALSE)</f>
        <v>#N/A</v>
      </c>
      <c r="L216" s="114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  <c r="AR216" s="108"/>
      <c r="AS216" s="108"/>
      <c r="AT216" s="108"/>
      <c r="AU216" s="108"/>
      <c r="AV216" s="108"/>
      <c r="AW216" s="108"/>
      <c r="AX216" s="108"/>
      <c r="AY216" s="108"/>
      <c r="AZ216" s="108"/>
      <c r="BA216" s="108"/>
      <c r="BB216" s="108"/>
      <c r="BC216" s="108"/>
      <c r="BD216" s="108"/>
      <c r="BE216" s="108"/>
      <c r="BF216" s="108"/>
      <c r="BG216" s="108"/>
      <c r="BH216" s="108"/>
      <c r="BI216" s="108"/>
      <c r="BJ216" s="108"/>
      <c r="BK216" s="108"/>
      <c r="BL216" s="108"/>
      <c r="BM216" s="108"/>
      <c r="BN216" s="108"/>
      <c r="BO216" s="108"/>
      <c r="BP216" s="108"/>
      <c r="BQ216" s="108"/>
      <c r="BR216" s="108"/>
      <c r="BS216" s="108"/>
      <c r="BT216" s="108"/>
      <c r="BU216" s="108"/>
      <c r="BV216" s="108"/>
      <c r="BW216" s="108"/>
      <c r="BX216" s="108"/>
      <c r="BY216" s="108"/>
      <c r="BZ216" s="108"/>
      <c r="CA216" s="108"/>
      <c r="CB216" s="108"/>
      <c r="CC216" s="108"/>
      <c r="CD216" s="108"/>
      <c r="CE216" s="108"/>
      <c r="CF216" s="108"/>
      <c r="CG216" s="108"/>
      <c r="CH216" s="108"/>
      <c r="CI216" s="108"/>
    </row>
    <row r="217">
      <c r="A217" s="37"/>
      <c r="B217" s="109" t="str">
        <f>VLOOKUP($A217,'4.02 (071021)'!A:C,2,FALSE)</f>
        <v>#N/A</v>
      </c>
      <c r="C217" s="109" t="str">
        <f>IFERROR(__xludf.DUMMYFUNCTION("TRANSPOSE(sort(SORTN(FILTER('ALL DEC'!F:F,'ALL DEC'!D:D=$A217),3,0,2,FALSE),1,FALSE))"),"#N/A")</f>
        <v>#N/A</v>
      </c>
      <c r="D217" s="37"/>
      <c r="E217" s="109"/>
      <c r="F217" s="115"/>
      <c r="G217" s="113">
        <f>countif('ALL DEC'!D:D,$A217)</f>
        <v>0</v>
      </c>
      <c r="H217" s="114" t="str">
        <f>VLOOKUP($A217&amp;$C217,'ALL DEC'!$B:$P,15,FALSE)</f>
        <v>#N/A</v>
      </c>
      <c r="I217" s="109" t="str">
        <f>VLOOKUP($A217&amp;$D217,'ALL DEC'!$B:$P,15,FALSE)</f>
        <v>#N/A</v>
      </c>
      <c r="J217" s="109" t="str">
        <f>VLOOKUP($A217&amp;$E217,'ALL DEC'!$B:$P,15,FALSE)</f>
        <v>#N/A</v>
      </c>
      <c r="K217" s="109" t="str">
        <f>VLOOKUP($A217&amp;$F217,'ALL DEC'!$B:$P,15,FALSE)</f>
        <v>#N/A</v>
      </c>
      <c r="L217" s="114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8"/>
      <c r="BA217" s="108"/>
      <c r="BB217" s="108"/>
      <c r="BC217" s="108"/>
      <c r="BD217" s="108"/>
      <c r="BE217" s="108"/>
      <c r="BF217" s="108"/>
      <c r="BG217" s="108"/>
      <c r="BH217" s="108"/>
      <c r="BI217" s="108"/>
      <c r="BJ217" s="108"/>
      <c r="BK217" s="108"/>
      <c r="BL217" s="108"/>
      <c r="BM217" s="108"/>
      <c r="BN217" s="108"/>
      <c r="BO217" s="108"/>
      <c r="BP217" s="108"/>
      <c r="BQ217" s="108"/>
      <c r="BR217" s="108"/>
      <c r="BS217" s="108"/>
      <c r="BT217" s="108"/>
      <c r="BU217" s="108"/>
      <c r="BV217" s="108"/>
      <c r="BW217" s="108"/>
      <c r="BX217" s="108"/>
      <c r="BY217" s="108"/>
      <c r="BZ217" s="108"/>
      <c r="CA217" s="108"/>
      <c r="CB217" s="108"/>
      <c r="CC217" s="108"/>
      <c r="CD217" s="108"/>
      <c r="CE217" s="108"/>
      <c r="CF217" s="108"/>
      <c r="CG217" s="108"/>
      <c r="CH217" s="108"/>
      <c r="CI217" s="108"/>
    </row>
    <row r="218">
      <c r="A218" s="37"/>
      <c r="B218" s="109" t="str">
        <f>VLOOKUP($A218,'4.02 (071021)'!A:C,2,FALSE)</f>
        <v>#N/A</v>
      </c>
      <c r="C218" s="109" t="str">
        <f>IFERROR(__xludf.DUMMYFUNCTION("TRANSPOSE(sort(SORTN(FILTER('ALL DEC'!F:F,'ALL DEC'!D:D=$A218),3,0,2,FALSE),1,FALSE))"),"#N/A")</f>
        <v>#N/A</v>
      </c>
      <c r="D218" s="111"/>
      <c r="E218" s="109"/>
      <c r="F218" s="115"/>
      <c r="G218" s="113">
        <f>countif('ALL DEC'!D:D,$A218)</f>
        <v>0</v>
      </c>
      <c r="H218" s="114" t="str">
        <f>VLOOKUP($A218&amp;$C218,'ALL DEC'!$B:$P,15,FALSE)</f>
        <v>#N/A</v>
      </c>
      <c r="I218" s="109" t="str">
        <f>VLOOKUP($A218&amp;$D218,'ALL DEC'!$B:$P,15,FALSE)</f>
        <v>#N/A</v>
      </c>
      <c r="J218" s="109" t="str">
        <f>VLOOKUP($A218&amp;$E218,'ALL DEC'!$B:$P,15,FALSE)</f>
        <v>#N/A</v>
      </c>
      <c r="K218" s="109" t="str">
        <f>VLOOKUP($A218&amp;$F218,'ALL DEC'!$B:$P,15,FALSE)</f>
        <v>#N/A</v>
      </c>
      <c r="L218" s="114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8"/>
      <c r="BA218" s="108"/>
      <c r="BB218" s="108"/>
      <c r="BC218" s="108"/>
      <c r="BD218" s="108"/>
      <c r="BE218" s="108"/>
      <c r="BF218" s="108"/>
      <c r="BG218" s="108"/>
      <c r="BH218" s="108"/>
      <c r="BI218" s="108"/>
      <c r="BJ218" s="108"/>
      <c r="BK218" s="108"/>
      <c r="BL218" s="108"/>
      <c r="BM218" s="108"/>
      <c r="BN218" s="108"/>
      <c r="BO218" s="108"/>
      <c r="BP218" s="108"/>
      <c r="BQ218" s="108"/>
      <c r="BR218" s="108"/>
      <c r="BS218" s="108"/>
      <c r="BT218" s="108"/>
      <c r="BU218" s="108"/>
      <c r="BV218" s="108"/>
      <c r="BW218" s="108"/>
      <c r="BX218" s="108"/>
      <c r="BY218" s="108"/>
      <c r="BZ218" s="108"/>
      <c r="CA218" s="108"/>
      <c r="CB218" s="108"/>
      <c r="CC218" s="108"/>
      <c r="CD218" s="108"/>
      <c r="CE218" s="108"/>
      <c r="CF218" s="108"/>
      <c r="CG218" s="108"/>
      <c r="CH218" s="108"/>
      <c r="CI218" s="108"/>
    </row>
    <row r="219">
      <c r="A219" s="37"/>
      <c r="B219" s="109" t="str">
        <f>VLOOKUP($A219,'4.02 (071021)'!A:C,2,FALSE)</f>
        <v>#N/A</v>
      </c>
      <c r="C219" s="109" t="str">
        <f>IFERROR(__xludf.DUMMYFUNCTION("TRANSPOSE(sort(SORTN(FILTER('ALL DEC'!F:F,'ALL DEC'!D:D=$A219),3,0,2,FALSE),1,FALSE))"),"#N/A")</f>
        <v>#N/A</v>
      </c>
      <c r="D219" s="111"/>
      <c r="E219" s="109"/>
      <c r="F219" s="115"/>
      <c r="G219" s="113">
        <f>countif('ALL DEC'!D:D,$A219)</f>
        <v>0</v>
      </c>
      <c r="H219" s="114" t="str">
        <f>VLOOKUP($A219&amp;$C219,'ALL DEC'!$B:$P,15,FALSE)</f>
        <v>#N/A</v>
      </c>
      <c r="I219" s="109" t="str">
        <f>VLOOKUP($A219&amp;$D219,'ALL DEC'!$B:$P,15,FALSE)</f>
        <v>#N/A</v>
      </c>
      <c r="J219" s="109" t="str">
        <f>VLOOKUP($A219&amp;$E219,'ALL DEC'!$B:$P,15,FALSE)</f>
        <v>#N/A</v>
      </c>
      <c r="K219" s="109" t="str">
        <f>VLOOKUP($A219&amp;$F219,'ALL DEC'!$B:$P,15,FALSE)</f>
        <v>#N/A</v>
      </c>
      <c r="L219" s="114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8"/>
      <c r="BA219" s="108"/>
      <c r="BB219" s="108"/>
      <c r="BC219" s="108"/>
      <c r="BD219" s="108"/>
      <c r="BE219" s="108"/>
      <c r="BF219" s="108"/>
      <c r="BG219" s="108"/>
      <c r="BH219" s="108"/>
      <c r="BI219" s="108"/>
      <c r="BJ219" s="108"/>
      <c r="BK219" s="108"/>
      <c r="BL219" s="108"/>
      <c r="BM219" s="108"/>
      <c r="BN219" s="108"/>
      <c r="BO219" s="108"/>
      <c r="BP219" s="108"/>
      <c r="BQ219" s="108"/>
      <c r="BR219" s="108"/>
      <c r="BS219" s="108"/>
      <c r="BT219" s="108"/>
      <c r="BU219" s="108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  <c r="CG219" s="108"/>
      <c r="CH219" s="108"/>
      <c r="CI219" s="108"/>
    </row>
    <row r="220">
      <c r="A220" s="37"/>
      <c r="B220" s="109" t="str">
        <f>VLOOKUP($A220,'4.02 (071021)'!A:C,2,FALSE)</f>
        <v>#N/A</v>
      </c>
      <c r="C220" s="109" t="str">
        <f>IFERROR(__xludf.DUMMYFUNCTION("TRANSPOSE(sort(SORTN(FILTER('ALL DEC'!F:F,'ALL DEC'!D:D=$A220),3,0,2,FALSE),1,FALSE))"),"#N/A")</f>
        <v>#N/A</v>
      </c>
      <c r="D220" s="37"/>
      <c r="E220" s="109"/>
      <c r="F220" s="115"/>
      <c r="G220" s="113">
        <f>countif('ALL DEC'!D:D,$A220)</f>
        <v>0</v>
      </c>
      <c r="H220" s="114" t="str">
        <f>VLOOKUP($A220&amp;$C220,'ALL DEC'!$B:$P,15,FALSE)</f>
        <v>#N/A</v>
      </c>
      <c r="I220" s="109" t="str">
        <f>VLOOKUP($A220&amp;$D220,'ALL DEC'!$B:$P,15,FALSE)</f>
        <v>#N/A</v>
      </c>
      <c r="J220" s="109" t="str">
        <f>VLOOKUP($A220&amp;$E220,'ALL DEC'!$B:$P,15,FALSE)</f>
        <v>#N/A</v>
      </c>
      <c r="K220" s="109" t="str">
        <f>VLOOKUP($A220&amp;$F220,'ALL DEC'!$B:$P,15,FALSE)</f>
        <v>#N/A</v>
      </c>
      <c r="L220" s="114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8"/>
      <c r="BA220" s="108"/>
      <c r="BB220" s="108"/>
      <c r="BC220" s="108"/>
      <c r="BD220" s="108"/>
      <c r="BE220" s="108"/>
      <c r="BF220" s="108"/>
      <c r="BG220" s="108"/>
      <c r="BH220" s="108"/>
      <c r="BI220" s="108"/>
      <c r="BJ220" s="108"/>
      <c r="BK220" s="108"/>
      <c r="BL220" s="108"/>
      <c r="BM220" s="108"/>
      <c r="BN220" s="108"/>
      <c r="BO220" s="108"/>
      <c r="BP220" s="108"/>
      <c r="BQ220" s="108"/>
      <c r="BR220" s="108"/>
      <c r="BS220" s="108"/>
      <c r="BT220" s="108"/>
      <c r="BU220" s="108"/>
      <c r="BV220" s="108"/>
      <c r="BW220" s="108"/>
      <c r="BX220" s="108"/>
      <c r="BY220" s="108"/>
      <c r="BZ220" s="108"/>
      <c r="CA220" s="108"/>
      <c r="CB220" s="108"/>
      <c r="CC220" s="108"/>
      <c r="CD220" s="108"/>
      <c r="CE220" s="108"/>
      <c r="CF220" s="108"/>
      <c r="CG220" s="108"/>
      <c r="CH220" s="108"/>
      <c r="CI220" s="108"/>
    </row>
    <row r="221">
      <c r="A221" s="37"/>
      <c r="B221" s="109" t="str">
        <f>VLOOKUP($A221,'4.02 (071021)'!A:C,2,FALSE)</f>
        <v>#N/A</v>
      </c>
      <c r="C221" s="109" t="str">
        <f>IFERROR(__xludf.DUMMYFUNCTION("TRANSPOSE(sort(SORTN(FILTER('ALL DEC'!F:F,'ALL DEC'!D:D=$A221),3,0,2,FALSE),1,FALSE))"),"#N/A")</f>
        <v>#N/A</v>
      </c>
      <c r="D221" s="111"/>
      <c r="E221" s="109"/>
      <c r="F221" s="115"/>
      <c r="G221" s="113">
        <f>countif('ALL DEC'!D:D,$A221)</f>
        <v>0</v>
      </c>
      <c r="H221" s="114" t="str">
        <f>VLOOKUP($A221&amp;$C221,'ALL DEC'!$B:$P,15,FALSE)</f>
        <v>#N/A</v>
      </c>
      <c r="I221" s="109" t="str">
        <f>VLOOKUP($A221&amp;$D221,'ALL DEC'!$B:$P,15,FALSE)</f>
        <v>#N/A</v>
      </c>
      <c r="J221" s="109" t="str">
        <f>VLOOKUP($A221&amp;$E221,'ALL DEC'!$B:$P,15,FALSE)</f>
        <v>#N/A</v>
      </c>
      <c r="K221" s="109" t="str">
        <f>VLOOKUP($A221&amp;$F221,'ALL DEC'!$B:$P,15,FALSE)</f>
        <v>#N/A</v>
      </c>
      <c r="L221" s="114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8"/>
      <c r="BA221" s="108"/>
      <c r="BB221" s="108"/>
      <c r="BC221" s="108"/>
      <c r="BD221" s="108"/>
      <c r="BE221" s="108"/>
      <c r="BF221" s="108"/>
      <c r="BG221" s="108"/>
      <c r="BH221" s="108"/>
      <c r="BI221" s="108"/>
      <c r="BJ221" s="108"/>
      <c r="BK221" s="108"/>
      <c r="BL221" s="108"/>
      <c r="BM221" s="108"/>
      <c r="BN221" s="108"/>
      <c r="BO221" s="108"/>
      <c r="BP221" s="108"/>
      <c r="BQ221" s="108"/>
      <c r="BR221" s="108"/>
      <c r="BS221" s="108"/>
      <c r="BT221" s="108"/>
      <c r="BU221" s="108"/>
      <c r="BV221" s="108"/>
      <c r="BW221" s="108"/>
      <c r="BX221" s="108"/>
      <c r="BY221" s="108"/>
      <c r="BZ221" s="108"/>
      <c r="CA221" s="108"/>
      <c r="CB221" s="108"/>
      <c r="CC221" s="108"/>
      <c r="CD221" s="108"/>
      <c r="CE221" s="108"/>
      <c r="CF221" s="108"/>
      <c r="CG221" s="108"/>
      <c r="CH221" s="108"/>
      <c r="CI221" s="108"/>
    </row>
    <row r="222">
      <c r="A222" s="37"/>
      <c r="B222" s="109" t="str">
        <f>VLOOKUP($A222,'4.02 (071021)'!A:C,2,FALSE)</f>
        <v>#N/A</v>
      </c>
      <c r="C222" s="109" t="str">
        <f>IFERROR(__xludf.DUMMYFUNCTION("TRANSPOSE(sort(SORTN(FILTER('ALL DEC'!F:F,'ALL DEC'!D:D=$A222),3,0,2,FALSE),1,FALSE))"),"#N/A")</f>
        <v>#N/A</v>
      </c>
      <c r="D222" s="111"/>
      <c r="E222" s="109"/>
      <c r="F222" s="115"/>
      <c r="G222" s="113">
        <f>countif('ALL DEC'!D:D,$A222)</f>
        <v>0</v>
      </c>
      <c r="H222" s="114" t="str">
        <f>VLOOKUP($A222&amp;$C222,'ALL DEC'!$B:$P,15,FALSE)</f>
        <v>#N/A</v>
      </c>
      <c r="I222" s="109" t="str">
        <f>VLOOKUP($A222&amp;$D222,'ALL DEC'!$B:$P,15,FALSE)</f>
        <v>#N/A</v>
      </c>
      <c r="J222" s="109" t="str">
        <f>VLOOKUP($A222&amp;$E222,'ALL DEC'!$B:$P,15,FALSE)</f>
        <v>#N/A</v>
      </c>
      <c r="K222" s="109" t="str">
        <f>VLOOKUP($A222&amp;$F222,'ALL DEC'!$B:$P,15,FALSE)</f>
        <v>#N/A</v>
      </c>
      <c r="L222" s="114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8"/>
      <c r="BA222" s="108"/>
      <c r="BB222" s="108"/>
      <c r="BC222" s="108"/>
      <c r="BD222" s="108"/>
      <c r="BE222" s="108"/>
      <c r="BF222" s="108"/>
      <c r="BG222" s="108"/>
      <c r="BH222" s="108"/>
      <c r="BI222" s="108"/>
      <c r="BJ222" s="108"/>
      <c r="BK222" s="108"/>
      <c r="BL222" s="108"/>
      <c r="BM222" s="108"/>
      <c r="BN222" s="108"/>
      <c r="BO222" s="108"/>
      <c r="BP222" s="108"/>
      <c r="BQ222" s="108"/>
      <c r="BR222" s="108"/>
      <c r="BS222" s="108"/>
      <c r="BT222" s="108"/>
      <c r="BU222" s="108"/>
      <c r="BV222" s="108"/>
      <c r="BW222" s="108"/>
      <c r="BX222" s="108"/>
      <c r="BY222" s="108"/>
      <c r="BZ222" s="108"/>
      <c r="CA222" s="108"/>
      <c r="CB222" s="108"/>
      <c r="CC222" s="108"/>
      <c r="CD222" s="108"/>
      <c r="CE222" s="108"/>
      <c r="CF222" s="108"/>
      <c r="CG222" s="108"/>
      <c r="CH222" s="108"/>
      <c r="CI222" s="108"/>
    </row>
    <row r="223">
      <c r="A223" s="37"/>
      <c r="B223" s="109" t="str">
        <f>VLOOKUP($A223,'4.02 (071021)'!A:C,2,FALSE)</f>
        <v>#N/A</v>
      </c>
      <c r="C223" s="109" t="str">
        <f>IFERROR(__xludf.DUMMYFUNCTION("TRANSPOSE(sort(SORTN(FILTER('ALL DEC'!F:F,'ALL DEC'!D:D=$A223),3,0,2,FALSE),1,FALSE))"),"#N/A")</f>
        <v>#N/A</v>
      </c>
      <c r="D223" s="111"/>
      <c r="E223" s="109"/>
      <c r="F223" s="115"/>
      <c r="G223" s="113">
        <f>countif('ALL DEC'!D:D,$A223)</f>
        <v>0</v>
      </c>
      <c r="H223" s="114" t="str">
        <f>VLOOKUP($A223&amp;$C223,'ALL DEC'!$B:$P,15,FALSE)</f>
        <v>#N/A</v>
      </c>
      <c r="I223" s="109" t="str">
        <f>VLOOKUP($A223&amp;$D223,'ALL DEC'!$B:$P,15,FALSE)</f>
        <v>#N/A</v>
      </c>
      <c r="J223" s="109" t="str">
        <f>VLOOKUP($A223&amp;$E223,'ALL DEC'!$B:$P,15,FALSE)</f>
        <v>#N/A</v>
      </c>
      <c r="K223" s="109" t="str">
        <f>VLOOKUP($A223&amp;$F223,'ALL DEC'!$B:$P,15,FALSE)</f>
        <v>#N/A</v>
      </c>
      <c r="L223" s="114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8"/>
      <c r="BA223" s="108"/>
      <c r="BB223" s="108"/>
      <c r="BC223" s="108"/>
      <c r="BD223" s="108"/>
      <c r="BE223" s="108"/>
      <c r="BF223" s="108"/>
      <c r="BG223" s="108"/>
      <c r="BH223" s="108"/>
      <c r="BI223" s="108"/>
      <c r="BJ223" s="108"/>
      <c r="BK223" s="108"/>
      <c r="BL223" s="108"/>
      <c r="BM223" s="108"/>
      <c r="BN223" s="108"/>
      <c r="BO223" s="108"/>
      <c r="BP223" s="108"/>
      <c r="BQ223" s="108"/>
      <c r="BR223" s="108"/>
      <c r="BS223" s="108"/>
      <c r="BT223" s="108"/>
      <c r="BU223" s="108"/>
      <c r="BV223" s="108"/>
      <c r="BW223" s="108"/>
      <c r="BX223" s="108"/>
      <c r="BY223" s="108"/>
      <c r="BZ223" s="108"/>
      <c r="CA223" s="108"/>
      <c r="CB223" s="108"/>
      <c r="CC223" s="108"/>
      <c r="CD223" s="108"/>
      <c r="CE223" s="108"/>
      <c r="CF223" s="108"/>
      <c r="CG223" s="108"/>
      <c r="CH223" s="108"/>
      <c r="CI223" s="108"/>
    </row>
    <row r="224">
      <c r="A224" s="37"/>
      <c r="B224" s="109" t="str">
        <f>VLOOKUP($A224,'4.02 (071021)'!A:C,2,FALSE)</f>
        <v>#N/A</v>
      </c>
      <c r="C224" s="109" t="str">
        <f>IFERROR(__xludf.DUMMYFUNCTION("TRANSPOSE(sort(SORTN(FILTER('ALL DEC'!F:F,'ALL DEC'!D:D=$A224),3,0,2,FALSE),1,FALSE))"),"#N/A")</f>
        <v>#N/A</v>
      </c>
      <c r="D224" s="111"/>
      <c r="E224" s="109"/>
      <c r="F224" s="115"/>
      <c r="G224" s="113">
        <f>countif('ALL DEC'!D:D,$A224)</f>
        <v>0</v>
      </c>
      <c r="H224" s="114" t="str">
        <f>VLOOKUP($A224&amp;$C224,'ALL DEC'!$B:$P,15,FALSE)</f>
        <v>#N/A</v>
      </c>
      <c r="I224" s="109" t="str">
        <f>VLOOKUP($A224&amp;$D224,'ALL DEC'!$B:$P,15,FALSE)</f>
        <v>#N/A</v>
      </c>
      <c r="J224" s="109" t="str">
        <f>VLOOKUP($A224&amp;$E224,'ALL DEC'!$B:$P,15,FALSE)</f>
        <v>#N/A</v>
      </c>
      <c r="K224" s="109" t="str">
        <f>VLOOKUP($A224&amp;$F224,'ALL DEC'!$B:$P,15,FALSE)</f>
        <v>#N/A</v>
      </c>
      <c r="L224" s="114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8"/>
      <c r="BA224" s="108"/>
      <c r="BB224" s="108"/>
      <c r="BC224" s="108"/>
      <c r="BD224" s="108"/>
      <c r="BE224" s="108"/>
      <c r="BF224" s="108"/>
      <c r="BG224" s="108"/>
      <c r="BH224" s="108"/>
      <c r="BI224" s="108"/>
      <c r="BJ224" s="108"/>
      <c r="BK224" s="108"/>
      <c r="BL224" s="108"/>
      <c r="BM224" s="108"/>
      <c r="BN224" s="108"/>
      <c r="BO224" s="108"/>
      <c r="BP224" s="108"/>
      <c r="BQ224" s="108"/>
      <c r="BR224" s="108"/>
      <c r="BS224" s="108"/>
      <c r="BT224" s="108"/>
      <c r="BU224" s="108"/>
      <c r="BV224" s="108"/>
      <c r="BW224" s="108"/>
      <c r="BX224" s="108"/>
      <c r="BY224" s="108"/>
      <c r="BZ224" s="108"/>
      <c r="CA224" s="108"/>
      <c r="CB224" s="108"/>
      <c r="CC224" s="108"/>
      <c r="CD224" s="108"/>
      <c r="CE224" s="108"/>
      <c r="CF224" s="108"/>
      <c r="CG224" s="108"/>
      <c r="CH224" s="108"/>
      <c r="CI224" s="108"/>
    </row>
    <row r="225">
      <c r="A225" s="37"/>
      <c r="B225" s="109" t="str">
        <f>VLOOKUP($A225,'4.02 (071021)'!A:C,2,FALSE)</f>
        <v>#N/A</v>
      </c>
      <c r="C225" s="109" t="str">
        <f>IFERROR(__xludf.DUMMYFUNCTION("TRANSPOSE(sort(SORTN(FILTER('ALL DEC'!F:F,'ALL DEC'!D:D=$A225),3,0,2,FALSE),1,FALSE))"),"#N/A")</f>
        <v>#N/A</v>
      </c>
      <c r="D225" s="111"/>
      <c r="E225" s="109"/>
      <c r="F225" s="115"/>
      <c r="G225" s="113">
        <f>countif('ALL DEC'!D:D,$A225)</f>
        <v>0</v>
      </c>
      <c r="H225" s="114" t="str">
        <f>VLOOKUP($A225&amp;$C225,'ALL DEC'!$B:$P,15,FALSE)</f>
        <v>#N/A</v>
      </c>
      <c r="I225" s="109" t="str">
        <f>VLOOKUP($A225&amp;$D225,'ALL DEC'!$B:$P,15,FALSE)</f>
        <v>#N/A</v>
      </c>
      <c r="J225" s="109" t="str">
        <f>VLOOKUP($A225&amp;$E225,'ALL DEC'!$B:$P,15,FALSE)</f>
        <v>#N/A</v>
      </c>
      <c r="K225" s="109" t="str">
        <f>VLOOKUP($A225&amp;$F225,'ALL DEC'!$B:$P,15,FALSE)</f>
        <v>#N/A</v>
      </c>
      <c r="L225" s="114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8"/>
      <c r="BA225" s="108"/>
      <c r="BB225" s="108"/>
      <c r="BC225" s="108"/>
      <c r="BD225" s="108"/>
      <c r="BE225" s="108"/>
      <c r="BF225" s="108"/>
      <c r="BG225" s="108"/>
      <c r="BH225" s="108"/>
      <c r="BI225" s="108"/>
      <c r="BJ225" s="108"/>
      <c r="BK225" s="108"/>
      <c r="BL225" s="108"/>
      <c r="BM225" s="108"/>
      <c r="BN225" s="108"/>
      <c r="BO225" s="108"/>
      <c r="BP225" s="108"/>
      <c r="BQ225" s="108"/>
      <c r="BR225" s="108"/>
      <c r="BS225" s="108"/>
      <c r="BT225" s="108"/>
      <c r="BU225" s="108"/>
      <c r="BV225" s="108"/>
      <c r="BW225" s="108"/>
      <c r="BX225" s="108"/>
      <c r="BY225" s="108"/>
      <c r="BZ225" s="108"/>
      <c r="CA225" s="108"/>
      <c r="CB225" s="108"/>
      <c r="CC225" s="108"/>
      <c r="CD225" s="108"/>
      <c r="CE225" s="108"/>
      <c r="CF225" s="108"/>
      <c r="CG225" s="108"/>
      <c r="CH225" s="108"/>
      <c r="CI225" s="108"/>
    </row>
    <row r="226">
      <c r="A226" s="37"/>
      <c r="B226" s="109" t="str">
        <f>VLOOKUP($A226,'4.02 (071021)'!A:C,2,FALSE)</f>
        <v>#N/A</v>
      </c>
      <c r="C226" s="109" t="str">
        <f>IFERROR(__xludf.DUMMYFUNCTION("TRANSPOSE(sort(SORTN(FILTER('ALL DEC'!F:F,'ALL DEC'!D:D=$A226),3,0,2,FALSE),1,FALSE))"),"#N/A")</f>
        <v>#N/A</v>
      </c>
      <c r="D226" s="111"/>
      <c r="E226" s="109"/>
      <c r="F226" s="115"/>
      <c r="G226" s="113">
        <f>countif('ALL DEC'!D:D,$A226)</f>
        <v>0</v>
      </c>
      <c r="H226" s="114" t="str">
        <f>VLOOKUP($A226&amp;$C226,'ALL DEC'!$B:$P,15,FALSE)</f>
        <v>#N/A</v>
      </c>
      <c r="I226" s="109" t="str">
        <f>VLOOKUP($A226&amp;$D226,'ALL DEC'!$B:$P,15,FALSE)</f>
        <v>#N/A</v>
      </c>
      <c r="J226" s="109" t="str">
        <f>VLOOKUP($A226&amp;$E226,'ALL DEC'!$B:$P,15,FALSE)</f>
        <v>#N/A</v>
      </c>
      <c r="K226" s="109" t="str">
        <f>VLOOKUP($A226&amp;$F226,'ALL DEC'!$B:$P,15,FALSE)</f>
        <v>#N/A</v>
      </c>
      <c r="L226" s="114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  <c r="AR226" s="108"/>
      <c r="AS226" s="108"/>
      <c r="AT226" s="108"/>
      <c r="AU226" s="108"/>
      <c r="AV226" s="108"/>
      <c r="AW226" s="108"/>
      <c r="AX226" s="108"/>
      <c r="AY226" s="108"/>
      <c r="AZ226" s="108"/>
      <c r="BA226" s="108"/>
      <c r="BB226" s="108"/>
      <c r="BC226" s="108"/>
      <c r="BD226" s="108"/>
      <c r="BE226" s="108"/>
      <c r="BF226" s="108"/>
      <c r="BG226" s="108"/>
      <c r="BH226" s="108"/>
      <c r="BI226" s="108"/>
      <c r="BJ226" s="108"/>
      <c r="BK226" s="108"/>
      <c r="BL226" s="108"/>
      <c r="BM226" s="108"/>
      <c r="BN226" s="108"/>
      <c r="BO226" s="108"/>
      <c r="BP226" s="108"/>
      <c r="BQ226" s="108"/>
      <c r="BR226" s="108"/>
      <c r="BS226" s="108"/>
      <c r="BT226" s="108"/>
      <c r="BU226" s="108"/>
      <c r="BV226" s="108"/>
      <c r="BW226" s="108"/>
      <c r="BX226" s="108"/>
      <c r="BY226" s="108"/>
      <c r="BZ226" s="108"/>
      <c r="CA226" s="108"/>
      <c r="CB226" s="108"/>
      <c r="CC226" s="108"/>
      <c r="CD226" s="108"/>
      <c r="CE226" s="108"/>
      <c r="CF226" s="108"/>
      <c r="CG226" s="108"/>
      <c r="CH226" s="108"/>
      <c r="CI226" s="108"/>
    </row>
    <row r="227">
      <c r="A227" s="37"/>
      <c r="B227" s="109" t="str">
        <f>VLOOKUP($A227,'4.02 (071021)'!A:C,2,FALSE)</f>
        <v>#N/A</v>
      </c>
      <c r="C227" s="109" t="str">
        <f>IFERROR(__xludf.DUMMYFUNCTION("TRANSPOSE(sort(SORTN(FILTER('ALL DEC'!F:F,'ALL DEC'!D:D=$A227),3,0,2,FALSE),1,FALSE))"),"#N/A")</f>
        <v>#N/A</v>
      </c>
      <c r="D227" s="111"/>
      <c r="E227" s="109"/>
      <c r="F227" s="115"/>
      <c r="G227" s="113">
        <f>countif('ALL DEC'!D:D,$A227)</f>
        <v>0</v>
      </c>
      <c r="H227" s="114" t="str">
        <f>VLOOKUP($A227&amp;$C227,'ALL DEC'!$B:$P,15,FALSE)</f>
        <v>#N/A</v>
      </c>
      <c r="I227" s="109" t="str">
        <f>VLOOKUP($A227&amp;$D227,'ALL DEC'!$B:$P,15,FALSE)</f>
        <v>#N/A</v>
      </c>
      <c r="J227" s="109" t="str">
        <f>VLOOKUP($A227&amp;$E227,'ALL DEC'!$B:$P,15,FALSE)</f>
        <v>#N/A</v>
      </c>
      <c r="K227" s="109" t="str">
        <f>VLOOKUP($A227&amp;$F227,'ALL DEC'!$B:$P,15,FALSE)</f>
        <v>#N/A</v>
      </c>
      <c r="L227" s="114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  <c r="AR227" s="108"/>
      <c r="AS227" s="108"/>
      <c r="AT227" s="108"/>
      <c r="AU227" s="108"/>
      <c r="AV227" s="108"/>
      <c r="AW227" s="108"/>
      <c r="AX227" s="108"/>
      <c r="AY227" s="108"/>
      <c r="AZ227" s="108"/>
      <c r="BA227" s="108"/>
      <c r="BB227" s="108"/>
      <c r="BC227" s="108"/>
      <c r="BD227" s="108"/>
      <c r="BE227" s="108"/>
      <c r="BF227" s="108"/>
      <c r="BG227" s="108"/>
      <c r="BH227" s="108"/>
      <c r="BI227" s="108"/>
      <c r="BJ227" s="108"/>
      <c r="BK227" s="108"/>
      <c r="BL227" s="108"/>
      <c r="BM227" s="108"/>
      <c r="BN227" s="108"/>
      <c r="BO227" s="108"/>
      <c r="BP227" s="108"/>
      <c r="BQ227" s="108"/>
      <c r="BR227" s="108"/>
      <c r="BS227" s="108"/>
      <c r="BT227" s="108"/>
      <c r="BU227" s="108"/>
      <c r="BV227" s="108"/>
      <c r="BW227" s="108"/>
      <c r="BX227" s="108"/>
      <c r="BY227" s="108"/>
      <c r="BZ227" s="108"/>
      <c r="CA227" s="108"/>
      <c r="CB227" s="108"/>
      <c r="CC227" s="108"/>
      <c r="CD227" s="108"/>
      <c r="CE227" s="108"/>
      <c r="CF227" s="108"/>
      <c r="CG227" s="108"/>
      <c r="CH227" s="108"/>
      <c r="CI227" s="108"/>
    </row>
    <row r="228">
      <c r="A228" s="37"/>
      <c r="B228" s="109" t="str">
        <f>VLOOKUP($A228,'4.02 (071021)'!A:C,2,FALSE)</f>
        <v>#N/A</v>
      </c>
      <c r="C228" s="109" t="str">
        <f>IFERROR(__xludf.DUMMYFUNCTION("TRANSPOSE(sort(SORTN(FILTER('ALL DEC'!F:F,'ALL DEC'!D:D=$A228),3,0,2,FALSE),1,FALSE))"),"#N/A")</f>
        <v>#N/A</v>
      </c>
      <c r="D228" s="111"/>
      <c r="E228" s="109"/>
      <c r="F228" s="115"/>
      <c r="G228" s="113">
        <f>countif('ALL DEC'!D:D,$A228)</f>
        <v>0</v>
      </c>
      <c r="H228" s="114" t="str">
        <f>VLOOKUP($A228&amp;$C228,'ALL DEC'!$B:$P,15,FALSE)</f>
        <v>#N/A</v>
      </c>
      <c r="I228" s="109" t="str">
        <f>VLOOKUP($A228&amp;$D228,'ALL DEC'!$B:$P,15,FALSE)</f>
        <v>#N/A</v>
      </c>
      <c r="J228" s="109" t="str">
        <f>VLOOKUP($A228&amp;$E228,'ALL DEC'!$B:$P,15,FALSE)</f>
        <v>#N/A</v>
      </c>
      <c r="K228" s="109" t="str">
        <f>VLOOKUP($A228&amp;$F228,'ALL DEC'!$B:$P,15,FALSE)</f>
        <v>#N/A</v>
      </c>
      <c r="L228" s="114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8"/>
      <c r="BA228" s="108"/>
      <c r="BB228" s="108"/>
      <c r="BC228" s="108"/>
      <c r="BD228" s="108"/>
      <c r="BE228" s="108"/>
      <c r="BF228" s="108"/>
      <c r="BG228" s="108"/>
      <c r="BH228" s="108"/>
      <c r="BI228" s="108"/>
      <c r="BJ228" s="108"/>
      <c r="BK228" s="108"/>
      <c r="BL228" s="108"/>
      <c r="BM228" s="108"/>
      <c r="BN228" s="108"/>
      <c r="BO228" s="108"/>
      <c r="BP228" s="108"/>
      <c r="BQ228" s="108"/>
      <c r="BR228" s="108"/>
      <c r="BS228" s="108"/>
      <c r="BT228" s="108"/>
      <c r="BU228" s="108"/>
      <c r="BV228" s="108"/>
      <c r="BW228" s="108"/>
      <c r="BX228" s="108"/>
      <c r="BY228" s="108"/>
      <c r="BZ228" s="108"/>
      <c r="CA228" s="108"/>
      <c r="CB228" s="108"/>
      <c r="CC228" s="108"/>
      <c r="CD228" s="108"/>
      <c r="CE228" s="108"/>
      <c r="CF228" s="108"/>
      <c r="CG228" s="108"/>
      <c r="CH228" s="108"/>
      <c r="CI228" s="108"/>
    </row>
    <row r="229">
      <c r="A229" s="37"/>
      <c r="B229" s="109" t="str">
        <f>VLOOKUP($A229,'4.02 (071021)'!A:C,2,FALSE)</f>
        <v>#N/A</v>
      </c>
      <c r="C229" s="109" t="str">
        <f>IFERROR(__xludf.DUMMYFUNCTION("TRANSPOSE(sort(SORTN(FILTER('ALL DEC'!F:F,'ALL DEC'!D:D=$A229),3,0,2,FALSE),1,FALSE))"),"#N/A")</f>
        <v>#N/A</v>
      </c>
      <c r="D229" s="111"/>
      <c r="E229" s="109"/>
      <c r="F229" s="115"/>
      <c r="G229" s="113">
        <f>countif('ALL DEC'!D:D,$A229)</f>
        <v>0</v>
      </c>
      <c r="H229" s="114" t="str">
        <f>VLOOKUP($A229&amp;$C229,'ALL DEC'!$B:$P,15,FALSE)</f>
        <v>#N/A</v>
      </c>
      <c r="I229" s="109" t="str">
        <f>VLOOKUP($A229&amp;$D229,'ALL DEC'!$B:$P,15,FALSE)</f>
        <v>#N/A</v>
      </c>
      <c r="J229" s="109" t="str">
        <f>VLOOKUP($A229&amp;$E229,'ALL DEC'!$B:$P,15,FALSE)</f>
        <v>#N/A</v>
      </c>
      <c r="K229" s="109" t="str">
        <f>VLOOKUP($A229&amp;$F229,'ALL DEC'!$B:$P,15,FALSE)</f>
        <v>#N/A</v>
      </c>
      <c r="L229" s="114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  <c r="AR229" s="108"/>
      <c r="AS229" s="108"/>
      <c r="AT229" s="108"/>
      <c r="AU229" s="108"/>
      <c r="AV229" s="108"/>
      <c r="AW229" s="108"/>
      <c r="AX229" s="108"/>
      <c r="AY229" s="108"/>
      <c r="AZ229" s="108"/>
      <c r="BA229" s="108"/>
      <c r="BB229" s="108"/>
      <c r="BC229" s="108"/>
      <c r="BD229" s="108"/>
      <c r="BE229" s="108"/>
      <c r="BF229" s="108"/>
      <c r="BG229" s="108"/>
      <c r="BH229" s="108"/>
      <c r="BI229" s="108"/>
      <c r="BJ229" s="108"/>
      <c r="BK229" s="108"/>
      <c r="BL229" s="108"/>
      <c r="BM229" s="108"/>
      <c r="BN229" s="108"/>
      <c r="BO229" s="108"/>
      <c r="BP229" s="108"/>
      <c r="BQ229" s="108"/>
      <c r="BR229" s="108"/>
      <c r="BS229" s="108"/>
      <c r="BT229" s="108"/>
      <c r="BU229" s="108"/>
      <c r="BV229" s="108"/>
      <c r="BW229" s="108"/>
      <c r="BX229" s="108"/>
      <c r="BY229" s="108"/>
      <c r="BZ229" s="108"/>
      <c r="CA229" s="108"/>
      <c r="CB229" s="108"/>
      <c r="CC229" s="108"/>
      <c r="CD229" s="108"/>
      <c r="CE229" s="108"/>
      <c r="CF229" s="108"/>
      <c r="CG229" s="108"/>
      <c r="CH229" s="108"/>
      <c r="CI229" s="108"/>
    </row>
    <row r="230">
      <c r="A230" s="37"/>
      <c r="B230" s="109" t="str">
        <f>VLOOKUP($A230,'4.02 (071021)'!A:C,2,FALSE)</f>
        <v>#N/A</v>
      </c>
      <c r="C230" s="109" t="str">
        <f>IFERROR(__xludf.DUMMYFUNCTION("TRANSPOSE(sort(SORTN(FILTER('ALL DEC'!F:F,'ALL DEC'!D:D=$A230),3,0,2,FALSE),1,FALSE))"),"#N/A")</f>
        <v>#N/A</v>
      </c>
      <c r="D230" s="111"/>
      <c r="E230" s="109"/>
      <c r="F230" s="115"/>
      <c r="G230" s="113">
        <f>countif('ALL DEC'!D:D,$A230)</f>
        <v>0</v>
      </c>
      <c r="H230" s="114" t="str">
        <f>VLOOKUP($A230&amp;$C230,'ALL DEC'!$B:$P,15,FALSE)</f>
        <v>#N/A</v>
      </c>
      <c r="I230" s="109" t="str">
        <f>VLOOKUP($A230&amp;$D230,'ALL DEC'!$B:$P,15,FALSE)</f>
        <v>#N/A</v>
      </c>
      <c r="J230" s="109" t="str">
        <f>VLOOKUP($A230&amp;$E230,'ALL DEC'!$B:$P,15,FALSE)</f>
        <v>#N/A</v>
      </c>
      <c r="K230" s="109" t="str">
        <f>VLOOKUP($A230&amp;$F230,'ALL DEC'!$B:$P,15,FALSE)</f>
        <v>#N/A</v>
      </c>
      <c r="L230" s="114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8"/>
      <c r="BA230" s="108"/>
      <c r="BB230" s="108"/>
      <c r="BC230" s="108"/>
      <c r="BD230" s="108"/>
      <c r="BE230" s="108"/>
      <c r="BF230" s="108"/>
      <c r="BG230" s="108"/>
      <c r="BH230" s="108"/>
      <c r="BI230" s="108"/>
      <c r="BJ230" s="108"/>
      <c r="BK230" s="108"/>
      <c r="BL230" s="108"/>
      <c r="BM230" s="108"/>
      <c r="BN230" s="108"/>
      <c r="BO230" s="108"/>
      <c r="BP230" s="108"/>
      <c r="BQ230" s="108"/>
      <c r="BR230" s="108"/>
      <c r="BS230" s="108"/>
      <c r="BT230" s="108"/>
      <c r="BU230" s="108"/>
      <c r="BV230" s="108"/>
      <c r="BW230" s="108"/>
      <c r="BX230" s="108"/>
      <c r="BY230" s="108"/>
      <c r="BZ230" s="108"/>
      <c r="CA230" s="108"/>
      <c r="CB230" s="108"/>
      <c r="CC230" s="108"/>
      <c r="CD230" s="108"/>
      <c r="CE230" s="108"/>
      <c r="CF230" s="108"/>
      <c r="CG230" s="108"/>
      <c r="CH230" s="108"/>
      <c r="CI230" s="108"/>
    </row>
    <row r="231">
      <c r="A231" s="37"/>
      <c r="B231" s="109" t="str">
        <f>VLOOKUP($A231,'4.02 (071021)'!A:C,2,FALSE)</f>
        <v>#N/A</v>
      </c>
      <c r="C231" s="109" t="str">
        <f>IFERROR(__xludf.DUMMYFUNCTION("TRANSPOSE(sort(SORTN(FILTER('ALL DEC'!F:F,'ALL DEC'!D:D=$A231),3,0,2,FALSE),1,FALSE))"),"#N/A")</f>
        <v>#N/A</v>
      </c>
      <c r="D231" s="111"/>
      <c r="E231" s="109"/>
      <c r="F231" s="115"/>
      <c r="G231" s="113">
        <f>countif('ALL DEC'!D:D,$A231)</f>
        <v>0</v>
      </c>
      <c r="H231" s="114" t="str">
        <f>VLOOKUP($A231&amp;$C231,'ALL DEC'!$B:$P,15,FALSE)</f>
        <v>#N/A</v>
      </c>
      <c r="I231" s="109" t="str">
        <f>VLOOKUP($A231&amp;$D231,'ALL DEC'!$B:$P,15,FALSE)</f>
        <v>#N/A</v>
      </c>
      <c r="J231" s="109" t="str">
        <f>VLOOKUP($A231&amp;$E231,'ALL DEC'!$B:$P,15,FALSE)</f>
        <v>#N/A</v>
      </c>
      <c r="K231" s="109" t="str">
        <f>VLOOKUP($A231&amp;$F231,'ALL DEC'!$B:$P,15,FALSE)</f>
        <v>#N/A</v>
      </c>
      <c r="L231" s="114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  <c r="AR231" s="108"/>
      <c r="AS231" s="108"/>
      <c r="AT231" s="108"/>
      <c r="AU231" s="108"/>
      <c r="AV231" s="108"/>
      <c r="AW231" s="108"/>
      <c r="AX231" s="108"/>
      <c r="AY231" s="108"/>
      <c r="AZ231" s="108"/>
      <c r="BA231" s="108"/>
      <c r="BB231" s="108"/>
      <c r="BC231" s="108"/>
      <c r="BD231" s="108"/>
      <c r="BE231" s="108"/>
      <c r="BF231" s="108"/>
      <c r="BG231" s="108"/>
      <c r="BH231" s="108"/>
      <c r="BI231" s="108"/>
      <c r="BJ231" s="108"/>
      <c r="BK231" s="108"/>
      <c r="BL231" s="108"/>
      <c r="BM231" s="108"/>
      <c r="BN231" s="108"/>
      <c r="BO231" s="108"/>
      <c r="BP231" s="108"/>
      <c r="BQ231" s="108"/>
      <c r="BR231" s="108"/>
      <c r="BS231" s="108"/>
      <c r="BT231" s="108"/>
      <c r="BU231" s="108"/>
      <c r="BV231" s="108"/>
      <c r="BW231" s="108"/>
      <c r="BX231" s="108"/>
      <c r="BY231" s="108"/>
      <c r="BZ231" s="108"/>
      <c r="CA231" s="108"/>
      <c r="CB231" s="108"/>
      <c r="CC231" s="108"/>
      <c r="CD231" s="108"/>
      <c r="CE231" s="108"/>
      <c r="CF231" s="108"/>
      <c r="CG231" s="108"/>
      <c r="CH231" s="108"/>
      <c r="CI231" s="108"/>
    </row>
    <row r="232">
      <c r="A232" s="37"/>
      <c r="B232" s="109" t="str">
        <f>VLOOKUP($A232,'4.02 (071021)'!A:C,2,FALSE)</f>
        <v>#N/A</v>
      </c>
      <c r="C232" s="109" t="str">
        <f>IFERROR(__xludf.DUMMYFUNCTION("TRANSPOSE(sort(SORTN(FILTER('ALL DEC'!F:F,'ALL DEC'!D:D=$A232),3,0,2,FALSE),1,FALSE))"),"#N/A")</f>
        <v>#N/A</v>
      </c>
      <c r="D232" s="111"/>
      <c r="E232" s="109"/>
      <c r="F232" s="115"/>
      <c r="G232" s="113">
        <f>countif('ALL DEC'!D:D,$A232)</f>
        <v>0</v>
      </c>
      <c r="H232" s="114" t="str">
        <f>VLOOKUP($A232&amp;$C232,'ALL DEC'!$B:$P,15,FALSE)</f>
        <v>#N/A</v>
      </c>
      <c r="I232" s="109" t="str">
        <f>VLOOKUP($A232&amp;$D232,'ALL DEC'!$B:$P,15,FALSE)</f>
        <v>#N/A</v>
      </c>
      <c r="J232" s="109" t="str">
        <f>VLOOKUP($A232&amp;$E232,'ALL DEC'!$B:$P,15,FALSE)</f>
        <v>#N/A</v>
      </c>
      <c r="K232" s="109" t="str">
        <f>VLOOKUP($A232&amp;$F232,'ALL DEC'!$B:$P,15,FALSE)</f>
        <v>#N/A</v>
      </c>
      <c r="L232" s="114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8"/>
      <c r="BA232" s="108"/>
      <c r="BB232" s="108"/>
      <c r="BC232" s="108"/>
      <c r="BD232" s="108"/>
      <c r="BE232" s="108"/>
      <c r="BF232" s="108"/>
      <c r="BG232" s="108"/>
      <c r="BH232" s="108"/>
      <c r="BI232" s="108"/>
      <c r="BJ232" s="108"/>
      <c r="BK232" s="108"/>
      <c r="BL232" s="108"/>
      <c r="BM232" s="108"/>
      <c r="BN232" s="108"/>
      <c r="BO232" s="108"/>
      <c r="BP232" s="108"/>
      <c r="BQ232" s="108"/>
      <c r="BR232" s="108"/>
      <c r="BS232" s="108"/>
      <c r="BT232" s="108"/>
      <c r="BU232" s="108"/>
      <c r="BV232" s="108"/>
      <c r="BW232" s="108"/>
      <c r="BX232" s="108"/>
      <c r="BY232" s="108"/>
      <c r="BZ232" s="108"/>
      <c r="CA232" s="108"/>
      <c r="CB232" s="108"/>
      <c r="CC232" s="108"/>
      <c r="CD232" s="108"/>
      <c r="CE232" s="108"/>
      <c r="CF232" s="108"/>
      <c r="CG232" s="108"/>
      <c r="CH232" s="108"/>
      <c r="CI232" s="108"/>
    </row>
    <row r="233">
      <c r="A233" s="37"/>
      <c r="B233" s="109" t="str">
        <f>VLOOKUP($A233,'4.02 (071021)'!A:C,2,FALSE)</f>
        <v>#N/A</v>
      </c>
      <c r="C233" s="109" t="str">
        <f>IFERROR(__xludf.DUMMYFUNCTION("TRANSPOSE(sort(SORTN(FILTER('ALL DEC'!F:F,'ALL DEC'!D:D=$A233),3,0,2,FALSE),1,FALSE))"),"#N/A")</f>
        <v>#N/A</v>
      </c>
      <c r="D233" s="111"/>
      <c r="E233" s="109"/>
      <c r="F233" s="115"/>
      <c r="G233" s="116">
        <f>countif('ALL DEC'!D:D,$A233)</f>
        <v>0</v>
      </c>
      <c r="H233" s="114" t="str">
        <f>VLOOKUP($A233&amp;$C233,'ALL DEC'!$B:$P,15,FALSE)</f>
        <v>#N/A</v>
      </c>
      <c r="I233" s="109" t="str">
        <f>VLOOKUP($A233&amp;$D233,'ALL DEC'!$B:$P,15,FALSE)</f>
        <v>#N/A</v>
      </c>
      <c r="J233" s="109" t="str">
        <f>VLOOKUP($A233&amp;$E233,'ALL DEC'!$B:$P,15,FALSE)</f>
        <v>#N/A</v>
      </c>
      <c r="K233" s="109" t="str">
        <f>VLOOKUP($A233&amp;$F233,'ALL DEC'!$B:$P,15,FALSE)</f>
        <v>#N/A</v>
      </c>
      <c r="L233" s="114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8"/>
      <c r="BA233" s="108"/>
      <c r="BB233" s="108"/>
      <c r="BC233" s="108"/>
      <c r="BD233" s="108"/>
      <c r="BE233" s="108"/>
      <c r="BF233" s="108"/>
      <c r="BG233" s="108"/>
      <c r="BH233" s="108"/>
      <c r="BI233" s="108"/>
      <c r="BJ233" s="108"/>
      <c r="BK233" s="108"/>
      <c r="BL233" s="108"/>
      <c r="BM233" s="108"/>
      <c r="BN233" s="108"/>
      <c r="BO233" s="108"/>
      <c r="BP233" s="108"/>
      <c r="BQ233" s="108"/>
      <c r="BR233" s="108"/>
      <c r="BS233" s="108"/>
      <c r="BT233" s="108"/>
      <c r="BU233" s="108"/>
      <c r="BV233" s="108"/>
      <c r="BW233" s="108"/>
      <c r="BX233" s="108"/>
      <c r="BY233" s="108"/>
      <c r="BZ233" s="108"/>
      <c r="CA233" s="108"/>
      <c r="CB233" s="108"/>
      <c r="CC233" s="108"/>
      <c r="CD233" s="108"/>
      <c r="CE233" s="108"/>
      <c r="CF233" s="108"/>
      <c r="CG233" s="108"/>
      <c r="CH233" s="108"/>
      <c r="CI233" s="108"/>
    </row>
  </sheetData>
  <conditionalFormatting sqref="G1:G233">
    <cfRule type="cellIs" dxfId="16" priority="1" operator="greaterThan">
      <formula>1</formula>
    </cfRule>
  </conditionalFormatting>
  <conditionalFormatting sqref="A1:L233">
    <cfRule type="expression" dxfId="6" priority="2">
      <formula>$L1="low"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83.57"/>
    <col customWidth="1" min="3" max="3" width="9.57"/>
    <col customWidth="1" min="4" max="4" width="9.71"/>
    <col customWidth="1" hidden="1" min="5" max="5" width="9.0"/>
    <col customWidth="1" hidden="1" min="6" max="6" width="14.86"/>
    <col customWidth="1" hidden="1" min="7" max="7" width="12.29"/>
    <col customWidth="1" hidden="1" min="8" max="8" width="16.14"/>
    <col customWidth="1" hidden="1" min="9" max="9" width="17.43"/>
    <col customWidth="1" hidden="1" min="10" max="10" width="10.43"/>
    <col customWidth="1" hidden="1" min="11" max="11" width="12.14"/>
    <col customWidth="1" hidden="1" min="12" max="12" width="10.14"/>
    <col customWidth="1" hidden="1" min="13" max="15" width="11.0"/>
    <col customWidth="1" min="16" max="16" width="8.29"/>
    <col customWidth="1" min="17" max="18" width="7.14"/>
    <col customWidth="1" min="19" max="19" width="14.57"/>
    <col customWidth="1" min="20" max="20" width="21.0"/>
    <col customWidth="1" min="23" max="23" width="23.86"/>
    <col customWidth="1" min="25" max="25" width="50.14"/>
    <col customWidth="1" min="26" max="26" width="16.14"/>
  </cols>
  <sheetData>
    <row r="1">
      <c r="A1" s="117" t="s">
        <v>0</v>
      </c>
      <c r="B1" s="118" t="s">
        <v>6442</v>
      </c>
      <c r="C1" s="118" t="s">
        <v>6443</v>
      </c>
      <c r="D1" s="119" t="s">
        <v>6043</v>
      </c>
      <c r="E1" s="120" t="s">
        <v>6444</v>
      </c>
      <c r="F1" s="120" t="s">
        <v>6445</v>
      </c>
      <c r="G1" s="120" t="s">
        <v>6446</v>
      </c>
      <c r="H1" s="120" t="s">
        <v>6447</v>
      </c>
      <c r="I1" s="120" t="s">
        <v>6448</v>
      </c>
      <c r="J1" s="120" t="s">
        <v>6449</v>
      </c>
      <c r="K1" s="120" t="s">
        <v>6450</v>
      </c>
      <c r="L1" s="120" t="s">
        <v>6451</v>
      </c>
      <c r="M1" s="120" t="s">
        <v>6452</v>
      </c>
      <c r="N1" s="120" t="s">
        <v>6453</v>
      </c>
      <c r="O1" s="120" t="s">
        <v>6454</v>
      </c>
      <c r="P1" s="118" t="s">
        <v>6455</v>
      </c>
      <c r="Q1" s="118" t="s">
        <v>6441</v>
      </c>
      <c r="R1" s="118" t="s">
        <v>6441</v>
      </c>
      <c r="S1" s="121" t="s">
        <v>6456</v>
      </c>
      <c r="T1" s="119" t="s">
        <v>6457</v>
      </c>
      <c r="U1" s="122"/>
      <c r="V1" s="118" t="s">
        <v>6458</v>
      </c>
      <c r="W1" s="123"/>
      <c r="X1" s="124"/>
      <c r="Y1" s="125" t="s">
        <v>6459</v>
      </c>
      <c r="Z1" s="124"/>
      <c r="AA1" s="124"/>
      <c r="AB1" s="124"/>
      <c r="AC1" s="126"/>
      <c r="AD1" s="126"/>
      <c r="AE1" s="126"/>
    </row>
    <row r="2">
      <c r="A2" s="127">
        <v>4749.0</v>
      </c>
      <c r="B2" s="2" t="s">
        <v>6460</v>
      </c>
      <c r="C2" s="122" t="b">
        <v>0</v>
      </c>
      <c r="D2" s="3" t="s">
        <v>6461</v>
      </c>
      <c r="E2" s="128" t="str">
        <f t="shared" ref="E2:E66" si="1">IF(SEARCH($E$1,$B2)&gt;=1,"OPI RX","NO RX")</f>
        <v>#VALUE!</v>
      </c>
      <c r="F2" s="128" t="str">
        <f t="shared" ref="F2:F66" si="2">IF(SEARCH($F$1,$B2)&gt;=1,"OPI RX","NO RX")</f>
        <v>#VALUE!</v>
      </c>
      <c r="G2" s="128" t="str">
        <f t="shared" ref="G2:G66" si="3">IF(SEARCH($G$1,$B2)&gt;=1,"OPI RX","NO RX")</f>
        <v>#VALUE!</v>
      </c>
      <c r="H2" s="128" t="str">
        <f t="shared" ref="H2:H66" si="4">IF(SEARCH($H$1,$B2)&gt;=1,"OPI RX","NO RX")</f>
        <v>#VALUE!</v>
      </c>
      <c r="I2" s="128" t="str">
        <f t="shared" ref="I2:I66" si="5">IF(SEARCH($I$1,$B2)&gt;=1,"OPI RX","NO RX")</f>
        <v>#VALUE!</v>
      </c>
      <c r="J2" s="128" t="str">
        <f t="shared" ref="J2:J66" si="6">IF(SEARCH($J$1,$B2)&gt;=1,"OPI RX","NO RX")</f>
        <v>#VALUE!</v>
      </c>
      <c r="K2" s="128" t="str">
        <f t="shared" ref="K2:K66" si="7">IF(SEARCH($K$1,$B2)&gt;=1,"OPI RX","NO RX")</f>
        <v>#VALUE!</v>
      </c>
      <c r="L2" s="128" t="str">
        <f t="shared" ref="L2:L66" si="8">IF(SEARCH($L$1,$B2)&gt;=1,"OPI RX","NO RX")</f>
        <v>#VALUE!</v>
      </c>
      <c r="M2" s="128" t="str">
        <f t="shared" ref="M2:M66" si="9">IF(SEARCH($M$1,$B2)&gt;=1,"OPI RX","NO RX")</f>
        <v>#VALUE!</v>
      </c>
      <c r="N2" s="128" t="str">
        <f t="shared" ref="N2:N66" si="10">IF(SEARCH($N$1,$B2)&gt;=1,"OPI RX","NO RX")</f>
        <v>#VALUE!</v>
      </c>
      <c r="O2" s="128" t="str">
        <f t="shared" ref="O2:O66" si="11">IF(SEARCH($O$1,$B2)&gt;=1,"OPI RX","NO RX")</f>
        <v>#VALUE!</v>
      </c>
      <c r="P2" s="4" t="str">
        <f t="shared" ref="P2:P2487" si="12">if(COUNTIF($E2:$O2,"OPI RX")&gt;=1,"OPIOIDS","NO RX")</f>
        <v>NO RX</v>
      </c>
      <c r="Q2" s="2" t="b">
        <v>0</v>
      </c>
      <c r="R2" s="4" t="str">
        <f t="shared" ref="R2:R400" si="13">if(Q2=TRUE, "HIGH","LOW")</f>
        <v>LOW</v>
      </c>
      <c r="S2" s="3"/>
      <c r="T2" s="3" t="str">
        <f t="shared" ref="T2:T66" si="14">D2</f>
        <v> - </v>
      </c>
      <c r="U2" s="4" t="str">
        <f t="shared" ref="U2:U2487" si="15">if((days($Z$3,$S2)/365)&gt;=1,"DUE COMM", " ")</f>
        <v>DUE COMM</v>
      </c>
      <c r="V2" s="4" t="str">
        <f t="shared" ref="V2:V2487" si="16">IF(COUNTIF(A:A,A2)&gt;1, "R", " ")</f>
        <v> </v>
      </c>
      <c r="W2" s="123"/>
      <c r="X2" s="4"/>
      <c r="Y2" s="4"/>
      <c r="Z2" s="4"/>
      <c r="AA2" s="4"/>
      <c r="AB2" s="4"/>
      <c r="AC2" s="123"/>
      <c r="AD2" s="123"/>
      <c r="AE2" s="123"/>
    </row>
    <row r="3">
      <c r="A3" s="127">
        <v>4830.0</v>
      </c>
      <c r="B3" s="2" t="s">
        <v>6461</v>
      </c>
      <c r="C3" s="122" t="b">
        <v>0</v>
      </c>
      <c r="D3" s="3" t="s">
        <v>6461</v>
      </c>
      <c r="E3" s="128" t="str">
        <f t="shared" si="1"/>
        <v>#VALUE!</v>
      </c>
      <c r="F3" s="128" t="str">
        <f t="shared" si="2"/>
        <v>#VALUE!</v>
      </c>
      <c r="G3" s="128" t="str">
        <f t="shared" si="3"/>
        <v>#VALUE!</v>
      </c>
      <c r="H3" s="128" t="str">
        <f t="shared" si="4"/>
        <v>#VALUE!</v>
      </c>
      <c r="I3" s="128" t="str">
        <f t="shared" si="5"/>
        <v>#VALUE!</v>
      </c>
      <c r="J3" s="128" t="str">
        <f t="shared" si="6"/>
        <v>#VALUE!</v>
      </c>
      <c r="K3" s="128" t="str">
        <f t="shared" si="7"/>
        <v>#VALUE!</v>
      </c>
      <c r="L3" s="128" t="str">
        <f t="shared" si="8"/>
        <v>#VALUE!</v>
      </c>
      <c r="M3" s="128" t="str">
        <f t="shared" si="9"/>
        <v>#VALUE!</v>
      </c>
      <c r="N3" s="128" t="str">
        <f t="shared" si="10"/>
        <v>#VALUE!</v>
      </c>
      <c r="O3" s="128" t="str">
        <f t="shared" si="11"/>
        <v>#VALUE!</v>
      </c>
      <c r="P3" s="4" t="str">
        <f t="shared" si="12"/>
        <v>NO RX</v>
      </c>
      <c r="Q3" s="4" t="b">
        <v>0</v>
      </c>
      <c r="R3" s="4" t="str">
        <f t="shared" si="13"/>
        <v>LOW</v>
      </c>
      <c r="S3" s="3"/>
      <c r="T3" s="3" t="str">
        <f t="shared" si="14"/>
        <v> - </v>
      </c>
      <c r="U3" s="4" t="str">
        <f t="shared" si="15"/>
        <v>DUE COMM</v>
      </c>
      <c r="V3" s="4" t="str">
        <f t="shared" si="16"/>
        <v> </v>
      </c>
      <c r="W3" s="123"/>
      <c r="X3" s="4"/>
      <c r="Y3" s="4" t="s">
        <v>6462</v>
      </c>
      <c r="Z3" s="129">
        <f>TODAY()</f>
        <v>44584</v>
      </c>
      <c r="AA3" s="4"/>
      <c r="AB3" s="4"/>
      <c r="AC3" s="123"/>
      <c r="AD3" s="123"/>
      <c r="AE3" s="123"/>
    </row>
    <row r="4">
      <c r="A4" s="130">
        <v>9139.0</v>
      </c>
      <c r="B4" s="131" t="s">
        <v>6463</v>
      </c>
      <c r="C4" s="132" t="b">
        <v>1</v>
      </c>
      <c r="D4" s="133">
        <v>44453.0</v>
      </c>
      <c r="E4" s="128" t="str">
        <f t="shared" si="1"/>
        <v>#VALUE!</v>
      </c>
      <c r="F4" s="134" t="str">
        <f t="shared" si="2"/>
        <v>OPI RX</v>
      </c>
      <c r="G4" s="128" t="str">
        <f t="shared" si="3"/>
        <v>#VALUE!</v>
      </c>
      <c r="H4" s="128" t="str">
        <f t="shared" si="4"/>
        <v>#VALUE!</v>
      </c>
      <c r="I4" s="128" t="str">
        <f t="shared" si="5"/>
        <v>#VALUE!</v>
      </c>
      <c r="J4" s="128" t="str">
        <f t="shared" si="6"/>
        <v>#VALUE!</v>
      </c>
      <c r="K4" s="128" t="str">
        <f t="shared" si="7"/>
        <v>#VALUE!</v>
      </c>
      <c r="L4" s="128" t="str">
        <f t="shared" si="8"/>
        <v>#VALUE!</v>
      </c>
      <c r="M4" s="128" t="str">
        <f t="shared" si="9"/>
        <v>#VALUE!</v>
      </c>
      <c r="N4" s="128" t="str">
        <f t="shared" si="10"/>
        <v>#VALUE!</v>
      </c>
      <c r="O4" s="128" t="str">
        <f t="shared" si="11"/>
        <v>#VALUE!</v>
      </c>
      <c r="P4" s="135" t="str">
        <f t="shared" si="12"/>
        <v>OPIOIDS</v>
      </c>
      <c r="Q4" s="2" t="b">
        <v>1</v>
      </c>
      <c r="R4" s="135" t="str">
        <f t="shared" si="13"/>
        <v>HIGH</v>
      </c>
      <c r="S4" s="3"/>
      <c r="T4" s="136">
        <f t="shared" si="14"/>
        <v>44453</v>
      </c>
      <c r="U4" s="4" t="str">
        <f t="shared" si="15"/>
        <v>DUE COMM</v>
      </c>
      <c r="V4" s="4" t="str">
        <f t="shared" si="16"/>
        <v> </v>
      </c>
      <c r="W4" s="123"/>
      <c r="X4" s="123"/>
      <c r="Y4" s="123"/>
      <c r="Z4" s="123"/>
      <c r="AA4" s="123"/>
      <c r="AB4" s="123"/>
      <c r="AC4" s="123"/>
      <c r="AD4" s="123"/>
      <c r="AE4" s="123"/>
    </row>
    <row r="5">
      <c r="A5" s="130">
        <v>9141.0</v>
      </c>
      <c r="B5" s="131" t="s">
        <v>6464</v>
      </c>
      <c r="C5" s="132" t="b">
        <v>1</v>
      </c>
      <c r="D5" s="133">
        <v>44460.0</v>
      </c>
      <c r="E5" s="128" t="str">
        <f t="shared" si="1"/>
        <v>#VALUE!</v>
      </c>
      <c r="F5" s="134" t="str">
        <f t="shared" si="2"/>
        <v>OPI RX</v>
      </c>
      <c r="G5" s="128" t="str">
        <f t="shared" si="3"/>
        <v>#VALUE!</v>
      </c>
      <c r="H5" s="128" t="str">
        <f t="shared" si="4"/>
        <v>#VALUE!</v>
      </c>
      <c r="I5" s="128" t="str">
        <f t="shared" si="5"/>
        <v>#VALUE!</v>
      </c>
      <c r="J5" s="128" t="str">
        <f t="shared" si="6"/>
        <v>#VALUE!</v>
      </c>
      <c r="K5" s="128" t="str">
        <f t="shared" si="7"/>
        <v>#VALUE!</v>
      </c>
      <c r="L5" s="128" t="str">
        <f t="shared" si="8"/>
        <v>#VALUE!</v>
      </c>
      <c r="M5" s="128" t="str">
        <f t="shared" si="9"/>
        <v>#VALUE!</v>
      </c>
      <c r="N5" s="128" t="str">
        <f t="shared" si="10"/>
        <v>#VALUE!</v>
      </c>
      <c r="O5" s="128" t="str">
        <f t="shared" si="11"/>
        <v>#VALUE!</v>
      </c>
      <c r="P5" s="135" t="str">
        <f t="shared" si="12"/>
        <v>OPIOIDS</v>
      </c>
      <c r="Q5" s="4" t="b">
        <v>0</v>
      </c>
      <c r="R5" s="4" t="str">
        <f t="shared" si="13"/>
        <v>LOW</v>
      </c>
      <c r="S5" s="3"/>
      <c r="T5" s="136">
        <f t="shared" si="14"/>
        <v>44460</v>
      </c>
      <c r="U5" s="4" t="str">
        <f t="shared" si="15"/>
        <v>DUE COMM</v>
      </c>
      <c r="V5" s="4" t="str">
        <f t="shared" si="16"/>
        <v> </v>
      </c>
      <c r="W5" s="123"/>
      <c r="X5" s="123"/>
      <c r="Y5" s="123"/>
      <c r="Z5" s="123"/>
      <c r="AA5" s="123"/>
      <c r="AB5" s="123"/>
      <c r="AC5" s="123"/>
      <c r="AD5" s="123"/>
      <c r="AE5" s="123"/>
    </row>
    <row r="6">
      <c r="A6" s="130">
        <v>9143.0</v>
      </c>
      <c r="B6" s="131" t="s">
        <v>6465</v>
      </c>
      <c r="C6" s="132" t="b">
        <v>1</v>
      </c>
      <c r="D6" s="133">
        <v>44480.0</v>
      </c>
      <c r="E6" s="134" t="str">
        <f t="shared" si="1"/>
        <v>OPI RX</v>
      </c>
      <c r="F6" s="128" t="str">
        <f t="shared" si="2"/>
        <v>#VALUE!</v>
      </c>
      <c r="G6" s="128" t="str">
        <f t="shared" si="3"/>
        <v>#VALUE!</v>
      </c>
      <c r="H6" s="128" t="str">
        <f t="shared" si="4"/>
        <v>#VALUE!</v>
      </c>
      <c r="I6" s="128" t="str">
        <f t="shared" si="5"/>
        <v>#VALUE!</v>
      </c>
      <c r="J6" s="128" t="str">
        <f t="shared" si="6"/>
        <v>#VALUE!</v>
      </c>
      <c r="K6" s="128" t="str">
        <f t="shared" si="7"/>
        <v>#VALUE!</v>
      </c>
      <c r="L6" s="128" t="str">
        <f t="shared" si="8"/>
        <v>#VALUE!</v>
      </c>
      <c r="M6" s="128" t="str">
        <f t="shared" si="9"/>
        <v>#VALUE!</v>
      </c>
      <c r="N6" s="128" t="str">
        <f t="shared" si="10"/>
        <v>#VALUE!</v>
      </c>
      <c r="O6" s="128" t="str">
        <f t="shared" si="11"/>
        <v>#VALUE!</v>
      </c>
      <c r="P6" s="135" t="str">
        <f t="shared" si="12"/>
        <v>OPIOIDS</v>
      </c>
      <c r="Q6" s="2" t="b">
        <v>1</v>
      </c>
      <c r="R6" s="135" t="str">
        <f t="shared" si="13"/>
        <v>HIGH</v>
      </c>
      <c r="S6" s="3">
        <v>44184.0</v>
      </c>
      <c r="T6" s="136">
        <f t="shared" si="14"/>
        <v>44480</v>
      </c>
      <c r="U6" s="4" t="str">
        <f t="shared" si="15"/>
        <v>DUE COMM</v>
      </c>
      <c r="V6" s="4" t="str">
        <f t="shared" si="16"/>
        <v> </v>
      </c>
      <c r="W6" s="123"/>
      <c r="X6" s="123"/>
      <c r="Y6" s="123"/>
      <c r="Z6" s="123"/>
      <c r="AA6" s="123"/>
      <c r="AB6" s="123"/>
      <c r="AC6" s="123"/>
      <c r="AD6" s="123"/>
      <c r="AE6" s="123"/>
    </row>
    <row r="7">
      <c r="A7" s="137">
        <v>9151.0</v>
      </c>
      <c r="B7" s="138" t="s">
        <v>6466</v>
      </c>
      <c r="C7" s="132" t="b">
        <v>1</v>
      </c>
      <c r="D7" s="133">
        <v>44535.0</v>
      </c>
      <c r="E7" s="128" t="str">
        <f t="shared" si="1"/>
        <v>#VALUE!</v>
      </c>
      <c r="F7" s="128" t="str">
        <f t="shared" si="2"/>
        <v>#VALUE!</v>
      </c>
      <c r="G7" s="134" t="str">
        <f t="shared" si="3"/>
        <v>OPI RX</v>
      </c>
      <c r="H7" s="128" t="str">
        <f t="shared" si="4"/>
        <v>#VALUE!</v>
      </c>
      <c r="I7" s="128" t="str">
        <f t="shared" si="5"/>
        <v>#VALUE!</v>
      </c>
      <c r="J7" s="128" t="str">
        <f t="shared" si="6"/>
        <v>#VALUE!</v>
      </c>
      <c r="K7" s="128" t="str">
        <f t="shared" si="7"/>
        <v>#VALUE!</v>
      </c>
      <c r="L7" s="128" t="str">
        <f t="shared" si="8"/>
        <v>#VALUE!</v>
      </c>
      <c r="M7" s="128" t="str">
        <f t="shared" si="9"/>
        <v>#VALUE!</v>
      </c>
      <c r="N7" s="128" t="str">
        <f t="shared" si="10"/>
        <v>#VALUE!</v>
      </c>
      <c r="O7" s="128" t="str">
        <f t="shared" si="11"/>
        <v>#VALUE!</v>
      </c>
      <c r="P7" s="135" t="str">
        <f t="shared" si="12"/>
        <v>OPIOIDS</v>
      </c>
      <c r="Q7" s="4" t="b">
        <v>0</v>
      </c>
      <c r="R7" s="4" t="str">
        <f t="shared" si="13"/>
        <v>LOW</v>
      </c>
      <c r="S7" s="3">
        <v>44147.0</v>
      </c>
      <c r="T7" s="136">
        <f t="shared" si="14"/>
        <v>44535</v>
      </c>
      <c r="U7" s="4" t="str">
        <f t="shared" si="15"/>
        <v>DUE COMM</v>
      </c>
      <c r="V7" s="4" t="str">
        <f t="shared" si="16"/>
        <v> </v>
      </c>
      <c r="W7" s="123"/>
      <c r="X7" s="123"/>
      <c r="Y7" s="123"/>
      <c r="Z7" s="123"/>
      <c r="AA7" s="123"/>
      <c r="AB7" s="123"/>
      <c r="AC7" s="123"/>
      <c r="AD7" s="123"/>
      <c r="AE7" s="123"/>
    </row>
    <row r="8">
      <c r="A8" s="137">
        <v>9153.0</v>
      </c>
      <c r="B8" s="138" t="s">
        <v>6467</v>
      </c>
      <c r="C8" s="132" t="b">
        <v>1</v>
      </c>
      <c r="D8" s="133">
        <v>44384.0</v>
      </c>
      <c r="E8" s="128" t="str">
        <f t="shared" si="1"/>
        <v>#VALUE!</v>
      </c>
      <c r="F8" s="134" t="str">
        <f t="shared" si="2"/>
        <v>OPI RX</v>
      </c>
      <c r="G8" s="128" t="str">
        <f t="shared" si="3"/>
        <v>#VALUE!</v>
      </c>
      <c r="H8" s="128" t="str">
        <f t="shared" si="4"/>
        <v>#VALUE!</v>
      </c>
      <c r="I8" s="128" t="str">
        <f t="shared" si="5"/>
        <v>#VALUE!</v>
      </c>
      <c r="J8" s="128" t="str">
        <f t="shared" si="6"/>
        <v>#VALUE!</v>
      </c>
      <c r="K8" s="128" t="str">
        <f t="shared" si="7"/>
        <v>#VALUE!</v>
      </c>
      <c r="L8" s="128" t="str">
        <f t="shared" si="8"/>
        <v>#VALUE!</v>
      </c>
      <c r="M8" s="128" t="str">
        <f t="shared" si="9"/>
        <v>#VALUE!</v>
      </c>
      <c r="N8" s="128" t="str">
        <f t="shared" si="10"/>
        <v>#VALUE!</v>
      </c>
      <c r="O8" s="128" t="str">
        <f t="shared" si="11"/>
        <v>#VALUE!</v>
      </c>
      <c r="P8" s="135" t="str">
        <f t="shared" si="12"/>
        <v>OPIOIDS</v>
      </c>
      <c r="Q8" s="2" t="b">
        <v>1</v>
      </c>
      <c r="R8" s="135" t="str">
        <f t="shared" si="13"/>
        <v>HIGH</v>
      </c>
      <c r="S8" s="3"/>
      <c r="T8" s="136">
        <f t="shared" si="14"/>
        <v>44384</v>
      </c>
      <c r="U8" s="4" t="str">
        <f t="shared" si="15"/>
        <v>DUE COMM</v>
      </c>
      <c r="V8" s="4" t="str">
        <f t="shared" si="16"/>
        <v> </v>
      </c>
      <c r="W8" s="123"/>
      <c r="X8" s="123"/>
      <c r="Y8" s="123"/>
      <c r="Z8" s="123"/>
      <c r="AA8" s="123"/>
      <c r="AB8" s="123"/>
      <c r="AC8" s="123"/>
      <c r="AD8" s="123"/>
      <c r="AE8" s="123"/>
    </row>
    <row r="9">
      <c r="A9" s="137">
        <v>9158.0</v>
      </c>
      <c r="B9" s="138" t="s">
        <v>6468</v>
      </c>
      <c r="C9" s="139" t="b">
        <v>1</v>
      </c>
      <c r="D9" s="133">
        <v>44531.0</v>
      </c>
      <c r="E9" s="128" t="str">
        <f t="shared" si="1"/>
        <v>#VALUE!</v>
      </c>
      <c r="F9" s="128" t="str">
        <f t="shared" si="2"/>
        <v>#VALUE!</v>
      </c>
      <c r="G9" s="134" t="str">
        <f t="shared" si="3"/>
        <v>OPI RX</v>
      </c>
      <c r="H9" s="128" t="str">
        <f t="shared" si="4"/>
        <v>#VALUE!</v>
      </c>
      <c r="I9" s="128" t="str">
        <f t="shared" si="5"/>
        <v>#VALUE!</v>
      </c>
      <c r="J9" s="128" t="str">
        <f t="shared" si="6"/>
        <v>#VALUE!</v>
      </c>
      <c r="K9" s="128" t="str">
        <f t="shared" si="7"/>
        <v>#VALUE!</v>
      </c>
      <c r="L9" s="128" t="str">
        <f t="shared" si="8"/>
        <v>#VALUE!</v>
      </c>
      <c r="M9" s="128" t="str">
        <f t="shared" si="9"/>
        <v>#VALUE!</v>
      </c>
      <c r="N9" s="128" t="str">
        <f t="shared" si="10"/>
        <v>#VALUE!</v>
      </c>
      <c r="O9" s="128" t="str">
        <f t="shared" si="11"/>
        <v>#VALUE!</v>
      </c>
      <c r="P9" s="135" t="str">
        <f t="shared" si="12"/>
        <v>OPIOIDS</v>
      </c>
      <c r="Q9" s="2" t="b">
        <v>1</v>
      </c>
      <c r="R9" s="135" t="str">
        <f t="shared" si="13"/>
        <v>HIGH</v>
      </c>
      <c r="S9" s="3">
        <v>44377.0</v>
      </c>
      <c r="T9" s="136">
        <f t="shared" si="14"/>
        <v>44531</v>
      </c>
      <c r="U9" s="4" t="str">
        <f t="shared" si="15"/>
        <v> </v>
      </c>
      <c r="V9" s="4" t="str">
        <f t="shared" si="16"/>
        <v> </v>
      </c>
      <c r="W9" s="123"/>
      <c r="X9" s="123"/>
      <c r="Y9" s="123"/>
      <c r="Z9" s="123"/>
      <c r="AA9" s="123"/>
      <c r="AB9" s="123"/>
      <c r="AC9" s="123"/>
      <c r="AD9" s="123"/>
      <c r="AE9" s="123"/>
    </row>
    <row r="10">
      <c r="A10" s="130">
        <v>9160.0</v>
      </c>
      <c r="B10" s="131" t="s">
        <v>6461</v>
      </c>
      <c r="C10" s="132" t="b">
        <v>1</v>
      </c>
      <c r="D10" s="133">
        <v>44428.0</v>
      </c>
      <c r="E10" s="128" t="str">
        <f t="shared" si="1"/>
        <v>#VALUE!</v>
      </c>
      <c r="F10" s="128" t="str">
        <f t="shared" si="2"/>
        <v>#VALUE!</v>
      </c>
      <c r="G10" s="128" t="str">
        <f t="shared" si="3"/>
        <v>#VALUE!</v>
      </c>
      <c r="H10" s="128" t="str">
        <f t="shared" si="4"/>
        <v>#VALUE!</v>
      </c>
      <c r="I10" s="128" t="str">
        <f t="shared" si="5"/>
        <v>#VALUE!</v>
      </c>
      <c r="J10" s="128" t="str">
        <f t="shared" si="6"/>
        <v>#VALUE!</v>
      </c>
      <c r="K10" s="128" t="str">
        <f t="shared" si="7"/>
        <v>#VALUE!</v>
      </c>
      <c r="L10" s="128" t="str">
        <f t="shared" si="8"/>
        <v>#VALUE!</v>
      </c>
      <c r="M10" s="128" t="str">
        <f t="shared" si="9"/>
        <v>#VALUE!</v>
      </c>
      <c r="N10" s="128" t="str">
        <f t="shared" si="10"/>
        <v>#VALUE!</v>
      </c>
      <c r="O10" s="128" t="str">
        <f t="shared" si="11"/>
        <v>#VALUE!</v>
      </c>
      <c r="P10" s="4" t="str">
        <f t="shared" si="12"/>
        <v>NO RX</v>
      </c>
      <c r="Q10" s="4" t="b">
        <v>0</v>
      </c>
      <c r="R10" s="4" t="str">
        <f t="shared" si="13"/>
        <v>LOW</v>
      </c>
      <c r="S10" s="3"/>
      <c r="T10" s="136">
        <f t="shared" si="14"/>
        <v>44428</v>
      </c>
      <c r="U10" s="4" t="str">
        <f t="shared" si="15"/>
        <v>DUE COMM</v>
      </c>
      <c r="V10" s="4" t="str">
        <f t="shared" si="16"/>
        <v> </v>
      </c>
      <c r="W10" s="123"/>
      <c r="X10" s="123"/>
      <c r="Y10" s="123"/>
      <c r="Z10" s="123"/>
      <c r="AA10" s="123"/>
      <c r="AB10" s="123"/>
      <c r="AC10" s="123"/>
      <c r="AD10" s="123"/>
      <c r="AE10" s="123"/>
    </row>
    <row r="11">
      <c r="A11" s="130">
        <v>9161.0</v>
      </c>
      <c r="B11" s="131" t="s">
        <v>6469</v>
      </c>
      <c r="C11" s="132" t="b">
        <v>1</v>
      </c>
      <c r="D11" s="133">
        <v>44414.0</v>
      </c>
      <c r="E11" s="128" t="str">
        <f t="shared" si="1"/>
        <v>#VALUE!</v>
      </c>
      <c r="F11" s="134" t="str">
        <f t="shared" si="2"/>
        <v>OPI RX</v>
      </c>
      <c r="G11" s="128" t="str">
        <f t="shared" si="3"/>
        <v>#VALUE!</v>
      </c>
      <c r="H11" s="128" t="str">
        <f t="shared" si="4"/>
        <v>#VALUE!</v>
      </c>
      <c r="I11" s="128" t="str">
        <f t="shared" si="5"/>
        <v>#VALUE!</v>
      </c>
      <c r="J11" s="128" t="str">
        <f t="shared" si="6"/>
        <v>#VALUE!</v>
      </c>
      <c r="K11" s="128" t="str">
        <f t="shared" si="7"/>
        <v>#VALUE!</v>
      </c>
      <c r="L11" s="128" t="str">
        <f t="shared" si="8"/>
        <v>#VALUE!</v>
      </c>
      <c r="M11" s="128" t="str">
        <f t="shared" si="9"/>
        <v>#VALUE!</v>
      </c>
      <c r="N11" s="128" t="str">
        <f t="shared" si="10"/>
        <v>#VALUE!</v>
      </c>
      <c r="O11" s="128" t="str">
        <f t="shared" si="11"/>
        <v>#VALUE!</v>
      </c>
      <c r="P11" s="135" t="str">
        <f t="shared" si="12"/>
        <v>OPIOIDS</v>
      </c>
      <c r="Q11" s="4" t="b">
        <v>0</v>
      </c>
      <c r="R11" s="4" t="str">
        <f t="shared" si="13"/>
        <v>LOW</v>
      </c>
      <c r="S11" s="3"/>
      <c r="T11" s="136">
        <f t="shared" si="14"/>
        <v>44414</v>
      </c>
      <c r="U11" s="4" t="str">
        <f t="shared" si="15"/>
        <v>DUE COMM</v>
      </c>
      <c r="V11" s="4" t="str">
        <f t="shared" si="16"/>
        <v> </v>
      </c>
      <c r="W11" s="123"/>
      <c r="X11" s="123"/>
      <c r="Y11" s="123"/>
      <c r="Z11" s="123"/>
      <c r="AA11" s="123"/>
      <c r="AB11" s="123"/>
      <c r="AC11" s="123"/>
      <c r="AD11" s="123"/>
      <c r="AE11" s="123"/>
    </row>
    <row r="12">
      <c r="A12" s="137">
        <v>9163.0</v>
      </c>
      <c r="B12" s="138" t="s">
        <v>6470</v>
      </c>
      <c r="C12" s="132" t="b">
        <v>1</v>
      </c>
      <c r="D12" s="133">
        <v>44539.0</v>
      </c>
      <c r="E12" s="128" t="str">
        <f t="shared" si="1"/>
        <v>#VALUE!</v>
      </c>
      <c r="F12" s="128" t="str">
        <f t="shared" si="2"/>
        <v>#VALUE!</v>
      </c>
      <c r="G12" s="134" t="str">
        <f t="shared" si="3"/>
        <v>OPI RX</v>
      </c>
      <c r="H12" s="134" t="str">
        <f t="shared" si="4"/>
        <v>OPI RX</v>
      </c>
      <c r="I12" s="128" t="str">
        <f t="shared" si="5"/>
        <v>#VALUE!</v>
      </c>
      <c r="J12" s="128" t="str">
        <f t="shared" si="6"/>
        <v>#VALUE!</v>
      </c>
      <c r="K12" s="128" t="str">
        <f t="shared" si="7"/>
        <v>#VALUE!</v>
      </c>
      <c r="L12" s="128" t="str">
        <f t="shared" si="8"/>
        <v>#VALUE!</v>
      </c>
      <c r="M12" s="128" t="str">
        <f t="shared" si="9"/>
        <v>#VALUE!</v>
      </c>
      <c r="N12" s="128" t="str">
        <f t="shared" si="10"/>
        <v>#VALUE!</v>
      </c>
      <c r="O12" s="128" t="str">
        <f t="shared" si="11"/>
        <v>#VALUE!</v>
      </c>
      <c r="P12" s="135" t="str">
        <f t="shared" si="12"/>
        <v>OPIOIDS</v>
      </c>
      <c r="Q12" s="4" t="b">
        <v>0</v>
      </c>
      <c r="R12" s="4" t="str">
        <f t="shared" si="13"/>
        <v>LOW</v>
      </c>
      <c r="S12" s="3">
        <v>44214.0</v>
      </c>
      <c r="T12" s="136">
        <f t="shared" si="14"/>
        <v>44539</v>
      </c>
      <c r="U12" s="4" t="str">
        <f t="shared" si="15"/>
        <v>DUE COMM</v>
      </c>
      <c r="V12" s="4" t="str">
        <f t="shared" si="16"/>
        <v> </v>
      </c>
      <c r="W12" s="123"/>
      <c r="X12" s="123"/>
      <c r="Y12" s="123"/>
      <c r="Z12" s="123"/>
      <c r="AA12" s="123"/>
      <c r="AB12" s="123"/>
      <c r="AC12" s="123"/>
      <c r="AD12" s="123"/>
      <c r="AE12" s="123"/>
    </row>
    <row r="13">
      <c r="A13" s="137">
        <v>9164.0</v>
      </c>
      <c r="B13" s="138" t="s">
        <v>6471</v>
      </c>
      <c r="C13" s="132" t="b">
        <v>1</v>
      </c>
      <c r="D13" s="133">
        <v>44496.0</v>
      </c>
      <c r="E13" s="134" t="str">
        <f t="shared" si="1"/>
        <v>OPI RX</v>
      </c>
      <c r="F13" s="128" t="str">
        <f t="shared" si="2"/>
        <v>#VALUE!</v>
      </c>
      <c r="G13" s="128" t="str">
        <f t="shared" si="3"/>
        <v>#VALUE!</v>
      </c>
      <c r="H13" s="134" t="str">
        <f t="shared" si="4"/>
        <v>OPI RX</v>
      </c>
      <c r="I13" s="128" t="str">
        <f t="shared" si="5"/>
        <v>#VALUE!</v>
      </c>
      <c r="J13" s="128" t="str">
        <f t="shared" si="6"/>
        <v>#VALUE!</v>
      </c>
      <c r="K13" s="128" t="str">
        <f t="shared" si="7"/>
        <v>#VALUE!</v>
      </c>
      <c r="L13" s="128" t="str">
        <f t="shared" si="8"/>
        <v>#VALUE!</v>
      </c>
      <c r="M13" s="128" t="str">
        <f t="shared" si="9"/>
        <v>#VALUE!</v>
      </c>
      <c r="N13" s="128" t="str">
        <f t="shared" si="10"/>
        <v>#VALUE!</v>
      </c>
      <c r="O13" s="128" t="str">
        <f t="shared" si="11"/>
        <v>#VALUE!</v>
      </c>
      <c r="P13" s="135" t="str">
        <f t="shared" si="12"/>
        <v>OPIOIDS</v>
      </c>
      <c r="Q13" s="2" t="b">
        <v>1</v>
      </c>
      <c r="R13" s="135" t="str">
        <f t="shared" si="13"/>
        <v>HIGH</v>
      </c>
      <c r="S13" s="3">
        <v>44225.0</v>
      </c>
      <c r="T13" s="136">
        <f t="shared" si="14"/>
        <v>44496</v>
      </c>
      <c r="U13" s="4" t="str">
        <f t="shared" si="15"/>
        <v> </v>
      </c>
      <c r="V13" s="4" t="str">
        <f t="shared" si="16"/>
        <v> </v>
      </c>
      <c r="W13" s="123"/>
      <c r="X13" s="123"/>
      <c r="Y13" s="123"/>
      <c r="Z13" s="123"/>
      <c r="AA13" s="123"/>
      <c r="AB13" s="123"/>
      <c r="AC13" s="123"/>
      <c r="AD13" s="123"/>
      <c r="AE13" s="123"/>
    </row>
    <row r="14">
      <c r="A14" s="137">
        <v>9165.0</v>
      </c>
      <c r="B14" s="138" t="s">
        <v>6472</v>
      </c>
      <c r="C14" s="132" t="b">
        <v>1</v>
      </c>
      <c r="D14" s="133">
        <v>44519.0</v>
      </c>
      <c r="E14" s="128" t="str">
        <f t="shared" si="1"/>
        <v>#VALUE!</v>
      </c>
      <c r="F14" s="128" t="str">
        <f t="shared" si="2"/>
        <v>#VALUE!</v>
      </c>
      <c r="G14" s="128" t="str">
        <f t="shared" si="3"/>
        <v>#VALUE!</v>
      </c>
      <c r="H14" s="128" t="str">
        <f t="shared" si="4"/>
        <v>#VALUE!</v>
      </c>
      <c r="I14" s="134" t="str">
        <f t="shared" si="5"/>
        <v>OPI RX</v>
      </c>
      <c r="J14" s="128" t="str">
        <f t="shared" si="6"/>
        <v>#VALUE!</v>
      </c>
      <c r="K14" s="128" t="str">
        <f t="shared" si="7"/>
        <v>#VALUE!</v>
      </c>
      <c r="L14" s="134" t="str">
        <f t="shared" si="8"/>
        <v>OPI RX</v>
      </c>
      <c r="M14" s="128" t="str">
        <f t="shared" si="9"/>
        <v>#VALUE!</v>
      </c>
      <c r="N14" s="128" t="str">
        <f t="shared" si="10"/>
        <v>#VALUE!</v>
      </c>
      <c r="O14" s="128" t="str">
        <f t="shared" si="11"/>
        <v>#VALUE!</v>
      </c>
      <c r="P14" s="135" t="str">
        <f t="shared" si="12"/>
        <v>OPIOIDS</v>
      </c>
      <c r="Q14" s="4" t="b">
        <v>0</v>
      </c>
      <c r="R14" s="4" t="str">
        <f t="shared" si="13"/>
        <v>LOW</v>
      </c>
      <c r="S14" s="3">
        <v>44188.0</v>
      </c>
      <c r="T14" s="136">
        <f t="shared" si="14"/>
        <v>44519</v>
      </c>
      <c r="U14" s="4" t="str">
        <f t="shared" si="15"/>
        <v>DUE COMM</v>
      </c>
      <c r="V14" s="4" t="str">
        <f t="shared" si="16"/>
        <v> </v>
      </c>
      <c r="W14" s="123"/>
      <c r="X14" s="123"/>
      <c r="Y14" s="123"/>
      <c r="Z14" s="123"/>
      <c r="AA14" s="123"/>
      <c r="AB14" s="123"/>
      <c r="AC14" s="123"/>
      <c r="AD14" s="123"/>
      <c r="AE14" s="123"/>
    </row>
    <row r="15">
      <c r="A15" s="130">
        <v>9169.0</v>
      </c>
      <c r="B15" s="131" t="s">
        <v>6473</v>
      </c>
      <c r="C15" s="132" t="b">
        <v>1</v>
      </c>
      <c r="D15" s="133">
        <v>44393.0</v>
      </c>
      <c r="E15" s="128" t="str">
        <f t="shared" si="1"/>
        <v>#VALUE!</v>
      </c>
      <c r="F15" s="134" t="str">
        <f t="shared" si="2"/>
        <v>OPI RX</v>
      </c>
      <c r="G15" s="128" t="str">
        <f t="shared" si="3"/>
        <v>#VALUE!</v>
      </c>
      <c r="H15" s="128" t="str">
        <f t="shared" si="4"/>
        <v>#VALUE!</v>
      </c>
      <c r="I15" s="128" t="str">
        <f t="shared" si="5"/>
        <v>#VALUE!</v>
      </c>
      <c r="J15" s="128" t="str">
        <f t="shared" si="6"/>
        <v>#VALUE!</v>
      </c>
      <c r="K15" s="128" t="str">
        <f t="shared" si="7"/>
        <v>#VALUE!</v>
      </c>
      <c r="L15" s="134" t="str">
        <f t="shared" si="8"/>
        <v>OPI RX</v>
      </c>
      <c r="M15" s="128" t="str">
        <f t="shared" si="9"/>
        <v>#VALUE!</v>
      </c>
      <c r="N15" s="128" t="str">
        <f t="shared" si="10"/>
        <v>#VALUE!</v>
      </c>
      <c r="O15" s="128" t="str">
        <f t="shared" si="11"/>
        <v>#VALUE!</v>
      </c>
      <c r="P15" s="135" t="str">
        <f t="shared" si="12"/>
        <v>OPIOIDS</v>
      </c>
      <c r="Q15" s="2" t="b">
        <v>1</v>
      </c>
      <c r="R15" s="135" t="str">
        <f t="shared" si="13"/>
        <v>HIGH</v>
      </c>
      <c r="S15" s="3"/>
      <c r="T15" s="136">
        <f t="shared" si="14"/>
        <v>44393</v>
      </c>
      <c r="U15" s="4" t="str">
        <f t="shared" si="15"/>
        <v>DUE COMM</v>
      </c>
      <c r="V15" s="4" t="str">
        <f t="shared" si="16"/>
        <v> </v>
      </c>
      <c r="W15" s="123"/>
      <c r="X15" s="123"/>
      <c r="Y15" s="123"/>
      <c r="Z15" s="123"/>
      <c r="AA15" s="123"/>
      <c r="AB15" s="123"/>
      <c r="AC15" s="123"/>
      <c r="AD15" s="123"/>
      <c r="AE15" s="123"/>
    </row>
    <row r="16">
      <c r="A16" s="137">
        <v>9170.0</v>
      </c>
      <c r="B16" s="138" t="s">
        <v>6465</v>
      </c>
      <c r="C16" s="132" t="b">
        <v>1</v>
      </c>
      <c r="D16" s="140">
        <v>44578.0</v>
      </c>
      <c r="E16" s="134" t="str">
        <f t="shared" si="1"/>
        <v>OPI RX</v>
      </c>
      <c r="F16" s="128" t="str">
        <f t="shared" si="2"/>
        <v>#VALUE!</v>
      </c>
      <c r="G16" s="128" t="str">
        <f t="shared" si="3"/>
        <v>#VALUE!</v>
      </c>
      <c r="H16" s="128" t="str">
        <f t="shared" si="4"/>
        <v>#VALUE!</v>
      </c>
      <c r="I16" s="128" t="str">
        <f t="shared" si="5"/>
        <v>#VALUE!</v>
      </c>
      <c r="J16" s="128" t="str">
        <f t="shared" si="6"/>
        <v>#VALUE!</v>
      </c>
      <c r="K16" s="128" t="str">
        <f t="shared" si="7"/>
        <v>#VALUE!</v>
      </c>
      <c r="L16" s="128" t="str">
        <f t="shared" si="8"/>
        <v>#VALUE!</v>
      </c>
      <c r="M16" s="128" t="str">
        <f t="shared" si="9"/>
        <v>#VALUE!</v>
      </c>
      <c r="N16" s="128" t="str">
        <f t="shared" si="10"/>
        <v>#VALUE!</v>
      </c>
      <c r="O16" s="128" t="str">
        <f t="shared" si="11"/>
        <v>#VALUE!</v>
      </c>
      <c r="P16" s="135" t="str">
        <f t="shared" si="12"/>
        <v>OPIOIDS</v>
      </c>
      <c r="Q16" s="4" t="b">
        <v>0</v>
      </c>
      <c r="R16" s="4" t="str">
        <f t="shared" si="13"/>
        <v>LOW</v>
      </c>
      <c r="S16" s="3"/>
      <c r="T16" s="136">
        <f t="shared" si="14"/>
        <v>44578</v>
      </c>
      <c r="U16" s="4" t="str">
        <f t="shared" si="15"/>
        <v>DUE COMM</v>
      </c>
      <c r="V16" s="4" t="str">
        <f t="shared" si="16"/>
        <v> </v>
      </c>
      <c r="W16" s="123"/>
      <c r="X16" s="123"/>
      <c r="Y16" s="123"/>
      <c r="Z16" s="123"/>
      <c r="AA16" s="123"/>
      <c r="AB16" s="123"/>
      <c r="AC16" s="123"/>
      <c r="AD16" s="123"/>
      <c r="AE16" s="123"/>
    </row>
    <row r="17">
      <c r="A17" s="137">
        <v>9171.0</v>
      </c>
      <c r="B17" s="138" t="s">
        <v>6466</v>
      </c>
      <c r="C17" s="132" t="b">
        <v>1</v>
      </c>
      <c r="D17" s="133">
        <v>44495.0</v>
      </c>
      <c r="E17" s="128" t="str">
        <f t="shared" si="1"/>
        <v>#VALUE!</v>
      </c>
      <c r="F17" s="128" t="str">
        <f t="shared" si="2"/>
        <v>#VALUE!</v>
      </c>
      <c r="G17" s="134" t="str">
        <f t="shared" si="3"/>
        <v>OPI RX</v>
      </c>
      <c r="H17" s="128" t="str">
        <f t="shared" si="4"/>
        <v>#VALUE!</v>
      </c>
      <c r="I17" s="128" t="str">
        <f t="shared" si="5"/>
        <v>#VALUE!</v>
      </c>
      <c r="J17" s="128" t="str">
        <f t="shared" si="6"/>
        <v>#VALUE!</v>
      </c>
      <c r="K17" s="128" t="str">
        <f t="shared" si="7"/>
        <v>#VALUE!</v>
      </c>
      <c r="L17" s="128" t="str">
        <f t="shared" si="8"/>
        <v>#VALUE!</v>
      </c>
      <c r="M17" s="128" t="str">
        <f t="shared" si="9"/>
        <v>#VALUE!</v>
      </c>
      <c r="N17" s="128" t="str">
        <f t="shared" si="10"/>
        <v>#VALUE!</v>
      </c>
      <c r="O17" s="128" t="str">
        <f t="shared" si="11"/>
        <v>#VALUE!</v>
      </c>
      <c r="P17" s="135" t="str">
        <f t="shared" si="12"/>
        <v>OPIOIDS</v>
      </c>
      <c r="Q17" s="4" t="b">
        <v>0</v>
      </c>
      <c r="R17" s="4" t="str">
        <f t="shared" si="13"/>
        <v>LOW</v>
      </c>
      <c r="S17" s="3">
        <v>44209.0</v>
      </c>
      <c r="T17" s="136">
        <f t="shared" si="14"/>
        <v>44495</v>
      </c>
      <c r="U17" s="4" t="str">
        <f t="shared" si="15"/>
        <v>DUE COMM</v>
      </c>
      <c r="V17" s="4" t="str">
        <f t="shared" si="16"/>
        <v> </v>
      </c>
      <c r="W17" s="123"/>
      <c r="X17" s="123"/>
      <c r="Y17" s="123"/>
      <c r="Z17" s="123"/>
      <c r="AA17" s="123"/>
      <c r="AB17" s="123"/>
      <c r="AC17" s="123"/>
      <c r="AD17" s="123"/>
      <c r="AE17" s="123"/>
    </row>
    <row r="18">
      <c r="A18" s="137">
        <v>9172.0</v>
      </c>
      <c r="B18" s="138" t="s">
        <v>6463</v>
      </c>
      <c r="C18" s="132" t="b">
        <v>1</v>
      </c>
      <c r="D18" s="133">
        <v>44480.0</v>
      </c>
      <c r="E18" s="128" t="str">
        <f t="shared" si="1"/>
        <v>#VALUE!</v>
      </c>
      <c r="F18" s="134" t="str">
        <f t="shared" si="2"/>
        <v>OPI RX</v>
      </c>
      <c r="G18" s="128" t="str">
        <f t="shared" si="3"/>
        <v>#VALUE!</v>
      </c>
      <c r="H18" s="128" t="str">
        <f t="shared" si="4"/>
        <v>#VALUE!</v>
      </c>
      <c r="I18" s="128" t="str">
        <f t="shared" si="5"/>
        <v>#VALUE!</v>
      </c>
      <c r="J18" s="128" t="str">
        <f t="shared" si="6"/>
        <v>#VALUE!</v>
      </c>
      <c r="K18" s="128" t="str">
        <f t="shared" si="7"/>
        <v>#VALUE!</v>
      </c>
      <c r="L18" s="128" t="str">
        <f t="shared" si="8"/>
        <v>#VALUE!</v>
      </c>
      <c r="M18" s="128" t="str">
        <f t="shared" si="9"/>
        <v>#VALUE!</v>
      </c>
      <c r="N18" s="128" t="str">
        <f t="shared" si="10"/>
        <v>#VALUE!</v>
      </c>
      <c r="O18" s="128" t="str">
        <f t="shared" si="11"/>
        <v>#VALUE!</v>
      </c>
      <c r="P18" s="135" t="str">
        <f t="shared" si="12"/>
        <v>OPIOIDS</v>
      </c>
      <c r="Q18" s="4" t="b">
        <v>0</v>
      </c>
      <c r="R18" s="4" t="str">
        <f t="shared" si="13"/>
        <v>LOW</v>
      </c>
      <c r="S18" s="3">
        <v>44358.0</v>
      </c>
      <c r="T18" s="136">
        <f t="shared" si="14"/>
        <v>44480</v>
      </c>
      <c r="U18" s="4" t="str">
        <f t="shared" si="15"/>
        <v> </v>
      </c>
      <c r="V18" s="4" t="str">
        <f t="shared" si="16"/>
        <v> </v>
      </c>
      <c r="W18" s="123"/>
      <c r="X18" s="123"/>
      <c r="Y18" s="123"/>
      <c r="Z18" s="123"/>
      <c r="AA18" s="123"/>
      <c r="AB18" s="123"/>
      <c r="AC18" s="123"/>
      <c r="AD18" s="123"/>
      <c r="AE18" s="123"/>
    </row>
    <row r="19">
      <c r="A19" s="137">
        <v>9176.0</v>
      </c>
      <c r="B19" s="138" t="s">
        <v>6474</v>
      </c>
      <c r="C19" s="132" t="b">
        <v>1</v>
      </c>
      <c r="D19" s="133">
        <v>44539.0</v>
      </c>
      <c r="E19" s="128" t="str">
        <f t="shared" si="1"/>
        <v>#VALUE!</v>
      </c>
      <c r="F19" s="128" t="str">
        <f t="shared" si="2"/>
        <v>#VALUE!</v>
      </c>
      <c r="G19" s="128" t="str">
        <f t="shared" si="3"/>
        <v>#VALUE!</v>
      </c>
      <c r="H19" s="134" t="str">
        <f t="shared" si="4"/>
        <v>OPI RX</v>
      </c>
      <c r="I19" s="128" t="str">
        <f t="shared" si="5"/>
        <v>#VALUE!</v>
      </c>
      <c r="J19" s="128" t="str">
        <f t="shared" si="6"/>
        <v>#VALUE!</v>
      </c>
      <c r="K19" s="128" t="str">
        <f t="shared" si="7"/>
        <v>#VALUE!</v>
      </c>
      <c r="L19" s="128" t="str">
        <f t="shared" si="8"/>
        <v>#VALUE!</v>
      </c>
      <c r="M19" s="128" t="str">
        <f t="shared" si="9"/>
        <v>#VALUE!</v>
      </c>
      <c r="N19" s="128" t="str">
        <f t="shared" si="10"/>
        <v>#VALUE!</v>
      </c>
      <c r="O19" s="128" t="str">
        <f t="shared" si="11"/>
        <v>#VALUE!</v>
      </c>
      <c r="P19" s="135" t="str">
        <f t="shared" si="12"/>
        <v>OPIOIDS</v>
      </c>
      <c r="Q19" s="4" t="b">
        <v>0</v>
      </c>
      <c r="R19" s="4" t="str">
        <f t="shared" si="13"/>
        <v>LOW</v>
      </c>
      <c r="S19" s="3">
        <v>44078.0</v>
      </c>
      <c r="T19" s="136">
        <f t="shared" si="14"/>
        <v>44539</v>
      </c>
      <c r="U19" s="4" t="str">
        <f t="shared" si="15"/>
        <v>DUE COMM</v>
      </c>
      <c r="V19" s="4" t="str">
        <f t="shared" si="16"/>
        <v> </v>
      </c>
      <c r="W19" s="123"/>
      <c r="X19" s="123"/>
      <c r="Y19" s="123"/>
      <c r="Z19" s="123"/>
      <c r="AA19" s="123"/>
      <c r="AB19" s="123"/>
      <c r="AC19" s="123"/>
      <c r="AD19" s="123"/>
      <c r="AE19" s="123"/>
    </row>
    <row r="20">
      <c r="A20" s="130">
        <v>9179.0</v>
      </c>
      <c r="B20" s="131" t="s">
        <v>6475</v>
      </c>
      <c r="C20" s="141" t="b">
        <v>1</v>
      </c>
      <c r="D20" s="133">
        <v>44551.0</v>
      </c>
      <c r="E20" s="128" t="str">
        <f t="shared" si="1"/>
        <v>#VALUE!</v>
      </c>
      <c r="F20" s="134" t="str">
        <f t="shared" si="2"/>
        <v>OPI RX</v>
      </c>
      <c r="G20" s="128" t="str">
        <f t="shared" si="3"/>
        <v>#VALUE!</v>
      </c>
      <c r="H20" s="128" t="str">
        <f t="shared" si="4"/>
        <v>#VALUE!</v>
      </c>
      <c r="I20" s="128" t="str">
        <f t="shared" si="5"/>
        <v>#VALUE!</v>
      </c>
      <c r="J20" s="128" t="str">
        <f t="shared" si="6"/>
        <v>#VALUE!</v>
      </c>
      <c r="K20" s="128" t="str">
        <f t="shared" si="7"/>
        <v>#VALUE!</v>
      </c>
      <c r="L20" s="128" t="str">
        <f t="shared" si="8"/>
        <v>#VALUE!</v>
      </c>
      <c r="M20" s="128" t="str">
        <f t="shared" si="9"/>
        <v>#VALUE!</v>
      </c>
      <c r="N20" s="128" t="str">
        <f t="shared" si="10"/>
        <v>#VALUE!</v>
      </c>
      <c r="O20" s="128" t="str">
        <f t="shared" si="11"/>
        <v>#VALUE!</v>
      </c>
      <c r="P20" s="135" t="str">
        <f t="shared" si="12"/>
        <v>OPIOIDS</v>
      </c>
      <c r="Q20" s="4" t="b">
        <v>0</v>
      </c>
      <c r="R20" s="4" t="str">
        <f t="shared" si="13"/>
        <v>LOW</v>
      </c>
      <c r="S20" s="3">
        <v>43423.0</v>
      </c>
      <c r="T20" s="136">
        <f t="shared" si="14"/>
        <v>44551</v>
      </c>
      <c r="U20" s="4" t="str">
        <f t="shared" si="15"/>
        <v>DUE COMM</v>
      </c>
      <c r="V20" s="4" t="str">
        <f t="shared" si="16"/>
        <v> </v>
      </c>
      <c r="W20" s="123"/>
      <c r="X20" s="123"/>
      <c r="Y20" s="123"/>
      <c r="Z20" s="123"/>
      <c r="AA20" s="123"/>
      <c r="AB20" s="123"/>
      <c r="AC20" s="123"/>
      <c r="AD20" s="123"/>
      <c r="AE20" s="123"/>
    </row>
    <row r="21">
      <c r="A21" s="137">
        <v>9182.0</v>
      </c>
      <c r="B21" s="138" t="s">
        <v>6476</v>
      </c>
      <c r="C21" s="132" t="b">
        <v>1</v>
      </c>
      <c r="D21" s="133">
        <v>44433.0</v>
      </c>
      <c r="E21" s="128" t="str">
        <f t="shared" si="1"/>
        <v>#VALUE!</v>
      </c>
      <c r="F21" s="128" t="str">
        <f t="shared" si="2"/>
        <v>#VALUE!</v>
      </c>
      <c r="G21" s="134" t="str">
        <f t="shared" si="3"/>
        <v>OPI RX</v>
      </c>
      <c r="H21" s="128" t="str">
        <f t="shared" si="4"/>
        <v>#VALUE!</v>
      </c>
      <c r="I21" s="128" t="str">
        <f t="shared" si="5"/>
        <v>#VALUE!</v>
      </c>
      <c r="J21" s="128" t="str">
        <f t="shared" si="6"/>
        <v>#VALUE!</v>
      </c>
      <c r="K21" s="128" t="str">
        <f t="shared" si="7"/>
        <v>#VALUE!</v>
      </c>
      <c r="L21" s="128" t="str">
        <f t="shared" si="8"/>
        <v>#VALUE!</v>
      </c>
      <c r="M21" s="128" t="str">
        <f t="shared" si="9"/>
        <v>#VALUE!</v>
      </c>
      <c r="N21" s="128" t="str">
        <f t="shared" si="10"/>
        <v>#VALUE!</v>
      </c>
      <c r="O21" s="128" t="str">
        <f t="shared" si="11"/>
        <v>#VALUE!</v>
      </c>
      <c r="P21" s="135" t="str">
        <f t="shared" si="12"/>
        <v>OPIOIDS</v>
      </c>
      <c r="Q21" s="2" t="b">
        <v>0</v>
      </c>
      <c r="R21" s="4" t="str">
        <f t="shared" si="13"/>
        <v>LOW</v>
      </c>
      <c r="S21" s="3"/>
      <c r="T21" s="136">
        <f t="shared" si="14"/>
        <v>44433</v>
      </c>
      <c r="U21" s="4" t="str">
        <f t="shared" si="15"/>
        <v>DUE COMM</v>
      </c>
      <c r="V21" s="4" t="str">
        <f t="shared" si="16"/>
        <v> </v>
      </c>
      <c r="W21" s="123"/>
      <c r="X21" s="123"/>
      <c r="Y21" s="123"/>
      <c r="Z21" s="123"/>
      <c r="AA21" s="123"/>
      <c r="AB21" s="123"/>
      <c r="AC21" s="123"/>
      <c r="AD21" s="123"/>
      <c r="AE21" s="123"/>
    </row>
    <row r="22">
      <c r="A22" s="130">
        <v>9184.0</v>
      </c>
      <c r="B22" s="131" t="s">
        <v>6477</v>
      </c>
      <c r="C22" s="132" t="b">
        <v>1</v>
      </c>
      <c r="D22" s="133">
        <v>44467.0</v>
      </c>
      <c r="E22" s="128" t="str">
        <f t="shared" si="1"/>
        <v>#VALUE!</v>
      </c>
      <c r="F22" s="128" t="str">
        <f t="shared" si="2"/>
        <v>#VALUE!</v>
      </c>
      <c r="G22" s="128" t="str">
        <f t="shared" si="3"/>
        <v>#VALUE!</v>
      </c>
      <c r="H22" s="128" t="str">
        <f t="shared" si="4"/>
        <v>#VALUE!</v>
      </c>
      <c r="I22" s="128" t="str">
        <f t="shared" si="5"/>
        <v>#VALUE!</v>
      </c>
      <c r="J22" s="128" t="str">
        <f t="shared" si="6"/>
        <v>#VALUE!</v>
      </c>
      <c r="K22" s="128" t="str">
        <f t="shared" si="7"/>
        <v>#VALUE!</v>
      </c>
      <c r="L22" s="128" t="str">
        <f t="shared" si="8"/>
        <v>#VALUE!</v>
      </c>
      <c r="M22" s="128" t="str">
        <f t="shared" si="9"/>
        <v>#VALUE!</v>
      </c>
      <c r="N22" s="128" t="str">
        <f t="shared" si="10"/>
        <v>#VALUE!</v>
      </c>
      <c r="O22" s="128" t="str">
        <f t="shared" si="11"/>
        <v>#VALUE!</v>
      </c>
      <c r="P22" s="4" t="str">
        <f t="shared" si="12"/>
        <v>NO RX</v>
      </c>
      <c r="Q22" s="4" t="b">
        <v>1</v>
      </c>
      <c r="R22" s="135" t="str">
        <f t="shared" si="13"/>
        <v>HIGH</v>
      </c>
      <c r="S22" s="3"/>
      <c r="T22" s="136">
        <f t="shared" si="14"/>
        <v>44467</v>
      </c>
      <c r="U22" s="4" t="str">
        <f t="shared" si="15"/>
        <v>DUE COMM</v>
      </c>
      <c r="V22" s="4" t="str">
        <f t="shared" si="16"/>
        <v> </v>
      </c>
      <c r="W22" s="123"/>
      <c r="X22" s="123"/>
      <c r="Y22" s="123"/>
      <c r="Z22" s="123"/>
      <c r="AA22" s="123"/>
      <c r="AB22" s="123"/>
      <c r="AC22" s="123"/>
      <c r="AD22" s="123"/>
      <c r="AE22" s="123"/>
    </row>
    <row r="23">
      <c r="A23" s="130">
        <v>9187.0</v>
      </c>
      <c r="B23" s="131" t="s">
        <v>6478</v>
      </c>
      <c r="C23" s="132" t="b">
        <v>1</v>
      </c>
      <c r="D23" s="133">
        <v>44453.0</v>
      </c>
      <c r="E23" s="128" t="str">
        <f t="shared" si="1"/>
        <v>#VALUE!</v>
      </c>
      <c r="F23" s="134" t="str">
        <f t="shared" si="2"/>
        <v>OPI RX</v>
      </c>
      <c r="G23" s="128" t="str">
        <f t="shared" si="3"/>
        <v>#VALUE!</v>
      </c>
      <c r="H23" s="128" t="str">
        <f t="shared" si="4"/>
        <v>#VALUE!</v>
      </c>
      <c r="I23" s="128" t="str">
        <f t="shared" si="5"/>
        <v>#VALUE!</v>
      </c>
      <c r="J23" s="128" t="str">
        <f t="shared" si="6"/>
        <v>#VALUE!</v>
      </c>
      <c r="K23" s="128" t="str">
        <f t="shared" si="7"/>
        <v>#VALUE!</v>
      </c>
      <c r="L23" s="128" t="str">
        <f t="shared" si="8"/>
        <v>#VALUE!</v>
      </c>
      <c r="M23" s="128" t="str">
        <f t="shared" si="9"/>
        <v>#VALUE!</v>
      </c>
      <c r="N23" s="128" t="str">
        <f t="shared" si="10"/>
        <v>#VALUE!</v>
      </c>
      <c r="O23" s="128" t="str">
        <f t="shared" si="11"/>
        <v>#VALUE!</v>
      </c>
      <c r="P23" s="135" t="str">
        <f t="shared" si="12"/>
        <v>OPIOIDS</v>
      </c>
      <c r="Q23" s="4" t="b">
        <v>0</v>
      </c>
      <c r="R23" s="4" t="str">
        <f t="shared" si="13"/>
        <v>LOW</v>
      </c>
      <c r="S23" s="3"/>
      <c r="T23" s="136">
        <f t="shared" si="14"/>
        <v>44453</v>
      </c>
      <c r="U23" s="4" t="str">
        <f t="shared" si="15"/>
        <v>DUE COMM</v>
      </c>
      <c r="V23" s="4" t="str">
        <f t="shared" si="16"/>
        <v> </v>
      </c>
      <c r="W23" s="123"/>
      <c r="X23" s="123"/>
      <c r="Y23" s="123"/>
      <c r="Z23" s="123"/>
      <c r="AA23" s="123"/>
      <c r="AB23" s="123"/>
      <c r="AC23" s="123"/>
      <c r="AD23" s="123"/>
      <c r="AE23" s="123"/>
    </row>
    <row r="24">
      <c r="A24" s="130">
        <v>9193.0</v>
      </c>
      <c r="B24" s="131" t="s">
        <v>6479</v>
      </c>
      <c r="C24" s="132" t="b">
        <v>1</v>
      </c>
      <c r="D24" s="133">
        <v>44490.0</v>
      </c>
      <c r="E24" s="128" t="str">
        <f t="shared" si="1"/>
        <v>#VALUE!</v>
      </c>
      <c r="F24" s="128" t="str">
        <f t="shared" si="2"/>
        <v>#VALUE!</v>
      </c>
      <c r="G24" s="128" t="str">
        <f t="shared" si="3"/>
        <v>#VALUE!</v>
      </c>
      <c r="H24" s="134" t="str">
        <f t="shared" si="4"/>
        <v>OPI RX</v>
      </c>
      <c r="I24" s="134" t="str">
        <f t="shared" si="5"/>
        <v>OPI RX</v>
      </c>
      <c r="J24" s="128" t="str">
        <f t="shared" si="6"/>
        <v>#VALUE!</v>
      </c>
      <c r="K24" s="128" t="str">
        <f t="shared" si="7"/>
        <v>#VALUE!</v>
      </c>
      <c r="L24" s="128" t="str">
        <f t="shared" si="8"/>
        <v>#VALUE!</v>
      </c>
      <c r="M24" s="128" t="str">
        <f t="shared" si="9"/>
        <v>#VALUE!</v>
      </c>
      <c r="N24" s="128" t="str">
        <f t="shared" si="10"/>
        <v>#VALUE!</v>
      </c>
      <c r="O24" s="128" t="str">
        <f t="shared" si="11"/>
        <v>#VALUE!</v>
      </c>
      <c r="P24" s="135" t="str">
        <f t="shared" si="12"/>
        <v>OPIOIDS</v>
      </c>
      <c r="Q24" s="4" t="b">
        <v>0</v>
      </c>
      <c r="R24" s="4" t="str">
        <f t="shared" si="13"/>
        <v>LOW</v>
      </c>
      <c r="S24" s="3">
        <v>44202.0</v>
      </c>
      <c r="T24" s="136">
        <f t="shared" si="14"/>
        <v>44490</v>
      </c>
      <c r="U24" s="4" t="str">
        <f t="shared" si="15"/>
        <v>DUE COMM</v>
      </c>
      <c r="V24" s="4" t="str">
        <f t="shared" si="16"/>
        <v> </v>
      </c>
      <c r="W24" s="123"/>
      <c r="X24" s="123"/>
      <c r="Y24" s="123"/>
      <c r="Z24" s="123"/>
      <c r="AA24" s="123"/>
      <c r="AB24" s="123"/>
      <c r="AC24" s="123"/>
      <c r="AD24" s="123"/>
      <c r="AE24" s="123"/>
    </row>
    <row r="25">
      <c r="A25" s="137">
        <v>9197.0</v>
      </c>
      <c r="B25" s="138" t="s">
        <v>6480</v>
      </c>
      <c r="C25" s="132" t="b">
        <v>1</v>
      </c>
      <c r="D25" s="133">
        <v>44480.0</v>
      </c>
      <c r="E25" s="134" t="str">
        <f t="shared" si="1"/>
        <v>OPI RX</v>
      </c>
      <c r="F25" s="128" t="str">
        <f t="shared" si="2"/>
        <v>#VALUE!</v>
      </c>
      <c r="G25" s="128" t="str">
        <f t="shared" si="3"/>
        <v>#VALUE!</v>
      </c>
      <c r="H25" s="128" t="str">
        <f t="shared" si="4"/>
        <v>#VALUE!</v>
      </c>
      <c r="I25" s="128" t="str">
        <f t="shared" si="5"/>
        <v>#VALUE!</v>
      </c>
      <c r="J25" s="128" t="str">
        <f t="shared" si="6"/>
        <v>#VALUE!</v>
      </c>
      <c r="K25" s="128" t="str">
        <f t="shared" si="7"/>
        <v>#VALUE!</v>
      </c>
      <c r="L25" s="128" t="str">
        <f t="shared" si="8"/>
        <v>#VALUE!</v>
      </c>
      <c r="M25" s="128" t="str">
        <f t="shared" si="9"/>
        <v>#VALUE!</v>
      </c>
      <c r="N25" s="128" t="str">
        <f t="shared" si="10"/>
        <v>#VALUE!</v>
      </c>
      <c r="O25" s="128" t="str">
        <f t="shared" si="11"/>
        <v>#VALUE!</v>
      </c>
      <c r="P25" s="135" t="str">
        <f t="shared" si="12"/>
        <v>OPIOIDS</v>
      </c>
      <c r="Q25" s="4" t="b">
        <v>0</v>
      </c>
      <c r="R25" s="4" t="str">
        <f t="shared" si="13"/>
        <v>LOW</v>
      </c>
      <c r="S25" s="3">
        <v>44181.0</v>
      </c>
      <c r="T25" s="136">
        <f t="shared" si="14"/>
        <v>44480</v>
      </c>
      <c r="U25" s="4" t="str">
        <f t="shared" si="15"/>
        <v>DUE COMM</v>
      </c>
      <c r="V25" s="4" t="str">
        <f t="shared" si="16"/>
        <v> </v>
      </c>
      <c r="W25" s="123"/>
      <c r="X25" s="123"/>
      <c r="Y25" s="123"/>
      <c r="Z25" s="123"/>
      <c r="AA25" s="123"/>
      <c r="AB25" s="123"/>
      <c r="AC25" s="123"/>
      <c r="AD25" s="123"/>
      <c r="AE25" s="123"/>
    </row>
    <row r="26">
      <c r="A26" s="130">
        <v>9199.0</v>
      </c>
      <c r="B26" s="131" t="s">
        <v>6481</v>
      </c>
      <c r="C26" s="139" t="b">
        <v>1</v>
      </c>
      <c r="D26" s="133">
        <v>44490.0</v>
      </c>
      <c r="E26" s="134" t="str">
        <f t="shared" si="1"/>
        <v>OPI RX</v>
      </c>
      <c r="F26" s="128" t="str">
        <f t="shared" si="2"/>
        <v>#VALUE!</v>
      </c>
      <c r="G26" s="128" t="str">
        <f t="shared" si="3"/>
        <v>#VALUE!</v>
      </c>
      <c r="H26" s="128" t="str">
        <f t="shared" si="4"/>
        <v>#VALUE!</v>
      </c>
      <c r="I26" s="128" t="str">
        <f t="shared" si="5"/>
        <v>#VALUE!</v>
      </c>
      <c r="J26" s="128" t="str">
        <f t="shared" si="6"/>
        <v>#VALUE!</v>
      </c>
      <c r="K26" s="128" t="str">
        <f t="shared" si="7"/>
        <v>#VALUE!</v>
      </c>
      <c r="L26" s="128" t="str">
        <f t="shared" si="8"/>
        <v>#VALUE!</v>
      </c>
      <c r="M26" s="128" t="str">
        <f t="shared" si="9"/>
        <v>#VALUE!</v>
      </c>
      <c r="N26" s="128" t="str">
        <f t="shared" si="10"/>
        <v>#VALUE!</v>
      </c>
      <c r="O26" s="128" t="str">
        <f t="shared" si="11"/>
        <v>#VALUE!</v>
      </c>
      <c r="P26" s="135" t="str">
        <f t="shared" si="12"/>
        <v>OPIOIDS</v>
      </c>
      <c r="Q26" s="4" t="b">
        <v>0</v>
      </c>
      <c r="R26" s="4" t="str">
        <f t="shared" si="13"/>
        <v>LOW</v>
      </c>
      <c r="S26" s="3">
        <v>44221.0</v>
      </c>
      <c r="T26" s="136">
        <f t="shared" si="14"/>
        <v>44490</v>
      </c>
      <c r="U26" s="4" t="str">
        <f t="shared" si="15"/>
        <v> </v>
      </c>
      <c r="V26" s="4" t="str">
        <f t="shared" si="16"/>
        <v> </v>
      </c>
      <c r="W26" s="123"/>
      <c r="X26" s="123"/>
      <c r="Y26" s="123"/>
      <c r="Z26" s="123"/>
      <c r="AA26" s="123"/>
      <c r="AB26" s="123"/>
      <c r="AC26" s="123"/>
      <c r="AD26" s="123"/>
      <c r="AE26" s="123"/>
    </row>
    <row r="27">
      <c r="A27" s="142">
        <v>9203.0</v>
      </c>
      <c r="B27" s="143" t="s">
        <v>6466</v>
      </c>
      <c r="C27" s="124" t="b">
        <v>0</v>
      </c>
      <c r="D27" s="3" t="s">
        <v>6461</v>
      </c>
      <c r="E27" s="128" t="str">
        <f t="shared" si="1"/>
        <v>#VALUE!</v>
      </c>
      <c r="F27" s="128" t="str">
        <f t="shared" si="2"/>
        <v>#VALUE!</v>
      </c>
      <c r="G27" s="134" t="str">
        <f t="shared" si="3"/>
        <v>OPI RX</v>
      </c>
      <c r="H27" s="128" t="str">
        <f t="shared" si="4"/>
        <v>#VALUE!</v>
      </c>
      <c r="I27" s="128" t="str">
        <f t="shared" si="5"/>
        <v>#VALUE!</v>
      </c>
      <c r="J27" s="128" t="str">
        <f t="shared" si="6"/>
        <v>#VALUE!</v>
      </c>
      <c r="K27" s="128" t="str">
        <f t="shared" si="7"/>
        <v>#VALUE!</v>
      </c>
      <c r="L27" s="128" t="str">
        <f t="shared" si="8"/>
        <v>#VALUE!</v>
      </c>
      <c r="M27" s="128" t="str">
        <f t="shared" si="9"/>
        <v>#VALUE!</v>
      </c>
      <c r="N27" s="128" t="str">
        <f t="shared" si="10"/>
        <v>#VALUE!</v>
      </c>
      <c r="O27" s="128" t="str">
        <f t="shared" si="11"/>
        <v>#VALUE!</v>
      </c>
      <c r="P27" s="135" t="str">
        <f t="shared" si="12"/>
        <v>OPIOIDS</v>
      </c>
      <c r="Q27" s="2" t="b">
        <v>0</v>
      </c>
      <c r="R27" s="4" t="str">
        <f t="shared" si="13"/>
        <v>LOW</v>
      </c>
      <c r="S27" s="3"/>
      <c r="T27" s="3" t="str">
        <f t="shared" si="14"/>
        <v> - </v>
      </c>
      <c r="U27" s="4" t="str">
        <f t="shared" si="15"/>
        <v>DUE COMM</v>
      </c>
      <c r="V27" s="4" t="str">
        <f t="shared" si="16"/>
        <v> </v>
      </c>
      <c r="W27" s="123"/>
      <c r="X27" s="123"/>
      <c r="Y27" s="123"/>
      <c r="Z27" s="123"/>
      <c r="AA27" s="123"/>
      <c r="AB27" s="123"/>
      <c r="AC27" s="123"/>
      <c r="AD27" s="123"/>
      <c r="AE27" s="123"/>
    </row>
    <row r="28">
      <c r="A28" s="137">
        <v>9204.0</v>
      </c>
      <c r="B28" s="138" t="s">
        <v>6482</v>
      </c>
      <c r="C28" s="132" t="b">
        <v>1</v>
      </c>
      <c r="D28" s="133">
        <v>44384.0</v>
      </c>
      <c r="E28" s="128" t="str">
        <f t="shared" si="1"/>
        <v>#VALUE!</v>
      </c>
      <c r="F28" s="134" t="str">
        <f t="shared" si="2"/>
        <v>OPI RX</v>
      </c>
      <c r="G28" s="128" t="str">
        <f t="shared" si="3"/>
        <v>#VALUE!</v>
      </c>
      <c r="H28" s="128" t="str">
        <f t="shared" si="4"/>
        <v>#VALUE!</v>
      </c>
      <c r="I28" s="128" t="str">
        <f t="shared" si="5"/>
        <v>#VALUE!</v>
      </c>
      <c r="J28" s="128" t="str">
        <f t="shared" si="6"/>
        <v>#VALUE!</v>
      </c>
      <c r="K28" s="128" t="str">
        <f t="shared" si="7"/>
        <v>#VALUE!</v>
      </c>
      <c r="L28" s="128" t="str">
        <f t="shared" si="8"/>
        <v>#VALUE!</v>
      </c>
      <c r="M28" s="128" t="str">
        <f t="shared" si="9"/>
        <v>#VALUE!</v>
      </c>
      <c r="N28" s="128" t="str">
        <f t="shared" si="10"/>
        <v>#VALUE!</v>
      </c>
      <c r="O28" s="128" t="str">
        <f t="shared" si="11"/>
        <v>#VALUE!</v>
      </c>
      <c r="P28" s="135" t="str">
        <f t="shared" si="12"/>
        <v>OPIOIDS</v>
      </c>
      <c r="Q28" s="4" t="b">
        <v>1</v>
      </c>
      <c r="R28" s="135" t="str">
        <f t="shared" si="13"/>
        <v>HIGH</v>
      </c>
      <c r="S28" s="3"/>
      <c r="T28" s="136">
        <f t="shared" si="14"/>
        <v>44384</v>
      </c>
      <c r="U28" s="4" t="str">
        <f t="shared" si="15"/>
        <v>DUE COMM</v>
      </c>
      <c r="V28" s="4" t="str">
        <f t="shared" si="16"/>
        <v> </v>
      </c>
      <c r="W28" s="123"/>
      <c r="X28" s="123"/>
      <c r="Y28" s="123"/>
      <c r="Z28" s="123"/>
      <c r="AA28" s="123"/>
      <c r="AB28" s="123"/>
      <c r="AC28" s="123"/>
      <c r="AD28" s="123"/>
      <c r="AE28" s="123"/>
    </row>
    <row r="29">
      <c r="A29" s="130">
        <v>9206.0</v>
      </c>
      <c r="B29" s="131" t="s">
        <v>6483</v>
      </c>
      <c r="C29" s="132" t="b">
        <v>1</v>
      </c>
      <c r="D29" s="133">
        <v>44407.0</v>
      </c>
      <c r="E29" s="128" t="str">
        <f t="shared" si="1"/>
        <v>#VALUE!</v>
      </c>
      <c r="F29" s="128" t="str">
        <f t="shared" si="2"/>
        <v>#VALUE!</v>
      </c>
      <c r="G29" s="128" t="str">
        <f t="shared" si="3"/>
        <v>#VALUE!</v>
      </c>
      <c r="H29" s="128" t="str">
        <f t="shared" si="4"/>
        <v>#VALUE!</v>
      </c>
      <c r="I29" s="128" t="str">
        <f t="shared" si="5"/>
        <v>#VALUE!</v>
      </c>
      <c r="J29" s="128" t="str">
        <f t="shared" si="6"/>
        <v>#VALUE!</v>
      </c>
      <c r="K29" s="128" t="str">
        <f t="shared" si="7"/>
        <v>#VALUE!</v>
      </c>
      <c r="L29" s="128" t="str">
        <f t="shared" si="8"/>
        <v>#VALUE!</v>
      </c>
      <c r="M29" s="128" t="str">
        <f t="shared" si="9"/>
        <v>#VALUE!</v>
      </c>
      <c r="N29" s="128" t="str">
        <f t="shared" si="10"/>
        <v>#VALUE!</v>
      </c>
      <c r="O29" s="128" t="str">
        <f t="shared" si="11"/>
        <v>#VALUE!</v>
      </c>
      <c r="P29" s="4" t="str">
        <f t="shared" si="12"/>
        <v>NO RX</v>
      </c>
      <c r="Q29" s="2" t="b">
        <v>0</v>
      </c>
      <c r="R29" s="4" t="str">
        <f t="shared" si="13"/>
        <v>LOW</v>
      </c>
      <c r="S29" s="3"/>
      <c r="T29" s="136">
        <f t="shared" si="14"/>
        <v>44407</v>
      </c>
      <c r="U29" s="4" t="str">
        <f t="shared" si="15"/>
        <v>DUE COMM</v>
      </c>
      <c r="V29" s="4" t="str">
        <f t="shared" si="16"/>
        <v> </v>
      </c>
      <c r="W29" s="123"/>
      <c r="X29" s="123"/>
      <c r="Y29" s="123"/>
      <c r="Z29" s="123"/>
      <c r="AA29" s="123"/>
      <c r="AB29" s="123"/>
      <c r="AC29" s="123"/>
      <c r="AD29" s="123"/>
      <c r="AE29" s="123"/>
    </row>
    <row r="30">
      <c r="A30" s="137">
        <v>9210.0</v>
      </c>
      <c r="B30" s="138" t="s">
        <v>6484</v>
      </c>
      <c r="C30" s="132" t="b">
        <v>1</v>
      </c>
      <c r="D30" s="133">
        <v>44476.0</v>
      </c>
      <c r="E30" s="128" t="str">
        <f t="shared" si="1"/>
        <v>#VALUE!</v>
      </c>
      <c r="F30" s="128" t="str">
        <f t="shared" si="2"/>
        <v>#VALUE!</v>
      </c>
      <c r="G30" s="128" t="str">
        <f t="shared" si="3"/>
        <v>#VALUE!</v>
      </c>
      <c r="H30" s="128" t="str">
        <f t="shared" si="4"/>
        <v>#VALUE!</v>
      </c>
      <c r="I30" s="128" t="str">
        <f t="shared" si="5"/>
        <v>#VALUE!</v>
      </c>
      <c r="J30" s="128" t="str">
        <f t="shared" si="6"/>
        <v>#VALUE!</v>
      </c>
      <c r="K30" s="128" t="str">
        <f t="shared" si="7"/>
        <v>#VALUE!</v>
      </c>
      <c r="L30" s="128" t="str">
        <f t="shared" si="8"/>
        <v>#VALUE!</v>
      </c>
      <c r="M30" s="134" t="str">
        <f t="shared" si="9"/>
        <v>OPI RX</v>
      </c>
      <c r="N30" s="128" t="str">
        <f t="shared" si="10"/>
        <v>#VALUE!</v>
      </c>
      <c r="O30" s="128" t="str">
        <f t="shared" si="11"/>
        <v>#VALUE!</v>
      </c>
      <c r="P30" s="135" t="str">
        <f t="shared" si="12"/>
        <v>OPIOIDS</v>
      </c>
      <c r="Q30" s="4" t="b">
        <v>1</v>
      </c>
      <c r="R30" s="135" t="str">
        <f t="shared" si="13"/>
        <v>HIGH</v>
      </c>
      <c r="S30" s="3">
        <v>44264.0</v>
      </c>
      <c r="T30" s="136">
        <f t="shared" si="14"/>
        <v>44476</v>
      </c>
      <c r="U30" s="4" t="str">
        <f t="shared" si="15"/>
        <v> </v>
      </c>
      <c r="V30" s="4" t="str">
        <f t="shared" si="16"/>
        <v> </v>
      </c>
      <c r="W30" s="123"/>
      <c r="X30" s="123"/>
      <c r="Y30" s="123"/>
      <c r="Z30" s="123"/>
      <c r="AA30" s="123"/>
      <c r="AB30" s="123"/>
      <c r="AC30" s="123"/>
      <c r="AD30" s="123"/>
      <c r="AE30" s="123"/>
    </row>
    <row r="31">
      <c r="A31" s="137">
        <v>9212.0</v>
      </c>
      <c r="B31" s="138" t="s">
        <v>6485</v>
      </c>
      <c r="C31" s="132" t="b">
        <v>1</v>
      </c>
      <c r="D31" s="133">
        <v>44557.0</v>
      </c>
      <c r="E31" s="128" t="str">
        <f t="shared" si="1"/>
        <v>#VALUE!</v>
      </c>
      <c r="F31" s="128" t="str">
        <f t="shared" si="2"/>
        <v>#VALUE!</v>
      </c>
      <c r="G31" s="134" t="str">
        <f t="shared" si="3"/>
        <v>OPI RX</v>
      </c>
      <c r="H31" s="128" t="str">
        <f t="shared" si="4"/>
        <v>#VALUE!</v>
      </c>
      <c r="I31" s="128" t="str">
        <f t="shared" si="5"/>
        <v>#VALUE!</v>
      </c>
      <c r="J31" s="128" t="str">
        <f t="shared" si="6"/>
        <v>#VALUE!</v>
      </c>
      <c r="K31" s="128" t="str">
        <f t="shared" si="7"/>
        <v>#VALUE!</v>
      </c>
      <c r="L31" s="128" t="str">
        <f t="shared" si="8"/>
        <v>#VALUE!</v>
      </c>
      <c r="M31" s="128" t="str">
        <f t="shared" si="9"/>
        <v>#VALUE!</v>
      </c>
      <c r="N31" s="128" t="str">
        <f t="shared" si="10"/>
        <v>#VALUE!</v>
      </c>
      <c r="O31" s="128" t="str">
        <f t="shared" si="11"/>
        <v>#VALUE!</v>
      </c>
      <c r="P31" s="135" t="str">
        <f t="shared" si="12"/>
        <v>OPIOIDS</v>
      </c>
      <c r="Q31" s="2" t="b">
        <v>0</v>
      </c>
      <c r="R31" s="4" t="str">
        <f t="shared" si="13"/>
        <v>LOW</v>
      </c>
      <c r="S31" s="3">
        <v>44545.0</v>
      </c>
      <c r="T31" s="136">
        <f t="shared" si="14"/>
        <v>44557</v>
      </c>
      <c r="U31" s="4" t="str">
        <f t="shared" si="15"/>
        <v> </v>
      </c>
      <c r="V31" s="4" t="str">
        <f t="shared" si="16"/>
        <v> </v>
      </c>
      <c r="W31" s="123"/>
      <c r="X31" s="123"/>
      <c r="Y31" s="123"/>
      <c r="Z31" s="123"/>
      <c r="AA31" s="123"/>
      <c r="AB31" s="123"/>
      <c r="AC31" s="123"/>
      <c r="AD31" s="123"/>
      <c r="AE31" s="123"/>
    </row>
    <row r="32">
      <c r="A32" s="137">
        <v>9214.0</v>
      </c>
      <c r="B32" s="138" t="s">
        <v>6475</v>
      </c>
      <c r="C32" s="139" t="b">
        <v>1</v>
      </c>
      <c r="D32" s="133">
        <v>44390.0</v>
      </c>
      <c r="E32" s="128" t="str">
        <f t="shared" si="1"/>
        <v>#VALUE!</v>
      </c>
      <c r="F32" s="134" t="str">
        <f t="shared" si="2"/>
        <v>OPI RX</v>
      </c>
      <c r="G32" s="128" t="str">
        <f t="shared" si="3"/>
        <v>#VALUE!</v>
      </c>
      <c r="H32" s="128" t="str">
        <f t="shared" si="4"/>
        <v>#VALUE!</v>
      </c>
      <c r="I32" s="128" t="str">
        <f t="shared" si="5"/>
        <v>#VALUE!</v>
      </c>
      <c r="J32" s="128" t="str">
        <f t="shared" si="6"/>
        <v>#VALUE!</v>
      </c>
      <c r="K32" s="128" t="str">
        <f t="shared" si="7"/>
        <v>#VALUE!</v>
      </c>
      <c r="L32" s="128" t="str">
        <f t="shared" si="8"/>
        <v>#VALUE!</v>
      </c>
      <c r="M32" s="128" t="str">
        <f t="shared" si="9"/>
        <v>#VALUE!</v>
      </c>
      <c r="N32" s="128" t="str">
        <f t="shared" si="10"/>
        <v>#VALUE!</v>
      </c>
      <c r="O32" s="128" t="str">
        <f t="shared" si="11"/>
        <v>#VALUE!</v>
      </c>
      <c r="P32" s="135" t="str">
        <f t="shared" si="12"/>
        <v>OPIOIDS</v>
      </c>
      <c r="Q32" s="4" t="b">
        <v>1</v>
      </c>
      <c r="R32" s="135" t="str">
        <f t="shared" si="13"/>
        <v>HIGH</v>
      </c>
      <c r="S32" s="3"/>
      <c r="T32" s="136">
        <f t="shared" si="14"/>
        <v>44390</v>
      </c>
      <c r="U32" s="4" t="str">
        <f t="shared" si="15"/>
        <v>DUE COMM</v>
      </c>
      <c r="V32" s="4" t="str">
        <f t="shared" si="16"/>
        <v> </v>
      </c>
      <c r="W32" s="123"/>
      <c r="X32" s="123"/>
      <c r="Y32" s="123"/>
      <c r="Z32" s="123"/>
      <c r="AA32" s="123"/>
      <c r="AB32" s="123"/>
      <c r="AC32" s="123"/>
      <c r="AD32" s="123"/>
      <c r="AE32" s="123"/>
    </row>
    <row r="33">
      <c r="A33" s="142">
        <v>9216.0</v>
      </c>
      <c r="B33" s="143" t="s">
        <v>6463</v>
      </c>
      <c r="C33" s="122" t="b">
        <v>0</v>
      </c>
      <c r="D33" s="3" t="s">
        <v>6461</v>
      </c>
      <c r="E33" s="128" t="str">
        <f t="shared" si="1"/>
        <v>#VALUE!</v>
      </c>
      <c r="F33" s="134" t="str">
        <f t="shared" si="2"/>
        <v>OPI RX</v>
      </c>
      <c r="G33" s="128" t="str">
        <f t="shared" si="3"/>
        <v>#VALUE!</v>
      </c>
      <c r="H33" s="128" t="str">
        <f t="shared" si="4"/>
        <v>#VALUE!</v>
      </c>
      <c r="I33" s="128" t="str">
        <f t="shared" si="5"/>
        <v>#VALUE!</v>
      </c>
      <c r="J33" s="128" t="str">
        <f t="shared" si="6"/>
        <v>#VALUE!</v>
      </c>
      <c r="K33" s="128" t="str">
        <f t="shared" si="7"/>
        <v>#VALUE!</v>
      </c>
      <c r="L33" s="128" t="str">
        <f t="shared" si="8"/>
        <v>#VALUE!</v>
      </c>
      <c r="M33" s="128" t="str">
        <f t="shared" si="9"/>
        <v>#VALUE!</v>
      </c>
      <c r="N33" s="128" t="str">
        <f t="shared" si="10"/>
        <v>#VALUE!</v>
      </c>
      <c r="O33" s="128" t="str">
        <f t="shared" si="11"/>
        <v>#VALUE!</v>
      </c>
      <c r="P33" s="135" t="str">
        <f t="shared" si="12"/>
        <v>OPIOIDS</v>
      </c>
      <c r="Q33" s="4" t="b">
        <v>0</v>
      </c>
      <c r="R33" s="4" t="str">
        <f t="shared" si="13"/>
        <v>LOW</v>
      </c>
      <c r="S33" s="3"/>
      <c r="T33" s="3" t="str">
        <f t="shared" si="14"/>
        <v> - </v>
      </c>
      <c r="U33" s="4" t="str">
        <f t="shared" si="15"/>
        <v>DUE COMM</v>
      </c>
      <c r="V33" s="4" t="str">
        <f t="shared" si="16"/>
        <v> </v>
      </c>
      <c r="W33" s="123"/>
      <c r="X33" s="123"/>
      <c r="Y33" s="123"/>
      <c r="Z33" s="123"/>
      <c r="AA33" s="123"/>
      <c r="AB33" s="123"/>
      <c r="AC33" s="123"/>
      <c r="AD33" s="123"/>
      <c r="AE33" s="123"/>
    </row>
    <row r="34">
      <c r="A34" s="130">
        <v>9217.0</v>
      </c>
      <c r="B34" s="131" t="s">
        <v>6486</v>
      </c>
      <c r="C34" s="132" t="b">
        <v>1</v>
      </c>
      <c r="D34" s="133">
        <v>44475.0</v>
      </c>
      <c r="E34" s="128" t="str">
        <f t="shared" si="1"/>
        <v>#VALUE!</v>
      </c>
      <c r="F34" s="128" t="str">
        <f t="shared" si="2"/>
        <v>#VALUE!</v>
      </c>
      <c r="G34" s="128" t="str">
        <f t="shared" si="3"/>
        <v>#VALUE!</v>
      </c>
      <c r="H34" s="128" t="str">
        <f t="shared" si="4"/>
        <v>#VALUE!</v>
      </c>
      <c r="I34" s="128" t="str">
        <f t="shared" si="5"/>
        <v>#VALUE!</v>
      </c>
      <c r="J34" s="128" t="str">
        <f t="shared" si="6"/>
        <v>#VALUE!</v>
      </c>
      <c r="K34" s="128" t="str">
        <f t="shared" si="7"/>
        <v>#VALUE!</v>
      </c>
      <c r="L34" s="128" t="str">
        <f t="shared" si="8"/>
        <v>#VALUE!</v>
      </c>
      <c r="M34" s="134" t="str">
        <f t="shared" si="9"/>
        <v>OPI RX</v>
      </c>
      <c r="N34" s="128" t="str">
        <f t="shared" si="10"/>
        <v>#VALUE!</v>
      </c>
      <c r="O34" s="128" t="str">
        <f t="shared" si="11"/>
        <v>#VALUE!</v>
      </c>
      <c r="P34" s="135" t="str">
        <f t="shared" si="12"/>
        <v>OPIOIDS</v>
      </c>
      <c r="Q34" s="4" t="b">
        <v>0</v>
      </c>
      <c r="R34" s="4" t="str">
        <f t="shared" si="13"/>
        <v>LOW</v>
      </c>
      <c r="S34" s="3"/>
      <c r="T34" s="136">
        <f t="shared" si="14"/>
        <v>44475</v>
      </c>
      <c r="U34" s="4" t="str">
        <f t="shared" si="15"/>
        <v>DUE COMM</v>
      </c>
      <c r="V34" s="4" t="str">
        <f t="shared" si="16"/>
        <v> </v>
      </c>
      <c r="W34" s="123"/>
      <c r="X34" s="123"/>
      <c r="Y34" s="123"/>
      <c r="Z34" s="123"/>
      <c r="AA34" s="123"/>
      <c r="AB34" s="123"/>
      <c r="AC34" s="123"/>
      <c r="AD34" s="123"/>
      <c r="AE34" s="123"/>
    </row>
    <row r="35">
      <c r="A35" s="130">
        <v>9218.0</v>
      </c>
      <c r="B35" s="131" t="s">
        <v>6487</v>
      </c>
      <c r="C35" s="132" t="b">
        <v>1</v>
      </c>
      <c r="D35" s="133">
        <v>44434.0</v>
      </c>
      <c r="E35" s="128" t="str">
        <f t="shared" si="1"/>
        <v>#VALUE!</v>
      </c>
      <c r="F35" s="134" t="str">
        <f t="shared" si="2"/>
        <v>OPI RX</v>
      </c>
      <c r="G35" s="128" t="str">
        <f t="shared" si="3"/>
        <v>#VALUE!</v>
      </c>
      <c r="H35" s="128" t="str">
        <f t="shared" si="4"/>
        <v>#VALUE!</v>
      </c>
      <c r="I35" s="128" t="str">
        <f t="shared" si="5"/>
        <v>#VALUE!</v>
      </c>
      <c r="J35" s="128" t="str">
        <f t="shared" si="6"/>
        <v>#VALUE!</v>
      </c>
      <c r="K35" s="128" t="str">
        <f t="shared" si="7"/>
        <v>#VALUE!</v>
      </c>
      <c r="L35" s="128" t="str">
        <f t="shared" si="8"/>
        <v>#VALUE!</v>
      </c>
      <c r="M35" s="128" t="str">
        <f t="shared" si="9"/>
        <v>#VALUE!</v>
      </c>
      <c r="N35" s="128" t="str">
        <f t="shared" si="10"/>
        <v>#VALUE!</v>
      </c>
      <c r="O35" s="128" t="str">
        <f t="shared" si="11"/>
        <v>#VALUE!</v>
      </c>
      <c r="P35" s="135" t="str">
        <f t="shared" si="12"/>
        <v>OPIOIDS</v>
      </c>
      <c r="Q35" s="4" t="b">
        <v>0</v>
      </c>
      <c r="R35" s="4" t="str">
        <f t="shared" si="13"/>
        <v>LOW</v>
      </c>
      <c r="S35" s="3"/>
      <c r="T35" s="136">
        <f t="shared" si="14"/>
        <v>44434</v>
      </c>
      <c r="U35" s="4" t="str">
        <f t="shared" si="15"/>
        <v>DUE COMM</v>
      </c>
      <c r="V35" s="4" t="str">
        <f t="shared" si="16"/>
        <v> </v>
      </c>
      <c r="W35" s="123"/>
      <c r="X35" s="123"/>
      <c r="Y35" s="123"/>
      <c r="Z35" s="123"/>
      <c r="AA35" s="123"/>
      <c r="AB35" s="123"/>
      <c r="AC35" s="123"/>
      <c r="AD35" s="123"/>
      <c r="AE35" s="123"/>
    </row>
    <row r="36">
      <c r="A36" s="130">
        <v>9219.0</v>
      </c>
      <c r="B36" s="131" t="s">
        <v>6461</v>
      </c>
      <c r="C36" s="131" t="b">
        <v>1</v>
      </c>
      <c r="D36" s="133">
        <v>44502.0</v>
      </c>
      <c r="E36" s="128" t="str">
        <f t="shared" si="1"/>
        <v>#VALUE!</v>
      </c>
      <c r="F36" s="128" t="str">
        <f t="shared" si="2"/>
        <v>#VALUE!</v>
      </c>
      <c r="G36" s="128" t="str">
        <f t="shared" si="3"/>
        <v>#VALUE!</v>
      </c>
      <c r="H36" s="128" t="str">
        <f t="shared" si="4"/>
        <v>#VALUE!</v>
      </c>
      <c r="I36" s="128" t="str">
        <f t="shared" si="5"/>
        <v>#VALUE!</v>
      </c>
      <c r="J36" s="128" t="str">
        <f t="shared" si="6"/>
        <v>#VALUE!</v>
      </c>
      <c r="K36" s="128" t="str">
        <f t="shared" si="7"/>
        <v>#VALUE!</v>
      </c>
      <c r="L36" s="128" t="str">
        <f t="shared" si="8"/>
        <v>#VALUE!</v>
      </c>
      <c r="M36" s="128" t="str">
        <f t="shared" si="9"/>
        <v>#VALUE!</v>
      </c>
      <c r="N36" s="128" t="str">
        <f t="shared" si="10"/>
        <v>#VALUE!</v>
      </c>
      <c r="O36" s="128" t="str">
        <f t="shared" si="11"/>
        <v>#VALUE!</v>
      </c>
      <c r="P36" s="4" t="str">
        <f t="shared" si="12"/>
        <v>NO RX</v>
      </c>
      <c r="Q36" s="4" t="b">
        <v>1</v>
      </c>
      <c r="R36" s="135" t="str">
        <f t="shared" si="13"/>
        <v>HIGH</v>
      </c>
      <c r="S36" s="3">
        <v>44483.0</v>
      </c>
      <c r="T36" s="136">
        <f t="shared" si="14"/>
        <v>44502</v>
      </c>
      <c r="U36" s="4" t="str">
        <f t="shared" si="15"/>
        <v> </v>
      </c>
      <c r="V36" s="4" t="str">
        <f t="shared" si="16"/>
        <v> </v>
      </c>
      <c r="W36" s="123"/>
      <c r="X36" s="123"/>
      <c r="Y36" s="123"/>
      <c r="Z36" s="123"/>
      <c r="AA36" s="123"/>
      <c r="AB36" s="123"/>
      <c r="AC36" s="123"/>
      <c r="AD36" s="123"/>
      <c r="AE36" s="123"/>
    </row>
    <row r="37">
      <c r="A37" s="137">
        <v>9220.0</v>
      </c>
      <c r="B37" s="138" t="s">
        <v>6488</v>
      </c>
      <c r="C37" s="132" t="b">
        <v>1</v>
      </c>
      <c r="D37" s="133">
        <v>44480.0</v>
      </c>
      <c r="E37" s="128" t="str">
        <f t="shared" si="1"/>
        <v>#VALUE!</v>
      </c>
      <c r="F37" s="134" t="str">
        <f t="shared" si="2"/>
        <v>OPI RX</v>
      </c>
      <c r="G37" s="128" t="str">
        <f t="shared" si="3"/>
        <v>#VALUE!</v>
      </c>
      <c r="H37" s="128" t="str">
        <f t="shared" si="4"/>
        <v>#VALUE!</v>
      </c>
      <c r="I37" s="128" t="str">
        <f t="shared" si="5"/>
        <v>#VALUE!</v>
      </c>
      <c r="J37" s="128" t="str">
        <f t="shared" si="6"/>
        <v>#VALUE!</v>
      </c>
      <c r="K37" s="128" t="str">
        <f t="shared" si="7"/>
        <v>#VALUE!</v>
      </c>
      <c r="L37" s="128" t="str">
        <f t="shared" si="8"/>
        <v>#VALUE!</v>
      </c>
      <c r="M37" s="128" t="str">
        <f t="shared" si="9"/>
        <v>#VALUE!</v>
      </c>
      <c r="N37" s="128" t="str">
        <f t="shared" si="10"/>
        <v>#VALUE!</v>
      </c>
      <c r="O37" s="128" t="str">
        <f t="shared" si="11"/>
        <v>#VALUE!</v>
      </c>
      <c r="P37" s="135" t="str">
        <f t="shared" si="12"/>
        <v>OPIOIDS</v>
      </c>
      <c r="Q37" s="4" t="b">
        <v>0</v>
      </c>
      <c r="R37" s="4" t="str">
        <f t="shared" si="13"/>
        <v>LOW</v>
      </c>
      <c r="S37" s="3">
        <v>44201.0</v>
      </c>
      <c r="T37" s="136">
        <f t="shared" si="14"/>
        <v>44480</v>
      </c>
      <c r="U37" s="4" t="str">
        <f t="shared" si="15"/>
        <v>DUE COMM</v>
      </c>
      <c r="V37" s="4" t="str">
        <f t="shared" si="16"/>
        <v> </v>
      </c>
      <c r="W37" s="123"/>
      <c r="X37" s="123"/>
      <c r="Y37" s="123"/>
      <c r="Z37" s="123"/>
      <c r="AA37" s="123"/>
      <c r="AB37" s="123"/>
      <c r="AC37" s="123"/>
      <c r="AD37" s="123"/>
      <c r="AE37" s="123"/>
    </row>
    <row r="38">
      <c r="A38" s="142">
        <v>9228.0</v>
      </c>
      <c r="B38" s="143" t="s">
        <v>6489</v>
      </c>
      <c r="C38" s="122" t="b">
        <v>0</v>
      </c>
      <c r="D38" s="3" t="s">
        <v>6461</v>
      </c>
      <c r="E38" s="128" t="str">
        <f t="shared" si="1"/>
        <v>#VALUE!</v>
      </c>
      <c r="F38" s="128" t="str">
        <f t="shared" si="2"/>
        <v>#VALUE!</v>
      </c>
      <c r="G38" s="134" t="str">
        <f t="shared" si="3"/>
        <v>OPI RX</v>
      </c>
      <c r="H38" s="128" t="str">
        <f t="shared" si="4"/>
        <v>#VALUE!</v>
      </c>
      <c r="I38" s="128" t="str">
        <f t="shared" si="5"/>
        <v>#VALUE!</v>
      </c>
      <c r="J38" s="128" t="str">
        <f t="shared" si="6"/>
        <v>#VALUE!</v>
      </c>
      <c r="K38" s="128" t="str">
        <f t="shared" si="7"/>
        <v>#VALUE!</v>
      </c>
      <c r="L38" s="128" t="str">
        <f t="shared" si="8"/>
        <v>#VALUE!</v>
      </c>
      <c r="M38" s="128" t="str">
        <f t="shared" si="9"/>
        <v>#VALUE!</v>
      </c>
      <c r="N38" s="128" t="str">
        <f t="shared" si="10"/>
        <v>#VALUE!</v>
      </c>
      <c r="O38" s="128" t="str">
        <f t="shared" si="11"/>
        <v>#VALUE!</v>
      </c>
      <c r="P38" s="135" t="str">
        <f t="shared" si="12"/>
        <v>OPIOIDS</v>
      </c>
      <c r="Q38" s="4" t="b">
        <v>0</v>
      </c>
      <c r="R38" s="4" t="str">
        <f t="shared" si="13"/>
        <v>LOW</v>
      </c>
      <c r="S38" s="3"/>
      <c r="T38" s="3" t="str">
        <f t="shared" si="14"/>
        <v> - </v>
      </c>
      <c r="U38" s="4" t="str">
        <f t="shared" si="15"/>
        <v>DUE COMM</v>
      </c>
      <c r="V38" s="4" t="str">
        <f t="shared" si="16"/>
        <v> </v>
      </c>
      <c r="W38" s="123"/>
      <c r="X38" s="123"/>
      <c r="Y38" s="123"/>
      <c r="Z38" s="123"/>
      <c r="AA38" s="123"/>
      <c r="AB38" s="123"/>
      <c r="AC38" s="123"/>
      <c r="AD38" s="123"/>
      <c r="AE38" s="123"/>
    </row>
    <row r="39">
      <c r="A39" s="137">
        <v>9231.0</v>
      </c>
      <c r="B39" s="138" t="s">
        <v>6490</v>
      </c>
      <c r="C39" s="132" t="b">
        <v>1</v>
      </c>
      <c r="D39" s="133">
        <v>44454.0</v>
      </c>
      <c r="E39" s="128" t="str">
        <f t="shared" si="1"/>
        <v>#VALUE!</v>
      </c>
      <c r="F39" s="134" t="str">
        <f t="shared" si="2"/>
        <v>OPI RX</v>
      </c>
      <c r="G39" s="128" t="str">
        <f t="shared" si="3"/>
        <v>#VALUE!</v>
      </c>
      <c r="H39" s="134" t="str">
        <f t="shared" si="4"/>
        <v>OPI RX</v>
      </c>
      <c r="I39" s="128" t="str">
        <f t="shared" si="5"/>
        <v>#VALUE!</v>
      </c>
      <c r="J39" s="128" t="str">
        <f t="shared" si="6"/>
        <v>#VALUE!</v>
      </c>
      <c r="K39" s="128" t="str">
        <f t="shared" si="7"/>
        <v>#VALUE!</v>
      </c>
      <c r="L39" s="128" t="str">
        <f t="shared" si="8"/>
        <v>#VALUE!</v>
      </c>
      <c r="M39" s="128" t="str">
        <f t="shared" si="9"/>
        <v>#VALUE!</v>
      </c>
      <c r="N39" s="128" t="str">
        <f t="shared" si="10"/>
        <v>#VALUE!</v>
      </c>
      <c r="O39" s="128" t="str">
        <f t="shared" si="11"/>
        <v>#VALUE!</v>
      </c>
      <c r="P39" s="135" t="str">
        <f t="shared" si="12"/>
        <v>OPIOIDS</v>
      </c>
      <c r="Q39" s="4" t="b">
        <v>0</v>
      </c>
      <c r="R39" s="4" t="str">
        <f t="shared" si="13"/>
        <v>LOW</v>
      </c>
      <c r="S39" s="3"/>
      <c r="T39" s="136">
        <f t="shared" si="14"/>
        <v>44454</v>
      </c>
      <c r="U39" s="4" t="str">
        <f t="shared" si="15"/>
        <v>DUE COMM</v>
      </c>
      <c r="V39" s="4" t="str">
        <f t="shared" si="16"/>
        <v> </v>
      </c>
      <c r="W39" s="123"/>
      <c r="X39" s="123"/>
      <c r="Y39" s="123"/>
      <c r="Z39" s="123"/>
      <c r="AA39" s="123"/>
      <c r="AB39" s="123"/>
      <c r="AC39" s="123"/>
      <c r="AD39" s="123"/>
      <c r="AE39" s="123"/>
    </row>
    <row r="40">
      <c r="A40" s="130">
        <v>9234.0</v>
      </c>
      <c r="B40" s="131" t="s">
        <v>6491</v>
      </c>
      <c r="C40" s="132" t="b">
        <v>1</v>
      </c>
      <c r="D40" s="140">
        <v>44577.0</v>
      </c>
      <c r="E40" s="128" t="str">
        <f t="shared" si="1"/>
        <v>#VALUE!</v>
      </c>
      <c r="F40" s="134" t="str">
        <f t="shared" si="2"/>
        <v>OPI RX</v>
      </c>
      <c r="G40" s="128" t="str">
        <f t="shared" si="3"/>
        <v>#VALUE!</v>
      </c>
      <c r="H40" s="128" t="str">
        <f t="shared" si="4"/>
        <v>#VALUE!</v>
      </c>
      <c r="I40" s="128" t="str">
        <f t="shared" si="5"/>
        <v>#VALUE!</v>
      </c>
      <c r="J40" s="128" t="str">
        <f t="shared" si="6"/>
        <v>#VALUE!</v>
      </c>
      <c r="K40" s="128" t="str">
        <f t="shared" si="7"/>
        <v>#VALUE!</v>
      </c>
      <c r="L40" s="128" t="str">
        <f t="shared" si="8"/>
        <v>#VALUE!</v>
      </c>
      <c r="M40" s="128" t="str">
        <f t="shared" si="9"/>
        <v>#VALUE!</v>
      </c>
      <c r="N40" s="128" t="str">
        <f t="shared" si="10"/>
        <v>#VALUE!</v>
      </c>
      <c r="O40" s="128" t="str">
        <f t="shared" si="11"/>
        <v>#VALUE!</v>
      </c>
      <c r="P40" s="135" t="str">
        <f t="shared" si="12"/>
        <v>OPIOIDS</v>
      </c>
      <c r="Q40" s="4" t="b">
        <v>0</v>
      </c>
      <c r="R40" s="4" t="str">
        <f t="shared" si="13"/>
        <v>LOW</v>
      </c>
      <c r="S40" s="3">
        <v>44356.0</v>
      </c>
      <c r="T40" s="136">
        <f t="shared" si="14"/>
        <v>44577</v>
      </c>
      <c r="U40" s="4" t="str">
        <f t="shared" si="15"/>
        <v> </v>
      </c>
      <c r="V40" s="4" t="str">
        <f t="shared" si="16"/>
        <v> </v>
      </c>
      <c r="W40" s="123"/>
      <c r="X40" s="123"/>
      <c r="Y40" s="123"/>
      <c r="Z40" s="123"/>
      <c r="AA40" s="123"/>
      <c r="AB40" s="123"/>
      <c r="AC40" s="123"/>
      <c r="AD40" s="123"/>
      <c r="AE40" s="123"/>
    </row>
    <row r="41">
      <c r="A41" s="137">
        <v>9235.0</v>
      </c>
      <c r="B41" s="138" t="s">
        <v>6492</v>
      </c>
      <c r="C41" s="132" t="b">
        <v>1</v>
      </c>
      <c r="D41" s="133">
        <v>44384.0</v>
      </c>
      <c r="E41" s="128" t="str">
        <f t="shared" si="1"/>
        <v>#VALUE!</v>
      </c>
      <c r="F41" s="134" t="str">
        <f t="shared" si="2"/>
        <v>OPI RX</v>
      </c>
      <c r="G41" s="128" t="str">
        <f t="shared" si="3"/>
        <v>#VALUE!</v>
      </c>
      <c r="H41" s="128" t="str">
        <f t="shared" si="4"/>
        <v>#VALUE!</v>
      </c>
      <c r="I41" s="128" t="str">
        <f t="shared" si="5"/>
        <v>#VALUE!</v>
      </c>
      <c r="J41" s="128" t="str">
        <f t="shared" si="6"/>
        <v>#VALUE!</v>
      </c>
      <c r="K41" s="128" t="str">
        <f t="shared" si="7"/>
        <v>#VALUE!</v>
      </c>
      <c r="L41" s="128" t="str">
        <f t="shared" si="8"/>
        <v>#VALUE!</v>
      </c>
      <c r="M41" s="128" t="str">
        <f t="shared" si="9"/>
        <v>#VALUE!</v>
      </c>
      <c r="N41" s="128" t="str">
        <f t="shared" si="10"/>
        <v>#VALUE!</v>
      </c>
      <c r="O41" s="128" t="str">
        <f t="shared" si="11"/>
        <v>#VALUE!</v>
      </c>
      <c r="P41" s="135" t="str">
        <f t="shared" si="12"/>
        <v>OPIOIDS</v>
      </c>
      <c r="Q41" s="2" t="b">
        <v>0</v>
      </c>
      <c r="R41" s="4" t="str">
        <f t="shared" si="13"/>
        <v>LOW</v>
      </c>
      <c r="S41" s="3"/>
      <c r="T41" s="136">
        <f t="shared" si="14"/>
        <v>44384</v>
      </c>
      <c r="U41" s="4" t="str">
        <f t="shared" si="15"/>
        <v>DUE COMM</v>
      </c>
      <c r="V41" s="4" t="str">
        <f t="shared" si="16"/>
        <v> </v>
      </c>
      <c r="W41" s="123"/>
      <c r="X41" s="123"/>
      <c r="Y41" s="123"/>
      <c r="Z41" s="123"/>
      <c r="AA41" s="123"/>
      <c r="AB41" s="123"/>
      <c r="AC41" s="123"/>
      <c r="AD41" s="123"/>
      <c r="AE41" s="123"/>
    </row>
    <row r="42">
      <c r="A42" s="137">
        <v>9237.0</v>
      </c>
      <c r="B42" s="138" t="s">
        <v>6476</v>
      </c>
      <c r="C42" s="139" t="b">
        <v>1</v>
      </c>
      <c r="D42" s="133">
        <v>44531.0</v>
      </c>
      <c r="E42" s="128" t="str">
        <f t="shared" si="1"/>
        <v>#VALUE!</v>
      </c>
      <c r="F42" s="128" t="str">
        <f t="shared" si="2"/>
        <v>#VALUE!</v>
      </c>
      <c r="G42" s="134" t="str">
        <f t="shared" si="3"/>
        <v>OPI RX</v>
      </c>
      <c r="H42" s="128" t="str">
        <f t="shared" si="4"/>
        <v>#VALUE!</v>
      </c>
      <c r="I42" s="128" t="str">
        <f t="shared" si="5"/>
        <v>#VALUE!</v>
      </c>
      <c r="J42" s="128" t="str">
        <f t="shared" si="6"/>
        <v>#VALUE!</v>
      </c>
      <c r="K42" s="128" t="str">
        <f t="shared" si="7"/>
        <v>#VALUE!</v>
      </c>
      <c r="L42" s="128" t="str">
        <f t="shared" si="8"/>
        <v>#VALUE!</v>
      </c>
      <c r="M42" s="128" t="str">
        <f t="shared" si="9"/>
        <v>#VALUE!</v>
      </c>
      <c r="N42" s="128" t="str">
        <f t="shared" si="10"/>
        <v>#VALUE!</v>
      </c>
      <c r="O42" s="128" t="str">
        <f t="shared" si="11"/>
        <v>#VALUE!</v>
      </c>
      <c r="P42" s="135" t="str">
        <f t="shared" si="12"/>
        <v>OPIOIDS</v>
      </c>
      <c r="Q42" s="2" t="b">
        <v>0</v>
      </c>
      <c r="R42" s="4" t="str">
        <f t="shared" si="13"/>
        <v>LOW</v>
      </c>
      <c r="S42" s="3">
        <v>44442.0</v>
      </c>
      <c r="T42" s="136">
        <f t="shared" si="14"/>
        <v>44531</v>
      </c>
      <c r="U42" s="4" t="str">
        <f t="shared" si="15"/>
        <v> </v>
      </c>
      <c r="V42" s="4" t="str">
        <f t="shared" si="16"/>
        <v> </v>
      </c>
      <c r="W42" s="123"/>
      <c r="X42" s="123"/>
      <c r="Y42" s="123"/>
      <c r="Z42" s="123"/>
      <c r="AA42" s="123"/>
      <c r="AB42" s="123"/>
      <c r="AC42" s="123"/>
      <c r="AD42" s="123"/>
      <c r="AE42" s="123"/>
    </row>
    <row r="43">
      <c r="A43" s="137">
        <v>9239.0</v>
      </c>
      <c r="B43" s="138" t="s">
        <v>6493</v>
      </c>
      <c r="C43" s="132" t="b">
        <v>1</v>
      </c>
      <c r="D43" s="133">
        <v>44489.0</v>
      </c>
      <c r="E43" s="128" t="str">
        <f t="shared" si="1"/>
        <v>#VALUE!</v>
      </c>
      <c r="F43" s="134" t="str">
        <f t="shared" si="2"/>
        <v>OPI RX</v>
      </c>
      <c r="G43" s="128" t="str">
        <f t="shared" si="3"/>
        <v>#VALUE!</v>
      </c>
      <c r="H43" s="128" t="str">
        <f t="shared" si="4"/>
        <v>#VALUE!</v>
      </c>
      <c r="I43" s="128" t="str">
        <f t="shared" si="5"/>
        <v>#VALUE!</v>
      </c>
      <c r="J43" s="128" t="str">
        <f t="shared" si="6"/>
        <v>#VALUE!</v>
      </c>
      <c r="K43" s="128" t="str">
        <f t="shared" si="7"/>
        <v>#VALUE!</v>
      </c>
      <c r="L43" s="128" t="str">
        <f t="shared" si="8"/>
        <v>#VALUE!</v>
      </c>
      <c r="M43" s="128" t="str">
        <f t="shared" si="9"/>
        <v>#VALUE!</v>
      </c>
      <c r="N43" s="128" t="str">
        <f t="shared" si="10"/>
        <v>#VALUE!</v>
      </c>
      <c r="O43" s="128" t="str">
        <f t="shared" si="11"/>
        <v>#VALUE!</v>
      </c>
      <c r="P43" s="135" t="str">
        <f t="shared" si="12"/>
        <v>OPIOIDS</v>
      </c>
      <c r="Q43" s="4" t="b">
        <v>1</v>
      </c>
      <c r="R43" s="135" t="str">
        <f t="shared" si="13"/>
        <v>HIGH</v>
      </c>
      <c r="S43" s="3">
        <v>44125.0</v>
      </c>
      <c r="T43" s="136">
        <f t="shared" si="14"/>
        <v>44489</v>
      </c>
      <c r="U43" s="4" t="str">
        <f t="shared" si="15"/>
        <v>DUE COMM</v>
      </c>
      <c r="V43" s="4" t="str">
        <f t="shared" si="16"/>
        <v> </v>
      </c>
      <c r="W43" s="123"/>
      <c r="X43" s="123"/>
      <c r="Y43" s="123"/>
      <c r="Z43" s="123"/>
      <c r="AA43" s="123"/>
      <c r="AB43" s="123"/>
      <c r="AC43" s="123"/>
      <c r="AD43" s="123"/>
      <c r="AE43" s="123"/>
    </row>
    <row r="44">
      <c r="A44" s="137">
        <v>9241.0</v>
      </c>
      <c r="B44" s="138" t="s">
        <v>6488</v>
      </c>
      <c r="C44" s="132" t="b">
        <v>1</v>
      </c>
      <c r="D44" s="133">
        <v>44559.0</v>
      </c>
      <c r="E44" s="128" t="str">
        <f t="shared" si="1"/>
        <v>#VALUE!</v>
      </c>
      <c r="F44" s="134" t="str">
        <f t="shared" si="2"/>
        <v>OPI RX</v>
      </c>
      <c r="G44" s="128" t="str">
        <f t="shared" si="3"/>
        <v>#VALUE!</v>
      </c>
      <c r="H44" s="128" t="str">
        <f t="shared" si="4"/>
        <v>#VALUE!</v>
      </c>
      <c r="I44" s="128" t="str">
        <f t="shared" si="5"/>
        <v>#VALUE!</v>
      </c>
      <c r="J44" s="128" t="str">
        <f t="shared" si="6"/>
        <v>#VALUE!</v>
      </c>
      <c r="K44" s="128" t="str">
        <f t="shared" si="7"/>
        <v>#VALUE!</v>
      </c>
      <c r="L44" s="128" t="str">
        <f t="shared" si="8"/>
        <v>#VALUE!</v>
      </c>
      <c r="M44" s="128" t="str">
        <f t="shared" si="9"/>
        <v>#VALUE!</v>
      </c>
      <c r="N44" s="128" t="str">
        <f t="shared" si="10"/>
        <v>#VALUE!</v>
      </c>
      <c r="O44" s="128" t="str">
        <f t="shared" si="11"/>
        <v>#VALUE!</v>
      </c>
      <c r="P44" s="135" t="str">
        <f t="shared" si="12"/>
        <v>OPIOIDS</v>
      </c>
      <c r="Q44" s="2" t="b">
        <v>0</v>
      </c>
      <c r="R44" s="4" t="str">
        <f t="shared" si="13"/>
        <v>LOW</v>
      </c>
      <c r="S44" s="3">
        <v>44279.0</v>
      </c>
      <c r="T44" s="136">
        <f t="shared" si="14"/>
        <v>44559</v>
      </c>
      <c r="U44" s="4" t="str">
        <f t="shared" si="15"/>
        <v> </v>
      </c>
      <c r="V44" s="4" t="str">
        <f t="shared" si="16"/>
        <v> </v>
      </c>
      <c r="W44" s="123"/>
      <c r="X44" s="123"/>
      <c r="Y44" s="123"/>
      <c r="Z44" s="123"/>
      <c r="AA44" s="123"/>
      <c r="AB44" s="123"/>
      <c r="AC44" s="123"/>
      <c r="AD44" s="123"/>
      <c r="AE44" s="123"/>
    </row>
    <row r="45">
      <c r="A45" s="137">
        <v>9242.0</v>
      </c>
      <c r="B45" s="138" t="s">
        <v>6494</v>
      </c>
      <c r="C45" s="139" t="b">
        <v>1</v>
      </c>
      <c r="D45" s="133">
        <v>44557.0</v>
      </c>
      <c r="E45" s="128" t="str">
        <f t="shared" si="1"/>
        <v>#VALUE!</v>
      </c>
      <c r="F45" s="128" t="str">
        <f t="shared" si="2"/>
        <v>#VALUE!</v>
      </c>
      <c r="G45" s="128" t="str">
        <f t="shared" si="3"/>
        <v>#VALUE!</v>
      </c>
      <c r="H45" s="128" t="str">
        <f t="shared" si="4"/>
        <v>#VALUE!</v>
      </c>
      <c r="I45" s="128" t="str">
        <f t="shared" si="5"/>
        <v>#VALUE!</v>
      </c>
      <c r="J45" s="128" t="str">
        <f t="shared" si="6"/>
        <v>#VALUE!</v>
      </c>
      <c r="K45" s="128" t="str">
        <f t="shared" si="7"/>
        <v>#VALUE!</v>
      </c>
      <c r="L45" s="128" t="str">
        <f t="shared" si="8"/>
        <v>#VALUE!</v>
      </c>
      <c r="M45" s="128" t="str">
        <f t="shared" si="9"/>
        <v>#VALUE!</v>
      </c>
      <c r="N45" s="128" t="str">
        <f t="shared" si="10"/>
        <v>#VALUE!</v>
      </c>
      <c r="O45" s="134" t="str">
        <f t="shared" si="11"/>
        <v>OPI RX</v>
      </c>
      <c r="P45" s="135" t="str">
        <f t="shared" si="12"/>
        <v>OPIOIDS</v>
      </c>
      <c r="Q45" s="2" t="b">
        <v>0</v>
      </c>
      <c r="R45" s="4" t="str">
        <f t="shared" si="13"/>
        <v>LOW</v>
      </c>
      <c r="S45" s="3">
        <v>44516.0</v>
      </c>
      <c r="T45" s="136">
        <f t="shared" si="14"/>
        <v>44557</v>
      </c>
      <c r="U45" s="4" t="str">
        <f t="shared" si="15"/>
        <v> </v>
      </c>
      <c r="V45" s="4" t="str">
        <f t="shared" si="16"/>
        <v> </v>
      </c>
      <c r="W45" s="123"/>
      <c r="X45" s="123"/>
      <c r="Y45" s="123"/>
      <c r="Z45" s="123"/>
      <c r="AA45" s="123"/>
      <c r="AB45" s="123"/>
      <c r="AC45" s="123"/>
      <c r="AD45" s="123"/>
      <c r="AE45" s="123"/>
    </row>
    <row r="46">
      <c r="A46" s="130">
        <v>9244.0</v>
      </c>
      <c r="B46" s="131" t="s">
        <v>6495</v>
      </c>
      <c r="C46" s="132" t="b">
        <v>1</v>
      </c>
      <c r="D46" s="133">
        <v>44556.0</v>
      </c>
      <c r="E46" s="128" t="str">
        <f t="shared" si="1"/>
        <v>#VALUE!</v>
      </c>
      <c r="F46" s="128" t="str">
        <f t="shared" si="2"/>
        <v>#VALUE!</v>
      </c>
      <c r="G46" s="134" t="str">
        <f t="shared" si="3"/>
        <v>OPI RX</v>
      </c>
      <c r="H46" s="128" t="str">
        <f t="shared" si="4"/>
        <v>#VALUE!</v>
      </c>
      <c r="I46" s="128" t="str">
        <f t="shared" si="5"/>
        <v>#VALUE!</v>
      </c>
      <c r="J46" s="128" t="str">
        <f t="shared" si="6"/>
        <v>#VALUE!</v>
      </c>
      <c r="K46" s="128" t="str">
        <f t="shared" si="7"/>
        <v>#VALUE!</v>
      </c>
      <c r="L46" s="128" t="str">
        <f t="shared" si="8"/>
        <v>#VALUE!</v>
      </c>
      <c r="M46" s="128" t="str">
        <f t="shared" si="9"/>
        <v>#VALUE!</v>
      </c>
      <c r="N46" s="128" t="str">
        <f t="shared" si="10"/>
        <v>#VALUE!</v>
      </c>
      <c r="O46" s="128" t="str">
        <f t="shared" si="11"/>
        <v>#VALUE!</v>
      </c>
      <c r="P46" s="135" t="str">
        <f t="shared" si="12"/>
        <v>OPIOIDS</v>
      </c>
      <c r="Q46" s="4" t="b">
        <v>1</v>
      </c>
      <c r="R46" s="135" t="str">
        <f t="shared" si="13"/>
        <v>HIGH</v>
      </c>
      <c r="S46" s="3">
        <v>44279.0</v>
      </c>
      <c r="T46" s="136">
        <f t="shared" si="14"/>
        <v>44556</v>
      </c>
      <c r="U46" s="4" t="str">
        <f t="shared" si="15"/>
        <v> </v>
      </c>
      <c r="V46" s="4" t="str">
        <f t="shared" si="16"/>
        <v> </v>
      </c>
      <c r="W46" s="123"/>
      <c r="X46" s="123"/>
      <c r="Y46" s="123"/>
      <c r="Z46" s="123"/>
      <c r="AA46" s="123"/>
      <c r="AB46" s="123"/>
      <c r="AC46" s="123"/>
      <c r="AD46" s="123"/>
      <c r="AE46" s="123"/>
    </row>
    <row r="47">
      <c r="A47" s="137">
        <v>9245.0</v>
      </c>
      <c r="B47" s="138" t="s">
        <v>6464</v>
      </c>
      <c r="C47" s="132" t="b">
        <v>1</v>
      </c>
      <c r="D47" s="140">
        <v>44579.0</v>
      </c>
      <c r="E47" s="128" t="str">
        <f t="shared" si="1"/>
        <v>#VALUE!</v>
      </c>
      <c r="F47" s="134" t="str">
        <f t="shared" si="2"/>
        <v>OPI RX</v>
      </c>
      <c r="G47" s="128" t="str">
        <f t="shared" si="3"/>
        <v>#VALUE!</v>
      </c>
      <c r="H47" s="128" t="str">
        <f t="shared" si="4"/>
        <v>#VALUE!</v>
      </c>
      <c r="I47" s="128" t="str">
        <f t="shared" si="5"/>
        <v>#VALUE!</v>
      </c>
      <c r="J47" s="128" t="str">
        <f t="shared" si="6"/>
        <v>#VALUE!</v>
      </c>
      <c r="K47" s="128" t="str">
        <f t="shared" si="7"/>
        <v>#VALUE!</v>
      </c>
      <c r="L47" s="128" t="str">
        <f t="shared" si="8"/>
        <v>#VALUE!</v>
      </c>
      <c r="M47" s="128" t="str">
        <f t="shared" si="9"/>
        <v>#VALUE!</v>
      </c>
      <c r="N47" s="128" t="str">
        <f t="shared" si="10"/>
        <v>#VALUE!</v>
      </c>
      <c r="O47" s="128" t="str">
        <f t="shared" si="11"/>
        <v>#VALUE!</v>
      </c>
      <c r="P47" s="135" t="str">
        <f t="shared" si="12"/>
        <v>OPIOIDS</v>
      </c>
      <c r="Q47" s="2" t="b">
        <v>1</v>
      </c>
      <c r="R47" s="135" t="str">
        <f t="shared" si="13"/>
        <v>HIGH</v>
      </c>
      <c r="S47" s="3"/>
      <c r="T47" s="136">
        <f t="shared" si="14"/>
        <v>44579</v>
      </c>
      <c r="U47" s="4" t="str">
        <f t="shared" si="15"/>
        <v>DUE COMM</v>
      </c>
      <c r="V47" s="4" t="str">
        <f t="shared" si="16"/>
        <v> </v>
      </c>
      <c r="W47" s="123"/>
      <c r="X47" s="123"/>
      <c r="Y47" s="123"/>
      <c r="Z47" s="123"/>
      <c r="AA47" s="123"/>
      <c r="AB47" s="123"/>
      <c r="AC47" s="123"/>
      <c r="AD47" s="123"/>
      <c r="AE47" s="123"/>
    </row>
    <row r="48">
      <c r="A48" s="137">
        <v>9248.0</v>
      </c>
      <c r="B48" s="138" t="s">
        <v>6491</v>
      </c>
      <c r="C48" s="139" t="b">
        <v>1</v>
      </c>
      <c r="D48" s="133">
        <v>44490.0</v>
      </c>
      <c r="E48" s="128" t="str">
        <f t="shared" si="1"/>
        <v>#VALUE!</v>
      </c>
      <c r="F48" s="134" t="str">
        <f t="shared" si="2"/>
        <v>OPI RX</v>
      </c>
      <c r="G48" s="128" t="str">
        <f t="shared" si="3"/>
        <v>#VALUE!</v>
      </c>
      <c r="H48" s="128" t="str">
        <f t="shared" si="4"/>
        <v>#VALUE!</v>
      </c>
      <c r="I48" s="128" t="str">
        <f t="shared" si="5"/>
        <v>#VALUE!</v>
      </c>
      <c r="J48" s="128" t="str">
        <f t="shared" si="6"/>
        <v>#VALUE!</v>
      </c>
      <c r="K48" s="128" t="str">
        <f t="shared" si="7"/>
        <v>#VALUE!</v>
      </c>
      <c r="L48" s="128" t="str">
        <f t="shared" si="8"/>
        <v>#VALUE!</v>
      </c>
      <c r="M48" s="128" t="str">
        <f t="shared" si="9"/>
        <v>#VALUE!</v>
      </c>
      <c r="N48" s="128" t="str">
        <f t="shared" si="10"/>
        <v>#VALUE!</v>
      </c>
      <c r="O48" s="128" t="str">
        <f t="shared" si="11"/>
        <v>#VALUE!</v>
      </c>
      <c r="P48" s="135" t="str">
        <f t="shared" si="12"/>
        <v>OPIOIDS</v>
      </c>
      <c r="Q48" s="4" t="b">
        <v>0</v>
      </c>
      <c r="R48" s="4" t="str">
        <f t="shared" si="13"/>
        <v>LOW</v>
      </c>
      <c r="S48" s="3">
        <v>44191.0</v>
      </c>
      <c r="T48" s="136">
        <f t="shared" si="14"/>
        <v>44490</v>
      </c>
      <c r="U48" s="4" t="str">
        <f t="shared" si="15"/>
        <v>DUE COMM</v>
      </c>
      <c r="V48" s="4" t="str">
        <f t="shared" si="16"/>
        <v> </v>
      </c>
      <c r="W48" s="123"/>
      <c r="X48" s="123"/>
      <c r="Y48" s="123"/>
      <c r="Z48" s="123"/>
      <c r="AA48" s="123"/>
      <c r="AB48" s="123"/>
      <c r="AC48" s="123"/>
      <c r="AD48" s="123"/>
      <c r="AE48" s="123"/>
    </row>
    <row r="49">
      <c r="A49" s="137">
        <v>9251.0</v>
      </c>
      <c r="B49" s="138" t="s">
        <v>6496</v>
      </c>
      <c r="C49" s="132" t="b">
        <v>1</v>
      </c>
      <c r="D49" s="133">
        <v>44489.0</v>
      </c>
      <c r="E49" s="128" t="str">
        <f t="shared" si="1"/>
        <v>#VALUE!</v>
      </c>
      <c r="F49" s="128" t="str">
        <f t="shared" si="2"/>
        <v>#VALUE!</v>
      </c>
      <c r="G49" s="128" t="str">
        <f t="shared" si="3"/>
        <v>#VALUE!</v>
      </c>
      <c r="H49" s="128" t="str">
        <f t="shared" si="4"/>
        <v>#VALUE!</v>
      </c>
      <c r="I49" s="128" t="str">
        <f t="shared" si="5"/>
        <v>#VALUE!</v>
      </c>
      <c r="J49" s="128" t="str">
        <f t="shared" si="6"/>
        <v>#VALUE!</v>
      </c>
      <c r="K49" s="128" t="str">
        <f t="shared" si="7"/>
        <v>#VALUE!</v>
      </c>
      <c r="L49" s="128" t="str">
        <f t="shared" si="8"/>
        <v>#VALUE!</v>
      </c>
      <c r="M49" s="134" t="str">
        <f t="shared" si="9"/>
        <v>OPI RX</v>
      </c>
      <c r="N49" s="128" t="str">
        <f t="shared" si="10"/>
        <v>#VALUE!</v>
      </c>
      <c r="O49" s="128" t="str">
        <f t="shared" si="11"/>
        <v>#VALUE!</v>
      </c>
      <c r="P49" s="135" t="str">
        <f t="shared" si="12"/>
        <v>OPIOIDS</v>
      </c>
      <c r="Q49" s="2" t="b">
        <v>1</v>
      </c>
      <c r="R49" s="135" t="str">
        <f t="shared" si="13"/>
        <v>HIGH</v>
      </c>
      <c r="S49" s="3">
        <v>44131.0</v>
      </c>
      <c r="T49" s="136">
        <f t="shared" si="14"/>
        <v>44489</v>
      </c>
      <c r="U49" s="4" t="str">
        <f t="shared" si="15"/>
        <v>DUE COMM</v>
      </c>
      <c r="V49" s="4" t="str">
        <f t="shared" si="16"/>
        <v> </v>
      </c>
      <c r="W49" s="123"/>
      <c r="X49" s="123"/>
      <c r="Y49" s="123"/>
      <c r="Z49" s="123"/>
      <c r="AA49" s="123"/>
      <c r="AB49" s="123"/>
      <c r="AC49" s="123"/>
      <c r="AD49" s="123"/>
      <c r="AE49" s="123"/>
    </row>
    <row r="50">
      <c r="A50" s="142">
        <v>9253.0</v>
      </c>
      <c r="B50" s="143" t="s">
        <v>6497</v>
      </c>
      <c r="C50" s="122" t="b">
        <v>0</v>
      </c>
      <c r="D50" s="3" t="s">
        <v>6461</v>
      </c>
      <c r="E50" s="128" t="str">
        <f t="shared" si="1"/>
        <v>#VALUE!</v>
      </c>
      <c r="F50" s="134" t="str">
        <f t="shared" si="2"/>
        <v>OPI RX</v>
      </c>
      <c r="G50" s="128" t="str">
        <f t="shared" si="3"/>
        <v>#VALUE!</v>
      </c>
      <c r="H50" s="128" t="str">
        <f t="shared" si="4"/>
        <v>#VALUE!</v>
      </c>
      <c r="I50" s="128" t="str">
        <f t="shared" si="5"/>
        <v>#VALUE!</v>
      </c>
      <c r="J50" s="134" t="str">
        <f t="shared" si="6"/>
        <v>OPI RX</v>
      </c>
      <c r="K50" s="128" t="str">
        <f t="shared" si="7"/>
        <v>#VALUE!</v>
      </c>
      <c r="L50" s="128" t="str">
        <f t="shared" si="8"/>
        <v>#VALUE!</v>
      </c>
      <c r="M50" s="128" t="str">
        <f t="shared" si="9"/>
        <v>#VALUE!</v>
      </c>
      <c r="N50" s="128" t="str">
        <f t="shared" si="10"/>
        <v>#VALUE!</v>
      </c>
      <c r="O50" s="128" t="str">
        <f t="shared" si="11"/>
        <v>#VALUE!</v>
      </c>
      <c r="P50" s="135" t="str">
        <f t="shared" si="12"/>
        <v>OPIOIDS</v>
      </c>
      <c r="Q50" s="4" t="b">
        <v>0</v>
      </c>
      <c r="R50" s="4" t="str">
        <f t="shared" si="13"/>
        <v>LOW</v>
      </c>
      <c r="S50" s="3"/>
      <c r="T50" s="3" t="str">
        <f t="shared" si="14"/>
        <v> - </v>
      </c>
      <c r="U50" s="4" t="str">
        <f t="shared" si="15"/>
        <v>DUE COMM</v>
      </c>
      <c r="V50" s="4" t="str">
        <f t="shared" si="16"/>
        <v> </v>
      </c>
      <c r="W50" s="123"/>
      <c r="X50" s="123"/>
      <c r="Y50" s="123"/>
      <c r="Z50" s="123"/>
      <c r="AA50" s="123"/>
      <c r="AB50" s="123"/>
      <c r="AC50" s="123"/>
      <c r="AD50" s="123"/>
      <c r="AE50" s="123"/>
    </row>
    <row r="51">
      <c r="A51" s="137">
        <v>9256.0</v>
      </c>
      <c r="B51" s="138" t="s">
        <v>6498</v>
      </c>
      <c r="C51" s="139" t="b">
        <v>1</v>
      </c>
      <c r="D51" s="133">
        <v>44495.0</v>
      </c>
      <c r="E51" s="128" t="str">
        <f t="shared" si="1"/>
        <v>#VALUE!</v>
      </c>
      <c r="F51" s="128" t="str">
        <f t="shared" si="2"/>
        <v>#VALUE!</v>
      </c>
      <c r="G51" s="128" t="str">
        <f t="shared" si="3"/>
        <v>#VALUE!</v>
      </c>
      <c r="H51" s="128" t="str">
        <f t="shared" si="4"/>
        <v>#VALUE!</v>
      </c>
      <c r="I51" s="128" t="str">
        <f t="shared" si="5"/>
        <v>#VALUE!</v>
      </c>
      <c r="J51" s="128" t="str">
        <f t="shared" si="6"/>
        <v>#VALUE!</v>
      </c>
      <c r="K51" s="128" t="str">
        <f t="shared" si="7"/>
        <v>#VALUE!</v>
      </c>
      <c r="L51" s="128" t="str">
        <f t="shared" si="8"/>
        <v>#VALUE!</v>
      </c>
      <c r="M51" s="134" t="str">
        <f t="shared" si="9"/>
        <v>OPI RX</v>
      </c>
      <c r="N51" s="128" t="str">
        <f t="shared" si="10"/>
        <v>#VALUE!</v>
      </c>
      <c r="O51" s="128" t="str">
        <f t="shared" si="11"/>
        <v>#VALUE!</v>
      </c>
      <c r="P51" s="135" t="str">
        <f t="shared" si="12"/>
        <v>OPIOIDS</v>
      </c>
      <c r="Q51" s="4" t="b">
        <v>1</v>
      </c>
      <c r="R51" s="135" t="str">
        <f t="shared" si="13"/>
        <v>HIGH</v>
      </c>
      <c r="S51" s="3">
        <v>44174.0</v>
      </c>
      <c r="T51" s="136">
        <f t="shared" si="14"/>
        <v>44495</v>
      </c>
      <c r="U51" s="4" t="str">
        <f t="shared" si="15"/>
        <v>DUE COMM</v>
      </c>
      <c r="V51" s="4" t="str">
        <f t="shared" si="16"/>
        <v> </v>
      </c>
      <c r="W51" s="123"/>
      <c r="X51" s="123"/>
      <c r="Y51" s="123"/>
      <c r="Z51" s="123"/>
      <c r="AA51" s="123"/>
      <c r="AB51" s="123"/>
      <c r="AC51" s="123"/>
      <c r="AD51" s="123"/>
      <c r="AE51" s="123"/>
    </row>
    <row r="52">
      <c r="A52" s="130">
        <v>9259.0</v>
      </c>
      <c r="B52" s="131" t="s">
        <v>6499</v>
      </c>
      <c r="C52" s="132" t="b">
        <v>1</v>
      </c>
      <c r="D52" s="133">
        <v>44468.0</v>
      </c>
      <c r="E52" s="134" t="str">
        <f t="shared" si="1"/>
        <v>OPI RX</v>
      </c>
      <c r="F52" s="128" t="str">
        <f t="shared" si="2"/>
        <v>#VALUE!</v>
      </c>
      <c r="G52" s="128" t="str">
        <f t="shared" si="3"/>
        <v>#VALUE!</v>
      </c>
      <c r="H52" s="128" t="str">
        <f t="shared" si="4"/>
        <v>#VALUE!</v>
      </c>
      <c r="I52" s="128" t="str">
        <f t="shared" si="5"/>
        <v>#VALUE!</v>
      </c>
      <c r="J52" s="128" t="str">
        <f t="shared" si="6"/>
        <v>#VALUE!</v>
      </c>
      <c r="K52" s="128" t="str">
        <f t="shared" si="7"/>
        <v>#VALUE!</v>
      </c>
      <c r="L52" s="128" t="str">
        <f t="shared" si="8"/>
        <v>#VALUE!</v>
      </c>
      <c r="M52" s="134" t="str">
        <f t="shared" si="9"/>
        <v>OPI RX</v>
      </c>
      <c r="N52" s="128" t="str">
        <f t="shared" si="10"/>
        <v>#VALUE!</v>
      </c>
      <c r="O52" s="128" t="str">
        <f t="shared" si="11"/>
        <v>#VALUE!</v>
      </c>
      <c r="P52" s="135" t="str">
        <f t="shared" si="12"/>
        <v>OPIOIDS</v>
      </c>
      <c r="Q52" s="4" t="b">
        <v>0</v>
      </c>
      <c r="R52" s="4" t="str">
        <f t="shared" si="13"/>
        <v>LOW</v>
      </c>
      <c r="S52" s="3">
        <v>44410.0</v>
      </c>
      <c r="T52" s="136">
        <f t="shared" si="14"/>
        <v>44468</v>
      </c>
      <c r="U52" s="4" t="str">
        <f t="shared" si="15"/>
        <v> </v>
      </c>
      <c r="V52" s="4" t="str">
        <f t="shared" si="16"/>
        <v> </v>
      </c>
      <c r="W52" s="123"/>
      <c r="X52" s="123"/>
      <c r="Y52" s="123"/>
      <c r="Z52" s="123"/>
      <c r="AA52" s="123"/>
      <c r="AB52" s="123"/>
      <c r="AC52" s="123"/>
      <c r="AD52" s="123"/>
      <c r="AE52" s="123"/>
    </row>
    <row r="53">
      <c r="A53" s="127">
        <v>9260.0</v>
      </c>
      <c r="B53" s="2" t="s">
        <v>6465</v>
      </c>
      <c r="C53" s="122" t="b">
        <v>0</v>
      </c>
      <c r="D53" s="3" t="s">
        <v>6461</v>
      </c>
      <c r="E53" s="134" t="str">
        <f t="shared" si="1"/>
        <v>OPI RX</v>
      </c>
      <c r="F53" s="128" t="str">
        <f t="shared" si="2"/>
        <v>#VALUE!</v>
      </c>
      <c r="G53" s="128" t="str">
        <f t="shared" si="3"/>
        <v>#VALUE!</v>
      </c>
      <c r="H53" s="128" t="str">
        <f t="shared" si="4"/>
        <v>#VALUE!</v>
      </c>
      <c r="I53" s="128" t="str">
        <f t="shared" si="5"/>
        <v>#VALUE!</v>
      </c>
      <c r="J53" s="128" t="str">
        <f t="shared" si="6"/>
        <v>#VALUE!</v>
      </c>
      <c r="K53" s="128" t="str">
        <f t="shared" si="7"/>
        <v>#VALUE!</v>
      </c>
      <c r="L53" s="128" t="str">
        <f t="shared" si="8"/>
        <v>#VALUE!</v>
      </c>
      <c r="M53" s="128" t="str">
        <f t="shared" si="9"/>
        <v>#VALUE!</v>
      </c>
      <c r="N53" s="128" t="str">
        <f t="shared" si="10"/>
        <v>#VALUE!</v>
      </c>
      <c r="O53" s="128" t="str">
        <f t="shared" si="11"/>
        <v>#VALUE!</v>
      </c>
      <c r="P53" s="135" t="str">
        <f t="shared" si="12"/>
        <v>OPIOIDS</v>
      </c>
      <c r="Q53" s="4" t="b">
        <v>0</v>
      </c>
      <c r="R53" s="4" t="str">
        <f t="shared" si="13"/>
        <v>LOW</v>
      </c>
      <c r="S53" s="3"/>
      <c r="T53" s="3" t="str">
        <f t="shared" si="14"/>
        <v> - </v>
      </c>
      <c r="U53" s="4" t="str">
        <f t="shared" si="15"/>
        <v>DUE COMM</v>
      </c>
      <c r="V53" s="4" t="str">
        <f t="shared" si="16"/>
        <v> </v>
      </c>
      <c r="W53" s="123"/>
      <c r="X53" s="123"/>
      <c r="Y53" s="123"/>
      <c r="Z53" s="123"/>
      <c r="AA53" s="123"/>
      <c r="AB53" s="123"/>
      <c r="AC53" s="123"/>
      <c r="AD53" s="123"/>
      <c r="AE53" s="123"/>
    </row>
    <row r="54">
      <c r="A54" s="137">
        <v>9263.0</v>
      </c>
      <c r="B54" s="138" t="s">
        <v>6463</v>
      </c>
      <c r="C54" s="132" t="b">
        <v>1</v>
      </c>
      <c r="D54" s="133">
        <v>44495.0</v>
      </c>
      <c r="E54" s="128" t="str">
        <f t="shared" si="1"/>
        <v>#VALUE!</v>
      </c>
      <c r="F54" s="134" t="str">
        <f t="shared" si="2"/>
        <v>OPI RX</v>
      </c>
      <c r="G54" s="128" t="str">
        <f t="shared" si="3"/>
        <v>#VALUE!</v>
      </c>
      <c r="H54" s="128" t="str">
        <f t="shared" si="4"/>
        <v>#VALUE!</v>
      </c>
      <c r="I54" s="128" t="str">
        <f t="shared" si="5"/>
        <v>#VALUE!</v>
      </c>
      <c r="J54" s="128" t="str">
        <f t="shared" si="6"/>
        <v>#VALUE!</v>
      </c>
      <c r="K54" s="128" t="str">
        <f t="shared" si="7"/>
        <v>#VALUE!</v>
      </c>
      <c r="L54" s="128" t="str">
        <f t="shared" si="8"/>
        <v>#VALUE!</v>
      </c>
      <c r="M54" s="128" t="str">
        <f t="shared" si="9"/>
        <v>#VALUE!</v>
      </c>
      <c r="N54" s="128" t="str">
        <f t="shared" si="10"/>
        <v>#VALUE!</v>
      </c>
      <c r="O54" s="128" t="str">
        <f t="shared" si="11"/>
        <v>#VALUE!</v>
      </c>
      <c r="P54" s="135" t="str">
        <f t="shared" si="12"/>
        <v>OPIOIDS</v>
      </c>
      <c r="Q54" s="4" t="b">
        <v>0</v>
      </c>
      <c r="R54" s="4" t="str">
        <f t="shared" si="13"/>
        <v>LOW</v>
      </c>
      <c r="S54" s="3">
        <v>44221.0</v>
      </c>
      <c r="T54" s="136">
        <f t="shared" si="14"/>
        <v>44495</v>
      </c>
      <c r="U54" s="4" t="str">
        <f t="shared" si="15"/>
        <v> </v>
      </c>
      <c r="V54" s="4" t="str">
        <f t="shared" si="16"/>
        <v> </v>
      </c>
      <c r="W54" s="123"/>
      <c r="X54" s="123"/>
      <c r="Y54" s="123"/>
      <c r="Z54" s="123"/>
      <c r="AA54" s="123"/>
      <c r="AB54" s="123"/>
      <c r="AC54" s="123"/>
      <c r="AD54" s="123"/>
      <c r="AE54" s="123"/>
    </row>
    <row r="55">
      <c r="A55" s="137">
        <v>9265.0</v>
      </c>
      <c r="B55" s="138" t="s">
        <v>6465</v>
      </c>
      <c r="C55" s="132" t="b">
        <v>1</v>
      </c>
      <c r="D55" s="133">
        <v>44519.0</v>
      </c>
      <c r="E55" s="134" t="str">
        <f t="shared" si="1"/>
        <v>OPI RX</v>
      </c>
      <c r="F55" s="128" t="str">
        <f t="shared" si="2"/>
        <v>#VALUE!</v>
      </c>
      <c r="G55" s="128" t="str">
        <f t="shared" si="3"/>
        <v>#VALUE!</v>
      </c>
      <c r="H55" s="128" t="str">
        <f t="shared" si="4"/>
        <v>#VALUE!</v>
      </c>
      <c r="I55" s="128" t="str">
        <f t="shared" si="5"/>
        <v>#VALUE!</v>
      </c>
      <c r="J55" s="128" t="str">
        <f t="shared" si="6"/>
        <v>#VALUE!</v>
      </c>
      <c r="K55" s="128" t="str">
        <f t="shared" si="7"/>
        <v>#VALUE!</v>
      </c>
      <c r="L55" s="128" t="str">
        <f t="shared" si="8"/>
        <v>#VALUE!</v>
      </c>
      <c r="M55" s="128" t="str">
        <f t="shared" si="9"/>
        <v>#VALUE!</v>
      </c>
      <c r="N55" s="128" t="str">
        <f t="shared" si="10"/>
        <v>#VALUE!</v>
      </c>
      <c r="O55" s="128" t="str">
        <f t="shared" si="11"/>
        <v>#VALUE!</v>
      </c>
      <c r="P55" s="135" t="str">
        <f t="shared" si="12"/>
        <v>OPIOIDS</v>
      </c>
      <c r="Q55" s="4" t="b">
        <v>0</v>
      </c>
      <c r="R55" s="4" t="str">
        <f t="shared" si="13"/>
        <v>LOW</v>
      </c>
      <c r="S55" s="3">
        <v>44301.0</v>
      </c>
      <c r="T55" s="136">
        <f t="shared" si="14"/>
        <v>44519</v>
      </c>
      <c r="U55" s="4" t="str">
        <f t="shared" si="15"/>
        <v> </v>
      </c>
      <c r="V55" s="4" t="str">
        <f t="shared" si="16"/>
        <v> </v>
      </c>
      <c r="W55" s="123"/>
      <c r="X55" s="123"/>
      <c r="Y55" s="123"/>
      <c r="Z55" s="123"/>
      <c r="AA55" s="123"/>
      <c r="AB55" s="123"/>
      <c r="AC55" s="123"/>
      <c r="AD55" s="123"/>
      <c r="AE55" s="123"/>
    </row>
    <row r="56">
      <c r="A56" s="137">
        <v>9269.0</v>
      </c>
      <c r="B56" s="138" t="s">
        <v>6500</v>
      </c>
      <c r="C56" s="132" t="b">
        <v>1</v>
      </c>
      <c r="D56" s="133">
        <v>44442.0</v>
      </c>
      <c r="E56" s="128" t="str">
        <f t="shared" si="1"/>
        <v>#VALUE!</v>
      </c>
      <c r="F56" s="128" t="str">
        <f t="shared" si="2"/>
        <v>#VALUE!</v>
      </c>
      <c r="G56" s="128" t="str">
        <f t="shared" si="3"/>
        <v>#VALUE!</v>
      </c>
      <c r="H56" s="128" t="str">
        <f t="shared" si="4"/>
        <v>#VALUE!</v>
      </c>
      <c r="I56" s="128" t="str">
        <f t="shared" si="5"/>
        <v>#VALUE!</v>
      </c>
      <c r="J56" s="128" t="str">
        <f t="shared" si="6"/>
        <v>#VALUE!</v>
      </c>
      <c r="K56" s="128" t="str">
        <f t="shared" si="7"/>
        <v>#VALUE!</v>
      </c>
      <c r="L56" s="128" t="str">
        <f t="shared" si="8"/>
        <v>#VALUE!</v>
      </c>
      <c r="M56" s="134" t="str">
        <f t="shared" si="9"/>
        <v>OPI RX</v>
      </c>
      <c r="N56" s="128" t="str">
        <f t="shared" si="10"/>
        <v>#VALUE!</v>
      </c>
      <c r="O56" s="128" t="str">
        <f t="shared" si="11"/>
        <v>#VALUE!</v>
      </c>
      <c r="P56" s="135" t="str">
        <f t="shared" si="12"/>
        <v>OPIOIDS</v>
      </c>
      <c r="Q56" s="4" t="b">
        <v>0</v>
      </c>
      <c r="R56" s="4" t="str">
        <f t="shared" si="13"/>
        <v>LOW</v>
      </c>
      <c r="S56" s="3"/>
      <c r="T56" s="136">
        <f t="shared" si="14"/>
        <v>44442</v>
      </c>
      <c r="U56" s="4" t="str">
        <f t="shared" si="15"/>
        <v>DUE COMM</v>
      </c>
      <c r="V56" s="4" t="str">
        <f t="shared" si="16"/>
        <v> </v>
      </c>
      <c r="W56" s="123"/>
      <c r="X56" s="123"/>
      <c r="Y56" s="123"/>
      <c r="Z56" s="123"/>
      <c r="AA56" s="123"/>
      <c r="AB56" s="123"/>
      <c r="AC56" s="123"/>
      <c r="AD56" s="123"/>
      <c r="AE56" s="123"/>
    </row>
    <row r="57">
      <c r="A57" s="130">
        <v>9270.0</v>
      </c>
      <c r="B57" s="131" t="s">
        <v>6501</v>
      </c>
      <c r="C57" s="132" t="b">
        <v>1</v>
      </c>
      <c r="D57" s="133">
        <v>44477.0</v>
      </c>
      <c r="E57" s="128" t="str">
        <f t="shared" si="1"/>
        <v>#VALUE!</v>
      </c>
      <c r="F57" s="128" t="str">
        <f t="shared" si="2"/>
        <v>#VALUE!</v>
      </c>
      <c r="G57" s="134" t="str">
        <f t="shared" si="3"/>
        <v>OPI RX</v>
      </c>
      <c r="H57" s="128" t="str">
        <f t="shared" si="4"/>
        <v>#VALUE!</v>
      </c>
      <c r="I57" s="128" t="str">
        <f t="shared" si="5"/>
        <v>#VALUE!</v>
      </c>
      <c r="J57" s="128" t="str">
        <f t="shared" si="6"/>
        <v>#VALUE!</v>
      </c>
      <c r="K57" s="128" t="str">
        <f t="shared" si="7"/>
        <v>#VALUE!</v>
      </c>
      <c r="L57" s="128" t="str">
        <f t="shared" si="8"/>
        <v>#VALUE!</v>
      </c>
      <c r="M57" s="128" t="str">
        <f t="shared" si="9"/>
        <v>#VALUE!</v>
      </c>
      <c r="N57" s="128" t="str">
        <f t="shared" si="10"/>
        <v>#VALUE!</v>
      </c>
      <c r="O57" s="128" t="str">
        <f t="shared" si="11"/>
        <v>#VALUE!</v>
      </c>
      <c r="P57" s="135" t="str">
        <f t="shared" si="12"/>
        <v>OPIOIDS</v>
      </c>
      <c r="Q57" s="4" t="b">
        <v>0</v>
      </c>
      <c r="R57" s="4" t="str">
        <f t="shared" si="13"/>
        <v>LOW</v>
      </c>
      <c r="S57" s="3">
        <v>44348.0</v>
      </c>
      <c r="T57" s="136">
        <f t="shared" si="14"/>
        <v>44477</v>
      </c>
      <c r="U57" s="4" t="str">
        <f t="shared" si="15"/>
        <v> </v>
      </c>
      <c r="V57" s="4" t="str">
        <f t="shared" si="16"/>
        <v> </v>
      </c>
      <c r="W57" s="123"/>
      <c r="X57" s="123"/>
      <c r="Y57" s="123"/>
      <c r="Z57" s="123"/>
      <c r="AA57" s="123"/>
      <c r="AB57" s="123"/>
      <c r="AC57" s="123"/>
      <c r="AD57" s="123"/>
      <c r="AE57" s="123"/>
    </row>
    <row r="58">
      <c r="A58" s="130">
        <v>9271.0</v>
      </c>
      <c r="B58" s="131" t="s">
        <v>6502</v>
      </c>
      <c r="C58" s="132" t="b">
        <v>1</v>
      </c>
      <c r="D58" s="133">
        <v>44519.0</v>
      </c>
      <c r="E58" s="128" t="str">
        <f t="shared" si="1"/>
        <v>#VALUE!</v>
      </c>
      <c r="F58" s="128" t="str">
        <f t="shared" si="2"/>
        <v>#VALUE!</v>
      </c>
      <c r="G58" s="134" t="str">
        <f t="shared" si="3"/>
        <v>OPI RX</v>
      </c>
      <c r="H58" s="128" t="str">
        <f t="shared" si="4"/>
        <v>#VALUE!</v>
      </c>
      <c r="I58" s="128" t="str">
        <f t="shared" si="5"/>
        <v>#VALUE!</v>
      </c>
      <c r="J58" s="128" t="str">
        <f t="shared" si="6"/>
        <v>#VALUE!</v>
      </c>
      <c r="K58" s="128" t="str">
        <f t="shared" si="7"/>
        <v>#VALUE!</v>
      </c>
      <c r="L58" s="128" t="str">
        <f t="shared" si="8"/>
        <v>#VALUE!</v>
      </c>
      <c r="M58" s="128" t="str">
        <f t="shared" si="9"/>
        <v>#VALUE!</v>
      </c>
      <c r="N58" s="128" t="str">
        <f t="shared" si="10"/>
        <v>#VALUE!</v>
      </c>
      <c r="O58" s="128" t="str">
        <f t="shared" si="11"/>
        <v>#VALUE!</v>
      </c>
      <c r="P58" s="135" t="str">
        <f t="shared" si="12"/>
        <v>OPIOIDS</v>
      </c>
      <c r="Q58" s="2" t="b">
        <v>0</v>
      </c>
      <c r="R58" s="4" t="str">
        <f t="shared" si="13"/>
        <v>LOW</v>
      </c>
      <c r="S58" s="3">
        <v>44141.0</v>
      </c>
      <c r="T58" s="136">
        <f t="shared" si="14"/>
        <v>44519</v>
      </c>
      <c r="U58" s="4" t="str">
        <f t="shared" si="15"/>
        <v>DUE COMM</v>
      </c>
      <c r="V58" s="4" t="str">
        <f t="shared" si="16"/>
        <v> </v>
      </c>
      <c r="W58" s="123"/>
      <c r="X58" s="123"/>
      <c r="Y58" s="123"/>
      <c r="Z58" s="123"/>
      <c r="AA58" s="123"/>
      <c r="AB58" s="123"/>
      <c r="AC58" s="123"/>
      <c r="AD58" s="123"/>
      <c r="AE58" s="123"/>
    </row>
    <row r="59">
      <c r="A59" s="130">
        <v>9273.0</v>
      </c>
      <c r="B59" s="131" t="s">
        <v>6463</v>
      </c>
      <c r="C59" s="139" t="b">
        <v>1</v>
      </c>
      <c r="D59" s="133">
        <v>44414.0</v>
      </c>
      <c r="E59" s="128" t="str">
        <f t="shared" si="1"/>
        <v>#VALUE!</v>
      </c>
      <c r="F59" s="134" t="str">
        <f t="shared" si="2"/>
        <v>OPI RX</v>
      </c>
      <c r="G59" s="128" t="str">
        <f t="shared" si="3"/>
        <v>#VALUE!</v>
      </c>
      <c r="H59" s="128" t="str">
        <f t="shared" si="4"/>
        <v>#VALUE!</v>
      </c>
      <c r="I59" s="128" t="str">
        <f t="shared" si="5"/>
        <v>#VALUE!</v>
      </c>
      <c r="J59" s="128" t="str">
        <f t="shared" si="6"/>
        <v>#VALUE!</v>
      </c>
      <c r="K59" s="128" t="str">
        <f t="shared" si="7"/>
        <v>#VALUE!</v>
      </c>
      <c r="L59" s="128" t="str">
        <f t="shared" si="8"/>
        <v>#VALUE!</v>
      </c>
      <c r="M59" s="128" t="str">
        <f t="shared" si="9"/>
        <v>#VALUE!</v>
      </c>
      <c r="N59" s="128" t="str">
        <f t="shared" si="10"/>
        <v>#VALUE!</v>
      </c>
      <c r="O59" s="128" t="str">
        <f t="shared" si="11"/>
        <v>#VALUE!</v>
      </c>
      <c r="P59" s="135" t="str">
        <f t="shared" si="12"/>
        <v>OPIOIDS</v>
      </c>
      <c r="Q59" s="2" t="b">
        <v>0</v>
      </c>
      <c r="R59" s="4" t="str">
        <f t="shared" si="13"/>
        <v>LOW</v>
      </c>
      <c r="S59" s="3"/>
      <c r="T59" s="136">
        <f t="shared" si="14"/>
        <v>44414</v>
      </c>
      <c r="U59" s="4" t="str">
        <f t="shared" si="15"/>
        <v>DUE COMM</v>
      </c>
      <c r="V59" s="4" t="str">
        <f t="shared" si="16"/>
        <v> </v>
      </c>
      <c r="W59" s="123"/>
      <c r="X59" s="123"/>
      <c r="Y59" s="123"/>
      <c r="Z59" s="123"/>
      <c r="AA59" s="123"/>
      <c r="AB59" s="123"/>
      <c r="AC59" s="123"/>
      <c r="AD59" s="123"/>
      <c r="AE59" s="123"/>
    </row>
    <row r="60">
      <c r="A60" s="130">
        <v>9278.0</v>
      </c>
      <c r="B60" s="131" t="s">
        <v>6503</v>
      </c>
      <c r="C60" s="132" t="b">
        <v>1</v>
      </c>
      <c r="D60" s="140">
        <v>44578.0</v>
      </c>
      <c r="E60" s="128" t="str">
        <f t="shared" si="1"/>
        <v>#VALUE!</v>
      </c>
      <c r="F60" s="134" t="str">
        <f t="shared" si="2"/>
        <v>OPI RX</v>
      </c>
      <c r="G60" s="128" t="str">
        <f t="shared" si="3"/>
        <v>#VALUE!</v>
      </c>
      <c r="H60" s="128" t="str">
        <f t="shared" si="4"/>
        <v>#VALUE!</v>
      </c>
      <c r="I60" s="128" t="str">
        <f t="shared" si="5"/>
        <v>#VALUE!</v>
      </c>
      <c r="J60" s="128" t="str">
        <f t="shared" si="6"/>
        <v>#VALUE!</v>
      </c>
      <c r="K60" s="128" t="str">
        <f t="shared" si="7"/>
        <v>#VALUE!</v>
      </c>
      <c r="L60" s="128" t="str">
        <f t="shared" si="8"/>
        <v>#VALUE!</v>
      </c>
      <c r="M60" s="128" t="str">
        <f t="shared" si="9"/>
        <v>#VALUE!</v>
      </c>
      <c r="N60" s="128" t="str">
        <f t="shared" si="10"/>
        <v>#VALUE!</v>
      </c>
      <c r="O60" s="128" t="str">
        <f t="shared" si="11"/>
        <v>#VALUE!</v>
      </c>
      <c r="P60" s="135" t="str">
        <f t="shared" si="12"/>
        <v>OPIOIDS</v>
      </c>
      <c r="Q60" s="2" t="b">
        <v>1</v>
      </c>
      <c r="R60" s="135" t="str">
        <f t="shared" si="13"/>
        <v>HIGH</v>
      </c>
      <c r="S60" s="3"/>
      <c r="T60" s="136">
        <f t="shared" si="14"/>
        <v>44578</v>
      </c>
      <c r="U60" s="4" t="str">
        <f t="shared" si="15"/>
        <v>DUE COMM</v>
      </c>
      <c r="V60" s="4" t="str">
        <f t="shared" si="16"/>
        <v> </v>
      </c>
      <c r="W60" s="123"/>
      <c r="X60" s="123"/>
      <c r="Y60" s="123"/>
      <c r="Z60" s="123"/>
      <c r="AA60" s="123"/>
      <c r="AB60" s="123"/>
      <c r="AC60" s="123"/>
      <c r="AD60" s="123"/>
      <c r="AE60" s="123"/>
    </row>
    <row r="61">
      <c r="A61" s="142">
        <v>9279.0</v>
      </c>
      <c r="B61" s="143" t="s">
        <v>6485</v>
      </c>
      <c r="C61" s="124" t="b">
        <v>0</v>
      </c>
      <c r="D61" s="3" t="s">
        <v>6461</v>
      </c>
      <c r="E61" s="128" t="str">
        <f t="shared" si="1"/>
        <v>#VALUE!</v>
      </c>
      <c r="F61" s="128" t="str">
        <f t="shared" si="2"/>
        <v>#VALUE!</v>
      </c>
      <c r="G61" s="134" t="str">
        <f t="shared" si="3"/>
        <v>OPI RX</v>
      </c>
      <c r="H61" s="128" t="str">
        <f t="shared" si="4"/>
        <v>#VALUE!</v>
      </c>
      <c r="I61" s="128" t="str">
        <f t="shared" si="5"/>
        <v>#VALUE!</v>
      </c>
      <c r="J61" s="128" t="str">
        <f t="shared" si="6"/>
        <v>#VALUE!</v>
      </c>
      <c r="K61" s="128" t="str">
        <f t="shared" si="7"/>
        <v>#VALUE!</v>
      </c>
      <c r="L61" s="128" t="str">
        <f t="shared" si="8"/>
        <v>#VALUE!</v>
      </c>
      <c r="M61" s="128" t="str">
        <f t="shared" si="9"/>
        <v>#VALUE!</v>
      </c>
      <c r="N61" s="128" t="str">
        <f t="shared" si="10"/>
        <v>#VALUE!</v>
      </c>
      <c r="O61" s="128" t="str">
        <f t="shared" si="11"/>
        <v>#VALUE!</v>
      </c>
      <c r="P61" s="135" t="str">
        <f t="shared" si="12"/>
        <v>OPIOIDS</v>
      </c>
      <c r="Q61" s="4" t="b">
        <v>1</v>
      </c>
      <c r="R61" s="135" t="str">
        <f t="shared" si="13"/>
        <v>HIGH</v>
      </c>
      <c r="S61" s="3"/>
      <c r="T61" s="3" t="str">
        <f t="shared" si="14"/>
        <v> - </v>
      </c>
      <c r="U61" s="4" t="str">
        <f t="shared" si="15"/>
        <v>DUE COMM</v>
      </c>
      <c r="V61" s="4" t="str">
        <f t="shared" si="16"/>
        <v> </v>
      </c>
      <c r="W61" s="123"/>
      <c r="X61" s="123"/>
      <c r="Y61" s="123"/>
      <c r="Z61" s="123"/>
      <c r="AA61" s="123"/>
      <c r="AB61" s="123"/>
      <c r="AC61" s="123"/>
      <c r="AD61" s="123"/>
      <c r="AE61" s="123"/>
    </row>
    <row r="62">
      <c r="A62" s="130">
        <v>9283.0</v>
      </c>
      <c r="B62" s="131" t="s">
        <v>6466</v>
      </c>
      <c r="C62" s="132" t="b">
        <v>1</v>
      </c>
      <c r="D62" s="133">
        <v>44393.0</v>
      </c>
      <c r="E62" s="128" t="str">
        <f t="shared" si="1"/>
        <v>#VALUE!</v>
      </c>
      <c r="F62" s="128" t="str">
        <f t="shared" si="2"/>
        <v>#VALUE!</v>
      </c>
      <c r="G62" s="134" t="str">
        <f t="shared" si="3"/>
        <v>OPI RX</v>
      </c>
      <c r="H62" s="128" t="str">
        <f t="shared" si="4"/>
        <v>#VALUE!</v>
      </c>
      <c r="I62" s="128" t="str">
        <f t="shared" si="5"/>
        <v>#VALUE!</v>
      </c>
      <c r="J62" s="128" t="str">
        <f t="shared" si="6"/>
        <v>#VALUE!</v>
      </c>
      <c r="K62" s="128" t="str">
        <f t="shared" si="7"/>
        <v>#VALUE!</v>
      </c>
      <c r="L62" s="128" t="str">
        <f t="shared" si="8"/>
        <v>#VALUE!</v>
      </c>
      <c r="M62" s="128" t="str">
        <f t="shared" si="9"/>
        <v>#VALUE!</v>
      </c>
      <c r="N62" s="128" t="str">
        <f t="shared" si="10"/>
        <v>#VALUE!</v>
      </c>
      <c r="O62" s="128" t="str">
        <f t="shared" si="11"/>
        <v>#VALUE!</v>
      </c>
      <c r="P62" s="135" t="str">
        <f t="shared" si="12"/>
        <v>OPIOIDS</v>
      </c>
      <c r="Q62" s="2" t="b">
        <v>1</v>
      </c>
      <c r="R62" s="135" t="str">
        <f t="shared" si="13"/>
        <v>HIGH</v>
      </c>
      <c r="S62" s="3"/>
      <c r="T62" s="136">
        <f t="shared" si="14"/>
        <v>44393</v>
      </c>
      <c r="U62" s="4" t="str">
        <f t="shared" si="15"/>
        <v>DUE COMM</v>
      </c>
      <c r="V62" s="4" t="str">
        <f t="shared" si="16"/>
        <v> </v>
      </c>
      <c r="W62" s="123"/>
      <c r="X62" s="123"/>
      <c r="Y62" s="123"/>
      <c r="Z62" s="123"/>
      <c r="AA62" s="123"/>
      <c r="AB62" s="123"/>
      <c r="AC62" s="123"/>
      <c r="AD62" s="123"/>
      <c r="AE62" s="123"/>
    </row>
    <row r="63">
      <c r="A63" s="137">
        <v>9284.0</v>
      </c>
      <c r="B63" s="138" t="s">
        <v>6504</v>
      </c>
      <c r="C63" s="132" t="b">
        <v>1</v>
      </c>
      <c r="D63" s="133">
        <v>44565.0</v>
      </c>
      <c r="E63" s="128" t="str">
        <f t="shared" si="1"/>
        <v>#VALUE!</v>
      </c>
      <c r="F63" s="128" t="str">
        <f t="shared" si="2"/>
        <v>#VALUE!</v>
      </c>
      <c r="G63" s="144" t="str">
        <f t="shared" si="3"/>
        <v>#VALUE!</v>
      </c>
      <c r="H63" s="128" t="str">
        <f t="shared" si="4"/>
        <v>#VALUE!</v>
      </c>
      <c r="I63" s="128" t="str">
        <f t="shared" si="5"/>
        <v>#VALUE!</v>
      </c>
      <c r="J63" s="128" t="str">
        <f t="shared" si="6"/>
        <v>#VALUE!</v>
      </c>
      <c r="K63" s="128" t="str">
        <f t="shared" si="7"/>
        <v>#VALUE!</v>
      </c>
      <c r="L63" s="128" t="str">
        <f t="shared" si="8"/>
        <v>#VALUE!</v>
      </c>
      <c r="M63" s="128" t="str">
        <f t="shared" si="9"/>
        <v>#VALUE!</v>
      </c>
      <c r="N63" s="128" t="str">
        <f t="shared" si="10"/>
        <v>#VALUE!</v>
      </c>
      <c r="O63" s="128" t="str">
        <f t="shared" si="11"/>
        <v>#VALUE!</v>
      </c>
      <c r="P63" s="135" t="str">
        <f t="shared" si="12"/>
        <v>NO RX</v>
      </c>
      <c r="Q63" s="4" t="b">
        <v>0</v>
      </c>
      <c r="R63" s="4" t="str">
        <f t="shared" si="13"/>
        <v>LOW</v>
      </c>
      <c r="S63" s="145">
        <v>44250.0</v>
      </c>
      <c r="T63" s="136">
        <f t="shared" si="14"/>
        <v>44565</v>
      </c>
      <c r="U63" s="4" t="str">
        <f t="shared" si="15"/>
        <v> </v>
      </c>
      <c r="V63" s="4" t="str">
        <f t="shared" si="16"/>
        <v> </v>
      </c>
      <c r="W63" s="123"/>
      <c r="X63" s="123"/>
      <c r="Y63" s="123"/>
      <c r="Z63" s="123"/>
      <c r="AA63" s="123"/>
      <c r="AB63" s="123"/>
      <c r="AC63" s="123"/>
      <c r="AD63" s="123"/>
      <c r="AE63" s="123"/>
    </row>
    <row r="64">
      <c r="A64" s="137">
        <v>9286.0</v>
      </c>
      <c r="B64" s="138" t="s">
        <v>6505</v>
      </c>
      <c r="C64" s="132" t="b">
        <v>1</v>
      </c>
      <c r="D64" s="133">
        <v>44496.0</v>
      </c>
      <c r="E64" s="134" t="str">
        <f t="shared" si="1"/>
        <v>OPI RX</v>
      </c>
      <c r="F64" s="128" t="str">
        <f t="shared" si="2"/>
        <v>#VALUE!</v>
      </c>
      <c r="G64" s="128" t="str">
        <f t="shared" si="3"/>
        <v>#VALUE!</v>
      </c>
      <c r="H64" s="128" t="str">
        <f t="shared" si="4"/>
        <v>#VALUE!</v>
      </c>
      <c r="I64" s="128" t="str">
        <f t="shared" si="5"/>
        <v>#VALUE!</v>
      </c>
      <c r="J64" s="128" t="str">
        <f t="shared" si="6"/>
        <v>#VALUE!</v>
      </c>
      <c r="K64" s="128" t="str">
        <f t="shared" si="7"/>
        <v>#VALUE!</v>
      </c>
      <c r="L64" s="128" t="str">
        <f t="shared" si="8"/>
        <v>#VALUE!</v>
      </c>
      <c r="M64" s="128" t="str">
        <f t="shared" si="9"/>
        <v>#VALUE!</v>
      </c>
      <c r="N64" s="128" t="str">
        <f t="shared" si="10"/>
        <v>#VALUE!</v>
      </c>
      <c r="O64" s="128" t="str">
        <f t="shared" si="11"/>
        <v>#VALUE!</v>
      </c>
      <c r="P64" s="135" t="str">
        <f t="shared" si="12"/>
        <v>OPIOIDS</v>
      </c>
      <c r="Q64" s="4" t="b">
        <v>1</v>
      </c>
      <c r="R64" s="135" t="str">
        <f t="shared" si="13"/>
        <v>HIGH</v>
      </c>
      <c r="S64" s="3">
        <v>44153.0</v>
      </c>
      <c r="T64" s="136">
        <f t="shared" si="14"/>
        <v>44496</v>
      </c>
      <c r="U64" s="4" t="str">
        <f t="shared" si="15"/>
        <v>DUE COMM</v>
      </c>
      <c r="V64" s="4" t="str">
        <f t="shared" si="16"/>
        <v> </v>
      </c>
      <c r="W64" s="123"/>
      <c r="X64" s="123"/>
      <c r="Y64" s="123"/>
      <c r="Z64" s="123"/>
      <c r="AA64" s="123"/>
      <c r="AB64" s="123"/>
      <c r="AC64" s="123"/>
      <c r="AD64" s="123"/>
      <c r="AE64" s="123"/>
    </row>
    <row r="65">
      <c r="A65" s="130">
        <v>9299.0</v>
      </c>
      <c r="B65" s="131" t="s">
        <v>6506</v>
      </c>
      <c r="C65" s="141" t="b">
        <v>1</v>
      </c>
      <c r="D65" s="133">
        <v>44557.0</v>
      </c>
      <c r="E65" s="128" t="str">
        <f t="shared" si="1"/>
        <v>#VALUE!</v>
      </c>
      <c r="F65" s="134" t="str">
        <f t="shared" si="2"/>
        <v>OPI RX</v>
      </c>
      <c r="G65" s="128" t="str">
        <f t="shared" si="3"/>
        <v>#VALUE!</v>
      </c>
      <c r="H65" s="128" t="str">
        <f t="shared" si="4"/>
        <v>#VALUE!</v>
      </c>
      <c r="I65" s="128" t="str">
        <f t="shared" si="5"/>
        <v>#VALUE!</v>
      </c>
      <c r="J65" s="128" t="str">
        <f t="shared" si="6"/>
        <v>#VALUE!</v>
      </c>
      <c r="K65" s="128" t="str">
        <f t="shared" si="7"/>
        <v>#VALUE!</v>
      </c>
      <c r="L65" s="128" t="str">
        <f t="shared" si="8"/>
        <v>#VALUE!</v>
      </c>
      <c r="M65" s="128" t="str">
        <f t="shared" si="9"/>
        <v>#VALUE!</v>
      </c>
      <c r="N65" s="128" t="str">
        <f t="shared" si="10"/>
        <v>#VALUE!</v>
      </c>
      <c r="O65" s="128" t="str">
        <f t="shared" si="11"/>
        <v>#VALUE!</v>
      </c>
      <c r="P65" s="135" t="str">
        <f t="shared" si="12"/>
        <v>OPIOIDS</v>
      </c>
      <c r="Q65" s="2" t="b">
        <v>0</v>
      </c>
      <c r="R65" s="4" t="str">
        <f t="shared" si="13"/>
        <v>LOW</v>
      </c>
      <c r="S65" s="3">
        <v>44544.0</v>
      </c>
      <c r="T65" s="136">
        <f t="shared" si="14"/>
        <v>44557</v>
      </c>
      <c r="U65" s="4" t="str">
        <f t="shared" si="15"/>
        <v> </v>
      </c>
      <c r="V65" s="4" t="str">
        <f t="shared" si="16"/>
        <v> </v>
      </c>
      <c r="W65" s="123"/>
      <c r="X65" s="123"/>
      <c r="Y65" s="123"/>
      <c r="Z65" s="123"/>
      <c r="AA65" s="123"/>
      <c r="AB65" s="123"/>
      <c r="AC65" s="123"/>
      <c r="AD65" s="123"/>
      <c r="AE65" s="123"/>
    </row>
    <row r="66">
      <c r="A66" s="137">
        <v>9300.0</v>
      </c>
      <c r="B66" s="138" t="s">
        <v>6507</v>
      </c>
      <c r="C66" s="132" t="b">
        <v>1</v>
      </c>
      <c r="D66" s="133">
        <v>44497.0</v>
      </c>
      <c r="E66" s="128" t="str">
        <f t="shared" si="1"/>
        <v>#VALUE!</v>
      </c>
      <c r="F66" s="134" t="str">
        <f t="shared" si="2"/>
        <v>OPI RX</v>
      </c>
      <c r="G66" s="128" t="str">
        <f t="shared" si="3"/>
        <v>#VALUE!</v>
      </c>
      <c r="H66" s="128" t="str">
        <f t="shared" si="4"/>
        <v>#VALUE!</v>
      </c>
      <c r="I66" s="128" t="str">
        <f t="shared" si="5"/>
        <v>#VALUE!</v>
      </c>
      <c r="J66" s="128" t="str">
        <f t="shared" si="6"/>
        <v>#VALUE!</v>
      </c>
      <c r="K66" s="128" t="str">
        <f t="shared" si="7"/>
        <v>#VALUE!</v>
      </c>
      <c r="L66" s="128" t="str">
        <f t="shared" si="8"/>
        <v>#VALUE!</v>
      </c>
      <c r="M66" s="128" t="str">
        <f t="shared" si="9"/>
        <v>#VALUE!</v>
      </c>
      <c r="N66" s="128" t="str">
        <f t="shared" si="10"/>
        <v>#VALUE!</v>
      </c>
      <c r="O66" s="128" t="str">
        <f t="shared" si="11"/>
        <v>#VALUE!</v>
      </c>
      <c r="P66" s="135" t="str">
        <f t="shared" si="12"/>
        <v>OPIOIDS</v>
      </c>
      <c r="Q66" s="4" t="b">
        <v>0</v>
      </c>
      <c r="R66" s="4" t="str">
        <f t="shared" si="13"/>
        <v>LOW</v>
      </c>
      <c r="S66" s="3">
        <v>44229.0</v>
      </c>
      <c r="T66" s="136">
        <f t="shared" si="14"/>
        <v>44497</v>
      </c>
      <c r="U66" s="4" t="str">
        <f t="shared" si="15"/>
        <v> </v>
      </c>
      <c r="V66" s="4" t="str">
        <f t="shared" si="16"/>
        <v> </v>
      </c>
      <c r="W66" s="123"/>
      <c r="X66" s="123"/>
      <c r="Y66" s="123"/>
      <c r="Z66" s="123"/>
      <c r="AA66" s="123"/>
      <c r="AB66" s="123"/>
      <c r="AC66" s="123"/>
      <c r="AD66" s="123"/>
      <c r="AE66" s="123"/>
    </row>
    <row r="67">
      <c r="A67" s="130">
        <v>9303.0</v>
      </c>
      <c r="B67" s="55" t="s">
        <v>6508</v>
      </c>
      <c r="C67" s="55" t="b">
        <v>1</v>
      </c>
      <c r="D67" s="146">
        <v>44577.0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tr">
        <f t="shared" si="12"/>
        <v>NO RX</v>
      </c>
      <c r="Q67" s="4" t="b">
        <v>0</v>
      </c>
      <c r="R67" s="4" t="str">
        <f t="shared" si="13"/>
        <v>LOW</v>
      </c>
      <c r="S67" s="147">
        <v>43911.0</v>
      </c>
      <c r="T67" s="136"/>
      <c r="U67" s="4" t="str">
        <f t="shared" si="15"/>
        <v>DUE COMM</v>
      </c>
      <c r="V67" s="4" t="str">
        <f t="shared" si="16"/>
        <v> </v>
      </c>
      <c r="W67" s="123"/>
      <c r="X67" s="123"/>
      <c r="Y67" s="123"/>
      <c r="Z67" s="123"/>
      <c r="AA67" s="123"/>
      <c r="AB67" s="123"/>
      <c r="AC67" s="123"/>
      <c r="AD67" s="123"/>
      <c r="AE67" s="123"/>
    </row>
    <row r="68">
      <c r="A68" s="130">
        <v>9308.0</v>
      </c>
      <c r="B68" s="131" t="s">
        <v>6509</v>
      </c>
      <c r="C68" s="132" t="b">
        <v>1</v>
      </c>
      <c r="D68" s="140">
        <v>44577.0</v>
      </c>
      <c r="E68" s="128" t="str">
        <f t="shared" ref="E68:E308" si="17">IF(SEARCH($E$1,$B68)&gt;=1,"OPI RX","NO RX")</f>
        <v>#VALUE!</v>
      </c>
      <c r="F68" s="128" t="str">
        <f t="shared" ref="F68:F308" si="18">IF(SEARCH($F$1,$B68)&gt;=1,"OPI RX","NO RX")</f>
        <v>#VALUE!</v>
      </c>
      <c r="G68" s="134" t="str">
        <f t="shared" ref="G68:G308" si="19">IF(SEARCH($G$1,$B68)&gt;=1,"OPI RX","NO RX")</f>
        <v>OPI RX</v>
      </c>
      <c r="H68" s="134" t="str">
        <f t="shared" ref="H68:H308" si="20">IF(SEARCH($H$1,$B68)&gt;=1,"OPI RX","NO RX")</f>
        <v>OPI RX</v>
      </c>
      <c r="I68" s="128" t="str">
        <f t="shared" ref="I68:I308" si="21">IF(SEARCH($I$1,$B68)&gt;=1,"OPI RX","NO RX")</f>
        <v>#VALUE!</v>
      </c>
      <c r="J68" s="128" t="str">
        <f t="shared" ref="J68:J308" si="22">IF(SEARCH($J$1,$B68)&gt;=1,"OPI RX","NO RX")</f>
        <v>#VALUE!</v>
      </c>
      <c r="K68" s="128" t="str">
        <f t="shared" ref="K68:K308" si="23">IF(SEARCH($K$1,$B68)&gt;=1,"OPI RX","NO RX")</f>
        <v>#VALUE!</v>
      </c>
      <c r="L68" s="128" t="str">
        <f t="shared" ref="L68:L308" si="24">IF(SEARCH($L$1,$B68)&gt;=1,"OPI RX","NO RX")</f>
        <v>#VALUE!</v>
      </c>
      <c r="M68" s="128" t="str">
        <f t="shared" ref="M68:M308" si="25">IF(SEARCH($M$1,$B68)&gt;=1,"OPI RX","NO RX")</f>
        <v>#VALUE!</v>
      </c>
      <c r="N68" s="128" t="str">
        <f t="shared" ref="N68:N308" si="26">IF(SEARCH($N$1,$B68)&gt;=1,"OPI RX","NO RX")</f>
        <v>#VALUE!</v>
      </c>
      <c r="O68" s="128" t="str">
        <f t="shared" ref="O68:O308" si="27">IF(SEARCH($O$1,$B68)&gt;=1,"OPI RX","NO RX")</f>
        <v>#VALUE!</v>
      </c>
      <c r="P68" s="135" t="str">
        <f t="shared" si="12"/>
        <v>OPIOIDS</v>
      </c>
      <c r="Q68" s="4" t="b">
        <v>0</v>
      </c>
      <c r="R68" s="4" t="str">
        <f t="shared" si="13"/>
        <v>LOW</v>
      </c>
      <c r="S68" s="3"/>
      <c r="T68" s="136">
        <f t="shared" ref="T68:T308" si="28">D68</f>
        <v>44577</v>
      </c>
      <c r="U68" s="4" t="str">
        <f t="shared" si="15"/>
        <v>DUE COMM</v>
      </c>
      <c r="V68" s="4" t="str">
        <f t="shared" si="16"/>
        <v> </v>
      </c>
      <c r="W68" s="123"/>
      <c r="X68" s="123"/>
      <c r="Y68" s="123"/>
      <c r="Z68" s="123"/>
      <c r="AA68" s="123"/>
      <c r="AB68" s="123"/>
      <c r="AC68" s="123"/>
      <c r="AD68" s="123"/>
      <c r="AE68" s="123"/>
    </row>
    <row r="69">
      <c r="A69" s="130">
        <v>9309.0</v>
      </c>
      <c r="B69" s="131" t="s">
        <v>6510</v>
      </c>
      <c r="C69" s="132" t="b">
        <v>1</v>
      </c>
      <c r="D69" s="133">
        <v>44519.0</v>
      </c>
      <c r="E69" s="128" t="str">
        <f t="shared" si="17"/>
        <v>#VALUE!</v>
      </c>
      <c r="F69" s="128" t="str">
        <f t="shared" si="18"/>
        <v>#VALUE!</v>
      </c>
      <c r="G69" s="128" t="str">
        <f t="shared" si="19"/>
        <v>#VALUE!</v>
      </c>
      <c r="H69" s="128" t="str">
        <f t="shared" si="20"/>
        <v>#VALUE!</v>
      </c>
      <c r="I69" s="134" t="str">
        <f t="shared" si="21"/>
        <v>OPI RX</v>
      </c>
      <c r="J69" s="128" t="str">
        <f t="shared" si="22"/>
        <v>#VALUE!</v>
      </c>
      <c r="K69" s="128" t="str">
        <f t="shared" si="23"/>
        <v>#VALUE!</v>
      </c>
      <c r="L69" s="128" t="str">
        <f t="shared" si="24"/>
        <v>#VALUE!</v>
      </c>
      <c r="M69" s="128" t="str">
        <f t="shared" si="25"/>
        <v>#VALUE!</v>
      </c>
      <c r="N69" s="128" t="str">
        <f t="shared" si="26"/>
        <v>#VALUE!</v>
      </c>
      <c r="O69" s="128" t="str">
        <f t="shared" si="27"/>
        <v>#VALUE!</v>
      </c>
      <c r="P69" s="135" t="str">
        <f t="shared" si="12"/>
        <v>OPIOIDS</v>
      </c>
      <c r="Q69" s="2" t="b">
        <v>1</v>
      </c>
      <c r="R69" s="135" t="str">
        <f t="shared" si="13"/>
        <v>HIGH</v>
      </c>
      <c r="S69" s="3">
        <v>44424.0</v>
      </c>
      <c r="T69" s="136">
        <f t="shared" si="28"/>
        <v>44519</v>
      </c>
      <c r="U69" s="4" t="str">
        <f t="shared" si="15"/>
        <v> </v>
      </c>
      <c r="V69" s="4" t="str">
        <f t="shared" si="16"/>
        <v> </v>
      </c>
      <c r="W69" s="123"/>
      <c r="X69" s="123"/>
      <c r="Y69" s="123"/>
      <c r="Z69" s="123"/>
      <c r="AA69" s="123"/>
      <c r="AB69" s="123"/>
      <c r="AC69" s="123"/>
      <c r="AD69" s="123"/>
      <c r="AE69" s="123"/>
    </row>
    <row r="70">
      <c r="A70" s="137">
        <v>9337.0</v>
      </c>
      <c r="B70" s="138" t="s">
        <v>6463</v>
      </c>
      <c r="C70" s="132" t="b">
        <v>1</v>
      </c>
      <c r="D70" s="133">
        <v>44428.0</v>
      </c>
      <c r="E70" s="128" t="str">
        <f t="shared" si="17"/>
        <v>#VALUE!</v>
      </c>
      <c r="F70" s="134" t="str">
        <f t="shared" si="18"/>
        <v>OPI RX</v>
      </c>
      <c r="G70" s="128" t="str">
        <f t="shared" si="19"/>
        <v>#VALUE!</v>
      </c>
      <c r="H70" s="128" t="str">
        <f t="shared" si="20"/>
        <v>#VALUE!</v>
      </c>
      <c r="I70" s="128" t="str">
        <f t="shared" si="21"/>
        <v>#VALUE!</v>
      </c>
      <c r="J70" s="128" t="str">
        <f t="shared" si="22"/>
        <v>#VALUE!</v>
      </c>
      <c r="K70" s="128" t="str">
        <f t="shared" si="23"/>
        <v>#VALUE!</v>
      </c>
      <c r="L70" s="128" t="str">
        <f t="shared" si="24"/>
        <v>#VALUE!</v>
      </c>
      <c r="M70" s="128" t="str">
        <f t="shared" si="25"/>
        <v>#VALUE!</v>
      </c>
      <c r="N70" s="128" t="str">
        <f t="shared" si="26"/>
        <v>#VALUE!</v>
      </c>
      <c r="O70" s="128" t="str">
        <f t="shared" si="27"/>
        <v>#VALUE!</v>
      </c>
      <c r="P70" s="135" t="str">
        <f t="shared" si="12"/>
        <v>OPIOIDS</v>
      </c>
      <c r="Q70" s="4" t="b">
        <v>0</v>
      </c>
      <c r="R70" s="4" t="str">
        <f t="shared" si="13"/>
        <v>LOW</v>
      </c>
      <c r="S70" s="3"/>
      <c r="T70" s="136">
        <f t="shared" si="28"/>
        <v>44428</v>
      </c>
      <c r="U70" s="4" t="str">
        <f t="shared" si="15"/>
        <v>DUE COMM</v>
      </c>
      <c r="V70" s="4" t="str">
        <f t="shared" si="16"/>
        <v> </v>
      </c>
      <c r="W70" s="123"/>
      <c r="X70" s="123"/>
      <c r="Y70" s="123"/>
      <c r="Z70" s="123"/>
      <c r="AA70" s="123"/>
      <c r="AB70" s="123"/>
      <c r="AC70" s="123"/>
      <c r="AD70" s="123"/>
      <c r="AE70" s="123"/>
    </row>
    <row r="71">
      <c r="A71" s="137">
        <v>9353.0</v>
      </c>
      <c r="B71" s="138" t="s">
        <v>6463</v>
      </c>
      <c r="C71" s="139" t="b">
        <v>1</v>
      </c>
      <c r="D71" s="133">
        <v>44448.0</v>
      </c>
      <c r="E71" s="128" t="str">
        <f t="shared" si="17"/>
        <v>#VALUE!</v>
      </c>
      <c r="F71" s="134" t="str">
        <f t="shared" si="18"/>
        <v>OPI RX</v>
      </c>
      <c r="G71" s="128" t="str">
        <f t="shared" si="19"/>
        <v>#VALUE!</v>
      </c>
      <c r="H71" s="128" t="str">
        <f t="shared" si="20"/>
        <v>#VALUE!</v>
      </c>
      <c r="I71" s="128" t="str">
        <f t="shared" si="21"/>
        <v>#VALUE!</v>
      </c>
      <c r="J71" s="128" t="str">
        <f t="shared" si="22"/>
        <v>#VALUE!</v>
      </c>
      <c r="K71" s="128" t="str">
        <f t="shared" si="23"/>
        <v>#VALUE!</v>
      </c>
      <c r="L71" s="128" t="str">
        <f t="shared" si="24"/>
        <v>#VALUE!</v>
      </c>
      <c r="M71" s="128" t="str">
        <f t="shared" si="25"/>
        <v>#VALUE!</v>
      </c>
      <c r="N71" s="128" t="str">
        <f t="shared" si="26"/>
        <v>#VALUE!</v>
      </c>
      <c r="O71" s="128" t="str">
        <f t="shared" si="27"/>
        <v>#VALUE!</v>
      </c>
      <c r="P71" s="135" t="str">
        <f t="shared" si="12"/>
        <v>OPIOIDS</v>
      </c>
      <c r="Q71" s="4" t="b">
        <v>0</v>
      </c>
      <c r="R71" s="4" t="str">
        <f t="shared" si="13"/>
        <v>LOW</v>
      </c>
      <c r="S71" s="3"/>
      <c r="T71" s="136">
        <f t="shared" si="28"/>
        <v>44448</v>
      </c>
      <c r="U71" s="4" t="str">
        <f t="shared" si="15"/>
        <v>DUE COMM</v>
      </c>
      <c r="V71" s="4" t="str">
        <f t="shared" si="16"/>
        <v> </v>
      </c>
      <c r="W71" s="123"/>
      <c r="X71" s="123"/>
      <c r="Y71" s="123"/>
      <c r="Z71" s="123"/>
      <c r="AA71" s="123"/>
      <c r="AB71" s="123"/>
      <c r="AC71" s="123"/>
      <c r="AD71" s="123"/>
      <c r="AE71" s="123"/>
    </row>
    <row r="72">
      <c r="A72" s="130">
        <v>9357.0</v>
      </c>
      <c r="B72" s="131" t="s">
        <v>6491</v>
      </c>
      <c r="C72" s="132" t="b">
        <v>1</v>
      </c>
      <c r="D72" s="133">
        <v>44494.0</v>
      </c>
      <c r="E72" s="128" t="str">
        <f t="shared" si="17"/>
        <v>#VALUE!</v>
      </c>
      <c r="F72" s="134" t="str">
        <f t="shared" si="18"/>
        <v>OPI RX</v>
      </c>
      <c r="G72" s="128" t="str">
        <f t="shared" si="19"/>
        <v>#VALUE!</v>
      </c>
      <c r="H72" s="128" t="str">
        <f t="shared" si="20"/>
        <v>#VALUE!</v>
      </c>
      <c r="I72" s="128" t="str">
        <f t="shared" si="21"/>
        <v>#VALUE!</v>
      </c>
      <c r="J72" s="128" t="str">
        <f t="shared" si="22"/>
        <v>#VALUE!</v>
      </c>
      <c r="K72" s="128" t="str">
        <f t="shared" si="23"/>
        <v>#VALUE!</v>
      </c>
      <c r="L72" s="128" t="str">
        <f t="shared" si="24"/>
        <v>#VALUE!</v>
      </c>
      <c r="M72" s="128" t="str">
        <f t="shared" si="25"/>
        <v>#VALUE!</v>
      </c>
      <c r="N72" s="128" t="str">
        <f t="shared" si="26"/>
        <v>#VALUE!</v>
      </c>
      <c r="O72" s="128" t="str">
        <f t="shared" si="27"/>
        <v>#VALUE!</v>
      </c>
      <c r="P72" s="135" t="str">
        <f t="shared" si="12"/>
        <v>OPIOIDS</v>
      </c>
      <c r="Q72" s="4" t="b">
        <v>0</v>
      </c>
      <c r="R72" s="4" t="str">
        <f t="shared" si="13"/>
        <v>LOW</v>
      </c>
      <c r="S72" s="3">
        <v>44295.0</v>
      </c>
      <c r="T72" s="136">
        <f t="shared" si="28"/>
        <v>44494</v>
      </c>
      <c r="U72" s="4" t="str">
        <f t="shared" si="15"/>
        <v> </v>
      </c>
      <c r="V72" s="4" t="str">
        <f t="shared" si="16"/>
        <v> </v>
      </c>
      <c r="W72" s="123"/>
      <c r="X72" s="123"/>
      <c r="Y72" s="123"/>
      <c r="Z72" s="123"/>
      <c r="AA72" s="123"/>
      <c r="AB72" s="123"/>
      <c r="AC72" s="123"/>
      <c r="AD72" s="123"/>
      <c r="AE72" s="123"/>
    </row>
    <row r="73">
      <c r="A73" s="130">
        <v>9359.0</v>
      </c>
      <c r="B73" s="131" t="s">
        <v>6511</v>
      </c>
      <c r="C73" s="132" t="b">
        <v>1</v>
      </c>
      <c r="D73" s="133">
        <v>44404.0</v>
      </c>
      <c r="E73" s="128" t="str">
        <f t="shared" si="17"/>
        <v>#VALUE!</v>
      </c>
      <c r="F73" s="134" t="str">
        <f t="shared" si="18"/>
        <v>OPI RX</v>
      </c>
      <c r="G73" s="128" t="str">
        <f t="shared" si="19"/>
        <v>#VALUE!</v>
      </c>
      <c r="H73" s="128" t="str">
        <f t="shared" si="20"/>
        <v>#VALUE!</v>
      </c>
      <c r="I73" s="128" t="str">
        <f t="shared" si="21"/>
        <v>#VALUE!</v>
      </c>
      <c r="J73" s="128" t="str">
        <f t="shared" si="22"/>
        <v>#VALUE!</v>
      </c>
      <c r="K73" s="128" t="str">
        <f t="shared" si="23"/>
        <v>#VALUE!</v>
      </c>
      <c r="L73" s="128" t="str">
        <f t="shared" si="24"/>
        <v>#VALUE!</v>
      </c>
      <c r="M73" s="128" t="str">
        <f t="shared" si="25"/>
        <v>#VALUE!</v>
      </c>
      <c r="N73" s="128" t="str">
        <f t="shared" si="26"/>
        <v>#VALUE!</v>
      </c>
      <c r="O73" s="128" t="str">
        <f t="shared" si="27"/>
        <v>#VALUE!</v>
      </c>
      <c r="P73" s="135" t="str">
        <f t="shared" si="12"/>
        <v>OPIOIDS</v>
      </c>
      <c r="Q73" s="4" t="b">
        <v>1</v>
      </c>
      <c r="R73" s="135" t="str">
        <f t="shared" si="13"/>
        <v>HIGH</v>
      </c>
      <c r="S73" s="3"/>
      <c r="T73" s="136">
        <f t="shared" si="28"/>
        <v>44404</v>
      </c>
      <c r="U73" s="4" t="str">
        <f t="shared" si="15"/>
        <v>DUE COMM</v>
      </c>
      <c r="V73" s="4" t="str">
        <f t="shared" si="16"/>
        <v> </v>
      </c>
      <c r="W73" s="123"/>
      <c r="X73" s="123"/>
      <c r="Y73" s="123"/>
      <c r="Z73" s="123"/>
      <c r="AA73" s="123"/>
      <c r="AB73" s="123"/>
      <c r="AC73" s="123"/>
      <c r="AD73" s="123"/>
      <c r="AE73" s="123"/>
    </row>
    <row r="74">
      <c r="A74" s="130">
        <v>9361.0</v>
      </c>
      <c r="B74" s="131" t="s">
        <v>6463</v>
      </c>
      <c r="C74" s="139" t="b">
        <v>1</v>
      </c>
      <c r="D74" s="133">
        <v>44535.0</v>
      </c>
      <c r="E74" s="128" t="str">
        <f t="shared" si="17"/>
        <v>#VALUE!</v>
      </c>
      <c r="F74" s="134" t="str">
        <f t="shared" si="18"/>
        <v>OPI RX</v>
      </c>
      <c r="G74" s="128" t="str">
        <f t="shared" si="19"/>
        <v>#VALUE!</v>
      </c>
      <c r="H74" s="128" t="str">
        <f t="shared" si="20"/>
        <v>#VALUE!</v>
      </c>
      <c r="I74" s="128" t="str">
        <f t="shared" si="21"/>
        <v>#VALUE!</v>
      </c>
      <c r="J74" s="128" t="str">
        <f t="shared" si="22"/>
        <v>#VALUE!</v>
      </c>
      <c r="K74" s="128" t="str">
        <f t="shared" si="23"/>
        <v>#VALUE!</v>
      </c>
      <c r="L74" s="128" t="str">
        <f t="shared" si="24"/>
        <v>#VALUE!</v>
      </c>
      <c r="M74" s="128" t="str">
        <f t="shared" si="25"/>
        <v>#VALUE!</v>
      </c>
      <c r="N74" s="128" t="str">
        <f t="shared" si="26"/>
        <v>#VALUE!</v>
      </c>
      <c r="O74" s="128" t="str">
        <f t="shared" si="27"/>
        <v>#VALUE!</v>
      </c>
      <c r="P74" s="135" t="str">
        <f t="shared" si="12"/>
        <v>OPIOIDS</v>
      </c>
      <c r="Q74" s="4" t="b">
        <v>0</v>
      </c>
      <c r="R74" s="4" t="str">
        <f t="shared" si="13"/>
        <v>LOW</v>
      </c>
      <c r="S74" s="3">
        <v>44138.0</v>
      </c>
      <c r="T74" s="136">
        <f t="shared" si="28"/>
        <v>44535</v>
      </c>
      <c r="U74" s="4" t="str">
        <f t="shared" si="15"/>
        <v>DUE COMM</v>
      </c>
      <c r="V74" s="4" t="str">
        <f t="shared" si="16"/>
        <v> </v>
      </c>
      <c r="W74" s="123"/>
      <c r="X74" s="123"/>
      <c r="Y74" s="123"/>
      <c r="Z74" s="123"/>
      <c r="AA74" s="123"/>
      <c r="AB74" s="123"/>
      <c r="AC74" s="123"/>
      <c r="AD74" s="123"/>
      <c r="AE74" s="123"/>
    </row>
    <row r="75">
      <c r="A75" s="130">
        <v>9373.0</v>
      </c>
      <c r="B75" s="131" t="s">
        <v>6463</v>
      </c>
      <c r="C75" s="139" t="b">
        <v>1</v>
      </c>
      <c r="D75" s="133">
        <v>44519.0</v>
      </c>
      <c r="E75" s="128" t="str">
        <f t="shared" si="17"/>
        <v>#VALUE!</v>
      </c>
      <c r="F75" s="134" t="str">
        <f t="shared" si="18"/>
        <v>OPI RX</v>
      </c>
      <c r="G75" s="128" t="str">
        <f t="shared" si="19"/>
        <v>#VALUE!</v>
      </c>
      <c r="H75" s="128" t="str">
        <f t="shared" si="20"/>
        <v>#VALUE!</v>
      </c>
      <c r="I75" s="128" t="str">
        <f t="shared" si="21"/>
        <v>#VALUE!</v>
      </c>
      <c r="J75" s="128" t="str">
        <f t="shared" si="22"/>
        <v>#VALUE!</v>
      </c>
      <c r="K75" s="128" t="str">
        <f t="shared" si="23"/>
        <v>#VALUE!</v>
      </c>
      <c r="L75" s="128" t="str">
        <f t="shared" si="24"/>
        <v>#VALUE!</v>
      </c>
      <c r="M75" s="128" t="str">
        <f t="shared" si="25"/>
        <v>#VALUE!</v>
      </c>
      <c r="N75" s="128" t="str">
        <f t="shared" si="26"/>
        <v>#VALUE!</v>
      </c>
      <c r="O75" s="128" t="str">
        <f t="shared" si="27"/>
        <v>#VALUE!</v>
      </c>
      <c r="P75" s="135" t="str">
        <f t="shared" si="12"/>
        <v>OPIOIDS</v>
      </c>
      <c r="Q75" s="4" t="b">
        <v>0</v>
      </c>
      <c r="R75" s="4" t="str">
        <f t="shared" si="13"/>
        <v>LOW</v>
      </c>
      <c r="S75" s="3">
        <v>44221.0</v>
      </c>
      <c r="T75" s="136">
        <f t="shared" si="28"/>
        <v>44519</v>
      </c>
      <c r="U75" s="4" t="str">
        <f t="shared" si="15"/>
        <v> </v>
      </c>
      <c r="V75" s="4" t="str">
        <f t="shared" si="16"/>
        <v> </v>
      </c>
      <c r="W75" s="123"/>
      <c r="X75" s="123"/>
      <c r="Y75" s="123"/>
      <c r="Z75" s="123"/>
      <c r="AA75" s="123"/>
      <c r="AB75" s="123"/>
      <c r="AC75" s="123"/>
      <c r="AD75" s="123"/>
      <c r="AE75" s="123"/>
    </row>
    <row r="76">
      <c r="A76" s="137">
        <v>9376.0</v>
      </c>
      <c r="B76" s="138" t="s">
        <v>6512</v>
      </c>
      <c r="C76" s="139" t="b">
        <v>1</v>
      </c>
      <c r="D76" s="133">
        <v>44384.0</v>
      </c>
      <c r="E76" s="128" t="str">
        <f t="shared" si="17"/>
        <v>#VALUE!</v>
      </c>
      <c r="F76" s="128" t="str">
        <f t="shared" si="18"/>
        <v>#VALUE!</v>
      </c>
      <c r="G76" s="128" t="str">
        <f t="shared" si="19"/>
        <v>#VALUE!</v>
      </c>
      <c r="H76" s="128" t="str">
        <f t="shared" si="20"/>
        <v>#VALUE!</v>
      </c>
      <c r="I76" s="128" t="str">
        <f t="shared" si="21"/>
        <v>#VALUE!</v>
      </c>
      <c r="J76" s="128" t="str">
        <f t="shared" si="22"/>
        <v>#VALUE!</v>
      </c>
      <c r="K76" s="128" t="str">
        <f t="shared" si="23"/>
        <v>#VALUE!</v>
      </c>
      <c r="L76" s="128" t="str">
        <f t="shared" si="24"/>
        <v>#VALUE!</v>
      </c>
      <c r="M76" s="134" t="str">
        <f t="shared" si="25"/>
        <v>OPI RX</v>
      </c>
      <c r="N76" s="128" t="str">
        <f t="shared" si="26"/>
        <v>#VALUE!</v>
      </c>
      <c r="O76" s="128" t="str">
        <f t="shared" si="27"/>
        <v>#VALUE!</v>
      </c>
      <c r="P76" s="135" t="str">
        <f t="shared" si="12"/>
        <v>OPIOIDS</v>
      </c>
      <c r="Q76" s="2" t="b">
        <v>0</v>
      </c>
      <c r="R76" s="4" t="str">
        <f t="shared" si="13"/>
        <v>LOW</v>
      </c>
      <c r="S76" s="3"/>
      <c r="T76" s="136">
        <f t="shared" si="28"/>
        <v>44384</v>
      </c>
      <c r="U76" s="4" t="str">
        <f t="shared" si="15"/>
        <v>DUE COMM</v>
      </c>
      <c r="V76" s="4" t="str">
        <f t="shared" si="16"/>
        <v> </v>
      </c>
      <c r="W76" s="123"/>
      <c r="X76" s="123"/>
      <c r="Y76" s="123"/>
      <c r="Z76" s="123"/>
      <c r="AA76" s="123"/>
      <c r="AB76" s="123"/>
      <c r="AC76" s="123"/>
      <c r="AD76" s="123"/>
      <c r="AE76" s="123"/>
    </row>
    <row r="77">
      <c r="A77" s="137">
        <v>9377.0</v>
      </c>
      <c r="B77" s="138" t="s">
        <v>6513</v>
      </c>
      <c r="C77" s="132" t="b">
        <v>1</v>
      </c>
      <c r="D77" s="133">
        <v>44475.0</v>
      </c>
      <c r="E77" s="128" t="str">
        <f t="shared" si="17"/>
        <v>#VALUE!</v>
      </c>
      <c r="F77" s="134" t="str">
        <f t="shared" si="18"/>
        <v>OPI RX</v>
      </c>
      <c r="G77" s="128" t="str">
        <f t="shared" si="19"/>
        <v>#VALUE!</v>
      </c>
      <c r="H77" s="128" t="str">
        <f t="shared" si="20"/>
        <v>#VALUE!</v>
      </c>
      <c r="I77" s="128" t="str">
        <f t="shared" si="21"/>
        <v>#VALUE!</v>
      </c>
      <c r="J77" s="134" t="str">
        <f t="shared" si="22"/>
        <v>OPI RX</v>
      </c>
      <c r="K77" s="128" t="str">
        <f t="shared" si="23"/>
        <v>#VALUE!</v>
      </c>
      <c r="L77" s="128" t="str">
        <f t="shared" si="24"/>
        <v>#VALUE!</v>
      </c>
      <c r="M77" s="128" t="str">
        <f t="shared" si="25"/>
        <v>#VALUE!</v>
      </c>
      <c r="N77" s="128" t="str">
        <f t="shared" si="26"/>
        <v>#VALUE!</v>
      </c>
      <c r="O77" s="128" t="str">
        <f t="shared" si="27"/>
        <v>#VALUE!</v>
      </c>
      <c r="P77" s="135" t="str">
        <f t="shared" si="12"/>
        <v>OPIOIDS</v>
      </c>
      <c r="Q77" s="2" t="b">
        <v>0</v>
      </c>
      <c r="R77" s="4" t="str">
        <f t="shared" si="13"/>
        <v>LOW</v>
      </c>
      <c r="S77" s="3">
        <v>44228.0</v>
      </c>
      <c r="T77" s="136">
        <f t="shared" si="28"/>
        <v>44475</v>
      </c>
      <c r="U77" s="4" t="str">
        <f t="shared" si="15"/>
        <v> </v>
      </c>
      <c r="V77" s="4" t="str">
        <f t="shared" si="16"/>
        <v> </v>
      </c>
      <c r="W77" s="123"/>
      <c r="X77" s="123"/>
      <c r="Y77" s="123"/>
      <c r="Z77" s="123"/>
      <c r="AA77" s="123"/>
      <c r="AB77" s="123"/>
      <c r="AC77" s="123"/>
      <c r="AD77" s="123"/>
      <c r="AE77" s="123"/>
    </row>
    <row r="78">
      <c r="A78" s="148">
        <v>9391.0</v>
      </c>
      <c r="B78" s="143" t="s">
        <v>6514</v>
      </c>
      <c r="C78" s="122" t="b">
        <v>0</v>
      </c>
      <c r="D78" s="3" t="s">
        <v>6461</v>
      </c>
      <c r="E78" s="128" t="str">
        <f t="shared" si="17"/>
        <v>#VALUE!</v>
      </c>
      <c r="F78" s="128" t="str">
        <f t="shared" si="18"/>
        <v>#VALUE!</v>
      </c>
      <c r="G78" s="128" t="str">
        <f t="shared" si="19"/>
        <v>#VALUE!</v>
      </c>
      <c r="H78" s="128" t="str">
        <f t="shared" si="20"/>
        <v>#VALUE!</v>
      </c>
      <c r="I78" s="128" t="str">
        <f t="shared" si="21"/>
        <v>#VALUE!</v>
      </c>
      <c r="J78" s="128" t="str">
        <f t="shared" si="22"/>
        <v>#VALUE!</v>
      </c>
      <c r="K78" s="128" t="str">
        <f t="shared" si="23"/>
        <v>#VALUE!</v>
      </c>
      <c r="L78" s="128" t="str">
        <f t="shared" si="24"/>
        <v>#VALUE!</v>
      </c>
      <c r="M78" s="134" t="str">
        <f t="shared" si="25"/>
        <v>OPI RX</v>
      </c>
      <c r="N78" s="128" t="str">
        <f t="shared" si="26"/>
        <v>#VALUE!</v>
      </c>
      <c r="O78" s="128" t="str">
        <f t="shared" si="27"/>
        <v>#VALUE!</v>
      </c>
      <c r="P78" s="135" t="str">
        <f t="shared" si="12"/>
        <v>OPIOIDS</v>
      </c>
      <c r="Q78" s="2" t="b">
        <v>0</v>
      </c>
      <c r="R78" s="4" t="str">
        <f t="shared" si="13"/>
        <v>LOW</v>
      </c>
      <c r="S78" s="3"/>
      <c r="T78" s="3" t="str">
        <f t="shared" si="28"/>
        <v> - </v>
      </c>
      <c r="U78" s="4" t="str">
        <f t="shared" si="15"/>
        <v>DUE COMM</v>
      </c>
      <c r="V78" s="4" t="str">
        <f t="shared" si="16"/>
        <v> </v>
      </c>
      <c r="W78" s="123"/>
      <c r="X78" s="123"/>
      <c r="Y78" s="123"/>
      <c r="Z78" s="123"/>
      <c r="AA78" s="123"/>
      <c r="AB78" s="123"/>
      <c r="AC78" s="123"/>
      <c r="AD78" s="123"/>
      <c r="AE78" s="123"/>
    </row>
    <row r="79">
      <c r="A79" s="127">
        <v>9392.0</v>
      </c>
      <c r="B79" s="2" t="s">
        <v>6512</v>
      </c>
      <c r="C79" s="124" t="b">
        <v>0</v>
      </c>
      <c r="D79" s="3" t="s">
        <v>6461</v>
      </c>
      <c r="E79" s="128" t="str">
        <f t="shared" si="17"/>
        <v>#VALUE!</v>
      </c>
      <c r="F79" s="128" t="str">
        <f t="shared" si="18"/>
        <v>#VALUE!</v>
      </c>
      <c r="G79" s="128" t="str">
        <f t="shared" si="19"/>
        <v>#VALUE!</v>
      </c>
      <c r="H79" s="128" t="str">
        <f t="shared" si="20"/>
        <v>#VALUE!</v>
      </c>
      <c r="I79" s="128" t="str">
        <f t="shared" si="21"/>
        <v>#VALUE!</v>
      </c>
      <c r="J79" s="128" t="str">
        <f t="shared" si="22"/>
        <v>#VALUE!</v>
      </c>
      <c r="K79" s="128" t="str">
        <f t="shared" si="23"/>
        <v>#VALUE!</v>
      </c>
      <c r="L79" s="128" t="str">
        <f t="shared" si="24"/>
        <v>#VALUE!</v>
      </c>
      <c r="M79" s="134" t="str">
        <f t="shared" si="25"/>
        <v>OPI RX</v>
      </c>
      <c r="N79" s="128" t="str">
        <f t="shared" si="26"/>
        <v>#VALUE!</v>
      </c>
      <c r="O79" s="128" t="str">
        <f t="shared" si="27"/>
        <v>#VALUE!</v>
      </c>
      <c r="P79" s="135" t="str">
        <f t="shared" si="12"/>
        <v>OPIOIDS</v>
      </c>
      <c r="Q79" s="4" t="b">
        <v>0</v>
      </c>
      <c r="R79" s="4" t="str">
        <f t="shared" si="13"/>
        <v>LOW</v>
      </c>
      <c r="S79" s="3"/>
      <c r="T79" s="3" t="str">
        <f t="shared" si="28"/>
        <v> - </v>
      </c>
      <c r="U79" s="4" t="str">
        <f t="shared" si="15"/>
        <v>DUE COMM</v>
      </c>
      <c r="V79" s="4" t="str">
        <f t="shared" si="16"/>
        <v> </v>
      </c>
      <c r="W79" s="123"/>
      <c r="X79" s="123"/>
      <c r="Y79" s="123"/>
      <c r="Z79" s="123"/>
      <c r="AA79" s="123"/>
      <c r="AB79" s="123"/>
      <c r="AC79" s="123"/>
      <c r="AD79" s="123"/>
      <c r="AE79" s="123"/>
    </row>
    <row r="80">
      <c r="A80" s="142">
        <v>9405.0</v>
      </c>
      <c r="B80" s="143" t="s">
        <v>6491</v>
      </c>
      <c r="C80" s="122" t="b">
        <v>0</v>
      </c>
      <c r="D80" s="3" t="s">
        <v>6461</v>
      </c>
      <c r="E80" s="128" t="str">
        <f t="shared" si="17"/>
        <v>#VALUE!</v>
      </c>
      <c r="F80" s="134" t="str">
        <f t="shared" si="18"/>
        <v>OPI RX</v>
      </c>
      <c r="G80" s="128" t="str">
        <f t="shared" si="19"/>
        <v>#VALUE!</v>
      </c>
      <c r="H80" s="128" t="str">
        <f t="shared" si="20"/>
        <v>#VALUE!</v>
      </c>
      <c r="I80" s="128" t="str">
        <f t="shared" si="21"/>
        <v>#VALUE!</v>
      </c>
      <c r="J80" s="128" t="str">
        <f t="shared" si="22"/>
        <v>#VALUE!</v>
      </c>
      <c r="K80" s="128" t="str">
        <f t="shared" si="23"/>
        <v>#VALUE!</v>
      </c>
      <c r="L80" s="128" t="str">
        <f t="shared" si="24"/>
        <v>#VALUE!</v>
      </c>
      <c r="M80" s="128" t="str">
        <f t="shared" si="25"/>
        <v>#VALUE!</v>
      </c>
      <c r="N80" s="128" t="str">
        <f t="shared" si="26"/>
        <v>#VALUE!</v>
      </c>
      <c r="O80" s="128" t="str">
        <f t="shared" si="27"/>
        <v>#VALUE!</v>
      </c>
      <c r="P80" s="135" t="str">
        <f t="shared" si="12"/>
        <v>OPIOIDS</v>
      </c>
      <c r="Q80" s="4" t="b">
        <v>1</v>
      </c>
      <c r="R80" s="135" t="str">
        <f t="shared" si="13"/>
        <v>HIGH</v>
      </c>
      <c r="S80" s="3"/>
      <c r="T80" s="3" t="str">
        <f t="shared" si="28"/>
        <v> - </v>
      </c>
      <c r="U80" s="4" t="str">
        <f t="shared" si="15"/>
        <v>DUE COMM</v>
      </c>
      <c r="V80" s="4" t="str">
        <f t="shared" si="16"/>
        <v> </v>
      </c>
      <c r="W80" s="123"/>
      <c r="X80" s="123"/>
      <c r="Y80" s="123"/>
      <c r="Z80" s="123"/>
      <c r="AA80" s="123"/>
      <c r="AB80" s="123"/>
      <c r="AC80" s="123"/>
      <c r="AD80" s="123"/>
      <c r="AE80" s="123"/>
    </row>
    <row r="81">
      <c r="A81" s="137">
        <v>9416.0</v>
      </c>
      <c r="B81" s="138" t="s">
        <v>6515</v>
      </c>
      <c r="C81" s="132" t="b">
        <v>1</v>
      </c>
      <c r="D81" s="133">
        <v>44498.0</v>
      </c>
      <c r="E81" s="128" t="str">
        <f t="shared" si="17"/>
        <v>#VALUE!</v>
      </c>
      <c r="F81" s="134" t="str">
        <f t="shared" si="18"/>
        <v>OPI RX</v>
      </c>
      <c r="G81" s="128" t="str">
        <f t="shared" si="19"/>
        <v>#VALUE!</v>
      </c>
      <c r="H81" s="134" t="str">
        <f t="shared" si="20"/>
        <v>OPI RX</v>
      </c>
      <c r="I81" s="128" t="str">
        <f t="shared" si="21"/>
        <v>#VALUE!</v>
      </c>
      <c r="J81" s="128" t="str">
        <f t="shared" si="22"/>
        <v>#VALUE!</v>
      </c>
      <c r="K81" s="134" t="str">
        <f t="shared" si="23"/>
        <v>OPI RX</v>
      </c>
      <c r="L81" s="128" t="str">
        <f t="shared" si="24"/>
        <v>#VALUE!</v>
      </c>
      <c r="M81" s="128" t="str">
        <f t="shared" si="25"/>
        <v>#VALUE!</v>
      </c>
      <c r="N81" s="128" t="str">
        <f t="shared" si="26"/>
        <v>#VALUE!</v>
      </c>
      <c r="O81" s="128" t="str">
        <f t="shared" si="27"/>
        <v>#VALUE!</v>
      </c>
      <c r="P81" s="135" t="str">
        <f t="shared" si="12"/>
        <v>OPIOIDS</v>
      </c>
      <c r="Q81" s="4" t="b">
        <v>1</v>
      </c>
      <c r="R81" s="135" t="str">
        <f t="shared" si="13"/>
        <v>HIGH</v>
      </c>
      <c r="S81" s="3">
        <v>44229.0</v>
      </c>
      <c r="T81" s="136">
        <f t="shared" si="28"/>
        <v>44498</v>
      </c>
      <c r="U81" s="4" t="str">
        <f t="shared" si="15"/>
        <v> </v>
      </c>
      <c r="V81" s="4" t="str">
        <f t="shared" si="16"/>
        <v> </v>
      </c>
      <c r="W81" s="123"/>
      <c r="X81" s="123"/>
      <c r="Y81" s="123"/>
      <c r="Z81" s="123"/>
      <c r="AA81" s="123"/>
      <c r="AB81" s="123"/>
      <c r="AC81" s="123"/>
      <c r="AD81" s="123"/>
      <c r="AE81" s="123"/>
    </row>
    <row r="82">
      <c r="A82" s="130">
        <v>9419.0</v>
      </c>
      <c r="B82" s="131" t="s">
        <v>6516</v>
      </c>
      <c r="C82" s="132" t="b">
        <v>1</v>
      </c>
      <c r="D82" s="133">
        <v>44495.0</v>
      </c>
      <c r="E82" s="128" t="str">
        <f t="shared" si="17"/>
        <v>#VALUE!</v>
      </c>
      <c r="F82" s="128" t="str">
        <f t="shared" si="18"/>
        <v>#VALUE!</v>
      </c>
      <c r="G82" s="128" t="str">
        <f t="shared" si="19"/>
        <v>#VALUE!</v>
      </c>
      <c r="H82" s="128" t="str">
        <f t="shared" si="20"/>
        <v>#VALUE!</v>
      </c>
      <c r="I82" s="128" t="str">
        <f t="shared" si="21"/>
        <v>#VALUE!</v>
      </c>
      <c r="J82" s="128" t="str">
        <f t="shared" si="22"/>
        <v>#VALUE!</v>
      </c>
      <c r="K82" s="128" t="str">
        <f t="shared" si="23"/>
        <v>#VALUE!</v>
      </c>
      <c r="L82" s="128" t="str">
        <f t="shared" si="24"/>
        <v>#VALUE!</v>
      </c>
      <c r="M82" s="134" t="str">
        <f t="shared" si="25"/>
        <v>OPI RX</v>
      </c>
      <c r="N82" s="128" t="str">
        <f t="shared" si="26"/>
        <v>#VALUE!</v>
      </c>
      <c r="O82" s="128" t="str">
        <f t="shared" si="27"/>
        <v>#VALUE!</v>
      </c>
      <c r="P82" s="135" t="str">
        <f t="shared" si="12"/>
        <v>OPIOIDS</v>
      </c>
      <c r="Q82" s="4" t="b">
        <v>0</v>
      </c>
      <c r="R82" s="4" t="str">
        <f t="shared" si="13"/>
        <v>LOW</v>
      </c>
      <c r="S82" s="3">
        <v>44405.0</v>
      </c>
      <c r="T82" s="136">
        <f t="shared" si="28"/>
        <v>44495</v>
      </c>
      <c r="U82" s="4" t="str">
        <f t="shared" si="15"/>
        <v> </v>
      </c>
      <c r="V82" s="4" t="str">
        <f t="shared" si="16"/>
        <v> </v>
      </c>
      <c r="W82" s="123"/>
      <c r="X82" s="123"/>
      <c r="Y82" s="123"/>
      <c r="Z82" s="123"/>
      <c r="AA82" s="123"/>
      <c r="AB82" s="123"/>
      <c r="AC82" s="123"/>
      <c r="AD82" s="123"/>
      <c r="AE82" s="123"/>
    </row>
    <row r="83">
      <c r="A83" s="142">
        <v>9420.0</v>
      </c>
      <c r="B83" s="143" t="s">
        <v>6517</v>
      </c>
      <c r="C83" s="122" t="b">
        <v>0</v>
      </c>
      <c r="D83" s="3" t="s">
        <v>6461</v>
      </c>
      <c r="E83" s="128" t="str">
        <f t="shared" si="17"/>
        <v>#VALUE!</v>
      </c>
      <c r="F83" s="128" t="str">
        <f t="shared" si="18"/>
        <v>#VALUE!</v>
      </c>
      <c r="G83" s="128" t="str">
        <f t="shared" si="19"/>
        <v>#VALUE!</v>
      </c>
      <c r="H83" s="128" t="str">
        <f t="shared" si="20"/>
        <v>#VALUE!</v>
      </c>
      <c r="I83" s="128" t="str">
        <f t="shared" si="21"/>
        <v>#VALUE!</v>
      </c>
      <c r="J83" s="128" t="str">
        <f t="shared" si="22"/>
        <v>#VALUE!</v>
      </c>
      <c r="K83" s="128" t="str">
        <f t="shared" si="23"/>
        <v>#VALUE!</v>
      </c>
      <c r="L83" s="128" t="str">
        <f t="shared" si="24"/>
        <v>#VALUE!</v>
      </c>
      <c r="M83" s="134" t="str">
        <f t="shared" si="25"/>
        <v>OPI RX</v>
      </c>
      <c r="N83" s="128" t="str">
        <f t="shared" si="26"/>
        <v>#VALUE!</v>
      </c>
      <c r="O83" s="128" t="str">
        <f t="shared" si="27"/>
        <v>#VALUE!</v>
      </c>
      <c r="P83" s="135" t="str">
        <f t="shared" si="12"/>
        <v>OPIOIDS</v>
      </c>
      <c r="Q83" s="4" t="b">
        <v>0</v>
      </c>
      <c r="R83" s="4" t="str">
        <f t="shared" si="13"/>
        <v>LOW</v>
      </c>
      <c r="S83" s="3"/>
      <c r="T83" s="3" t="str">
        <f t="shared" si="28"/>
        <v> - </v>
      </c>
      <c r="U83" s="4" t="str">
        <f t="shared" si="15"/>
        <v>DUE COMM</v>
      </c>
      <c r="V83" s="4" t="str">
        <f t="shared" si="16"/>
        <v> </v>
      </c>
      <c r="W83" s="123"/>
      <c r="X83" s="123"/>
      <c r="Y83" s="123"/>
      <c r="Z83" s="123"/>
      <c r="AA83" s="123"/>
      <c r="AB83" s="123"/>
      <c r="AC83" s="123"/>
      <c r="AD83" s="123"/>
      <c r="AE83" s="123"/>
    </row>
    <row r="84">
      <c r="A84" s="137">
        <v>9421.0</v>
      </c>
      <c r="B84" s="138" t="s">
        <v>6518</v>
      </c>
      <c r="C84" s="139" t="b">
        <v>1</v>
      </c>
      <c r="D84" s="133">
        <v>44498.0</v>
      </c>
      <c r="E84" s="128" t="str">
        <f t="shared" si="17"/>
        <v>#VALUE!</v>
      </c>
      <c r="F84" s="134" t="str">
        <f t="shared" si="18"/>
        <v>OPI RX</v>
      </c>
      <c r="G84" s="128" t="str">
        <f t="shared" si="19"/>
        <v>#VALUE!</v>
      </c>
      <c r="H84" s="128" t="str">
        <f t="shared" si="20"/>
        <v>#VALUE!</v>
      </c>
      <c r="I84" s="128" t="str">
        <f t="shared" si="21"/>
        <v>#VALUE!</v>
      </c>
      <c r="J84" s="128" t="str">
        <f t="shared" si="22"/>
        <v>#VALUE!</v>
      </c>
      <c r="K84" s="128" t="str">
        <f t="shared" si="23"/>
        <v>#VALUE!</v>
      </c>
      <c r="L84" s="128" t="str">
        <f t="shared" si="24"/>
        <v>#VALUE!</v>
      </c>
      <c r="M84" s="128" t="str">
        <f t="shared" si="25"/>
        <v>#VALUE!</v>
      </c>
      <c r="N84" s="128" t="str">
        <f t="shared" si="26"/>
        <v>#VALUE!</v>
      </c>
      <c r="O84" s="128" t="str">
        <f t="shared" si="27"/>
        <v>#VALUE!</v>
      </c>
      <c r="P84" s="135" t="str">
        <f t="shared" si="12"/>
        <v>OPIOIDS</v>
      </c>
      <c r="Q84" s="4" t="b">
        <v>0</v>
      </c>
      <c r="R84" s="4" t="str">
        <f t="shared" si="13"/>
        <v>LOW</v>
      </c>
      <c r="S84" s="3">
        <v>44271.0</v>
      </c>
      <c r="T84" s="136">
        <f t="shared" si="28"/>
        <v>44498</v>
      </c>
      <c r="U84" s="4" t="str">
        <f t="shared" si="15"/>
        <v> </v>
      </c>
      <c r="V84" s="4" t="str">
        <f t="shared" si="16"/>
        <v> </v>
      </c>
      <c r="W84" s="123"/>
      <c r="X84" s="123"/>
      <c r="Y84" s="123"/>
      <c r="Z84" s="123"/>
      <c r="AA84" s="123"/>
      <c r="AB84" s="123"/>
      <c r="AC84" s="123"/>
      <c r="AD84" s="123"/>
      <c r="AE84" s="123"/>
    </row>
    <row r="85">
      <c r="A85" s="137">
        <v>9426.0</v>
      </c>
      <c r="B85" s="138" t="s">
        <v>6519</v>
      </c>
      <c r="C85" s="132" t="b">
        <v>1</v>
      </c>
      <c r="D85" s="133">
        <v>44480.0</v>
      </c>
      <c r="E85" s="134" t="str">
        <f t="shared" si="17"/>
        <v>OPI RX</v>
      </c>
      <c r="F85" s="128" t="str">
        <f t="shared" si="18"/>
        <v>#VALUE!</v>
      </c>
      <c r="G85" s="128" t="str">
        <f t="shared" si="19"/>
        <v>#VALUE!</v>
      </c>
      <c r="H85" s="128" t="str">
        <f t="shared" si="20"/>
        <v>#VALUE!</v>
      </c>
      <c r="I85" s="128" t="str">
        <f t="shared" si="21"/>
        <v>#VALUE!</v>
      </c>
      <c r="J85" s="128" t="str">
        <f t="shared" si="22"/>
        <v>#VALUE!</v>
      </c>
      <c r="K85" s="128" t="str">
        <f t="shared" si="23"/>
        <v>#VALUE!</v>
      </c>
      <c r="L85" s="128" t="str">
        <f t="shared" si="24"/>
        <v>#VALUE!</v>
      </c>
      <c r="M85" s="128" t="str">
        <f t="shared" si="25"/>
        <v>#VALUE!</v>
      </c>
      <c r="N85" s="128" t="str">
        <f t="shared" si="26"/>
        <v>#VALUE!</v>
      </c>
      <c r="O85" s="128" t="str">
        <f t="shared" si="27"/>
        <v>#VALUE!</v>
      </c>
      <c r="P85" s="135" t="str">
        <f t="shared" si="12"/>
        <v>OPIOIDS</v>
      </c>
      <c r="Q85" s="2" t="b">
        <v>0</v>
      </c>
      <c r="R85" s="4" t="str">
        <f t="shared" si="13"/>
        <v>LOW</v>
      </c>
      <c r="S85" s="3">
        <v>44243.0</v>
      </c>
      <c r="T85" s="136">
        <f t="shared" si="28"/>
        <v>44480</v>
      </c>
      <c r="U85" s="4" t="str">
        <f t="shared" si="15"/>
        <v> </v>
      </c>
      <c r="V85" s="4" t="str">
        <f t="shared" si="16"/>
        <v> </v>
      </c>
      <c r="W85" s="123"/>
      <c r="X85" s="123"/>
      <c r="Y85" s="123"/>
      <c r="Z85" s="123"/>
      <c r="AA85" s="123"/>
      <c r="AB85" s="123"/>
      <c r="AC85" s="123"/>
      <c r="AD85" s="123"/>
      <c r="AE85" s="123"/>
    </row>
    <row r="86">
      <c r="A86" s="137">
        <v>9428.0</v>
      </c>
      <c r="B86" s="138" t="s">
        <v>6491</v>
      </c>
      <c r="C86" s="132" t="b">
        <v>1</v>
      </c>
      <c r="D86" s="133">
        <v>44510.0</v>
      </c>
      <c r="E86" s="128" t="str">
        <f t="shared" si="17"/>
        <v>#VALUE!</v>
      </c>
      <c r="F86" s="134" t="str">
        <f t="shared" si="18"/>
        <v>OPI RX</v>
      </c>
      <c r="G86" s="128" t="str">
        <f t="shared" si="19"/>
        <v>#VALUE!</v>
      </c>
      <c r="H86" s="128" t="str">
        <f t="shared" si="20"/>
        <v>#VALUE!</v>
      </c>
      <c r="I86" s="128" t="str">
        <f t="shared" si="21"/>
        <v>#VALUE!</v>
      </c>
      <c r="J86" s="128" t="str">
        <f t="shared" si="22"/>
        <v>#VALUE!</v>
      </c>
      <c r="K86" s="128" t="str">
        <f t="shared" si="23"/>
        <v>#VALUE!</v>
      </c>
      <c r="L86" s="128" t="str">
        <f t="shared" si="24"/>
        <v>#VALUE!</v>
      </c>
      <c r="M86" s="128" t="str">
        <f t="shared" si="25"/>
        <v>#VALUE!</v>
      </c>
      <c r="N86" s="128" t="str">
        <f t="shared" si="26"/>
        <v>#VALUE!</v>
      </c>
      <c r="O86" s="128" t="str">
        <f t="shared" si="27"/>
        <v>#VALUE!</v>
      </c>
      <c r="P86" s="135" t="str">
        <f t="shared" si="12"/>
        <v>OPIOIDS</v>
      </c>
      <c r="Q86" s="2" t="b">
        <v>0</v>
      </c>
      <c r="R86" s="4" t="str">
        <f t="shared" si="13"/>
        <v>LOW</v>
      </c>
      <c r="S86" s="3"/>
      <c r="T86" s="136">
        <f t="shared" si="28"/>
        <v>44510</v>
      </c>
      <c r="U86" s="4" t="str">
        <f t="shared" si="15"/>
        <v>DUE COMM</v>
      </c>
      <c r="V86" s="4" t="str">
        <f t="shared" si="16"/>
        <v> </v>
      </c>
      <c r="W86" s="123"/>
      <c r="X86" s="123"/>
      <c r="Y86" s="123"/>
      <c r="Z86" s="123"/>
      <c r="AA86" s="123"/>
      <c r="AB86" s="123"/>
      <c r="AC86" s="123"/>
      <c r="AD86" s="123"/>
      <c r="AE86" s="123"/>
    </row>
    <row r="87">
      <c r="A87" s="130">
        <v>9431.0</v>
      </c>
      <c r="B87" s="131" t="s">
        <v>6520</v>
      </c>
      <c r="C87" s="139" t="b">
        <v>1</v>
      </c>
      <c r="D87" s="133">
        <v>44438.0</v>
      </c>
      <c r="E87" s="128" t="str">
        <f t="shared" si="17"/>
        <v>#VALUE!</v>
      </c>
      <c r="F87" s="134" t="str">
        <f t="shared" si="18"/>
        <v>OPI RX</v>
      </c>
      <c r="G87" s="128" t="str">
        <f t="shared" si="19"/>
        <v>#VALUE!</v>
      </c>
      <c r="H87" s="128" t="str">
        <f t="shared" si="20"/>
        <v>#VALUE!</v>
      </c>
      <c r="I87" s="128" t="str">
        <f t="shared" si="21"/>
        <v>#VALUE!</v>
      </c>
      <c r="J87" s="128" t="str">
        <f t="shared" si="22"/>
        <v>#VALUE!</v>
      </c>
      <c r="K87" s="128" t="str">
        <f t="shared" si="23"/>
        <v>#VALUE!</v>
      </c>
      <c r="L87" s="128" t="str">
        <f t="shared" si="24"/>
        <v>#VALUE!</v>
      </c>
      <c r="M87" s="128" t="str">
        <f t="shared" si="25"/>
        <v>#VALUE!</v>
      </c>
      <c r="N87" s="128" t="str">
        <f t="shared" si="26"/>
        <v>#VALUE!</v>
      </c>
      <c r="O87" s="128" t="str">
        <f t="shared" si="27"/>
        <v>#VALUE!</v>
      </c>
      <c r="P87" s="135" t="str">
        <f t="shared" si="12"/>
        <v>OPIOIDS</v>
      </c>
      <c r="Q87" s="2" t="b">
        <v>0</v>
      </c>
      <c r="R87" s="4" t="str">
        <f t="shared" si="13"/>
        <v>LOW</v>
      </c>
      <c r="S87" s="3"/>
      <c r="T87" s="136">
        <f t="shared" si="28"/>
        <v>44438</v>
      </c>
      <c r="U87" s="4" t="str">
        <f t="shared" si="15"/>
        <v>DUE COMM</v>
      </c>
      <c r="V87" s="4" t="str">
        <f t="shared" si="16"/>
        <v> </v>
      </c>
      <c r="W87" s="123"/>
      <c r="X87" s="123"/>
      <c r="Y87" s="123"/>
      <c r="Z87" s="123"/>
      <c r="AA87" s="123"/>
      <c r="AB87" s="123"/>
      <c r="AC87" s="123"/>
      <c r="AD87" s="123"/>
      <c r="AE87" s="123"/>
    </row>
    <row r="88">
      <c r="A88" s="130">
        <v>9433.0</v>
      </c>
      <c r="B88" s="131" t="s">
        <v>6521</v>
      </c>
      <c r="C88" s="139" t="b">
        <v>1</v>
      </c>
      <c r="D88" s="133">
        <v>44438.0</v>
      </c>
      <c r="E88" s="128" t="str">
        <f t="shared" si="17"/>
        <v>#VALUE!</v>
      </c>
      <c r="F88" s="128" t="str">
        <f t="shared" si="18"/>
        <v>#VALUE!</v>
      </c>
      <c r="G88" s="134" t="str">
        <f t="shared" si="19"/>
        <v>OPI RX</v>
      </c>
      <c r="H88" s="128" t="str">
        <f t="shared" si="20"/>
        <v>#VALUE!</v>
      </c>
      <c r="I88" s="128" t="str">
        <f t="shared" si="21"/>
        <v>#VALUE!</v>
      </c>
      <c r="J88" s="128" t="str">
        <f t="shared" si="22"/>
        <v>#VALUE!</v>
      </c>
      <c r="K88" s="128" t="str">
        <f t="shared" si="23"/>
        <v>#VALUE!</v>
      </c>
      <c r="L88" s="128" t="str">
        <f t="shared" si="24"/>
        <v>#VALUE!</v>
      </c>
      <c r="M88" s="128" t="str">
        <f t="shared" si="25"/>
        <v>#VALUE!</v>
      </c>
      <c r="N88" s="128" t="str">
        <f t="shared" si="26"/>
        <v>#VALUE!</v>
      </c>
      <c r="O88" s="128" t="str">
        <f t="shared" si="27"/>
        <v>#VALUE!</v>
      </c>
      <c r="P88" s="135" t="str">
        <f t="shared" si="12"/>
        <v>OPIOIDS</v>
      </c>
      <c r="Q88" s="4" t="b">
        <v>0</v>
      </c>
      <c r="R88" s="4" t="str">
        <f t="shared" si="13"/>
        <v>LOW</v>
      </c>
      <c r="S88" s="3"/>
      <c r="T88" s="136">
        <f t="shared" si="28"/>
        <v>44438</v>
      </c>
      <c r="U88" s="4" t="str">
        <f t="shared" si="15"/>
        <v>DUE COMM</v>
      </c>
      <c r="V88" s="4" t="str">
        <f t="shared" si="16"/>
        <v> </v>
      </c>
      <c r="W88" s="123"/>
      <c r="X88" s="123"/>
      <c r="Y88" s="123"/>
      <c r="Z88" s="123"/>
      <c r="AA88" s="123"/>
      <c r="AB88" s="123"/>
      <c r="AC88" s="123"/>
      <c r="AD88" s="123"/>
      <c r="AE88" s="123"/>
    </row>
    <row r="89">
      <c r="A89" s="130">
        <v>9437.0</v>
      </c>
      <c r="B89" s="55" t="s">
        <v>6485</v>
      </c>
      <c r="C89" s="132" t="b">
        <v>1</v>
      </c>
      <c r="D89" s="140">
        <v>44582.0</v>
      </c>
      <c r="E89" s="128" t="str">
        <f t="shared" si="17"/>
        <v>#VALUE!</v>
      </c>
      <c r="F89" s="128" t="str">
        <f t="shared" si="18"/>
        <v>#VALUE!</v>
      </c>
      <c r="G89" s="134" t="str">
        <f t="shared" si="19"/>
        <v>OPI RX</v>
      </c>
      <c r="H89" s="128" t="str">
        <f t="shared" si="20"/>
        <v>#VALUE!</v>
      </c>
      <c r="I89" s="128" t="str">
        <f t="shared" si="21"/>
        <v>#VALUE!</v>
      </c>
      <c r="J89" s="128" t="str">
        <f t="shared" si="22"/>
        <v>#VALUE!</v>
      </c>
      <c r="K89" s="128" t="str">
        <f t="shared" si="23"/>
        <v>#VALUE!</v>
      </c>
      <c r="L89" s="128" t="str">
        <f t="shared" si="24"/>
        <v>#VALUE!</v>
      </c>
      <c r="M89" s="128" t="str">
        <f t="shared" si="25"/>
        <v>#VALUE!</v>
      </c>
      <c r="N89" s="128" t="str">
        <f t="shared" si="26"/>
        <v>#VALUE!</v>
      </c>
      <c r="O89" s="128" t="str">
        <f t="shared" si="27"/>
        <v>#VALUE!</v>
      </c>
      <c r="P89" s="135" t="str">
        <f t="shared" si="12"/>
        <v>OPIOIDS</v>
      </c>
      <c r="Q89" s="2" t="b">
        <v>1</v>
      </c>
      <c r="R89" s="135" t="str">
        <f t="shared" si="13"/>
        <v>HIGH</v>
      </c>
      <c r="S89" s="3">
        <v>44292.0</v>
      </c>
      <c r="T89" s="136">
        <f t="shared" si="28"/>
        <v>44582</v>
      </c>
      <c r="U89" s="4" t="str">
        <f t="shared" si="15"/>
        <v> </v>
      </c>
      <c r="V89" s="4" t="str">
        <f t="shared" si="16"/>
        <v> </v>
      </c>
      <c r="W89" s="123"/>
      <c r="X89" s="123"/>
      <c r="Y89" s="123"/>
      <c r="Z89" s="123"/>
      <c r="AA89" s="123"/>
      <c r="AB89" s="123"/>
      <c r="AC89" s="123"/>
      <c r="AD89" s="123"/>
      <c r="AE89" s="123"/>
    </row>
    <row r="90">
      <c r="A90" s="130">
        <v>9462.0</v>
      </c>
      <c r="B90" s="131" t="s">
        <v>6500</v>
      </c>
      <c r="C90" s="139" t="b">
        <v>1</v>
      </c>
      <c r="D90" s="133">
        <v>44393.0</v>
      </c>
      <c r="E90" s="128" t="str">
        <f t="shared" si="17"/>
        <v>#VALUE!</v>
      </c>
      <c r="F90" s="128" t="str">
        <f t="shared" si="18"/>
        <v>#VALUE!</v>
      </c>
      <c r="G90" s="128" t="str">
        <f t="shared" si="19"/>
        <v>#VALUE!</v>
      </c>
      <c r="H90" s="128" t="str">
        <f t="shared" si="20"/>
        <v>#VALUE!</v>
      </c>
      <c r="I90" s="128" t="str">
        <f t="shared" si="21"/>
        <v>#VALUE!</v>
      </c>
      <c r="J90" s="128" t="str">
        <f t="shared" si="22"/>
        <v>#VALUE!</v>
      </c>
      <c r="K90" s="128" t="str">
        <f t="shared" si="23"/>
        <v>#VALUE!</v>
      </c>
      <c r="L90" s="128" t="str">
        <f t="shared" si="24"/>
        <v>#VALUE!</v>
      </c>
      <c r="M90" s="134" t="str">
        <f t="shared" si="25"/>
        <v>OPI RX</v>
      </c>
      <c r="N90" s="128" t="str">
        <f t="shared" si="26"/>
        <v>#VALUE!</v>
      </c>
      <c r="O90" s="128" t="str">
        <f t="shared" si="27"/>
        <v>#VALUE!</v>
      </c>
      <c r="P90" s="135" t="str">
        <f t="shared" si="12"/>
        <v>OPIOIDS</v>
      </c>
      <c r="Q90" s="4" t="b">
        <v>1</v>
      </c>
      <c r="R90" s="135" t="str">
        <f t="shared" si="13"/>
        <v>HIGH</v>
      </c>
      <c r="S90" s="3"/>
      <c r="T90" s="136">
        <f t="shared" si="28"/>
        <v>44393</v>
      </c>
      <c r="U90" s="4" t="str">
        <f t="shared" si="15"/>
        <v>DUE COMM</v>
      </c>
      <c r="V90" s="4" t="str">
        <f t="shared" si="16"/>
        <v> </v>
      </c>
      <c r="W90" s="123"/>
      <c r="X90" s="123"/>
      <c r="Y90" s="123"/>
      <c r="Z90" s="123"/>
      <c r="AA90" s="123"/>
      <c r="AB90" s="123"/>
      <c r="AC90" s="123"/>
      <c r="AD90" s="123"/>
      <c r="AE90" s="123"/>
    </row>
    <row r="91">
      <c r="A91" s="130">
        <v>9466.0</v>
      </c>
      <c r="B91" s="131" t="s">
        <v>6496</v>
      </c>
      <c r="C91" s="139" t="b">
        <v>1</v>
      </c>
      <c r="D91" s="133">
        <v>44529.0</v>
      </c>
      <c r="E91" s="128" t="str">
        <f t="shared" si="17"/>
        <v>#VALUE!</v>
      </c>
      <c r="F91" s="128" t="str">
        <f t="shared" si="18"/>
        <v>#VALUE!</v>
      </c>
      <c r="G91" s="128" t="str">
        <f t="shared" si="19"/>
        <v>#VALUE!</v>
      </c>
      <c r="H91" s="128" t="str">
        <f t="shared" si="20"/>
        <v>#VALUE!</v>
      </c>
      <c r="I91" s="128" t="str">
        <f t="shared" si="21"/>
        <v>#VALUE!</v>
      </c>
      <c r="J91" s="128" t="str">
        <f t="shared" si="22"/>
        <v>#VALUE!</v>
      </c>
      <c r="K91" s="128" t="str">
        <f t="shared" si="23"/>
        <v>#VALUE!</v>
      </c>
      <c r="L91" s="128" t="str">
        <f t="shared" si="24"/>
        <v>#VALUE!</v>
      </c>
      <c r="M91" s="134" t="str">
        <f t="shared" si="25"/>
        <v>OPI RX</v>
      </c>
      <c r="N91" s="128" t="str">
        <f t="shared" si="26"/>
        <v>#VALUE!</v>
      </c>
      <c r="O91" s="128" t="str">
        <f t="shared" si="27"/>
        <v>#VALUE!</v>
      </c>
      <c r="P91" s="135" t="str">
        <f t="shared" si="12"/>
        <v>OPIOIDS</v>
      </c>
      <c r="Q91" s="4" t="b">
        <v>1</v>
      </c>
      <c r="R91" s="135" t="str">
        <f t="shared" si="13"/>
        <v>HIGH</v>
      </c>
      <c r="S91" s="3">
        <v>44125.0</v>
      </c>
      <c r="T91" s="136">
        <f t="shared" si="28"/>
        <v>44529</v>
      </c>
      <c r="U91" s="4" t="str">
        <f t="shared" si="15"/>
        <v>DUE COMM</v>
      </c>
      <c r="V91" s="4" t="str">
        <f t="shared" si="16"/>
        <v> </v>
      </c>
      <c r="W91" s="123"/>
      <c r="X91" s="123"/>
      <c r="Y91" s="123"/>
      <c r="Z91" s="123"/>
      <c r="AA91" s="123"/>
      <c r="AB91" s="123"/>
      <c r="AC91" s="123"/>
      <c r="AD91" s="123"/>
      <c r="AE91" s="123"/>
    </row>
    <row r="92">
      <c r="A92" s="142">
        <v>9473.0</v>
      </c>
      <c r="B92" s="143" t="s">
        <v>6522</v>
      </c>
      <c r="C92" s="122" t="b">
        <v>0</v>
      </c>
      <c r="D92" s="3" t="s">
        <v>6461</v>
      </c>
      <c r="E92" s="128" t="str">
        <f t="shared" si="17"/>
        <v>#VALUE!</v>
      </c>
      <c r="F92" s="134" t="str">
        <f t="shared" si="18"/>
        <v>OPI RX</v>
      </c>
      <c r="G92" s="128" t="str">
        <f t="shared" si="19"/>
        <v>#VALUE!</v>
      </c>
      <c r="H92" s="128" t="str">
        <f t="shared" si="20"/>
        <v>#VALUE!</v>
      </c>
      <c r="I92" s="128" t="str">
        <f t="shared" si="21"/>
        <v>#VALUE!</v>
      </c>
      <c r="J92" s="128" t="str">
        <f t="shared" si="22"/>
        <v>#VALUE!</v>
      </c>
      <c r="K92" s="128" t="str">
        <f t="shared" si="23"/>
        <v>#VALUE!</v>
      </c>
      <c r="L92" s="128" t="str">
        <f t="shared" si="24"/>
        <v>#VALUE!</v>
      </c>
      <c r="M92" s="128" t="str">
        <f t="shared" si="25"/>
        <v>#VALUE!</v>
      </c>
      <c r="N92" s="128" t="str">
        <f t="shared" si="26"/>
        <v>#VALUE!</v>
      </c>
      <c r="O92" s="128" t="str">
        <f t="shared" si="27"/>
        <v>#VALUE!</v>
      </c>
      <c r="P92" s="135" t="str">
        <f t="shared" si="12"/>
        <v>OPIOIDS</v>
      </c>
      <c r="Q92" s="4" t="b">
        <v>0</v>
      </c>
      <c r="R92" s="4" t="str">
        <f t="shared" si="13"/>
        <v>LOW</v>
      </c>
      <c r="S92" s="3"/>
      <c r="T92" s="3" t="str">
        <f t="shared" si="28"/>
        <v> - </v>
      </c>
      <c r="U92" s="4" t="str">
        <f t="shared" si="15"/>
        <v>DUE COMM</v>
      </c>
      <c r="V92" s="4" t="str">
        <f t="shared" si="16"/>
        <v> </v>
      </c>
      <c r="W92" s="123"/>
      <c r="X92" s="123"/>
      <c r="Y92" s="123"/>
      <c r="Z92" s="123"/>
      <c r="AA92" s="123"/>
      <c r="AB92" s="123"/>
      <c r="AC92" s="123"/>
      <c r="AD92" s="123"/>
      <c r="AE92" s="123"/>
    </row>
    <row r="93">
      <c r="A93" s="130">
        <v>9479.0</v>
      </c>
      <c r="B93" s="131" t="s">
        <v>6523</v>
      </c>
      <c r="C93" s="139" t="b">
        <v>1</v>
      </c>
      <c r="D93" s="133">
        <v>44530.0</v>
      </c>
      <c r="E93" s="128" t="str">
        <f t="shared" si="17"/>
        <v>#VALUE!</v>
      </c>
      <c r="F93" s="128" t="str">
        <f t="shared" si="18"/>
        <v>#VALUE!</v>
      </c>
      <c r="G93" s="134" t="str">
        <f t="shared" si="19"/>
        <v>OPI RX</v>
      </c>
      <c r="H93" s="134" t="str">
        <f t="shared" si="20"/>
        <v>OPI RX</v>
      </c>
      <c r="I93" s="128" t="str">
        <f t="shared" si="21"/>
        <v>#VALUE!</v>
      </c>
      <c r="J93" s="128" t="str">
        <f t="shared" si="22"/>
        <v>#VALUE!</v>
      </c>
      <c r="K93" s="128" t="str">
        <f t="shared" si="23"/>
        <v>#VALUE!</v>
      </c>
      <c r="L93" s="128" t="str">
        <f t="shared" si="24"/>
        <v>#VALUE!</v>
      </c>
      <c r="M93" s="128" t="str">
        <f t="shared" si="25"/>
        <v>#VALUE!</v>
      </c>
      <c r="N93" s="128" t="str">
        <f t="shared" si="26"/>
        <v>#VALUE!</v>
      </c>
      <c r="O93" s="128" t="str">
        <f t="shared" si="27"/>
        <v>#VALUE!</v>
      </c>
      <c r="P93" s="135" t="str">
        <f t="shared" si="12"/>
        <v>OPIOIDS</v>
      </c>
      <c r="Q93" s="4" t="b">
        <v>1</v>
      </c>
      <c r="R93" s="135" t="str">
        <f t="shared" si="13"/>
        <v>HIGH</v>
      </c>
      <c r="S93" s="3">
        <v>44147.0</v>
      </c>
      <c r="T93" s="136">
        <f t="shared" si="28"/>
        <v>44530</v>
      </c>
      <c r="U93" s="4" t="str">
        <f t="shared" si="15"/>
        <v>DUE COMM</v>
      </c>
      <c r="V93" s="4" t="str">
        <f t="shared" si="16"/>
        <v> </v>
      </c>
      <c r="W93" s="123"/>
      <c r="X93" s="123"/>
      <c r="Y93" s="123"/>
      <c r="Z93" s="123"/>
      <c r="AA93" s="123"/>
      <c r="AB93" s="123"/>
      <c r="AC93" s="123"/>
      <c r="AD93" s="123"/>
      <c r="AE93" s="123"/>
    </row>
    <row r="94">
      <c r="A94" s="137">
        <v>9488.0</v>
      </c>
      <c r="B94" s="138" t="s">
        <v>6524</v>
      </c>
      <c r="C94" s="132" t="b">
        <v>1</v>
      </c>
      <c r="D94" s="133">
        <v>44384.0</v>
      </c>
      <c r="E94" s="128" t="str">
        <f t="shared" si="17"/>
        <v>#VALUE!</v>
      </c>
      <c r="F94" s="128" t="str">
        <f t="shared" si="18"/>
        <v>#VALUE!</v>
      </c>
      <c r="G94" s="134" t="str">
        <f t="shared" si="19"/>
        <v>OPI RX</v>
      </c>
      <c r="H94" s="128" t="str">
        <f t="shared" si="20"/>
        <v>#VALUE!</v>
      </c>
      <c r="I94" s="128" t="str">
        <f t="shared" si="21"/>
        <v>#VALUE!</v>
      </c>
      <c r="J94" s="128" t="str">
        <f t="shared" si="22"/>
        <v>#VALUE!</v>
      </c>
      <c r="K94" s="128" t="str">
        <f t="shared" si="23"/>
        <v>#VALUE!</v>
      </c>
      <c r="L94" s="128" t="str">
        <f t="shared" si="24"/>
        <v>#VALUE!</v>
      </c>
      <c r="M94" s="128" t="str">
        <f t="shared" si="25"/>
        <v>#VALUE!</v>
      </c>
      <c r="N94" s="128" t="str">
        <f t="shared" si="26"/>
        <v>#VALUE!</v>
      </c>
      <c r="O94" s="128" t="str">
        <f t="shared" si="27"/>
        <v>#VALUE!</v>
      </c>
      <c r="P94" s="135" t="str">
        <f t="shared" si="12"/>
        <v>OPIOIDS</v>
      </c>
      <c r="Q94" s="4" t="b">
        <v>0</v>
      </c>
      <c r="R94" s="4" t="str">
        <f t="shared" si="13"/>
        <v>LOW</v>
      </c>
      <c r="S94" s="3"/>
      <c r="T94" s="136">
        <f t="shared" si="28"/>
        <v>44384</v>
      </c>
      <c r="U94" s="4" t="str">
        <f t="shared" si="15"/>
        <v>DUE COMM</v>
      </c>
      <c r="V94" s="4" t="str">
        <f t="shared" si="16"/>
        <v> </v>
      </c>
      <c r="W94" s="123"/>
      <c r="X94" s="123"/>
      <c r="Y94" s="123"/>
      <c r="Z94" s="123"/>
      <c r="AA94" s="123"/>
      <c r="AB94" s="123"/>
      <c r="AC94" s="123"/>
      <c r="AD94" s="123"/>
      <c r="AE94" s="123"/>
    </row>
    <row r="95">
      <c r="A95" s="130">
        <v>9492.0</v>
      </c>
      <c r="B95" s="131" t="s">
        <v>6463</v>
      </c>
      <c r="C95" s="132" t="b">
        <v>1</v>
      </c>
      <c r="D95" s="133">
        <v>44510.0</v>
      </c>
      <c r="E95" s="128" t="str">
        <f t="shared" si="17"/>
        <v>#VALUE!</v>
      </c>
      <c r="F95" s="134" t="str">
        <f t="shared" si="18"/>
        <v>OPI RX</v>
      </c>
      <c r="G95" s="128" t="str">
        <f t="shared" si="19"/>
        <v>#VALUE!</v>
      </c>
      <c r="H95" s="128" t="str">
        <f t="shared" si="20"/>
        <v>#VALUE!</v>
      </c>
      <c r="I95" s="128" t="str">
        <f t="shared" si="21"/>
        <v>#VALUE!</v>
      </c>
      <c r="J95" s="128" t="str">
        <f t="shared" si="22"/>
        <v>#VALUE!</v>
      </c>
      <c r="K95" s="128" t="str">
        <f t="shared" si="23"/>
        <v>#VALUE!</v>
      </c>
      <c r="L95" s="128" t="str">
        <f t="shared" si="24"/>
        <v>#VALUE!</v>
      </c>
      <c r="M95" s="128" t="str">
        <f t="shared" si="25"/>
        <v>#VALUE!</v>
      </c>
      <c r="N95" s="128" t="str">
        <f t="shared" si="26"/>
        <v>#VALUE!</v>
      </c>
      <c r="O95" s="128" t="str">
        <f t="shared" si="27"/>
        <v>#VALUE!</v>
      </c>
      <c r="P95" s="135" t="str">
        <f t="shared" si="12"/>
        <v>OPIOIDS</v>
      </c>
      <c r="Q95" s="4" t="b">
        <v>0</v>
      </c>
      <c r="R95" s="4" t="str">
        <f t="shared" si="13"/>
        <v>LOW</v>
      </c>
      <c r="S95" s="3"/>
      <c r="T95" s="136">
        <f t="shared" si="28"/>
        <v>44510</v>
      </c>
      <c r="U95" s="4" t="str">
        <f t="shared" si="15"/>
        <v>DUE COMM</v>
      </c>
      <c r="V95" s="4" t="str">
        <f t="shared" si="16"/>
        <v> </v>
      </c>
      <c r="W95" s="123"/>
      <c r="X95" s="123"/>
      <c r="Y95" s="123"/>
      <c r="Z95" s="123"/>
      <c r="AA95" s="123"/>
      <c r="AB95" s="123"/>
      <c r="AC95" s="123"/>
      <c r="AD95" s="123"/>
      <c r="AE95" s="123"/>
    </row>
    <row r="96">
      <c r="A96" s="137">
        <v>9493.0</v>
      </c>
      <c r="B96" s="138" t="s">
        <v>6491</v>
      </c>
      <c r="C96" s="139" t="b">
        <v>1</v>
      </c>
      <c r="D96" s="133">
        <v>44497.0</v>
      </c>
      <c r="E96" s="128" t="str">
        <f t="shared" si="17"/>
        <v>#VALUE!</v>
      </c>
      <c r="F96" s="134" t="str">
        <f t="shared" si="18"/>
        <v>OPI RX</v>
      </c>
      <c r="G96" s="128" t="str">
        <f t="shared" si="19"/>
        <v>#VALUE!</v>
      </c>
      <c r="H96" s="128" t="str">
        <f t="shared" si="20"/>
        <v>#VALUE!</v>
      </c>
      <c r="I96" s="128" t="str">
        <f t="shared" si="21"/>
        <v>#VALUE!</v>
      </c>
      <c r="J96" s="128" t="str">
        <f t="shared" si="22"/>
        <v>#VALUE!</v>
      </c>
      <c r="K96" s="128" t="str">
        <f t="shared" si="23"/>
        <v>#VALUE!</v>
      </c>
      <c r="L96" s="128" t="str">
        <f t="shared" si="24"/>
        <v>#VALUE!</v>
      </c>
      <c r="M96" s="128" t="str">
        <f t="shared" si="25"/>
        <v>#VALUE!</v>
      </c>
      <c r="N96" s="128" t="str">
        <f t="shared" si="26"/>
        <v>#VALUE!</v>
      </c>
      <c r="O96" s="128" t="str">
        <f t="shared" si="27"/>
        <v>#VALUE!</v>
      </c>
      <c r="P96" s="135" t="str">
        <f t="shared" si="12"/>
        <v>OPIOIDS</v>
      </c>
      <c r="Q96" s="4" t="b">
        <v>0</v>
      </c>
      <c r="R96" s="4" t="str">
        <f t="shared" si="13"/>
        <v>LOW</v>
      </c>
      <c r="S96" s="3">
        <v>44390.0</v>
      </c>
      <c r="T96" s="136">
        <f t="shared" si="28"/>
        <v>44497</v>
      </c>
      <c r="U96" s="4" t="str">
        <f t="shared" si="15"/>
        <v> </v>
      </c>
      <c r="V96" s="4" t="str">
        <f t="shared" si="16"/>
        <v> </v>
      </c>
      <c r="W96" s="123"/>
      <c r="X96" s="123"/>
      <c r="Y96" s="123"/>
      <c r="Z96" s="123"/>
      <c r="AA96" s="123"/>
      <c r="AB96" s="123"/>
      <c r="AC96" s="123"/>
      <c r="AD96" s="123"/>
      <c r="AE96" s="123"/>
    </row>
    <row r="97">
      <c r="A97" s="142">
        <v>9495.0</v>
      </c>
      <c r="B97" s="143" t="s">
        <v>6525</v>
      </c>
      <c r="C97" s="124" t="b">
        <v>0</v>
      </c>
      <c r="D97" s="3" t="s">
        <v>6461</v>
      </c>
      <c r="E97" s="128" t="str">
        <f t="shared" si="17"/>
        <v>#VALUE!</v>
      </c>
      <c r="F97" s="128" t="str">
        <f t="shared" si="18"/>
        <v>#VALUE!</v>
      </c>
      <c r="G97" s="128" t="str">
        <f t="shared" si="19"/>
        <v>#VALUE!</v>
      </c>
      <c r="H97" s="128" t="str">
        <f t="shared" si="20"/>
        <v>#VALUE!</v>
      </c>
      <c r="I97" s="128" t="str">
        <f t="shared" si="21"/>
        <v>#VALUE!</v>
      </c>
      <c r="J97" s="128" t="str">
        <f t="shared" si="22"/>
        <v>#VALUE!</v>
      </c>
      <c r="K97" s="128" t="str">
        <f t="shared" si="23"/>
        <v>#VALUE!</v>
      </c>
      <c r="L97" s="128" t="str">
        <f t="shared" si="24"/>
        <v>#VALUE!</v>
      </c>
      <c r="M97" s="128" t="str">
        <f t="shared" si="25"/>
        <v>#VALUE!</v>
      </c>
      <c r="N97" s="128" t="str">
        <f t="shared" si="26"/>
        <v>#VALUE!</v>
      </c>
      <c r="O97" s="128" t="str">
        <f t="shared" si="27"/>
        <v>#VALUE!</v>
      </c>
      <c r="P97" s="4" t="str">
        <f t="shared" si="12"/>
        <v>NO RX</v>
      </c>
      <c r="Q97" s="4" t="b">
        <v>0</v>
      </c>
      <c r="R97" s="4" t="str">
        <f t="shared" si="13"/>
        <v>LOW</v>
      </c>
      <c r="S97" s="3"/>
      <c r="T97" s="3" t="str">
        <f t="shared" si="28"/>
        <v> - </v>
      </c>
      <c r="U97" s="4" t="str">
        <f t="shared" si="15"/>
        <v>DUE COMM</v>
      </c>
      <c r="V97" s="4" t="str">
        <f t="shared" si="16"/>
        <v> </v>
      </c>
      <c r="W97" s="123"/>
      <c r="X97" s="123"/>
      <c r="Y97" s="123"/>
      <c r="Z97" s="123"/>
      <c r="AA97" s="123"/>
      <c r="AB97" s="123"/>
      <c r="AC97" s="123"/>
      <c r="AD97" s="123"/>
      <c r="AE97" s="123"/>
    </row>
    <row r="98">
      <c r="A98" s="137">
        <v>9497.0</v>
      </c>
      <c r="B98" s="138" t="s">
        <v>6526</v>
      </c>
      <c r="C98" s="132" t="b">
        <v>1</v>
      </c>
      <c r="D98" s="133">
        <v>44535.0</v>
      </c>
      <c r="E98" s="134" t="str">
        <f t="shared" si="17"/>
        <v>OPI RX</v>
      </c>
      <c r="F98" s="128" t="str">
        <f t="shared" si="18"/>
        <v>#VALUE!</v>
      </c>
      <c r="G98" s="128" t="str">
        <f t="shared" si="19"/>
        <v>#VALUE!</v>
      </c>
      <c r="H98" s="128" t="str">
        <f t="shared" si="20"/>
        <v>#VALUE!</v>
      </c>
      <c r="I98" s="128" t="str">
        <f t="shared" si="21"/>
        <v>#VALUE!</v>
      </c>
      <c r="J98" s="128" t="str">
        <f t="shared" si="22"/>
        <v>#VALUE!</v>
      </c>
      <c r="K98" s="128" t="str">
        <f t="shared" si="23"/>
        <v>#VALUE!</v>
      </c>
      <c r="L98" s="128" t="str">
        <f t="shared" si="24"/>
        <v>#VALUE!</v>
      </c>
      <c r="M98" s="128" t="str">
        <f t="shared" si="25"/>
        <v>#VALUE!</v>
      </c>
      <c r="N98" s="128" t="str">
        <f t="shared" si="26"/>
        <v>#VALUE!</v>
      </c>
      <c r="O98" s="128" t="str">
        <f t="shared" si="27"/>
        <v>#VALUE!</v>
      </c>
      <c r="P98" s="135" t="str">
        <f t="shared" si="12"/>
        <v>OPIOIDS</v>
      </c>
      <c r="Q98" s="2" t="b">
        <v>0</v>
      </c>
      <c r="R98" s="4" t="str">
        <f t="shared" si="13"/>
        <v>LOW</v>
      </c>
      <c r="S98" s="3">
        <v>44147.0</v>
      </c>
      <c r="T98" s="136">
        <f t="shared" si="28"/>
        <v>44535</v>
      </c>
      <c r="U98" s="4" t="str">
        <f t="shared" si="15"/>
        <v>DUE COMM</v>
      </c>
      <c r="V98" s="4" t="str">
        <f t="shared" si="16"/>
        <v> </v>
      </c>
      <c r="W98" s="123"/>
      <c r="X98" s="123"/>
      <c r="Y98" s="123"/>
      <c r="Z98" s="123"/>
      <c r="AA98" s="123"/>
      <c r="AB98" s="123"/>
      <c r="AC98" s="123"/>
      <c r="AD98" s="123"/>
      <c r="AE98" s="123"/>
    </row>
    <row r="99">
      <c r="A99" s="137">
        <v>9504.0</v>
      </c>
      <c r="B99" s="138" t="s">
        <v>6527</v>
      </c>
      <c r="C99" s="132" t="b">
        <v>1</v>
      </c>
      <c r="D99" s="133">
        <v>44539.0</v>
      </c>
      <c r="E99" s="128" t="str">
        <f t="shared" si="17"/>
        <v>#VALUE!</v>
      </c>
      <c r="F99" s="128" t="str">
        <f t="shared" si="18"/>
        <v>#VALUE!</v>
      </c>
      <c r="G99" s="128" t="str">
        <f t="shared" si="19"/>
        <v>#VALUE!</v>
      </c>
      <c r="H99" s="128" t="str">
        <f t="shared" si="20"/>
        <v>#VALUE!</v>
      </c>
      <c r="I99" s="128" t="str">
        <f t="shared" si="21"/>
        <v>#VALUE!</v>
      </c>
      <c r="J99" s="128" t="str">
        <f t="shared" si="22"/>
        <v>#VALUE!</v>
      </c>
      <c r="K99" s="128" t="str">
        <f t="shared" si="23"/>
        <v>#VALUE!</v>
      </c>
      <c r="L99" s="128" t="str">
        <f t="shared" si="24"/>
        <v>#VALUE!</v>
      </c>
      <c r="M99" s="128" t="str">
        <f t="shared" si="25"/>
        <v>#VALUE!</v>
      </c>
      <c r="N99" s="128" t="str">
        <f t="shared" si="26"/>
        <v>#VALUE!</v>
      </c>
      <c r="O99" s="128" t="str">
        <f t="shared" si="27"/>
        <v>#VALUE!</v>
      </c>
      <c r="P99" s="4" t="str">
        <f t="shared" si="12"/>
        <v>NO RX</v>
      </c>
      <c r="Q99" s="2" t="b">
        <v>0</v>
      </c>
      <c r="R99" s="4" t="str">
        <f t="shared" si="13"/>
        <v>LOW</v>
      </c>
      <c r="S99" s="3">
        <v>44259.0</v>
      </c>
      <c r="T99" s="136">
        <f t="shared" si="28"/>
        <v>44539</v>
      </c>
      <c r="U99" s="4" t="str">
        <f t="shared" si="15"/>
        <v> </v>
      </c>
      <c r="V99" s="4" t="str">
        <f t="shared" si="16"/>
        <v> </v>
      </c>
      <c r="W99" s="123"/>
      <c r="X99" s="123"/>
      <c r="Y99" s="123"/>
      <c r="Z99" s="123"/>
      <c r="AA99" s="123"/>
      <c r="AB99" s="123"/>
      <c r="AC99" s="123"/>
      <c r="AD99" s="123"/>
      <c r="AE99" s="123"/>
    </row>
    <row r="100">
      <c r="A100" s="127">
        <v>9506.0</v>
      </c>
      <c r="B100" s="2" t="s">
        <v>6528</v>
      </c>
      <c r="C100" s="122" t="b">
        <v>0</v>
      </c>
      <c r="D100" s="3" t="s">
        <v>6461</v>
      </c>
      <c r="E100" s="128" t="str">
        <f t="shared" si="17"/>
        <v>#VALUE!</v>
      </c>
      <c r="F100" s="128" t="str">
        <f t="shared" si="18"/>
        <v>#VALUE!</v>
      </c>
      <c r="G100" s="134" t="str">
        <f t="shared" si="19"/>
        <v>OPI RX</v>
      </c>
      <c r="H100" s="128" t="str">
        <f t="shared" si="20"/>
        <v>#VALUE!</v>
      </c>
      <c r="I100" s="128" t="str">
        <f t="shared" si="21"/>
        <v>#VALUE!</v>
      </c>
      <c r="J100" s="128" t="str">
        <f t="shared" si="22"/>
        <v>#VALUE!</v>
      </c>
      <c r="K100" s="128" t="str">
        <f t="shared" si="23"/>
        <v>#VALUE!</v>
      </c>
      <c r="L100" s="128" t="str">
        <f t="shared" si="24"/>
        <v>#VALUE!</v>
      </c>
      <c r="M100" s="128" t="str">
        <f t="shared" si="25"/>
        <v>#VALUE!</v>
      </c>
      <c r="N100" s="128" t="str">
        <f t="shared" si="26"/>
        <v>#VALUE!</v>
      </c>
      <c r="O100" s="128" t="str">
        <f t="shared" si="27"/>
        <v>#VALUE!</v>
      </c>
      <c r="P100" s="135" t="str">
        <f t="shared" si="12"/>
        <v>OPIOIDS</v>
      </c>
      <c r="Q100" s="4" t="b">
        <v>0</v>
      </c>
      <c r="R100" s="4" t="str">
        <f t="shared" si="13"/>
        <v>LOW</v>
      </c>
      <c r="S100" s="3"/>
      <c r="T100" s="3" t="str">
        <f t="shared" si="28"/>
        <v> - </v>
      </c>
      <c r="U100" s="4" t="str">
        <f t="shared" si="15"/>
        <v>DUE COMM</v>
      </c>
      <c r="V100" s="4" t="str">
        <f t="shared" si="16"/>
        <v> </v>
      </c>
      <c r="W100" s="123"/>
      <c r="X100" s="123"/>
      <c r="Y100" s="123"/>
      <c r="Z100" s="123"/>
      <c r="AA100" s="123"/>
      <c r="AB100" s="123"/>
      <c r="AC100" s="123"/>
      <c r="AD100" s="123"/>
      <c r="AE100" s="123"/>
    </row>
    <row r="101">
      <c r="A101" s="137">
        <v>9508.0</v>
      </c>
      <c r="B101" s="138" t="s">
        <v>6529</v>
      </c>
      <c r="C101" s="139" t="b">
        <v>1</v>
      </c>
      <c r="D101" s="133">
        <v>44421.0</v>
      </c>
      <c r="E101" s="128" t="str">
        <f t="shared" si="17"/>
        <v>#VALUE!</v>
      </c>
      <c r="F101" s="128" t="str">
        <f t="shared" si="18"/>
        <v>#VALUE!</v>
      </c>
      <c r="G101" s="128" t="str">
        <f t="shared" si="19"/>
        <v>#VALUE!</v>
      </c>
      <c r="H101" s="128" t="str">
        <f t="shared" si="20"/>
        <v>#VALUE!</v>
      </c>
      <c r="I101" s="128" t="str">
        <f t="shared" si="21"/>
        <v>#VALUE!</v>
      </c>
      <c r="J101" s="128" t="str">
        <f t="shared" si="22"/>
        <v>#VALUE!</v>
      </c>
      <c r="K101" s="128" t="str">
        <f t="shared" si="23"/>
        <v>#VALUE!</v>
      </c>
      <c r="L101" s="128" t="str">
        <f t="shared" si="24"/>
        <v>#VALUE!</v>
      </c>
      <c r="M101" s="128" t="str">
        <f t="shared" si="25"/>
        <v>#VALUE!</v>
      </c>
      <c r="N101" s="128" t="str">
        <f t="shared" si="26"/>
        <v>#VALUE!</v>
      </c>
      <c r="O101" s="128" t="str">
        <f t="shared" si="27"/>
        <v>#VALUE!</v>
      </c>
      <c r="P101" s="4" t="str">
        <f t="shared" si="12"/>
        <v>NO RX</v>
      </c>
      <c r="Q101" s="4" t="b">
        <v>0</v>
      </c>
      <c r="R101" s="4" t="str">
        <f t="shared" si="13"/>
        <v>LOW</v>
      </c>
      <c r="S101" s="3"/>
      <c r="T101" s="136">
        <f t="shared" si="28"/>
        <v>44421</v>
      </c>
      <c r="U101" s="4" t="str">
        <f t="shared" si="15"/>
        <v>DUE COMM</v>
      </c>
      <c r="V101" s="4" t="str">
        <f t="shared" si="16"/>
        <v> </v>
      </c>
      <c r="W101" s="123"/>
      <c r="X101" s="123"/>
      <c r="Y101" s="123"/>
      <c r="Z101" s="123"/>
      <c r="AA101" s="123"/>
      <c r="AB101" s="123"/>
      <c r="AC101" s="123"/>
      <c r="AD101" s="123"/>
      <c r="AE101" s="123"/>
    </row>
    <row r="102">
      <c r="A102" s="137">
        <v>9529.0</v>
      </c>
      <c r="B102" s="131" t="s">
        <v>6530</v>
      </c>
      <c r="C102" s="132" t="b">
        <v>1</v>
      </c>
      <c r="D102" s="133">
        <v>44390.0</v>
      </c>
      <c r="E102" s="128" t="str">
        <f t="shared" si="17"/>
        <v>#VALUE!</v>
      </c>
      <c r="F102" s="128" t="str">
        <f t="shared" si="18"/>
        <v>#VALUE!</v>
      </c>
      <c r="G102" s="134" t="str">
        <f t="shared" si="19"/>
        <v>OPI RX</v>
      </c>
      <c r="H102" s="128" t="str">
        <f t="shared" si="20"/>
        <v>#VALUE!</v>
      </c>
      <c r="I102" s="128" t="str">
        <f t="shared" si="21"/>
        <v>#VALUE!</v>
      </c>
      <c r="J102" s="128" t="str">
        <f t="shared" si="22"/>
        <v>#VALUE!</v>
      </c>
      <c r="K102" s="128" t="str">
        <f t="shared" si="23"/>
        <v>#VALUE!</v>
      </c>
      <c r="L102" s="128" t="str">
        <f t="shared" si="24"/>
        <v>#VALUE!</v>
      </c>
      <c r="M102" s="128" t="str">
        <f t="shared" si="25"/>
        <v>#VALUE!</v>
      </c>
      <c r="N102" s="128" t="str">
        <f t="shared" si="26"/>
        <v>#VALUE!</v>
      </c>
      <c r="O102" s="128" t="str">
        <f t="shared" si="27"/>
        <v>#VALUE!</v>
      </c>
      <c r="P102" s="135" t="str">
        <f t="shared" si="12"/>
        <v>OPIOIDS</v>
      </c>
      <c r="Q102" s="4" t="b">
        <v>1</v>
      </c>
      <c r="R102" s="135" t="str">
        <f t="shared" si="13"/>
        <v>HIGH</v>
      </c>
      <c r="S102" s="3"/>
      <c r="T102" s="136">
        <f t="shared" si="28"/>
        <v>44390</v>
      </c>
      <c r="U102" s="4" t="str">
        <f t="shared" si="15"/>
        <v>DUE COMM</v>
      </c>
      <c r="V102" s="4" t="str">
        <f t="shared" si="16"/>
        <v> </v>
      </c>
      <c r="W102" s="123"/>
      <c r="X102" s="123"/>
      <c r="Y102" s="123"/>
      <c r="Z102" s="123"/>
      <c r="AA102" s="123"/>
      <c r="AB102" s="123"/>
      <c r="AC102" s="123"/>
      <c r="AD102" s="123"/>
      <c r="AE102" s="123"/>
    </row>
    <row r="103">
      <c r="A103" s="137">
        <v>9534.0</v>
      </c>
      <c r="B103" s="138" t="s">
        <v>6531</v>
      </c>
      <c r="C103" s="139" t="b">
        <v>1</v>
      </c>
      <c r="D103" s="133">
        <v>44442.0</v>
      </c>
      <c r="E103" s="128" t="str">
        <f t="shared" si="17"/>
        <v>#VALUE!</v>
      </c>
      <c r="F103" s="128" t="str">
        <f t="shared" si="18"/>
        <v>#VALUE!</v>
      </c>
      <c r="G103" s="134" t="str">
        <f t="shared" si="19"/>
        <v>OPI RX</v>
      </c>
      <c r="H103" s="128" t="str">
        <f t="shared" si="20"/>
        <v>#VALUE!</v>
      </c>
      <c r="I103" s="128" t="str">
        <f t="shared" si="21"/>
        <v>#VALUE!</v>
      </c>
      <c r="J103" s="128" t="str">
        <f t="shared" si="22"/>
        <v>#VALUE!</v>
      </c>
      <c r="K103" s="128" t="str">
        <f t="shared" si="23"/>
        <v>#VALUE!</v>
      </c>
      <c r="L103" s="128" t="str">
        <f t="shared" si="24"/>
        <v>#VALUE!</v>
      </c>
      <c r="M103" s="128" t="str">
        <f t="shared" si="25"/>
        <v>#VALUE!</v>
      </c>
      <c r="N103" s="128" t="str">
        <f t="shared" si="26"/>
        <v>#VALUE!</v>
      </c>
      <c r="O103" s="128" t="str">
        <f t="shared" si="27"/>
        <v>#VALUE!</v>
      </c>
      <c r="P103" s="135" t="str">
        <f t="shared" si="12"/>
        <v>OPIOIDS</v>
      </c>
      <c r="Q103" s="4" t="b">
        <v>1</v>
      </c>
      <c r="R103" s="135" t="str">
        <f t="shared" si="13"/>
        <v>HIGH</v>
      </c>
      <c r="S103" s="3"/>
      <c r="T103" s="136">
        <f t="shared" si="28"/>
        <v>44442</v>
      </c>
      <c r="U103" s="4" t="str">
        <f t="shared" si="15"/>
        <v>DUE COMM</v>
      </c>
      <c r="V103" s="4" t="str">
        <f t="shared" si="16"/>
        <v> </v>
      </c>
      <c r="W103" s="123"/>
      <c r="X103" s="123"/>
      <c r="Y103" s="123"/>
      <c r="Z103" s="123"/>
      <c r="AA103" s="123"/>
      <c r="AB103" s="123"/>
      <c r="AC103" s="123"/>
      <c r="AD103" s="123"/>
      <c r="AE103" s="123"/>
    </row>
    <row r="104">
      <c r="A104" s="137">
        <v>9536.0</v>
      </c>
      <c r="B104" s="138" t="s">
        <v>6463</v>
      </c>
      <c r="C104" s="132" t="b">
        <v>1</v>
      </c>
      <c r="D104" s="133">
        <v>44539.0</v>
      </c>
      <c r="E104" s="128" t="str">
        <f t="shared" si="17"/>
        <v>#VALUE!</v>
      </c>
      <c r="F104" s="134" t="str">
        <f t="shared" si="18"/>
        <v>OPI RX</v>
      </c>
      <c r="G104" s="128" t="str">
        <f t="shared" si="19"/>
        <v>#VALUE!</v>
      </c>
      <c r="H104" s="128" t="str">
        <f t="shared" si="20"/>
        <v>#VALUE!</v>
      </c>
      <c r="I104" s="128" t="str">
        <f t="shared" si="21"/>
        <v>#VALUE!</v>
      </c>
      <c r="J104" s="128" t="str">
        <f t="shared" si="22"/>
        <v>#VALUE!</v>
      </c>
      <c r="K104" s="128" t="str">
        <f t="shared" si="23"/>
        <v>#VALUE!</v>
      </c>
      <c r="L104" s="128" t="str">
        <f t="shared" si="24"/>
        <v>#VALUE!</v>
      </c>
      <c r="M104" s="128" t="str">
        <f t="shared" si="25"/>
        <v>#VALUE!</v>
      </c>
      <c r="N104" s="128" t="str">
        <f t="shared" si="26"/>
        <v>#VALUE!</v>
      </c>
      <c r="O104" s="128" t="str">
        <f t="shared" si="27"/>
        <v>#VALUE!</v>
      </c>
      <c r="P104" s="135" t="str">
        <f t="shared" si="12"/>
        <v>OPIOIDS</v>
      </c>
      <c r="Q104" s="4" t="b">
        <v>0</v>
      </c>
      <c r="R104" s="4" t="str">
        <f t="shared" si="13"/>
        <v>LOW</v>
      </c>
      <c r="S104" s="3">
        <v>44186.0</v>
      </c>
      <c r="T104" s="136">
        <f t="shared" si="28"/>
        <v>44539</v>
      </c>
      <c r="U104" s="4" t="str">
        <f t="shared" si="15"/>
        <v>DUE COMM</v>
      </c>
      <c r="V104" s="4" t="str">
        <f t="shared" si="16"/>
        <v> </v>
      </c>
      <c r="W104" s="123"/>
      <c r="X104" s="123"/>
      <c r="Y104" s="123"/>
      <c r="Z104" s="123"/>
      <c r="AA104" s="123"/>
      <c r="AB104" s="123"/>
      <c r="AC104" s="123"/>
      <c r="AD104" s="123"/>
      <c r="AE104" s="123"/>
    </row>
    <row r="105">
      <c r="A105" s="137">
        <v>9538.0</v>
      </c>
      <c r="B105" s="138" t="s">
        <v>6491</v>
      </c>
      <c r="C105" s="132" t="b">
        <v>1</v>
      </c>
      <c r="D105" s="133">
        <v>44384.0</v>
      </c>
      <c r="E105" s="128" t="str">
        <f t="shared" si="17"/>
        <v>#VALUE!</v>
      </c>
      <c r="F105" s="134" t="str">
        <f t="shared" si="18"/>
        <v>OPI RX</v>
      </c>
      <c r="G105" s="128" t="str">
        <f t="shared" si="19"/>
        <v>#VALUE!</v>
      </c>
      <c r="H105" s="128" t="str">
        <f t="shared" si="20"/>
        <v>#VALUE!</v>
      </c>
      <c r="I105" s="128" t="str">
        <f t="shared" si="21"/>
        <v>#VALUE!</v>
      </c>
      <c r="J105" s="128" t="str">
        <f t="shared" si="22"/>
        <v>#VALUE!</v>
      </c>
      <c r="K105" s="128" t="str">
        <f t="shared" si="23"/>
        <v>#VALUE!</v>
      </c>
      <c r="L105" s="128" t="str">
        <f t="shared" si="24"/>
        <v>#VALUE!</v>
      </c>
      <c r="M105" s="128" t="str">
        <f t="shared" si="25"/>
        <v>#VALUE!</v>
      </c>
      <c r="N105" s="128" t="str">
        <f t="shared" si="26"/>
        <v>#VALUE!</v>
      </c>
      <c r="O105" s="128" t="str">
        <f t="shared" si="27"/>
        <v>#VALUE!</v>
      </c>
      <c r="P105" s="135" t="str">
        <f t="shared" si="12"/>
        <v>OPIOIDS</v>
      </c>
      <c r="Q105" s="4" t="b">
        <v>0</v>
      </c>
      <c r="R105" s="4" t="str">
        <f t="shared" si="13"/>
        <v>LOW</v>
      </c>
      <c r="S105" s="3"/>
      <c r="T105" s="136">
        <f t="shared" si="28"/>
        <v>44384</v>
      </c>
      <c r="U105" s="4" t="str">
        <f t="shared" si="15"/>
        <v>DUE COMM</v>
      </c>
      <c r="V105" s="4" t="str">
        <f t="shared" si="16"/>
        <v> </v>
      </c>
      <c r="W105" s="123"/>
      <c r="X105" s="123"/>
      <c r="Y105" s="123"/>
      <c r="Z105" s="123"/>
      <c r="AA105" s="123"/>
      <c r="AB105" s="123"/>
      <c r="AC105" s="123"/>
      <c r="AD105" s="123"/>
      <c r="AE105" s="123"/>
    </row>
    <row r="106">
      <c r="A106" s="137">
        <v>9540.0</v>
      </c>
      <c r="B106" s="138" t="s">
        <v>6532</v>
      </c>
      <c r="C106" s="139" t="b">
        <v>1</v>
      </c>
      <c r="D106" s="133">
        <v>44557.0</v>
      </c>
      <c r="E106" s="128" t="str">
        <f t="shared" si="17"/>
        <v>#VALUE!</v>
      </c>
      <c r="F106" s="134" t="str">
        <f t="shared" si="18"/>
        <v>OPI RX</v>
      </c>
      <c r="G106" s="128" t="str">
        <f t="shared" si="19"/>
        <v>#VALUE!</v>
      </c>
      <c r="H106" s="134" t="str">
        <f t="shared" si="20"/>
        <v>OPI RX</v>
      </c>
      <c r="I106" s="128" t="str">
        <f t="shared" si="21"/>
        <v>#VALUE!</v>
      </c>
      <c r="J106" s="128" t="str">
        <f t="shared" si="22"/>
        <v>#VALUE!</v>
      </c>
      <c r="K106" s="128" t="str">
        <f t="shared" si="23"/>
        <v>#VALUE!</v>
      </c>
      <c r="L106" s="128" t="str">
        <f t="shared" si="24"/>
        <v>#VALUE!</v>
      </c>
      <c r="M106" s="128" t="str">
        <f t="shared" si="25"/>
        <v>#VALUE!</v>
      </c>
      <c r="N106" s="128" t="str">
        <f t="shared" si="26"/>
        <v>#VALUE!</v>
      </c>
      <c r="O106" s="128" t="str">
        <f t="shared" si="27"/>
        <v>#VALUE!</v>
      </c>
      <c r="P106" s="135" t="str">
        <f t="shared" si="12"/>
        <v>OPIOIDS</v>
      </c>
      <c r="Q106" s="4" t="b">
        <v>0</v>
      </c>
      <c r="R106" s="4" t="str">
        <f t="shared" si="13"/>
        <v>LOW</v>
      </c>
      <c r="S106" s="3">
        <v>44125.0</v>
      </c>
      <c r="T106" s="136">
        <f t="shared" si="28"/>
        <v>44557</v>
      </c>
      <c r="U106" s="4" t="str">
        <f t="shared" si="15"/>
        <v>DUE COMM</v>
      </c>
      <c r="V106" s="4" t="str">
        <f t="shared" si="16"/>
        <v> </v>
      </c>
      <c r="W106" s="123"/>
      <c r="X106" s="123"/>
      <c r="Y106" s="123"/>
      <c r="Z106" s="123"/>
      <c r="AA106" s="123"/>
      <c r="AB106" s="123"/>
      <c r="AC106" s="123"/>
      <c r="AD106" s="123"/>
      <c r="AE106" s="123"/>
    </row>
    <row r="107">
      <c r="A107" s="137">
        <v>9551.0</v>
      </c>
      <c r="B107" s="138" t="s">
        <v>6476</v>
      </c>
      <c r="C107" s="132" t="b">
        <v>1</v>
      </c>
      <c r="D107" s="133">
        <v>44565.0</v>
      </c>
      <c r="E107" s="128" t="str">
        <f t="shared" si="17"/>
        <v>#VALUE!</v>
      </c>
      <c r="F107" s="128" t="str">
        <f t="shared" si="18"/>
        <v>#VALUE!</v>
      </c>
      <c r="G107" s="134" t="str">
        <f t="shared" si="19"/>
        <v>OPI RX</v>
      </c>
      <c r="H107" s="128" t="str">
        <f t="shared" si="20"/>
        <v>#VALUE!</v>
      </c>
      <c r="I107" s="128" t="str">
        <f t="shared" si="21"/>
        <v>#VALUE!</v>
      </c>
      <c r="J107" s="128" t="str">
        <f t="shared" si="22"/>
        <v>#VALUE!</v>
      </c>
      <c r="K107" s="128" t="str">
        <f t="shared" si="23"/>
        <v>#VALUE!</v>
      </c>
      <c r="L107" s="128" t="str">
        <f t="shared" si="24"/>
        <v>#VALUE!</v>
      </c>
      <c r="M107" s="128" t="str">
        <f t="shared" si="25"/>
        <v>#VALUE!</v>
      </c>
      <c r="N107" s="128" t="str">
        <f t="shared" si="26"/>
        <v>#VALUE!</v>
      </c>
      <c r="O107" s="128" t="str">
        <f t="shared" si="27"/>
        <v>#VALUE!</v>
      </c>
      <c r="P107" s="135" t="str">
        <f t="shared" si="12"/>
        <v>OPIOIDS</v>
      </c>
      <c r="Q107" s="4" t="b">
        <v>0</v>
      </c>
      <c r="R107" s="4" t="str">
        <f t="shared" si="13"/>
        <v>LOW</v>
      </c>
      <c r="S107" s="145">
        <v>44211.0</v>
      </c>
      <c r="T107" s="136">
        <f t="shared" si="28"/>
        <v>44565</v>
      </c>
      <c r="U107" s="4" t="str">
        <f t="shared" si="15"/>
        <v>DUE COMM</v>
      </c>
      <c r="V107" s="4" t="str">
        <f t="shared" si="16"/>
        <v> </v>
      </c>
      <c r="W107" s="123"/>
      <c r="X107" s="123"/>
      <c r="Y107" s="123"/>
      <c r="Z107" s="123"/>
      <c r="AA107" s="123"/>
      <c r="AB107" s="123"/>
      <c r="AC107" s="123"/>
      <c r="AD107" s="123"/>
      <c r="AE107" s="123"/>
    </row>
    <row r="108">
      <c r="A108" s="130">
        <v>9553.0</v>
      </c>
      <c r="B108" s="131" t="s">
        <v>6476</v>
      </c>
      <c r="C108" s="132" t="b">
        <v>1</v>
      </c>
      <c r="D108" s="133">
        <v>44428.0</v>
      </c>
      <c r="E108" s="128" t="str">
        <f t="shared" si="17"/>
        <v>#VALUE!</v>
      </c>
      <c r="F108" s="128" t="str">
        <f t="shared" si="18"/>
        <v>#VALUE!</v>
      </c>
      <c r="G108" s="134" t="str">
        <f t="shared" si="19"/>
        <v>OPI RX</v>
      </c>
      <c r="H108" s="128" t="str">
        <f t="shared" si="20"/>
        <v>#VALUE!</v>
      </c>
      <c r="I108" s="128" t="str">
        <f t="shared" si="21"/>
        <v>#VALUE!</v>
      </c>
      <c r="J108" s="128" t="str">
        <f t="shared" si="22"/>
        <v>#VALUE!</v>
      </c>
      <c r="K108" s="128" t="str">
        <f t="shared" si="23"/>
        <v>#VALUE!</v>
      </c>
      <c r="L108" s="128" t="str">
        <f t="shared" si="24"/>
        <v>#VALUE!</v>
      </c>
      <c r="M108" s="128" t="str">
        <f t="shared" si="25"/>
        <v>#VALUE!</v>
      </c>
      <c r="N108" s="128" t="str">
        <f t="shared" si="26"/>
        <v>#VALUE!</v>
      </c>
      <c r="O108" s="128" t="str">
        <f t="shared" si="27"/>
        <v>#VALUE!</v>
      </c>
      <c r="P108" s="135" t="str">
        <f t="shared" si="12"/>
        <v>OPIOIDS</v>
      </c>
      <c r="Q108" s="2" t="b">
        <v>0</v>
      </c>
      <c r="R108" s="4" t="str">
        <f t="shared" si="13"/>
        <v>LOW</v>
      </c>
      <c r="S108" s="3"/>
      <c r="T108" s="136">
        <f t="shared" si="28"/>
        <v>44428</v>
      </c>
      <c r="U108" s="4" t="str">
        <f t="shared" si="15"/>
        <v>DUE COMM</v>
      </c>
      <c r="V108" s="4" t="str">
        <f t="shared" si="16"/>
        <v> </v>
      </c>
      <c r="W108" s="123"/>
      <c r="X108" s="123"/>
      <c r="Y108" s="123"/>
      <c r="Z108" s="123"/>
      <c r="AA108" s="123"/>
      <c r="AB108" s="123"/>
      <c r="AC108" s="123"/>
      <c r="AD108" s="123"/>
      <c r="AE108" s="123"/>
    </row>
    <row r="109">
      <c r="A109" s="137">
        <v>9559.0</v>
      </c>
      <c r="B109" s="138" t="s">
        <v>6533</v>
      </c>
      <c r="C109" s="139" t="b">
        <v>1</v>
      </c>
      <c r="D109" s="133">
        <v>44469.0</v>
      </c>
      <c r="E109" s="128" t="str">
        <f t="shared" si="17"/>
        <v>#VALUE!</v>
      </c>
      <c r="F109" s="128" t="str">
        <f t="shared" si="18"/>
        <v>#VALUE!</v>
      </c>
      <c r="G109" s="128" t="str">
        <f t="shared" si="19"/>
        <v>#VALUE!</v>
      </c>
      <c r="H109" s="128" t="str">
        <f t="shared" si="20"/>
        <v>#VALUE!</v>
      </c>
      <c r="I109" s="128" t="str">
        <f t="shared" si="21"/>
        <v>#VALUE!</v>
      </c>
      <c r="J109" s="128" t="str">
        <f t="shared" si="22"/>
        <v>#VALUE!</v>
      </c>
      <c r="K109" s="128" t="str">
        <f t="shared" si="23"/>
        <v>#VALUE!</v>
      </c>
      <c r="L109" s="128" t="str">
        <f t="shared" si="24"/>
        <v>#VALUE!</v>
      </c>
      <c r="M109" s="128" t="str">
        <f t="shared" si="25"/>
        <v>#VALUE!</v>
      </c>
      <c r="N109" s="128" t="str">
        <f t="shared" si="26"/>
        <v>#VALUE!</v>
      </c>
      <c r="O109" s="128" t="str">
        <f t="shared" si="27"/>
        <v>#VALUE!</v>
      </c>
      <c r="P109" s="4" t="str">
        <f t="shared" si="12"/>
        <v>NO RX</v>
      </c>
      <c r="Q109" s="2" t="b">
        <v>0</v>
      </c>
      <c r="R109" s="4" t="str">
        <f t="shared" si="13"/>
        <v>LOW</v>
      </c>
      <c r="S109" s="3">
        <v>44127.0</v>
      </c>
      <c r="T109" s="136">
        <f t="shared" si="28"/>
        <v>44469</v>
      </c>
      <c r="U109" s="4" t="str">
        <f t="shared" si="15"/>
        <v>DUE COMM</v>
      </c>
      <c r="V109" s="4" t="str">
        <f t="shared" si="16"/>
        <v> </v>
      </c>
      <c r="W109" s="123"/>
      <c r="X109" s="123"/>
      <c r="Y109" s="123"/>
      <c r="Z109" s="123"/>
      <c r="AA109" s="123"/>
      <c r="AB109" s="123"/>
      <c r="AC109" s="123"/>
      <c r="AD109" s="123"/>
      <c r="AE109" s="123"/>
    </row>
    <row r="110">
      <c r="A110" s="142">
        <v>9568.0</v>
      </c>
      <c r="B110" s="143" t="s">
        <v>6491</v>
      </c>
      <c r="C110" s="124" t="b">
        <v>0</v>
      </c>
      <c r="D110" s="3" t="s">
        <v>6461</v>
      </c>
      <c r="E110" s="128" t="str">
        <f t="shared" si="17"/>
        <v>#VALUE!</v>
      </c>
      <c r="F110" s="134" t="str">
        <f t="shared" si="18"/>
        <v>OPI RX</v>
      </c>
      <c r="G110" s="128" t="str">
        <f t="shared" si="19"/>
        <v>#VALUE!</v>
      </c>
      <c r="H110" s="128" t="str">
        <f t="shared" si="20"/>
        <v>#VALUE!</v>
      </c>
      <c r="I110" s="128" t="str">
        <f t="shared" si="21"/>
        <v>#VALUE!</v>
      </c>
      <c r="J110" s="128" t="str">
        <f t="shared" si="22"/>
        <v>#VALUE!</v>
      </c>
      <c r="K110" s="128" t="str">
        <f t="shared" si="23"/>
        <v>#VALUE!</v>
      </c>
      <c r="L110" s="128" t="str">
        <f t="shared" si="24"/>
        <v>#VALUE!</v>
      </c>
      <c r="M110" s="128" t="str">
        <f t="shared" si="25"/>
        <v>#VALUE!</v>
      </c>
      <c r="N110" s="128" t="str">
        <f t="shared" si="26"/>
        <v>#VALUE!</v>
      </c>
      <c r="O110" s="128" t="str">
        <f t="shared" si="27"/>
        <v>#VALUE!</v>
      </c>
      <c r="P110" s="135" t="str">
        <f t="shared" si="12"/>
        <v>OPIOIDS</v>
      </c>
      <c r="Q110" s="4" t="b">
        <v>0</v>
      </c>
      <c r="R110" s="4" t="str">
        <f t="shared" si="13"/>
        <v>LOW</v>
      </c>
      <c r="S110" s="3"/>
      <c r="T110" s="3" t="str">
        <f t="shared" si="28"/>
        <v> - </v>
      </c>
      <c r="U110" s="4" t="str">
        <f t="shared" si="15"/>
        <v>DUE COMM</v>
      </c>
      <c r="V110" s="4" t="str">
        <f t="shared" si="16"/>
        <v> </v>
      </c>
      <c r="W110" s="123"/>
      <c r="X110" s="123"/>
      <c r="Y110" s="123"/>
      <c r="Z110" s="123"/>
      <c r="AA110" s="123"/>
      <c r="AB110" s="123"/>
      <c r="AC110" s="123"/>
      <c r="AD110" s="123"/>
      <c r="AE110" s="123"/>
    </row>
    <row r="111">
      <c r="A111" s="137">
        <v>9574.0</v>
      </c>
      <c r="B111" s="138" t="s">
        <v>6534</v>
      </c>
      <c r="C111" s="132" t="b">
        <v>1</v>
      </c>
      <c r="D111" s="133">
        <v>44539.0</v>
      </c>
      <c r="E111" s="128" t="str">
        <f t="shared" si="17"/>
        <v>#VALUE!</v>
      </c>
      <c r="F111" s="134" t="str">
        <f t="shared" si="18"/>
        <v>OPI RX</v>
      </c>
      <c r="G111" s="128" t="str">
        <f t="shared" si="19"/>
        <v>#VALUE!</v>
      </c>
      <c r="H111" s="128" t="str">
        <f t="shared" si="20"/>
        <v>#VALUE!</v>
      </c>
      <c r="I111" s="128" t="str">
        <f t="shared" si="21"/>
        <v>#VALUE!</v>
      </c>
      <c r="J111" s="128" t="str">
        <f t="shared" si="22"/>
        <v>#VALUE!</v>
      </c>
      <c r="K111" s="128" t="str">
        <f t="shared" si="23"/>
        <v>#VALUE!</v>
      </c>
      <c r="L111" s="128" t="str">
        <f t="shared" si="24"/>
        <v>#VALUE!</v>
      </c>
      <c r="M111" s="128" t="str">
        <f t="shared" si="25"/>
        <v>#VALUE!</v>
      </c>
      <c r="N111" s="128" t="str">
        <f t="shared" si="26"/>
        <v>#VALUE!</v>
      </c>
      <c r="O111" s="128" t="str">
        <f t="shared" si="27"/>
        <v>#VALUE!</v>
      </c>
      <c r="P111" s="135" t="str">
        <f t="shared" si="12"/>
        <v>OPIOIDS</v>
      </c>
      <c r="Q111" s="2" t="b">
        <v>0</v>
      </c>
      <c r="R111" s="4" t="str">
        <f t="shared" si="13"/>
        <v>LOW</v>
      </c>
      <c r="S111" s="3">
        <v>44133.0</v>
      </c>
      <c r="T111" s="136">
        <f t="shared" si="28"/>
        <v>44539</v>
      </c>
      <c r="U111" s="4" t="str">
        <f t="shared" si="15"/>
        <v>DUE COMM</v>
      </c>
      <c r="V111" s="4" t="str">
        <f t="shared" si="16"/>
        <v> </v>
      </c>
      <c r="W111" s="123"/>
      <c r="X111" s="123"/>
      <c r="Y111" s="123"/>
      <c r="Z111" s="123"/>
      <c r="AA111" s="123"/>
      <c r="AB111" s="123"/>
      <c r="AC111" s="123"/>
      <c r="AD111" s="123"/>
      <c r="AE111" s="123"/>
    </row>
    <row r="112">
      <c r="A112" s="137">
        <v>9576.0</v>
      </c>
      <c r="B112" s="138" t="s">
        <v>6463</v>
      </c>
      <c r="C112" s="132" t="b">
        <v>1</v>
      </c>
      <c r="D112" s="133">
        <v>44490.0</v>
      </c>
      <c r="E112" s="128" t="str">
        <f t="shared" si="17"/>
        <v>#VALUE!</v>
      </c>
      <c r="F112" s="134" t="str">
        <f t="shared" si="18"/>
        <v>OPI RX</v>
      </c>
      <c r="G112" s="128" t="str">
        <f t="shared" si="19"/>
        <v>#VALUE!</v>
      </c>
      <c r="H112" s="128" t="str">
        <f t="shared" si="20"/>
        <v>#VALUE!</v>
      </c>
      <c r="I112" s="128" t="str">
        <f t="shared" si="21"/>
        <v>#VALUE!</v>
      </c>
      <c r="J112" s="128" t="str">
        <f t="shared" si="22"/>
        <v>#VALUE!</v>
      </c>
      <c r="K112" s="128" t="str">
        <f t="shared" si="23"/>
        <v>#VALUE!</v>
      </c>
      <c r="L112" s="128" t="str">
        <f t="shared" si="24"/>
        <v>#VALUE!</v>
      </c>
      <c r="M112" s="128" t="str">
        <f t="shared" si="25"/>
        <v>#VALUE!</v>
      </c>
      <c r="N112" s="128" t="str">
        <f t="shared" si="26"/>
        <v>#VALUE!</v>
      </c>
      <c r="O112" s="128" t="str">
        <f t="shared" si="27"/>
        <v>#VALUE!</v>
      </c>
      <c r="P112" s="135" t="str">
        <f t="shared" si="12"/>
        <v>OPIOIDS</v>
      </c>
      <c r="Q112" s="4" t="b">
        <v>1</v>
      </c>
      <c r="R112" s="135" t="str">
        <f t="shared" si="13"/>
        <v>HIGH</v>
      </c>
      <c r="S112" s="3">
        <v>44284.0</v>
      </c>
      <c r="T112" s="136">
        <f t="shared" si="28"/>
        <v>44490</v>
      </c>
      <c r="U112" s="4" t="str">
        <f t="shared" si="15"/>
        <v> </v>
      </c>
      <c r="V112" s="4" t="str">
        <f t="shared" si="16"/>
        <v> </v>
      </c>
      <c r="W112" s="123"/>
      <c r="X112" s="123"/>
      <c r="Y112" s="123"/>
      <c r="Z112" s="123"/>
      <c r="AA112" s="123"/>
      <c r="AB112" s="123"/>
      <c r="AC112" s="123"/>
      <c r="AD112" s="123"/>
      <c r="AE112" s="123"/>
    </row>
    <row r="113">
      <c r="A113" s="142">
        <v>9582.0</v>
      </c>
      <c r="B113" s="143" t="s">
        <v>6476</v>
      </c>
      <c r="C113" s="122" t="b">
        <v>0</v>
      </c>
      <c r="D113" s="3" t="s">
        <v>6461</v>
      </c>
      <c r="E113" s="128" t="str">
        <f t="shared" si="17"/>
        <v>#VALUE!</v>
      </c>
      <c r="F113" s="128" t="str">
        <f t="shared" si="18"/>
        <v>#VALUE!</v>
      </c>
      <c r="G113" s="134" t="str">
        <f t="shared" si="19"/>
        <v>OPI RX</v>
      </c>
      <c r="H113" s="128" t="str">
        <f t="shared" si="20"/>
        <v>#VALUE!</v>
      </c>
      <c r="I113" s="128" t="str">
        <f t="shared" si="21"/>
        <v>#VALUE!</v>
      </c>
      <c r="J113" s="128" t="str">
        <f t="shared" si="22"/>
        <v>#VALUE!</v>
      </c>
      <c r="K113" s="128" t="str">
        <f t="shared" si="23"/>
        <v>#VALUE!</v>
      </c>
      <c r="L113" s="128" t="str">
        <f t="shared" si="24"/>
        <v>#VALUE!</v>
      </c>
      <c r="M113" s="128" t="str">
        <f t="shared" si="25"/>
        <v>#VALUE!</v>
      </c>
      <c r="N113" s="128" t="str">
        <f t="shared" si="26"/>
        <v>#VALUE!</v>
      </c>
      <c r="O113" s="128" t="str">
        <f t="shared" si="27"/>
        <v>#VALUE!</v>
      </c>
      <c r="P113" s="135" t="str">
        <f t="shared" si="12"/>
        <v>OPIOIDS</v>
      </c>
      <c r="Q113" s="4" t="b">
        <v>1</v>
      </c>
      <c r="R113" s="135" t="str">
        <f t="shared" si="13"/>
        <v>HIGH</v>
      </c>
      <c r="S113" s="3"/>
      <c r="T113" s="3" t="str">
        <f t="shared" si="28"/>
        <v> - </v>
      </c>
      <c r="U113" s="4" t="str">
        <f t="shared" si="15"/>
        <v>DUE COMM</v>
      </c>
      <c r="V113" s="4" t="str">
        <f t="shared" si="16"/>
        <v> </v>
      </c>
      <c r="W113" s="123"/>
      <c r="X113" s="123"/>
      <c r="Y113" s="123"/>
      <c r="Z113" s="123"/>
      <c r="AA113" s="123"/>
      <c r="AB113" s="123"/>
      <c r="AC113" s="123"/>
      <c r="AD113" s="123"/>
      <c r="AE113" s="123"/>
    </row>
    <row r="114">
      <c r="A114" s="137">
        <v>9583.0</v>
      </c>
      <c r="B114" s="138" t="s">
        <v>6500</v>
      </c>
      <c r="C114" s="139" t="b">
        <v>1</v>
      </c>
      <c r="D114" s="133">
        <v>44387.0</v>
      </c>
      <c r="E114" s="128" t="str">
        <f t="shared" si="17"/>
        <v>#VALUE!</v>
      </c>
      <c r="F114" s="128" t="str">
        <f t="shared" si="18"/>
        <v>#VALUE!</v>
      </c>
      <c r="G114" s="128" t="str">
        <f t="shared" si="19"/>
        <v>#VALUE!</v>
      </c>
      <c r="H114" s="128" t="str">
        <f t="shared" si="20"/>
        <v>#VALUE!</v>
      </c>
      <c r="I114" s="128" t="str">
        <f t="shared" si="21"/>
        <v>#VALUE!</v>
      </c>
      <c r="J114" s="128" t="str">
        <f t="shared" si="22"/>
        <v>#VALUE!</v>
      </c>
      <c r="K114" s="128" t="str">
        <f t="shared" si="23"/>
        <v>#VALUE!</v>
      </c>
      <c r="L114" s="128" t="str">
        <f t="shared" si="24"/>
        <v>#VALUE!</v>
      </c>
      <c r="M114" s="134" t="str">
        <f t="shared" si="25"/>
        <v>OPI RX</v>
      </c>
      <c r="N114" s="128" t="str">
        <f t="shared" si="26"/>
        <v>#VALUE!</v>
      </c>
      <c r="O114" s="128" t="str">
        <f t="shared" si="27"/>
        <v>#VALUE!</v>
      </c>
      <c r="P114" s="135" t="str">
        <f t="shared" si="12"/>
        <v>OPIOIDS</v>
      </c>
      <c r="Q114" s="4" t="b">
        <v>0</v>
      </c>
      <c r="R114" s="4" t="str">
        <f t="shared" si="13"/>
        <v>LOW</v>
      </c>
      <c r="S114" s="3"/>
      <c r="T114" s="136">
        <f t="shared" si="28"/>
        <v>44387</v>
      </c>
      <c r="U114" s="4" t="str">
        <f t="shared" si="15"/>
        <v>DUE COMM</v>
      </c>
      <c r="V114" s="4" t="str">
        <f t="shared" si="16"/>
        <v> </v>
      </c>
      <c r="W114" s="123"/>
      <c r="X114" s="123"/>
      <c r="Y114" s="123"/>
      <c r="Z114" s="123"/>
      <c r="AA114" s="123"/>
      <c r="AB114" s="123"/>
      <c r="AC114" s="123"/>
      <c r="AD114" s="123"/>
      <c r="AE114" s="123"/>
    </row>
    <row r="115">
      <c r="A115" s="137">
        <v>9586.0</v>
      </c>
      <c r="B115" s="138" t="s">
        <v>6483</v>
      </c>
      <c r="C115" s="139" t="b">
        <v>1</v>
      </c>
      <c r="D115" s="133">
        <v>44390.0</v>
      </c>
      <c r="E115" s="128" t="str">
        <f t="shared" si="17"/>
        <v>#VALUE!</v>
      </c>
      <c r="F115" s="128" t="str">
        <f t="shared" si="18"/>
        <v>#VALUE!</v>
      </c>
      <c r="G115" s="128" t="str">
        <f t="shared" si="19"/>
        <v>#VALUE!</v>
      </c>
      <c r="H115" s="128" t="str">
        <f t="shared" si="20"/>
        <v>#VALUE!</v>
      </c>
      <c r="I115" s="128" t="str">
        <f t="shared" si="21"/>
        <v>#VALUE!</v>
      </c>
      <c r="J115" s="128" t="str">
        <f t="shared" si="22"/>
        <v>#VALUE!</v>
      </c>
      <c r="K115" s="128" t="str">
        <f t="shared" si="23"/>
        <v>#VALUE!</v>
      </c>
      <c r="L115" s="128" t="str">
        <f t="shared" si="24"/>
        <v>#VALUE!</v>
      </c>
      <c r="M115" s="128" t="str">
        <f t="shared" si="25"/>
        <v>#VALUE!</v>
      </c>
      <c r="N115" s="128" t="str">
        <f t="shared" si="26"/>
        <v>#VALUE!</v>
      </c>
      <c r="O115" s="128" t="str">
        <f t="shared" si="27"/>
        <v>#VALUE!</v>
      </c>
      <c r="P115" s="4" t="str">
        <f t="shared" si="12"/>
        <v>NO RX</v>
      </c>
      <c r="Q115" s="4" t="b">
        <v>1</v>
      </c>
      <c r="R115" s="135" t="str">
        <f t="shared" si="13"/>
        <v>HIGH</v>
      </c>
      <c r="S115" s="3"/>
      <c r="T115" s="136">
        <f t="shared" si="28"/>
        <v>44390</v>
      </c>
      <c r="U115" s="4" t="str">
        <f t="shared" si="15"/>
        <v>DUE COMM</v>
      </c>
      <c r="V115" s="4" t="str">
        <f t="shared" si="16"/>
        <v> </v>
      </c>
      <c r="W115" s="123"/>
      <c r="X115" s="123"/>
      <c r="Y115" s="123"/>
      <c r="Z115" s="123"/>
      <c r="AA115" s="123"/>
      <c r="AB115" s="123"/>
      <c r="AC115" s="123"/>
      <c r="AD115" s="123"/>
      <c r="AE115" s="123"/>
    </row>
    <row r="116">
      <c r="A116" s="130">
        <v>9587.0</v>
      </c>
      <c r="B116" s="131" t="s">
        <v>6461</v>
      </c>
      <c r="C116" s="132" t="b">
        <v>1</v>
      </c>
      <c r="D116" s="133">
        <v>44399.0</v>
      </c>
      <c r="E116" s="128" t="str">
        <f t="shared" si="17"/>
        <v>#VALUE!</v>
      </c>
      <c r="F116" s="128" t="str">
        <f t="shared" si="18"/>
        <v>#VALUE!</v>
      </c>
      <c r="G116" s="128" t="str">
        <f t="shared" si="19"/>
        <v>#VALUE!</v>
      </c>
      <c r="H116" s="128" t="str">
        <f t="shared" si="20"/>
        <v>#VALUE!</v>
      </c>
      <c r="I116" s="128" t="str">
        <f t="shared" si="21"/>
        <v>#VALUE!</v>
      </c>
      <c r="J116" s="128" t="str">
        <f t="shared" si="22"/>
        <v>#VALUE!</v>
      </c>
      <c r="K116" s="128" t="str">
        <f t="shared" si="23"/>
        <v>#VALUE!</v>
      </c>
      <c r="L116" s="128" t="str">
        <f t="shared" si="24"/>
        <v>#VALUE!</v>
      </c>
      <c r="M116" s="128" t="str">
        <f t="shared" si="25"/>
        <v>#VALUE!</v>
      </c>
      <c r="N116" s="128" t="str">
        <f t="shared" si="26"/>
        <v>#VALUE!</v>
      </c>
      <c r="O116" s="128" t="str">
        <f t="shared" si="27"/>
        <v>#VALUE!</v>
      </c>
      <c r="P116" s="4" t="str">
        <f t="shared" si="12"/>
        <v>NO RX</v>
      </c>
      <c r="Q116" s="2" t="b">
        <v>0</v>
      </c>
      <c r="R116" s="4" t="str">
        <f t="shared" si="13"/>
        <v>LOW</v>
      </c>
      <c r="S116" s="3"/>
      <c r="T116" s="136">
        <f t="shared" si="28"/>
        <v>44399</v>
      </c>
      <c r="U116" s="4" t="str">
        <f t="shared" si="15"/>
        <v>DUE COMM</v>
      </c>
      <c r="V116" s="4" t="str">
        <f t="shared" si="16"/>
        <v> </v>
      </c>
      <c r="W116" s="123"/>
      <c r="X116" s="123"/>
      <c r="Y116" s="123"/>
      <c r="Z116" s="123"/>
      <c r="AA116" s="123"/>
      <c r="AB116" s="123"/>
      <c r="AC116" s="123"/>
      <c r="AD116" s="123"/>
      <c r="AE116" s="123"/>
    </row>
    <row r="117">
      <c r="A117" s="137">
        <v>9593.0</v>
      </c>
      <c r="B117" s="138" t="s">
        <v>6491</v>
      </c>
      <c r="C117" s="132" t="b">
        <v>1</v>
      </c>
      <c r="D117" s="133">
        <v>44497.0</v>
      </c>
      <c r="E117" s="128" t="str">
        <f t="shared" si="17"/>
        <v>#VALUE!</v>
      </c>
      <c r="F117" s="134" t="str">
        <f t="shared" si="18"/>
        <v>OPI RX</v>
      </c>
      <c r="G117" s="128" t="str">
        <f t="shared" si="19"/>
        <v>#VALUE!</v>
      </c>
      <c r="H117" s="128" t="str">
        <f t="shared" si="20"/>
        <v>#VALUE!</v>
      </c>
      <c r="I117" s="128" t="str">
        <f t="shared" si="21"/>
        <v>#VALUE!</v>
      </c>
      <c r="J117" s="128" t="str">
        <f t="shared" si="22"/>
        <v>#VALUE!</v>
      </c>
      <c r="K117" s="128" t="str">
        <f t="shared" si="23"/>
        <v>#VALUE!</v>
      </c>
      <c r="L117" s="128" t="str">
        <f t="shared" si="24"/>
        <v>#VALUE!</v>
      </c>
      <c r="M117" s="128" t="str">
        <f t="shared" si="25"/>
        <v>#VALUE!</v>
      </c>
      <c r="N117" s="128" t="str">
        <f t="shared" si="26"/>
        <v>#VALUE!</v>
      </c>
      <c r="O117" s="128" t="str">
        <f t="shared" si="27"/>
        <v>#VALUE!</v>
      </c>
      <c r="P117" s="135" t="str">
        <f t="shared" si="12"/>
        <v>OPIOIDS</v>
      </c>
      <c r="Q117" s="2" t="b">
        <v>0</v>
      </c>
      <c r="R117" s="4" t="str">
        <f t="shared" si="13"/>
        <v>LOW</v>
      </c>
      <c r="S117" s="3">
        <v>44159.0</v>
      </c>
      <c r="T117" s="136">
        <f t="shared" si="28"/>
        <v>44497</v>
      </c>
      <c r="U117" s="4" t="str">
        <f t="shared" si="15"/>
        <v>DUE COMM</v>
      </c>
      <c r="V117" s="4" t="str">
        <f t="shared" si="16"/>
        <v> </v>
      </c>
      <c r="W117" s="123"/>
      <c r="X117" s="123"/>
      <c r="Y117" s="123"/>
      <c r="Z117" s="123"/>
      <c r="AA117" s="123"/>
      <c r="AB117" s="123"/>
      <c r="AC117" s="123"/>
      <c r="AD117" s="123"/>
      <c r="AE117" s="123"/>
    </row>
    <row r="118">
      <c r="A118" s="142">
        <v>9597.0</v>
      </c>
      <c r="B118" s="143" t="s">
        <v>6535</v>
      </c>
      <c r="C118" s="124" t="b">
        <v>0</v>
      </c>
      <c r="D118" s="3" t="s">
        <v>6461</v>
      </c>
      <c r="E118" s="128" t="str">
        <f t="shared" si="17"/>
        <v>#VALUE!</v>
      </c>
      <c r="F118" s="128" t="str">
        <f t="shared" si="18"/>
        <v>#VALUE!</v>
      </c>
      <c r="G118" s="128" t="str">
        <f t="shared" si="19"/>
        <v>#VALUE!</v>
      </c>
      <c r="H118" s="128" t="str">
        <f t="shared" si="20"/>
        <v>#VALUE!</v>
      </c>
      <c r="I118" s="128" t="str">
        <f t="shared" si="21"/>
        <v>#VALUE!</v>
      </c>
      <c r="J118" s="128" t="str">
        <f t="shared" si="22"/>
        <v>#VALUE!</v>
      </c>
      <c r="K118" s="128" t="str">
        <f t="shared" si="23"/>
        <v>#VALUE!</v>
      </c>
      <c r="L118" s="128" t="str">
        <f t="shared" si="24"/>
        <v>#VALUE!</v>
      </c>
      <c r="M118" s="128" t="str">
        <f t="shared" si="25"/>
        <v>#VALUE!</v>
      </c>
      <c r="N118" s="128" t="str">
        <f t="shared" si="26"/>
        <v>#VALUE!</v>
      </c>
      <c r="O118" s="128" t="str">
        <f t="shared" si="27"/>
        <v>#VALUE!</v>
      </c>
      <c r="P118" s="4" t="str">
        <f t="shared" si="12"/>
        <v>NO RX</v>
      </c>
      <c r="Q118" s="4" t="b">
        <v>0</v>
      </c>
      <c r="R118" s="4" t="str">
        <f t="shared" si="13"/>
        <v>LOW</v>
      </c>
      <c r="S118" s="3"/>
      <c r="T118" s="3" t="str">
        <f t="shared" si="28"/>
        <v> - </v>
      </c>
      <c r="U118" s="4" t="str">
        <f t="shared" si="15"/>
        <v>DUE COMM</v>
      </c>
      <c r="V118" s="4" t="str">
        <f t="shared" si="16"/>
        <v> </v>
      </c>
      <c r="W118" s="123"/>
      <c r="X118" s="123"/>
      <c r="Y118" s="123"/>
      <c r="Z118" s="123"/>
      <c r="AA118" s="123"/>
      <c r="AB118" s="123"/>
      <c r="AC118" s="123"/>
      <c r="AD118" s="123"/>
      <c r="AE118" s="123"/>
    </row>
    <row r="119">
      <c r="A119" s="137">
        <v>9601.0</v>
      </c>
      <c r="B119" s="138" t="s">
        <v>6536</v>
      </c>
      <c r="C119" s="139" t="b">
        <v>1</v>
      </c>
      <c r="D119" s="133">
        <v>44502.0</v>
      </c>
      <c r="E119" s="128" t="str">
        <f t="shared" si="17"/>
        <v>#VALUE!</v>
      </c>
      <c r="F119" s="134" t="str">
        <f t="shared" si="18"/>
        <v>OPI RX</v>
      </c>
      <c r="G119" s="128" t="str">
        <f t="shared" si="19"/>
        <v>#VALUE!</v>
      </c>
      <c r="H119" s="128" t="str">
        <f t="shared" si="20"/>
        <v>#VALUE!</v>
      </c>
      <c r="I119" s="128" t="str">
        <f t="shared" si="21"/>
        <v>#VALUE!</v>
      </c>
      <c r="J119" s="128" t="str">
        <f t="shared" si="22"/>
        <v>#VALUE!</v>
      </c>
      <c r="K119" s="128" t="str">
        <f t="shared" si="23"/>
        <v>#VALUE!</v>
      </c>
      <c r="L119" s="128" t="str">
        <f t="shared" si="24"/>
        <v>#VALUE!</v>
      </c>
      <c r="M119" s="128" t="str">
        <f t="shared" si="25"/>
        <v>#VALUE!</v>
      </c>
      <c r="N119" s="128" t="str">
        <f t="shared" si="26"/>
        <v>#VALUE!</v>
      </c>
      <c r="O119" s="128" t="str">
        <f t="shared" si="27"/>
        <v>#VALUE!</v>
      </c>
      <c r="P119" s="135" t="str">
        <f t="shared" si="12"/>
        <v>OPIOIDS</v>
      </c>
      <c r="Q119" s="4" t="b">
        <v>0</v>
      </c>
      <c r="R119" s="4" t="str">
        <f t="shared" si="13"/>
        <v>LOW</v>
      </c>
      <c r="S119" s="3">
        <v>44263.0</v>
      </c>
      <c r="T119" s="136">
        <f t="shared" si="28"/>
        <v>44502</v>
      </c>
      <c r="U119" s="4" t="str">
        <f t="shared" si="15"/>
        <v> </v>
      </c>
      <c r="V119" s="4" t="str">
        <f t="shared" si="16"/>
        <v> </v>
      </c>
      <c r="W119" s="123"/>
      <c r="X119" s="123"/>
      <c r="Y119" s="123"/>
      <c r="Z119" s="123"/>
      <c r="AA119" s="123"/>
      <c r="AB119" s="123"/>
      <c r="AC119" s="123"/>
      <c r="AD119" s="123"/>
      <c r="AE119" s="123"/>
    </row>
    <row r="120">
      <c r="A120" s="130">
        <v>9608.0</v>
      </c>
      <c r="B120" s="131" t="s">
        <v>6537</v>
      </c>
      <c r="C120" s="132" t="b">
        <v>1</v>
      </c>
      <c r="D120" s="133">
        <v>44475.0</v>
      </c>
      <c r="E120" s="128" t="str">
        <f t="shared" si="17"/>
        <v>#VALUE!</v>
      </c>
      <c r="F120" s="134" t="str">
        <f t="shared" si="18"/>
        <v>OPI RX</v>
      </c>
      <c r="G120" s="128" t="str">
        <f t="shared" si="19"/>
        <v>#VALUE!</v>
      </c>
      <c r="H120" s="128" t="str">
        <f t="shared" si="20"/>
        <v>#VALUE!</v>
      </c>
      <c r="I120" s="128" t="str">
        <f t="shared" si="21"/>
        <v>#VALUE!</v>
      </c>
      <c r="J120" s="128" t="str">
        <f t="shared" si="22"/>
        <v>#VALUE!</v>
      </c>
      <c r="K120" s="128" t="str">
        <f t="shared" si="23"/>
        <v>#VALUE!</v>
      </c>
      <c r="L120" s="128" t="str">
        <f t="shared" si="24"/>
        <v>#VALUE!</v>
      </c>
      <c r="M120" s="128" t="str">
        <f t="shared" si="25"/>
        <v>#VALUE!</v>
      </c>
      <c r="N120" s="128" t="str">
        <f t="shared" si="26"/>
        <v>#VALUE!</v>
      </c>
      <c r="O120" s="128" t="str">
        <f t="shared" si="27"/>
        <v>#VALUE!</v>
      </c>
      <c r="P120" s="135" t="str">
        <f t="shared" si="12"/>
        <v>OPIOIDS</v>
      </c>
      <c r="Q120" s="2" t="b">
        <v>1</v>
      </c>
      <c r="R120" s="135" t="str">
        <f t="shared" si="13"/>
        <v>HIGH</v>
      </c>
      <c r="S120" s="3">
        <v>44172.0</v>
      </c>
      <c r="T120" s="136">
        <f t="shared" si="28"/>
        <v>44475</v>
      </c>
      <c r="U120" s="4" t="str">
        <f t="shared" si="15"/>
        <v>DUE COMM</v>
      </c>
      <c r="V120" s="4" t="str">
        <f t="shared" si="16"/>
        <v> </v>
      </c>
      <c r="W120" s="123"/>
      <c r="X120" s="123"/>
      <c r="Y120" s="123"/>
      <c r="Z120" s="123"/>
      <c r="AA120" s="123"/>
      <c r="AB120" s="123"/>
      <c r="AC120" s="123"/>
      <c r="AD120" s="123"/>
      <c r="AE120" s="123"/>
    </row>
    <row r="121">
      <c r="A121" s="130">
        <v>9616.0</v>
      </c>
      <c r="B121" s="131" t="s">
        <v>6463</v>
      </c>
      <c r="C121" s="139" t="b">
        <v>1</v>
      </c>
      <c r="D121" s="133">
        <v>44498.0</v>
      </c>
      <c r="E121" s="128" t="str">
        <f t="shared" si="17"/>
        <v>#VALUE!</v>
      </c>
      <c r="F121" s="134" t="str">
        <f t="shared" si="18"/>
        <v>OPI RX</v>
      </c>
      <c r="G121" s="128" t="str">
        <f t="shared" si="19"/>
        <v>#VALUE!</v>
      </c>
      <c r="H121" s="128" t="str">
        <f t="shared" si="20"/>
        <v>#VALUE!</v>
      </c>
      <c r="I121" s="128" t="str">
        <f t="shared" si="21"/>
        <v>#VALUE!</v>
      </c>
      <c r="J121" s="128" t="str">
        <f t="shared" si="22"/>
        <v>#VALUE!</v>
      </c>
      <c r="K121" s="128" t="str">
        <f t="shared" si="23"/>
        <v>#VALUE!</v>
      </c>
      <c r="L121" s="128" t="str">
        <f t="shared" si="24"/>
        <v>#VALUE!</v>
      </c>
      <c r="M121" s="128" t="str">
        <f t="shared" si="25"/>
        <v>#VALUE!</v>
      </c>
      <c r="N121" s="128" t="str">
        <f t="shared" si="26"/>
        <v>#VALUE!</v>
      </c>
      <c r="O121" s="128" t="str">
        <f t="shared" si="27"/>
        <v>#VALUE!</v>
      </c>
      <c r="P121" s="135" t="str">
        <f t="shared" si="12"/>
        <v>OPIOIDS</v>
      </c>
      <c r="Q121" s="4" t="b">
        <v>1</v>
      </c>
      <c r="R121" s="135" t="str">
        <f t="shared" si="13"/>
        <v>HIGH</v>
      </c>
      <c r="S121" s="3">
        <v>44187.0</v>
      </c>
      <c r="T121" s="136">
        <f t="shared" si="28"/>
        <v>44498</v>
      </c>
      <c r="U121" s="4" t="str">
        <f t="shared" si="15"/>
        <v>DUE COMM</v>
      </c>
      <c r="V121" s="4" t="str">
        <f t="shared" si="16"/>
        <v> </v>
      </c>
      <c r="W121" s="123"/>
      <c r="X121" s="123"/>
      <c r="Y121" s="123"/>
      <c r="Z121" s="123"/>
      <c r="AA121" s="123"/>
      <c r="AB121" s="123"/>
      <c r="AC121" s="123"/>
      <c r="AD121" s="123"/>
      <c r="AE121" s="123"/>
    </row>
    <row r="122">
      <c r="A122" s="142">
        <v>9623.0</v>
      </c>
      <c r="B122" s="143" t="s">
        <v>6465</v>
      </c>
      <c r="C122" s="122" t="b">
        <v>0</v>
      </c>
      <c r="D122" s="3" t="s">
        <v>6461</v>
      </c>
      <c r="E122" s="134" t="str">
        <f t="shared" si="17"/>
        <v>OPI RX</v>
      </c>
      <c r="F122" s="128" t="str">
        <f t="shared" si="18"/>
        <v>#VALUE!</v>
      </c>
      <c r="G122" s="128" t="str">
        <f t="shared" si="19"/>
        <v>#VALUE!</v>
      </c>
      <c r="H122" s="128" t="str">
        <f t="shared" si="20"/>
        <v>#VALUE!</v>
      </c>
      <c r="I122" s="128" t="str">
        <f t="shared" si="21"/>
        <v>#VALUE!</v>
      </c>
      <c r="J122" s="128" t="str">
        <f t="shared" si="22"/>
        <v>#VALUE!</v>
      </c>
      <c r="K122" s="128" t="str">
        <f t="shared" si="23"/>
        <v>#VALUE!</v>
      </c>
      <c r="L122" s="128" t="str">
        <f t="shared" si="24"/>
        <v>#VALUE!</v>
      </c>
      <c r="M122" s="128" t="str">
        <f t="shared" si="25"/>
        <v>#VALUE!</v>
      </c>
      <c r="N122" s="128" t="str">
        <f t="shared" si="26"/>
        <v>#VALUE!</v>
      </c>
      <c r="O122" s="128" t="str">
        <f t="shared" si="27"/>
        <v>#VALUE!</v>
      </c>
      <c r="P122" s="135" t="str">
        <f t="shared" si="12"/>
        <v>OPIOIDS</v>
      </c>
      <c r="Q122" s="4" t="b">
        <v>0</v>
      </c>
      <c r="R122" s="4" t="str">
        <f t="shared" si="13"/>
        <v>LOW</v>
      </c>
      <c r="S122" s="3"/>
      <c r="T122" s="3" t="str">
        <f t="shared" si="28"/>
        <v> - </v>
      </c>
      <c r="U122" s="4" t="str">
        <f t="shared" si="15"/>
        <v>DUE COMM</v>
      </c>
      <c r="V122" s="4" t="str">
        <f t="shared" si="16"/>
        <v> </v>
      </c>
      <c r="W122" s="123"/>
      <c r="X122" s="123"/>
      <c r="Y122" s="123"/>
      <c r="Z122" s="123"/>
      <c r="AA122" s="123"/>
      <c r="AB122" s="123"/>
      <c r="AC122" s="123"/>
      <c r="AD122" s="123"/>
      <c r="AE122" s="123"/>
    </row>
    <row r="123">
      <c r="A123" s="142">
        <v>9625.0</v>
      </c>
      <c r="B123" s="2" t="s">
        <v>6461</v>
      </c>
      <c r="C123" s="122" t="b">
        <v>0</v>
      </c>
      <c r="D123" s="3" t="s">
        <v>6461</v>
      </c>
      <c r="E123" s="128" t="str">
        <f t="shared" si="17"/>
        <v>#VALUE!</v>
      </c>
      <c r="F123" s="128" t="str">
        <f t="shared" si="18"/>
        <v>#VALUE!</v>
      </c>
      <c r="G123" s="128" t="str">
        <f t="shared" si="19"/>
        <v>#VALUE!</v>
      </c>
      <c r="H123" s="128" t="str">
        <f t="shared" si="20"/>
        <v>#VALUE!</v>
      </c>
      <c r="I123" s="128" t="str">
        <f t="shared" si="21"/>
        <v>#VALUE!</v>
      </c>
      <c r="J123" s="128" t="str">
        <f t="shared" si="22"/>
        <v>#VALUE!</v>
      </c>
      <c r="K123" s="128" t="str">
        <f t="shared" si="23"/>
        <v>#VALUE!</v>
      </c>
      <c r="L123" s="128" t="str">
        <f t="shared" si="24"/>
        <v>#VALUE!</v>
      </c>
      <c r="M123" s="128" t="str">
        <f t="shared" si="25"/>
        <v>#VALUE!</v>
      </c>
      <c r="N123" s="128" t="str">
        <f t="shared" si="26"/>
        <v>#VALUE!</v>
      </c>
      <c r="O123" s="128" t="str">
        <f t="shared" si="27"/>
        <v>#VALUE!</v>
      </c>
      <c r="P123" s="4" t="str">
        <f t="shared" si="12"/>
        <v>NO RX</v>
      </c>
      <c r="Q123" s="4" t="b">
        <v>0</v>
      </c>
      <c r="R123" s="4" t="str">
        <f t="shared" si="13"/>
        <v>LOW</v>
      </c>
      <c r="S123" s="3"/>
      <c r="T123" s="3" t="str">
        <f t="shared" si="28"/>
        <v> - </v>
      </c>
      <c r="U123" s="4" t="str">
        <f t="shared" si="15"/>
        <v>DUE COMM</v>
      </c>
      <c r="V123" s="4" t="str">
        <f t="shared" si="16"/>
        <v> </v>
      </c>
      <c r="W123" s="123"/>
      <c r="X123" s="123"/>
      <c r="Y123" s="123"/>
      <c r="Z123" s="123"/>
      <c r="AA123" s="123"/>
      <c r="AB123" s="123"/>
      <c r="AC123" s="123"/>
      <c r="AD123" s="123"/>
      <c r="AE123" s="123"/>
    </row>
    <row r="124">
      <c r="A124" s="137">
        <v>9630.0</v>
      </c>
      <c r="B124" s="138" t="s">
        <v>6538</v>
      </c>
      <c r="C124" s="132" t="b">
        <v>1</v>
      </c>
      <c r="D124" s="133">
        <v>44495.0</v>
      </c>
      <c r="E124" s="128" t="str">
        <f t="shared" si="17"/>
        <v>#VALUE!</v>
      </c>
      <c r="F124" s="128" t="str">
        <f t="shared" si="18"/>
        <v>#VALUE!</v>
      </c>
      <c r="G124" s="134" t="str">
        <f t="shared" si="19"/>
        <v>OPI RX</v>
      </c>
      <c r="H124" s="128" t="str">
        <f t="shared" si="20"/>
        <v>#VALUE!</v>
      </c>
      <c r="I124" s="128" t="str">
        <f t="shared" si="21"/>
        <v>#VALUE!</v>
      </c>
      <c r="J124" s="128" t="str">
        <f t="shared" si="22"/>
        <v>#VALUE!</v>
      </c>
      <c r="K124" s="128" t="str">
        <f t="shared" si="23"/>
        <v>#VALUE!</v>
      </c>
      <c r="L124" s="128" t="str">
        <f t="shared" si="24"/>
        <v>#VALUE!</v>
      </c>
      <c r="M124" s="128" t="str">
        <f t="shared" si="25"/>
        <v>#VALUE!</v>
      </c>
      <c r="N124" s="128" t="str">
        <f t="shared" si="26"/>
        <v>#VALUE!</v>
      </c>
      <c r="O124" s="128" t="str">
        <f t="shared" si="27"/>
        <v>#VALUE!</v>
      </c>
      <c r="P124" s="135" t="str">
        <f t="shared" si="12"/>
        <v>OPIOIDS</v>
      </c>
      <c r="Q124" s="2" t="b">
        <v>1</v>
      </c>
      <c r="R124" s="135" t="str">
        <f t="shared" si="13"/>
        <v>HIGH</v>
      </c>
      <c r="S124" s="3">
        <v>44281.0</v>
      </c>
      <c r="T124" s="136">
        <f t="shared" si="28"/>
        <v>44495</v>
      </c>
      <c r="U124" s="4" t="str">
        <f t="shared" si="15"/>
        <v> </v>
      </c>
      <c r="V124" s="4" t="str">
        <f t="shared" si="16"/>
        <v> </v>
      </c>
      <c r="W124" s="123"/>
      <c r="X124" s="123"/>
      <c r="Y124" s="123"/>
      <c r="Z124" s="123"/>
      <c r="AA124" s="123"/>
      <c r="AB124" s="123"/>
      <c r="AC124" s="123"/>
      <c r="AD124" s="123"/>
      <c r="AE124" s="123"/>
    </row>
    <row r="125">
      <c r="A125" s="142">
        <v>9647.0</v>
      </c>
      <c r="B125" s="143" t="s">
        <v>6539</v>
      </c>
      <c r="C125" s="122" t="b">
        <v>0</v>
      </c>
      <c r="D125" s="3" t="s">
        <v>6461</v>
      </c>
      <c r="E125" s="128" t="str">
        <f t="shared" si="17"/>
        <v>#VALUE!</v>
      </c>
      <c r="F125" s="128" t="str">
        <f t="shared" si="18"/>
        <v>#VALUE!</v>
      </c>
      <c r="G125" s="128" t="str">
        <f t="shared" si="19"/>
        <v>#VALUE!</v>
      </c>
      <c r="H125" s="128" t="str">
        <f t="shared" si="20"/>
        <v>#VALUE!</v>
      </c>
      <c r="I125" s="128" t="str">
        <f t="shared" si="21"/>
        <v>#VALUE!</v>
      </c>
      <c r="J125" s="128" t="str">
        <f t="shared" si="22"/>
        <v>#VALUE!</v>
      </c>
      <c r="K125" s="128" t="str">
        <f t="shared" si="23"/>
        <v>#VALUE!</v>
      </c>
      <c r="L125" s="128" t="str">
        <f t="shared" si="24"/>
        <v>#VALUE!</v>
      </c>
      <c r="M125" s="128" t="str">
        <f t="shared" si="25"/>
        <v>#VALUE!</v>
      </c>
      <c r="N125" s="128" t="str">
        <f t="shared" si="26"/>
        <v>#VALUE!</v>
      </c>
      <c r="O125" s="128" t="str">
        <f t="shared" si="27"/>
        <v>#VALUE!</v>
      </c>
      <c r="P125" s="4" t="str">
        <f t="shared" si="12"/>
        <v>NO RX</v>
      </c>
      <c r="Q125" s="4" t="b">
        <v>0</v>
      </c>
      <c r="R125" s="4" t="str">
        <f t="shared" si="13"/>
        <v>LOW</v>
      </c>
      <c r="S125" s="3"/>
      <c r="T125" s="3" t="str">
        <f t="shared" si="28"/>
        <v> - </v>
      </c>
      <c r="U125" s="4" t="str">
        <f t="shared" si="15"/>
        <v>DUE COMM</v>
      </c>
      <c r="V125" s="4" t="str">
        <f t="shared" si="16"/>
        <v> </v>
      </c>
      <c r="W125" s="123"/>
      <c r="X125" s="123"/>
      <c r="Y125" s="123"/>
      <c r="Z125" s="123"/>
      <c r="AA125" s="123"/>
      <c r="AB125" s="123"/>
      <c r="AC125" s="123"/>
      <c r="AD125" s="123"/>
      <c r="AE125" s="123"/>
    </row>
    <row r="126">
      <c r="A126" s="137">
        <v>9652.0</v>
      </c>
      <c r="B126" s="138" t="s">
        <v>6540</v>
      </c>
      <c r="C126" s="132" t="b">
        <v>1</v>
      </c>
      <c r="D126" s="133">
        <v>44480.0</v>
      </c>
      <c r="E126" s="128" t="str">
        <f t="shared" si="17"/>
        <v>#VALUE!</v>
      </c>
      <c r="F126" s="128" t="str">
        <f t="shared" si="18"/>
        <v>#VALUE!</v>
      </c>
      <c r="G126" s="128" t="str">
        <f t="shared" si="19"/>
        <v>#VALUE!</v>
      </c>
      <c r="H126" s="128" t="str">
        <f t="shared" si="20"/>
        <v>#VALUE!</v>
      </c>
      <c r="I126" s="128" t="str">
        <f t="shared" si="21"/>
        <v>#VALUE!</v>
      </c>
      <c r="J126" s="128" t="str">
        <f t="shared" si="22"/>
        <v>#VALUE!</v>
      </c>
      <c r="K126" s="128" t="str">
        <f t="shared" si="23"/>
        <v>#VALUE!</v>
      </c>
      <c r="L126" s="128" t="str">
        <f t="shared" si="24"/>
        <v>#VALUE!</v>
      </c>
      <c r="M126" s="134" t="str">
        <f t="shared" si="25"/>
        <v>OPI RX</v>
      </c>
      <c r="N126" s="128" t="str">
        <f t="shared" si="26"/>
        <v>#VALUE!</v>
      </c>
      <c r="O126" s="128" t="str">
        <f t="shared" si="27"/>
        <v>#VALUE!</v>
      </c>
      <c r="P126" s="135" t="str">
        <f t="shared" si="12"/>
        <v>OPIOIDS</v>
      </c>
      <c r="Q126" s="4" t="b">
        <v>0</v>
      </c>
      <c r="R126" s="4" t="str">
        <f t="shared" si="13"/>
        <v>LOW</v>
      </c>
      <c r="S126" s="3">
        <v>44517.0</v>
      </c>
      <c r="T126" s="136">
        <f t="shared" si="28"/>
        <v>44480</v>
      </c>
      <c r="U126" s="4" t="str">
        <f t="shared" si="15"/>
        <v> </v>
      </c>
      <c r="V126" s="4" t="str">
        <f t="shared" si="16"/>
        <v> </v>
      </c>
      <c r="W126" s="123"/>
      <c r="X126" s="123"/>
      <c r="Y126" s="123"/>
      <c r="Z126" s="123"/>
      <c r="AA126" s="123"/>
      <c r="AB126" s="123"/>
      <c r="AC126" s="123"/>
      <c r="AD126" s="123"/>
      <c r="AE126" s="123"/>
    </row>
    <row r="127">
      <c r="A127" s="137">
        <v>9655.0</v>
      </c>
      <c r="B127" s="138" t="s">
        <v>6512</v>
      </c>
      <c r="C127" s="132" t="b">
        <v>1</v>
      </c>
      <c r="D127" s="133">
        <v>44399.0</v>
      </c>
      <c r="E127" s="128" t="str">
        <f t="shared" si="17"/>
        <v>#VALUE!</v>
      </c>
      <c r="F127" s="128" t="str">
        <f t="shared" si="18"/>
        <v>#VALUE!</v>
      </c>
      <c r="G127" s="128" t="str">
        <f t="shared" si="19"/>
        <v>#VALUE!</v>
      </c>
      <c r="H127" s="128" t="str">
        <f t="shared" si="20"/>
        <v>#VALUE!</v>
      </c>
      <c r="I127" s="128" t="str">
        <f t="shared" si="21"/>
        <v>#VALUE!</v>
      </c>
      <c r="J127" s="128" t="str">
        <f t="shared" si="22"/>
        <v>#VALUE!</v>
      </c>
      <c r="K127" s="128" t="str">
        <f t="shared" si="23"/>
        <v>#VALUE!</v>
      </c>
      <c r="L127" s="128" t="str">
        <f t="shared" si="24"/>
        <v>#VALUE!</v>
      </c>
      <c r="M127" s="134" t="str">
        <f t="shared" si="25"/>
        <v>OPI RX</v>
      </c>
      <c r="N127" s="128" t="str">
        <f t="shared" si="26"/>
        <v>#VALUE!</v>
      </c>
      <c r="O127" s="128" t="str">
        <f t="shared" si="27"/>
        <v>#VALUE!</v>
      </c>
      <c r="P127" s="135" t="str">
        <f t="shared" si="12"/>
        <v>OPIOIDS</v>
      </c>
      <c r="Q127" s="4" t="b">
        <v>0</v>
      </c>
      <c r="R127" s="4" t="str">
        <f t="shared" si="13"/>
        <v>LOW</v>
      </c>
      <c r="S127" s="3"/>
      <c r="T127" s="136">
        <f t="shared" si="28"/>
        <v>44399</v>
      </c>
      <c r="U127" s="4" t="str">
        <f t="shared" si="15"/>
        <v>DUE COMM</v>
      </c>
      <c r="V127" s="4" t="str">
        <f t="shared" si="16"/>
        <v> </v>
      </c>
      <c r="W127" s="123"/>
      <c r="X127" s="123"/>
      <c r="Y127" s="123"/>
      <c r="Z127" s="123"/>
      <c r="AA127" s="123"/>
      <c r="AB127" s="123"/>
      <c r="AC127" s="123"/>
      <c r="AD127" s="123"/>
      <c r="AE127" s="123"/>
    </row>
    <row r="128">
      <c r="A128" s="137">
        <v>9659.0</v>
      </c>
      <c r="B128" s="138" t="s">
        <v>6541</v>
      </c>
      <c r="C128" s="132" t="b">
        <v>1</v>
      </c>
      <c r="D128" s="133">
        <v>44393.0</v>
      </c>
      <c r="E128" s="128" t="str">
        <f t="shared" si="17"/>
        <v>#VALUE!</v>
      </c>
      <c r="F128" s="128" t="str">
        <f t="shared" si="18"/>
        <v>#VALUE!</v>
      </c>
      <c r="G128" s="128" t="str">
        <f t="shared" si="19"/>
        <v>#VALUE!</v>
      </c>
      <c r="H128" s="128" t="str">
        <f t="shared" si="20"/>
        <v>#VALUE!</v>
      </c>
      <c r="I128" s="128" t="str">
        <f t="shared" si="21"/>
        <v>#VALUE!</v>
      </c>
      <c r="J128" s="128" t="str">
        <f t="shared" si="22"/>
        <v>#VALUE!</v>
      </c>
      <c r="K128" s="128" t="str">
        <f t="shared" si="23"/>
        <v>#VALUE!</v>
      </c>
      <c r="L128" s="128" t="str">
        <f t="shared" si="24"/>
        <v>#VALUE!</v>
      </c>
      <c r="M128" s="128" t="str">
        <f t="shared" si="25"/>
        <v>#VALUE!</v>
      </c>
      <c r="N128" s="128" t="str">
        <f t="shared" si="26"/>
        <v>#VALUE!</v>
      </c>
      <c r="O128" s="128" t="str">
        <f t="shared" si="27"/>
        <v>#VALUE!</v>
      </c>
      <c r="P128" s="4" t="str">
        <f t="shared" si="12"/>
        <v>NO RX</v>
      </c>
      <c r="Q128" s="4" t="b">
        <v>1</v>
      </c>
      <c r="R128" s="135" t="str">
        <f t="shared" si="13"/>
        <v>HIGH</v>
      </c>
      <c r="S128" s="3"/>
      <c r="T128" s="136">
        <f t="shared" si="28"/>
        <v>44393</v>
      </c>
      <c r="U128" s="4" t="str">
        <f t="shared" si="15"/>
        <v>DUE COMM</v>
      </c>
      <c r="V128" s="4" t="str">
        <f t="shared" si="16"/>
        <v> </v>
      </c>
      <c r="W128" s="123"/>
      <c r="X128" s="123"/>
      <c r="Y128" s="123"/>
      <c r="Z128" s="123"/>
      <c r="AA128" s="123"/>
      <c r="AB128" s="123"/>
      <c r="AC128" s="123"/>
      <c r="AD128" s="123"/>
      <c r="AE128" s="123"/>
    </row>
    <row r="129">
      <c r="A129" s="137">
        <v>9668.0</v>
      </c>
      <c r="B129" s="138" t="s">
        <v>6483</v>
      </c>
      <c r="C129" s="132" t="b">
        <v>1</v>
      </c>
      <c r="D129" s="133">
        <v>44452.0</v>
      </c>
      <c r="E129" s="128" t="str">
        <f t="shared" si="17"/>
        <v>#VALUE!</v>
      </c>
      <c r="F129" s="128" t="str">
        <f t="shared" si="18"/>
        <v>#VALUE!</v>
      </c>
      <c r="G129" s="128" t="str">
        <f t="shared" si="19"/>
        <v>#VALUE!</v>
      </c>
      <c r="H129" s="128" t="str">
        <f t="shared" si="20"/>
        <v>#VALUE!</v>
      </c>
      <c r="I129" s="128" t="str">
        <f t="shared" si="21"/>
        <v>#VALUE!</v>
      </c>
      <c r="J129" s="128" t="str">
        <f t="shared" si="22"/>
        <v>#VALUE!</v>
      </c>
      <c r="K129" s="128" t="str">
        <f t="shared" si="23"/>
        <v>#VALUE!</v>
      </c>
      <c r="L129" s="128" t="str">
        <f t="shared" si="24"/>
        <v>#VALUE!</v>
      </c>
      <c r="M129" s="128" t="str">
        <f t="shared" si="25"/>
        <v>#VALUE!</v>
      </c>
      <c r="N129" s="128" t="str">
        <f t="shared" si="26"/>
        <v>#VALUE!</v>
      </c>
      <c r="O129" s="128" t="str">
        <f t="shared" si="27"/>
        <v>#VALUE!</v>
      </c>
      <c r="P129" s="4" t="str">
        <f t="shared" si="12"/>
        <v>NO RX</v>
      </c>
      <c r="Q129" s="4" t="b">
        <v>0</v>
      </c>
      <c r="R129" s="4" t="str">
        <f t="shared" si="13"/>
        <v>LOW</v>
      </c>
      <c r="S129" s="3"/>
      <c r="T129" s="136">
        <f t="shared" si="28"/>
        <v>44452</v>
      </c>
      <c r="U129" s="4" t="str">
        <f t="shared" si="15"/>
        <v>DUE COMM</v>
      </c>
      <c r="V129" s="4" t="str">
        <f t="shared" si="16"/>
        <v> </v>
      </c>
      <c r="W129" s="123"/>
      <c r="X129" s="123"/>
      <c r="Y129" s="123"/>
      <c r="Z129" s="123"/>
      <c r="AA129" s="123"/>
      <c r="AB129" s="123"/>
      <c r="AC129" s="123"/>
      <c r="AD129" s="123"/>
      <c r="AE129" s="123"/>
    </row>
    <row r="130">
      <c r="A130" s="137">
        <v>9670.0</v>
      </c>
      <c r="B130" s="138" t="s">
        <v>6512</v>
      </c>
      <c r="C130" s="132" t="b">
        <v>1</v>
      </c>
      <c r="D130" s="133">
        <v>44494.0</v>
      </c>
      <c r="E130" s="128" t="str">
        <f t="shared" si="17"/>
        <v>#VALUE!</v>
      </c>
      <c r="F130" s="128" t="str">
        <f t="shared" si="18"/>
        <v>#VALUE!</v>
      </c>
      <c r="G130" s="128" t="str">
        <f t="shared" si="19"/>
        <v>#VALUE!</v>
      </c>
      <c r="H130" s="128" t="str">
        <f t="shared" si="20"/>
        <v>#VALUE!</v>
      </c>
      <c r="I130" s="128" t="str">
        <f t="shared" si="21"/>
        <v>#VALUE!</v>
      </c>
      <c r="J130" s="128" t="str">
        <f t="shared" si="22"/>
        <v>#VALUE!</v>
      </c>
      <c r="K130" s="128" t="str">
        <f t="shared" si="23"/>
        <v>#VALUE!</v>
      </c>
      <c r="L130" s="128" t="str">
        <f t="shared" si="24"/>
        <v>#VALUE!</v>
      </c>
      <c r="M130" s="134" t="str">
        <f t="shared" si="25"/>
        <v>OPI RX</v>
      </c>
      <c r="N130" s="128" t="str">
        <f t="shared" si="26"/>
        <v>#VALUE!</v>
      </c>
      <c r="O130" s="128" t="str">
        <f t="shared" si="27"/>
        <v>#VALUE!</v>
      </c>
      <c r="P130" s="135" t="str">
        <f t="shared" si="12"/>
        <v>OPIOIDS</v>
      </c>
      <c r="Q130" s="2" t="b">
        <v>0</v>
      </c>
      <c r="R130" s="4" t="str">
        <f t="shared" si="13"/>
        <v>LOW</v>
      </c>
      <c r="S130" s="3">
        <v>43997.0</v>
      </c>
      <c r="T130" s="136">
        <f t="shared" si="28"/>
        <v>44494</v>
      </c>
      <c r="U130" s="4" t="str">
        <f t="shared" si="15"/>
        <v>DUE COMM</v>
      </c>
      <c r="V130" s="4" t="str">
        <f t="shared" si="16"/>
        <v> </v>
      </c>
      <c r="W130" s="123"/>
      <c r="X130" s="123"/>
      <c r="Y130" s="123"/>
      <c r="Z130" s="123"/>
      <c r="AA130" s="123"/>
      <c r="AB130" s="123"/>
      <c r="AC130" s="123"/>
      <c r="AD130" s="123"/>
      <c r="AE130" s="123"/>
    </row>
    <row r="131">
      <c r="A131" s="130">
        <v>9672.0</v>
      </c>
      <c r="B131" s="131" t="s">
        <v>6542</v>
      </c>
      <c r="C131" s="132" t="b">
        <v>1</v>
      </c>
      <c r="D131" s="133">
        <v>44557.0</v>
      </c>
      <c r="E131" s="128" t="str">
        <f t="shared" si="17"/>
        <v>#VALUE!</v>
      </c>
      <c r="F131" s="128" t="str">
        <f t="shared" si="18"/>
        <v>#VALUE!</v>
      </c>
      <c r="G131" s="128" t="str">
        <f t="shared" si="19"/>
        <v>#VALUE!</v>
      </c>
      <c r="H131" s="128" t="str">
        <f t="shared" si="20"/>
        <v>#VALUE!</v>
      </c>
      <c r="I131" s="128" t="str">
        <f t="shared" si="21"/>
        <v>#VALUE!</v>
      </c>
      <c r="J131" s="128" t="str">
        <f t="shared" si="22"/>
        <v>#VALUE!</v>
      </c>
      <c r="K131" s="128" t="str">
        <f t="shared" si="23"/>
        <v>#VALUE!</v>
      </c>
      <c r="L131" s="128" t="str">
        <f t="shared" si="24"/>
        <v>#VALUE!</v>
      </c>
      <c r="M131" s="134" t="str">
        <f t="shared" si="25"/>
        <v>OPI RX</v>
      </c>
      <c r="N131" s="128" t="str">
        <f t="shared" si="26"/>
        <v>#VALUE!</v>
      </c>
      <c r="O131" s="128" t="str">
        <f t="shared" si="27"/>
        <v>#VALUE!</v>
      </c>
      <c r="P131" s="135" t="str">
        <f t="shared" si="12"/>
        <v>OPIOIDS</v>
      </c>
      <c r="Q131" s="4" t="b">
        <v>0</v>
      </c>
      <c r="R131" s="4" t="str">
        <f t="shared" si="13"/>
        <v>LOW</v>
      </c>
      <c r="S131" s="3">
        <v>44519.0</v>
      </c>
      <c r="T131" s="136">
        <f t="shared" si="28"/>
        <v>44557</v>
      </c>
      <c r="U131" s="4" t="str">
        <f t="shared" si="15"/>
        <v> </v>
      </c>
      <c r="V131" s="4" t="str">
        <f t="shared" si="16"/>
        <v> </v>
      </c>
      <c r="W131" s="123"/>
      <c r="X131" s="123"/>
      <c r="Y131" s="123"/>
      <c r="Z131" s="123"/>
      <c r="AA131" s="123"/>
      <c r="AB131" s="123"/>
      <c r="AC131" s="123"/>
      <c r="AD131" s="123"/>
      <c r="AE131" s="123"/>
    </row>
    <row r="132">
      <c r="A132" s="130">
        <v>9676.0</v>
      </c>
      <c r="B132" s="131" t="s">
        <v>6543</v>
      </c>
      <c r="C132" s="132" t="b">
        <v>1</v>
      </c>
      <c r="D132" s="133">
        <v>44496.0</v>
      </c>
      <c r="E132" s="128" t="str">
        <f t="shared" si="17"/>
        <v>#VALUE!</v>
      </c>
      <c r="F132" s="134" t="str">
        <f t="shared" si="18"/>
        <v>OPI RX</v>
      </c>
      <c r="G132" s="128" t="str">
        <f t="shared" si="19"/>
        <v>#VALUE!</v>
      </c>
      <c r="H132" s="128" t="str">
        <f t="shared" si="20"/>
        <v>#VALUE!</v>
      </c>
      <c r="I132" s="128" t="str">
        <f t="shared" si="21"/>
        <v>#VALUE!</v>
      </c>
      <c r="J132" s="128" t="str">
        <f t="shared" si="22"/>
        <v>#VALUE!</v>
      </c>
      <c r="K132" s="128" t="str">
        <f t="shared" si="23"/>
        <v>#VALUE!</v>
      </c>
      <c r="L132" s="128" t="str">
        <f t="shared" si="24"/>
        <v>#VALUE!</v>
      </c>
      <c r="M132" s="128" t="str">
        <f t="shared" si="25"/>
        <v>#VALUE!</v>
      </c>
      <c r="N132" s="128" t="str">
        <f t="shared" si="26"/>
        <v>#VALUE!</v>
      </c>
      <c r="O132" s="128" t="str">
        <f t="shared" si="27"/>
        <v>#VALUE!</v>
      </c>
      <c r="P132" s="135" t="str">
        <f t="shared" si="12"/>
        <v>OPIOIDS</v>
      </c>
      <c r="Q132" s="4" t="b">
        <v>0</v>
      </c>
      <c r="R132" s="4" t="str">
        <f t="shared" si="13"/>
        <v>LOW</v>
      </c>
      <c r="S132" s="3">
        <v>44148.0</v>
      </c>
      <c r="T132" s="136">
        <f t="shared" si="28"/>
        <v>44496</v>
      </c>
      <c r="U132" s="4" t="str">
        <f t="shared" si="15"/>
        <v>DUE COMM</v>
      </c>
      <c r="V132" s="4" t="str">
        <f t="shared" si="16"/>
        <v> </v>
      </c>
      <c r="W132" s="123"/>
      <c r="X132" s="123"/>
      <c r="Y132" s="123"/>
      <c r="Z132" s="123"/>
      <c r="AA132" s="123"/>
      <c r="AB132" s="123"/>
      <c r="AC132" s="123"/>
      <c r="AD132" s="123"/>
      <c r="AE132" s="123"/>
    </row>
    <row r="133">
      <c r="A133" s="130">
        <v>9682.0</v>
      </c>
      <c r="B133" s="131" t="s">
        <v>6512</v>
      </c>
      <c r="C133" s="132" t="b">
        <v>1</v>
      </c>
      <c r="D133" s="133">
        <v>44503.0</v>
      </c>
      <c r="E133" s="128" t="str">
        <f t="shared" si="17"/>
        <v>#VALUE!</v>
      </c>
      <c r="F133" s="128" t="str">
        <f t="shared" si="18"/>
        <v>#VALUE!</v>
      </c>
      <c r="G133" s="128" t="str">
        <f t="shared" si="19"/>
        <v>#VALUE!</v>
      </c>
      <c r="H133" s="128" t="str">
        <f t="shared" si="20"/>
        <v>#VALUE!</v>
      </c>
      <c r="I133" s="128" t="str">
        <f t="shared" si="21"/>
        <v>#VALUE!</v>
      </c>
      <c r="J133" s="128" t="str">
        <f t="shared" si="22"/>
        <v>#VALUE!</v>
      </c>
      <c r="K133" s="128" t="str">
        <f t="shared" si="23"/>
        <v>#VALUE!</v>
      </c>
      <c r="L133" s="128" t="str">
        <f t="shared" si="24"/>
        <v>#VALUE!</v>
      </c>
      <c r="M133" s="134" t="str">
        <f t="shared" si="25"/>
        <v>OPI RX</v>
      </c>
      <c r="N133" s="128" t="str">
        <f t="shared" si="26"/>
        <v>#VALUE!</v>
      </c>
      <c r="O133" s="128" t="str">
        <f t="shared" si="27"/>
        <v>#VALUE!</v>
      </c>
      <c r="P133" s="135" t="str">
        <f t="shared" si="12"/>
        <v>OPIOIDS</v>
      </c>
      <c r="Q133" s="4" t="b">
        <v>0</v>
      </c>
      <c r="R133" s="4" t="str">
        <f t="shared" si="13"/>
        <v>LOW</v>
      </c>
      <c r="S133" s="3">
        <v>44400.0</v>
      </c>
      <c r="T133" s="136">
        <f t="shared" si="28"/>
        <v>44503</v>
      </c>
      <c r="U133" s="4" t="str">
        <f t="shared" si="15"/>
        <v> </v>
      </c>
      <c r="V133" s="4" t="str">
        <f t="shared" si="16"/>
        <v> </v>
      </c>
      <c r="W133" s="123"/>
      <c r="X133" s="123"/>
      <c r="Y133" s="123"/>
      <c r="Z133" s="123"/>
      <c r="AA133" s="123"/>
      <c r="AB133" s="123"/>
      <c r="AC133" s="123"/>
      <c r="AD133" s="123"/>
      <c r="AE133" s="123"/>
    </row>
    <row r="134">
      <c r="A134" s="137">
        <v>9683.0</v>
      </c>
      <c r="B134" s="138" t="s">
        <v>6544</v>
      </c>
      <c r="C134" s="132" t="b">
        <v>1</v>
      </c>
      <c r="D134" s="133">
        <v>44496.0</v>
      </c>
      <c r="E134" s="128" t="str">
        <f t="shared" si="17"/>
        <v>#VALUE!</v>
      </c>
      <c r="F134" s="134" t="str">
        <f t="shared" si="18"/>
        <v>OPI RX</v>
      </c>
      <c r="G134" s="128" t="str">
        <f t="shared" si="19"/>
        <v>#VALUE!</v>
      </c>
      <c r="H134" s="128" t="str">
        <f t="shared" si="20"/>
        <v>#VALUE!</v>
      </c>
      <c r="I134" s="128" t="str">
        <f t="shared" si="21"/>
        <v>#VALUE!</v>
      </c>
      <c r="J134" s="128" t="str">
        <f t="shared" si="22"/>
        <v>#VALUE!</v>
      </c>
      <c r="K134" s="128" t="str">
        <f t="shared" si="23"/>
        <v>#VALUE!</v>
      </c>
      <c r="L134" s="128" t="str">
        <f t="shared" si="24"/>
        <v>#VALUE!</v>
      </c>
      <c r="M134" s="128" t="str">
        <f t="shared" si="25"/>
        <v>#VALUE!</v>
      </c>
      <c r="N134" s="128" t="str">
        <f t="shared" si="26"/>
        <v>#VALUE!</v>
      </c>
      <c r="O134" s="128" t="str">
        <f t="shared" si="27"/>
        <v>#VALUE!</v>
      </c>
      <c r="P134" s="135" t="str">
        <f t="shared" si="12"/>
        <v>OPIOIDS</v>
      </c>
      <c r="Q134" s="4" t="b">
        <v>1</v>
      </c>
      <c r="R134" s="135" t="str">
        <f t="shared" si="13"/>
        <v>HIGH</v>
      </c>
      <c r="S134" s="3">
        <v>44092.0</v>
      </c>
      <c r="T134" s="136">
        <f t="shared" si="28"/>
        <v>44496</v>
      </c>
      <c r="U134" s="4" t="str">
        <f t="shared" si="15"/>
        <v>DUE COMM</v>
      </c>
      <c r="V134" s="4" t="str">
        <f t="shared" si="16"/>
        <v> </v>
      </c>
      <c r="W134" s="123"/>
      <c r="X134" s="123"/>
      <c r="Y134" s="123"/>
      <c r="Z134" s="123"/>
      <c r="AA134" s="123"/>
      <c r="AB134" s="123"/>
      <c r="AC134" s="123"/>
      <c r="AD134" s="123"/>
      <c r="AE134" s="123"/>
    </row>
    <row r="135">
      <c r="A135" s="130">
        <v>9688.0</v>
      </c>
      <c r="B135" s="131" t="s">
        <v>6465</v>
      </c>
      <c r="C135" s="139" t="b">
        <v>1</v>
      </c>
      <c r="D135" s="133">
        <v>44559.0</v>
      </c>
      <c r="E135" s="134" t="str">
        <f t="shared" si="17"/>
        <v>OPI RX</v>
      </c>
      <c r="F135" s="128" t="str">
        <f t="shared" si="18"/>
        <v>#VALUE!</v>
      </c>
      <c r="G135" s="128" t="str">
        <f t="shared" si="19"/>
        <v>#VALUE!</v>
      </c>
      <c r="H135" s="128" t="str">
        <f t="shared" si="20"/>
        <v>#VALUE!</v>
      </c>
      <c r="I135" s="128" t="str">
        <f t="shared" si="21"/>
        <v>#VALUE!</v>
      </c>
      <c r="J135" s="128" t="str">
        <f t="shared" si="22"/>
        <v>#VALUE!</v>
      </c>
      <c r="K135" s="128" t="str">
        <f t="shared" si="23"/>
        <v>#VALUE!</v>
      </c>
      <c r="L135" s="128" t="str">
        <f t="shared" si="24"/>
        <v>#VALUE!</v>
      </c>
      <c r="M135" s="128" t="str">
        <f t="shared" si="25"/>
        <v>#VALUE!</v>
      </c>
      <c r="N135" s="128" t="str">
        <f t="shared" si="26"/>
        <v>#VALUE!</v>
      </c>
      <c r="O135" s="128" t="str">
        <f t="shared" si="27"/>
        <v>#VALUE!</v>
      </c>
      <c r="P135" s="135" t="str">
        <f t="shared" si="12"/>
        <v>OPIOIDS</v>
      </c>
      <c r="Q135" s="2" t="b">
        <v>0</v>
      </c>
      <c r="R135" s="4" t="str">
        <f t="shared" si="13"/>
        <v>LOW</v>
      </c>
      <c r="S135" s="3">
        <v>44203.0</v>
      </c>
      <c r="T135" s="136">
        <f t="shared" si="28"/>
        <v>44559</v>
      </c>
      <c r="U135" s="4" t="str">
        <f t="shared" si="15"/>
        <v>DUE COMM</v>
      </c>
      <c r="V135" s="4" t="str">
        <f t="shared" si="16"/>
        <v> </v>
      </c>
      <c r="W135" s="123"/>
      <c r="X135" s="123"/>
      <c r="Y135" s="123"/>
      <c r="Z135" s="123"/>
      <c r="AA135" s="123"/>
      <c r="AB135" s="123"/>
      <c r="AC135" s="123"/>
      <c r="AD135" s="123"/>
      <c r="AE135" s="123"/>
    </row>
    <row r="136">
      <c r="A136" s="137">
        <v>9706.0</v>
      </c>
      <c r="B136" s="138" t="s">
        <v>6500</v>
      </c>
      <c r="C136" s="139" t="b">
        <v>1</v>
      </c>
      <c r="D136" s="133">
        <v>44414.0</v>
      </c>
      <c r="E136" s="128" t="str">
        <f t="shared" si="17"/>
        <v>#VALUE!</v>
      </c>
      <c r="F136" s="128" t="str">
        <f t="shared" si="18"/>
        <v>#VALUE!</v>
      </c>
      <c r="G136" s="128" t="str">
        <f t="shared" si="19"/>
        <v>#VALUE!</v>
      </c>
      <c r="H136" s="128" t="str">
        <f t="shared" si="20"/>
        <v>#VALUE!</v>
      </c>
      <c r="I136" s="128" t="str">
        <f t="shared" si="21"/>
        <v>#VALUE!</v>
      </c>
      <c r="J136" s="128" t="str">
        <f t="shared" si="22"/>
        <v>#VALUE!</v>
      </c>
      <c r="K136" s="128" t="str">
        <f t="shared" si="23"/>
        <v>#VALUE!</v>
      </c>
      <c r="L136" s="128" t="str">
        <f t="shared" si="24"/>
        <v>#VALUE!</v>
      </c>
      <c r="M136" s="134" t="str">
        <f t="shared" si="25"/>
        <v>OPI RX</v>
      </c>
      <c r="N136" s="128" t="str">
        <f t="shared" si="26"/>
        <v>#VALUE!</v>
      </c>
      <c r="O136" s="128" t="str">
        <f t="shared" si="27"/>
        <v>#VALUE!</v>
      </c>
      <c r="P136" s="135" t="str">
        <f t="shared" si="12"/>
        <v>OPIOIDS</v>
      </c>
      <c r="Q136" s="4" t="b">
        <v>0</v>
      </c>
      <c r="R136" s="4" t="str">
        <f t="shared" si="13"/>
        <v>LOW</v>
      </c>
      <c r="S136" s="3"/>
      <c r="T136" s="136">
        <f t="shared" si="28"/>
        <v>44414</v>
      </c>
      <c r="U136" s="4" t="str">
        <f t="shared" si="15"/>
        <v>DUE COMM</v>
      </c>
      <c r="V136" s="4" t="str">
        <f t="shared" si="16"/>
        <v> </v>
      </c>
      <c r="W136" s="123"/>
      <c r="X136" s="123"/>
      <c r="Y136" s="123"/>
      <c r="Z136" s="123"/>
      <c r="AA136" s="123"/>
      <c r="AB136" s="123"/>
      <c r="AC136" s="123"/>
      <c r="AD136" s="123"/>
      <c r="AE136" s="123"/>
    </row>
    <row r="137">
      <c r="A137" s="130">
        <v>9707.0</v>
      </c>
      <c r="B137" s="131" t="s">
        <v>6509</v>
      </c>
      <c r="C137" s="132" t="b">
        <v>1</v>
      </c>
      <c r="D137" s="133">
        <v>44496.0</v>
      </c>
      <c r="E137" s="128" t="str">
        <f t="shared" si="17"/>
        <v>#VALUE!</v>
      </c>
      <c r="F137" s="128" t="str">
        <f t="shared" si="18"/>
        <v>#VALUE!</v>
      </c>
      <c r="G137" s="134" t="str">
        <f t="shared" si="19"/>
        <v>OPI RX</v>
      </c>
      <c r="H137" s="134" t="str">
        <f t="shared" si="20"/>
        <v>OPI RX</v>
      </c>
      <c r="I137" s="128" t="str">
        <f t="shared" si="21"/>
        <v>#VALUE!</v>
      </c>
      <c r="J137" s="128" t="str">
        <f t="shared" si="22"/>
        <v>#VALUE!</v>
      </c>
      <c r="K137" s="128" t="str">
        <f t="shared" si="23"/>
        <v>#VALUE!</v>
      </c>
      <c r="L137" s="128" t="str">
        <f t="shared" si="24"/>
        <v>#VALUE!</v>
      </c>
      <c r="M137" s="128" t="str">
        <f t="shared" si="25"/>
        <v>#VALUE!</v>
      </c>
      <c r="N137" s="128" t="str">
        <f t="shared" si="26"/>
        <v>#VALUE!</v>
      </c>
      <c r="O137" s="128" t="str">
        <f t="shared" si="27"/>
        <v>#VALUE!</v>
      </c>
      <c r="P137" s="135" t="str">
        <f t="shared" si="12"/>
        <v>OPIOIDS</v>
      </c>
      <c r="Q137" s="4" t="b">
        <v>0</v>
      </c>
      <c r="R137" s="4" t="str">
        <f t="shared" si="13"/>
        <v>LOW</v>
      </c>
      <c r="S137" s="3">
        <v>44251.0</v>
      </c>
      <c r="T137" s="136">
        <f t="shared" si="28"/>
        <v>44496</v>
      </c>
      <c r="U137" s="4" t="str">
        <f t="shared" si="15"/>
        <v> </v>
      </c>
      <c r="V137" s="4" t="str">
        <f t="shared" si="16"/>
        <v> </v>
      </c>
      <c r="W137" s="123"/>
      <c r="X137" s="123"/>
      <c r="Y137" s="123"/>
      <c r="Z137" s="123"/>
      <c r="AA137" s="123"/>
      <c r="AB137" s="123"/>
      <c r="AC137" s="123"/>
      <c r="AD137" s="123"/>
      <c r="AE137" s="123"/>
    </row>
    <row r="138">
      <c r="A138" s="130">
        <v>9717.0</v>
      </c>
      <c r="B138" s="131" t="s">
        <v>6491</v>
      </c>
      <c r="C138" s="132" t="b">
        <v>1</v>
      </c>
      <c r="D138" s="133">
        <v>44559.0</v>
      </c>
      <c r="E138" s="128" t="str">
        <f t="shared" si="17"/>
        <v>#VALUE!</v>
      </c>
      <c r="F138" s="134" t="str">
        <f t="shared" si="18"/>
        <v>OPI RX</v>
      </c>
      <c r="G138" s="128" t="str">
        <f t="shared" si="19"/>
        <v>#VALUE!</v>
      </c>
      <c r="H138" s="128" t="str">
        <f t="shared" si="20"/>
        <v>#VALUE!</v>
      </c>
      <c r="I138" s="128" t="str">
        <f t="shared" si="21"/>
        <v>#VALUE!</v>
      </c>
      <c r="J138" s="128" t="str">
        <f t="shared" si="22"/>
        <v>#VALUE!</v>
      </c>
      <c r="K138" s="128" t="str">
        <f t="shared" si="23"/>
        <v>#VALUE!</v>
      </c>
      <c r="L138" s="128" t="str">
        <f t="shared" si="24"/>
        <v>#VALUE!</v>
      </c>
      <c r="M138" s="128" t="str">
        <f t="shared" si="25"/>
        <v>#VALUE!</v>
      </c>
      <c r="N138" s="128" t="str">
        <f t="shared" si="26"/>
        <v>#VALUE!</v>
      </c>
      <c r="O138" s="128" t="str">
        <f t="shared" si="27"/>
        <v>#VALUE!</v>
      </c>
      <c r="P138" s="135" t="str">
        <f t="shared" si="12"/>
        <v>OPIOIDS</v>
      </c>
      <c r="Q138" s="4" t="b">
        <v>0</v>
      </c>
      <c r="R138" s="4" t="str">
        <f t="shared" si="13"/>
        <v>LOW</v>
      </c>
      <c r="S138" s="3">
        <v>44182.0</v>
      </c>
      <c r="T138" s="136">
        <f t="shared" si="28"/>
        <v>44559</v>
      </c>
      <c r="U138" s="4" t="str">
        <f t="shared" si="15"/>
        <v>DUE COMM</v>
      </c>
      <c r="V138" s="4" t="str">
        <f t="shared" si="16"/>
        <v> </v>
      </c>
      <c r="W138" s="123"/>
      <c r="X138" s="123"/>
      <c r="Y138" s="123"/>
      <c r="Z138" s="123"/>
      <c r="AA138" s="123"/>
      <c r="AB138" s="123"/>
      <c r="AC138" s="123"/>
      <c r="AD138" s="123"/>
      <c r="AE138" s="123"/>
    </row>
    <row r="139">
      <c r="A139" s="142">
        <v>9718.0</v>
      </c>
      <c r="B139" s="143" t="s">
        <v>6463</v>
      </c>
      <c r="C139" s="124" t="b">
        <v>0</v>
      </c>
      <c r="D139" s="3" t="s">
        <v>6461</v>
      </c>
      <c r="E139" s="128" t="str">
        <f t="shared" si="17"/>
        <v>#VALUE!</v>
      </c>
      <c r="F139" s="134" t="str">
        <f t="shared" si="18"/>
        <v>OPI RX</v>
      </c>
      <c r="G139" s="128" t="str">
        <f t="shared" si="19"/>
        <v>#VALUE!</v>
      </c>
      <c r="H139" s="128" t="str">
        <f t="shared" si="20"/>
        <v>#VALUE!</v>
      </c>
      <c r="I139" s="128" t="str">
        <f t="shared" si="21"/>
        <v>#VALUE!</v>
      </c>
      <c r="J139" s="128" t="str">
        <f t="shared" si="22"/>
        <v>#VALUE!</v>
      </c>
      <c r="K139" s="128" t="str">
        <f t="shared" si="23"/>
        <v>#VALUE!</v>
      </c>
      <c r="L139" s="128" t="str">
        <f t="shared" si="24"/>
        <v>#VALUE!</v>
      </c>
      <c r="M139" s="128" t="str">
        <f t="shared" si="25"/>
        <v>#VALUE!</v>
      </c>
      <c r="N139" s="128" t="str">
        <f t="shared" si="26"/>
        <v>#VALUE!</v>
      </c>
      <c r="O139" s="128" t="str">
        <f t="shared" si="27"/>
        <v>#VALUE!</v>
      </c>
      <c r="P139" s="135" t="str">
        <f t="shared" si="12"/>
        <v>OPIOIDS</v>
      </c>
      <c r="Q139" s="4" t="b">
        <v>1</v>
      </c>
      <c r="R139" s="135" t="str">
        <f t="shared" si="13"/>
        <v>HIGH</v>
      </c>
      <c r="S139" s="3"/>
      <c r="T139" s="3" t="str">
        <f t="shared" si="28"/>
        <v> - </v>
      </c>
      <c r="U139" s="4" t="str">
        <f t="shared" si="15"/>
        <v>DUE COMM</v>
      </c>
      <c r="V139" s="4" t="str">
        <f t="shared" si="16"/>
        <v> </v>
      </c>
      <c r="W139" s="123"/>
      <c r="X139" s="123"/>
      <c r="Y139" s="123"/>
      <c r="Z139" s="123"/>
      <c r="AA139" s="123"/>
      <c r="AB139" s="123"/>
      <c r="AC139" s="123"/>
      <c r="AD139" s="123"/>
      <c r="AE139" s="123"/>
    </row>
    <row r="140">
      <c r="A140" s="127">
        <v>9725.0</v>
      </c>
      <c r="B140" s="2" t="s">
        <v>6461</v>
      </c>
      <c r="C140" s="124" t="b">
        <v>0</v>
      </c>
      <c r="D140" s="3" t="s">
        <v>6461</v>
      </c>
      <c r="E140" s="128" t="str">
        <f t="shared" si="17"/>
        <v>#VALUE!</v>
      </c>
      <c r="F140" s="128" t="str">
        <f t="shared" si="18"/>
        <v>#VALUE!</v>
      </c>
      <c r="G140" s="128" t="str">
        <f t="shared" si="19"/>
        <v>#VALUE!</v>
      </c>
      <c r="H140" s="128" t="str">
        <f t="shared" si="20"/>
        <v>#VALUE!</v>
      </c>
      <c r="I140" s="128" t="str">
        <f t="shared" si="21"/>
        <v>#VALUE!</v>
      </c>
      <c r="J140" s="128" t="str">
        <f t="shared" si="22"/>
        <v>#VALUE!</v>
      </c>
      <c r="K140" s="128" t="str">
        <f t="shared" si="23"/>
        <v>#VALUE!</v>
      </c>
      <c r="L140" s="128" t="str">
        <f t="shared" si="24"/>
        <v>#VALUE!</v>
      </c>
      <c r="M140" s="128" t="str">
        <f t="shared" si="25"/>
        <v>#VALUE!</v>
      </c>
      <c r="N140" s="128" t="str">
        <f t="shared" si="26"/>
        <v>#VALUE!</v>
      </c>
      <c r="O140" s="128" t="str">
        <f t="shared" si="27"/>
        <v>#VALUE!</v>
      </c>
      <c r="P140" s="4" t="str">
        <f t="shared" si="12"/>
        <v>NO RX</v>
      </c>
      <c r="Q140" s="4" t="b">
        <v>0</v>
      </c>
      <c r="R140" s="4" t="str">
        <f t="shared" si="13"/>
        <v>LOW</v>
      </c>
      <c r="S140" s="3"/>
      <c r="T140" s="3" t="str">
        <f t="shared" si="28"/>
        <v> - </v>
      </c>
      <c r="U140" s="4" t="str">
        <f t="shared" si="15"/>
        <v>DUE COMM</v>
      </c>
      <c r="V140" s="4" t="str">
        <f t="shared" si="16"/>
        <v> </v>
      </c>
      <c r="W140" s="123"/>
      <c r="X140" s="123"/>
      <c r="Y140" s="123"/>
      <c r="Z140" s="123"/>
      <c r="AA140" s="123"/>
      <c r="AB140" s="123"/>
      <c r="AC140" s="123"/>
      <c r="AD140" s="123"/>
      <c r="AE140" s="123"/>
    </row>
    <row r="141">
      <c r="A141" s="137">
        <v>9726.0</v>
      </c>
      <c r="B141" s="138" t="s">
        <v>6491</v>
      </c>
      <c r="C141" s="132" t="b">
        <v>1</v>
      </c>
      <c r="D141" s="133">
        <v>44531.0</v>
      </c>
      <c r="E141" s="128" t="str">
        <f t="shared" si="17"/>
        <v>#VALUE!</v>
      </c>
      <c r="F141" s="134" t="str">
        <f t="shared" si="18"/>
        <v>OPI RX</v>
      </c>
      <c r="G141" s="128" t="str">
        <f t="shared" si="19"/>
        <v>#VALUE!</v>
      </c>
      <c r="H141" s="128" t="str">
        <f t="shared" si="20"/>
        <v>#VALUE!</v>
      </c>
      <c r="I141" s="128" t="str">
        <f t="shared" si="21"/>
        <v>#VALUE!</v>
      </c>
      <c r="J141" s="128" t="str">
        <f t="shared" si="22"/>
        <v>#VALUE!</v>
      </c>
      <c r="K141" s="128" t="str">
        <f t="shared" si="23"/>
        <v>#VALUE!</v>
      </c>
      <c r="L141" s="128" t="str">
        <f t="shared" si="24"/>
        <v>#VALUE!</v>
      </c>
      <c r="M141" s="128" t="str">
        <f t="shared" si="25"/>
        <v>#VALUE!</v>
      </c>
      <c r="N141" s="128" t="str">
        <f t="shared" si="26"/>
        <v>#VALUE!</v>
      </c>
      <c r="O141" s="128" t="str">
        <f t="shared" si="27"/>
        <v>#VALUE!</v>
      </c>
      <c r="P141" s="135" t="str">
        <f t="shared" si="12"/>
        <v>OPIOIDS</v>
      </c>
      <c r="Q141" s="4" t="b">
        <v>0</v>
      </c>
      <c r="R141" s="4" t="str">
        <f t="shared" si="13"/>
        <v>LOW</v>
      </c>
      <c r="S141" s="3"/>
      <c r="T141" s="136">
        <f t="shared" si="28"/>
        <v>44531</v>
      </c>
      <c r="U141" s="4" t="str">
        <f t="shared" si="15"/>
        <v>DUE COMM</v>
      </c>
      <c r="V141" s="4" t="str">
        <f t="shared" si="16"/>
        <v> </v>
      </c>
      <c r="W141" s="123"/>
      <c r="X141" s="123"/>
      <c r="Y141" s="123"/>
      <c r="Z141" s="123"/>
      <c r="AA141" s="123"/>
      <c r="AB141" s="123"/>
      <c r="AC141" s="123"/>
      <c r="AD141" s="123"/>
      <c r="AE141" s="123"/>
    </row>
    <row r="142">
      <c r="A142" s="137">
        <v>9749.0</v>
      </c>
      <c r="B142" s="138" t="s">
        <v>6544</v>
      </c>
      <c r="C142" s="132" t="b">
        <v>1</v>
      </c>
      <c r="D142" s="133">
        <v>44405.0</v>
      </c>
      <c r="E142" s="128" t="str">
        <f t="shared" si="17"/>
        <v>#VALUE!</v>
      </c>
      <c r="F142" s="134" t="str">
        <f t="shared" si="18"/>
        <v>OPI RX</v>
      </c>
      <c r="G142" s="128" t="str">
        <f t="shared" si="19"/>
        <v>#VALUE!</v>
      </c>
      <c r="H142" s="128" t="str">
        <f t="shared" si="20"/>
        <v>#VALUE!</v>
      </c>
      <c r="I142" s="128" t="str">
        <f t="shared" si="21"/>
        <v>#VALUE!</v>
      </c>
      <c r="J142" s="128" t="str">
        <f t="shared" si="22"/>
        <v>#VALUE!</v>
      </c>
      <c r="K142" s="128" t="str">
        <f t="shared" si="23"/>
        <v>#VALUE!</v>
      </c>
      <c r="L142" s="128" t="str">
        <f t="shared" si="24"/>
        <v>#VALUE!</v>
      </c>
      <c r="M142" s="128" t="str">
        <f t="shared" si="25"/>
        <v>#VALUE!</v>
      </c>
      <c r="N142" s="128" t="str">
        <f t="shared" si="26"/>
        <v>#VALUE!</v>
      </c>
      <c r="O142" s="128" t="str">
        <f t="shared" si="27"/>
        <v>#VALUE!</v>
      </c>
      <c r="P142" s="135" t="str">
        <f t="shared" si="12"/>
        <v>OPIOIDS</v>
      </c>
      <c r="Q142" s="2" t="b">
        <v>0</v>
      </c>
      <c r="R142" s="4" t="str">
        <f t="shared" si="13"/>
        <v>LOW</v>
      </c>
      <c r="S142" s="3">
        <v>44369.0</v>
      </c>
      <c r="T142" s="136">
        <f t="shared" si="28"/>
        <v>44405</v>
      </c>
      <c r="U142" s="4" t="str">
        <f t="shared" si="15"/>
        <v> </v>
      </c>
      <c r="V142" s="4" t="str">
        <f t="shared" si="16"/>
        <v> </v>
      </c>
      <c r="W142" s="123"/>
      <c r="X142" s="123"/>
      <c r="Y142" s="123"/>
      <c r="Z142" s="123"/>
      <c r="AA142" s="123"/>
      <c r="AB142" s="123"/>
      <c r="AC142" s="123"/>
      <c r="AD142" s="123"/>
      <c r="AE142" s="123"/>
    </row>
    <row r="143">
      <c r="A143" s="142">
        <v>9757.0</v>
      </c>
      <c r="B143" s="143" t="s">
        <v>6496</v>
      </c>
      <c r="C143" s="122" t="b">
        <v>0</v>
      </c>
      <c r="D143" s="3" t="s">
        <v>6461</v>
      </c>
      <c r="E143" s="128" t="str">
        <f t="shared" si="17"/>
        <v>#VALUE!</v>
      </c>
      <c r="F143" s="128" t="str">
        <f t="shared" si="18"/>
        <v>#VALUE!</v>
      </c>
      <c r="G143" s="128" t="str">
        <f t="shared" si="19"/>
        <v>#VALUE!</v>
      </c>
      <c r="H143" s="128" t="str">
        <f t="shared" si="20"/>
        <v>#VALUE!</v>
      </c>
      <c r="I143" s="128" t="str">
        <f t="shared" si="21"/>
        <v>#VALUE!</v>
      </c>
      <c r="J143" s="128" t="str">
        <f t="shared" si="22"/>
        <v>#VALUE!</v>
      </c>
      <c r="K143" s="128" t="str">
        <f t="shared" si="23"/>
        <v>#VALUE!</v>
      </c>
      <c r="L143" s="128" t="str">
        <f t="shared" si="24"/>
        <v>#VALUE!</v>
      </c>
      <c r="M143" s="134" t="str">
        <f t="shared" si="25"/>
        <v>OPI RX</v>
      </c>
      <c r="N143" s="128" t="str">
        <f t="shared" si="26"/>
        <v>#VALUE!</v>
      </c>
      <c r="O143" s="128" t="str">
        <f t="shared" si="27"/>
        <v>#VALUE!</v>
      </c>
      <c r="P143" s="135" t="str">
        <f t="shared" si="12"/>
        <v>OPIOIDS</v>
      </c>
      <c r="Q143" s="2" t="b">
        <v>0</v>
      </c>
      <c r="R143" s="4" t="str">
        <f t="shared" si="13"/>
        <v>LOW</v>
      </c>
      <c r="S143" s="3"/>
      <c r="T143" s="3" t="str">
        <f t="shared" si="28"/>
        <v> - </v>
      </c>
      <c r="U143" s="4" t="str">
        <f t="shared" si="15"/>
        <v>DUE COMM</v>
      </c>
      <c r="V143" s="4" t="str">
        <f t="shared" si="16"/>
        <v> </v>
      </c>
      <c r="W143" s="123"/>
      <c r="X143" s="123"/>
      <c r="Y143" s="123"/>
      <c r="Z143" s="123"/>
      <c r="AA143" s="123"/>
      <c r="AB143" s="123"/>
      <c r="AC143" s="123"/>
      <c r="AD143" s="123"/>
      <c r="AE143" s="123"/>
    </row>
    <row r="144">
      <c r="A144" s="130">
        <v>9759.0</v>
      </c>
      <c r="B144" s="131" t="s">
        <v>6477</v>
      </c>
      <c r="C144" s="132" t="b">
        <v>1</v>
      </c>
      <c r="D144" s="133">
        <v>44483.0</v>
      </c>
      <c r="E144" s="128" t="str">
        <f t="shared" si="17"/>
        <v>#VALUE!</v>
      </c>
      <c r="F144" s="128" t="str">
        <f t="shared" si="18"/>
        <v>#VALUE!</v>
      </c>
      <c r="G144" s="128" t="str">
        <f t="shared" si="19"/>
        <v>#VALUE!</v>
      </c>
      <c r="H144" s="128" t="str">
        <f t="shared" si="20"/>
        <v>#VALUE!</v>
      </c>
      <c r="I144" s="128" t="str">
        <f t="shared" si="21"/>
        <v>#VALUE!</v>
      </c>
      <c r="J144" s="128" t="str">
        <f t="shared" si="22"/>
        <v>#VALUE!</v>
      </c>
      <c r="K144" s="128" t="str">
        <f t="shared" si="23"/>
        <v>#VALUE!</v>
      </c>
      <c r="L144" s="128" t="str">
        <f t="shared" si="24"/>
        <v>#VALUE!</v>
      </c>
      <c r="M144" s="128" t="str">
        <f t="shared" si="25"/>
        <v>#VALUE!</v>
      </c>
      <c r="N144" s="128" t="str">
        <f t="shared" si="26"/>
        <v>#VALUE!</v>
      </c>
      <c r="O144" s="128" t="str">
        <f t="shared" si="27"/>
        <v>#VALUE!</v>
      </c>
      <c r="P144" s="4" t="str">
        <f t="shared" si="12"/>
        <v>NO RX</v>
      </c>
      <c r="Q144" s="4" t="b">
        <v>0</v>
      </c>
      <c r="R144" s="4" t="str">
        <f t="shared" si="13"/>
        <v>LOW</v>
      </c>
      <c r="S144" s="3">
        <v>44047.0</v>
      </c>
      <c r="T144" s="136">
        <f t="shared" si="28"/>
        <v>44483</v>
      </c>
      <c r="U144" s="4" t="str">
        <f t="shared" si="15"/>
        <v>DUE COMM</v>
      </c>
      <c r="V144" s="4" t="str">
        <f t="shared" si="16"/>
        <v> </v>
      </c>
      <c r="W144" s="123"/>
      <c r="X144" s="123"/>
      <c r="Y144" s="123"/>
      <c r="Z144" s="123"/>
      <c r="AA144" s="123"/>
      <c r="AB144" s="123"/>
      <c r="AC144" s="123"/>
      <c r="AD144" s="123"/>
      <c r="AE144" s="123"/>
    </row>
    <row r="145">
      <c r="A145" s="137">
        <v>9760.0</v>
      </c>
      <c r="B145" s="138" t="s">
        <v>6545</v>
      </c>
      <c r="C145" s="132" t="b">
        <v>1</v>
      </c>
      <c r="D145" s="133">
        <v>44452.0</v>
      </c>
      <c r="E145" s="128" t="str">
        <f t="shared" si="17"/>
        <v>#VALUE!</v>
      </c>
      <c r="F145" s="128" t="str">
        <f t="shared" si="18"/>
        <v>#VALUE!</v>
      </c>
      <c r="G145" s="128" t="str">
        <f t="shared" si="19"/>
        <v>#VALUE!</v>
      </c>
      <c r="H145" s="128" t="str">
        <f t="shared" si="20"/>
        <v>#VALUE!</v>
      </c>
      <c r="I145" s="128" t="str">
        <f t="shared" si="21"/>
        <v>#VALUE!</v>
      </c>
      <c r="J145" s="128" t="str">
        <f t="shared" si="22"/>
        <v>#VALUE!</v>
      </c>
      <c r="K145" s="128" t="str">
        <f t="shared" si="23"/>
        <v>#VALUE!</v>
      </c>
      <c r="L145" s="128" t="str">
        <f t="shared" si="24"/>
        <v>#VALUE!</v>
      </c>
      <c r="M145" s="128" t="str">
        <f t="shared" si="25"/>
        <v>#VALUE!</v>
      </c>
      <c r="N145" s="128" t="str">
        <f t="shared" si="26"/>
        <v>#VALUE!</v>
      </c>
      <c r="O145" s="128" t="str">
        <f t="shared" si="27"/>
        <v>#VALUE!</v>
      </c>
      <c r="P145" s="4" t="str">
        <f t="shared" si="12"/>
        <v>NO RX</v>
      </c>
      <c r="Q145" s="2" t="b">
        <v>0</v>
      </c>
      <c r="R145" s="4" t="str">
        <f t="shared" si="13"/>
        <v>LOW</v>
      </c>
      <c r="S145" s="3"/>
      <c r="T145" s="136">
        <f t="shared" si="28"/>
        <v>44452</v>
      </c>
      <c r="U145" s="4" t="str">
        <f t="shared" si="15"/>
        <v>DUE COMM</v>
      </c>
      <c r="V145" s="4" t="str">
        <f t="shared" si="16"/>
        <v> </v>
      </c>
      <c r="W145" s="123"/>
      <c r="X145" s="123"/>
      <c r="Y145" s="123"/>
      <c r="Z145" s="123"/>
      <c r="AA145" s="123"/>
      <c r="AB145" s="123"/>
      <c r="AC145" s="123"/>
      <c r="AD145" s="123"/>
      <c r="AE145" s="123"/>
    </row>
    <row r="146">
      <c r="A146" s="130">
        <v>9775.0</v>
      </c>
      <c r="B146" s="131" t="s">
        <v>6546</v>
      </c>
      <c r="C146" s="139" t="b">
        <v>1</v>
      </c>
      <c r="D146" s="133">
        <v>44496.0</v>
      </c>
      <c r="E146" s="128" t="str">
        <f t="shared" si="17"/>
        <v>#VALUE!</v>
      </c>
      <c r="F146" s="128" t="str">
        <f t="shared" si="18"/>
        <v>#VALUE!</v>
      </c>
      <c r="G146" s="134" t="str">
        <f t="shared" si="19"/>
        <v>OPI RX</v>
      </c>
      <c r="H146" s="128" t="str">
        <f t="shared" si="20"/>
        <v>#VALUE!</v>
      </c>
      <c r="I146" s="128" t="str">
        <f t="shared" si="21"/>
        <v>#VALUE!</v>
      </c>
      <c r="J146" s="128" t="str">
        <f t="shared" si="22"/>
        <v>#VALUE!</v>
      </c>
      <c r="K146" s="128" t="str">
        <f t="shared" si="23"/>
        <v>#VALUE!</v>
      </c>
      <c r="L146" s="128" t="str">
        <f t="shared" si="24"/>
        <v>#VALUE!</v>
      </c>
      <c r="M146" s="128" t="str">
        <f t="shared" si="25"/>
        <v>#VALUE!</v>
      </c>
      <c r="N146" s="128" t="str">
        <f t="shared" si="26"/>
        <v>#VALUE!</v>
      </c>
      <c r="O146" s="128" t="str">
        <f t="shared" si="27"/>
        <v>#VALUE!</v>
      </c>
      <c r="P146" s="135" t="str">
        <f t="shared" si="12"/>
        <v>OPIOIDS</v>
      </c>
      <c r="Q146" s="2" t="b">
        <v>1</v>
      </c>
      <c r="R146" s="135" t="str">
        <f t="shared" si="13"/>
        <v>HIGH</v>
      </c>
      <c r="S146" s="3">
        <v>44200.0</v>
      </c>
      <c r="T146" s="136">
        <f t="shared" si="28"/>
        <v>44496</v>
      </c>
      <c r="U146" s="4" t="str">
        <f t="shared" si="15"/>
        <v>DUE COMM</v>
      </c>
      <c r="V146" s="4" t="str">
        <f t="shared" si="16"/>
        <v> </v>
      </c>
      <c r="W146" s="123"/>
      <c r="X146" s="123"/>
      <c r="Y146" s="123"/>
      <c r="Z146" s="123"/>
      <c r="AA146" s="123"/>
      <c r="AB146" s="123"/>
      <c r="AC146" s="123"/>
      <c r="AD146" s="123"/>
      <c r="AE146" s="123"/>
    </row>
    <row r="147">
      <c r="A147" s="130">
        <v>9776.0</v>
      </c>
      <c r="B147" s="131" t="s">
        <v>6547</v>
      </c>
      <c r="C147" s="139" t="b">
        <v>1</v>
      </c>
      <c r="D147" s="133">
        <v>44434.0</v>
      </c>
      <c r="E147" s="128" t="str">
        <f t="shared" si="17"/>
        <v>#VALUE!</v>
      </c>
      <c r="F147" s="128" t="str">
        <f t="shared" si="18"/>
        <v>#VALUE!</v>
      </c>
      <c r="G147" s="128" t="str">
        <f t="shared" si="19"/>
        <v>#VALUE!</v>
      </c>
      <c r="H147" s="128" t="str">
        <f t="shared" si="20"/>
        <v>#VALUE!</v>
      </c>
      <c r="I147" s="134" t="str">
        <f t="shared" si="21"/>
        <v>OPI RX</v>
      </c>
      <c r="J147" s="128" t="str">
        <f t="shared" si="22"/>
        <v>#VALUE!</v>
      </c>
      <c r="K147" s="134" t="str">
        <f t="shared" si="23"/>
        <v>OPI RX</v>
      </c>
      <c r="L147" s="128" t="str">
        <f t="shared" si="24"/>
        <v>#VALUE!</v>
      </c>
      <c r="M147" s="128" t="str">
        <f t="shared" si="25"/>
        <v>#VALUE!</v>
      </c>
      <c r="N147" s="128" t="str">
        <f t="shared" si="26"/>
        <v>#VALUE!</v>
      </c>
      <c r="O147" s="128" t="str">
        <f t="shared" si="27"/>
        <v>#VALUE!</v>
      </c>
      <c r="P147" s="135" t="str">
        <f t="shared" si="12"/>
        <v>OPIOIDS</v>
      </c>
      <c r="Q147" s="4" t="b">
        <v>1</v>
      </c>
      <c r="R147" s="135" t="str">
        <f t="shared" si="13"/>
        <v>HIGH</v>
      </c>
      <c r="S147" s="3"/>
      <c r="T147" s="136">
        <f t="shared" si="28"/>
        <v>44434</v>
      </c>
      <c r="U147" s="4" t="str">
        <f t="shared" si="15"/>
        <v>DUE COMM</v>
      </c>
      <c r="V147" s="4" t="str">
        <f t="shared" si="16"/>
        <v> </v>
      </c>
      <c r="W147" s="123"/>
      <c r="X147" s="123"/>
      <c r="Y147" s="123"/>
      <c r="Z147" s="123"/>
      <c r="AA147" s="123"/>
      <c r="AB147" s="123"/>
      <c r="AC147" s="123"/>
      <c r="AD147" s="123"/>
      <c r="AE147" s="123"/>
    </row>
    <row r="148">
      <c r="A148" s="130">
        <v>9790.0</v>
      </c>
      <c r="B148" s="131" t="s">
        <v>6548</v>
      </c>
      <c r="C148" s="139" t="b">
        <v>1</v>
      </c>
      <c r="D148" s="133">
        <v>44390.0</v>
      </c>
      <c r="E148" s="128" t="str">
        <f t="shared" si="17"/>
        <v>#VALUE!</v>
      </c>
      <c r="F148" s="134" t="str">
        <f t="shared" si="18"/>
        <v>OPI RX</v>
      </c>
      <c r="G148" s="128" t="str">
        <f t="shared" si="19"/>
        <v>#VALUE!</v>
      </c>
      <c r="H148" s="128" t="str">
        <f t="shared" si="20"/>
        <v>#VALUE!</v>
      </c>
      <c r="I148" s="128" t="str">
        <f t="shared" si="21"/>
        <v>#VALUE!</v>
      </c>
      <c r="J148" s="128" t="str">
        <f t="shared" si="22"/>
        <v>#VALUE!</v>
      </c>
      <c r="K148" s="128" t="str">
        <f t="shared" si="23"/>
        <v>#VALUE!</v>
      </c>
      <c r="L148" s="128" t="str">
        <f t="shared" si="24"/>
        <v>#VALUE!</v>
      </c>
      <c r="M148" s="128" t="str">
        <f t="shared" si="25"/>
        <v>#VALUE!</v>
      </c>
      <c r="N148" s="128" t="str">
        <f t="shared" si="26"/>
        <v>#VALUE!</v>
      </c>
      <c r="O148" s="128" t="str">
        <f t="shared" si="27"/>
        <v>#VALUE!</v>
      </c>
      <c r="P148" s="135" t="str">
        <f t="shared" si="12"/>
        <v>OPIOIDS</v>
      </c>
      <c r="Q148" s="4" t="b">
        <v>0</v>
      </c>
      <c r="R148" s="4" t="str">
        <f t="shared" si="13"/>
        <v>LOW</v>
      </c>
      <c r="S148" s="3"/>
      <c r="T148" s="136">
        <f t="shared" si="28"/>
        <v>44390</v>
      </c>
      <c r="U148" s="4" t="str">
        <f t="shared" si="15"/>
        <v>DUE COMM</v>
      </c>
      <c r="V148" s="4" t="str">
        <f t="shared" si="16"/>
        <v> </v>
      </c>
      <c r="W148" s="123"/>
      <c r="X148" s="123"/>
      <c r="Y148" s="123"/>
      <c r="Z148" s="123"/>
      <c r="AA148" s="123"/>
      <c r="AB148" s="123"/>
      <c r="AC148" s="123"/>
      <c r="AD148" s="123"/>
      <c r="AE148" s="123"/>
    </row>
    <row r="149">
      <c r="A149" s="137">
        <v>9794.0</v>
      </c>
      <c r="B149" s="138" t="s">
        <v>6549</v>
      </c>
      <c r="C149" s="132" t="b">
        <v>1</v>
      </c>
      <c r="D149" s="133">
        <v>44565.0</v>
      </c>
      <c r="E149" s="128" t="str">
        <f t="shared" si="17"/>
        <v>#VALUE!</v>
      </c>
      <c r="F149" s="134" t="str">
        <f t="shared" si="18"/>
        <v>OPI RX</v>
      </c>
      <c r="G149" s="128" t="str">
        <f t="shared" si="19"/>
        <v>#VALUE!</v>
      </c>
      <c r="H149" s="128" t="str">
        <f t="shared" si="20"/>
        <v>#VALUE!</v>
      </c>
      <c r="I149" s="128" t="str">
        <f t="shared" si="21"/>
        <v>#VALUE!</v>
      </c>
      <c r="J149" s="128" t="str">
        <f t="shared" si="22"/>
        <v>#VALUE!</v>
      </c>
      <c r="K149" s="128" t="str">
        <f t="shared" si="23"/>
        <v>#VALUE!</v>
      </c>
      <c r="L149" s="128" t="str">
        <f t="shared" si="24"/>
        <v>#VALUE!</v>
      </c>
      <c r="M149" s="128" t="str">
        <f t="shared" si="25"/>
        <v>#VALUE!</v>
      </c>
      <c r="N149" s="128" t="str">
        <f t="shared" si="26"/>
        <v>#VALUE!</v>
      </c>
      <c r="O149" s="128" t="str">
        <f t="shared" si="27"/>
        <v>#VALUE!</v>
      </c>
      <c r="P149" s="135" t="str">
        <f t="shared" si="12"/>
        <v>OPIOIDS</v>
      </c>
      <c r="Q149" s="2" t="b">
        <v>1</v>
      </c>
      <c r="R149" s="135" t="str">
        <f t="shared" si="13"/>
        <v>HIGH</v>
      </c>
      <c r="S149" s="145">
        <v>44188.0</v>
      </c>
      <c r="T149" s="136">
        <f t="shared" si="28"/>
        <v>44565</v>
      </c>
      <c r="U149" s="4" t="str">
        <f t="shared" si="15"/>
        <v>DUE COMM</v>
      </c>
      <c r="V149" s="4" t="str">
        <f t="shared" si="16"/>
        <v> </v>
      </c>
      <c r="W149" s="123"/>
      <c r="X149" s="123"/>
      <c r="Y149" s="123"/>
      <c r="Z149" s="123"/>
      <c r="AA149" s="123"/>
      <c r="AB149" s="123"/>
      <c r="AC149" s="123"/>
      <c r="AD149" s="123"/>
      <c r="AE149" s="123"/>
    </row>
    <row r="150">
      <c r="A150" s="130">
        <v>9800.0</v>
      </c>
      <c r="B150" s="131" t="s">
        <v>6550</v>
      </c>
      <c r="C150" s="132" t="b">
        <v>1</v>
      </c>
      <c r="D150" s="133">
        <v>44384.0</v>
      </c>
      <c r="E150" s="128" t="str">
        <f t="shared" si="17"/>
        <v>#VALUE!</v>
      </c>
      <c r="F150" s="128" t="str">
        <f t="shared" si="18"/>
        <v>#VALUE!</v>
      </c>
      <c r="G150" s="128" t="str">
        <f t="shared" si="19"/>
        <v>#VALUE!</v>
      </c>
      <c r="H150" s="128" t="str">
        <f t="shared" si="20"/>
        <v>#VALUE!</v>
      </c>
      <c r="I150" s="134" t="str">
        <f t="shared" si="21"/>
        <v>OPI RX</v>
      </c>
      <c r="J150" s="128" t="str">
        <f t="shared" si="22"/>
        <v>#VALUE!</v>
      </c>
      <c r="K150" s="128" t="str">
        <f t="shared" si="23"/>
        <v>#VALUE!</v>
      </c>
      <c r="L150" s="128" t="str">
        <f t="shared" si="24"/>
        <v>#VALUE!</v>
      </c>
      <c r="M150" s="128" t="str">
        <f t="shared" si="25"/>
        <v>#VALUE!</v>
      </c>
      <c r="N150" s="128" t="str">
        <f t="shared" si="26"/>
        <v>#VALUE!</v>
      </c>
      <c r="O150" s="128" t="str">
        <f t="shared" si="27"/>
        <v>#VALUE!</v>
      </c>
      <c r="P150" s="135" t="str">
        <f t="shared" si="12"/>
        <v>OPIOIDS</v>
      </c>
      <c r="Q150" s="4" t="b">
        <v>1</v>
      </c>
      <c r="R150" s="135" t="str">
        <f t="shared" si="13"/>
        <v>HIGH</v>
      </c>
      <c r="S150" s="3"/>
      <c r="T150" s="136">
        <f t="shared" si="28"/>
        <v>44384</v>
      </c>
      <c r="U150" s="4" t="str">
        <f t="shared" si="15"/>
        <v>DUE COMM</v>
      </c>
      <c r="V150" s="4" t="str">
        <f t="shared" si="16"/>
        <v> </v>
      </c>
      <c r="W150" s="123"/>
      <c r="X150" s="123"/>
      <c r="Y150" s="123"/>
      <c r="Z150" s="123"/>
      <c r="AA150" s="123"/>
      <c r="AB150" s="123"/>
      <c r="AC150" s="123"/>
      <c r="AD150" s="123"/>
      <c r="AE150" s="123"/>
    </row>
    <row r="151">
      <c r="A151" s="142">
        <v>9807.0</v>
      </c>
      <c r="B151" s="143" t="s">
        <v>6500</v>
      </c>
      <c r="C151" s="124" t="b">
        <v>0</v>
      </c>
      <c r="D151" s="3" t="s">
        <v>6461</v>
      </c>
      <c r="E151" s="128" t="str">
        <f t="shared" si="17"/>
        <v>#VALUE!</v>
      </c>
      <c r="F151" s="128" t="str">
        <f t="shared" si="18"/>
        <v>#VALUE!</v>
      </c>
      <c r="G151" s="128" t="str">
        <f t="shared" si="19"/>
        <v>#VALUE!</v>
      </c>
      <c r="H151" s="128" t="str">
        <f t="shared" si="20"/>
        <v>#VALUE!</v>
      </c>
      <c r="I151" s="128" t="str">
        <f t="shared" si="21"/>
        <v>#VALUE!</v>
      </c>
      <c r="J151" s="128" t="str">
        <f t="shared" si="22"/>
        <v>#VALUE!</v>
      </c>
      <c r="K151" s="128" t="str">
        <f t="shared" si="23"/>
        <v>#VALUE!</v>
      </c>
      <c r="L151" s="128" t="str">
        <f t="shared" si="24"/>
        <v>#VALUE!</v>
      </c>
      <c r="M151" s="134" t="str">
        <f t="shared" si="25"/>
        <v>OPI RX</v>
      </c>
      <c r="N151" s="128" t="str">
        <f t="shared" si="26"/>
        <v>#VALUE!</v>
      </c>
      <c r="O151" s="128" t="str">
        <f t="shared" si="27"/>
        <v>#VALUE!</v>
      </c>
      <c r="P151" s="135" t="str">
        <f t="shared" si="12"/>
        <v>OPIOIDS</v>
      </c>
      <c r="Q151" s="4" t="b">
        <v>0</v>
      </c>
      <c r="R151" s="4" t="str">
        <f t="shared" si="13"/>
        <v>LOW</v>
      </c>
      <c r="S151" s="3"/>
      <c r="T151" s="3" t="str">
        <f t="shared" si="28"/>
        <v> - </v>
      </c>
      <c r="U151" s="4" t="str">
        <f t="shared" si="15"/>
        <v>DUE COMM</v>
      </c>
      <c r="V151" s="4" t="str">
        <f t="shared" si="16"/>
        <v> </v>
      </c>
      <c r="W151" s="123"/>
      <c r="X151" s="123"/>
      <c r="Y151" s="123"/>
      <c r="Z151" s="123"/>
      <c r="AA151" s="123"/>
      <c r="AB151" s="123"/>
      <c r="AC151" s="123"/>
      <c r="AD151" s="123"/>
      <c r="AE151" s="123"/>
    </row>
    <row r="152">
      <c r="A152" s="137">
        <v>9810.0</v>
      </c>
      <c r="B152" s="138" t="s">
        <v>6551</v>
      </c>
      <c r="C152" s="132" t="b">
        <v>1</v>
      </c>
      <c r="D152" s="133">
        <v>44384.0</v>
      </c>
      <c r="E152" s="128" t="str">
        <f t="shared" si="17"/>
        <v>#VALUE!</v>
      </c>
      <c r="F152" s="134" t="str">
        <f t="shared" si="18"/>
        <v>OPI RX</v>
      </c>
      <c r="G152" s="128" t="str">
        <f t="shared" si="19"/>
        <v>#VALUE!</v>
      </c>
      <c r="H152" s="128" t="str">
        <f t="shared" si="20"/>
        <v>#VALUE!</v>
      </c>
      <c r="I152" s="128" t="str">
        <f t="shared" si="21"/>
        <v>#VALUE!</v>
      </c>
      <c r="J152" s="128" t="str">
        <f t="shared" si="22"/>
        <v>#VALUE!</v>
      </c>
      <c r="K152" s="128" t="str">
        <f t="shared" si="23"/>
        <v>#VALUE!</v>
      </c>
      <c r="L152" s="128" t="str">
        <f t="shared" si="24"/>
        <v>#VALUE!</v>
      </c>
      <c r="M152" s="128" t="str">
        <f t="shared" si="25"/>
        <v>#VALUE!</v>
      </c>
      <c r="N152" s="128" t="str">
        <f t="shared" si="26"/>
        <v>#VALUE!</v>
      </c>
      <c r="O152" s="128" t="str">
        <f t="shared" si="27"/>
        <v>#VALUE!</v>
      </c>
      <c r="P152" s="135" t="str">
        <f t="shared" si="12"/>
        <v>OPIOIDS</v>
      </c>
      <c r="Q152" s="2" t="b">
        <v>0</v>
      </c>
      <c r="R152" s="4" t="str">
        <f t="shared" si="13"/>
        <v>LOW</v>
      </c>
      <c r="S152" s="3"/>
      <c r="T152" s="136">
        <f t="shared" si="28"/>
        <v>44384</v>
      </c>
      <c r="U152" s="4" t="str">
        <f t="shared" si="15"/>
        <v>DUE COMM</v>
      </c>
      <c r="V152" s="4" t="str">
        <f t="shared" si="16"/>
        <v> </v>
      </c>
      <c r="W152" s="123"/>
      <c r="X152" s="123"/>
      <c r="Y152" s="123"/>
      <c r="Z152" s="123"/>
      <c r="AA152" s="123"/>
      <c r="AB152" s="123"/>
      <c r="AC152" s="123"/>
      <c r="AD152" s="123"/>
      <c r="AE152" s="123"/>
    </row>
    <row r="153">
      <c r="A153" s="130">
        <v>9813.0</v>
      </c>
      <c r="B153" s="131" t="s">
        <v>6491</v>
      </c>
      <c r="C153" s="132" t="b">
        <v>1</v>
      </c>
      <c r="D153" s="133">
        <v>44480.0</v>
      </c>
      <c r="E153" s="128" t="str">
        <f t="shared" si="17"/>
        <v>#VALUE!</v>
      </c>
      <c r="F153" s="134" t="str">
        <f t="shared" si="18"/>
        <v>OPI RX</v>
      </c>
      <c r="G153" s="128" t="str">
        <f t="shared" si="19"/>
        <v>#VALUE!</v>
      </c>
      <c r="H153" s="128" t="str">
        <f t="shared" si="20"/>
        <v>#VALUE!</v>
      </c>
      <c r="I153" s="128" t="str">
        <f t="shared" si="21"/>
        <v>#VALUE!</v>
      </c>
      <c r="J153" s="128" t="str">
        <f t="shared" si="22"/>
        <v>#VALUE!</v>
      </c>
      <c r="K153" s="128" t="str">
        <f t="shared" si="23"/>
        <v>#VALUE!</v>
      </c>
      <c r="L153" s="128" t="str">
        <f t="shared" si="24"/>
        <v>#VALUE!</v>
      </c>
      <c r="M153" s="128" t="str">
        <f t="shared" si="25"/>
        <v>#VALUE!</v>
      </c>
      <c r="N153" s="128" t="str">
        <f t="shared" si="26"/>
        <v>#VALUE!</v>
      </c>
      <c r="O153" s="128" t="str">
        <f t="shared" si="27"/>
        <v>#VALUE!</v>
      </c>
      <c r="P153" s="135" t="str">
        <f t="shared" si="12"/>
        <v>OPIOIDS</v>
      </c>
      <c r="Q153" s="2" t="b">
        <v>0</v>
      </c>
      <c r="R153" s="4" t="str">
        <f t="shared" si="13"/>
        <v>LOW</v>
      </c>
      <c r="S153" s="3">
        <v>44179.0</v>
      </c>
      <c r="T153" s="136">
        <f t="shared" si="28"/>
        <v>44480</v>
      </c>
      <c r="U153" s="4" t="str">
        <f t="shared" si="15"/>
        <v>DUE COMM</v>
      </c>
      <c r="V153" s="4" t="str">
        <f t="shared" si="16"/>
        <v> </v>
      </c>
      <c r="W153" s="123"/>
      <c r="X153" s="123"/>
      <c r="Y153" s="123"/>
      <c r="Z153" s="123"/>
      <c r="AA153" s="123"/>
      <c r="AB153" s="123"/>
      <c r="AC153" s="123"/>
      <c r="AD153" s="123"/>
      <c r="AE153" s="123"/>
    </row>
    <row r="154">
      <c r="A154" s="130">
        <v>9819.0</v>
      </c>
      <c r="B154" s="131" t="s">
        <v>6461</v>
      </c>
      <c r="C154" s="139" t="b">
        <v>1</v>
      </c>
      <c r="D154" s="133">
        <v>44384.0</v>
      </c>
      <c r="E154" s="128" t="str">
        <f t="shared" si="17"/>
        <v>#VALUE!</v>
      </c>
      <c r="F154" s="128" t="str">
        <f t="shared" si="18"/>
        <v>#VALUE!</v>
      </c>
      <c r="G154" s="128" t="str">
        <f t="shared" si="19"/>
        <v>#VALUE!</v>
      </c>
      <c r="H154" s="128" t="str">
        <f t="shared" si="20"/>
        <v>#VALUE!</v>
      </c>
      <c r="I154" s="128" t="str">
        <f t="shared" si="21"/>
        <v>#VALUE!</v>
      </c>
      <c r="J154" s="128" t="str">
        <f t="shared" si="22"/>
        <v>#VALUE!</v>
      </c>
      <c r="K154" s="128" t="str">
        <f t="shared" si="23"/>
        <v>#VALUE!</v>
      </c>
      <c r="L154" s="128" t="str">
        <f t="shared" si="24"/>
        <v>#VALUE!</v>
      </c>
      <c r="M154" s="128" t="str">
        <f t="shared" si="25"/>
        <v>#VALUE!</v>
      </c>
      <c r="N154" s="128" t="str">
        <f t="shared" si="26"/>
        <v>#VALUE!</v>
      </c>
      <c r="O154" s="128" t="str">
        <f t="shared" si="27"/>
        <v>#VALUE!</v>
      </c>
      <c r="P154" s="4" t="str">
        <f t="shared" si="12"/>
        <v>NO RX</v>
      </c>
      <c r="Q154" s="4" t="b">
        <v>0</v>
      </c>
      <c r="R154" s="4" t="str">
        <f t="shared" si="13"/>
        <v>LOW</v>
      </c>
      <c r="S154" s="3"/>
      <c r="T154" s="136">
        <f t="shared" si="28"/>
        <v>44384</v>
      </c>
      <c r="U154" s="4" t="str">
        <f t="shared" si="15"/>
        <v>DUE COMM</v>
      </c>
      <c r="V154" s="4" t="str">
        <f t="shared" si="16"/>
        <v> </v>
      </c>
      <c r="W154" s="123"/>
      <c r="X154" s="123"/>
      <c r="Y154" s="123"/>
      <c r="Z154" s="123"/>
      <c r="AA154" s="123"/>
      <c r="AB154" s="123"/>
      <c r="AC154" s="123"/>
      <c r="AD154" s="123"/>
      <c r="AE154" s="123"/>
    </row>
    <row r="155">
      <c r="A155" s="137">
        <v>9820.0</v>
      </c>
      <c r="B155" s="138" t="s">
        <v>6476</v>
      </c>
      <c r="C155" s="139" t="b">
        <v>1</v>
      </c>
      <c r="D155" s="140">
        <v>44577.0</v>
      </c>
      <c r="E155" s="128" t="str">
        <f t="shared" si="17"/>
        <v>#VALUE!</v>
      </c>
      <c r="F155" s="128" t="str">
        <f t="shared" si="18"/>
        <v>#VALUE!</v>
      </c>
      <c r="G155" s="134" t="str">
        <f t="shared" si="19"/>
        <v>OPI RX</v>
      </c>
      <c r="H155" s="128" t="str">
        <f t="shared" si="20"/>
        <v>#VALUE!</v>
      </c>
      <c r="I155" s="128" t="str">
        <f t="shared" si="21"/>
        <v>#VALUE!</v>
      </c>
      <c r="J155" s="128" t="str">
        <f t="shared" si="22"/>
        <v>#VALUE!</v>
      </c>
      <c r="K155" s="128" t="str">
        <f t="shared" si="23"/>
        <v>#VALUE!</v>
      </c>
      <c r="L155" s="128" t="str">
        <f t="shared" si="24"/>
        <v>#VALUE!</v>
      </c>
      <c r="M155" s="128" t="str">
        <f t="shared" si="25"/>
        <v>#VALUE!</v>
      </c>
      <c r="N155" s="128" t="str">
        <f t="shared" si="26"/>
        <v>#VALUE!</v>
      </c>
      <c r="O155" s="128" t="str">
        <f t="shared" si="27"/>
        <v>#VALUE!</v>
      </c>
      <c r="P155" s="135" t="str">
        <f t="shared" si="12"/>
        <v>OPIOIDS</v>
      </c>
      <c r="Q155" s="4" t="b">
        <v>0</v>
      </c>
      <c r="R155" s="4" t="str">
        <f t="shared" si="13"/>
        <v>LOW</v>
      </c>
      <c r="S155" s="3"/>
      <c r="T155" s="136">
        <f t="shared" si="28"/>
        <v>44577</v>
      </c>
      <c r="U155" s="4" t="str">
        <f t="shared" si="15"/>
        <v>DUE COMM</v>
      </c>
      <c r="V155" s="4" t="str">
        <f t="shared" si="16"/>
        <v> </v>
      </c>
      <c r="W155" s="123"/>
      <c r="X155" s="123"/>
      <c r="Y155" s="123"/>
      <c r="Z155" s="123"/>
      <c r="AA155" s="123"/>
      <c r="AB155" s="123"/>
      <c r="AC155" s="123"/>
      <c r="AD155" s="123"/>
      <c r="AE155" s="123"/>
    </row>
    <row r="156">
      <c r="A156" s="130">
        <v>9821.0</v>
      </c>
      <c r="B156" s="131" t="s">
        <v>6552</v>
      </c>
      <c r="C156" s="141" t="b">
        <v>1</v>
      </c>
      <c r="D156" s="133">
        <v>44551.0</v>
      </c>
      <c r="E156" s="128" t="str">
        <f t="shared" si="17"/>
        <v>#VALUE!</v>
      </c>
      <c r="F156" s="128" t="str">
        <f t="shared" si="18"/>
        <v>#VALUE!</v>
      </c>
      <c r="G156" s="128" t="str">
        <f t="shared" si="19"/>
        <v>#VALUE!</v>
      </c>
      <c r="H156" s="128" t="str">
        <f t="shared" si="20"/>
        <v>#VALUE!</v>
      </c>
      <c r="I156" s="128" t="str">
        <f t="shared" si="21"/>
        <v>#VALUE!</v>
      </c>
      <c r="J156" s="128" t="str">
        <f t="shared" si="22"/>
        <v>#VALUE!</v>
      </c>
      <c r="K156" s="128" t="str">
        <f t="shared" si="23"/>
        <v>#VALUE!</v>
      </c>
      <c r="L156" s="128" t="str">
        <f t="shared" si="24"/>
        <v>#VALUE!</v>
      </c>
      <c r="M156" s="134" t="str">
        <f t="shared" si="25"/>
        <v>OPI RX</v>
      </c>
      <c r="N156" s="128" t="str">
        <f t="shared" si="26"/>
        <v>#VALUE!</v>
      </c>
      <c r="O156" s="128" t="str">
        <f t="shared" si="27"/>
        <v>#VALUE!</v>
      </c>
      <c r="P156" s="135" t="str">
        <f t="shared" si="12"/>
        <v>OPIOIDS</v>
      </c>
      <c r="Q156" s="4" t="b">
        <v>0</v>
      </c>
      <c r="R156" s="4" t="str">
        <f t="shared" si="13"/>
        <v>LOW</v>
      </c>
      <c r="S156" s="3">
        <v>44517.0</v>
      </c>
      <c r="T156" s="136">
        <f t="shared" si="28"/>
        <v>44551</v>
      </c>
      <c r="U156" s="4" t="str">
        <f t="shared" si="15"/>
        <v> </v>
      </c>
      <c r="V156" s="4" t="str">
        <f t="shared" si="16"/>
        <v> </v>
      </c>
      <c r="W156" s="123"/>
      <c r="X156" s="123"/>
      <c r="Y156" s="123"/>
      <c r="Z156" s="123"/>
      <c r="AA156" s="123"/>
      <c r="AB156" s="123"/>
      <c r="AC156" s="123"/>
      <c r="AD156" s="123"/>
      <c r="AE156" s="123"/>
    </row>
    <row r="157">
      <c r="A157" s="130">
        <v>9830.0</v>
      </c>
      <c r="B157" s="131" t="s">
        <v>6553</v>
      </c>
      <c r="C157" s="132" t="b">
        <v>1</v>
      </c>
      <c r="D157" s="133">
        <v>44510.0</v>
      </c>
      <c r="E157" s="128" t="str">
        <f t="shared" si="17"/>
        <v>#VALUE!</v>
      </c>
      <c r="F157" s="128" t="str">
        <f t="shared" si="18"/>
        <v>#VALUE!</v>
      </c>
      <c r="G157" s="128" t="str">
        <f t="shared" si="19"/>
        <v>#VALUE!</v>
      </c>
      <c r="H157" s="128" t="str">
        <f t="shared" si="20"/>
        <v>#VALUE!</v>
      </c>
      <c r="I157" s="134" t="str">
        <f t="shared" si="21"/>
        <v>OPI RX</v>
      </c>
      <c r="J157" s="128" t="str">
        <f t="shared" si="22"/>
        <v>#VALUE!</v>
      </c>
      <c r="K157" s="128" t="str">
        <f t="shared" si="23"/>
        <v>#VALUE!</v>
      </c>
      <c r="L157" s="128" t="str">
        <f t="shared" si="24"/>
        <v>#VALUE!</v>
      </c>
      <c r="M157" s="128" t="str">
        <f t="shared" si="25"/>
        <v>#VALUE!</v>
      </c>
      <c r="N157" s="128" t="str">
        <f t="shared" si="26"/>
        <v>#VALUE!</v>
      </c>
      <c r="O157" s="128" t="str">
        <f t="shared" si="27"/>
        <v>#VALUE!</v>
      </c>
      <c r="P157" s="135" t="str">
        <f t="shared" si="12"/>
        <v>OPIOIDS</v>
      </c>
      <c r="Q157" s="4" t="b">
        <v>1</v>
      </c>
      <c r="R157" s="135" t="str">
        <f t="shared" si="13"/>
        <v>HIGH</v>
      </c>
      <c r="S157" s="3">
        <v>44179.0</v>
      </c>
      <c r="T157" s="136">
        <f t="shared" si="28"/>
        <v>44510</v>
      </c>
      <c r="U157" s="4" t="str">
        <f t="shared" si="15"/>
        <v>DUE COMM</v>
      </c>
      <c r="V157" s="4" t="str">
        <f t="shared" si="16"/>
        <v> </v>
      </c>
      <c r="W157" s="123"/>
      <c r="X157" s="123"/>
      <c r="Y157" s="123"/>
      <c r="Z157" s="123"/>
      <c r="AA157" s="123"/>
      <c r="AB157" s="123"/>
      <c r="AC157" s="123"/>
      <c r="AD157" s="123"/>
      <c r="AE157" s="123"/>
    </row>
    <row r="158">
      <c r="A158" s="137">
        <v>9838.0</v>
      </c>
      <c r="B158" s="138" t="s">
        <v>6554</v>
      </c>
      <c r="C158" s="132" t="b">
        <v>1</v>
      </c>
      <c r="D158" s="133">
        <v>44539.0</v>
      </c>
      <c r="E158" s="128" t="str">
        <f t="shared" si="17"/>
        <v>#VALUE!</v>
      </c>
      <c r="F158" s="128" t="str">
        <f t="shared" si="18"/>
        <v>#VALUE!</v>
      </c>
      <c r="G158" s="134" t="str">
        <f t="shared" si="19"/>
        <v>OPI RX</v>
      </c>
      <c r="H158" s="128" t="str">
        <f t="shared" si="20"/>
        <v>#VALUE!</v>
      </c>
      <c r="I158" s="128" t="str">
        <f t="shared" si="21"/>
        <v>#VALUE!</v>
      </c>
      <c r="J158" s="128" t="str">
        <f t="shared" si="22"/>
        <v>#VALUE!</v>
      </c>
      <c r="K158" s="128" t="str">
        <f t="shared" si="23"/>
        <v>#VALUE!</v>
      </c>
      <c r="L158" s="128" t="str">
        <f t="shared" si="24"/>
        <v>#VALUE!</v>
      </c>
      <c r="M158" s="128" t="str">
        <f t="shared" si="25"/>
        <v>#VALUE!</v>
      </c>
      <c r="N158" s="128" t="str">
        <f t="shared" si="26"/>
        <v>#VALUE!</v>
      </c>
      <c r="O158" s="128" t="str">
        <f t="shared" si="27"/>
        <v>#VALUE!</v>
      </c>
      <c r="P158" s="135" t="str">
        <f t="shared" si="12"/>
        <v>OPIOIDS</v>
      </c>
      <c r="Q158" s="2" t="b">
        <v>1</v>
      </c>
      <c r="R158" s="135" t="str">
        <f t="shared" si="13"/>
        <v>HIGH</v>
      </c>
      <c r="S158" s="3">
        <v>44172.0</v>
      </c>
      <c r="T158" s="136">
        <f t="shared" si="28"/>
        <v>44539</v>
      </c>
      <c r="U158" s="4" t="str">
        <f t="shared" si="15"/>
        <v>DUE COMM</v>
      </c>
      <c r="V158" s="4" t="str">
        <f t="shared" si="16"/>
        <v> </v>
      </c>
      <c r="W158" s="123"/>
      <c r="X158" s="123"/>
      <c r="Y158" s="123"/>
      <c r="Z158" s="123"/>
      <c r="AA158" s="123"/>
      <c r="AB158" s="123"/>
      <c r="AC158" s="123"/>
      <c r="AD158" s="123"/>
      <c r="AE158" s="123"/>
    </row>
    <row r="159">
      <c r="A159" s="130">
        <v>9845.0</v>
      </c>
      <c r="B159" s="131" t="s">
        <v>6555</v>
      </c>
      <c r="C159" s="139" t="b">
        <v>1</v>
      </c>
      <c r="D159" s="133">
        <v>44564.0</v>
      </c>
      <c r="E159" s="134" t="str">
        <f t="shared" si="17"/>
        <v>OPI RX</v>
      </c>
      <c r="F159" s="134" t="str">
        <f t="shared" si="18"/>
        <v>OPI RX</v>
      </c>
      <c r="G159" s="128" t="str">
        <f t="shared" si="19"/>
        <v>#VALUE!</v>
      </c>
      <c r="H159" s="128" t="str">
        <f t="shared" si="20"/>
        <v>#VALUE!</v>
      </c>
      <c r="I159" s="128" t="str">
        <f t="shared" si="21"/>
        <v>#VALUE!</v>
      </c>
      <c r="J159" s="128" t="str">
        <f t="shared" si="22"/>
        <v>#VALUE!</v>
      </c>
      <c r="K159" s="128" t="str">
        <f t="shared" si="23"/>
        <v>#VALUE!</v>
      </c>
      <c r="L159" s="128" t="str">
        <f t="shared" si="24"/>
        <v>#VALUE!</v>
      </c>
      <c r="M159" s="128" t="str">
        <f t="shared" si="25"/>
        <v>#VALUE!</v>
      </c>
      <c r="N159" s="128" t="str">
        <f t="shared" si="26"/>
        <v>#VALUE!</v>
      </c>
      <c r="O159" s="128" t="str">
        <f t="shared" si="27"/>
        <v>#VALUE!</v>
      </c>
      <c r="P159" s="135" t="str">
        <f t="shared" si="12"/>
        <v>OPIOIDS</v>
      </c>
      <c r="Q159" s="4" t="b">
        <v>0</v>
      </c>
      <c r="R159" s="4" t="str">
        <f t="shared" si="13"/>
        <v>LOW</v>
      </c>
      <c r="S159" s="3">
        <v>44127.0</v>
      </c>
      <c r="T159" s="136">
        <f t="shared" si="28"/>
        <v>44564</v>
      </c>
      <c r="U159" s="4" t="str">
        <f t="shared" si="15"/>
        <v>DUE COMM</v>
      </c>
      <c r="V159" s="4" t="str">
        <f t="shared" si="16"/>
        <v> </v>
      </c>
      <c r="W159" s="123"/>
      <c r="X159" s="123"/>
      <c r="Y159" s="123"/>
      <c r="Z159" s="123"/>
      <c r="AA159" s="123"/>
      <c r="AB159" s="123"/>
      <c r="AC159" s="123"/>
      <c r="AD159" s="123"/>
      <c r="AE159" s="123"/>
    </row>
    <row r="160">
      <c r="A160" s="142">
        <v>9847.0</v>
      </c>
      <c r="B160" s="143" t="s">
        <v>6463</v>
      </c>
      <c r="C160" s="122" t="b">
        <v>0</v>
      </c>
      <c r="D160" s="3" t="s">
        <v>6461</v>
      </c>
      <c r="E160" s="128" t="str">
        <f t="shared" si="17"/>
        <v>#VALUE!</v>
      </c>
      <c r="F160" s="134" t="str">
        <f t="shared" si="18"/>
        <v>OPI RX</v>
      </c>
      <c r="G160" s="128" t="str">
        <f t="shared" si="19"/>
        <v>#VALUE!</v>
      </c>
      <c r="H160" s="128" t="str">
        <f t="shared" si="20"/>
        <v>#VALUE!</v>
      </c>
      <c r="I160" s="128" t="str">
        <f t="shared" si="21"/>
        <v>#VALUE!</v>
      </c>
      <c r="J160" s="128" t="str">
        <f t="shared" si="22"/>
        <v>#VALUE!</v>
      </c>
      <c r="K160" s="128" t="str">
        <f t="shared" si="23"/>
        <v>#VALUE!</v>
      </c>
      <c r="L160" s="128" t="str">
        <f t="shared" si="24"/>
        <v>#VALUE!</v>
      </c>
      <c r="M160" s="128" t="str">
        <f t="shared" si="25"/>
        <v>#VALUE!</v>
      </c>
      <c r="N160" s="128" t="str">
        <f t="shared" si="26"/>
        <v>#VALUE!</v>
      </c>
      <c r="O160" s="128" t="str">
        <f t="shared" si="27"/>
        <v>#VALUE!</v>
      </c>
      <c r="P160" s="135" t="str">
        <f t="shared" si="12"/>
        <v>OPIOIDS</v>
      </c>
      <c r="Q160" s="4" t="b">
        <v>0</v>
      </c>
      <c r="R160" s="4" t="str">
        <f t="shared" si="13"/>
        <v>LOW</v>
      </c>
      <c r="S160" s="3"/>
      <c r="T160" s="3" t="str">
        <f t="shared" si="28"/>
        <v> - </v>
      </c>
      <c r="U160" s="4" t="str">
        <f t="shared" si="15"/>
        <v>DUE COMM</v>
      </c>
      <c r="V160" s="4" t="str">
        <f t="shared" si="16"/>
        <v> </v>
      </c>
      <c r="W160" s="123"/>
      <c r="X160" s="123"/>
      <c r="Y160" s="123"/>
      <c r="Z160" s="123"/>
      <c r="AA160" s="123"/>
      <c r="AB160" s="123"/>
      <c r="AC160" s="123"/>
      <c r="AD160" s="123"/>
      <c r="AE160" s="123"/>
    </row>
    <row r="161">
      <c r="A161" s="127">
        <v>9850.0</v>
      </c>
      <c r="B161" s="2" t="s">
        <v>6481</v>
      </c>
      <c r="C161" s="122" t="b">
        <v>0</v>
      </c>
      <c r="D161" s="3" t="s">
        <v>6461</v>
      </c>
      <c r="E161" s="134" t="str">
        <f t="shared" si="17"/>
        <v>OPI RX</v>
      </c>
      <c r="F161" s="128" t="str">
        <f t="shared" si="18"/>
        <v>#VALUE!</v>
      </c>
      <c r="G161" s="128" t="str">
        <f t="shared" si="19"/>
        <v>#VALUE!</v>
      </c>
      <c r="H161" s="128" t="str">
        <f t="shared" si="20"/>
        <v>#VALUE!</v>
      </c>
      <c r="I161" s="128" t="str">
        <f t="shared" si="21"/>
        <v>#VALUE!</v>
      </c>
      <c r="J161" s="128" t="str">
        <f t="shared" si="22"/>
        <v>#VALUE!</v>
      </c>
      <c r="K161" s="128" t="str">
        <f t="shared" si="23"/>
        <v>#VALUE!</v>
      </c>
      <c r="L161" s="128" t="str">
        <f t="shared" si="24"/>
        <v>#VALUE!</v>
      </c>
      <c r="M161" s="128" t="str">
        <f t="shared" si="25"/>
        <v>#VALUE!</v>
      </c>
      <c r="N161" s="128" t="str">
        <f t="shared" si="26"/>
        <v>#VALUE!</v>
      </c>
      <c r="O161" s="128" t="str">
        <f t="shared" si="27"/>
        <v>#VALUE!</v>
      </c>
      <c r="P161" s="135" t="str">
        <f t="shared" si="12"/>
        <v>OPIOIDS</v>
      </c>
      <c r="Q161" s="4" t="b">
        <v>0</v>
      </c>
      <c r="R161" s="4" t="str">
        <f t="shared" si="13"/>
        <v>LOW</v>
      </c>
      <c r="S161" s="3"/>
      <c r="T161" s="3" t="str">
        <f t="shared" si="28"/>
        <v> - </v>
      </c>
      <c r="U161" s="4" t="str">
        <f t="shared" si="15"/>
        <v>DUE COMM</v>
      </c>
      <c r="V161" s="4" t="str">
        <f t="shared" si="16"/>
        <v> </v>
      </c>
      <c r="W161" s="123"/>
      <c r="X161" s="123"/>
      <c r="Y161" s="123"/>
      <c r="Z161" s="123"/>
      <c r="AA161" s="123"/>
      <c r="AB161" s="123"/>
      <c r="AC161" s="123"/>
      <c r="AD161" s="123"/>
      <c r="AE161" s="123"/>
    </row>
    <row r="162">
      <c r="A162" s="137">
        <v>9853.0</v>
      </c>
      <c r="B162" s="138" t="s">
        <v>6463</v>
      </c>
      <c r="C162" s="132" t="b">
        <v>1</v>
      </c>
      <c r="D162" s="133">
        <v>44494.0</v>
      </c>
      <c r="E162" s="128" t="str">
        <f t="shared" si="17"/>
        <v>#VALUE!</v>
      </c>
      <c r="F162" s="134" t="str">
        <f t="shared" si="18"/>
        <v>OPI RX</v>
      </c>
      <c r="G162" s="128" t="str">
        <f t="shared" si="19"/>
        <v>#VALUE!</v>
      </c>
      <c r="H162" s="128" t="str">
        <f t="shared" si="20"/>
        <v>#VALUE!</v>
      </c>
      <c r="I162" s="128" t="str">
        <f t="shared" si="21"/>
        <v>#VALUE!</v>
      </c>
      <c r="J162" s="128" t="str">
        <f t="shared" si="22"/>
        <v>#VALUE!</v>
      </c>
      <c r="K162" s="128" t="str">
        <f t="shared" si="23"/>
        <v>#VALUE!</v>
      </c>
      <c r="L162" s="128" t="str">
        <f t="shared" si="24"/>
        <v>#VALUE!</v>
      </c>
      <c r="M162" s="128" t="str">
        <f t="shared" si="25"/>
        <v>#VALUE!</v>
      </c>
      <c r="N162" s="128" t="str">
        <f t="shared" si="26"/>
        <v>#VALUE!</v>
      </c>
      <c r="O162" s="128" t="str">
        <f t="shared" si="27"/>
        <v>#VALUE!</v>
      </c>
      <c r="P162" s="135" t="str">
        <f t="shared" si="12"/>
        <v>OPIOIDS</v>
      </c>
      <c r="Q162" s="4" t="b">
        <v>0</v>
      </c>
      <c r="R162" s="4" t="str">
        <f t="shared" si="13"/>
        <v>LOW</v>
      </c>
      <c r="S162" s="3">
        <v>44201.0</v>
      </c>
      <c r="T162" s="136">
        <f t="shared" si="28"/>
        <v>44494</v>
      </c>
      <c r="U162" s="4" t="str">
        <f t="shared" si="15"/>
        <v>DUE COMM</v>
      </c>
      <c r="V162" s="4" t="str">
        <f t="shared" si="16"/>
        <v> </v>
      </c>
      <c r="W162" s="123"/>
      <c r="X162" s="123"/>
      <c r="Y162" s="123"/>
      <c r="Z162" s="123"/>
      <c r="AA162" s="123"/>
      <c r="AB162" s="123"/>
      <c r="AC162" s="123"/>
      <c r="AD162" s="123"/>
      <c r="AE162" s="123"/>
    </row>
    <row r="163">
      <c r="A163" s="137">
        <v>9854.0</v>
      </c>
      <c r="B163" s="131" t="s">
        <v>6491</v>
      </c>
      <c r="C163" s="139" t="b">
        <v>1</v>
      </c>
      <c r="D163" s="133">
        <v>44494.0</v>
      </c>
      <c r="E163" s="128" t="str">
        <f t="shared" si="17"/>
        <v>#VALUE!</v>
      </c>
      <c r="F163" s="134" t="str">
        <f t="shared" si="18"/>
        <v>OPI RX</v>
      </c>
      <c r="G163" s="128" t="str">
        <f t="shared" si="19"/>
        <v>#VALUE!</v>
      </c>
      <c r="H163" s="128" t="str">
        <f t="shared" si="20"/>
        <v>#VALUE!</v>
      </c>
      <c r="I163" s="128" t="str">
        <f t="shared" si="21"/>
        <v>#VALUE!</v>
      </c>
      <c r="J163" s="128" t="str">
        <f t="shared" si="22"/>
        <v>#VALUE!</v>
      </c>
      <c r="K163" s="128" t="str">
        <f t="shared" si="23"/>
        <v>#VALUE!</v>
      </c>
      <c r="L163" s="128" t="str">
        <f t="shared" si="24"/>
        <v>#VALUE!</v>
      </c>
      <c r="M163" s="128" t="str">
        <f t="shared" si="25"/>
        <v>#VALUE!</v>
      </c>
      <c r="N163" s="128" t="str">
        <f t="shared" si="26"/>
        <v>#VALUE!</v>
      </c>
      <c r="O163" s="128" t="str">
        <f t="shared" si="27"/>
        <v>#VALUE!</v>
      </c>
      <c r="P163" s="135" t="str">
        <f t="shared" si="12"/>
        <v>OPIOIDS</v>
      </c>
      <c r="Q163" s="4" t="b">
        <v>1</v>
      </c>
      <c r="R163" s="135" t="str">
        <f t="shared" si="13"/>
        <v>HIGH</v>
      </c>
      <c r="S163" s="3">
        <v>44201.0</v>
      </c>
      <c r="T163" s="136">
        <f t="shared" si="28"/>
        <v>44494</v>
      </c>
      <c r="U163" s="4" t="str">
        <f t="shared" si="15"/>
        <v>DUE COMM</v>
      </c>
      <c r="V163" s="4" t="str">
        <f t="shared" si="16"/>
        <v> </v>
      </c>
      <c r="W163" s="123"/>
      <c r="X163" s="123"/>
      <c r="Y163" s="123"/>
      <c r="Z163" s="123"/>
      <c r="AA163" s="123"/>
      <c r="AB163" s="123"/>
      <c r="AC163" s="123"/>
      <c r="AD163" s="123"/>
      <c r="AE163" s="123"/>
    </row>
    <row r="164">
      <c r="A164" s="142">
        <v>9855.0</v>
      </c>
      <c r="B164" s="143" t="s">
        <v>6491</v>
      </c>
      <c r="C164" s="122" t="b">
        <v>0</v>
      </c>
      <c r="D164" s="3" t="s">
        <v>6461</v>
      </c>
      <c r="E164" s="128" t="str">
        <f t="shared" si="17"/>
        <v>#VALUE!</v>
      </c>
      <c r="F164" s="134" t="str">
        <f t="shared" si="18"/>
        <v>OPI RX</v>
      </c>
      <c r="G164" s="128" t="str">
        <f t="shared" si="19"/>
        <v>#VALUE!</v>
      </c>
      <c r="H164" s="128" t="str">
        <f t="shared" si="20"/>
        <v>#VALUE!</v>
      </c>
      <c r="I164" s="128" t="str">
        <f t="shared" si="21"/>
        <v>#VALUE!</v>
      </c>
      <c r="J164" s="128" t="str">
        <f t="shared" si="22"/>
        <v>#VALUE!</v>
      </c>
      <c r="K164" s="128" t="str">
        <f t="shared" si="23"/>
        <v>#VALUE!</v>
      </c>
      <c r="L164" s="128" t="str">
        <f t="shared" si="24"/>
        <v>#VALUE!</v>
      </c>
      <c r="M164" s="128" t="str">
        <f t="shared" si="25"/>
        <v>#VALUE!</v>
      </c>
      <c r="N164" s="128" t="str">
        <f t="shared" si="26"/>
        <v>#VALUE!</v>
      </c>
      <c r="O164" s="128" t="str">
        <f t="shared" si="27"/>
        <v>#VALUE!</v>
      </c>
      <c r="P164" s="135" t="str">
        <f t="shared" si="12"/>
        <v>OPIOIDS</v>
      </c>
      <c r="Q164" s="2" t="b">
        <v>0</v>
      </c>
      <c r="R164" s="4" t="str">
        <f t="shared" si="13"/>
        <v>LOW</v>
      </c>
      <c r="S164" s="3"/>
      <c r="T164" s="3" t="str">
        <f t="shared" si="28"/>
        <v> - </v>
      </c>
      <c r="U164" s="4" t="str">
        <f t="shared" si="15"/>
        <v>DUE COMM</v>
      </c>
      <c r="V164" s="4" t="str">
        <f t="shared" si="16"/>
        <v> </v>
      </c>
      <c r="W164" s="123"/>
      <c r="X164" s="123"/>
      <c r="Y164" s="123"/>
      <c r="Z164" s="123"/>
      <c r="AA164" s="123"/>
      <c r="AB164" s="123"/>
      <c r="AC164" s="123"/>
      <c r="AD164" s="123"/>
      <c r="AE164" s="123"/>
    </row>
    <row r="165">
      <c r="A165" s="130">
        <v>9858.0</v>
      </c>
      <c r="B165" s="131" t="s">
        <v>6465</v>
      </c>
      <c r="C165" s="139" t="b">
        <v>1</v>
      </c>
      <c r="D165" s="133">
        <v>44433.0</v>
      </c>
      <c r="E165" s="134" t="str">
        <f t="shared" si="17"/>
        <v>OPI RX</v>
      </c>
      <c r="F165" s="128" t="str">
        <f t="shared" si="18"/>
        <v>#VALUE!</v>
      </c>
      <c r="G165" s="128" t="str">
        <f t="shared" si="19"/>
        <v>#VALUE!</v>
      </c>
      <c r="H165" s="128" t="str">
        <f t="shared" si="20"/>
        <v>#VALUE!</v>
      </c>
      <c r="I165" s="128" t="str">
        <f t="shared" si="21"/>
        <v>#VALUE!</v>
      </c>
      <c r="J165" s="128" t="str">
        <f t="shared" si="22"/>
        <v>#VALUE!</v>
      </c>
      <c r="K165" s="128" t="str">
        <f t="shared" si="23"/>
        <v>#VALUE!</v>
      </c>
      <c r="L165" s="128" t="str">
        <f t="shared" si="24"/>
        <v>#VALUE!</v>
      </c>
      <c r="M165" s="128" t="str">
        <f t="shared" si="25"/>
        <v>#VALUE!</v>
      </c>
      <c r="N165" s="128" t="str">
        <f t="shared" si="26"/>
        <v>#VALUE!</v>
      </c>
      <c r="O165" s="128" t="str">
        <f t="shared" si="27"/>
        <v>#VALUE!</v>
      </c>
      <c r="P165" s="135" t="str">
        <f t="shared" si="12"/>
        <v>OPIOIDS</v>
      </c>
      <c r="Q165" s="4" t="b">
        <v>0</v>
      </c>
      <c r="R165" s="4" t="str">
        <f t="shared" si="13"/>
        <v>LOW</v>
      </c>
      <c r="S165" s="3"/>
      <c r="T165" s="136">
        <f t="shared" si="28"/>
        <v>44433</v>
      </c>
      <c r="U165" s="4" t="str">
        <f t="shared" si="15"/>
        <v>DUE COMM</v>
      </c>
      <c r="V165" s="4" t="str">
        <f t="shared" si="16"/>
        <v> </v>
      </c>
      <c r="W165" s="123"/>
      <c r="X165" s="123"/>
      <c r="Y165" s="123"/>
      <c r="Z165" s="123"/>
      <c r="AA165" s="123"/>
      <c r="AB165" s="123"/>
      <c r="AC165" s="123"/>
      <c r="AD165" s="123"/>
      <c r="AE165" s="123"/>
    </row>
    <row r="166">
      <c r="A166" s="130">
        <v>9861.0</v>
      </c>
      <c r="B166" s="131" t="s">
        <v>6556</v>
      </c>
      <c r="C166" s="132" t="b">
        <v>1</v>
      </c>
      <c r="D166" s="133">
        <v>44434.0</v>
      </c>
      <c r="E166" s="128" t="str">
        <f t="shared" si="17"/>
        <v>#VALUE!</v>
      </c>
      <c r="F166" s="128" t="str">
        <f t="shared" si="18"/>
        <v>#VALUE!</v>
      </c>
      <c r="G166" s="134" t="str">
        <f t="shared" si="19"/>
        <v>OPI RX</v>
      </c>
      <c r="H166" s="128" t="str">
        <f t="shared" si="20"/>
        <v>#VALUE!</v>
      </c>
      <c r="I166" s="128" t="str">
        <f t="shared" si="21"/>
        <v>#VALUE!</v>
      </c>
      <c r="J166" s="128" t="str">
        <f t="shared" si="22"/>
        <v>#VALUE!</v>
      </c>
      <c r="K166" s="128" t="str">
        <f t="shared" si="23"/>
        <v>#VALUE!</v>
      </c>
      <c r="L166" s="128" t="str">
        <f t="shared" si="24"/>
        <v>#VALUE!</v>
      </c>
      <c r="M166" s="128" t="str">
        <f t="shared" si="25"/>
        <v>#VALUE!</v>
      </c>
      <c r="N166" s="128" t="str">
        <f t="shared" si="26"/>
        <v>#VALUE!</v>
      </c>
      <c r="O166" s="128" t="str">
        <f t="shared" si="27"/>
        <v>#VALUE!</v>
      </c>
      <c r="P166" s="135" t="str">
        <f t="shared" si="12"/>
        <v>OPIOIDS</v>
      </c>
      <c r="Q166" s="2" t="b">
        <v>0</v>
      </c>
      <c r="R166" s="4" t="str">
        <f t="shared" si="13"/>
        <v>LOW</v>
      </c>
      <c r="S166" s="3"/>
      <c r="T166" s="136">
        <f t="shared" si="28"/>
        <v>44434</v>
      </c>
      <c r="U166" s="4" t="str">
        <f t="shared" si="15"/>
        <v>DUE COMM</v>
      </c>
      <c r="V166" s="4" t="str">
        <f t="shared" si="16"/>
        <v> </v>
      </c>
      <c r="W166" s="123"/>
      <c r="X166" s="123"/>
      <c r="Y166" s="123"/>
      <c r="Z166" s="123"/>
      <c r="AA166" s="123"/>
      <c r="AB166" s="123"/>
      <c r="AC166" s="123"/>
      <c r="AD166" s="123"/>
      <c r="AE166" s="123"/>
    </row>
    <row r="167">
      <c r="A167" s="137">
        <v>9862.0</v>
      </c>
      <c r="B167" s="138" t="s">
        <v>6548</v>
      </c>
      <c r="C167" s="139" t="b">
        <v>1</v>
      </c>
      <c r="D167" s="133">
        <v>44539.0</v>
      </c>
      <c r="E167" s="128" t="str">
        <f t="shared" si="17"/>
        <v>#VALUE!</v>
      </c>
      <c r="F167" s="134" t="str">
        <f t="shared" si="18"/>
        <v>OPI RX</v>
      </c>
      <c r="G167" s="128" t="str">
        <f t="shared" si="19"/>
        <v>#VALUE!</v>
      </c>
      <c r="H167" s="128" t="str">
        <f t="shared" si="20"/>
        <v>#VALUE!</v>
      </c>
      <c r="I167" s="128" t="str">
        <f t="shared" si="21"/>
        <v>#VALUE!</v>
      </c>
      <c r="J167" s="128" t="str">
        <f t="shared" si="22"/>
        <v>#VALUE!</v>
      </c>
      <c r="K167" s="128" t="str">
        <f t="shared" si="23"/>
        <v>#VALUE!</v>
      </c>
      <c r="L167" s="128" t="str">
        <f t="shared" si="24"/>
        <v>#VALUE!</v>
      </c>
      <c r="M167" s="128" t="str">
        <f t="shared" si="25"/>
        <v>#VALUE!</v>
      </c>
      <c r="N167" s="128" t="str">
        <f t="shared" si="26"/>
        <v>#VALUE!</v>
      </c>
      <c r="O167" s="128" t="str">
        <f t="shared" si="27"/>
        <v>#VALUE!</v>
      </c>
      <c r="P167" s="135" t="str">
        <f t="shared" si="12"/>
        <v>OPIOIDS</v>
      </c>
      <c r="Q167" s="4" t="b">
        <v>0</v>
      </c>
      <c r="R167" s="4" t="str">
        <f t="shared" si="13"/>
        <v>LOW</v>
      </c>
      <c r="S167" s="3">
        <v>44235.0</v>
      </c>
      <c r="T167" s="136">
        <f t="shared" si="28"/>
        <v>44539</v>
      </c>
      <c r="U167" s="4" t="str">
        <f t="shared" si="15"/>
        <v> </v>
      </c>
      <c r="V167" s="4" t="str">
        <f t="shared" si="16"/>
        <v> </v>
      </c>
      <c r="W167" s="123"/>
      <c r="X167" s="123"/>
      <c r="Y167" s="123"/>
      <c r="Z167" s="123"/>
      <c r="AA167" s="123"/>
      <c r="AB167" s="123"/>
      <c r="AC167" s="123"/>
      <c r="AD167" s="123"/>
      <c r="AE167" s="123"/>
    </row>
    <row r="168">
      <c r="A168" s="142">
        <v>9876.0</v>
      </c>
      <c r="B168" s="143" t="s">
        <v>6488</v>
      </c>
      <c r="C168" s="122" t="b">
        <v>0</v>
      </c>
      <c r="D168" s="3" t="s">
        <v>6461</v>
      </c>
      <c r="E168" s="128" t="str">
        <f t="shared" si="17"/>
        <v>#VALUE!</v>
      </c>
      <c r="F168" s="134" t="str">
        <f t="shared" si="18"/>
        <v>OPI RX</v>
      </c>
      <c r="G168" s="128" t="str">
        <f t="shared" si="19"/>
        <v>#VALUE!</v>
      </c>
      <c r="H168" s="128" t="str">
        <f t="shared" si="20"/>
        <v>#VALUE!</v>
      </c>
      <c r="I168" s="128" t="str">
        <f t="shared" si="21"/>
        <v>#VALUE!</v>
      </c>
      <c r="J168" s="128" t="str">
        <f t="shared" si="22"/>
        <v>#VALUE!</v>
      </c>
      <c r="K168" s="128" t="str">
        <f t="shared" si="23"/>
        <v>#VALUE!</v>
      </c>
      <c r="L168" s="128" t="str">
        <f t="shared" si="24"/>
        <v>#VALUE!</v>
      </c>
      <c r="M168" s="128" t="str">
        <f t="shared" si="25"/>
        <v>#VALUE!</v>
      </c>
      <c r="N168" s="128" t="str">
        <f t="shared" si="26"/>
        <v>#VALUE!</v>
      </c>
      <c r="O168" s="128" t="str">
        <f t="shared" si="27"/>
        <v>#VALUE!</v>
      </c>
      <c r="P168" s="135" t="str">
        <f t="shared" si="12"/>
        <v>OPIOIDS</v>
      </c>
      <c r="Q168" s="2" t="b">
        <v>0</v>
      </c>
      <c r="R168" s="4" t="str">
        <f t="shared" si="13"/>
        <v>LOW</v>
      </c>
      <c r="S168" s="3"/>
      <c r="T168" s="3" t="str">
        <f t="shared" si="28"/>
        <v> - </v>
      </c>
      <c r="U168" s="4" t="str">
        <f t="shared" si="15"/>
        <v>DUE COMM</v>
      </c>
      <c r="V168" s="4" t="str">
        <f t="shared" si="16"/>
        <v> </v>
      </c>
      <c r="W168" s="123"/>
      <c r="X168" s="123"/>
      <c r="Y168" s="123"/>
      <c r="Z168" s="123"/>
      <c r="AA168" s="123"/>
      <c r="AB168" s="123"/>
      <c r="AC168" s="123"/>
      <c r="AD168" s="123"/>
      <c r="AE168" s="123"/>
    </row>
    <row r="169">
      <c r="A169" s="137">
        <v>9878.0</v>
      </c>
      <c r="B169" s="138" t="s">
        <v>6492</v>
      </c>
      <c r="C169" s="139" t="b">
        <v>1</v>
      </c>
      <c r="D169" s="133">
        <v>44490.0</v>
      </c>
      <c r="E169" s="128" t="str">
        <f t="shared" si="17"/>
        <v>#VALUE!</v>
      </c>
      <c r="F169" s="134" t="str">
        <f t="shared" si="18"/>
        <v>OPI RX</v>
      </c>
      <c r="G169" s="128" t="str">
        <f t="shared" si="19"/>
        <v>#VALUE!</v>
      </c>
      <c r="H169" s="128" t="str">
        <f t="shared" si="20"/>
        <v>#VALUE!</v>
      </c>
      <c r="I169" s="128" t="str">
        <f t="shared" si="21"/>
        <v>#VALUE!</v>
      </c>
      <c r="J169" s="128" t="str">
        <f t="shared" si="22"/>
        <v>#VALUE!</v>
      </c>
      <c r="K169" s="128" t="str">
        <f t="shared" si="23"/>
        <v>#VALUE!</v>
      </c>
      <c r="L169" s="128" t="str">
        <f t="shared" si="24"/>
        <v>#VALUE!</v>
      </c>
      <c r="M169" s="128" t="str">
        <f t="shared" si="25"/>
        <v>#VALUE!</v>
      </c>
      <c r="N169" s="128" t="str">
        <f t="shared" si="26"/>
        <v>#VALUE!</v>
      </c>
      <c r="O169" s="128" t="str">
        <f t="shared" si="27"/>
        <v>#VALUE!</v>
      </c>
      <c r="P169" s="135" t="str">
        <f t="shared" si="12"/>
        <v>OPIOIDS</v>
      </c>
      <c r="Q169" s="4" t="b">
        <v>1</v>
      </c>
      <c r="R169" s="135" t="str">
        <f t="shared" si="13"/>
        <v>HIGH</v>
      </c>
      <c r="S169" s="3">
        <v>44181.0</v>
      </c>
      <c r="T169" s="136">
        <f t="shared" si="28"/>
        <v>44490</v>
      </c>
      <c r="U169" s="4" t="str">
        <f t="shared" si="15"/>
        <v>DUE COMM</v>
      </c>
      <c r="V169" s="4" t="str">
        <f t="shared" si="16"/>
        <v> </v>
      </c>
      <c r="W169" s="123"/>
      <c r="X169" s="123"/>
      <c r="Y169" s="123"/>
      <c r="Z169" s="123"/>
      <c r="AA169" s="123"/>
      <c r="AB169" s="123"/>
      <c r="AC169" s="123"/>
      <c r="AD169" s="123"/>
      <c r="AE169" s="123"/>
    </row>
    <row r="170">
      <c r="A170" s="142">
        <v>9879.0</v>
      </c>
      <c r="B170" s="143" t="s">
        <v>6483</v>
      </c>
      <c r="C170" s="124" t="b">
        <v>0</v>
      </c>
      <c r="D170" s="3" t="s">
        <v>6461</v>
      </c>
      <c r="E170" s="128" t="str">
        <f t="shared" si="17"/>
        <v>#VALUE!</v>
      </c>
      <c r="F170" s="128" t="str">
        <f t="shared" si="18"/>
        <v>#VALUE!</v>
      </c>
      <c r="G170" s="128" t="str">
        <f t="shared" si="19"/>
        <v>#VALUE!</v>
      </c>
      <c r="H170" s="128" t="str">
        <f t="shared" si="20"/>
        <v>#VALUE!</v>
      </c>
      <c r="I170" s="128" t="str">
        <f t="shared" si="21"/>
        <v>#VALUE!</v>
      </c>
      <c r="J170" s="128" t="str">
        <f t="shared" si="22"/>
        <v>#VALUE!</v>
      </c>
      <c r="K170" s="128" t="str">
        <f t="shared" si="23"/>
        <v>#VALUE!</v>
      </c>
      <c r="L170" s="128" t="str">
        <f t="shared" si="24"/>
        <v>#VALUE!</v>
      </c>
      <c r="M170" s="128" t="str">
        <f t="shared" si="25"/>
        <v>#VALUE!</v>
      </c>
      <c r="N170" s="128" t="str">
        <f t="shared" si="26"/>
        <v>#VALUE!</v>
      </c>
      <c r="O170" s="128" t="str">
        <f t="shared" si="27"/>
        <v>#VALUE!</v>
      </c>
      <c r="P170" s="4" t="str">
        <f t="shared" si="12"/>
        <v>NO RX</v>
      </c>
      <c r="Q170" s="4" t="b">
        <v>0</v>
      </c>
      <c r="R170" s="4" t="str">
        <f t="shared" si="13"/>
        <v>LOW</v>
      </c>
      <c r="S170" s="3"/>
      <c r="T170" s="3" t="str">
        <f t="shared" si="28"/>
        <v> - </v>
      </c>
      <c r="U170" s="4" t="str">
        <f t="shared" si="15"/>
        <v>DUE COMM</v>
      </c>
      <c r="V170" s="4" t="str">
        <f t="shared" si="16"/>
        <v> </v>
      </c>
      <c r="W170" s="123"/>
      <c r="X170" s="123"/>
      <c r="Y170" s="123"/>
      <c r="Z170" s="123"/>
      <c r="AA170" s="123"/>
      <c r="AB170" s="123"/>
      <c r="AC170" s="123"/>
      <c r="AD170" s="123"/>
      <c r="AE170" s="123"/>
    </row>
    <row r="171">
      <c r="A171" s="130">
        <v>9892.0</v>
      </c>
      <c r="B171" s="131" t="s">
        <v>6512</v>
      </c>
      <c r="C171" s="139" t="b">
        <v>1</v>
      </c>
      <c r="D171" s="133">
        <v>44565.0</v>
      </c>
      <c r="E171" s="128" t="str">
        <f t="shared" si="17"/>
        <v>#VALUE!</v>
      </c>
      <c r="F171" s="128" t="str">
        <f t="shared" si="18"/>
        <v>#VALUE!</v>
      </c>
      <c r="G171" s="128" t="str">
        <f t="shared" si="19"/>
        <v>#VALUE!</v>
      </c>
      <c r="H171" s="128" t="str">
        <f t="shared" si="20"/>
        <v>#VALUE!</v>
      </c>
      <c r="I171" s="128" t="str">
        <f t="shared" si="21"/>
        <v>#VALUE!</v>
      </c>
      <c r="J171" s="128" t="str">
        <f t="shared" si="22"/>
        <v>#VALUE!</v>
      </c>
      <c r="K171" s="128" t="str">
        <f t="shared" si="23"/>
        <v>#VALUE!</v>
      </c>
      <c r="L171" s="128" t="str">
        <f t="shared" si="24"/>
        <v>#VALUE!</v>
      </c>
      <c r="M171" s="134" t="str">
        <f t="shared" si="25"/>
        <v>OPI RX</v>
      </c>
      <c r="N171" s="128" t="str">
        <f t="shared" si="26"/>
        <v>#VALUE!</v>
      </c>
      <c r="O171" s="128" t="str">
        <f t="shared" si="27"/>
        <v>#VALUE!</v>
      </c>
      <c r="P171" s="135" t="str">
        <f t="shared" si="12"/>
        <v>OPIOIDS</v>
      </c>
      <c r="Q171" s="4" t="b">
        <v>1</v>
      </c>
      <c r="R171" s="135" t="str">
        <f t="shared" si="13"/>
        <v>HIGH</v>
      </c>
      <c r="S171" s="3"/>
      <c r="T171" s="136">
        <f t="shared" si="28"/>
        <v>44565</v>
      </c>
      <c r="U171" s="4" t="str">
        <f t="shared" si="15"/>
        <v>DUE COMM</v>
      </c>
      <c r="V171" s="4" t="str">
        <f t="shared" si="16"/>
        <v> </v>
      </c>
      <c r="W171" s="123"/>
      <c r="X171" s="123"/>
      <c r="Y171" s="123"/>
      <c r="Z171" s="123"/>
      <c r="AA171" s="123"/>
      <c r="AB171" s="123"/>
      <c r="AC171" s="123"/>
      <c r="AD171" s="123"/>
      <c r="AE171" s="123"/>
    </row>
    <row r="172">
      <c r="A172" s="130">
        <v>9897.0</v>
      </c>
      <c r="B172" s="131" t="s">
        <v>6491</v>
      </c>
      <c r="C172" s="132" t="b">
        <v>1</v>
      </c>
      <c r="D172" s="133">
        <v>44384.0</v>
      </c>
      <c r="E172" s="128" t="str">
        <f t="shared" si="17"/>
        <v>#VALUE!</v>
      </c>
      <c r="F172" s="134" t="str">
        <f t="shared" si="18"/>
        <v>OPI RX</v>
      </c>
      <c r="G172" s="128" t="str">
        <f t="shared" si="19"/>
        <v>#VALUE!</v>
      </c>
      <c r="H172" s="128" t="str">
        <f t="shared" si="20"/>
        <v>#VALUE!</v>
      </c>
      <c r="I172" s="128" t="str">
        <f t="shared" si="21"/>
        <v>#VALUE!</v>
      </c>
      <c r="J172" s="128" t="str">
        <f t="shared" si="22"/>
        <v>#VALUE!</v>
      </c>
      <c r="K172" s="128" t="str">
        <f t="shared" si="23"/>
        <v>#VALUE!</v>
      </c>
      <c r="L172" s="128" t="str">
        <f t="shared" si="24"/>
        <v>#VALUE!</v>
      </c>
      <c r="M172" s="128" t="str">
        <f t="shared" si="25"/>
        <v>#VALUE!</v>
      </c>
      <c r="N172" s="128" t="str">
        <f t="shared" si="26"/>
        <v>#VALUE!</v>
      </c>
      <c r="O172" s="128" t="str">
        <f t="shared" si="27"/>
        <v>#VALUE!</v>
      </c>
      <c r="P172" s="135" t="str">
        <f t="shared" si="12"/>
        <v>OPIOIDS</v>
      </c>
      <c r="Q172" s="2" t="b">
        <v>0</v>
      </c>
      <c r="R172" s="4" t="str">
        <f t="shared" si="13"/>
        <v>LOW</v>
      </c>
      <c r="S172" s="3"/>
      <c r="T172" s="136">
        <f t="shared" si="28"/>
        <v>44384</v>
      </c>
      <c r="U172" s="4" t="str">
        <f t="shared" si="15"/>
        <v>DUE COMM</v>
      </c>
      <c r="V172" s="4" t="str">
        <f t="shared" si="16"/>
        <v> </v>
      </c>
      <c r="W172" s="123"/>
      <c r="X172" s="123"/>
      <c r="Y172" s="123"/>
      <c r="Z172" s="123"/>
      <c r="AA172" s="123"/>
      <c r="AB172" s="123"/>
      <c r="AC172" s="123"/>
      <c r="AD172" s="123"/>
      <c r="AE172" s="123"/>
    </row>
    <row r="173">
      <c r="A173" s="130">
        <v>9903.0</v>
      </c>
      <c r="B173" s="131" t="s">
        <v>6557</v>
      </c>
      <c r="C173" s="132" t="b">
        <v>1</v>
      </c>
      <c r="D173" s="133">
        <v>44490.0</v>
      </c>
      <c r="E173" s="128" t="str">
        <f t="shared" si="17"/>
        <v>#VALUE!</v>
      </c>
      <c r="F173" s="128" t="str">
        <f t="shared" si="18"/>
        <v>#VALUE!</v>
      </c>
      <c r="G173" s="134" t="str">
        <f t="shared" si="19"/>
        <v>OPI RX</v>
      </c>
      <c r="H173" s="128" t="str">
        <f t="shared" si="20"/>
        <v>#VALUE!</v>
      </c>
      <c r="I173" s="128" t="str">
        <f t="shared" si="21"/>
        <v>#VALUE!</v>
      </c>
      <c r="J173" s="128" t="str">
        <f t="shared" si="22"/>
        <v>#VALUE!</v>
      </c>
      <c r="K173" s="128" t="str">
        <f t="shared" si="23"/>
        <v>#VALUE!</v>
      </c>
      <c r="L173" s="128" t="str">
        <f t="shared" si="24"/>
        <v>#VALUE!</v>
      </c>
      <c r="M173" s="128" t="str">
        <f t="shared" si="25"/>
        <v>#VALUE!</v>
      </c>
      <c r="N173" s="128" t="str">
        <f t="shared" si="26"/>
        <v>#VALUE!</v>
      </c>
      <c r="O173" s="128" t="str">
        <f t="shared" si="27"/>
        <v>#VALUE!</v>
      </c>
      <c r="P173" s="135" t="str">
        <f t="shared" si="12"/>
        <v>OPIOIDS</v>
      </c>
      <c r="Q173" s="4" t="b">
        <v>1</v>
      </c>
      <c r="R173" s="135" t="str">
        <f t="shared" si="13"/>
        <v>HIGH</v>
      </c>
      <c r="S173" s="3">
        <v>44204.0</v>
      </c>
      <c r="T173" s="136">
        <f t="shared" si="28"/>
        <v>44490</v>
      </c>
      <c r="U173" s="4" t="str">
        <f t="shared" si="15"/>
        <v>DUE COMM</v>
      </c>
      <c r="V173" s="4" t="str">
        <f t="shared" si="16"/>
        <v> </v>
      </c>
      <c r="W173" s="123"/>
      <c r="X173" s="123"/>
      <c r="Y173" s="123"/>
      <c r="Z173" s="123"/>
      <c r="AA173" s="123"/>
      <c r="AB173" s="123"/>
      <c r="AC173" s="123"/>
      <c r="AD173" s="123"/>
      <c r="AE173" s="123"/>
    </row>
    <row r="174">
      <c r="A174" s="127">
        <v>9916.0</v>
      </c>
      <c r="B174" s="2" t="s">
        <v>6461</v>
      </c>
      <c r="C174" s="122" t="b">
        <v>0</v>
      </c>
      <c r="D174" s="3" t="s">
        <v>6461</v>
      </c>
      <c r="E174" s="128" t="str">
        <f t="shared" si="17"/>
        <v>#VALUE!</v>
      </c>
      <c r="F174" s="128" t="str">
        <f t="shared" si="18"/>
        <v>#VALUE!</v>
      </c>
      <c r="G174" s="128" t="str">
        <f t="shared" si="19"/>
        <v>#VALUE!</v>
      </c>
      <c r="H174" s="128" t="str">
        <f t="shared" si="20"/>
        <v>#VALUE!</v>
      </c>
      <c r="I174" s="128" t="str">
        <f t="shared" si="21"/>
        <v>#VALUE!</v>
      </c>
      <c r="J174" s="128" t="str">
        <f t="shared" si="22"/>
        <v>#VALUE!</v>
      </c>
      <c r="K174" s="128" t="str">
        <f t="shared" si="23"/>
        <v>#VALUE!</v>
      </c>
      <c r="L174" s="128" t="str">
        <f t="shared" si="24"/>
        <v>#VALUE!</v>
      </c>
      <c r="M174" s="128" t="str">
        <f t="shared" si="25"/>
        <v>#VALUE!</v>
      </c>
      <c r="N174" s="128" t="str">
        <f t="shared" si="26"/>
        <v>#VALUE!</v>
      </c>
      <c r="O174" s="128" t="str">
        <f t="shared" si="27"/>
        <v>#VALUE!</v>
      </c>
      <c r="P174" s="4" t="str">
        <f t="shared" si="12"/>
        <v>NO RX</v>
      </c>
      <c r="Q174" s="2" t="b">
        <v>0</v>
      </c>
      <c r="R174" s="4" t="str">
        <f t="shared" si="13"/>
        <v>LOW</v>
      </c>
      <c r="S174" s="3"/>
      <c r="T174" s="3" t="str">
        <f t="shared" si="28"/>
        <v> - </v>
      </c>
      <c r="U174" s="4" t="str">
        <f t="shared" si="15"/>
        <v>DUE COMM</v>
      </c>
      <c r="V174" s="4" t="str">
        <f t="shared" si="16"/>
        <v> </v>
      </c>
      <c r="W174" s="123"/>
      <c r="X174" s="123"/>
      <c r="Y174" s="123"/>
      <c r="Z174" s="123"/>
      <c r="AA174" s="123"/>
      <c r="AB174" s="123"/>
      <c r="AC174" s="123"/>
      <c r="AD174" s="123"/>
      <c r="AE174" s="123"/>
    </row>
    <row r="175">
      <c r="A175" s="142">
        <v>9919.0</v>
      </c>
      <c r="B175" s="143" t="s">
        <v>6512</v>
      </c>
      <c r="C175" s="124" t="b">
        <v>0</v>
      </c>
      <c r="D175" s="3" t="s">
        <v>6461</v>
      </c>
      <c r="E175" s="128" t="str">
        <f t="shared" si="17"/>
        <v>#VALUE!</v>
      </c>
      <c r="F175" s="128" t="str">
        <f t="shared" si="18"/>
        <v>#VALUE!</v>
      </c>
      <c r="G175" s="128" t="str">
        <f t="shared" si="19"/>
        <v>#VALUE!</v>
      </c>
      <c r="H175" s="128" t="str">
        <f t="shared" si="20"/>
        <v>#VALUE!</v>
      </c>
      <c r="I175" s="128" t="str">
        <f t="shared" si="21"/>
        <v>#VALUE!</v>
      </c>
      <c r="J175" s="128" t="str">
        <f t="shared" si="22"/>
        <v>#VALUE!</v>
      </c>
      <c r="K175" s="128" t="str">
        <f t="shared" si="23"/>
        <v>#VALUE!</v>
      </c>
      <c r="L175" s="128" t="str">
        <f t="shared" si="24"/>
        <v>#VALUE!</v>
      </c>
      <c r="M175" s="134" t="str">
        <f t="shared" si="25"/>
        <v>OPI RX</v>
      </c>
      <c r="N175" s="128" t="str">
        <f t="shared" si="26"/>
        <v>#VALUE!</v>
      </c>
      <c r="O175" s="128" t="str">
        <f t="shared" si="27"/>
        <v>#VALUE!</v>
      </c>
      <c r="P175" s="135" t="str">
        <f t="shared" si="12"/>
        <v>OPIOIDS</v>
      </c>
      <c r="Q175" s="2" t="b">
        <v>0</v>
      </c>
      <c r="R175" s="4" t="str">
        <f t="shared" si="13"/>
        <v>LOW</v>
      </c>
      <c r="S175" s="3"/>
      <c r="T175" s="3" t="str">
        <f t="shared" si="28"/>
        <v> - </v>
      </c>
      <c r="U175" s="4" t="str">
        <f t="shared" si="15"/>
        <v>DUE COMM</v>
      </c>
      <c r="V175" s="4" t="str">
        <f t="shared" si="16"/>
        <v> </v>
      </c>
      <c r="W175" s="123"/>
      <c r="X175" s="123"/>
      <c r="Y175" s="123"/>
      <c r="Z175" s="123"/>
      <c r="AA175" s="123"/>
      <c r="AB175" s="123"/>
      <c r="AC175" s="123"/>
      <c r="AD175" s="123"/>
      <c r="AE175" s="123"/>
    </row>
    <row r="176">
      <c r="A176" s="142">
        <v>9929.0</v>
      </c>
      <c r="B176" s="143" t="s">
        <v>6483</v>
      </c>
      <c r="C176" s="124" t="b">
        <v>0</v>
      </c>
      <c r="D176" s="3" t="s">
        <v>6461</v>
      </c>
      <c r="E176" s="128" t="str">
        <f t="shared" si="17"/>
        <v>#VALUE!</v>
      </c>
      <c r="F176" s="128" t="str">
        <f t="shared" si="18"/>
        <v>#VALUE!</v>
      </c>
      <c r="G176" s="128" t="str">
        <f t="shared" si="19"/>
        <v>#VALUE!</v>
      </c>
      <c r="H176" s="128" t="str">
        <f t="shared" si="20"/>
        <v>#VALUE!</v>
      </c>
      <c r="I176" s="128" t="str">
        <f t="shared" si="21"/>
        <v>#VALUE!</v>
      </c>
      <c r="J176" s="128" t="str">
        <f t="shared" si="22"/>
        <v>#VALUE!</v>
      </c>
      <c r="K176" s="128" t="str">
        <f t="shared" si="23"/>
        <v>#VALUE!</v>
      </c>
      <c r="L176" s="128" t="str">
        <f t="shared" si="24"/>
        <v>#VALUE!</v>
      </c>
      <c r="M176" s="128" t="str">
        <f t="shared" si="25"/>
        <v>#VALUE!</v>
      </c>
      <c r="N176" s="128" t="str">
        <f t="shared" si="26"/>
        <v>#VALUE!</v>
      </c>
      <c r="O176" s="128" t="str">
        <f t="shared" si="27"/>
        <v>#VALUE!</v>
      </c>
      <c r="P176" s="4" t="str">
        <f t="shared" si="12"/>
        <v>NO RX</v>
      </c>
      <c r="Q176" s="2" t="b">
        <v>0</v>
      </c>
      <c r="R176" s="4" t="str">
        <f t="shared" si="13"/>
        <v>LOW</v>
      </c>
      <c r="S176" s="3"/>
      <c r="T176" s="3" t="str">
        <f t="shared" si="28"/>
        <v> - </v>
      </c>
      <c r="U176" s="4" t="str">
        <f t="shared" si="15"/>
        <v>DUE COMM</v>
      </c>
      <c r="V176" s="4" t="str">
        <f t="shared" si="16"/>
        <v> </v>
      </c>
      <c r="W176" s="123"/>
      <c r="X176" s="123"/>
      <c r="Y176" s="123"/>
      <c r="Z176" s="123"/>
      <c r="AA176" s="123"/>
      <c r="AB176" s="123"/>
      <c r="AC176" s="123"/>
      <c r="AD176" s="123"/>
      <c r="AE176" s="123"/>
    </row>
    <row r="177">
      <c r="A177" s="137">
        <v>9930.0</v>
      </c>
      <c r="B177" s="138" t="s">
        <v>6463</v>
      </c>
      <c r="C177" s="139" t="b">
        <v>1</v>
      </c>
      <c r="D177" s="133">
        <v>44480.0</v>
      </c>
      <c r="E177" s="128" t="str">
        <f t="shared" si="17"/>
        <v>#VALUE!</v>
      </c>
      <c r="F177" s="134" t="str">
        <f t="shared" si="18"/>
        <v>OPI RX</v>
      </c>
      <c r="G177" s="128" t="str">
        <f t="shared" si="19"/>
        <v>#VALUE!</v>
      </c>
      <c r="H177" s="128" t="str">
        <f t="shared" si="20"/>
        <v>#VALUE!</v>
      </c>
      <c r="I177" s="128" t="str">
        <f t="shared" si="21"/>
        <v>#VALUE!</v>
      </c>
      <c r="J177" s="128" t="str">
        <f t="shared" si="22"/>
        <v>#VALUE!</v>
      </c>
      <c r="K177" s="128" t="str">
        <f t="shared" si="23"/>
        <v>#VALUE!</v>
      </c>
      <c r="L177" s="128" t="str">
        <f t="shared" si="24"/>
        <v>#VALUE!</v>
      </c>
      <c r="M177" s="128" t="str">
        <f t="shared" si="25"/>
        <v>#VALUE!</v>
      </c>
      <c r="N177" s="128" t="str">
        <f t="shared" si="26"/>
        <v>#VALUE!</v>
      </c>
      <c r="O177" s="128" t="str">
        <f t="shared" si="27"/>
        <v>#VALUE!</v>
      </c>
      <c r="P177" s="135" t="str">
        <f t="shared" si="12"/>
        <v>OPIOIDS</v>
      </c>
      <c r="Q177" s="4" t="b">
        <v>1</v>
      </c>
      <c r="R177" s="135" t="str">
        <f t="shared" si="13"/>
        <v>HIGH</v>
      </c>
      <c r="S177" s="3">
        <v>44235.0</v>
      </c>
      <c r="T177" s="136">
        <f t="shared" si="28"/>
        <v>44480</v>
      </c>
      <c r="U177" s="4" t="str">
        <f t="shared" si="15"/>
        <v> </v>
      </c>
      <c r="V177" s="4" t="str">
        <f t="shared" si="16"/>
        <v> </v>
      </c>
      <c r="W177" s="123"/>
      <c r="X177" s="123"/>
      <c r="Y177" s="123"/>
      <c r="Z177" s="123"/>
      <c r="AA177" s="123"/>
      <c r="AB177" s="123"/>
      <c r="AC177" s="123"/>
      <c r="AD177" s="123"/>
      <c r="AE177" s="123"/>
    </row>
    <row r="178">
      <c r="A178" s="130">
        <v>9938.0</v>
      </c>
      <c r="B178" s="131" t="s">
        <v>6558</v>
      </c>
      <c r="C178" s="139" t="b">
        <v>1</v>
      </c>
      <c r="D178" s="133">
        <v>44502.0</v>
      </c>
      <c r="E178" s="128" t="str">
        <f t="shared" si="17"/>
        <v>#VALUE!</v>
      </c>
      <c r="F178" s="128" t="str">
        <f t="shared" si="18"/>
        <v>#VALUE!</v>
      </c>
      <c r="G178" s="134" t="str">
        <f t="shared" si="19"/>
        <v>OPI RX</v>
      </c>
      <c r="H178" s="128" t="str">
        <f t="shared" si="20"/>
        <v>#VALUE!</v>
      </c>
      <c r="I178" s="128" t="str">
        <f t="shared" si="21"/>
        <v>#VALUE!</v>
      </c>
      <c r="J178" s="128" t="str">
        <f t="shared" si="22"/>
        <v>#VALUE!</v>
      </c>
      <c r="K178" s="128" t="str">
        <f t="shared" si="23"/>
        <v>#VALUE!</v>
      </c>
      <c r="L178" s="128" t="str">
        <f t="shared" si="24"/>
        <v>#VALUE!</v>
      </c>
      <c r="M178" s="128" t="str">
        <f t="shared" si="25"/>
        <v>#VALUE!</v>
      </c>
      <c r="N178" s="128" t="str">
        <f t="shared" si="26"/>
        <v>#VALUE!</v>
      </c>
      <c r="O178" s="128" t="str">
        <f t="shared" si="27"/>
        <v>#VALUE!</v>
      </c>
      <c r="P178" s="135" t="str">
        <f t="shared" si="12"/>
        <v>OPIOIDS</v>
      </c>
      <c r="Q178" s="4" t="b">
        <v>0</v>
      </c>
      <c r="R178" s="4" t="str">
        <f t="shared" si="13"/>
        <v>LOW</v>
      </c>
      <c r="S178" s="3">
        <v>44124.0</v>
      </c>
      <c r="T178" s="136">
        <f t="shared" si="28"/>
        <v>44502</v>
      </c>
      <c r="U178" s="4" t="str">
        <f t="shared" si="15"/>
        <v>DUE COMM</v>
      </c>
      <c r="V178" s="4" t="str">
        <f t="shared" si="16"/>
        <v> </v>
      </c>
      <c r="W178" s="123"/>
      <c r="X178" s="123"/>
      <c r="Y178" s="123"/>
      <c r="Z178" s="123"/>
      <c r="AA178" s="123"/>
      <c r="AB178" s="123"/>
      <c r="AC178" s="123"/>
      <c r="AD178" s="123"/>
      <c r="AE178" s="123"/>
    </row>
    <row r="179">
      <c r="A179" s="137">
        <v>9945.0</v>
      </c>
      <c r="B179" s="138" t="s">
        <v>6559</v>
      </c>
      <c r="C179" s="132" t="b">
        <v>1</v>
      </c>
      <c r="D179" s="133">
        <v>44510.0</v>
      </c>
      <c r="E179" s="128" t="str">
        <f t="shared" si="17"/>
        <v>#VALUE!</v>
      </c>
      <c r="F179" s="128" t="str">
        <f t="shared" si="18"/>
        <v>#VALUE!</v>
      </c>
      <c r="G179" s="134" t="str">
        <f t="shared" si="19"/>
        <v>OPI RX</v>
      </c>
      <c r="H179" s="128" t="str">
        <f t="shared" si="20"/>
        <v>#VALUE!</v>
      </c>
      <c r="I179" s="128" t="str">
        <f t="shared" si="21"/>
        <v>#VALUE!</v>
      </c>
      <c r="J179" s="128" t="str">
        <f t="shared" si="22"/>
        <v>#VALUE!</v>
      </c>
      <c r="K179" s="128" t="str">
        <f t="shared" si="23"/>
        <v>#VALUE!</v>
      </c>
      <c r="L179" s="128" t="str">
        <f t="shared" si="24"/>
        <v>#VALUE!</v>
      </c>
      <c r="M179" s="128" t="str">
        <f t="shared" si="25"/>
        <v>#VALUE!</v>
      </c>
      <c r="N179" s="128" t="str">
        <f t="shared" si="26"/>
        <v>#VALUE!</v>
      </c>
      <c r="O179" s="128" t="str">
        <f t="shared" si="27"/>
        <v>#VALUE!</v>
      </c>
      <c r="P179" s="135" t="str">
        <f t="shared" si="12"/>
        <v>OPIOIDS</v>
      </c>
      <c r="Q179" s="4" t="b">
        <v>1</v>
      </c>
      <c r="R179" s="135" t="str">
        <f t="shared" si="13"/>
        <v>HIGH</v>
      </c>
      <c r="S179" s="3">
        <v>44406.0</v>
      </c>
      <c r="T179" s="136">
        <f t="shared" si="28"/>
        <v>44510</v>
      </c>
      <c r="U179" s="4" t="str">
        <f t="shared" si="15"/>
        <v> </v>
      </c>
      <c r="V179" s="4" t="str">
        <f t="shared" si="16"/>
        <v> </v>
      </c>
      <c r="W179" s="123"/>
      <c r="X179" s="123"/>
      <c r="Y179" s="123"/>
      <c r="Z179" s="123"/>
      <c r="AA179" s="123"/>
      <c r="AB179" s="123"/>
      <c r="AC179" s="123"/>
      <c r="AD179" s="123"/>
      <c r="AE179" s="123"/>
    </row>
    <row r="180">
      <c r="A180" s="137">
        <v>9950.0</v>
      </c>
      <c r="B180" s="138" t="s">
        <v>6560</v>
      </c>
      <c r="C180" s="132" t="b">
        <v>1</v>
      </c>
      <c r="D180" s="133">
        <v>44420.0</v>
      </c>
      <c r="E180" s="128" t="str">
        <f t="shared" si="17"/>
        <v>#VALUE!</v>
      </c>
      <c r="F180" s="128" t="str">
        <f t="shared" si="18"/>
        <v>#VALUE!</v>
      </c>
      <c r="G180" s="128" t="str">
        <f t="shared" si="19"/>
        <v>#VALUE!</v>
      </c>
      <c r="H180" s="128" t="str">
        <f t="shared" si="20"/>
        <v>#VALUE!</v>
      </c>
      <c r="I180" s="128" t="str">
        <f t="shared" si="21"/>
        <v>#VALUE!</v>
      </c>
      <c r="J180" s="128" t="str">
        <f t="shared" si="22"/>
        <v>#VALUE!</v>
      </c>
      <c r="K180" s="128" t="str">
        <f t="shared" si="23"/>
        <v>#VALUE!</v>
      </c>
      <c r="L180" s="128" t="str">
        <f t="shared" si="24"/>
        <v>#VALUE!</v>
      </c>
      <c r="M180" s="134" t="str">
        <f t="shared" si="25"/>
        <v>OPI RX</v>
      </c>
      <c r="N180" s="128" t="str">
        <f t="shared" si="26"/>
        <v>#VALUE!</v>
      </c>
      <c r="O180" s="128" t="str">
        <f t="shared" si="27"/>
        <v>#VALUE!</v>
      </c>
      <c r="P180" s="135" t="str">
        <f t="shared" si="12"/>
        <v>OPIOIDS</v>
      </c>
      <c r="Q180" s="4" t="b">
        <v>1</v>
      </c>
      <c r="R180" s="135" t="str">
        <f t="shared" si="13"/>
        <v>HIGH</v>
      </c>
      <c r="S180" s="3"/>
      <c r="T180" s="136">
        <f t="shared" si="28"/>
        <v>44420</v>
      </c>
      <c r="U180" s="4" t="str">
        <f t="shared" si="15"/>
        <v>DUE COMM</v>
      </c>
      <c r="V180" s="4" t="str">
        <f t="shared" si="16"/>
        <v> </v>
      </c>
      <c r="W180" s="123"/>
      <c r="X180" s="123"/>
      <c r="Y180" s="123"/>
      <c r="Z180" s="123"/>
      <c r="AA180" s="123"/>
      <c r="AB180" s="123"/>
      <c r="AC180" s="123"/>
      <c r="AD180" s="123"/>
      <c r="AE180" s="123"/>
    </row>
    <row r="181">
      <c r="A181" s="137">
        <v>9957.0</v>
      </c>
      <c r="B181" s="138" t="s">
        <v>6561</v>
      </c>
      <c r="C181" s="132" t="b">
        <v>1</v>
      </c>
      <c r="D181" s="133">
        <v>44384.0</v>
      </c>
      <c r="E181" s="128" t="str">
        <f t="shared" si="17"/>
        <v>#VALUE!</v>
      </c>
      <c r="F181" s="134" t="str">
        <f t="shared" si="18"/>
        <v>OPI RX</v>
      </c>
      <c r="G181" s="128" t="str">
        <f t="shared" si="19"/>
        <v>#VALUE!</v>
      </c>
      <c r="H181" s="128" t="str">
        <f t="shared" si="20"/>
        <v>#VALUE!</v>
      </c>
      <c r="I181" s="128" t="str">
        <f t="shared" si="21"/>
        <v>#VALUE!</v>
      </c>
      <c r="J181" s="128" t="str">
        <f t="shared" si="22"/>
        <v>#VALUE!</v>
      </c>
      <c r="K181" s="128" t="str">
        <f t="shared" si="23"/>
        <v>#VALUE!</v>
      </c>
      <c r="L181" s="128" t="str">
        <f t="shared" si="24"/>
        <v>#VALUE!</v>
      </c>
      <c r="M181" s="128" t="str">
        <f t="shared" si="25"/>
        <v>#VALUE!</v>
      </c>
      <c r="N181" s="128" t="str">
        <f t="shared" si="26"/>
        <v>#VALUE!</v>
      </c>
      <c r="O181" s="128" t="str">
        <f t="shared" si="27"/>
        <v>#VALUE!</v>
      </c>
      <c r="P181" s="135" t="str">
        <f t="shared" si="12"/>
        <v>OPIOIDS</v>
      </c>
      <c r="Q181" s="2" t="b">
        <v>1</v>
      </c>
      <c r="R181" s="135" t="str">
        <f t="shared" si="13"/>
        <v>HIGH</v>
      </c>
      <c r="S181" s="3"/>
      <c r="T181" s="136">
        <f t="shared" si="28"/>
        <v>44384</v>
      </c>
      <c r="U181" s="4" t="str">
        <f t="shared" si="15"/>
        <v>DUE COMM</v>
      </c>
      <c r="V181" s="4" t="str">
        <f t="shared" si="16"/>
        <v> </v>
      </c>
      <c r="W181" s="123"/>
      <c r="X181" s="123"/>
      <c r="Y181" s="123"/>
      <c r="Z181" s="123"/>
      <c r="AA181" s="123"/>
      <c r="AB181" s="123"/>
      <c r="AC181" s="123"/>
      <c r="AD181" s="123"/>
      <c r="AE181" s="123"/>
    </row>
    <row r="182">
      <c r="A182" s="142">
        <v>9961.0</v>
      </c>
      <c r="B182" s="143" t="s">
        <v>6463</v>
      </c>
      <c r="C182" s="124" t="b">
        <v>0</v>
      </c>
      <c r="D182" s="3" t="s">
        <v>6461</v>
      </c>
      <c r="E182" s="128" t="str">
        <f t="shared" si="17"/>
        <v>#VALUE!</v>
      </c>
      <c r="F182" s="134" t="str">
        <f t="shared" si="18"/>
        <v>OPI RX</v>
      </c>
      <c r="G182" s="128" t="str">
        <f t="shared" si="19"/>
        <v>#VALUE!</v>
      </c>
      <c r="H182" s="128" t="str">
        <f t="shared" si="20"/>
        <v>#VALUE!</v>
      </c>
      <c r="I182" s="128" t="str">
        <f t="shared" si="21"/>
        <v>#VALUE!</v>
      </c>
      <c r="J182" s="128" t="str">
        <f t="shared" si="22"/>
        <v>#VALUE!</v>
      </c>
      <c r="K182" s="128" t="str">
        <f t="shared" si="23"/>
        <v>#VALUE!</v>
      </c>
      <c r="L182" s="128" t="str">
        <f t="shared" si="24"/>
        <v>#VALUE!</v>
      </c>
      <c r="M182" s="128" t="str">
        <f t="shared" si="25"/>
        <v>#VALUE!</v>
      </c>
      <c r="N182" s="128" t="str">
        <f t="shared" si="26"/>
        <v>#VALUE!</v>
      </c>
      <c r="O182" s="128" t="str">
        <f t="shared" si="27"/>
        <v>#VALUE!</v>
      </c>
      <c r="P182" s="135" t="str">
        <f t="shared" si="12"/>
        <v>OPIOIDS</v>
      </c>
      <c r="Q182" s="4" t="b">
        <v>0</v>
      </c>
      <c r="R182" s="4" t="str">
        <f t="shared" si="13"/>
        <v>LOW</v>
      </c>
      <c r="S182" s="3"/>
      <c r="T182" s="3" t="str">
        <f t="shared" si="28"/>
        <v> - </v>
      </c>
      <c r="U182" s="4" t="str">
        <f t="shared" si="15"/>
        <v>DUE COMM</v>
      </c>
      <c r="V182" s="4" t="str">
        <f t="shared" si="16"/>
        <v> </v>
      </c>
      <c r="W182" s="123"/>
      <c r="X182" s="123"/>
      <c r="Y182" s="123"/>
      <c r="Z182" s="123"/>
      <c r="AA182" s="123"/>
      <c r="AB182" s="123"/>
      <c r="AC182" s="123"/>
      <c r="AD182" s="123"/>
      <c r="AE182" s="123"/>
    </row>
    <row r="183">
      <c r="A183" s="127">
        <v>9967.0</v>
      </c>
      <c r="B183" s="2" t="s">
        <v>6562</v>
      </c>
      <c r="C183" s="122" t="b">
        <v>0</v>
      </c>
      <c r="D183" s="3" t="s">
        <v>6461</v>
      </c>
      <c r="E183" s="128" t="str">
        <f t="shared" si="17"/>
        <v>#VALUE!</v>
      </c>
      <c r="F183" s="128" t="str">
        <f t="shared" si="18"/>
        <v>#VALUE!</v>
      </c>
      <c r="G183" s="134" t="str">
        <f t="shared" si="19"/>
        <v>OPI RX</v>
      </c>
      <c r="H183" s="128" t="str">
        <f t="shared" si="20"/>
        <v>#VALUE!</v>
      </c>
      <c r="I183" s="128" t="str">
        <f t="shared" si="21"/>
        <v>#VALUE!</v>
      </c>
      <c r="J183" s="128" t="str">
        <f t="shared" si="22"/>
        <v>#VALUE!</v>
      </c>
      <c r="K183" s="128" t="str">
        <f t="shared" si="23"/>
        <v>#VALUE!</v>
      </c>
      <c r="L183" s="128" t="str">
        <f t="shared" si="24"/>
        <v>#VALUE!</v>
      </c>
      <c r="M183" s="128" t="str">
        <f t="shared" si="25"/>
        <v>#VALUE!</v>
      </c>
      <c r="N183" s="128" t="str">
        <f t="shared" si="26"/>
        <v>#VALUE!</v>
      </c>
      <c r="O183" s="128" t="str">
        <f t="shared" si="27"/>
        <v>#VALUE!</v>
      </c>
      <c r="P183" s="135" t="str">
        <f t="shared" si="12"/>
        <v>OPIOIDS</v>
      </c>
      <c r="Q183" s="4" t="b">
        <v>0</v>
      </c>
      <c r="R183" s="4" t="str">
        <f t="shared" si="13"/>
        <v>LOW</v>
      </c>
      <c r="S183" s="3"/>
      <c r="T183" s="3" t="str">
        <f t="shared" si="28"/>
        <v> - </v>
      </c>
      <c r="U183" s="4" t="str">
        <f t="shared" si="15"/>
        <v>DUE COMM</v>
      </c>
      <c r="V183" s="4" t="str">
        <f t="shared" si="16"/>
        <v> </v>
      </c>
      <c r="W183" s="123"/>
      <c r="X183" s="123"/>
      <c r="Y183" s="123"/>
      <c r="Z183" s="123"/>
      <c r="AA183" s="123"/>
      <c r="AB183" s="123"/>
      <c r="AC183" s="123"/>
      <c r="AD183" s="123"/>
      <c r="AE183" s="123"/>
    </row>
    <row r="184">
      <c r="A184" s="130">
        <v>9971.0</v>
      </c>
      <c r="B184" s="131" t="s">
        <v>6465</v>
      </c>
      <c r="C184" s="139" t="b">
        <v>1</v>
      </c>
      <c r="D184" s="133">
        <v>44461.0</v>
      </c>
      <c r="E184" s="134" t="str">
        <f t="shared" si="17"/>
        <v>OPI RX</v>
      </c>
      <c r="F184" s="128" t="str">
        <f t="shared" si="18"/>
        <v>#VALUE!</v>
      </c>
      <c r="G184" s="128" t="str">
        <f t="shared" si="19"/>
        <v>#VALUE!</v>
      </c>
      <c r="H184" s="128" t="str">
        <f t="shared" si="20"/>
        <v>#VALUE!</v>
      </c>
      <c r="I184" s="128" t="str">
        <f t="shared" si="21"/>
        <v>#VALUE!</v>
      </c>
      <c r="J184" s="128" t="str">
        <f t="shared" si="22"/>
        <v>#VALUE!</v>
      </c>
      <c r="K184" s="128" t="str">
        <f t="shared" si="23"/>
        <v>#VALUE!</v>
      </c>
      <c r="L184" s="128" t="str">
        <f t="shared" si="24"/>
        <v>#VALUE!</v>
      </c>
      <c r="M184" s="128" t="str">
        <f t="shared" si="25"/>
        <v>#VALUE!</v>
      </c>
      <c r="N184" s="128" t="str">
        <f t="shared" si="26"/>
        <v>#VALUE!</v>
      </c>
      <c r="O184" s="128" t="str">
        <f t="shared" si="27"/>
        <v>#VALUE!</v>
      </c>
      <c r="P184" s="135" t="str">
        <f t="shared" si="12"/>
        <v>OPIOIDS</v>
      </c>
      <c r="Q184" s="4" t="b">
        <v>0</v>
      </c>
      <c r="R184" s="4" t="str">
        <f t="shared" si="13"/>
        <v>LOW</v>
      </c>
      <c r="S184" s="3"/>
      <c r="T184" s="136">
        <f t="shared" si="28"/>
        <v>44461</v>
      </c>
      <c r="U184" s="4" t="str">
        <f t="shared" si="15"/>
        <v>DUE COMM</v>
      </c>
      <c r="V184" s="4" t="str">
        <f t="shared" si="16"/>
        <v> </v>
      </c>
      <c r="W184" s="123"/>
      <c r="X184" s="123"/>
      <c r="Y184" s="123"/>
      <c r="Z184" s="123"/>
      <c r="AA184" s="123"/>
      <c r="AB184" s="123"/>
      <c r="AC184" s="123"/>
      <c r="AD184" s="123"/>
      <c r="AE184" s="123"/>
    </row>
    <row r="185">
      <c r="A185" s="130">
        <v>9975.0</v>
      </c>
      <c r="B185" s="131" t="s">
        <v>6563</v>
      </c>
      <c r="C185" s="132" t="b">
        <v>1</v>
      </c>
      <c r="D185" s="133">
        <v>44539.0</v>
      </c>
      <c r="E185" s="128" t="str">
        <f t="shared" si="17"/>
        <v>#VALUE!</v>
      </c>
      <c r="F185" s="134" t="str">
        <f t="shared" si="18"/>
        <v>OPI RX</v>
      </c>
      <c r="G185" s="128" t="str">
        <f t="shared" si="19"/>
        <v>#VALUE!</v>
      </c>
      <c r="H185" s="128" t="str">
        <f t="shared" si="20"/>
        <v>#VALUE!</v>
      </c>
      <c r="I185" s="128" t="str">
        <f t="shared" si="21"/>
        <v>#VALUE!</v>
      </c>
      <c r="J185" s="128" t="str">
        <f t="shared" si="22"/>
        <v>#VALUE!</v>
      </c>
      <c r="K185" s="128" t="str">
        <f t="shared" si="23"/>
        <v>#VALUE!</v>
      </c>
      <c r="L185" s="128" t="str">
        <f t="shared" si="24"/>
        <v>#VALUE!</v>
      </c>
      <c r="M185" s="128" t="str">
        <f t="shared" si="25"/>
        <v>#VALUE!</v>
      </c>
      <c r="N185" s="128" t="str">
        <f t="shared" si="26"/>
        <v>#VALUE!</v>
      </c>
      <c r="O185" s="128" t="str">
        <f t="shared" si="27"/>
        <v>#VALUE!</v>
      </c>
      <c r="P185" s="135" t="str">
        <f t="shared" si="12"/>
        <v>OPIOIDS</v>
      </c>
      <c r="Q185" s="4" t="b">
        <v>0</v>
      </c>
      <c r="R185" s="4" t="str">
        <f t="shared" si="13"/>
        <v>LOW</v>
      </c>
      <c r="S185" s="3">
        <v>44537.0</v>
      </c>
      <c r="T185" s="136">
        <f t="shared" si="28"/>
        <v>44539</v>
      </c>
      <c r="U185" s="4" t="str">
        <f t="shared" si="15"/>
        <v> </v>
      </c>
      <c r="V185" s="4" t="str">
        <f t="shared" si="16"/>
        <v> </v>
      </c>
      <c r="W185" s="123"/>
      <c r="X185" s="123"/>
      <c r="Y185" s="123"/>
      <c r="Z185" s="123"/>
      <c r="AA185" s="123"/>
      <c r="AB185" s="123"/>
      <c r="AC185" s="123"/>
      <c r="AD185" s="123"/>
      <c r="AE185" s="123"/>
    </row>
    <row r="186">
      <c r="A186" s="137">
        <v>9976.0</v>
      </c>
      <c r="B186" s="138" t="s">
        <v>6564</v>
      </c>
      <c r="C186" s="132" t="b">
        <v>1</v>
      </c>
      <c r="D186" s="133">
        <v>44559.0</v>
      </c>
      <c r="E186" s="128" t="str">
        <f t="shared" si="17"/>
        <v>#VALUE!</v>
      </c>
      <c r="F186" s="134" t="str">
        <f t="shared" si="18"/>
        <v>OPI RX</v>
      </c>
      <c r="G186" s="128" t="str">
        <f t="shared" si="19"/>
        <v>#VALUE!</v>
      </c>
      <c r="H186" s="128" t="str">
        <f t="shared" si="20"/>
        <v>#VALUE!</v>
      </c>
      <c r="I186" s="128" t="str">
        <f t="shared" si="21"/>
        <v>#VALUE!</v>
      </c>
      <c r="J186" s="128" t="str">
        <f t="shared" si="22"/>
        <v>#VALUE!</v>
      </c>
      <c r="K186" s="128" t="str">
        <f t="shared" si="23"/>
        <v>#VALUE!</v>
      </c>
      <c r="L186" s="128" t="str">
        <f t="shared" si="24"/>
        <v>#VALUE!</v>
      </c>
      <c r="M186" s="128" t="str">
        <f t="shared" si="25"/>
        <v>#VALUE!</v>
      </c>
      <c r="N186" s="128" t="str">
        <f t="shared" si="26"/>
        <v>#VALUE!</v>
      </c>
      <c r="O186" s="134" t="str">
        <f t="shared" si="27"/>
        <v>OPI RX</v>
      </c>
      <c r="P186" s="135" t="str">
        <f t="shared" si="12"/>
        <v>OPIOIDS</v>
      </c>
      <c r="Q186" s="4" t="b">
        <v>1</v>
      </c>
      <c r="R186" s="135" t="str">
        <f t="shared" si="13"/>
        <v>HIGH</v>
      </c>
      <c r="S186" s="3">
        <v>44463.0</v>
      </c>
      <c r="T186" s="136">
        <f t="shared" si="28"/>
        <v>44559</v>
      </c>
      <c r="U186" s="4" t="str">
        <f t="shared" si="15"/>
        <v> </v>
      </c>
      <c r="V186" s="4" t="str">
        <f t="shared" si="16"/>
        <v> </v>
      </c>
      <c r="W186" s="123"/>
      <c r="X186" s="123"/>
      <c r="Y186" s="123"/>
      <c r="Z186" s="123"/>
      <c r="AA186" s="123"/>
      <c r="AB186" s="123"/>
      <c r="AC186" s="123"/>
      <c r="AD186" s="123"/>
      <c r="AE186" s="123"/>
    </row>
    <row r="187">
      <c r="A187" s="137">
        <v>9986.0</v>
      </c>
      <c r="B187" s="149" t="s">
        <v>6512</v>
      </c>
      <c r="C187" s="132" t="b">
        <v>1</v>
      </c>
      <c r="D187" s="140">
        <v>44577.0</v>
      </c>
      <c r="E187" s="128" t="str">
        <f t="shared" si="17"/>
        <v>#VALUE!</v>
      </c>
      <c r="F187" s="134" t="str">
        <f t="shared" si="18"/>
        <v>#VALUE!</v>
      </c>
      <c r="G187" s="128" t="str">
        <f t="shared" si="19"/>
        <v>#VALUE!</v>
      </c>
      <c r="H187" s="128" t="str">
        <f t="shared" si="20"/>
        <v>#VALUE!</v>
      </c>
      <c r="I187" s="128" t="str">
        <f t="shared" si="21"/>
        <v>#VALUE!</v>
      </c>
      <c r="J187" s="128" t="str">
        <f t="shared" si="22"/>
        <v>#VALUE!</v>
      </c>
      <c r="K187" s="128" t="str">
        <f t="shared" si="23"/>
        <v>#VALUE!</v>
      </c>
      <c r="L187" s="128" t="str">
        <f t="shared" si="24"/>
        <v>#VALUE!</v>
      </c>
      <c r="M187" s="128" t="str">
        <f t="shared" si="25"/>
        <v>OPI RX</v>
      </c>
      <c r="N187" s="128" t="str">
        <f t="shared" si="26"/>
        <v>#VALUE!</v>
      </c>
      <c r="O187" s="128" t="str">
        <f t="shared" si="27"/>
        <v>#VALUE!</v>
      </c>
      <c r="P187" s="135" t="str">
        <f t="shared" si="12"/>
        <v>OPIOIDS</v>
      </c>
      <c r="Q187" s="2" t="b">
        <v>0</v>
      </c>
      <c r="R187" s="4" t="str">
        <f t="shared" si="13"/>
        <v>LOW</v>
      </c>
      <c r="S187" s="3"/>
      <c r="T187" s="136">
        <f t="shared" si="28"/>
        <v>44577</v>
      </c>
      <c r="U187" s="4" t="str">
        <f t="shared" si="15"/>
        <v>DUE COMM</v>
      </c>
      <c r="V187" s="4" t="str">
        <f t="shared" si="16"/>
        <v> </v>
      </c>
      <c r="W187" s="123"/>
      <c r="X187" s="123"/>
      <c r="Y187" s="123"/>
      <c r="Z187" s="123"/>
      <c r="AA187" s="123"/>
      <c r="AB187" s="123"/>
      <c r="AC187" s="123"/>
      <c r="AD187" s="123"/>
      <c r="AE187" s="123"/>
    </row>
    <row r="188">
      <c r="A188" s="130">
        <v>9987.0</v>
      </c>
      <c r="B188" s="131" t="s">
        <v>6565</v>
      </c>
      <c r="C188" s="139" t="b">
        <v>1</v>
      </c>
      <c r="D188" s="133">
        <v>44496.0</v>
      </c>
      <c r="E188" s="128" t="str">
        <f t="shared" si="17"/>
        <v>#VALUE!</v>
      </c>
      <c r="F188" s="128" t="str">
        <f t="shared" si="18"/>
        <v>#VALUE!</v>
      </c>
      <c r="G188" s="134" t="str">
        <f t="shared" si="19"/>
        <v>OPI RX</v>
      </c>
      <c r="H188" s="128" t="str">
        <f t="shared" si="20"/>
        <v>#VALUE!</v>
      </c>
      <c r="I188" s="128" t="str">
        <f t="shared" si="21"/>
        <v>#VALUE!</v>
      </c>
      <c r="J188" s="128" t="str">
        <f t="shared" si="22"/>
        <v>#VALUE!</v>
      </c>
      <c r="K188" s="128" t="str">
        <f t="shared" si="23"/>
        <v>#VALUE!</v>
      </c>
      <c r="L188" s="128" t="str">
        <f t="shared" si="24"/>
        <v>#VALUE!</v>
      </c>
      <c r="M188" s="128" t="str">
        <f t="shared" si="25"/>
        <v>#VALUE!</v>
      </c>
      <c r="N188" s="128" t="str">
        <f t="shared" si="26"/>
        <v>#VALUE!</v>
      </c>
      <c r="O188" s="128" t="str">
        <f t="shared" si="27"/>
        <v>#VALUE!</v>
      </c>
      <c r="P188" s="135" t="str">
        <f t="shared" si="12"/>
        <v>OPIOIDS</v>
      </c>
      <c r="Q188" s="2" t="b">
        <v>0</v>
      </c>
      <c r="R188" s="4" t="str">
        <f t="shared" si="13"/>
        <v>LOW</v>
      </c>
      <c r="S188" s="3">
        <v>44126.0</v>
      </c>
      <c r="T188" s="136">
        <f t="shared" si="28"/>
        <v>44496</v>
      </c>
      <c r="U188" s="4" t="str">
        <f t="shared" si="15"/>
        <v>DUE COMM</v>
      </c>
      <c r="V188" s="4" t="str">
        <f t="shared" si="16"/>
        <v> </v>
      </c>
      <c r="W188" s="123"/>
      <c r="X188" s="123"/>
      <c r="Y188" s="123"/>
      <c r="Z188" s="123"/>
      <c r="AA188" s="123"/>
      <c r="AB188" s="123"/>
      <c r="AC188" s="123"/>
      <c r="AD188" s="123"/>
      <c r="AE188" s="123"/>
    </row>
    <row r="189">
      <c r="A189" s="127">
        <v>9995.0</v>
      </c>
      <c r="B189" s="2" t="s">
        <v>6512</v>
      </c>
      <c r="C189" s="124" t="b">
        <v>0</v>
      </c>
      <c r="D189" s="3" t="s">
        <v>6461</v>
      </c>
      <c r="E189" s="128" t="str">
        <f t="shared" si="17"/>
        <v>#VALUE!</v>
      </c>
      <c r="F189" s="128" t="str">
        <f t="shared" si="18"/>
        <v>#VALUE!</v>
      </c>
      <c r="G189" s="128" t="str">
        <f t="shared" si="19"/>
        <v>#VALUE!</v>
      </c>
      <c r="H189" s="128" t="str">
        <f t="shared" si="20"/>
        <v>#VALUE!</v>
      </c>
      <c r="I189" s="128" t="str">
        <f t="shared" si="21"/>
        <v>#VALUE!</v>
      </c>
      <c r="J189" s="128" t="str">
        <f t="shared" si="22"/>
        <v>#VALUE!</v>
      </c>
      <c r="K189" s="128" t="str">
        <f t="shared" si="23"/>
        <v>#VALUE!</v>
      </c>
      <c r="L189" s="128" t="str">
        <f t="shared" si="24"/>
        <v>#VALUE!</v>
      </c>
      <c r="M189" s="134" t="str">
        <f t="shared" si="25"/>
        <v>OPI RX</v>
      </c>
      <c r="N189" s="128" t="str">
        <f t="shared" si="26"/>
        <v>#VALUE!</v>
      </c>
      <c r="O189" s="128" t="str">
        <f t="shared" si="27"/>
        <v>#VALUE!</v>
      </c>
      <c r="P189" s="135" t="str">
        <f t="shared" si="12"/>
        <v>OPIOIDS</v>
      </c>
      <c r="Q189" s="4" t="b">
        <v>0</v>
      </c>
      <c r="R189" s="4" t="str">
        <f t="shared" si="13"/>
        <v>LOW</v>
      </c>
      <c r="S189" s="3"/>
      <c r="T189" s="3" t="str">
        <f t="shared" si="28"/>
        <v> - </v>
      </c>
      <c r="U189" s="4" t="str">
        <f t="shared" si="15"/>
        <v>DUE COMM</v>
      </c>
      <c r="V189" s="4" t="str">
        <f t="shared" si="16"/>
        <v> </v>
      </c>
      <c r="W189" s="123"/>
      <c r="X189" s="123"/>
      <c r="Y189" s="123"/>
      <c r="Z189" s="123"/>
      <c r="AA189" s="123"/>
      <c r="AB189" s="123"/>
      <c r="AC189" s="123"/>
      <c r="AD189" s="123"/>
      <c r="AE189" s="123"/>
    </row>
    <row r="190">
      <c r="A190" s="130">
        <v>10010.0</v>
      </c>
      <c r="B190" s="131" t="s">
        <v>6476</v>
      </c>
      <c r="C190" s="132" t="b">
        <v>1</v>
      </c>
      <c r="D190" s="133">
        <v>44557.0</v>
      </c>
      <c r="E190" s="128" t="str">
        <f t="shared" si="17"/>
        <v>#VALUE!</v>
      </c>
      <c r="F190" s="128" t="str">
        <f t="shared" si="18"/>
        <v>#VALUE!</v>
      </c>
      <c r="G190" s="134" t="str">
        <f t="shared" si="19"/>
        <v>OPI RX</v>
      </c>
      <c r="H190" s="128" t="str">
        <f t="shared" si="20"/>
        <v>#VALUE!</v>
      </c>
      <c r="I190" s="128" t="str">
        <f t="shared" si="21"/>
        <v>#VALUE!</v>
      </c>
      <c r="J190" s="128" t="str">
        <f t="shared" si="22"/>
        <v>#VALUE!</v>
      </c>
      <c r="K190" s="128" t="str">
        <f t="shared" si="23"/>
        <v>#VALUE!</v>
      </c>
      <c r="L190" s="128" t="str">
        <f t="shared" si="24"/>
        <v>#VALUE!</v>
      </c>
      <c r="M190" s="128" t="str">
        <f t="shared" si="25"/>
        <v>#VALUE!</v>
      </c>
      <c r="N190" s="128" t="str">
        <f t="shared" si="26"/>
        <v>#VALUE!</v>
      </c>
      <c r="O190" s="128" t="str">
        <f t="shared" si="27"/>
        <v>#VALUE!</v>
      </c>
      <c r="P190" s="135" t="str">
        <f t="shared" si="12"/>
        <v>OPIOIDS</v>
      </c>
      <c r="Q190" s="4" t="b">
        <v>0</v>
      </c>
      <c r="R190" s="4" t="str">
        <f t="shared" si="13"/>
        <v>LOW</v>
      </c>
      <c r="S190" s="3">
        <v>44425.0</v>
      </c>
      <c r="T190" s="136">
        <f t="shared" si="28"/>
        <v>44557</v>
      </c>
      <c r="U190" s="4" t="str">
        <f t="shared" si="15"/>
        <v> </v>
      </c>
      <c r="V190" s="4" t="str">
        <f t="shared" si="16"/>
        <v> </v>
      </c>
      <c r="W190" s="123"/>
      <c r="X190" s="123"/>
      <c r="Y190" s="123"/>
      <c r="Z190" s="123"/>
      <c r="AA190" s="123"/>
      <c r="AB190" s="123"/>
      <c r="AC190" s="123"/>
      <c r="AD190" s="123"/>
      <c r="AE190" s="123"/>
    </row>
    <row r="191">
      <c r="A191" s="137">
        <v>10011.0</v>
      </c>
      <c r="B191" s="138" t="s">
        <v>6566</v>
      </c>
      <c r="C191" s="132" t="b">
        <v>1</v>
      </c>
      <c r="D191" s="133">
        <v>44384.0</v>
      </c>
      <c r="E191" s="128" t="str">
        <f t="shared" si="17"/>
        <v>#VALUE!</v>
      </c>
      <c r="F191" s="134" t="str">
        <f t="shared" si="18"/>
        <v>OPI RX</v>
      </c>
      <c r="G191" s="134" t="str">
        <f t="shared" si="19"/>
        <v>OPI RX</v>
      </c>
      <c r="H191" s="128" t="str">
        <f t="shared" si="20"/>
        <v>#VALUE!</v>
      </c>
      <c r="I191" s="128" t="str">
        <f t="shared" si="21"/>
        <v>#VALUE!</v>
      </c>
      <c r="J191" s="128" t="str">
        <f t="shared" si="22"/>
        <v>#VALUE!</v>
      </c>
      <c r="K191" s="128" t="str">
        <f t="shared" si="23"/>
        <v>#VALUE!</v>
      </c>
      <c r="L191" s="128" t="str">
        <f t="shared" si="24"/>
        <v>#VALUE!</v>
      </c>
      <c r="M191" s="128" t="str">
        <f t="shared" si="25"/>
        <v>#VALUE!</v>
      </c>
      <c r="N191" s="128" t="str">
        <f t="shared" si="26"/>
        <v>#VALUE!</v>
      </c>
      <c r="O191" s="128" t="str">
        <f t="shared" si="27"/>
        <v>#VALUE!</v>
      </c>
      <c r="P191" s="135" t="str">
        <f t="shared" si="12"/>
        <v>OPIOIDS</v>
      </c>
      <c r="Q191" s="4" t="b">
        <v>0</v>
      </c>
      <c r="R191" s="4" t="str">
        <f t="shared" si="13"/>
        <v>LOW</v>
      </c>
      <c r="S191" s="3"/>
      <c r="T191" s="136">
        <f t="shared" si="28"/>
        <v>44384</v>
      </c>
      <c r="U191" s="4" t="str">
        <f t="shared" si="15"/>
        <v>DUE COMM</v>
      </c>
      <c r="V191" s="4" t="str">
        <f t="shared" si="16"/>
        <v> </v>
      </c>
      <c r="W191" s="123"/>
      <c r="X191" s="123"/>
      <c r="Y191" s="123"/>
      <c r="Z191" s="123"/>
      <c r="AA191" s="123"/>
      <c r="AB191" s="123"/>
      <c r="AC191" s="123"/>
      <c r="AD191" s="123"/>
      <c r="AE191" s="123"/>
    </row>
    <row r="192">
      <c r="A192" s="137">
        <v>10015.0</v>
      </c>
      <c r="B192" s="138" t="s">
        <v>6517</v>
      </c>
      <c r="C192" s="132" t="b">
        <v>1</v>
      </c>
      <c r="D192" s="133">
        <v>44502.0</v>
      </c>
      <c r="E192" s="128" t="str">
        <f t="shared" si="17"/>
        <v>#VALUE!</v>
      </c>
      <c r="F192" s="128" t="str">
        <f t="shared" si="18"/>
        <v>#VALUE!</v>
      </c>
      <c r="G192" s="128" t="str">
        <f t="shared" si="19"/>
        <v>#VALUE!</v>
      </c>
      <c r="H192" s="128" t="str">
        <f t="shared" si="20"/>
        <v>#VALUE!</v>
      </c>
      <c r="I192" s="128" t="str">
        <f t="shared" si="21"/>
        <v>#VALUE!</v>
      </c>
      <c r="J192" s="128" t="str">
        <f t="shared" si="22"/>
        <v>#VALUE!</v>
      </c>
      <c r="K192" s="128" t="str">
        <f t="shared" si="23"/>
        <v>#VALUE!</v>
      </c>
      <c r="L192" s="128" t="str">
        <f t="shared" si="24"/>
        <v>#VALUE!</v>
      </c>
      <c r="M192" s="134" t="str">
        <f t="shared" si="25"/>
        <v>OPI RX</v>
      </c>
      <c r="N192" s="128" t="str">
        <f t="shared" si="26"/>
        <v>#VALUE!</v>
      </c>
      <c r="O192" s="128" t="str">
        <f t="shared" si="27"/>
        <v>#VALUE!</v>
      </c>
      <c r="P192" s="135" t="str">
        <f t="shared" si="12"/>
        <v>OPIOIDS</v>
      </c>
      <c r="Q192" s="4" t="b">
        <v>1</v>
      </c>
      <c r="R192" s="135" t="str">
        <f t="shared" si="13"/>
        <v>HIGH</v>
      </c>
      <c r="S192" s="3">
        <v>44211.0</v>
      </c>
      <c r="T192" s="136">
        <f t="shared" si="28"/>
        <v>44502</v>
      </c>
      <c r="U192" s="4" t="str">
        <f t="shared" si="15"/>
        <v>DUE COMM</v>
      </c>
      <c r="V192" s="4" t="str">
        <f t="shared" si="16"/>
        <v> </v>
      </c>
      <c r="W192" s="123"/>
      <c r="X192" s="123"/>
      <c r="Y192" s="123"/>
      <c r="Z192" s="123"/>
      <c r="AA192" s="123"/>
      <c r="AB192" s="123"/>
      <c r="AC192" s="123"/>
      <c r="AD192" s="123"/>
      <c r="AE192" s="123"/>
    </row>
    <row r="193">
      <c r="A193" s="127">
        <v>10016.0</v>
      </c>
      <c r="B193" s="2" t="s">
        <v>6567</v>
      </c>
      <c r="C193" s="124" t="b">
        <v>0</v>
      </c>
      <c r="D193" s="3" t="s">
        <v>6461</v>
      </c>
      <c r="E193" s="128" t="str">
        <f t="shared" si="17"/>
        <v>#VALUE!</v>
      </c>
      <c r="F193" s="128" t="str">
        <f t="shared" si="18"/>
        <v>#VALUE!</v>
      </c>
      <c r="G193" s="134" t="str">
        <f t="shared" si="19"/>
        <v>OPI RX</v>
      </c>
      <c r="H193" s="128" t="str">
        <f t="shared" si="20"/>
        <v>#VALUE!</v>
      </c>
      <c r="I193" s="128" t="str">
        <f t="shared" si="21"/>
        <v>#VALUE!</v>
      </c>
      <c r="J193" s="128" t="str">
        <f t="shared" si="22"/>
        <v>#VALUE!</v>
      </c>
      <c r="K193" s="128" t="str">
        <f t="shared" si="23"/>
        <v>#VALUE!</v>
      </c>
      <c r="L193" s="128" t="str">
        <f t="shared" si="24"/>
        <v>#VALUE!</v>
      </c>
      <c r="M193" s="128" t="str">
        <f t="shared" si="25"/>
        <v>#VALUE!</v>
      </c>
      <c r="N193" s="128" t="str">
        <f t="shared" si="26"/>
        <v>#VALUE!</v>
      </c>
      <c r="O193" s="128" t="str">
        <f t="shared" si="27"/>
        <v>#VALUE!</v>
      </c>
      <c r="P193" s="135" t="str">
        <f t="shared" si="12"/>
        <v>OPIOIDS</v>
      </c>
      <c r="Q193" s="2" t="b">
        <v>1</v>
      </c>
      <c r="R193" s="135" t="str">
        <f t="shared" si="13"/>
        <v>HIGH</v>
      </c>
      <c r="S193" s="3"/>
      <c r="T193" s="3" t="str">
        <f t="shared" si="28"/>
        <v> - </v>
      </c>
      <c r="U193" s="4" t="str">
        <f t="shared" si="15"/>
        <v>DUE COMM</v>
      </c>
      <c r="V193" s="4" t="str">
        <f t="shared" si="16"/>
        <v> </v>
      </c>
      <c r="W193" s="123"/>
      <c r="X193" s="123"/>
      <c r="Y193" s="123"/>
      <c r="Z193" s="123"/>
      <c r="AA193" s="123"/>
      <c r="AB193" s="123"/>
      <c r="AC193" s="123"/>
      <c r="AD193" s="123"/>
      <c r="AE193" s="123"/>
    </row>
    <row r="194">
      <c r="A194" s="142">
        <v>10022.0</v>
      </c>
      <c r="B194" s="143" t="s">
        <v>6500</v>
      </c>
      <c r="C194" s="124" t="b">
        <v>0</v>
      </c>
      <c r="D194" s="3" t="s">
        <v>6461</v>
      </c>
      <c r="E194" s="128" t="str">
        <f t="shared" si="17"/>
        <v>#VALUE!</v>
      </c>
      <c r="F194" s="128" t="str">
        <f t="shared" si="18"/>
        <v>#VALUE!</v>
      </c>
      <c r="G194" s="128" t="str">
        <f t="shared" si="19"/>
        <v>#VALUE!</v>
      </c>
      <c r="H194" s="128" t="str">
        <f t="shared" si="20"/>
        <v>#VALUE!</v>
      </c>
      <c r="I194" s="128" t="str">
        <f t="shared" si="21"/>
        <v>#VALUE!</v>
      </c>
      <c r="J194" s="128" t="str">
        <f t="shared" si="22"/>
        <v>#VALUE!</v>
      </c>
      <c r="K194" s="128" t="str">
        <f t="shared" si="23"/>
        <v>#VALUE!</v>
      </c>
      <c r="L194" s="128" t="str">
        <f t="shared" si="24"/>
        <v>#VALUE!</v>
      </c>
      <c r="M194" s="134" t="str">
        <f t="shared" si="25"/>
        <v>OPI RX</v>
      </c>
      <c r="N194" s="128" t="str">
        <f t="shared" si="26"/>
        <v>#VALUE!</v>
      </c>
      <c r="O194" s="128" t="str">
        <f t="shared" si="27"/>
        <v>#VALUE!</v>
      </c>
      <c r="P194" s="135" t="str">
        <f t="shared" si="12"/>
        <v>OPIOIDS</v>
      </c>
      <c r="Q194" s="4" t="b">
        <v>0</v>
      </c>
      <c r="R194" s="4" t="str">
        <f t="shared" si="13"/>
        <v>LOW</v>
      </c>
      <c r="S194" s="3"/>
      <c r="T194" s="3" t="str">
        <f t="shared" si="28"/>
        <v> - </v>
      </c>
      <c r="U194" s="4" t="str">
        <f t="shared" si="15"/>
        <v>DUE COMM</v>
      </c>
      <c r="V194" s="4" t="str">
        <f t="shared" si="16"/>
        <v> </v>
      </c>
      <c r="W194" s="123"/>
      <c r="X194" s="123"/>
      <c r="Y194" s="123"/>
      <c r="Z194" s="123"/>
      <c r="AA194" s="123"/>
      <c r="AB194" s="123"/>
      <c r="AC194" s="123"/>
      <c r="AD194" s="123"/>
      <c r="AE194" s="123"/>
    </row>
    <row r="195">
      <c r="A195" s="130">
        <v>10024.0</v>
      </c>
      <c r="B195" s="131" t="s">
        <v>6463</v>
      </c>
      <c r="C195" s="139" t="b">
        <v>1</v>
      </c>
      <c r="D195" s="133">
        <v>44460.0</v>
      </c>
      <c r="E195" s="128" t="str">
        <f t="shared" si="17"/>
        <v>#VALUE!</v>
      </c>
      <c r="F195" s="134" t="str">
        <f t="shared" si="18"/>
        <v>OPI RX</v>
      </c>
      <c r="G195" s="128" t="str">
        <f t="shared" si="19"/>
        <v>#VALUE!</v>
      </c>
      <c r="H195" s="128" t="str">
        <f t="shared" si="20"/>
        <v>#VALUE!</v>
      </c>
      <c r="I195" s="128" t="str">
        <f t="shared" si="21"/>
        <v>#VALUE!</v>
      </c>
      <c r="J195" s="128" t="str">
        <f t="shared" si="22"/>
        <v>#VALUE!</v>
      </c>
      <c r="K195" s="128" t="str">
        <f t="shared" si="23"/>
        <v>#VALUE!</v>
      </c>
      <c r="L195" s="128" t="str">
        <f t="shared" si="24"/>
        <v>#VALUE!</v>
      </c>
      <c r="M195" s="128" t="str">
        <f t="shared" si="25"/>
        <v>#VALUE!</v>
      </c>
      <c r="N195" s="128" t="str">
        <f t="shared" si="26"/>
        <v>#VALUE!</v>
      </c>
      <c r="O195" s="128" t="str">
        <f t="shared" si="27"/>
        <v>#VALUE!</v>
      </c>
      <c r="P195" s="135" t="str">
        <f t="shared" si="12"/>
        <v>OPIOIDS</v>
      </c>
      <c r="Q195" s="4" t="b">
        <v>0</v>
      </c>
      <c r="R195" s="4" t="str">
        <f t="shared" si="13"/>
        <v>LOW</v>
      </c>
      <c r="S195" s="3"/>
      <c r="T195" s="136">
        <f t="shared" si="28"/>
        <v>44460</v>
      </c>
      <c r="U195" s="4" t="str">
        <f t="shared" si="15"/>
        <v>DUE COMM</v>
      </c>
      <c r="V195" s="4" t="str">
        <f t="shared" si="16"/>
        <v> </v>
      </c>
      <c r="W195" s="123"/>
      <c r="X195" s="123"/>
      <c r="Y195" s="123"/>
      <c r="Z195" s="123"/>
      <c r="AA195" s="123"/>
      <c r="AB195" s="123"/>
      <c r="AC195" s="123"/>
      <c r="AD195" s="123"/>
      <c r="AE195" s="123"/>
    </row>
    <row r="196">
      <c r="A196" s="130">
        <v>10025.0</v>
      </c>
      <c r="B196" s="131" t="s">
        <v>6512</v>
      </c>
      <c r="C196" s="139" t="b">
        <v>1</v>
      </c>
      <c r="D196" s="133">
        <v>44498.0</v>
      </c>
      <c r="E196" s="128" t="str">
        <f t="shared" si="17"/>
        <v>#VALUE!</v>
      </c>
      <c r="F196" s="128" t="str">
        <f t="shared" si="18"/>
        <v>#VALUE!</v>
      </c>
      <c r="G196" s="128" t="str">
        <f t="shared" si="19"/>
        <v>#VALUE!</v>
      </c>
      <c r="H196" s="128" t="str">
        <f t="shared" si="20"/>
        <v>#VALUE!</v>
      </c>
      <c r="I196" s="128" t="str">
        <f t="shared" si="21"/>
        <v>#VALUE!</v>
      </c>
      <c r="J196" s="128" t="str">
        <f t="shared" si="22"/>
        <v>#VALUE!</v>
      </c>
      <c r="K196" s="128" t="str">
        <f t="shared" si="23"/>
        <v>#VALUE!</v>
      </c>
      <c r="L196" s="128" t="str">
        <f t="shared" si="24"/>
        <v>#VALUE!</v>
      </c>
      <c r="M196" s="134" t="str">
        <f t="shared" si="25"/>
        <v>OPI RX</v>
      </c>
      <c r="N196" s="128" t="str">
        <f t="shared" si="26"/>
        <v>#VALUE!</v>
      </c>
      <c r="O196" s="128" t="str">
        <f t="shared" si="27"/>
        <v>#VALUE!</v>
      </c>
      <c r="P196" s="135" t="str">
        <f t="shared" si="12"/>
        <v>OPIOIDS</v>
      </c>
      <c r="Q196" s="4" t="b">
        <v>0</v>
      </c>
      <c r="R196" s="4" t="str">
        <f t="shared" si="13"/>
        <v>LOW</v>
      </c>
      <c r="S196" s="3">
        <v>44202.0</v>
      </c>
      <c r="T196" s="136">
        <f t="shared" si="28"/>
        <v>44498</v>
      </c>
      <c r="U196" s="4" t="str">
        <f t="shared" si="15"/>
        <v>DUE COMM</v>
      </c>
      <c r="V196" s="4" t="str">
        <f t="shared" si="16"/>
        <v> </v>
      </c>
      <c r="W196" s="123"/>
      <c r="X196" s="123"/>
      <c r="Y196" s="123"/>
      <c r="Z196" s="123"/>
      <c r="AA196" s="123"/>
      <c r="AB196" s="123"/>
      <c r="AC196" s="123"/>
      <c r="AD196" s="123"/>
      <c r="AE196" s="123"/>
    </row>
    <row r="197">
      <c r="A197" s="137">
        <v>10028.0</v>
      </c>
      <c r="B197" s="138" t="s">
        <v>6568</v>
      </c>
      <c r="C197" s="132" t="b">
        <v>1</v>
      </c>
      <c r="D197" s="133">
        <v>44476.0</v>
      </c>
      <c r="E197" s="128" t="str">
        <f t="shared" si="17"/>
        <v>#VALUE!</v>
      </c>
      <c r="F197" s="128" t="str">
        <f t="shared" si="18"/>
        <v>#VALUE!</v>
      </c>
      <c r="G197" s="128" t="str">
        <f t="shared" si="19"/>
        <v>#VALUE!</v>
      </c>
      <c r="H197" s="128" t="str">
        <f t="shared" si="20"/>
        <v>#VALUE!</v>
      </c>
      <c r="I197" s="128" t="str">
        <f t="shared" si="21"/>
        <v>#VALUE!</v>
      </c>
      <c r="J197" s="128" t="str">
        <f t="shared" si="22"/>
        <v>#VALUE!</v>
      </c>
      <c r="K197" s="128" t="str">
        <f t="shared" si="23"/>
        <v>#VALUE!</v>
      </c>
      <c r="L197" s="128" t="str">
        <f t="shared" si="24"/>
        <v>#VALUE!</v>
      </c>
      <c r="M197" s="128" t="str">
        <f t="shared" si="25"/>
        <v>#VALUE!</v>
      </c>
      <c r="N197" s="128" t="str">
        <f t="shared" si="26"/>
        <v>#VALUE!</v>
      </c>
      <c r="O197" s="128" t="str">
        <f t="shared" si="27"/>
        <v>#VALUE!</v>
      </c>
      <c r="P197" s="4" t="str">
        <f t="shared" si="12"/>
        <v>NO RX</v>
      </c>
      <c r="Q197" s="2" t="b">
        <v>0</v>
      </c>
      <c r="R197" s="4" t="str">
        <f t="shared" si="13"/>
        <v>LOW</v>
      </c>
      <c r="S197" s="3">
        <v>44236.0</v>
      </c>
      <c r="T197" s="136">
        <f t="shared" si="28"/>
        <v>44476</v>
      </c>
      <c r="U197" s="4" t="str">
        <f t="shared" si="15"/>
        <v> </v>
      </c>
      <c r="V197" s="4" t="str">
        <f t="shared" si="16"/>
        <v> </v>
      </c>
      <c r="W197" s="123"/>
      <c r="X197" s="123"/>
      <c r="Y197" s="123"/>
      <c r="Z197" s="123"/>
      <c r="AA197" s="123"/>
      <c r="AB197" s="123"/>
      <c r="AC197" s="123"/>
      <c r="AD197" s="123"/>
      <c r="AE197" s="123"/>
    </row>
    <row r="198">
      <c r="A198" s="130">
        <v>10031.0</v>
      </c>
      <c r="B198" s="131" t="s">
        <v>6569</v>
      </c>
      <c r="C198" s="139" t="b">
        <v>1</v>
      </c>
      <c r="D198" s="133">
        <v>44384.0</v>
      </c>
      <c r="E198" s="128" t="str">
        <f t="shared" si="17"/>
        <v>#VALUE!</v>
      </c>
      <c r="F198" s="134" t="str">
        <f t="shared" si="18"/>
        <v>OPI RX</v>
      </c>
      <c r="G198" s="128" t="str">
        <f t="shared" si="19"/>
        <v>#VALUE!</v>
      </c>
      <c r="H198" s="128" t="str">
        <f t="shared" si="20"/>
        <v>#VALUE!</v>
      </c>
      <c r="I198" s="128" t="str">
        <f t="shared" si="21"/>
        <v>#VALUE!</v>
      </c>
      <c r="J198" s="128" t="str">
        <f t="shared" si="22"/>
        <v>#VALUE!</v>
      </c>
      <c r="K198" s="128" t="str">
        <f t="shared" si="23"/>
        <v>#VALUE!</v>
      </c>
      <c r="L198" s="128" t="str">
        <f t="shared" si="24"/>
        <v>#VALUE!</v>
      </c>
      <c r="M198" s="128" t="str">
        <f t="shared" si="25"/>
        <v>#VALUE!</v>
      </c>
      <c r="N198" s="128" t="str">
        <f t="shared" si="26"/>
        <v>#VALUE!</v>
      </c>
      <c r="O198" s="128" t="str">
        <f t="shared" si="27"/>
        <v>#VALUE!</v>
      </c>
      <c r="P198" s="135" t="str">
        <f t="shared" si="12"/>
        <v>OPIOIDS</v>
      </c>
      <c r="Q198" s="4" t="b">
        <v>1</v>
      </c>
      <c r="R198" s="135" t="str">
        <f t="shared" si="13"/>
        <v>HIGH</v>
      </c>
      <c r="S198" s="3"/>
      <c r="T198" s="136">
        <f t="shared" si="28"/>
        <v>44384</v>
      </c>
      <c r="U198" s="4" t="str">
        <f t="shared" si="15"/>
        <v>DUE COMM</v>
      </c>
      <c r="V198" s="4" t="str">
        <f t="shared" si="16"/>
        <v> </v>
      </c>
      <c r="W198" s="123"/>
      <c r="X198" s="123"/>
      <c r="Y198" s="123"/>
      <c r="Z198" s="123"/>
      <c r="AA198" s="123"/>
      <c r="AB198" s="123"/>
      <c r="AC198" s="123"/>
      <c r="AD198" s="123"/>
      <c r="AE198" s="123"/>
    </row>
    <row r="199">
      <c r="A199" s="127">
        <v>10036.0</v>
      </c>
      <c r="B199" s="2" t="s">
        <v>6570</v>
      </c>
      <c r="C199" s="122" t="b">
        <v>0</v>
      </c>
      <c r="D199" s="3" t="s">
        <v>6461</v>
      </c>
      <c r="E199" s="128" t="str">
        <f t="shared" si="17"/>
        <v>#VALUE!</v>
      </c>
      <c r="F199" s="128" t="str">
        <f t="shared" si="18"/>
        <v>#VALUE!</v>
      </c>
      <c r="G199" s="128" t="str">
        <f t="shared" si="19"/>
        <v>#VALUE!</v>
      </c>
      <c r="H199" s="128" t="str">
        <f t="shared" si="20"/>
        <v>#VALUE!</v>
      </c>
      <c r="I199" s="128" t="str">
        <f t="shared" si="21"/>
        <v>#VALUE!</v>
      </c>
      <c r="J199" s="128" t="str">
        <f t="shared" si="22"/>
        <v>#VALUE!</v>
      </c>
      <c r="K199" s="128" t="str">
        <f t="shared" si="23"/>
        <v>#VALUE!</v>
      </c>
      <c r="L199" s="128" t="str">
        <f t="shared" si="24"/>
        <v>#VALUE!</v>
      </c>
      <c r="M199" s="128" t="str">
        <f t="shared" si="25"/>
        <v>#VALUE!</v>
      </c>
      <c r="N199" s="128" t="str">
        <f t="shared" si="26"/>
        <v>#VALUE!</v>
      </c>
      <c r="O199" s="128" t="str">
        <f t="shared" si="27"/>
        <v>#VALUE!</v>
      </c>
      <c r="P199" s="4" t="str">
        <f t="shared" si="12"/>
        <v>NO RX</v>
      </c>
      <c r="Q199" s="4" t="b">
        <v>0</v>
      </c>
      <c r="R199" s="4" t="str">
        <f t="shared" si="13"/>
        <v>LOW</v>
      </c>
      <c r="S199" s="3"/>
      <c r="T199" s="3" t="str">
        <f t="shared" si="28"/>
        <v> - </v>
      </c>
      <c r="U199" s="4" t="str">
        <f t="shared" si="15"/>
        <v>DUE COMM</v>
      </c>
      <c r="V199" s="4" t="str">
        <f t="shared" si="16"/>
        <v> </v>
      </c>
      <c r="W199" s="123"/>
      <c r="X199" s="123"/>
      <c r="Y199" s="123"/>
      <c r="Z199" s="123"/>
      <c r="AA199" s="123"/>
      <c r="AB199" s="123"/>
      <c r="AC199" s="123"/>
      <c r="AD199" s="123"/>
      <c r="AE199" s="123"/>
    </row>
    <row r="200">
      <c r="A200" s="142">
        <v>10040.0</v>
      </c>
      <c r="B200" s="143" t="s">
        <v>6481</v>
      </c>
      <c r="C200" s="124" t="b">
        <v>0</v>
      </c>
      <c r="D200" s="3" t="s">
        <v>6461</v>
      </c>
      <c r="E200" s="134" t="str">
        <f t="shared" si="17"/>
        <v>OPI RX</v>
      </c>
      <c r="F200" s="128" t="str">
        <f t="shared" si="18"/>
        <v>#VALUE!</v>
      </c>
      <c r="G200" s="128" t="str">
        <f t="shared" si="19"/>
        <v>#VALUE!</v>
      </c>
      <c r="H200" s="128" t="str">
        <f t="shared" si="20"/>
        <v>#VALUE!</v>
      </c>
      <c r="I200" s="128" t="str">
        <f t="shared" si="21"/>
        <v>#VALUE!</v>
      </c>
      <c r="J200" s="128" t="str">
        <f t="shared" si="22"/>
        <v>#VALUE!</v>
      </c>
      <c r="K200" s="128" t="str">
        <f t="shared" si="23"/>
        <v>#VALUE!</v>
      </c>
      <c r="L200" s="128" t="str">
        <f t="shared" si="24"/>
        <v>#VALUE!</v>
      </c>
      <c r="M200" s="128" t="str">
        <f t="shared" si="25"/>
        <v>#VALUE!</v>
      </c>
      <c r="N200" s="128" t="str">
        <f t="shared" si="26"/>
        <v>#VALUE!</v>
      </c>
      <c r="O200" s="128" t="str">
        <f t="shared" si="27"/>
        <v>#VALUE!</v>
      </c>
      <c r="P200" s="135" t="str">
        <f t="shared" si="12"/>
        <v>OPIOIDS</v>
      </c>
      <c r="Q200" s="4" t="b">
        <v>0</v>
      </c>
      <c r="R200" s="4" t="str">
        <f t="shared" si="13"/>
        <v>LOW</v>
      </c>
      <c r="S200" s="3"/>
      <c r="T200" s="3" t="str">
        <f t="shared" si="28"/>
        <v> - </v>
      </c>
      <c r="U200" s="4" t="str">
        <f t="shared" si="15"/>
        <v>DUE COMM</v>
      </c>
      <c r="V200" s="4" t="str">
        <f t="shared" si="16"/>
        <v> </v>
      </c>
      <c r="W200" s="123"/>
      <c r="X200" s="123"/>
      <c r="Y200" s="123"/>
      <c r="Z200" s="123"/>
      <c r="AA200" s="123"/>
      <c r="AB200" s="123"/>
      <c r="AC200" s="123"/>
      <c r="AD200" s="123"/>
      <c r="AE200" s="123"/>
    </row>
    <row r="201">
      <c r="A201" s="127">
        <v>10044.0</v>
      </c>
      <c r="B201" s="2" t="s">
        <v>6571</v>
      </c>
      <c r="C201" s="124" t="b">
        <v>0</v>
      </c>
      <c r="D201" s="3" t="s">
        <v>6461</v>
      </c>
      <c r="E201" s="128" t="str">
        <f t="shared" si="17"/>
        <v>#VALUE!</v>
      </c>
      <c r="F201" s="134" t="str">
        <f t="shared" si="18"/>
        <v>OPI RX</v>
      </c>
      <c r="G201" s="128" t="str">
        <f t="shared" si="19"/>
        <v>#VALUE!</v>
      </c>
      <c r="H201" s="128" t="str">
        <f t="shared" si="20"/>
        <v>#VALUE!</v>
      </c>
      <c r="I201" s="128" t="str">
        <f t="shared" si="21"/>
        <v>#VALUE!</v>
      </c>
      <c r="J201" s="128" t="str">
        <f t="shared" si="22"/>
        <v>#VALUE!</v>
      </c>
      <c r="K201" s="128" t="str">
        <f t="shared" si="23"/>
        <v>#VALUE!</v>
      </c>
      <c r="L201" s="128" t="str">
        <f t="shared" si="24"/>
        <v>#VALUE!</v>
      </c>
      <c r="M201" s="128" t="str">
        <f t="shared" si="25"/>
        <v>#VALUE!</v>
      </c>
      <c r="N201" s="128" t="str">
        <f t="shared" si="26"/>
        <v>#VALUE!</v>
      </c>
      <c r="O201" s="128" t="str">
        <f t="shared" si="27"/>
        <v>#VALUE!</v>
      </c>
      <c r="P201" s="135" t="str">
        <f t="shared" si="12"/>
        <v>OPIOIDS</v>
      </c>
      <c r="Q201" s="4" t="b">
        <v>0</v>
      </c>
      <c r="R201" s="4" t="str">
        <f t="shared" si="13"/>
        <v>LOW</v>
      </c>
      <c r="S201" s="3"/>
      <c r="T201" s="3" t="str">
        <f t="shared" si="28"/>
        <v> - </v>
      </c>
      <c r="U201" s="4" t="str">
        <f t="shared" si="15"/>
        <v>DUE COMM</v>
      </c>
      <c r="V201" s="4" t="str">
        <f t="shared" si="16"/>
        <v> </v>
      </c>
      <c r="W201" s="123"/>
      <c r="X201" s="123"/>
      <c r="Y201" s="123"/>
      <c r="Z201" s="123"/>
      <c r="AA201" s="123"/>
      <c r="AB201" s="123"/>
      <c r="AC201" s="123"/>
      <c r="AD201" s="123"/>
      <c r="AE201" s="123"/>
    </row>
    <row r="202">
      <c r="A202" s="130">
        <v>10047.0</v>
      </c>
      <c r="B202" s="131" t="s">
        <v>6572</v>
      </c>
      <c r="C202" s="132" t="b">
        <v>1</v>
      </c>
      <c r="D202" s="133">
        <v>44519.0</v>
      </c>
      <c r="E202" s="128" t="str">
        <f t="shared" si="17"/>
        <v>#VALUE!</v>
      </c>
      <c r="F202" s="128" t="str">
        <f t="shared" si="18"/>
        <v>#VALUE!</v>
      </c>
      <c r="G202" s="128" t="str">
        <f t="shared" si="19"/>
        <v>#VALUE!</v>
      </c>
      <c r="H202" s="128" t="str">
        <f t="shared" si="20"/>
        <v>#VALUE!</v>
      </c>
      <c r="I202" s="128" t="str">
        <f t="shared" si="21"/>
        <v>#VALUE!</v>
      </c>
      <c r="J202" s="128" t="str">
        <f t="shared" si="22"/>
        <v>#VALUE!</v>
      </c>
      <c r="K202" s="128" t="str">
        <f t="shared" si="23"/>
        <v>#VALUE!</v>
      </c>
      <c r="L202" s="128" t="str">
        <f t="shared" si="24"/>
        <v>#VALUE!</v>
      </c>
      <c r="M202" s="128" t="str">
        <f t="shared" si="25"/>
        <v>#VALUE!</v>
      </c>
      <c r="N202" s="128" t="str">
        <f t="shared" si="26"/>
        <v>#VALUE!</v>
      </c>
      <c r="O202" s="128" t="str">
        <f t="shared" si="27"/>
        <v>#VALUE!</v>
      </c>
      <c r="P202" s="4" t="str">
        <f t="shared" si="12"/>
        <v>NO RX</v>
      </c>
      <c r="Q202" s="4" t="b">
        <v>1</v>
      </c>
      <c r="R202" s="135" t="str">
        <f t="shared" si="13"/>
        <v>HIGH</v>
      </c>
      <c r="S202" s="3">
        <v>44249.0</v>
      </c>
      <c r="T202" s="136">
        <f t="shared" si="28"/>
        <v>44519</v>
      </c>
      <c r="U202" s="4" t="str">
        <f t="shared" si="15"/>
        <v> </v>
      </c>
      <c r="V202" s="4" t="str">
        <f t="shared" si="16"/>
        <v> </v>
      </c>
      <c r="W202" s="123"/>
      <c r="X202" s="123"/>
      <c r="Y202" s="123"/>
      <c r="Z202" s="123"/>
      <c r="AA202" s="123"/>
      <c r="AB202" s="123"/>
      <c r="AC202" s="123"/>
      <c r="AD202" s="123"/>
      <c r="AE202" s="123"/>
    </row>
    <row r="203">
      <c r="A203" s="130">
        <v>10049.0</v>
      </c>
      <c r="B203" s="131" t="s">
        <v>6483</v>
      </c>
      <c r="C203" s="132" t="b">
        <v>1</v>
      </c>
      <c r="D203" s="133">
        <v>44420.0</v>
      </c>
      <c r="E203" s="128" t="str">
        <f t="shared" si="17"/>
        <v>#VALUE!</v>
      </c>
      <c r="F203" s="128" t="str">
        <f t="shared" si="18"/>
        <v>#VALUE!</v>
      </c>
      <c r="G203" s="128" t="str">
        <f t="shared" si="19"/>
        <v>#VALUE!</v>
      </c>
      <c r="H203" s="128" t="str">
        <f t="shared" si="20"/>
        <v>#VALUE!</v>
      </c>
      <c r="I203" s="128" t="str">
        <f t="shared" si="21"/>
        <v>#VALUE!</v>
      </c>
      <c r="J203" s="128" t="str">
        <f t="shared" si="22"/>
        <v>#VALUE!</v>
      </c>
      <c r="K203" s="128" t="str">
        <f t="shared" si="23"/>
        <v>#VALUE!</v>
      </c>
      <c r="L203" s="128" t="str">
        <f t="shared" si="24"/>
        <v>#VALUE!</v>
      </c>
      <c r="M203" s="128" t="str">
        <f t="shared" si="25"/>
        <v>#VALUE!</v>
      </c>
      <c r="N203" s="128" t="str">
        <f t="shared" si="26"/>
        <v>#VALUE!</v>
      </c>
      <c r="O203" s="128" t="str">
        <f t="shared" si="27"/>
        <v>#VALUE!</v>
      </c>
      <c r="P203" s="4" t="str">
        <f t="shared" si="12"/>
        <v>NO RX</v>
      </c>
      <c r="Q203" s="4" t="b">
        <v>0</v>
      </c>
      <c r="R203" s="4" t="str">
        <f t="shared" si="13"/>
        <v>LOW</v>
      </c>
      <c r="S203" s="3"/>
      <c r="T203" s="136">
        <f t="shared" si="28"/>
        <v>44420</v>
      </c>
      <c r="U203" s="4" t="str">
        <f t="shared" si="15"/>
        <v>DUE COMM</v>
      </c>
      <c r="V203" s="4" t="str">
        <f t="shared" si="16"/>
        <v> </v>
      </c>
      <c r="W203" s="123"/>
      <c r="X203" s="123"/>
      <c r="Y203" s="123"/>
      <c r="Z203" s="123"/>
      <c r="AA203" s="123"/>
      <c r="AB203" s="123"/>
      <c r="AC203" s="123"/>
      <c r="AD203" s="123"/>
      <c r="AE203" s="123"/>
    </row>
    <row r="204">
      <c r="A204" s="130">
        <v>10055.0</v>
      </c>
      <c r="B204" s="131" t="s">
        <v>6466</v>
      </c>
      <c r="C204" s="132" t="b">
        <v>1</v>
      </c>
      <c r="D204" s="133">
        <v>44490.0</v>
      </c>
      <c r="E204" s="128" t="str">
        <f t="shared" si="17"/>
        <v>#VALUE!</v>
      </c>
      <c r="F204" s="128" t="str">
        <f t="shared" si="18"/>
        <v>#VALUE!</v>
      </c>
      <c r="G204" s="134" t="str">
        <f t="shared" si="19"/>
        <v>OPI RX</v>
      </c>
      <c r="H204" s="128" t="str">
        <f t="shared" si="20"/>
        <v>#VALUE!</v>
      </c>
      <c r="I204" s="128" t="str">
        <f t="shared" si="21"/>
        <v>#VALUE!</v>
      </c>
      <c r="J204" s="128" t="str">
        <f t="shared" si="22"/>
        <v>#VALUE!</v>
      </c>
      <c r="K204" s="128" t="str">
        <f t="shared" si="23"/>
        <v>#VALUE!</v>
      </c>
      <c r="L204" s="128" t="str">
        <f t="shared" si="24"/>
        <v>#VALUE!</v>
      </c>
      <c r="M204" s="128" t="str">
        <f t="shared" si="25"/>
        <v>#VALUE!</v>
      </c>
      <c r="N204" s="128" t="str">
        <f t="shared" si="26"/>
        <v>#VALUE!</v>
      </c>
      <c r="O204" s="128" t="str">
        <f t="shared" si="27"/>
        <v>#VALUE!</v>
      </c>
      <c r="P204" s="135" t="str">
        <f t="shared" si="12"/>
        <v>OPIOIDS</v>
      </c>
      <c r="Q204" s="2" t="b">
        <v>0</v>
      </c>
      <c r="R204" s="4" t="str">
        <f t="shared" si="13"/>
        <v>LOW</v>
      </c>
      <c r="S204" s="3">
        <v>44183.0</v>
      </c>
      <c r="T204" s="136">
        <f t="shared" si="28"/>
        <v>44490</v>
      </c>
      <c r="U204" s="4" t="str">
        <f t="shared" si="15"/>
        <v>DUE COMM</v>
      </c>
      <c r="V204" s="4" t="str">
        <f t="shared" si="16"/>
        <v> </v>
      </c>
      <c r="W204" s="123"/>
      <c r="X204" s="123"/>
      <c r="Y204" s="123"/>
      <c r="Z204" s="123"/>
      <c r="AA204" s="123"/>
      <c r="AB204" s="123"/>
      <c r="AC204" s="123"/>
      <c r="AD204" s="123"/>
      <c r="AE204" s="123"/>
    </row>
    <row r="205">
      <c r="A205" s="127">
        <v>10056.0</v>
      </c>
      <c r="B205" s="2" t="s">
        <v>6555</v>
      </c>
      <c r="C205" s="124" t="b">
        <v>0</v>
      </c>
      <c r="D205" s="3" t="s">
        <v>6461</v>
      </c>
      <c r="E205" s="134" t="str">
        <f t="shared" si="17"/>
        <v>OPI RX</v>
      </c>
      <c r="F205" s="134" t="str">
        <f t="shared" si="18"/>
        <v>OPI RX</v>
      </c>
      <c r="G205" s="128" t="str">
        <f t="shared" si="19"/>
        <v>#VALUE!</v>
      </c>
      <c r="H205" s="128" t="str">
        <f t="shared" si="20"/>
        <v>#VALUE!</v>
      </c>
      <c r="I205" s="128" t="str">
        <f t="shared" si="21"/>
        <v>#VALUE!</v>
      </c>
      <c r="J205" s="128" t="str">
        <f t="shared" si="22"/>
        <v>#VALUE!</v>
      </c>
      <c r="K205" s="128" t="str">
        <f t="shared" si="23"/>
        <v>#VALUE!</v>
      </c>
      <c r="L205" s="128" t="str">
        <f t="shared" si="24"/>
        <v>#VALUE!</v>
      </c>
      <c r="M205" s="128" t="str">
        <f t="shared" si="25"/>
        <v>#VALUE!</v>
      </c>
      <c r="N205" s="128" t="str">
        <f t="shared" si="26"/>
        <v>#VALUE!</v>
      </c>
      <c r="O205" s="128" t="str">
        <f t="shared" si="27"/>
        <v>#VALUE!</v>
      </c>
      <c r="P205" s="135" t="str">
        <f t="shared" si="12"/>
        <v>OPIOIDS</v>
      </c>
      <c r="Q205" s="4" t="b">
        <v>0</v>
      </c>
      <c r="R205" s="4" t="str">
        <f t="shared" si="13"/>
        <v>LOW</v>
      </c>
      <c r="S205" s="3"/>
      <c r="T205" s="3" t="str">
        <f t="shared" si="28"/>
        <v> - </v>
      </c>
      <c r="U205" s="4" t="str">
        <f t="shared" si="15"/>
        <v>DUE COMM</v>
      </c>
      <c r="V205" s="4" t="str">
        <f t="shared" si="16"/>
        <v> </v>
      </c>
      <c r="W205" s="123"/>
      <c r="X205" s="123"/>
      <c r="Y205" s="123"/>
      <c r="Z205" s="123"/>
      <c r="AA205" s="123"/>
      <c r="AB205" s="123"/>
      <c r="AC205" s="123"/>
      <c r="AD205" s="123"/>
      <c r="AE205" s="123"/>
    </row>
    <row r="206">
      <c r="A206" s="130">
        <v>10061.0</v>
      </c>
      <c r="B206" s="131" t="s">
        <v>6573</v>
      </c>
      <c r="C206" s="131" t="b">
        <v>1</v>
      </c>
      <c r="D206" s="133">
        <v>44494.0</v>
      </c>
      <c r="E206" s="134" t="str">
        <f t="shared" si="17"/>
        <v>OPI RX</v>
      </c>
      <c r="F206" s="134" t="str">
        <f t="shared" si="18"/>
        <v>OPI RX</v>
      </c>
      <c r="G206" s="128" t="str">
        <f t="shared" si="19"/>
        <v>#VALUE!</v>
      </c>
      <c r="H206" s="128" t="str">
        <f t="shared" si="20"/>
        <v>#VALUE!</v>
      </c>
      <c r="I206" s="128" t="str">
        <f t="shared" si="21"/>
        <v>#VALUE!</v>
      </c>
      <c r="J206" s="128" t="str">
        <f t="shared" si="22"/>
        <v>#VALUE!</v>
      </c>
      <c r="K206" s="128" t="str">
        <f t="shared" si="23"/>
        <v>#VALUE!</v>
      </c>
      <c r="L206" s="128" t="str">
        <f t="shared" si="24"/>
        <v>#VALUE!</v>
      </c>
      <c r="M206" s="128" t="str">
        <f t="shared" si="25"/>
        <v>#VALUE!</v>
      </c>
      <c r="N206" s="128" t="str">
        <f t="shared" si="26"/>
        <v>#VALUE!</v>
      </c>
      <c r="O206" s="128" t="str">
        <f t="shared" si="27"/>
        <v>#VALUE!</v>
      </c>
      <c r="P206" s="135" t="str">
        <f t="shared" si="12"/>
        <v>OPIOIDS</v>
      </c>
      <c r="Q206" s="4" t="b">
        <v>1</v>
      </c>
      <c r="R206" s="135" t="str">
        <f t="shared" si="13"/>
        <v>HIGH</v>
      </c>
      <c r="S206" s="3">
        <v>44477.0</v>
      </c>
      <c r="T206" s="136">
        <f t="shared" si="28"/>
        <v>44494</v>
      </c>
      <c r="U206" s="4" t="str">
        <f t="shared" si="15"/>
        <v> </v>
      </c>
      <c r="V206" s="4" t="str">
        <f t="shared" si="16"/>
        <v> </v>
      </c>
      <c r="W206" s="123"/>
      <c r="X206" s="123"/>
      <c r="Y206" s="123"/>
      <c r="Z206" s="123"/>
      <c r="AA206" s="123"/>
      <c r="AB206" s="123"/>
      <c r="AC206" s="123"/>
      <c r="AD206" s="123"/>
      <c r="AE206" s="123"/>
    </row>
    <row r="207">
      <c r="A207" s="127">
        <v>10063.0</v>
      </c>
      <c r="B207" s="2" t="s">
        <v>6574</v>
      </c>
      <c r="C207" s="122" t="b">
        <v>0</v>
      </c>
      <c r="D207" s="3" t="s">
        <v>6461</v>
      </c>
      <c r="E207" s="128" t="str">
        <f t="shared" si="17"/>
        <v>#VALUE!</v>
      </c>
      <c r="F207" s="128" t="str">
        <f t="shared" si="18"/>
        <v>#VALUE!</v>
      </c>
      <c r="G207" s="128" t="str">
        <f t="shared" si="19"/>
        <v>#VALUE!</v>
      </c>
      <c r="H207" s="128" t="str">
        <f t="shared" si="20"/>
        <v>#VALUE!</v>
      </c>
      <c r="I207" s="128" t="str">
        <f t="shared" si="21"/>
        <v>#VALUE!</v>
      </c>
      <c r="J207" s="128" t="str">
        <f t="shared" si="22"/>
        <v>#VALUE!</v>
      </c>
      <c r="K207" s="128" t="str">
        <f t="shared" si="23"/>
        <v>#VALUE!</v>
      </c>
      <c r="L207" s="128" t="str">
        <f t="shared" si="24"/>
        <v>#VALUE!</v>
      </c>
      <c r="M207" s="128" t="str">
        <f t="shared" si="25"/>
        <v>#VALUE!</v>
      </c>
      <c r="N207" s="128" t="str">
        <f t="shared" si="26"/>
        <v>#VALUE!</v>
      </c>
      <c r="O207" s="128" t="str">
        <f t="shared" si="27"/>
        <v>#VALUE!</v>
      </c>
      <c r="P207" s="4" t="str">
        <f t="shared" si="12"/>
        <v>NO RX</v>
      </c>
      <c r="Q207" s="4" t="b">
        <v>0</v>
      </c>
      <c r="R207" s="4" t="str">
        <f t="shared" si="13"/>
        <v>LOW</v>
      </c>
      <c r="S207" s="3"/>
      <c r="T207" s="3" t="str">
        <f t="shared" si="28"/>
        <v> - </v>
      </c>
      <c r="U207" s="4" t="str">
        <f t="shared" si="15"/>
        <v>DUE COMM</v>
      </c>
      <c r="V207" s="4" t="str">
        <f t="shared" si="16"/>
        <v> </v>
      </c>
      <c r="W207" s="123"/>
      <c r="X207" s="123"/>
      <c r="Y207" s="123"/>
      <c r="Z207" s="123"/>
      <c r="AA207" s="123"/>
      <c r="AB207" s="123"/>
      <c r="AC207" s="123"/>
      <c r="AD207" s="123"/>
      <c r="AE207" s="123"/>
    </row>
    <row r="208">
      <c r="A208" s="130">
        <v>10076.0</v>
      </c>
      <c r="B208" s="131" t="s">
        <v>6512</v>
      </c>
      <c r="C208" s="139" t="b">
        <v>1</v>
      </c>
      <c r="D208" s="133">
        <v>44519.0</v>
      </c>
      <c r="E208" s="128" t="str">
        <f t="shared" si="17"/>
        <v>#VALUE!</v>
      </c>
      <c r="F208" s="128" t="str">
        <f t="shared" si="18"/>
        <v>#VALUE!</v>
      </c>
      <c r="G208" s="128" t="str">
        <f t="shared" si="19"/>
        <v>#VALUE!</v>
      </c>
      <c r="H208" s="128" t="str">
        <f t="shared" si="20"/>
        <v>#VALUE!</v>
      </c>
      <c r="I208" s="128" t="str">
        <f t="shared" si="21"/>
        <v>#VALUE!</v>
      </c>
      <c r="J208" s="128" t="str">
        <f t="shared" si="22"/>
        <v>#VALUE!</v>
      </c>
      <c r="K208" s="128" t="str">
        <f t="shared" si="23"/>
        <v>#VALUE!</v>
      </c>
      <c r="L208" s="128" t="str">
        <f t="shared" si="24"/>
        <v>#VALUE!</v>
      </c>
      <c r="M208" s="134" t="str">
        <f t="shared" si="25"/>
        <v>OPI RX</v>
      </c>
      <c r="N208" s="128" t="str">
        <f t="shared" si="26"/>
        <v>#VALUE!</v>
      </c>
      <c r="O208" s="128" t="str">
        <f t="shared" si="27"/>
        <v>#VALUE!</v>
      </c>
      <c r="P208" s="135" t="str">
        <f t="shared" si="12"/>
        <v>OPIOIDS</v>
      </c>
      <c r="Q208" s="2" t="b">
        <v>0</v>
      </c>
      <c r="R208" s="4" t="str">
        <f t="shared" si="13"/>
        <v>LOW</v>
      </c>
      <c r="S208" s="3">
        <v>44328.0</v>
      </c>
      <c r="T208" s="136">
        <f t="shared" si="28"/>
        <v>44519</v>
      </c>
      <c r="U208" s="4" t="str">
        <f t="shared" si="15"/>
        <v> </v>
      </c>
      <c r="V208" s="4" t="str">
        <f t="shared" si="16"/>
        <v> </v>
      </c>
      <c r="W208" s="123"/>
      <c r="X208" s="123"/>
      <c r="Y208" s="123"/>
      <c r="Z208" s="123"/>
      <c r="AA208" s="123"/>
      <c r="AB208" s="123"/>
      <c r="AC208" s="123"/>
      <c r="AD208" s="123"/>
      <c r="AE208" s="123"/>
    </row>
    <row r="209">
      <c r="A209" s="130">
        <v>10084.0</v>
      </c>
      <c r="B209" s="131" t="s">
        <v>6575</v>
      </c>
      <c r="C209" s="132" t="b">
        <v>1</v>
      </c>
      <c r="D209" s="140">
        <v>44578.0</v>
      </c>
      <c r="E209" s="128" t="str">
        <f t="shared" si="17"/>
        <v>#VALUE!</v>
      </c>
      <c r="F209" s="134" t="str">
        <f t="shared" si="18"/>
        <v>OPI RX</v>
      </c>
      <c r="G209" s="128" t="str">
        <f t="shared" si="19"/>
        <v>#VALUE!</v>
      </c>
      <c r="H209" s="128" t="str">
        <f t="shared" si="20"/>
        <v>#VALUE!</v>
      </c>
      <c r="I209" s="128" t="str">
        <f t="shared" si="21"/>
        <v>#VALUE!</v>
      </c>
      <c r="J209" s="128" t="str">
        <f t="shared" si="22"/>
        <v>#VALUE!</v>
      </c>
      <c r="K209" s="128" t="str">
        <f t="shared" si="23"/>
        <v>#VALUE!</v>
      </c>
      <c r="L209" s="128" t="str">
        <f t="shared" si="24"/>
        <v>#VALUE!</v>
      </c>
      <c r="M209" s="128" t="str">
        <f t="shared" si="25"/>
        <v>#VALUE!</v>
      </c>
      <c r="N209" s="128" t="str">
        <f t="shared" si="26"/>
        <v>#VALUE!</v>
      </c>
      <c r="O209" s="128" t="str">
        <f t="shared" si="27"/>
        <v>#VALUE!</v>
      </c>
      <c r="P209" s="135" t="str">
        <f t="shared" si="12"/>
        <v>OPIOIDS</v>
      </c>
      <c r="Q209" s="4" t="b">
        <v>0</v>
      </c>
      <c r="R209" s="4" t="str">
        <f t="shared" si="13"/>
        <v>LOW</v>
      </c>
      <c r="S209" s="3"/>
      <c r="T209" s="136">
        <f t="shared" si="28"/>
        <v>44578</v>
      </c>
      <c r="U209" s="4" t="str">
        <f t="shared" si="15"/>
        <v>DUE COMM</v>
      </c>
      <c r="V209" s="4" t="str">
        <f t="shared" si="16"/>
        <v> </v>
      </c>
      <c r="W209" s="123"/>
      <c r="X209" s="123"/>
      <c r="Y209" s="123"/>
      <c r="Z209" s="123"/>
      <c r="AA209" s="123"/>
      <c r="AB209" s="123"/>
      <c r="AC209" s="123"/>
      <c r="AD209" s="123"/>
      <c r="AE209" s="123"/>
    </row>
    <row r="210">
      <c r="A210" s="137">
        <v>10088.0</v>
      </c>
      <c r="B210" s="138" t="s">
        <v>6576</v>
      </c>
      <c r="C210" s="132" t="b">
        <v>1</v>
      </c>
      <c r="D210" s="141" t="s">
        <v>6461</v>
      </c>
      <c r="E210" s="128" t="str">
        <f t="shared" si="17"/>
        <v>#VALUE!</v>
      </c>
      <c r="F210" s="128" t="str">
        <f t="shared" si="18"/>
        <v>#VALUE!</v>
      </c>
      <c r="G210" s="128" t="str">
        <f t="shared" si="19"/>
        <v>#VALUE!</v>
      </c>
      <c r="H210" s="128" t="str">
        <f t="shared" si="20"/>
        <v>#VALUE!</v>
      </c>
      <c r="I210" s="128" t="str">
        <f t="shared" si="21"/>
        <v>#VALUE!</v>
      </c>
      <c r="J210" s="128" t="str">
        <f t="shared" si="22"/>
        <v>#VALUE!</v>
      </c>
      <c r="K210" s="128" t="str">
        <f t="shared" si="23"/>
        <v>#VALUE!</v>
      </c>
      <c r="L210" s="128" t="str">
        <f t="shared" si="24"/>
        <v>#VALUE!</v>
      </c>
      <c r="M210" s="134" t="str">
        <f t="shared" si="25"/>
        <v>OPI RX</v>
      </c>
      <c r="N210" s="128" t="str">
        <f t="shared" si="26"/>
        <v>#VALUE!</v>
      </c>
      <c r="O210" s="128" t="str">
        <f t="shared" si="27"/>
        <v>#VALUE!</v>
      </c>
      <c r="P210" s="135" t="str">
        <f t="shared" si="12"/>
        <v>OPIOIDS</v>
      </c>
      <c r="Q210" s="4" t="b">
        <v>1</v>
      </c>
      <c r="R210" s="135" t="str">
        <f t="shared" si="13"/>
        <v>HIGH</v>
      </c>
      <c r="S210" s="3">
        <v>44250.0</v>
      </c>
      <c r="T210" s="3" t="str">
        <f t="shared" si="28"/>
        <v> - </v>
      </c>
      <c r="U210" s="4" t="str">
        <f t="shared" si="15"/>
        <v> </v>
      </c>
      <c r="V210" s="4" t="str">
        <f t="shared" si="16"/>
        <v> </v>
      </c>
      <c r="W210" s="123"/>
      <c r="X210" s="123"/>
      <c r="Y210" s="123"/>
      <c r="Z210" s="123"/>
      <c r="AA210" s="123"/>
      <c r="AB210" s="123"/>
      <c r="AC210" s="123"/>
      <c r="AD210" s="123"/>
      <c r="AE210" s="123"/>
    </row>
    <row r="211">
      <c r="A211" s="137">
        <v>10090.0</v>
      </c>
      <c r="B211" s="138" t="s">
        <v>6577</v>
      </c>
      <c r="C211" s="139" t="b">
        <v>1</v>
      </c>
      <c r="D211" s="140">
        <v>44577.0</v>
      </c>
      <c r="E211" s="128" t="str">
        <f t="shared" si="17"/>
        <v>#VALUE!</v>
      </c>
      <c r="F211" s="134" t="str">
        <f t="shared" si="18"/>
        <v>OPI RX</v>
      </c>
      <c r="G211" s="128" t="str">
        <f t="shared" si="19"/>
        <v>#VALUE!</v>
      </c>
      <c r="H211" s="134" t="str">
        <f t="shared" si="20"/>
        <v>OPI RX</v>
      </c>
      <c r="I211" s="128" t="str">
        <f t="shared" si="21"/>
        <v>#VALUE!</v>
      </c>
      <c r="J211" s="128" t="str">
        <f t="shared" si="22"/>
        <v>#VALUE!</v>
      </c>
      <c r="K211" s="128" t="str">
        <f t="shared" si="23"/>
        <v>#VALUE!</v>
      </c>
      <c r="L211" s="128" t="str">
        <f t="shared" si="24"/>
        <v>#VALUE!</v>
      </c>
      <c r="M211" s="128" t="str">
        <f t="shared" si="25"/>
        <v>#VALUE!</v>
      </c>
      <c r="N211" s="128" t="str">
        <f t="shared" si="26"/>
        <v>#VALUE!</v>
      </c>
      <c r="O211" s="128" t="str">
        <f t="shared" si="27"/>
        <v>#VALUE!</v>
      </c>
      <c r="P211" s="135" t="str">
        <f t="shared" si="12"/>
        <v>OPIOIDS</v>
      </c>
      <c r="Q211" s="4" t="b">
        <v>0</v>
      </c>
      <c r="R211" s="4" t="str">
        <f t="shared" si="13"/>
        <v>LOW</v>
      </c>
      <c r="S211" s="3"/>
      <c r="T211" s="136">
        <f t="shared" si="28"/>
        <v>44577</v>
      </c>
      <c r="U211" s="4" t="str">
        <f t="shared" si="15"/>
        <v>DUE COMM</v>
      </c>
      <c r="V211" s="4" t="str">
        <f t="shared" si="16"/>
        <v> </v>
      </c>
      <c r="W211" s="123"/>
      <c r="X211" s="123"/>
      <c r="Y211" s="123"/>
      <c r="Z211" s="123"/>
      <c r="AA211" s="123"/>
      <c r="AB211" s="123"/>
      <c r="AC211" s="123"/>
      <c r="AD211" s="123"/>
      <c r="AE211" s="123"/>
    </row>
    <row r="212">
      <c r="A212" s="137">
        <v>10094.0</v>
      </c>
      <c r="B212" s="138" t="s">
        <v>6509</v>
      </c>
      <c r="C212" s="139" t="b">
        <v>1</v>
      </c>
      <c r="D212" s="133">
        <v>44480.0</v>
      </c>
      <c r="E212" s="128" t="str">
        <f t="shared" si="17"/>
        <v>#VALUE!</v>
      </c>
      <c r="F212" s="128" t="str">
        <f t="shared" si="18"/>
        <v>#VALUE!</v>
      </c>
      <c r="G212" s="134" t="str">
        <f t="shared" si="19"/>
        <v>OPI RX</v>
      </c>
      <c r="H212" s="134" t="str">
        <f t="shared" si="20"/>
        <v>OPI RX</v>
      </c>
      <c r="I212" s="128" t="str">
        <f t="shared" si="21"/>
        <v>#VALUE!</v>
      </c>
      <c r="J212" s="128" t="str">
        <f t="shared" si="22"/>
        <v>#VALUE!</v>
      </c>
      <c r="K212" s="128" t="str">
        <f t="shared" si="23"/>
        <v>#VALUE!</v>
      </c>
      <c r="L212" s="128" t="str">
        <f t="shared" si="24"/>
        <v>#VALUE!</v>
      </c>
      <c r="M212" s="128" t="str">
        <f t="shared" si="25"/>
        <v>#VALUE!</v>
      </c>
      <c r="N212" s="128" t="str">
        <f t="shared" si="26"/>
        <v>#VALUE!</v>
      </c>
      <c r="O212" s="128" t="str">
        <f t="shared" si="27"/>
        <v>#VALUE!</v>
      </c>
      <c r="P212" s="135" t="str">
        <f t="shared" si="12"/>
        <v>OPIOIDS</v>
      </c>
      <c r="Q212" s="2" t="b">
        <v>0</v>
      </c>
      <c r="R212" s="4" t="str">
        <f t="shared" si="13"/>
        <v>LOW</v>
      </c>
      <c r="S212" s="3">
        <v>44144.0</v>
      </c>
      <c r="T212" s="136">
        <f t="shared" si="28"/>
        <v>44480</v>
      </c>
      <c r="U212" s="4" t="str">
        <f t="shared" si="15"/>
        <v>DUE COMM</v>
      </c>
      <c r="V212" s="4" t="str">
        <f t="shared" si="16"/>
        <v> </v>
      </c>
      <c r="W212" s="123"/>
      <c r="X212" s="123"/>
      <c r="Y212" s="123"/>
      <c r="Z212" s="123"/>
      <c r="AA212" s="123"/>
      <c r="AB212" s="123"/>
      <c r="AC212" s="123"/>
      <c r="AD212" s="123"/>
      <c r="AE212" s="123"/>
    </row>
    <row r="213">
      <c r="A213" s="137">
        <v>10095.0</v>
      </c>
      <c r="B213" s="138" t="s">
        <v>6463</v>
      </c>
      <c r="C213" s="132" t="b">
        <v>1</v>
      </c>
      <c r="D213" s="133">
        <v>44490.0</v>
      </c>
      <c r="E213" s="128" t="str">
        <f t="shared" si="17"/>
        <v>#VALUE!</v>
      </c>
      <c r="F213" s="134" t="str">
        <f t="shared" si="18"/>
        <v>OPI RX</v>
      </c>
      <c r="G213" s="128" t="str">
        <f t="shared" si="19"/>
        <v>#VALUE!</v>
      </c>
      <c r="H213" s="128" t="str">
        <f t="shared" si="20"/>
        <v>#VALUE!</v>
      </c>
      <c r="I213" s="128" t="str">
        <f t="shared" si="21"/>
        <v>#VALUE!</v>
      </c>
      <c r="J213" s="128" t="str">
        <f t="shared" si="22"/>
        <v>#VALUE!</v>
      </c>
      <c r="K213" s="128" t="str">
        <f t="shared" si="23"/>
        <v>#VALUE!</v>
      </c>
      <c r="L213" s="128" t="str">
        <f t="shared" si="24"/>
        <v>#VALUE!</v>
      </c>
      <c r="M213" s="128" t="str">
        <f t="shared" si="25"/>
        <v>#VALUE!</v>
      </c>
      <c r="N213" s="128" t="str">
        <f t="shared" si="26"/>
        <v>#VALUE!</v>
      </c>
      <c r="O213" s="128" t="str">
        <f t="shared" si="27"/>
        <v>#VALUE!</v>
      </c>
      <c r="P213" s="135" t="str">
        <f t="shared" si="12"/>
        <v>OPIOIDS</v>
      </c>
      <c r="Q213" s="4" t="b">
        <v>0</v>
      </c>
      <c r="R213" s="4" t="str">
        <f t="shared" si="13"/>
        <v>LOW</v>
      </c>
      <c r="S213" s="3">
        <v>44133.0</v>
      </c>
      <c r="T213" s="136">
        <f t="shared" si="28"/>
        <v>44490</v>
      </c>
      <c r="U213" s="4" t="str">
        <f t="shared" si="15"/>
        <v>DUE COMM</v>
      </c>
      <c r="V213" s="4" t="str">
        <f t="shared" si="16"/>
        <v> </v>
      </c>
      <c r="W213" s="123"/>
      <c r="X213" s="123"/>
      <c r="Y213" s="123"/>
      <c r="Z213" s="123"/>
      <c r="AA213" s="123"/>
      <c r="AB213" s="123"/>
      <c r="AC213" s="123"/>
      <c r="AD213" s="123"/>
      <c r="AE213" s="123"/>
    </row>
    <row r="214">
      <c r="A214" s="137">
        <v>10100.0</v>
      </c>
      <c r="B214" s="138" t="s">
        <v>6478</v>
      </c>
      <c r="C214" s="139" t="b">
        <v>1</v>
      </c>
      <c r="D214" s="133">
        <v>44384.0</v>
      </c>
      <c r="E214" s="128" t="str">
        <f t="shared" si="17"/>
        <v>#VALUE!</v>
      </c>
      <c r="F214" s="134" t="str">
        <f t="shared" si="18"/>
        <v>OPI RX</v>
      </c>
      <c r="G214" s="128" t="str">
        <f t="shared" si="19"/>
        <v>#VALUE!</v>
      </c>
      <c r="H214" s="128" t="str">
        <f t="shared" si="20"/>
        <v>#VALUE!</v>
      </c>
      <c r="I214" s="128" t="str">
        <f t="shared" si="21"/>
        <v>#VALUE!</v>
      </c>
      <c r="J214" s="128" t="str">
        <f t="shared" si="22"/>
        <v>#VALUE!</v>
      </c>
      <c r="K214" s="128" t="str">
        <f t="shared" si="23"/>
        <v>#VALUE!</v>
      </c>
      <c r="L214" s="128" t="str">
        <f t="shared" si="24"/>
        <v>#VALUE!</v>
      </c>
      <c r="M214" s="128" t="str">
        <f t="shared" si="25"/>
        <v>#VALUE!</v>
      </c>
      <c r="N214" s="128" t="str">
        <f t="shared" si="26"/>
        <v>#VALUE!</v>
      </c>
      <c r="O214" s="128" t="str">
        <f t="shared" si="27"/>
        <v>#VALUE!</v>
      </c>
      <c r="P214" s="135" t="str">
        <f t="shared" si="12"/>
        <v>OPIOIDS</v>
      </c>
      <c r="Q214" s="4" t="b">
        <v>1</v>
      </c>
      <c r="R214" s="135" t="str">
        <f t="shared" si="13"/>
        <v>HIGH</v>
      </c>
      <c r="S214" s="3"/>
      <c r="T214" s="136">
        <f t="shared" si="28"/>
        <v>44384</v>
      </c>
      <c r="U214" s="4" t="str">
        <f t="shared" si="15"/>
        <v>DUE COMM</v>
      </c>
      <c r="V214" s="4" t="str">
        <f t="shared" si="16"/>
        <v> </v>
      </c>
      <c r="W214" s="123"/>
      <c r="X214" s="123"/>
      <c r="Y214" s="123"/>
      <c r="Z214" s="123"/>
      <c r="AA214" s="123"/>
      <c r="AB214" s="123"/>
      <c r="AC214" s="123"/>
      <c r="AD214" s="123"/>
      <c r="AE214" s="123"/>
    </row>
    <row r="215">
      <c r="A215" s="137">
        <v>10109.0</v>
      </c>
      <c r="B215" s="138" t="s">
        <v>6485</v>
      </c>
      <c r="C215" s="132" t="b">
        <v>1</v>
      </c>
      <c r="D215" s="133">
        <v>44438.0</v>
      </c>
      <c r="E215" s="128" t="str">
        <f t="shared" si="17"/>
        <v>#VALUE!</v>
      </c>
      <c r="F215" s="128" t="str">
        <f t="shared" si="18"/>
        <v>#VALUE!</v>
      </c>
      <c r="G215" s="134" t="str">
        <f t="shared" si="19"/>
        <v>OPI RX</v>
      </c>
      <c r="H215" s="128" t="str">
        <f t="shared" si="20"/>
        <v>#VALUE!</v>
      </c>
      <c r="I215" s="128" t="str">
        <f t="shared" si="21"/>
        <v>#VALUE!</v>
      </c>
      <c r="J215" s="128" t="str">
        <f t="shared" si="22"/>
        <v>#VALUE!</v>
      </c>
      <c r="K215" s="128" t="str">
        <f t="shared" si="23"/>
        <v>#VALUE!</v>
      </c>
      <c r="L215" s="128" t="str">
        <f t="shared" si="24"/>
        <v>#VALUE!</v>
      </c>
      <c r="M215" s="128" t="str">
        <f t="shared" si="25"/>
        <v>#VALUE!</v>
      </c>
      <c r="N215" s="128" t="str">
        <f t="shared" si="26"/>
        <v>#VALUE!</v>
      </c>
      <c r="O215" s="128" t="str">
        <f t="shared" si="27"/>
        <v>#VALUE!</v>
      </c>
      <c r="P215" s="135" t="str">
        <f t="shared" si="12"/>
        <v>OPIOIDS</v>
      </c>
      <c r="Q215" s="4" t="b">
        <v>0</v>
      </c>
      <c r="R215" s="4" t="str">
        <f t="shared" si="13"/>
        <v>LOW</v>
      </c>
      <c r="S215" s="3"/>
      <c r="T215" s="136">
        <f t="shared" si="28"/>
        <v>44438</v>
      </c>
      <c r="U215" s="4" t="str">
        <f t="shared" si="15"/>
        <v>DUE COMM</v>
      </c>
      <c r="V215" s="4" t="str">
        <f t="shared" si="16"/>
        <v> </v>
      </c>
      <c r="W215" s="123"/>
      <c r="X215" s="123"/>
      <c r="Y215" s="123"/>
      <c r="Z215" s="123"/>
      <c r="AA215" s="123"/>
      <c r="AB215" s="123"/>
      <c r="AC215" s="123"/>
      <c r="AD215" s="123"/>
      <c r="AE215" s="123"/>
    </row>
    <row r="216">
      <c r="A216" s="137">
        <v>10113.0</v>
      </c>
      <c r="B216" s="131" t="s">
        <v>6461</v>
      </c>
      <c r="C216" s="139" t="b">
        <v>1</v>
      </c>
      <c r="D216" s="133">
        <v>44539.0</v>
      </c>
      <c r="E216" s="128" t="str">
        <f t="shared" si="17"/>
        <v>#VALUE!</v>
      </c>
      <c r="F216" s="128" t="str">
        <f t="shared" si="18"/>
        <v>#VALUE!</v>
      </c>
      <c r="G216" s="128" t="str">
        <f t="shared" si="19"/>
        <v>#VALUE!</v>
      </c>
      <c r="H216" s="128" t="str">
        <f t="shared" si="20"/>
        <v>#VALUE!</v>
      </c>
      <c r="I216" s="128" t="str">
        <f t="shared" si="21"/>
        <v>#VALUE!</v>
      </c>
      <c r="J216" s="128" t="str">
        <f t="shared" si="22"/>
        <v>#VALUE!</v>
      </c>
      <c r="K216" s="128" t="str">
        <f t="shared" si="23"/>
        <v>#VALUE!</v>
      </c>
      <c r="L216" s="128" t="str">
        <f t="shared" si="24"/>
        <v>#VALUE!</v>
      </c>
      <c r="M216" s="128" t="str">
        <f t="shared" si="25"/>
        <v>#VALUE!</v>
      </c>
      <c r="N216" s="128" t="str">
        <f t="shared" si="26"/>
        <v>#VALUE!</v>
      </c>
      <c r="O216" s="128" t="str">
        <f t="shared" si="27"/>
        <v>#VALUE!</v>
      </c>
      <c r="P216" s="4" t="str">
        <f t="shared" si="12"/>
        <v>NO RX</v>
      </c>
      <c r="Q216" s="4" t="b">
        <v>0</v>
      </c>
      <c r="R216" s="4" t="str">
        <f t="shared" si="13"/>
        <v>LOW</v>
      </c>
      <c r="S216" s="3">
        <v>37520.0</v>
      </c>
      <c r="T216" s="136">
        <f t="shared" si="28"/>
        <v>44539</v>
      </c>
      <c r="U216" s="4" t="str">
        <f t="shared" si="15"/>
        <v>DUE COMM</v>
      </c>
      <c r="V216" s="4" t="str">
        <f t="shared" si="16"/>
        <v> </v>
      </c>
      <c r="W216" s="123"/>
      <c r="X216" s="123"/>
      <c r="Y216" s="123"/>
      <c r="Z216" s="123"/>
      <c r="AA216" s="123"/>
      <c r="AB216" s="123"/>
      <c r="AC216" s="123"/>
      <c r="AD216" s="123"/>
      <c r="AE216" s="123"/>
    </row>
    <row r="217">
      <c r="A217" s="137">
        <v>10114.0</v>
      </c>
      <c r="B217" s="138" t="s">
        <v>6491</v>
      </c>
      <c r="C217" s="132" t="b">
        <v>1</v>
      </c>
      <c r="D217" s="133">
        <v>44384.0</v>
      </c>
      <c r="E217" s="128" t="str">
        <f t="shared" si="17"/>
        <v>#VALUE!</v>
      </c>
      <c r="F217" s="134" t="str">
        <f t="shared" si="18"/>
        <v>OPI RX</v>
      </c>
      <c r="G217" s="128" t="str">
        <f t="shared" si="19"/>
        <v>#VALUE!</v>
      </c>
      <c r="H217" s="128" t="str">
        <f t="shared" si="20"/>
        <v>#VALUE!</v>
      </c>
      <c r="I217" s="128" t="str">
        <f t="shared" si="21"/>
        <v>#VALUE!</v>
      </c>
      <c r="J217" s="128" t="str">
        <f t="shared" si="22"/>
        <v>#VALUE!</v>
      </c>
      <c r="K217" s="128" t="str">
        <f t="shared" si="23"/>
        <v>#VALUE!</v>
      </c>
      <c r="L217" s="128" t="str">
        <f t="shared" si="24"/>
        <v>#VALUE!</v>
      </c>
      <c r="M217" s="128" t="str">
        <f t="shared" si="25"/>
        <v>#VALUE!</v>
      </c>
      <c r="N217" s="128" t="str">
        <f t="shared" si="26"/>
        <v>#VALUE!</v>
      </c>
      <c r="O217" s="128" t="str">
        <f t="shared" si="27"/>
        <v>#VALUE!</v>
      </c>
      <c r="P217" s="135" t="str">
        <f t="shared" si="12"/>
        <v>OPIOIDS</v>
      </c>
      <c r="Q217" s="4" t="b">
        <v>0</v>
      </c>
      <c r="R217" s="4" t="str">
        <f t="shared" si="13"/>
        <v>LOW</v>
      </c>
      <c r="S217" s="3"/>
      <c r="T217" s="136">
        <f t="shared" si="28"/>
        <v>44384</v>
      </c>
      <c r="U217" s="4" t="str">
        <f t="shared" si="15"/>
        <v>DUE COMM</v>
      </c>
      <c r="V217" s="4" t="str">
        <f t="shared" si="16"/>
        <v> </v>
      </c>
      <c r="W217" s="123"/>
      <c r="X217" s="123"/>
      <c r="Y217" s="123"/>
      <c r="Z217" s="123"/>
      <c r="AA217" s="123"/>
      <c r="AB217" s="123"/>
      <c r="AC217" s="123"/>
      <c r="AD217" s="123"/>
      <c r="AE217" s="123"/>
    </row>
    <row r="218">
      <c r="A218" s="137">
        <v>10115.0</v>
      </c>
      <c r="B218" s="138" t="s">
        <v>6578</v>
      </c>
      <c r="C218" s="132" t="b">
        <v>1</v>
      </c>
      <c r="D218" s="133">
        <v>44530.0</v>
      </c>
      <c r="E218" s="128" t="str">
        <f t="shared" si="17"/>
        <v>#VALUE!</v>
      </c>
      <c r="F218" s="128" t="str">
        <f t="shared" si="18"/>
        <v>#VALUE!</v>
      </c>
      <c r="G218" s="128" t="str">
        <f t="shared" si="19"/>
        <v>#VALUE!</v>
      </c>
      <c r="H218" s="128" t="str">
        <f t="shared" si="20"/>
        <v>#VALUE!</v>
      </c>
      <c r="I218" s="128" t="str">
        <f t="shared" si="21"/>
        <v>#VALUE!</v>
      </c>
      <c r="J218" s="134" t="str">
        <f t="shared" si="22"/>
        <v>OPI RX</v>
      </c>
      <c r="K218" s="128" t="str">
        <f t="shared" si="23"/>
        <v>#VALUE!</v>
      </c>
      <c r="L218" s="128" t="str">
        <f t="shared" si="24"/>
        <v>#VALUE!</v>
      </c>
      <c r="M218" s="128" t="str">
        <f t="shared" si="25"/>
        <v>#VALUE!</v>
      </c>
      <c r="N218" s="128" t="str">
        <f t="shared" si="26"/>
        <v>#VALUE!</v>
      </c>
      <c r="O218" s="128" t="str">
        <f t="shared" si="27"/>
        <v>#VALUE!</v>
      </c>
      <c r="P218" s="135" t="str">
        <f t="shared" si="12"/>
        <v>OPIOIDS</v>
      </c>
      <c r="Q218" s="2" t="b">
        <v>1</v>
      </c>
      <c r="R218" s="135" t="str">
        <f t="shared" si="13"/>
        <v>HIGH</v>
      </c>
      <c r="S218" s="3">
        <v>44204.0</v>
      </c>
      <c r="T218" s="136">
        <f t="shared" si="28"/>
        <v>44530</v>
      </c>
      <c r="U218" s="4" t="str">
        <f t="shared" si="15"/>
        <v>DUE COMM</v>
      </c>
      <c r="V218" s="4" t="str">
        <f t="shared" si="16"/>
        <v> </v>
      </c>
      <c r="W218" s="123"/>
      <c r="X218" s="123"/>
      <c r="Y218" s="123"/>
      <c r="Z218" s="123"/>
      <c r="AA218" s="123"/>
      <c r="AB218" s="123"/>
      <c r="AC218" s="123"/>
      <c r="AD218" s="123"/>
      <c r="AE218" s="123"/>
    </row>
    <row r="219">
      <c r="A219" s="137">
        <v>10121.0</v>
      </c>
      <c r="B219" s="131" t="s">
        <v>6461</v>
      </c>
      <c r="C219" s="132" t="b">
        <v>1</v>
      </c>
      <c r="D219" s="133">
        <v>44442.0</v>
      </c>
      <c r="E219" s="128" t="str">
        <f t="shared" si="17"/>
        <v>#VALUE!</v>
      </c>
      <c r="F219" s="128" t="str">
        <f t="shared" si="18"/>
        <v>#VALUE!</v>
      </c>
      <c r="G219" s="128" t="str">
        <f t="shared" si="19"/>
        <v>#VALUE!</v>
      </c>
      <c r="H219" s="128" t="str">
        <f t="shared" si="20"/>
        <v>#VALUE!</v>
      </c>
      <c r="I219" s="128" t="str">
        <f t="shared" si="21"/>
        <v>#VALUE!</v>
      </c>
      <c r="J219" s="128" t="str">
        <f t="shared" si="22"/>
        <v>#VALUE!</v>
      </c>
      <c r="K219" s="128" t="str">
        <f t="shared" si="23"/>
        <v>#VALUE!</v>
      </c>
      <c r="L219" s="128" t="str">
        <f t="shared" si="24"/>
        <v>#VALUE!</v>
      </c>
      <c r="M219" s="128" t="str">
        <f t="shared" si="25"/>
        <v>#VALUE!</v>
      </c>
      <c r="N219" s="128" t="str">
        <f t="shared" si="26"/>
        <v>#VALUE!</v>
      </c>
      <c r="O219" s="128" t="str">
        <f t="shared" si="27"/>
        <v>#VALUE!</v>
      </c>
      <c r="P219" s="4" t="str">
        <f t="shared" si="12"/>
        <v>NO RX</v>
      </c>
      <c r="Q219" s="4" t="b">
        <v>0</v>
      </c>
      <c r="R219" s="4" t="str">
        <f t="shared" si="13"/>
        <v>LOW</v>
      </c>
      <c r="S219" s="3"/>
      <c r="T219" s="136">
        <f t="shared" si="28"/>
        <v>44442</v>
      </c>
      <c r="U219" s="4" t="str">
        <f t="shared" si="15"/>
        <v>DUE COMM</v>
      </c>
      <c r="V219" s="4" t="str">
        <f t="shared" si="16"/>
        <v> </v>
      </c>
      <c r="W219" s="123"/>
      <c r="X219" s="123"/>
      <c r="Y219" s="123"/>
      <c r="Z219" s="123"/>
      <c r="AA219" s="123"/>
      <c r="AB219" s="123"/>
      <c r="AC219" s="123"/>
      <c r="AD219" s="123"/>
      <c r="AE219" s="123"/>
    </row>
    <row r="220">
      <c r="A220" s="142">
        <v>10140.0</v>
      </c>
      <c r="B220" s="143" t="s">
        <v>6491</v>
      </c>
      <c r="C220" s="122" t="b">
        <v>0</v>
      </c>
      <c r="D220" s="3" t="s">
        <v>6461</v>
      </c>
      <c r="E220" s="128" t="str">
        <f t="shared" si="17"/>
        <v>#VALUE!</v>
      </c>
      <c r="F220" s="134" t="str">
        <f t="shared" si="18"/>
        <v>OPI RX</v>
      </c>
      <c r="G220" s="128" t="str">
        <f t="shared" si="19"/>
        <v>#VALUE!</v>
      </c>
      <c r="H220" s="128" t="str">
        <f t="shared" si="20"/>
        <v>#VALUE!</v>
      </c>
      <c r="I220" s="128" t="str">
        <f t="shared" si="21"/>
        <v>#VALUE!</v>
      </c>
      <c r="J220" s="128" t="str">
        <f t="shared" si="22"/>
        <v>#VALUE!</v>
      </c>
      <c r="K220" s="128" t="str">
        <f t="shared" si="23"/>
        <v>#VALUE!</v>
      </c>
      <c r="L220" s="128" t="str">
        <f t="shared" si="24"/>
        <v>#VALUE!</v>
      </c>
      <c r="M220" s="128" t="str">
        <f t="shared" si="25"/>
        <v>#VALUE!</v>
      </c>
      <c r="N220" s="128" t="str">
        <f t="shared" si="26"/>
        <v>#VALUE!</v>
      </c>
      <c r="O220" s="128" t="str">
        <f t="shared" si="27"/>
        <v>#VALUE!</v>
      </c>
      <c r="P220" s="135" t="str">
        <f t="shared" si="12"/>
        <v>OPIOIDS</v>
      </c>
      <c r="Q220" s="4" t="b">
        <v>0</v>
      </c>
      <c r="R220" s="4" t="str">
        <f t="shared" si="13"/>
        <v>LOW</v>
      </c>
      <c r="S220" s="3"/>
      <c r="T220" s="3" t="str">
        <f t="shared" si="28"/>
        <v> - </v>
      </c>
      <c r="U220" s="4" t="str">
        <f t="shared" si="15"/>
        <v>DUE COMM</v>
      </c>
      <c r="V220" s="4" t="str">
        <f t="shared" si="16"/>
        <v> </v>
      </c>
      <c r="W220" s="123"/>
      <c r="X220" s="123"/>
      <c r="Y220" s="123"/>
      <c r="Z220" s="123"/>
      <c r="AA220" s="123"/>
      <c r="AB220" s="123"/>
      <c r="AC220" s="123"/>
      <c r="AD220" s="123"/>
      <c r="AE220" s="123"/>
    </row>
    <row r="221">
      <c r="A221" s="130">
        <v>10143.0</v>
      </c>
      <c r="B221" s="131" t="s">
        <v>6463</v>
      </c>
      <c r="C221" s="132" t="b">
        <v>1</v>
      </c>
      <c r="D221" s="133">
        <v>44384.0</v>
      </c>
      <c r="E221" s="128" t="str">
        <f t="shared" si="17"/>
        <v>#VALUE!</v>
      </c>
      <c r="F221" s="134" t="str">
        <f t="shared" si="18"/>
        <v>OPI RX</v>
      </c>
      <c r="G221" s="128" t="str">
        <f t="shared" si="19"/>
        <v>#VALUE!</v>
      </c>
      <c r="H221" s="128" t="str">
        <f t="shared" si="20"/>
        <v>#VALUE!</v>
      </c>
      <c r="I221" s="128" t="str">
        <f t="shared" si="21"/>
        <v>#VALUE!</v>
      </c>
      <c r="J221" s="128" t="str">
        <f t="shared" si="22"/>
        <v>#VALUE!</v>
      </c>
      <c r="K221" s="128" t="str">
        <f t="shared" si="23"/>
        <v>#VALUE!</v>
      </c>
      <c r="L221" s="128" t="str">
        <f t="shared" si="24"/>
        <v>#VALUE!</v>
      </c>
      <c r="M221" s="128" t="str">
        <f t="shared" si="25"/>
        <v>#VALUE!</v>
      </c>
      <c r="N221" s="128" t="str">
        <f t="shared" si="26"/>
        <v>#VALUE!</v>
      </c>
      <c r="O221" s="128" t="str">
        <f t="shared" si="27"/>
        <v>#VALUE!</v>
      </c>
      <c r="P221" s="135" t="str">
        <f t="shared" si="12"/>
        <v>OPIOIDS</v>
      </c>
      <c r="Q221" s="4" t="b">
        <v>0</v>
      </c>
      <c r="R221" s="4" t="str">
        <f t="shared" si="13"/>
        <v>LOW</v>
      </c>
      <c r="S221" s="3"/>
      <c r="T221" s="136">
        <f t="shared" si="28"/>
        <v>44384</v>
      </c>
      <c r="U221" s="4" t="str">
        <f t="shared" si="15"/>
        <v>DUE COMM</v>
      </c>
      <c r="V221" s="4" t="str">
        <f t="shared" si="16"/>
        <v> </v>
      </c>
      <c r="W221" s="123"/>
      <c r="X221" s="123"/>
      <c r="Y221" s="123"/>
      <c r="Z221" s="123"/>
      <c r="AA221" s="123"/>
      <c r="AB221" s="123"/>
      <c r="AC221" s="123"/>
      <c r="AD221" s="123"/>
      <c r="AE221" s="123"/>
    </row>
    <row r="222">
      <c r="A222" s="127">
        <v>10148.0</v>
      </c>
      <c r="B222" s="2" t="s">
        <v>6461</v>
      </c>
      <c r="C222" s="124" t="b">
        <v>0</v>
      </c>
      <c r="D222" s="3" t="s">
        <v>6461</v>
      </c>
      <c r="E222" s="128" t="str">
        <f t="shared" si="17"/>
        <v>#VALUE!</v>
      </c>
      <c r="F222" s="128" t="str">
        <f t="shared" si="18"/>
        <v>#VALUE!</v>
      </c>
      <c r="G222" s="128" t="str">
        <f t="shared" si="19"/>
        <v>#VALUE!</v>
      </c>
      <c r="H222" s="128" t="str">
        <f t="shared" si="20"/>
        <v>#VALUE!</v>
      </c>
      <c r="I222" s="128" t="str">
        <f t="shared" si="21"/>
        <v>#VALUE!</v>
      </c>
      <c r="J222" s="128" t="str">
        <f t="shared" si="22"/>
        <v>#VALUE!</v>
      </c>
      <c r="K222" s="128" t="str">
        <f t="shared" si="23"/>
        <v>#VALUE!</v>
      </c>
      <c r="L222" s="128" t="str">
        <f t="shared" si="24"/>
        <v>#VALUE!</v>
      </c>
      <c r="M222" s="128" t="str">
        <f t="shared" si="25"/>
        <v>#VALUE!</v>
      </c>
      <c r="N222" s="128" t="str">
        <f t="shared" si="26"/>
        <v>#VALUE!</v>
      </c>
      <c r="O222" s="128" t="str">
        <f t="shared" si="27"/>
        <v>#VALUE!</v>
      </c>
      <c r="P222" s="4" t="str">
        <f t="shared" si="12"/>
        <v>NO RX</v>
      </c>
      <c r="Q222" s="2" t="b">
        <v>0</v>
      </c>
      <c r="R222" s="4" t="str">
        <f t="shared" si="13"/>
        <v>LOW</v>
      </c>
      <c r="S222" s="3"/>
      <c r="T222" s="3" t="str">
        <f t="shared" si="28"/>
        <v> - </v>
      </c>
      <c r="U222" s="4" t="str">
        <f t="shared" si="15"/>
        <v>DUE COMM</v>
      </c>
      <c r="V222" s="4" t="str">
        <f t="shared" si="16"/>
        <v> </v>
      </c>
      <c r="W222" s="123"/>
      <c r="X222" s="123"/>
      <c r="Y222" s="123"/>
      <c r="Z222" s="123"/>
      <c r="AA222" s="123"/>
      <c r="AB222" s="123"/>
      <c r="AC222" s="123"/>
      <c r="AD222" s="123"/>
      <c r="AE222" s="123"/>
    </row>
    <row r="223">
      <c r="A223" s="130">
        <v>10155.0</v>
      </c>
      <c r="B223" s="131" t="s">
        <v>6465</v>
      </c>
      <c r="C223" s="139" t="b">
        <v>1</v>
      </c>
      <c r="D223" s="133">
        <v>44476.0</v>
      </c>
      <c r="E223" s="134" t="str">
        <f t="shared" si="17"/>
        <v>OPI RX</v>
      </c>
      <c r="F223" s="128" t="str">
        <f t="shared" si="18"/>
        <v>#VALUE!</v>
      </c>
      <c r="G223" s="128" t="str">
        <f t="shared" si="19"/>
        <v>#VALUE!</v>
      </c>
      <c r="H223" s="128" t="str">
        <f t="shared" si="20"/>
        <v>#VALUE!</v>
      </c>
      <c r="I223" s="128" t="str">
        <f t="shared" si="21"/>
        <v>#VALUE!</v>
      </c>
      <c r="J223" s="128" t="str">
        <f t="shared" si="22"/>
        <v>#VALUE!</v>
      </c>
      <c r="K223" s="128" t="str">
        <f t="shared" si="23"/>
        <v>#VALUE!</v>
      </c>
      <c r="L223" s="128" t="str">
        <f t="shared" si="24"/>
        <v>#VALUE!</v>
      </c>
      <c r="M223" s="128" t="str">
        <f t="shared" si="25"/>
        <v>#VALUE!</v>
      </c>
      <c r="N223" s="128" t="str">
        <f t="shared" si="26"/>
        <v>#VALUE!</v>
      </c>
      <c r="O223" s="128" t="str">
        <f t="shared" si="27"/>
        <v>#VALUE!</v>
      </c>
      <c r="P223" s="135" t="str">
        <f t="shared" si="12"/>
        <v>OPIOIDS</v>
      </c>
      <c r="Q223" s="4" t="b">
        <v>0</v>
      </c>
      <c r="R223" s="4" t="str">
        <f t="shared" si="13"/>
        <v>LOW</v>
      </c>
      <c r="S223" s="3">
        <v>44154.0</v>
      </c>
      <c r="T223" s="136">
        <f t="shared" si="28"/>
        <v>44476</v>
      </c>
      <c r="U223" s="4" t="str">
        <f t="shared" si="15"/>
        <v>DUE COMM</v>
      </c>
      <c r="V223" s="4" t="str">
        <f t="shared" si="16"/>
        <v> </v>
      </c>
      <c r="W223" s="123"/>
      <c r="X223" s="123"/>
      <c r="Y223" s="123"/>
      <c r="Z223" s="123"/>
      <c r="AA223" s="123"/>
      <c r="AB223" s="123"/>
      <c r="AC223" s="123"/>
      <c r="AD223" s="123"/>
      <c r="AE223" s="123"/>
    </row>
    <row r="224">
      <c r="A224" s="137">
        <v>10157.0</v>
      </c>
      <c r="B224" s="138" t="s">
        <v>6579</v>
      </c>
      <c r="C224" s="139" t="b">
        <v>1</v>
      </c>
      <c r="D224" s="133">
        <v>44448.0</v>
      </c>
      <c r="E224" s="128" t="str">
        <f t="shared" si="17"/>
        <v>#VALUE!</v>
      </c>
      <c r="F224" s="128" t="str">
        <f t="shared" si="18"/>
        <v>#VALUE!</v>
      </c>
      <c r="G224" s="128" t="str">
        <f t="shared" si="19"/>
        <v>#VALUE!</v>
      </c>
      <c r="H224" s="134" t="str">
        <f t="shared" si="20"/>
        <v>OPI RX</v>
      </c>
      <c r="I224" s="128" t="str">
        <f t="shared" si="21"/>
        <v>#VALUE!</v>
      </c>
      <c r="J224" s="134" t="str">
        <f t="shared" si="22"/>
        <v>OPI RX</v>
      </c>
      <c r="K224" s="128" t="str">
        <f t="shared" si="23"/>
        <v>#VALUE!</v>
      </c>
      <c r="L224" s="128" t="str">
        <f t="shared" si="24"/>
        <v>#VALUE!</v>
      </c>
      <c r="M224" s="128" t="str">
        <f t="shared" si="25"/>
        <v>#VALUE!</v>
      </c>
      <c r="N224" s="134" t="str">
        <f t="shared" si="26"/>
        <v>OPI RX</v>
      </c>
      <c r="O224" s="128" t="str">
        <f t="shared" si="27"/>
        <v>#VALUE!</v>
      </c>
      <c r="P224" s="135" t="str">
        <f t="shared" si="12"/>
        <v>OPIOIDS</v>
      </c>
      <c r="Q224" s="4" t="b">
        <v>1</v>
      </c>
      <c r="R224" s="135" t="str">
        <f t="shared" si="13"/>
        <v>HIGH</v>
      </c>
      <c r="S224" s="3"/>
      <c r="T224" s="136">
        <f t="shared" si="28"/>
        <v>44448</v>
      </c>
      <c r="U224" s="4" t="str">
        <f t="shared" si="15"/>
        <v>DUE COMM</v>
      </c>
      <c r="V224" s="4" t="str">
        <f t="shared" si="16"/>
        <v> </v>
      </c>
      <c r="W224" s="123"/>
      <c r="X224" s="123"/>
      <c r="Y224" s="123"/>
      <c r="Z224" s="150"/>
      <c r="AA224" s="123"/>
      <c r="AB224" s="123"/>
      <c r="AC224" s="123"/>
      <c r="AD224" s="123"/>
      <c r="AE224" s="123"/>
    </row>
    <row r="225">
      <c r="A225" s="130">
        <v>10158.0</v>
      </c>
      <c r="B225" s="131" t="s">
        <v>6580</v>
      </c>
      <c r="C225" s="132" t="b">
        <v>1</v>
      </c>
      <c r="D225" s="133">
        <v>44384.0</v>
      </c>
      <c r="E225" s="128" t="str">
        <f t="shared" si="17"/>
        <v>#VALUE!</v>
      </c>
      <c r="F225" s="134" t="str">
        <f t="shared" si="18"/>
        <v>OPI RX</v>
      </c>
      <c r="G225" s="128" t="str">
        <f t="shared" si="19"/>
        <v>#VALUE!</v>
      </c>
      <c r="H225" s="128" t="str">
        <f t="shared" si="20"/>
        <v>#VALUE!</v>
      </c>
      <c r="I225" s="128" t="str">
        <f t="shared" si="21"/>
        <v>#VALUE!</v>
      </c>
      <c r="J225" s="128" t="str">
        <f t="shared" si="22"/>
        <v>#VALUE!</v>
      </c>
      <c r="K225" s="128" t="str">
        <f t="shared" si="23"/>
        <v>#VALUE!</v>
      </c>
      <c r="L225" s="128" t="str">
        <f t="shared" si="24"/>
        <v>#VALUE!</v>
      </c>
      <c r="M225" s="128" t="str">
        <f t="shared" si="25"/>
        <v>#VALUE!</v>
      </c>
      <c r="N225" s="128" t="str">
        <f t="shared" si="26"/>
        <v>#VALUE!</v>
      </c>
      <c r="O225" s="128" t="str">
        <f t="shared" si="27"/>
        <v>#VALUE!</v>
      </c>
      <c r="P225" s="135" t="str">
        <f t="shared" si="12"/>
        <v>OPIOIDS</v>
      </c>
      <c r="Q225" s="4" t="b">
        <v>0</v>
      </c>
      <c r="R225" s="4" t="str">
        <f t="shared" si="13"/>
        <v>LOW</v>
      </c>
      <c r="S225" s="3"/>
      <c r="T225" s="136">
        <f t="shared" si="28"/>
        <v>44384</v>
      </c>
      <c r="U225" s="4" t="str">
        <f t="shared" si="15"/>
        <v>DUE COMM</v>
      </c>
      <c r="V225" s="4" t="str">
        <f t="shared" si="16"/>
        <v> </v>
      </c>
      <c r="W225" s="123"/>
      <c r="X225" s="123"/>
      <c r="Y225" s="123"/>
      <c r="Z225" s="123"/>
      <c r="AA225" s="123"/>
      <c r="AB225" s="123"/>
      <c r="AC225" s="123"/>
      <c r="AD225" s="123"/>
      <c r="AE225" s="123"/>
    </row>
    <row r="226">
      <c r="A226" s="130">
        <v>10160.0</v>
      </c>
      <c r="B226" s="131" t="s">
        <v>6481</v>
      </c>
      <c r="C226" s="132" t="b">
        <v>1</v>
      </c>
      <c r="D226" s="133">
        <v>44384.0</v>
      </c>
      <c r="E226" s="134" t="str">
        <f t="shared" si="17"/>
        <v>OPI RX</v>
      </c>
      <c r="F226" s="128" t="str">
        <f t="shared" si="18"/>
        <v>#VALUE!</v>
      </c>
      <c r="G226" s="128" t="str">
        <f t="shared" si="19"/>
        <v>#VALUE!</v>
      </c>
      <c r="H226" s="128" t="str">
        <f t="shared" si="20"/>
        <v>#VALUE!</v>
      </c>
      <c r="I226" s="128" t="str">
        <f t="shared" si="21"/>
        <v>#VALUE!</v>
      </c>
      <c r="J226" s="128" t="str">
        <f t="shared" si="22"/>
        <v>#VALUE!</v>
      </c>
      <c r="K226" s="128" t="str">
        <f t="shared" si="23"/>
        <v>#VALUE!</v>
      </c>
      <c r="L226" s="128" t="str">
        <f t="shared" si="24"/>
        <v>#VALUE!</v>
      </c>
      <c r="M226" s="128" t="str">
        <f t="shared" si="25"/>
        <v>#VALUE!</v>
      </c>
      <c r="N226" s="128" t="str">
        <f t="shared" si="26"/>
        <v>#VALUE!</v>
      </c>
      <c r="O226" s="128" t="str">
        <f t="shared" si="27"/>
        <v>#VALUE!</v>
      </c>
      <c r="P226" s="135" t="str">
        <f t="shared" si="12"/>
        <v>OPIOIDS</v>
      </c>
      <c r="Q226" s="4" t="b">
        <v>0</v>
      </c>
      <c r="R226" s="4" t="str">
        <f t="shared" si="13"/>
        <v>LOW</v>
      </c>
      <c r="S226" s="3"/>
      <c r="T226" s="136">
        <f t="shared" si="28"/>
        <v>44384</v>
      </c>
      <c r="U226" s="4" t="str">
        <f t="shared" si="15"/>
        <v>DUE COMM</v>
      </c>
      <c r="V226" s="4" t="str">
        <f t="shared" si="16"/>
        <v> </v>
      </c>
      <c r="W226" s="123"/>
      <c r="X226" s="123"/>
      <c r="Y226" s="123"/>
      <c r="Z226" s="123"/>
      <c r="AA226" s="123"/>
      <c r="AB226" s="123"/>
      <c r="AC226" s="123"/>
      <c r="AD226" s="123"/>
      <c r="AE226" s="123"/>
    </row>
    <row r="227">
      <c r="A227" s="130">
        <v>10162.0</v>
      </c>
      <c r="B227" s="131" t="s">
        <v>6581</v>
      </c>
      <c r="C227" s="139" t="b">
        <v>1</v>
      </c>
      <c r="D227" s="133">
        <v>44442.0</v>
      </c>
      <c r="E227" s="134" t="str">
        <f t="shared" si="17"/>
        <v>OPI RX</v>
      </c>
      <c r="F227" s="128" t="str">
        <f t="shared" si="18"/>
        <v>#VALUE!</v>
      </c>
      <c r="G227" s="128" t="str">
        <f t="shared" si="19"/>
        <v>#VALUE!</v>
      </c>
      <c r="H227" s="128" t="str">
        <f t="shared" si="20"/>
        <v>#VALUE!</v>
      </c>
      <c r="I227" s="128" t="str">
        <f t="shared" si="21"/>
        <v>#VALUE!</v>
      </c>
      <c r="J227" s="128" t="str">
        <f t="shared" si="22"/>
        <v>#VALUE!</v>
      </c>
      <c r="K227" s="128" t="str">
        <f t="shared" si="23"/>
        <v>#VALUE!</v>
      </c>
      <c r="L227" s="128" t="str">
        <f t="shared" si="24"/>
        <v>#VALUE!</v>
      </c>
      <c r="M227" s="134" t="str">
        <f t="shared" si="25"/>
        <v>OPI RX</v>
      </c>
      <c r="N227" s="128" t="str">
        <f t="shared" si="26"/>
        <v>#VALUE!</v>
      </c>
      <c r="O227" s="128" t="str">
        <f t="shared" si="27"/>
        <v>#VALUE!</v>
      </c>
      <c r="P227" s="135" t="str">
        <f t="shared" si="12"/>
        <v>OPIOIDS</v>
      </c>
      <c r="Q227" s="2" t="b">
        <v>0</v>
      </c>
      <c r="R227" s="4" t="str">
        <f t="shared" si="13"/>
        <v>LOW</v>
      </c>
      <c r="S227" s="3"/>
      <c r="T227" s="136">
        <f t="shared" si="28"/>
        <v>44442</v>
      </c>
      <c r="U227" s="4" t="str">
        <f t="shared" si="15"/>
        <v>DUE COMM</v>
      </c>
      <c r="V227" s="4" t="str">
        <f t="shared" si="16"/>
        <v> </v>
      </c>
      <c r="W227" s="123"/>
      <c r="X227" s="123"/>
      <c r="Y227" s="123"/>
      <c r="Z227" s="123"/>
      <c r="AA227" s="123"/>
      <c r="AB227" s="123"/>
      <c r="AC227" s="123"/>
      <c r="AD227" s="123"/>
      <c r="AE227" s="123"/>
    </row>
    <row r="228">
      <c r="A228" s="127">
        <v>10164.0</v>
      </c>
      <c r="B228" s="2" t="s">
        <v>6582</v>
      </c>
      <c r="C228" s="122" t="b">
        <v>0</v>
      </c>
      <c r="D228" s="3" t="s">
        <v>6461</v>
      </c>
      <c r="E228" s="128" t="str">
        <f t="shared" si="17"/>
        <v>#VALUE!</v>
      </c>
      <c r="F228" s="128" t="str">
        <f t="shared" si="18"/>
        <v>#VALUE!</v>
      </c>
      <c r="G228" s="128" t="str">
        <f t="shared" si="19"/>
        <v>#VALUE!</v>
      </c>
      <c r="H228" s="128" t="str">
        <f t="shared" si="20"/>
        <v>#VALUE!</v>
      </c>
      <c r="I228" s="128" t="str">
        <f t="shared" si="21"/>
        <v>#VALUE!</v>
      </c>
      <c r="J228" s="128" t="str">
        <f t="shared" si="22"/>
        <v>#VALUE!</v>
      </c>
      <c r="K228" s="128" t="str">
        <f t="shared" si="23"/>
        <v>#VALUE!</v>
      </c>
      <c r="L228" s="128" t="str">
        <f t="shared" si="24"/>
        <v>#VALUE!</v>
      </c>
      <c r="M228" s="134" t="str">
        <f t="shared" si="25"/>
        <v>OPI RX</v>
      </c>
      <c r="N228" s="128" t="str">
        <f t="shared" si="26"/>
        <v>#VALUE!</v>
      </c>
      <c r="O228" s="128" t="str">
        <f t="shared" si="27"/>
        <v>#VALUE!</v>
      </c>
      <c r="P228" s="135" t="str">
        <f t="shared" si="12"/>
        <v>OPIOIDS</v>
      </c>
      <c r="Q228" s="4" t="b">
        <v>1</v>
      </c>
      <c r="R228" s="135" t="str">
        <f t="shared" si="13"/>
        <v>HIGH</v>
      </c>
      <c r="S228" s="3"/>
      <c r="T228" s="3" t="str">
        <f t="shared" si="28"/>
        <v> - </v>
      </c>
      <c r="U228" s="4" t="str">
        <f t="shared" si="15"/>
        <v>DUE COMM</v>
      </c>
      <c r="V228" s="4" t="str">
        <f t="shared" si="16"/>
        <v> </v>
      </c>
      <c r="W228" s="123"/>
      <c r="X228" s="123"/>
      <c r="Y228" s="123"/>
      <c r="Z228" s="123"/>
      <c r="AA228" s="123"/>
      <c r="AB228" s="123"/>
      <c r="AC228" s="123"/>
      <c r="AD228" s="123"/>
      <c r="AE228" s="123"/>
    </row>
    <row r="229">
      <c r="A229" s="130">
        <v>10167.0</v>
      </c>
      <c r="B229" s="131" t="s">
        <v>6570</v>
      </c>
      <c r="C229" s="132" t="b">
        <v>1</v>
      </c>
      <c r="D229" s="133">
        <v>44559.0</v>
      </c>
      <c r="E229" s="128" t="str">
        <f t="shared" si="17"/>
        <v>#VALUE!</v>
      </c>
      <c r="F229" s="128" t="str">
        <f t="shared" si="18"/>
        <v>#VALUE!</v>
      </c>
      <c r="G229" s="128" t="str">
        <f t="shared" si="19"/>
        <v>#VALUE!</v>
      </c>
      <c r="H229" s="128" t="str">
        <f t="shared" si="20"/>
        <v>#VALUE!</v>
      </c>
      <c r="I229" s="128" t="str">
        <f t="shared" si="21"/>
        <v>#VALUE!</v>
      </c>
      <c r="J229" s="128" t="str">
        <f t="shared" si="22"/>
        <v>#VALUE!</v>
      </c>
      <c r="K229" s="128" t="str">
        <f t="shared" si="23"/>
        <v>#VALUE!</v>
      </c>
      <c r="L229" s="128" t="str">
        <f t="shared" si="24"/>
        <v>#VALUE!</v>
      </c>
      <c r="M229" s="128" t="str">
        <f t="shared" si="25"/>
        <v>#VALUE!</v>
      </c>
      <c r="N229" s="128" t="str">
        <f t="shared" si="26"/>
        <v>#VALUE!</v>
      </c>
      <c r="O229" s="128" t="str">
        <f t="shared" si="27"/>
        <v>#VALUE!</v>
      </c>
      <c r="P229" s="4" t="str">
        <f t="shared" si="12"/>
        <v>NO RX</v>
      </c>
      <c r="Q229" s="2" t="b">
        <v>0</v>
      </c>
      <c r="R229" s="4" t="str">
        <f t="shared" si="13"/>
        <v>LOW</v>
      </c>
      <c r="S229" s="3">
        <v>44369.0</v>
      </c>
      <c r="T229" s="136">
        <f t="shared" si="28"/>
        <v>44559</v>
      </c>
      <c r="U229" s="4" t="str">
        <f t="shared" si="15"/>
        <v> </v>
      </c>
      <c r="V229" s="4" t="str">
        <f t="shared" si="16"/>
        <v> </v>
      </c>
      <c r="W229" s="123"/>
      <c r="X229" s="123"/>
      <c r="Y229" s="123"/>
      <c r="Z229" s="123"/>
      <c r="AA229" s="123"/>
      <c r="AB229" s="123"/>
      <c r="AC229" s="123"/>
      <c r="AD229" s="123"/>
      <c r="AE229" s="123"/>
    </row>
    <row r="230">
      <c r="A230" s="142">
        <v>10174.0</v>
      </c>
      <c r="B230" s="143" t="s">
        <v>6583</v>
      </c>
      <c r="C230" s="124" t="b">
        <v>0</v>
      </c>
      <c r="D230" s="3" t="s">
        <v>6461</v>
      </c>
      <c r="E230" s="128" t="str">
        <f t="shared" si="17"/>
        <v>#VALUE!</v>
      </c>
      <c r="F230" s="128" t="str">
        <f t="shared" si="18"/>
        <v>#VALUE!</v>
      </c>
      <c r="G230" s="128" t="str">
        <f t="shared" si="19"/>
        <v>#VALUE!</v>
      </c>
      <c r="H230" s="128" t="str">
        <f t="shared" si="20"/>
        <v>#VALUE!</v>
      </c>
      <c r="I230" s="128" t="str">
        <f t="shared" si="21"/>
        <v>#VALUE!</v>
      </c>
      <c r="J230" s="128" t="str">
        <f t="shared" si="22"/>
        <v>#VALUE!</v>
      </c>
      <c r="K230" s="128" t="str">
        <f t="shared" si="23"/>
        <v>#VALUE!</v>
      </c>
      <c r="L230" s="128" t="str">
        <f t="shared" si="24"/>
        <v>#VALUE!</v>
      </c>
      <c r="M230" s="134" t="str">
        <f t="shared" si="25"/>
        <v>OPI RX</v>
      </c>
      <c r="N230" s="128" t="str">
        <f t="shared" si="26"/>
        <v>#VALUE!</v>
      </c>
      <c r="O230" s="128" t="str">
        <f t="shared" si="27"/>
        <v>#VALUE!</v>
      </c>
      <c r="P230" s="135" t="str">
        <f t="shared" si="12"/>
        <v>OPIOIDS</v>
      </c>
      <c r="Q230" s="4" t="b">
        <v>0</v>
      </c>
      <c r="R230" s="4" t="str">
        <f t="shared" si="13"/>
        <v>LOW</v>
      </c>
      <c r="S230" s="3"/>
      <c r="T230" s="3" t="str">
        <f t="shared" si="28"/>
        <v> - </v>
      </c>
      <c r="U230" s="4" t="str">
        <f t="shared" si="15"/>
        <v>DUE COMM</v>
      </c>
      <c r="V230" s="4" t="str">
        <f t="shared" si="16"/>
        <v> </v>
      </c>
      <c r="W230" s="123"/>
      <c r="X230" s="123"/>
      <c r="Y230" s="123"/>
      <c r="Z230" s="150"/>
      <c r="AA230" s="123"/>
      <c r="AB230" s="123"/>
      <c r="AC230" s="123"/>
      <c r="AD230" s="123"/>
      <c r="AE230" s="123"/>
    </row>
    <row r="231">
      <c r="A231" s="130">
        <v>10176.0</v>
      </c>
      <c r="B231" s="55" t="s">
        <v>6584</v>
      </c>
      <c r="C231" s="132" t="b">
        <v>1</v>
      </c>
      <c r="D231" s="140">
        <v>44577.0</v>
      </c>
      <c r="E231" s="128" t="str">
        <f t="shared" si="17"/>
        <v>#VALUE!</v>
      </c>
      <c r="F231" s="128" t="str">
        <f t="shared" si="18"/>
        <v>OPI RX</v>
      </c>
      <c r="G231" s="128" t="str">
        <f t="shared" si="19"/>
        <v>#VALUE!</v>
      </c>
      <c r="H231" s="128" t="str">
        <f t="shared" si="20"/>
        <v>#VALUE!</v>
      </c>
      <c r="I231" s="128" t="str">
        <f t="shared" si="21"/>
        <v>#VALUE!</v>
      </c>
      <c r="J231" s="128" t="str">
        <f t="shared" si="22"/>
        <v>#VALUE!</v>
      </c>
      <c r="K231" s="128" t="str">
        <f t="shared" si="23"/>
        <v>#VALUE!</v>
      </c>
      <c r="L231" s="128" t="str">
        <f t="shared" si="24"/>
        <v>#VALUE!</v>
      </c>
      <c r="M231" s="134" t="str">
        <f t="shared" si="25"/>
        <v>OPI RX</v>
      </c>
      <c r="N231" s="128" t="str">
        <f t="shared" si="26"/>
        <v>#VALUE!</v>
      </c>
      <c r="O231" s="128" t="str">
        <f t="shared" si="27"/>
        <v>#VALUE!</v>
      </c>
      <c r="P231" s="135" t="str">
        <f t="shared" si="12"/>
        <v>OPIOIDS</v>
      </c>
      <c r="Q231" s="4" t="b">
        <v>0</v>
      </c>
      <c r="R231" s="4" t="str">
        <f t="shared" si="13"/>
        <v>LOW</v>
      </c>
      <c r="S231" s="3"/>
      <c r="T231" s="136">
        <f t="shared" si="28"/>
        <v>44577</v>
      </c>
      <c r="U231" s="4" t="str">
        <f t="shared" si="15"/>
        <v>DUE COMM</v>
      </c>
      <c r="V231" s="4" t="str">
        <f t="shared" si="16"/>
        <v> </v>
      </c>
      <c r="W231" s="123"/>
      <c r="X231" s="123"/>
      <c r="Y231" s="123"/>
      <c r="Z231" s="123"/>
      <c r="AA231" s="123"/>
      <c r="AB231" s="123"/>
      <c r="AC231" s="123"/>
      <c r="AD231" s="123"/>
      <c r="AE231" s="123"/>
    </row>
    <row r="232">
      <c r="A232" s="130">
        <v>10181.0</v>
      </c>
      <c r="B232" s="55" t="s">
        <v>6585</v>
      </c>
      <c r="C232" s="139" t="b">
        <v>1</v>
      </c>
      <c r="D232" s="140">
        <v>44582.0</v>
      </c>
      <c r="E232" s="134" t="str">
        <f t="shared" si="17"/>
        <v>OPI RX</v>
      </c>
      <c r="F232" s="128" t="str">
        <f t="shared" si="18"/>
        <v>OPI RX</v>
      </c>
      <c r="G232" s="128" t="str">
        <f t="shared" si="19"/>
        <v>#VALUE!</v>
      </c>
      <c r="H232" s="128" t="str">
        <f t="shared" si="20"/>
        <v>#VALUE!</v>
      </c>
      <c r="I232" s="128" t="str">
        <f t="shared" si="21"/>
        <v>#VALUE!</v>
      </c>
      <c r="J232" s="128" t="str">
        <f t="shared" si="22"/>
        <v>#VALUE!</v>
      </c>
      <c r="K232" s="128" t="str">
        <f t="shared" si="23"/>
        <v>#VALUE!</v>
      </c>
      <c r="L232" s="128" t="str">
        <f t="shared" si="24"/>
        <v>#VALUE!</v>
      </c>
      <c r="M232" s="128" t="str">
        <f t="shared" si="25"/>
        <v>#VALUE!</v>
      </c>
      <c r="N232" s="128" t="str">
        <f t="shared" si="26"/>
        <v>#VALUE!</v>
      </c>
      <c r="O232" s="128" t="str">
        <f t="shared" si="27"/>
        <v>#VALUE!</v>
      </c>
      <c r="P232" s="135" t="str">
        <f t="shared" si="12"/>
        <v>OPIOIDS</v>
      </c>
      <c r="Q232" s="4" t="b">
        <v>0</v>
      </c>
      <c r="R232" s="4" t="str">
        <f t="shared" si="13"/>
        <v>LOW</v>
      </c>
      <c r="S232" s="3"/>
      <c r="T232" s="136">
        <f t="shared" si="28"/>
        <v>44582</v>
      </c>
      <c r="U232" s="4" t="str">
        <f t="shared" si="15"/>
        <v>DUE COMM</v>
      </c>
      <c r="V232" s="4" t="str">
        <f t="shared" si="16"/>
        <v> </v>
      </c>
      <c r="W232" s="123"/>
      <c r="X232" s="123"/>
      <c r="Y232" s="123"/>
      <c r="Z232" s="123"/>
      <c r="AA232" s="123"/>
      <c r="AB232" s="123"/>
      <c r="AC232" s="123"/>
      <c r="AD232" s="123"/>
      <c r="AE232" s="123"/>
    </row>
    <row r="233">
      <c r="A233" s="137">
        <v>10185.0</v>
      </c>
      <c r="B233" s="138" t="s">
        <v>6546</v>
      </c>
      <c r="C233" s="139" t="b">
        <v>1</v>
      </c>
      <c r="D233" s="133">
        <v>44539.0</v>
      </c>
      <c r="E233" s="128" t="str">
        <f t="shared" si="17"/>
        <v>#VALUE!</v>
      </c>
      <c r="F233" s="128" t="str">
        <f t="shared" si="18"/>
        <v>#VALUE!</v>
      </c>
      <c r="G233" s="134" t="str">
        <f t="shared" si="19"/>
        <v>OPI RX</v>
      </c>
      <c r="H233" s="128" t="str">
        <f t="shared" si="20"/>
        <v>#VALUE!</v>
      </c>
      <c r="I233" s="128" t="str">
        <f t="shared" si="21"/>
        <v>#VALUE!</v>
      </c>
      <c r="J233" s="128" t="str">
        <f t="shared" si="22"/>
        <v>#VALUE!</v>
      </c>
      <c r="K233" s="128" t="str">
        <f t="shared" si="23"/>
        <v>#VALUE!</v>
      </c>
      <c r="L233" s="128" t="str">
        <f t="shared" si="24"/>
        <v>#VALUE!</v>
      </c>
      <c r="M233" s="128" t="str">
        <f t="shared" si="25"/>
        <v>#VALUE!</v>
      </c>
      <c r="N233" s="128" t="str">
        <f t="shared" si="26"/>
        <v>#VALUE!</v>
      </c>
      <c r="O233" s="128" t="str">
        <f t="shared" si="27"/>
        <v>#VALUE!</v>
      </c>
      <c r="P233" s="135" t="str">
        <f t="shared" si="12"/>
        <v>OPIOIDS</v>
      </c>
      <c r="Q233" s="2" t="b">
        <v>1</v>
      </c>
      <c r="R233" s="135" t="str">
        <f t="shared" si="13"/>
        <v>HIGH</v>
      </c>
      <c r="S233" s="3">
        <v>44279.0</v>
      </c>
      <c r="T233" s="136">
        <f t="shared" si="28"/>
        <v>44539</v>
      </c>
      <c r="U233" s="4" t="str">
        <f t="shared" si="15"/>
        <v> </v>
      </c>
      <c r="V233" s="4" t="str">
        <f t="shared" si="16"/>
        <v> </v>
      </c>
      <c r="W233" s="123"/>
      <c r="X233" s="123"/>
      <c r="Y233" s="123"/>
      <c r="Z233" s="123"/>
      <c r="AA233" s="123"/>
      <c r="AB233" s="123"/>
      <c r="AC233" s="123"/>
      <c r="AD233" s="123"/>
      <c r="AE233" s="123"/>
    </row>
    <row r="234">
      <c r="A234" s="130">
        <v>10194.0</v>
      </c>
      <c r="B234" s="131" t="s">
        <v>6586</v>
      </c>
      <c r="C234" s="132" t="b">
        <v>1</v>
      </c>
      <c r="D234" s="133">
        <v>44441.0</v>
      </c>
      <c r="E234" s="134" t="str">
        <f t="shared" si="17"/>
        <v>OPI RX</v>
      </c>
      <c r="F234" s="128" t="str">
        <f t="shared" si="18"/>
        <v>#VALUE!</v>
      </c>
      <c r="G234" s="128" t="str">
        <f t="shared" si="19"/>
        <v>#VALUE!</v>
      </c>
      <c r="H234" s="128" t="str">
        <f t="shared" si="20"/>
        <v>#VALUE!</v>
      </c>
      <c r="I234" s="128" t="str">
        <f t="shared" si="21"/>
        <v>#VALUE!</v>
      </c>
      <c r="J234" s="128" t="str">
        <f t="shared" si="22"/>
        <v>#VALUE!</v>
      </c>
      <c r="K234" s="128" t="str">
        <f t="shared" si="23"/>
        <v>#VALUE!</v>
      </c>
      <c r="L234" s="128" t="str">
        <f t="shared" si="24"/>
        <v>#VALUE!</v>
      </c>
      <c r="M234" s="128" t="str">
        <f t="shared" si="25"/>
        <v>#VALUE!</v>
      </c>
      <c r="N234" s="128" t="str">
        <f t="shared" si="26"/>
        <v>#VALUE!</v>
      </c>
      <c r="O234" s="128" t="str">
        <f t="shared" si="27"/>
        <v>#VALUE!</v>
      </c>
      <c r="P234" s="135" t="str">
        <f t="shared" si="12"/>
        <v>OPIOIDS</v>
      </c>
      <c r="Q234" s="2" t="b">
        <v>0</v>
      </c>
      <c r="R234" s="4" t="str">
        <f t="shared" si="13"/>
        <v>LOW</v>
      </c>
      <c r="S234" s="3"/>
      <c r="T234" s="136">
        <f t="shared" si="28"/>
        <v>44441</v>
      </c>
      <c r="U234" s="4" t="str">
        <f t="shared" si="15"/>
        <v>DUE COMM</v>
      </c>
      <c r="V234" s="4" t="str">
        <f t="shared" si="16"/>
        <v> </v>
      </c>
      <c r="W234" s="123"/>
      <c r="X234" s="123"/>
      <c r="Y234" s="123"/>
      <c r="Z234" s="123"/>
      <c r="AA234" s="123"/>
      <c r="AB234" s="123"/>
      <c r="AC234" s="123"/>
      <c r="AD234" s="123"/>
      <c r="AE234" s="123"/>
    </row>
    <row r="235">
      <c r="A235" s="130">
        <v>10196.0</v>
      </c>
      <c r="B235" s="131" t="s">
        <v>6587</v>
      </c>
      <c r="C235" s="132" t="b">
        <v>1</v>
      </c>
      <c r="D235" s="133">
        <v>44556.0</v>
      </c>
      <c r="E235" s="134" t="str">
        <f t="shared" si="17"/>
        <v>OPI RX</v>
      </c>
      <c r="F235" s="128" t="str">
        <f t="shared" si="18"/>
        <v>#VALUE!</v>
      </c>
      <c r="G235" s="128" t="str">
        <f t="shared" si="19"/>
        <v>#VALUE!</v>
      </c>
      <c r="H235" s="128" t="str">
        <f t="shared" si="20"/>
        <v>#VALUE!</v>
      </c>
      <c r="I235" s="128" t="str">
        <f t="shared" si="21"/>
        <v>#VALUE!</v>
      </c>
      <c r="J235" s="128" t="str">
        <f t="shared" si="22"/>
        <v>#VALUE!</v>
      </c>
      <c r="K235" s="128" t="str">
        <f t="shared" si="23"/>
        <v>#VALUE!</v>
      </c>
      <c r="L235" s="128" t="str">
        <f t="shared" si="24"/>
        <v>#VALUE!</v>
      </c>
      <c r="M235" s="128" t="str">
        <f t="shared" si="25"/>
        <v>#VALUE!</v>
      </c>
      <c r="N235" s="128" t="str">
        <f t="shared" si="26"/>
        <v>#VALUE!</v>
      </c>
      <c r="O235" s="128" t="str">
        <f t="shared" si="27"/>
        <v>#VALUE!</v>
      </c>
      <c r="P235" s="135" t="str">
        <f t="shared" si="12"/>
        <v>OPIOIDS</v>
      </c>
      <c r="Q235" s="4" t="b">
        <v>1</v>
      </c>
      <c r="R235" s="135" t="str">
        <f t="shared" si="13"/>
        <v>HIGH</v>
      </c>
      <c r="S235" s="3">
        <v>44515.0</v>
      </c>
      <c r="T235" s="136">
        <f t="shared" si="28"/>
        <v>44556</v>
      </c>
      <c r="U235" s="4" t="str">
        <f t="shared" si="15"/>
        <v> </v>
      </c>
      <c r="V235" s="4" t="str">
        <f t="shared" si="16"/>
        <v> </v>
      </c>
      <c r="W235" s="123"/>
      <c r="X235" s="123"/>
      <c r="Y235" s="123"/>
      <c r="Z235" s="123"/>
      <c r="AA235" s="123"/>
      <c r="AB235" s="123"/>
      <c r="AC235" s="123"/>
      <c r="AD235" s="123"/>
      <c r="AE235" s="123"/>
    </row>
    <row r="236">
      <c r="A236" s="142">
        <v>10203.0</v>
      </c>
      <c r="B236" s="143" t="s">
        <v>6588</v>
      </c>
      <c r="C236" s="122" t="b">
        <v>0</v>
      </c>
      <c r="D236" s="3" t="s">
        <v>6461</v>
      </c>
      <c r="E236" s="134" t="str">
        <f t="shared" si="17"/>
        <v>OPI RX</v>
      </c>
      <c r="F236" s="128" t="str">
        <f t="shared" si="18"/>
        <v>#VALUE!</v>
      </c>
      <c r="G236" s="128" t="str">
        <f t="shared" si="19"/>
        <v>#VALUE!</v>
      </c>
      <c r="H236" s="128" t="str">
        <f t="shared" si="20"/>
        <v>#VALUE!</v>
      </c>
      <c r="I236" s="128" t="str">
        <f t="shared" si="21"/>
        <v>#VALUE!</v>
      </c>
      <c r="J236" s="128" t="str">
        <f t="shared" si="22"/>
        <v>#VALUE!</v>
      </c>
      <c r="K236" s="128" t="str">
        <f t="shared" si="23"/>
        <v>#VALUE!</v>
      </c>
      <c r="L236" s="128" t="str">
        <f t="shared" si="24"/>
        <v>#VALUE!</v>
      </c>
      <c r="M236" s="128" t="str">
        <f t="shared" si="25"/>
        <v>#VALUE!</v>
      </c>
      <c r="N236" s="128" t="str">
        <f t="shared" si="26"/>
        <v>#VALUE!</v>
      </c>
      <c r="O236" s="128" t="str">
        <f t="shared" si="27"/>
        <v>#VALUE!</v>
      </c>
      <c r="P236" s="135" t="str">
        <f t="shared" si="12"/>
        <v>OPIOIDS</v>
      </c>
      <c r="Q236" s="2" t="b">
        <v>0</v>
      </c>
      <c r="R236" s="4" t="str">
        <f t="shared" si="13"/>
        <v>LOW</v>
      </c>
      <c r="S236" s="3"/>
      <c r="T236" s="3" t="str">
        <f t="shared" si="28"/>
        <v> - </v>
      </c>
      <c r="U236" s="4" t="str">
        <f t="shared" si="15"/>
        <v>DUE COMM</v>
      </c>
      <c r="V236" s="4" t="str">
        <f t="shared" si="16"/>
        <v> </v>
      </c>
      <c r="W236" s="123"/>
      <c r="X236" s="123"/>
      <c r="Y236" s="123"/>
      <c r="Z236" s="123"/>
      <c r="AA236" s="123"/>
      <c r="AB236" s="123"/>
      <c r="AC236" s="123"/>
      <c r="AD236" s="123"/>
      <c r="AE236" s="123"/>
    </row>
    <row r="237">
      <c r="A237" s="137">
        <v>10204.0</v>
      </c>
      <c r="B237" s="138" t="s">
        <v>6483</v>
      </c>
      <c r="C237" s="132" t="b">
        <v>1</v>
      </c>
      <c r="D237" s="133">
        <v>44483.0</v>
      </c>
      <c r="E237" s="128" t="str">
        <f t="shared" si="17"/>
        <v>#VALUE!</v>
      </c>
      <c r="F237" s="128" t="str">
        <f t="shared" si="18"/>
        <v>#VALUE!</v>
      </c>
      <c r="G237" s="128" t="str">
        <f t="shared" si="19"/>
        <v>#VALUE!</v>
      </c>
      <c r="H237" s="128" t="str">
        <f t="shared" si="20"/>
        <v>#VALUE!</v>
      </c>
      <c r="I237" s="128" t="str">
        <f t="shared" si="21"/>
        <v>#VALUE!</v>
      </c>
      <c r="J237" s="128" t="str">
        <f t="shared" si="22"/>
        <v>#VALUE!</v>
      </c>
      <c r="K237" s="128" t="str">
        <f t="shared" si="23"/>
        <v>#VALUE!</v>
      </c>
      <c r="L237" s="128" t="str">
        <f t="shared" si="24"/>
        <v>#VALUE!</v>
      </c>
      <c r="M237" s="128" t="str">
        <f t="shared" si="25"/>
        <v>#VALUE!</v>
      </c>
      <c r="N237" s="128" t="str">
        <f t="shared" si="26"/>
        <v>#VALUE!</v>
      </c>
      <c r="O237" s="128" t="str">
        <f t="shared" si="27"/>
        <v>#VALUE!</v>
      </c>
      <c r="P237" s="4" t="str">
        <f t="shared" si="12"/>
        <v>NO RX</v>
      </c>
      <c r="Q237" s="4" t="b">
        <v>0</v>
      </c>
      <c r="R237" s="4" t="str">
        <f t="shared" si="13"/>
        <v>LOW</v>
      </c>
      <c r="S237" s="3">
        <v>44200.0</v>
      </c>
      <c r="T237" s="136">
        <f t="shared" si="28"/>
        <v>44483</v>
      </c>
      <c r="U237" s="4" t="str">
        <f t="shared" si="15"/>
        <v>DUE COMM</v>
      </c>
      <c r="V237" s="4" t="str">
        <f t="shared" si="16"/>
        <v> </v>
      </c>
      <c r="W237" s="123"/>
      <c r="X237" s="123"/>
      <c r="Y237" s="123"/>
      <c r="Z237" s="123"/>
      <c r="AA237" s="123"/>
      <c r="AB237" s="123"/>
      <c r="AC237" s="123"/>
      <c r="AD237" s="123"/>
      <c r="AE237" s="123"/>
    </row>
    <row r="238">
      <c r="A238" s="142">
        <v>10205.0</v>
      </c>
      <c r="B238" s="143" t="s">
        <v>6491</v>
      </c>
      <c r="C238" s="124" t="b">
        <v>0</v>
      </c>
      <c r="D238" s="3" t="s">
        <v>6461</v>
      </c>
      <c r="E238" s="128" t="str">
        <f t="shared" si="17"/>
        <v>#VALUE!</v>
      </c>
      <c r="F238" s="134" t="str">
        <f t="shared" si="18"/>
        <v>OPI RX</v>
      </c>
      <c r="G238" s="128" t="str">
        <f t="shared" si="19"/>
        <v>#VALUE!</v>
      </c>
      <c r="H238" s="128" t="str">
        <f t="shared" si="20"/>
        <v>#VALUE!</v>
      </c>
      <c r="I238" s="128" t="str">
        <f t="shared" si="21"/>
        <v>#VALUE!</v>
      </c>
      <c r="J238" s="128" t="str">
        <f t="shared" si="22"/>
        <v>#VALUE!</v>
      </c>
      <c r="K238" s="128" t="str">
        <f t="shared" si="23"/>
        <v>#VALUE!</v>
      </c>
      <c r="L238" s="128" t="str">
        <f t="shared" si="24"/>
        <v>#VALUE!</v>
      </c>
      <c r="M238" s="128" t="str">
        <f t="shared" si="25"/>
        <v>#VALUE!</v>
      </c>
      <c r="N238" s="128" t="str">
        <f t="shared" si="26"/>
        <v>#VALUE!</v>
      </c>
      <c r="O238" s="128" t="str">
        <f t="shared" si="27"/>
        <v>#VALUE!</v>
      </c>
      <c r="P238" s="135" t="str">
        <f t="shared" si="12"/>
        <v>OPIOIDS</v>
      </c>
      <c r="Q238" s="4" t="b">
        <v>0</v>
      </c>
      <c r="R238" s="4" t="str">
        <f t="shared" si="13"/>
        <v>LOW</v>
      </c>
      <c r="S238" s="3"/>
      <c r="T238" s="3" t="str">
        <f t="shared" si="28"/>
        <v> - </v>
      </c>
      <c r="U238" s="4" t="str">
        <f t="shared" si="15"/>
        <v>DUE COMM</v>
      </c>
      <c r="V238" s="4" t="str">
        <f t="shared" si="16"/>
        <v> </v>
      </c>
      <c r="W238" s="123"/>
      <c r="X238" s="123"/>
      <c r="Y238" s="123"/>
      <c r="Z238" s="123"/>
      <c r="AA238" s="123"/>
      <c r="AB238" s="123"/>
      <c r="AC238" s="123"/>
      <c r="AD238" s="123"/>
      <c r="AE238" s="123"/>
    </row>
    <row r="239">
      <c r="A239" s="130">
        <v>10219.0</v>
      </c>
      <c r="B239" s="131" t="s">
        <v>6589</v>
      </c>
      <c r="C239" s="139" t="b">
        <v>1</v>
      </c>
      <c r="D239" s="133">
        <v>44466.0</v>
      </c>
      <c r="E239" s="128" t="str">
        <f t="shared" si="17"/>
        <v>#VALUE!</v>
      </c>
      <c r="F239" s="134" t="str">
        <f t="shared" si="18"/>
        <v>OPI RX</v>
      </c>
      <c r="G239" s="128" t="str">
        <f t="shared" si="19"/>
        <v>#VALUE!</v>
      </c>
      <c r="H239" s="128" t="str">
        <f t="shared" si="20"/>
        <v>#VALUE!</v>
      </c>
      <c r="I239" s="128" t="str">
        <f t="shared" si="21"/>
        <v>#VALUE!</v>
      </c>
      <c r="J239" s="128" t="str">
        <f t="shared" si="22"/>
        <v>#VALUE!</v>
      </c>
      <c r="K239" s="128" t="str">
        <f t="shared" si="23"/>
        <v>#VALUE!</v>
      </c>
      <c r="L239" s="128" t="str">
        <f t="shared" si="24"/>
        <v>#VALUE!</v>
      </c>
      <c r="M239" s="128" t="str">
        <f t="shared" si="25"/>
        <v>#VALUE!</v>
      </c>
      <c r="N239" s="128" t="str">
        <f t="shared" si="26"/>
        <v>#VALUE!</v>
      </c>
      <c r="O239" s="128" t="str">
        <f t="shared" si="27"/>
        <v>#VALUE!</v>
      </c>
      <c r="P239" s="135" t="str">
        <f t="shared" si="12"/>
        <v>OPIOIDS</v>
      </c>
      <c r="Q239" s="4" t="b">
        <v>1</v>
      </c>
      <c r="R239" s="135" t="str">
        <f t="shared" si="13"/>
        <v>HIGH</v>
      </c>
      <c r="S239" s="3"/>
      <c r="T239" s="136">
        <f t="shared" si="28"/>
        <v>44466</v>
      </c>
      <c r="U239" s="4" t="str">
        <f t="shared" si="15"/>
        <v>DUE COMM</v>
      </c>
      <c r="V239" s="4" t="str">
        <f t="shared" si="16"/>
        <v> </v>
      </c>
      <c r="W239" s="123"/>
      <c r="X239" s="123"/>
      <c r="Y239" s="123"/>
      <c r="Z239" s="123"/>
      <c r="AA239" s="123"/>
      <c r="AB239" s="123"/>
      <c r="AC239" s="123"/>
      <c r="AD239" s="123"/>
      <c r="AE239" s="123"/>
    </row>
    <row r="240">
      <c r="A240" s="137">
        <v>10225.0</v>
      </c>
      <c r="B240" s="131" t="s">
        <v>6463</v>
      </c>
      <c r="C240" s="139" t="b">
        <v>1</v>
      </c>
      <c r="D240" s="133">
        <v>44476.0</v>
      </c>
      <c r="E240" s="128" t="str">
        <f t="shared" si="17"/>
        <v>#VALUE!</v>
      </c>
      <c r="F240" s="134" t="str">
        <f t="shared" si="18"/>
        <v>OPI RX</v>
      </c>
      <c r="G240" s="128" t="str">
        <f t="shared" si="19"/>
        <v>#VALUE!</v>
      </c>
      <c r="H240" s="128" t="str">
        <f t="shared" si="20"/>
        <v>#VALUE!</v>
      </c>
      <c r="I240" s="128" t="str">
        <f t="shared" si="21"/>
        <v>#VALUE!</v>
      </c>
      <c r="J240" s="128" t="str">
        <f t="shared" si="22"/>
        <v>#VALUE!</v>
      </c>
      <c r="K240" s="128" t="str">
        <f t="shared" si="23"/>
        <v>#VALUE!</v>
      </c>
      <c r="L240" s="128" t="str">
        <f t="shared" si="24"/>
        <v>#VALUE!</v>
      </c>
      <c r="M240" s="128" t="str">
        <f t="shared" si="25"/>
        <v>#VALUE!</v>
      </c>
      <c r="N240" s="128" t="str">
        <f t="shared" si="26"/>
        <v>#VALUE!</v>
      </c>
      <c r="O240" s="128" t="str">
        <f t="shared" si="27"/>
        <v>#VALUE!</v>
      </c>
      <c r="P240" s="135" t="str">
        <f t="shared" si="12"/>
        <v>OPIOIDS</v>
      </c>
      <c r="Q240" s="4" t="b">
        <v>1</v>
      </c>
      <c r="R240" s="135" t="str">
        <f t="shared" si="13"/>
        <v>HIGH</v>
      </c>
      <c r="S240" s="3">
        <v>44462.0</v>
      </c>
      <c r="T240" s="136">
        <f t="shared" si="28"/>
        <v>44476</v>
      </c>
      <c r="U240" s="4" t="str">
        <f t="shared" si="15"/>
        <v> </v>
      </c>
      <c r="V240" s="4" t="str">
        <f t="shared" si="16"/>
        <v> </v>
      </c>
      <c r="W240" s="123"/>
      <c r="X240" s="123"/>
      <c r="Y240" s="123"/>
      <c r="Z240" s="123"/>
      <c r="AA240" s="123"/>
      <c r="AB240" s="123"/>
      <c r="AC240" s="123"/>
      <c r="AD240" s="123"/>
      <c r="AE240" s="123"/>
    </row>
    <row r="241">
      <c r="A241" s="130">
        <v>10230.0</v>
      </c>
      <c r="B241" s="131" t="s">
        <v>6590</v>
      </c>
      <c r="C241" s="139" t="b">
        <v>1</v>
      </c>
      <c r="D241" s="133">
        <v>44410.0</v>
      </c>
      <c r="E241" s="128" t="str">
        <f t="shared" si="17"/>
        <v>#VALUE!</v>
      </c>
      <c r="F241" s="134" t="str">
        <f t="shared" si="18"/>
        <v>OPI RX</v>
      </c>
      <c r="G241" s="128" t="str">
        <f t="shared" si="19"/>
        <v>#VALUE!</v>
      </c>
      <c r="H241" s="128" t="str">
        <f t="shared" si="20"/>
        <v>#VALUE!</v>
      </c>
      <c r="I241" s="128" t="str">
        <f t="shared" si="21"/>
        <v>#VALUE!</v>
      </c>
      <c r="J241" s="128" t="str">
        <f t="shared" si="22"/>
        <v>#VALUE!</v>
      </c>
      <c r="K241" s="128" t="str">
        <f t="shared" si="23"/>
        <v>#VALUE!</v>
      </c>
      <c r="L241" s="128" t="str">
        <f t="shared" si="24"/>
        <v>#VALUE!</v>
      </c>
      <c r="M241" s="128" t="str">
        <f t="shared" si="25"/>
        <v>#VALUE!</v>
      </c>
      <c r="N241" s="128" t="str">
        <f t="shared" si="26"/>
        <v>#VALUE!</v>
      </c>
      <c r="O241" s="128" t="str">
        <f t="shared" si="27"/>
        <v>#VALUE!</v>
      </c>
      <c r="P241" s="135" t="str">
        <f t="shared" si="12"/>
        <v>OPIOIDS</v>
      </c>
      <c r="Q241" s="4" t="b">
        <v>1</v>
      </c>
      <c r="R241" s="135" t="str">
        <f t="shared" si="13"/>
        <v>HIGH</v>
      </c>
      <c r="S241" s="3"/>
      <c r="T241" s="136">
        <f t="shared" si="28"/>
        <v>44410</v>
      </c>
      <c r="U241" s="4" t="str">
        <f t="shared" si="15"/>
        <v>DUE COMM</v>
      </c>
      <c r="V241" s="4" t="str">
        <f t="shared" si="16"/>
        <v> </v>
      </c>
      <c r="W241" s="123"/>
      <c r="X241" s="123"/>
      <c r="Y241" s="123"/>
      <c r="Z241" s="123"/>
      <c r="AA241" s="123"/>
      <c r="AB241" s="123"/>
      <c r="AC241" s="123"/>
      <c r="AD241" s="123"/>
      <c r="AE241" s="123"/>
    </row>
    <row r="242">
      <c r="A242" s="130">
        <v>10244.0</v>
      </c>
      <c r="B242" s="131" t="s">
        <v>6477</v>
      </c>
      <c r="C242" s="132" t="b">
        <v>1</v>
      </c>
      <c r="D242" s="133">
        <v>44442.0</v>
      </c>
      <c r="E242" s="128" t="str">
        <f t="shared" si="17"/>
        <v>#VALUE!</v>
      </c>
      <c r="F242" s="128" t="str">
        <f t="shared" si="18"/>
        <v>#VALUE!</v>
      </c>
      <c r="G242" s="128" t="str">
        <f t="shared" si="19"/>
        <v>#VALUE!</v>
      </c>
      <c r="H242" s="128" t="str">
        <f t="shared" si="20"/>
        <v>#VALUE!</v>
      </c>
      <c r="I242" s="128" t="str">
        <f t="shared" si="21"/>
        <v>#VALUE!</v>
      </c>
      <c r="J242" s="128" t="str">
        <f t="shared" si="22"/>
        <v>#VALUE!</v>
      </c>
      <c r="K242" s="128" t="str">
        <f t="shared" si="23"/>
        <v>#VALUE!</v>
      </c>
      <c r="L242" s="128" t="str">
        <f t="shared" si="24"/>
        <v>#VALUE!</v>
      </c>
      <c r="M242" s="128" t="str">
        <f t="shared" si="25"/>
        <v>#VALUE!</v>
      </c>
      <c r="N242" s="128" t="str">
        <f t="shared" si="26"/>
        <v>#VALUE!</v>
      </c>
      <c r="O242" s="128" t="str">
        <f t="shared" si="27"/>
        <v>#VALUE!</v>
      </c>
      <c r="P242" s="4" t="str">
        <f t="shared" si="12"/>
        <v>NO RX</v>
      </c>
      <c r="Q242" s="4" t="b">
        <v>0</v>
      </c>
      <c r="R242" s="4" t="str">
        <f t="shared" si="13"/>
        <v>LOW</v>
      </c>
      <c r="S242" s="3"/>
      <c r="T242" s="136">
        <f t="shared" si="28"/>
        <v>44442</v>
      </c>
      <c r="U242" s="4" t="str">
        <f t="shared" si="15"/>
        <v>DUE COMM</v>
      </c>
      <c r="V242" s="4" t="str">
        <f t="shared" si="16"/>
        <v> </v>
      </c>
      <c r="W242" s="123"/>
      <c r="X242" s="123"/>
      <c r="Y242" s="123"/>
      <c r="Z242" s="123"/>
      <c r="AA242" s="123"/>
      <c r="AB242" s="123"/>
      <c r="AC242" s="123"/>
      <c r="AD242" s="123"/>
      <c r="AE242" s="123"/>
    </row>
    <row r="243">
      <c r="A243" s="142">
        <v>10251.0</v>
      </c>
      <c r="B243" s="2" t="s">
        <v>6461</v>
      </c>
      <c r="C243" s="122" t="b">
        <v>0</v>
      </c>
      <c r="D243" s="3" t="s">
        <v>6461</v>
      </c>
      <c r="E243" s="128" t="str">
        <f t="shared" si="17"/>
        <v>#VALUE!</v>
      </c>
      <c r="F243" s="128" t="str">
        <f t="shared" si="18"/>
        <v>#VALUE!</v>
      </c>
      <c r="G243" s="128" t="str">
        <f t="shared" si="19"/>
        <v>#VALUE!</v>
      </c>
      <c r="H243" s="128" t="str">
        <f t="shared" si="20"/>
        <v>#VALUE!</v>
      </c>
      <c r="I243" s="128" t="str">
        <f t="shared" si="21"/>
        <v>#VALUE!</v>
      </c>
      <c r="J243" s="128" t="str">
        <f t="shared" si="22"/>
        <v>#VALUE!</v>
      </c>
      <c r="K243" s="128" t="str">
        <f t="shared" si="23"/>
        <v>#VALUE!</v>
      </c>
      <c r="L243" s="128" t="str">
        <f t="shared" si="24"/>
        <v>#VALUE!</v>
      </c>
      <c r="M243" s="128" t="str">
        <f t="shared" si="25"/>
        <v>#VALUE!</v>
      </c>
      <c r="N243" s="128" t="str">
        <f t="shared" si="26"/>
        <v>#VALUE!</v>
      </c>
      <c r="O243" s="128" t="str">
        <f t="shared" si="27"/>
        <v>#VALUE!</v>
      </c>
      <c r="P243" s="4" t="str">
        <f t="shared" si="12"/>
        <v>NO RX</v>
      </c>
      <c r="Q243" s="4" t="b">
        <v>0</v>
      </c>
      <c r="R243" s="4" t="str">
        <f t="shared" si="13"/>
        <v>LOW</v>
      </c>
      <c r="S243" s="3"/>
      <c r="T243" s="3" t="str">
        <f t="shared" si="28"/>
        <v> - </v>
      </c>
      <c r="U243" s="4" t="str">
        <f t="shared" si="15"/>
        <v>DUE COMM</v>
      </c>
      <c r="V243" s="4" t="str">
        <f t="shared" si="16"/>
        <v> </v>
      </c>
      <c r="W243" s="123"/>
      <c r="X243" s="123"/>
      <c r="Y243" s="123"/>
      <c r="Z243" s="123"/>
      <c r="AA243" s="123"/>
      <c r="AB243" s="123"/>
      <c r="AC243" s="123"/>
      <c r="AD243" s="123"/>
      <c r="AE243" s="123"/>
    </row>
    <row r="244">
      <c r="A244" s="142">
        <v>10252.0</v>
      </c>
      <c r="B244" s="143" t="s">
        <v>6591</v>
      </c>
      <c r="C244" s="122" t="b">
        <v>0</v>
      </c>
      <c r="D244" s="3" t="s">
        <v>6461</v>
      </c>
      <c r="E244" s="128" t="str">
        <f t="shared" si="17"/>
        <v>#VALUE!</v>
      </c>
      <c r="F244" s="128" t="str">
        <f t="shared" si="18"/>
        <v>#VALUE!</v>
      </c>
      <c r="G244" s="128" t="str">
        <f t="shared" si="19"/>
        <v>#VALUE!</v>
      </c>
      <c r="H244" s="128" t="str">
        <f t="shared" si="20"/>
        <v>#VALUE!</v>
      </c>
      <c r="I244" s="128" t="str">
        <f t="shared" si="21"/>
        <v>#VALUE!</v>
      </c>
      <c r="J244" s="128" t="str">
        <f t="shared" si="22"/>
        <v>#VALUE!</v>
      </c>
      <c r="K244" s="128" t="str">
        <f t="shared" si="23"/>
        <v>#VALUE!</v>
      </c>
      <c r="L244" s="128" t="str">
        <f t="shared" si="24"/>
        <v>#VALUE!</v>
      </c>
      <c r="M244" s="128" t="str">
        <f t="shared" si="25"/>
        <v>#VALUE!</v>
      </c>
      <c r="N244" s="128" t="str">
        <f t="shared" si="26"/>
        <v>#VALUE!</v>
      </c>
      <c r="O244" s="128" t="str">
        <f t="shared" si="27"/>
        <v>#VALUE!</v>
      </c>
      <c r="P244" s="4" t="str">
        <f t="shared" si="12"/>
        <v>NO RX</v>
      </c>
      <c r="Q244" s="2" t="b">
        <v>0</v>
      </c>
      <c r="R244" s="4" t="str">
        <f t="shared" si="13"/>
        <v>LOW</v>
      </c>
      <c r="S244" s="3"/>
      <c r="T244" s="3" t="str">
        <f t="shared" si="28"/>
        <v> - </v>
      </c>
      <c r="U244" s="4" t="str">
        <f t="shared" si="15"/>
        <v>DUE COMM</v>
      </c>
      <c r="V244" s="4" t="str">
        <f t="shared" si="16"/>
        <v> </v>
      </c>
      <c r="W244" s="123"/>
      <c r="X244" s="123"/>
      <c r="Y244" s="123"/>
      <c r="Z244" s="123"/>
      <c r="AA244" s="123"/>
      <c r="AB244" s="123"/>
      <c r="AC244" s="123"/>
      <c r="AD244" s="123"/>
      <c r="AE244" s="123"/>
    </row>
    <row r="245">
      <c r="A245" s="151">
        <v>10255.0</v>
      </c>
      <c r="B245" s="134" t="s">
        <v>6500</v>
      </c>
      <c r="C245" s="141" t="b">
        <v>1</v>
      </c>
      <c r="D245" s="133">
        <v>44551.0</v>
      </c>
      <c r="E245" s="128" t="str">
        <f t="shared" si="17"/>
        <v>#VALUE!</v>
      </c>
      <c r="F245" s="128" t="str">
        <f t="shared" si="18"/>
        <v>#VALUE!</v>
      </c>
      <c r="G245" s="128" t="str">
        <f t="shared" si="19"/>
        <v>#VALUE!</v>
      </c>
      <c r="H245" s="128" t="str">
        <f t="shared" si="20"/>
        <v>#VALUE!</v>
      </c>
      <c r="I245" s="128" t="str">
        <f t="shared" si="21"/>
        <v>#VALUE!</v>
      </c>
      <c r="J245" s="128" t="str">
        <f t="shared" si="22"/>
        <v>#VALUE!</v>
      </c>
      <c r="K245" s="128" t="str">
        <f t="shared" si="23"/>
        <v>#VALUE!</v>
      </c>
      <c r="L245" s="128" t="str">
        <f t="shared" si="24"/>
        <v>#VALUE!</v>
      </c>
      <c r="M245" s="134" t="str">
        <f t="shared" si="25"/>
        <v>OPI RX</v>
      </c>
      <c r="N245" s="128" t="str">
        <f t="shared" si="26"/>
        <v>#VALUE!</v>
      </c>
      <c r="O245" s="128" t="str">
        <f t="shared" si="27"/>
        <v>#VALUE!</v>
      </c>
      <c r="P245" s="135" t="str">
        <f t="shared" si="12"/>
        <v>OPIOIDS</v>
      </c>
      <c r="Q245" s="4" t="b">
        <v>0</v>
      </c>
      <c r="R245" s="4" t="str">
        <f t="shared" si="13"/>
        <v>LOW</v>
      </c>
      <c r="S245" s="3">
        <v>44515.0</v>
      </c>
      <c r="T245" s="136">
        <f t="shared" si="28"/>
        <v>44551</v>
      </c>
      <c r="U245" s="4" t="str">
        <f t="shared" si="15"/>
        <v> </v>
      </c>
      <c r="V245" s="4" t="str">
        <f t="shared" si="16"/>
        <v> </v>
      </c>
      <c r="W245" s="123"/>
      <c r="X245" s="123"/>
      <c r="Y245" s="123"/>
      <c r="Z245" s="123"/>
      <c r="AA245" s="123"/>
      <c r="AB245" s="123"/>
      <c r="AC245" s="123"/>
      <c r="AD245" s="123"/>
      <c r="AE245" s="123"/>
    </row>
    <row r="246">
      <c r="A246" s="142">
        <v>10256.0</v>
      </c>
      <c r="B246" s="143" t="s">
        <v>6522</v>
      </c>
      <c r="C246" s="124" t="b">
        <v>0</v>
      </c>
      <c r="D246" s="3" t="s">
        <v>6461</v>
      </c>
      <c r="E246" s="128" t="str">
        <f t="shared" si="17"/>
        <v>#VALUE!</v>
      </c>
      <c r="F246" s="134" t="str">
        <f t="shared" si="18"/>
        <v>OPI RX</v>
      </c>
      <c r="G246" s="128" t="str">
        <f t="shared" si="19"/>
        <v>#VALUE!</v>
      </c>
      <c r="H246" s="128" t="str">
        <f t="shared" si="20"/>
        <v>#VALUE!</v>
      </c>
      <c r="I246" s="128" t="str">
        <f t="shared" si="21"/>
        <v>#VALUE!</v>
      </c>
      <c r="J246" s="128" t="str">
        <f t="shared" si="22"/>
        <v>#VALUE!</v>
      </c>
      <c r="K246" s="128" t="str">
        <f t="shared" si="23"/>
        <v>#VALUE!</v>
      </c>
      <c r="L246" s="128" t="str">
        <f t="shared" si="24"/>
        <v>#VALUE!</v>
      </c>
      <c r="M246" s="128" t="str">
        <f t="shared" si="25"/>
        <v>#VALUE!</v>
      </c>
      <c r="N246" s="128" t="str">
        <f t="shared" si="26"/>
        <v>#VALUE!</v>
      </c>
      <c r="O246" s="128" t="str">
        <f t="shared" si="27"/>
        <v>#VALUE!</v>
      </c>
      <c r="P246" s="135" t="str">
        <f t="shared" si="12"/>
        <v>OPIOIDS</v>
      </c>
      <c r="Q246" s="4" t="b">
        <v>0</v>
      </c>
      <c r="R246" s="4" t="str">
        <f t="shared" si="13"/>
        <v>LOW</v>
      </c>
      <c r="S246" s="3"/>
      <c r="T246" s="3" t="str">
        <f t="shared" si="28"/>
        <v> - </v>
      </c>
      <c r="U246" s="4" t="str">
        <f t="shared" si="15"/>
        <v>DUE COMM</v>
      </c>
      <c r="V246" s="4" t="str">
        <f t="shared" si="16"/>
        <v> </v>
      </c>
      <c r="W246" s="123"/>
      <c r="X246" s="123"/>
      <c r="Y246" s="123"/>
      <c r="Z246" s="123"/>
      <c r="AA246" s="123"/>
      <c r="AB246" s="123"/>
      <c r="AC246" s="123"/>
      <c r="AD246" s="123"/>
      <c r="AE246" s="123"/>
    </row>
    <row r="247">
      <c r="A247" s="142">
        <v>10261.0</v>
      </c>
      <c r="B247" s="2" t="s">
        <v>6461</v>
      </c>
      <c r="C247" s="124" t="b">
        <v>0</v>
      </c>
      <c r="D247" s="3" t="s">
        <v>6461</v>
      </c>
      <c r="E247" s="128" t="str">
        <f t="shared" si="17"/>
        <v>#VALUE!</v>
      </c>
      <c r="F247" s="128" t="str">
        <f t="shared" si="18"/>
        <v>#VALUE!</v>
      </c>
      <c r="G247" s="128" t="str">
        <f t="shared" si="19"/>
        <v>#VALUE!</v>
      </c>
      <c r="H247" s="128" t="str">
        <f t="shared" si="20"/>
        <v>#VALUE!</v>
      </c>
      <c r="I247" s="128" t="str">
        <f t="shared" si="21"/>
        <v>#VALUE!</v>
      </c>
      <c r="J247" s="128" t="str">
        <f t="shared" si="22"/>
        <v>#VALUE!</v>
      </c>
      <c r="K247" s="128" t="str">
        <f t="shared" si="23"/>
        <v>#VALUE!</v>
      </c>
      <c r="L247" s="128" t="str">
        <f t="shared" si="24"/>
        <v>#VALUE!</v>
      </c>
      <c r="M247" s="128" t="str">
        <f t="shared" si="25"/>
        <v>#VALUE!</v>
      </c>
      <c r="N247" s="128" t="str">
        <f t="shared" si="26"/>
        <v>#VALUE!</v>
      </c>
      <c r="O247" s="128" t="str">
        <f t="shared" si="27"/>
        <v>#VALUE!</v>
      </c>
      <c r="P247" s="4" t="str">
        <f t="shared" si="12"/>
        <v>NO RX</v>
      </c>
      <c r="Q247" s="4" t="b">
        <v>0</v>
      </c>
      <c r="R247" s="4" t="str">
        <f t="shared" si="13"/>
        <v>LOW</v>
      </c>
      <c r="S247" s="3"/>
      <c r="T247" s="3" t="str">
        <f t="shared" si="28"/>
        <v> - </v>
      </c>
      <c r="U247" s="4" t="str">
        <f t="shared" si="15"/>
        <v>DUE COMM</v>
      </c>
      <c r="V247" s="4" t="str">
        <f t="shared" si="16"/>
        <v> </v>
      </c>
      <c r="W247" s="123"/>
      <c r="X247" s="123"/>
      <c r="Y247" s="123"/>
      <c r="Z247" s="123"/>
      <c r="AA247" s="123"/>
      <c r="AB247" s="123"/>
      <c r="AC247" s="123"/>
      <c r="AD247" s="123"/>
      <c r="AE247" s="123"/>
    </row>
    <row r="248">
      <c r="A248" s="137">
        <v>10277.0</v>
      </c>
      <c r="B248" s="138" t="s">
        <v>6463</v>
      </c>
      <c r="C248" s="139" t="b">
        <v>1</v>
      </c>
      <c r="D248" s="133">
        <v>44557.0</v>
      </c>
      <c r="E248" s="128" t="str">
        <f t="shared" si="17"/>
        <v>#VALUE!</v>
      </c>
      <c r="F248" s="134" t="str">
        <f t="shared" si="18"/>
        <v>OPI RX</v>
      </c>
      <c r="G248" s="128" t="str">
        <f t="shared" si="19"/>
        <v>#VALUE!</v>
      </c>
      <c r="H248" s="128" t="str">
        <f t="shared" si="20"/>
        <v>#VALUE!</v>
      </c>
      <c r="I248" s="128" t="str">
        <f t="shared" si="21"/>
        <v>#VALUE!</v>
      </c>
      <c r="J248" s="128" t="str">
        <f t="shared" si="22"/>
        <v>#VALUE!</v>
      </c>
      <c r="K248" s="128" t="str">
        <f t="shared" si="23"/>
        <v>#VALUE!</v>
      </c>
      <c r="L248" s="128" t="str">
        <f t="shared" si="24"/>
        <v>#VALUE!</v>
      </c>
      <c r="M248" s="128" t="str">
        <f t="shared" si="25"/>
        <v>#VALUE!</v>
      </c>
      <c r="N248" s="128" t="str">
        <f t="shared" si="26"/>
        <v>#VALUE!</v>
      </c>
      <c r="O248" s="128" t="str">
        <f t="shared" si="27"/>
        <v>#VALUE!</v>
      </c>
      <c r="P248" s="135" t="str">
        <f t="shared" si="12"/>
        <v>OPIOIDS</v>
      </c>
      <c r="Q248" s="4" t="b">
        <v>0</v>
      </c>
      <c r="R248" s="4" t="str">
        <f t="shared" si="13"/>
        <v>LOW</v>
      </c>
      <c r="S248" s="3">
        <v>44214.0</v>
      </c>
      <c r="T248" s="136">
        <f t="shared" si="28"/>
        <v>44557</v>
      </c>
      <c r="U248" s="4" t="str">
        <f t="shared" si="15"/>
        <v>DUE COMM</v>
      </c>
      <c r="V248" s="4" t="str">
        <f t="shared" si="16"/>
        <v> </v>
      </c>
      <c r="W248" s="123"/>
      <c r="X248" s="123"/>
      <c r="Y248" s="123"/>
      <c r="Z248" s="123"/>
      <c r="AA248" s="123"/>
      <c r="AB248" s="123"/>
      <c r="AC248" s="123"/>
      <c r="AD248" s="123"/>
      <c r="AE248" s="123"/>
    </row>
    <row r="249">
      <c r="A249" s="137">
        <v>10279.0</v>
      </c>
      <c r="B249" s="138" t="s">
        <v>6592</v>
      </c>
      <c r="C249" s="132" t="b">
        <v>1</v>
      </c>
      <c r="D249" s="133">
        <v>44390.0</v>
      </c>
      <c r="E249" s="128" t="str">
        <f t="shared" si="17"/>
        <v>#VALUE!</v>
      </c>
      <c r="F249" s="128" t="str">
        <f t="shared" si="18"/>
        <v>#VALUE!</v>
      </c>
      <c r="G249" s="134" t="str">
        <f t="shared" si="19"/>
        <v>OPI RX</v>
      </c>
      <c r="H249" s="128" t="str">
        <f t="shared" si="20"/>
        <v>#VALUE!</v>
      </c>
      <c r="I249" s="128" t="str">
        <f t="shared" si="21"/>
        <v>#VALUE!</v>
      </c>
      <c r="J249" s="128" t="str">
        <f t="shared" si="22"/>
        <v>#VALUE!</v>
      </c>
      <c r="K249" s="128" t="str">
        <f t="shared" si="23"/>
        <v>#VALUE!</v>
      </c>
      <c r="L249" s="128" t="str">
        <f t="shared" si="24"/>
        <v>#VALUE!</v>
      </c>
      <c r="M249" s="128" t="str">
        <f t="shared" si="25"/>
        <v>#VALUE!</v>
      </c>
      <c r="N249" s="128" t="str">
        <f t="shared" si="26"/>
        <v>#VALUE!</v>
      </c>
      <c r="O249" s="128" t="str">
        <f t="shared" si="27"/>
        <v>#VALUE!</v>
      </c>
      <c r="P249" s="135" t="str">
        <f t="shared" si="12"/>
        <v>OPIOIDS</v>
      </c>
      <c r="Q249" s="4" t="b">
        <v>0</v>
      </c>
      <c r="R249" s="4" t="str">
        <f t="shared" si="13"/>
        <v>LOW</v>
      </c>
      <c r="S249" s="3"/>
      <c r="T249" s="136">
        <f t="shared" si="28"/>
        <v>44390</v>
      </c>
      <c r="U249" s="4" t="str">
        <f t="shared" si="15"/>
        <v>DUE COMM</v>
      </c>
      <c r="V249" s="4" t="str">
        <f t="shared" si="16"/>
        <v> </v>
      </c>
      <c r="W249" s="123"/>
      <c r="X249" s="123"/>
      <c r="Y249" s="123"/>
      <c r="Z249" s="123"/>
      <c r="AA249" s="123"/>
      <c r="AB249" s="123"/>
      <c r="AC249" s="123"/>
      <c r="AD249" s="123"/>
      <c r="AE249" s="123"/>
    </row>
    <row r="250">
      <c r="A250" s="130">
        <v>10291.0</v>
      </c>
      <c r="B250" s="131" t="s">
        <v>6593</v>
      </c>
      <c r="C250" s="132" t="b">
        <v>1</v>
      </c>
      <c r="D250" s="140">
        <v>44582.0</v>
      </c>
      <c r="E250" s="134" t="str">
        <f t="shared" si="17"/>
        <v>OPI RX</v>
      </c>
      <c r="F250" s="134" t="str">
        <f t="shared" si="18"/>
        <v>OPI RX</v>
      </c>
      <c r="G250" s="128" t="str">
        <f t="shared" si="19"/>
        <v>#VALUE!</v>
      </c>
      <c r="H250" s="128" t="str">
        <f t="shared" si="20"/>
        <v>#VALUE!</v>
      </c>
      <c r="I250" s="128" t="str">
        <f t="shared" si="21"/>
        <v>#VALUE!</v>
      </c>
      <c r="J250" s="128" t="str">
        <f t="shared" si="22"/>
        <v>#VALUE!</v>
      </c>
      <c r="K250" s="128" t="str">
        <f t="shared" si="23"/>
        <v>#VALUE!</v>
      </c>
      <c r="L250" s="128" t="str">
        <f t="shared" si="24"/>
        <v>#VALUE!</v>
      </c>
      <c r="M250" s="128" t="str">
        <f t="shared" si="25"/>
        <v>#VALUE!</v>
      </c>
      <c r="N250" s="128" t="str">
        <f t="shared" si="26"/>
        <v>#VALUE!</v>
      </c>
      <c r="O250" s="128" t="str">
        <f t="shared" si="27"/>
        <v>#VALUE!</v>
      </c>
      <c r="P250" s="135" t="str">
        <f t="shared" si="12"/>
        <v>OPIOIDS</v>
      </c>
      <c r="Q250" s="4" t="b">
        <v>1</v>
      </c>
      <c r="R250" s="135" t="str">
        <f t="shared" si="13"/>
        <v>HIGH</v>
      </c>
      <c r="S250" s="3"/>
      <c r="T250" s="136">
        <f t="shared" si="28"/>
        <v>44582</v>
      </c>
      <c r="U250" s="4" t="str">
        <f t="shared" si="15"/>
        <v>DUE COMM</v>
      </c>
      <c r="V250" s="4" t="str">
        <f t="shared" si="16"/>
        <v> </v>
      </c>
      <c r="W250" s="123"/>
      <c r="X250" s="123"/>
      <c r="Y250" s="123"/>
      <c r="Z250" s="123"/>
      <c r="AA250" s="123"/>
      <c r="AB250" s="123"/>
      <c r="AC250" s="123"/>
      <c r="AD250" s="123"/>
      <c r="AE250" s="123"/>
    </row>
    <row r="251">
      <c r="A251" s="130">
        <v>10295.0</v>
      </c>
      <c r="B251" s="131" t="s">
        <v>6461</v>
      </c>
      <c r="C251" s="132" t="b">
        <v>1</v>
      </c>
      <c r="D251" s="133">
        <v>44420.0</v>
      </c>
      <c r="E251" s="128" t="str">
        <f t="shared" si="17"/>
        <v>#VALUE!</v>
      </c>
      <c r="F251" s="128" t="str">
        <f t="shared" si="18"/>
        <v>#VALUE!</v>
      </c>
      <c r="G251" s="128" t="str">
        <f t="shared" si="19"/>
        <v>#VALUE!</v>
      </c>
      <c r="H251" s="128" t="str">
        <f t="shared" si="20"/>
        <v>#VALUE!</v>
      </c>
      <c r="I251" s="128" t="str">
        <f t="shared" si="21"/>
        <v>#VALUE!</v>
      </c>
      <c r="J251" s="128" t="str">
        <f t="shared" si="22"/>
        <v>#VALUE!</v>
      </c>
      <c r="K251" s="128" t="str">
        <f t="shared" si="23"/>
        <v>#VALUE!</v>
      </c>
      <c r="L251" s="128" t="str">
        <f t="shared" si="24"/>
        <v>#VALUE!</v>
      </c>
      <c r="M251" s="128" t="str">
        <f t="shared" si="25"/>
        <v>#VALUE!</v>
      </c>
      <c r="N251" s="128" t="str">
        <f t="shared" si="26"/>
        <v>#VALUE!</v>
      </c>
      <c r="O251" s="128" t="str">
        <f t="shared" si="27"/>
        <v>#VALUE!</v>
      </c>
      <c r="P251" s="4" t="str">
        <f t="shared" si="12"/>
        <v>NO RX</v>
      </c>
      <c r="Q251" s="2" t="b">
        <v>0</v>
      </c>
      <c r="R251" s="4" t="str">
        <f t="shared" si="13"/>
        <v>LOW</v>
      </c>
      <c r="S251" s="3"/>
      <c r="T251" s="136">
        <f t="shared" si="28"/>
        <v>44420</v>
      </c>
      <c r="U251" s="4" t="str">
        <f t="shared" si="15"/>
        <v>DUE COMM</v>
      </c>
      <c r="V251" s="4" t="str">
        <f t="shared" si="16"/>
        <v> </v>
      </c>
      <c r="W251" s="123"/>
      <c r="X251" s="123"/>
      <c r="Y251" s="123"/>
      <c r="Z251" s="123"/>
      <c r="AA251" s="123"/>
      <c r="AB251" s="123"/>
      <c r="AC251" s="123"/>
      <c r="AD251" s="123"/>
      <c r="AE251" s="123"/>
    </row>
    <row r="252">
      <c r="A252" s="142">
        <v>10298.0</v>
      </c>
      <c r="B252" s="143" t="s">
        <v>6594</v>
      </c>
      <c r="C252" s="122" t="b">
        <v>0</v>
      </c>
      <c r="D252" s="3" t="s">
        <v>6461</v>
      </c>
      <c r="E252" s="134" t="str">
        <f t="shared" si="17"/>
        <v>OPI RX</v>
      </c>
      <c r="F252" s="128" t="str">
        <f t="shared" si="18"/>
        <v>#VALUE!</v>
      </c>
      <c r="G252" s="128" t="str">
        <f t="shared" si="19"/>
        <v>#VALUE!</v>
      </c>
      <c r="H252" s="128" t="str">
        <f t="shared" si="20"/>
        <v>#VALUE!</v>
      </c>
      <c r="I252" s="128" t="str">
        <f t="shared" si="21"/>
        <v>#VALUE!</v>
      </c>
      <c r="J252" s="128" t="str">
        <f t="shared" si="22"/>
        <v>#VALUE!</v>
      </c>
      <c r="K252" s="128" t="str">
        <f t="shared" si="23"/>
        <v>#VALUE!</v>
      </c>
      <c r="L252" s="128" t="str">
        <f t="shared" si="24"/>
        <v>#VALUE!</v>
      </c>
      <c r="M252" s="128" t="str">
        <f t="shared" si="25"/>
        <v>#VALUE!</v>
      </c>
      <c r="N252" s="128" t="str">
        <f t="shared" si="26"/>
        <v>#VALUE!</v>
      </c>
      <c r="O252" s="128" t="str">
        <f t="shared" si="27"/>
        <v>#VALUE!</v>
      </c>
      <c r="P252" s="135" t="str">
        <f t="shared" si="12"/>
        <v>OPIOIDS</v>
      </c>
      <c r="Q252" s="2" t="b">
        <v>0</v>
      </c>
      <c r="R252" s="4" t="str">
        <f t="shared" si="13"/>
        <v>LOW</v>
      </c>
      <c r="S252" s="3"/>
      <c r="T252" s="3" t="str">
        <f t="shared" si="28"/>
        <v> - </v>
      </c>
      <c r="U252" s="4" t="str">
        <f t="shared" si="15"/>
        <v>DUE COMM</v>
      </c>
      <c r="V252" s="4" t="str">
        <f t="shared" si="16"/>
        <v> </v>
      </c>
      <c r="W252" s="123"/>
      <c r="X252" s="123"/>
      <c r="Y252" s="123"/>
      <c r="Z252" s="123"/>
      <c r="AA252" s="123"/>
      <c r="AB252" s="123"/>
      <c r="AC252" s="123"/>
      <c r="AD252" s="123"/>
      <c r="AE252" s="123"/>
    </row>
    <row r="253">
      <c r="A253" s="142">
        <v>10304.0</v>
      </c>
      <c r="B253" s="143" t="s">
        <v>6595</v>
      </c>
      <c r="C253" s="122" t="b">
        <v>0</v>
      </c>
      <c r="D253" s="3" t="s">
        <v>6461</v>
      </c>
      <c r="E253" s="128" t="str">
        <f t="shared" si="17"/>
        <v>#VALUE!</v>
      </c>
      <c r="F253" s="128" t="str">
        <f t="shared" si="18"/>
        <v>#VALUE!</v>
      </c>
      <c r="G253" s="128" t="str">
        <f t="shared" si="19"/>
        <v>#VALUE!</v>
      </c>
      <c r="H253" s="128" t="str">
        <f t="shared" si="20"/>
        <v>#VALUE!</v>
      </c>
      <c r="I253" s="128" t="str">
        <f t="shared" si="21"/>
        <v>#VALUE!</v>
      </c>
      <c r="J253" s="128" t="str">
        <f t="shared" si="22"/>
        <v>#VALUE!</v>
      </c>
      <c r="K253" s="128" t="str">
        <f t="shared" si="23"/>
        <v>#VALUE!</v>
      </c>
      <c r="L253" s="128" t="str">
        <f t="shared" si="24"/>
        <v>#VALUE!</v>
      </c>
      <c r="M253" s="134" t="str">
        <f t="shared" si="25"/>
        <v>OPI RX</v>
      </c>
      <c r="N253" s="128" t="str">
        <f t="shared" si="26"/>
        <v>#VALUE!</v>
      </c>
      <c r="O253" s="128" t="str">
        <f t="shared" si="27"/>
        <v>#VALUE!</v>
      </c>
      <c r="P253" s="135" t="str">
        <f t="shared" si="12"/>
        <v>OPIOIDS</v>
      </c>
      <c r="Q253" s="4" t="b">
        <v>0</v>
      </c>
      <c r="R253" s="4" t="str">
        <f t="shared" si="13"/>
        <v>LOW</v>
      </c>
      <c r="S253" s="3"/>
      <c r="T253" s="3" t="str">
        <f t="shared" si="28"/>
        <v> - </v>
      </c>
      <c r="U253" s="4" t="str">
        <f t="shared" si="15"/>
        <v>DUE COMM</v>
      </c>
      <c r="V253" s="4" t="str">
        <f t="shared" si="16"/>
        <v> </v>
      </c>
      <c r="W253" s="123"/>
      <c r="X253" s="123"/>
      <c r="Y253" s="123"/>
      <c r="Z253" s="123"/>
      <c r="AA253" s="123"/>
      <c r="AB253" s="123"/>
      <c r="AC253" s="123"/>
      <c r="AD253" s="123"/>
      <c r="AE253" s="123"/>
    </row>
    <row r="254">
      <c r="A254" s="127">
        <v>10306.0</v>
      </c>
      <c r="B254" s="2" t="s">
        <v>6512</v>
      </c>
      <c r="C254" s="124" t="b">
        <v>0</v>
      </c>
      <c r="D254" s="3" t="s">
        <v>6461</v>
      </c>
      <c r="E254" s="128" t="str">
        <f t="shared" si="17"/>
        <v>#VALUE!</v>
      </c>
      <c r="F254" s="128" t="str">
        <f t="shared" si="18"/>
        <v>#VALUE!</v>
      </c>
      <c r="G254" s="128" t="str">
        <f t="shared" si="19"/>
        <v>#VALUE!</v>
      </c>
      <c r="H254" s="128" t="str">
        <f t="shared" si="20"/>
        <v>#VALUE!</v>
      </c>
      <c r="I254" s="128" t="str">
        <f t="shared" si="21"/>
        <v>#VALUE!</v>
      </c>
      <c r="J254" s="128" t="str">
        <f t="shared" si="22"/>
        <v>#VALUE!</v>
      </c>
      <c r="K254" s="128" t="str">
        <f t="shared" si="23"/>
        <v>#VALUE!</v>
      </c>
      <c r="L254" s="128" t="str">
        <f t="shared" si="24"/>
        <v>#VALUE!</v>
      </c>
      <c r="M254" s="134" t="str">
        <f t="shared" si="25"/>
        <v>OPI RX</v>
      </c>
      <c r="N254" s="128" t="str">
        <f t="shared" si="26"/>
        <v>#VALUE!</v>
      </c>
      <c r="O254" s="128" t="str">
        <f t="shared" si="27"/>
        <v>#VALUE!</v>
      </c>
      <c r="P254" s="135" t="str">
        <f t="shared" si="12"/>
        <v>OPIOIDS</v>
      </c>
      <c r="Q254" s="2" t="b">
        <v>0</v>
      </c>
      <c r="R254" s="4" t="str">
        <f t="shared" si="13"/>
        <v>LOW</v>
      </c>
      <c r="S254" s="3"/>
      <c r="T254" s="3" t="str">
        <f t="shared" si="28"/>
        <v> - </v>
      </c>
      <c r="U254" s="4" t="str">
        <f t="shared" si="15"/>
        <v>DUE COMM</v>
      </c>
      <c r="V254" s="4" t="str">
        <f t="shared" si="16"/>
        <v> </v>
      </c>
      <c r="W254" s="123"/>
      <c r="X254" s="123"/>
      <c r="Y254" s="123"/>
      <c r="Z254" s="123"/>
      <c r="AA254" s="123"/>
      <c r="AB254" s="123"/>
      <c r="AC254" s="123"/>
      <c r="AD254" s="123"/>
      <c r="AE254" s="123"/>
    </row>
    <row r="255">
      <c r="A255" s="137">
        <v>10316.0</v>
      </c>
      <c r="B255" s="149" t="s">
        <v>6596</v>
      </c>
      <c r="C255" s="139" t="b">
        <v>1</v>
      </c>
      <c r="D255" s="140">
        <v>44577.0</v>
      </c>
      <c r="E255" s="128" t="str">
        <f t="shared" si="17"/>
        <v>#VALUE!</v>
      </c>
      <c r="F255" s="128" t="str">
        <f t="shared" si="18"/>
        <v>#VALUE!</v>
      </c>
      <c r="G255" s="134" t="str">
        <f t="shared" si="19"/>
        <v>#VALUE!</v>
      </c>
      <c r="H255" s="128" t="str">
        <f t="shared" si="20"/>
        <v>OPI RX</v>
      </c>
      <c r="I255" s="128" t="str">
        <f t="shared" si="21"/>
        <v>#VALUE!</v>
      </c>
      <c r="J255" s="128" t="str">
        <f t="shared" si="22"/>
        <v>#VALUE!</v>
      </c>
      <c r="K255" s="128" t="str">
        <f t="shared" si="23"/>
        <v>#VALUE!</v>
      </c>
      <c r="L255" s="128" t="str">
        <f t="shared" si="24"/>
        <v>#VALUE!</v>
      </c>
      <c r="M255" s="128" t="str">
        <f t="shared" si="25"/>
        <v>#VALUE!</v>
      </c>
      <c r="N255" s="128" t="str">
        <f t="shared" si="26"/>
        <v>#VALUE!</v>
      </c>
      <c r="O255" s="128" t="str">
        <f t="shared" si="27"/>
        <v>#VALUE!</v>
      </c>
      <c r="P255" s="135" t="str">
        <f t="shared" si="12"/>
        <v>OPIOIDS</v>
      </c>
      <c r="Q255" s="4" t="b">
        <v>0</v>
      </c>
      <c r="R255" s="4" t="str">
        <f t="shared" si="13"/>
        <v>LOW</v>
      </c>
      <c r="S255" s="3"/>
      <c r="T255" s="136">
        <f t="shared" si="28"/>
        <v>44577</v>
      </c>
      <c r="U255" s="4" t="str">
        <f t="shared" si="15"/>
        <v>DUE COMM</v>
      </c>
      <c r="V255" s="4" t="str">
        <f t="shared" si="16"/>
        <v> </v>
      </c>
      <c r="W255" s="123"/>
      <c r="X255" s="123"/>
      <c r="Y255" s="123"/>
      <c r="Z255" s="123"/>
      <c r="AA255" s="123"/>
      <c r="AB255" s="123"/>
      <c r="AC255" s="123"/>
      <c r="AD255" s="123"/>
      <c r="AE255" s="123"/>
    </row>
    <row r="256">
      <c r="A256" s="130">
        <v>10323.0</v>
      </c>
      <c r="B256" s="131" t="s">
        <v>6597</v>
      </c>
      <c r="C256" s="141" t="b">
        <v>1</v>
      </c>
      <c r="D256" s="133">
        <v>44551.0</v>
      </c>
      <c r="E256" s="128" t="str">
        <f t="shared" si="17"/>
        <v>#VALUE!</v>
      </c>
      <c r="F256" s="128" t="str">
        <f t="shared" si="18"/>
        <v>#VALUE!</v>
      </c>
      <c r="G256" s="128" t="str">
        <f t="shared" si="19"/>
        <v>#VALUE!</v>
      </c>
      <c r="H256" s="128" t="str">
        <f t="shared" si="20"/>
        <v>#VALUE!</v>
      </c>
      <c r="I256" s="128" t="str">
        <f t="shared" si="21"/>
        <v>#VALUE!</v>
      </c>
      <c r="J256" s="134" t="str">
        <f t="shared" si="22"/>
        <v>OPI RX</v>
      </c>
      <c r="K256" s="128" t="str">
        <f t="shared" si="23"/>
        <v>#VALUE!</v>
      </c>
      <c r="L256" s="128" t="str">
        <f t="shared" si="24"/>
        <v>#VALUE!</v>
      </c>
      <c r="M256" s="128" t="str">
        <f t="shared" si="25"/>
        <v>#VALUE!</v>
      </c>
      <c r="N256" s="128" t="str">
        <f t="shared" si="26"/>
        <v>#VALUE!</v>
      </c>
      <c r="O256" s="128" t="str">
        <f t="shared" si="27"/>
        <v>#VALUE!</v>
      </c>
      <c r="P256" s="135" t="str">
        <f t="shared" si="12"/>
        <v>OPIOIDS</v>
      </c>
      <c r="Q256" s="4" t="b">
        <v>1</v>
      </c>
      <c r="R256" s="135" t="str">
        <f t="shared" si="13"/>
        <v>HIGH</v>
      </c>
      <c r="S256" s="3">
        <v>44522.0</v>
      </c>
      <c r="T256" s="136">
        <f t="shared" si="28"/>
        <v>44551</v>
      </c>
      <c r="U256" s="4" t="str">
        <f t="shared" si="15"/>
        <v> </v>
      </c>
      <c r="V256" s="4" t="str">
        <f t="shared" si="16"/>
        <v> </v>
      </c>
      <c r="W256" s="123"/>
      <c r="X256" s="123"/>
      <c r="Y256" s="123"/>
      <c r="Z256" s="123"/>
      <c r="AA256" s="123"/>
      <c r="AB256" s="123"/>
      <c r="AC256" s="123"/>
      <c r="AD256" s="123"/>
      <c r="AE256" s="123"/>
    </row>
    <row r="257">
      <c r="A257" s="137">
        <v>10328.0</v>
      </c>
      <c r="B257" s="138" t="s">
        <v>6598</v>
      </c>
      <c r="C257" s="132" t="b">
        <v>1</v>
      </c>
      <c r="D257" s="133">
        <v>44448.0</v>
      </c>
      <c r="E257" s="128" t="str">
        <f t="shared" si="17"/>
        <v>#VALUE!</v>
      </c>
      <c r="F257" s="134" t="str">
        <f t="shared" si="18"/>
        <v>OPI RX</v>
      </c>
      <c r="G257" s="128" t="str">
        <f t="shared" si="19"/>
        <v>#VALUE!</v>
      </c>
      <c r="H257" s="128" t="str">
        <f t="shared" si="20"/>
        <v>#VALUE!</v>
      </c>
      <c r="I257" s="128" t="str">
        <f t="shared" si="21"/>
        <v>#VALUE!</v>
      </c>
      <c r="J257" s="128" t="str">
        <f t="shared" si="22"/>
        <v>#VALUE!</v>
      </c>
      <c r="K257" s="128" t="str">
        <f t="shared" si="23"/>
        <v>#VALUE!</v>
      </c>
      <c r="L257" s="128" t="str">
        <f t="shared" si="24"/>
        <v>#VALUE!</v>
      </c>
      <c r="M257" s="128" t="str">
        <f t="shared" si="25"/>
        <v>#VALUE!</v>
      </c>
      <c r="N257" s="128" t="str">
        <f t="shared" si="26"/>
        <v>#VALUE!</v>
      </c>
      <c r="O257" s="128" t="str">
        <f t="shared" si="27"/>
        <v>#VALUE!</v>
      </c>
      <c r="P257" s="135" t="str">
        <f t="shared" si="12"/>
        <v>OPIOIDS</v>
      </c>
      <c r="Q257" s="4" t="b">
        <v>0</v>
      </c>
      <c r="R257" s="4" t="str">
        <f t="shared" si="13"/>
        <v>LOW</v>
      </c>
      <c r="S257" s="3"/>
      <c r="T257" s="136">
        <f t="shared" si="28"/>
        <v>44448</v>
      </c>
      <c r="U257" s="4" t="str">
        <f t="shared" si="15"/>
        <v>DUE COMM</v>
      </c>
      <c r="V257" s="4" t="str">
        <f t="shared" si="16"/>
        <v> </v>
      </c>
      <c r="W257" s="123"/>
      <c r="X257" s="123"/>
      <c r="Y257" s="123"/>
      <c r="Z257" s="123"/>
      <c r="AA257" s="123"/>
      <c r="AB257" s="123"/>
      <c r="AC257" s="123"/>
      <c r="AD257" s="123"/>
      <c r="AE257" s="123"/>
    </row>
    <row r="258">
      <c r="A258" s="130">
        <v>10329.0</v>
      </c>
      <c r="B258" s="131" t="s">
        <v>6599</v>
      </c>
      <c r="C258" s="139" t="b">
        <v>1</v>
      </c>
      <c r="D258" s="133">
        <v>44432.0</v>
      </c>
      <c r="E258" s="134" t="str">
        <f t="shared" si="17"/>
        <v>OPI RX</v>
      </c>
      <c r="F258" s="128" t="str">
        <f t="shared" si="18"/>
        <v>#VALUE!</v>
      </c>
      <c r="G258" s="128" t="str">
        <f t="shared" si="19"/>
        <v>#VALUE!</v>
      </c>
      <c r="H258" s="128" t="str">
        <f t="shared" si="20"/>
        <v>#VALUE!</v>
      </c>
      <c r="I258" s="128" t="str">
        <f t="shared" si="21"/>
        <v>#VALUE!</v>
      </c>
      <c r="J258" s="128" t="str">
        <f t="shared" si="22"/>
        <v>#VALUE!</v>
      </c>
      <c r="K258" s="128" t="str">
        <f t="shared" si="23"/>
        <v>#VALUE!</v>
      </c>
      <c r="L258" s="128" t="str">
        <f t="shared" si="24"/>
        <v>#VALUE!</v>
      </c>
      <c r="M258" s="128" t="str">
        <f t="shared" si="25"/>
        <v>#VALUE!</v>
      </c>
      <c r="N258" s="128" t="str">
        <f t="shared" si="26"/>
        <v>#VALUE!</v>
      </c>
      <c r="O258" s="128" t="str">
        <f t="shared" si="27"/>
        <v>#VALUE!</v>
      </c>
      <c r="P258" s="135" t="str">
        <f t="shared" si="12"/>
        <v>OPIOIDS</v>
      </c>
      <c r="Q258" s="4" t="b">
        <v>1</v>
      </c>
      <c r="R258" s="135" t="str">
        <f t="shared" si="13"/>
        <v>HIGH</v>
      </c>
      <c r="S258" s="3"/>
      <c r="T258" s="136">
        <f t="shared" si="28"/>
        <v>44432</v>
      </c>
      <c r="U258" s="4" t="str">
        <f t="shared" si="15"/>
        <v>DUE COMM</v>
      </c>
      <c r="V258" s="4" t="str">
        <f t="shared" si="16"/>
        <v> </v>
      </c>
      <c r="W258" s="123"/>
      <c r="X258" s="123"/>
      <c r="Y258" s="123"/>
      <c r="Z258" s="123"/>
      <c r="AA258" s="123"/>
      <c r="AB258" s="123"/>
      <c r="AC258" s="123"/>
      <c r="AD258" s="123"/>
      <c r="AE258" s="123"/>
    </row>
    <row r="259">
      <c r="A259" s="130">
        <v>10330.0</v>
      </c>
      <c r="B259" s="131" t="s">
        <v>6600</v>
      </c>
      <c r="C259" s="132" t="b">
        <v>1</v>
      </c>
      <c r="D259" s="133">
        <v>44460.0</v>
      </c>
      <c r="E259" s="128" t="str">
        <f t="shared" si="17"/>
        <v>#VALUE!</v>
      </c>
      <c r="F259" s="134" t="str">
        <f t="shared" si="18"/>
        <v>OPI RX</v>
      </c>
      <c r="G259" s="128" t="str">
        <f t="shared" si="19"/>
        <v>#VALUE!</v>
      </c>
      <c r="H259" s="128" t="str">
        <f t="shared" si="20"/>
        <v>#VALUE!</v>
      </c>
      <c r="I259" s="128" t="str">
        <f t="shared" si="21"/>
        <v>#VALUE!</v>
      </c>
      <c r="J259" s="128" t="str">
        <f t="shared" si="22"/>
        <v>#VALUE!</v>
      </c>
      <c r="K259" s="128" t="str">
        <f t="shared" si="23"/>
        <v>#VALUE!</v>
      </c>
      <c r="L259" s="128" t="str">
        <f t="shared" si="24"/>
        <v>#VALUE!</v>
      </c>
      <c r="M259" s="128" t="str">
        <f t="shared" si="25"/>
        <v>#VALUE!</v>
      </c>
      <c r="N259" s="128" t="str">
        <f t="shared" si="26"/>
        <v>#VALUE!</v>
      </c>
      <c r="O259" s="128" t="str">
        <f t="shared" si="27"/>
        <v>#VALUE!</v>
      </c>
      <c r="P259" s="135" t="str">
        <f t="shared" si="12"/>
        <v>OPIOIDS</v>
      </c>
      <c r="Q259" s="4" t="b">
        <v>1</v>
      </c>
      <c r="R259" s="135" t="str">
        <f t="shared" si="13"/>
        <v>HIGH</v>
      </c>
      <c r="S259" s="3"/>
      <c r="T259" s="136">
        <f t="shared" si="28"/>
        <v>44460</v>
      </c>
      <c r="U259" s="4" t="str">
        <f t="shared" si="15"/>
        <v>DUE COMM</v>
      </c>
      <c r="V259" s="4" t="str">
        <f t="shared" si="16"/>
        <v> </v>
      </c>
      <c r="W259" s="123"/>
      <c r="X259" s="123"/>
      <c r="Y259" s="123"/>
      <c r="Z259" s="123"/>
      <c r="AA259" s="123"/>
      <c r="AB259" s="123"/>
      <c r="AC259" s="123"/>
      <c r="AD259" s="123"/>
      <c r="AE259" s="123"/>
    </row>
    <row r="260">
      <c r="A260" s="152">
        <v>10337.0</v>
      </c>
      <c r="B260" s="153" t="s">
        <v>6601</v>
      </c>
      <c r="C260" s="132" t="b">
        <v>1</v>
      </c>
      <c r="D260" s="133">
        <v>44557.0</v>
      </c>
      <c r="E260" s="128" t="str">
        <f t="shared" si="17"/>
        <v>#VALUE!</v>
      </c>
      <c r="F260" s="128" t="str">
        <f t="shared" si="18"/>
        <v>#VALUE!</v>
      </c>
      <c r="G260" s="128" t="str">
        <f t="shared" si="19"/>
        <v>#VALUE!</v>
      </c>
      <c r="H260" s="128" t="str">
        <f t="shared" si="20"/>
        <v>#VALUE!</v>
      </c>
      <c r="I260" s="128" t="str">
        <f t="shared" si="21"/>
        <v>#VALUE!</v>
      </c>
      <c r="J260" s="128" t="str">
        <f t="shared" si="22"/>
        <v>#VALUE!</v>
      </c>
      <c r="K260" s="128" t="str">
        <f t="shared" si="23"/>
        <v>#VALUE!</v>
      </c>
      <c r="L260" s="128" t="str">
        <f t="shared" si="24"/>
        <v>#VALUE!</v>
      </c>
      <c r="M260" s="128" t="str">
        <f t="shared" si="25"/>
        <v>#VALUE!</v>
      </c>
      <c r="N260" s="128" t="str">
        <f t="shared" si="26"/>
        <v>#VALUE!</v>
      </c>
      <c r="O260" s="134" t="str">
        <f t="shared" si="27"/>
        <v>OPI RX</v>
      </c>
      <c r="P260" s="135" t="str">
        <f t="shared" si="12"/>
        <v>OPIOIDS</v>
      </c>
      <c r="Q260" s="4" t="b">
        <v>0</v>
      </c>
      <c r="R260" s="4" t="str">
        <f t="shared" si="13"/>
        <v>LOW</v>
      </c>
      <c r="S260" s="3">
        <v>44217.0</v>
      </c>
      <c r="T260" s="136">
        <f t="shared" si="28"/>
        <v>44557</v>
      </c>
      <c r="U260" s="4" t="str">
        <f t="shared" si="15"/>
        <v>DUE COMM</v>
      </c>
      <c r="V260" s="4" t="str">
        <f t="shared" si="16"/>
        <v> </v>
      </c>
      <c r="W260" s="123"/>
      <c r="X260" s="123"/>
      <c r="Y260" s="123"/>
      <c r="Z260" s="123"/>
      <c r="AA260" s="123"/>
      <c r="AB260" s="123"/>
      <c r="AC260" s="123"/>
      <c r="AD260" s="123"/>
      <c r="AE260" s="123"/>
    </row>
    <row r="261">
      <c r="A261" s="130">
        <v>10338.0</v>
      </c>
      <c r="B261" s="131" t="s">
        <v>6478</v>
      </c>
      <c r="C261" s="132" t="b">
        <v>1</v>
      </c>
      <c r="D261" s="133">
        <v>44384.0</v>
      </c>
      <c r="E261" s="128" t="str">
        <f t="shared" si="17"/>
        <v>#VALUE!</v>
      </c>
      <c r="F261" s="134" t="str">
        <f t="shared" si="18"/>
        <v>OPI RX</v>
      </c>
      <c r="G261" s="128" t="str">
        <f t="shared" si="19"/>
        <v>#VALUE!</v>
      </c>
      <c r="H261" s="128" t="str">
        <f t="shared" si="20"/>
        <v>#VALUE!</v>
      </c>
      <c r="I261" s="128" t="str">
        <f t="shared" si="21"/>
        <v>#VALUE!</v>
      </c>
      <c r="J261" s="128" t="str">
        <f t="shared" si="22"/>
        <v>#VALUE!</v>
      </c>
      <c r="K261" s="128" t="str">
        <f t="shared" si="23"/>
        <v>#VALUE!</v>
      </c>
      <c r="L261" s="128" t="str">
        <f t="shared" si="24"/>
        <v>#VALUE!</v>
      </c>
      <c r="M261" s="128" t="str">
        <f t="shared" si="25"/>
        <v>#VALUE!</v>
      </c>
      <c r="N261" s="128" t="str">
        <f t="shared" si="26"/>
        <v>#VALUE!</v>
      </c>
      <c r="O261" s="128" t="str">
        <f t="shared" si="27"/>
        <v>#VALUE!</v>
      </c>
      <c r="P261" s="135" t="str">
        <f t="shared" si="12"/>
        <v>OPIOIDS</v>
      </c>
      <c r="Q261" s="2" t="b">
        <v>1</v>
      </c>
      <c r="R261" s="135" t="str">
        <f t="shared" si="13"/>
        <v>HIGH</v>
      </c>
      <c r="S261" s="3"/>
      <c r="T261" s="136">
        <f t="shared" si="28"/>
        <v>44384</v>
      </c>
      <c r="U261" s="4" t="str">
        <f t="shared" si="15"/>
        <v>DUE COMM</v>
      </c>
      <c r="V261" s="4" t="str">
        <f t="shared" si="16"/>
        <v> </v>
      </c>
      <c r="W261" s="123"/>
      <c r="X261" s="123"/>
      <c r="Y261" s="123"/>
      <c r="Z261" s="123"/>
      <c r="AA261" s="123"/>
      <c r="AB261" s="123"/>
      <c r="AC261" s="123"/>
      <c r="AD261" s="123"/>
      <c r="AE261" s="123"/>
    </row>
    <row r="262">
      <c r="A262" s="142">
        <v>10348.0</v>
      </c>
      <c r="B262" s="143" t="s">
        <v>6483</v>
      </c>
      <c r="C262" s="122" t="b">
        <v>0</v>
      </c>
      <c r="D262" s="3" t="s">
        <v>6461</v>
      </c>
      <c r="E262" s="128" t="str">
        <f t="shared" si="17"/>
        <v>#VALUE!</v>
      </c>
      <c r="F262" s="128" t="str">
        <f t="shared" si="18"/>
        <v>#VALUE!</v>
      </c>
      <c r="G262" s="128" t="str">
        <f t="shared" si="19"/>
        <v>#VALUE!</v>
      </c>
      <c r="H262" s="128" t="str">
        <f t="shared" si="20"/>
        <v>#VALUE!</v>
      </c>
      <c r="I262" s="128" t="str">
        <f t="shared" si="21"/>
        <v>#VALUE!</v>
      </c>
      <c r="J262" s="128" t="str">
        <f t="shared" si="22"/>
        <v>#VALUE!</v>
      </c>
      <c r="K262" s="128" t="str">
        <f t="shared" si="23"/>
        <v>#VALUE!</v>
      </c>
      <c r="L262" s="128" t="str">
        <f t="shared" si="24"/>
        <v>#VALUE!</v>
      </c>
      <c r="M262" s="128" t="str">
        <f t="shared" si="25"/>
        <v>#VALUE!</v>
      </c>
      <c r="N262" s="128" t="str">
        <f t="shared" si="26"/>
        <v>#VALUE!</v>
      </c>
      <c r="O262" s="128" t="str">
        <f t="shared" si="27"/>
        <v>#VALUE!</v>
      </c>
      <c r="P262" s="4" t="str">
        <f t="shared" si="12"/>
        <v>NO RX</v>
      </c>
      <c r="Q262" s="4" t="b">
        <v>0</v>
      </c>
      <c r="R262" s="4" t="str">
        <f t="shared" si="13"/>
        <v>LOW</v>
      </c>
      <c r="S262" s="3"/>
      <c r="T262" s="3" t="str">
        <f t="shared" si="28"/>
        <v> - </v>
      </c>
      <c r="U262" s="4" t="str">
        <f t="shared" si="15"/>
        <v>DUE COMM</v>
      </c>
      <c r="V262" s="4" t="str">
        <f t="shared" si="16"/>
        <v> </v>
      </c>
      <c r="W262" s="123"/>
      <c r="X262" s="123"/>
      <c r="Y262" s="123"/>
      <c r="Z262" s="123"/>
      <c r="AA262" s="123"/>
      <c r="AB262" s="123"/>
      <c r="AC262" s="123"/>
      <c r="AD262" s="123"/>
      <c r="AE262" s="123"/>
    </row>
    <row r="263">
      <c r="A263" s="130">
        <v>10355.0</v>
      </c>
      <c r="B263" s="131" t="s">
        <v>6483</v>
      </c>
      <c r="C263" s="139" t="b">
        <v>1</v>
      </c>
      <c r="D263" s="133">
        <v>44439.0</v>
      </c>
      <c r="E263" s="128" t="str">
        <f t="shared" si="17"/>
        <v>#VALUE!</v>
      </c>
      <c r="F263" s="128" t="str">
        <f t="shared" si="18"/>
        <v>#VALUE!</v>
      </c>
      <c r="G263" s="128" t="str">
        <f t="shared" si="19"/>
        <v>#VALUE!</v>
      </c>
      <c r="H263" s="128" t="str">
        <f t="shared" si="20"/>
        <v>#VALUE!</v>
      </c>
      <c r="I263" s="128" t="str">
        <f t="shared" si="21"/>
        <v>#VALUE!</v>
      </c>
      <c r="J263" s="128" t="str">
        <f t="shared" si="22"/>
        <v>#VALUE!</v>
      </c>
      <c r="K263" s="128" t="str">
        <f t="shared" si="23"/>
        <v>#VALUE!</v>
      </c>
      <c r="L263" s="128" t="str">
        <f t="shared" si="24"/>
        <v>#VALUE!</v>
      </c>
      <c r="M263" s="128" t="str">
        <f t="shared" si="25"/>
        <v>#VALUE!</v>
      </c>
      <c r="N263" s="128" t="str">
        <f t="shared" si="26"/>
        <v>#VALUE!</v>
      </c>
      <c r="O263" s="128" t="str">
        <f t="shared" si="27"/>
        <v>#VALUE!</v>
      </c>
      <c r="P263" s="4" t="str">
        <f t="shared" si="12"/>
        <v>NO RX</v>
      </c>
      <c r="Q263" s="4" t="b">
        <v>0</v>
      </c>
      <c r="R263" s="4" t="str">
        <f t="shared" si="13"/>
        <v>LOW</v>
      </c>
      <c r="S263" s="3"/>
      <c r="T263" s="136">
        <f t="shared" si="28"/>
        <v>44439</v>
      </c>
      <c r="U263" s="4" t="str">
        <f t="shared" si="15"/>
        <v>DUE COMM</v>
      </c>
      <c r="V263" s="4" t="str">
        <f t="shared" si="16"/>
        <v> </v>
      </c>
      <c r="W263" s="123"/>
      <c r="X263" s="123"/>
      <c r="Y263" s="123"/>
      <c r="Z263" s="123"/>
      <c r="AA263" s="123"/>
      <c r="AB263" s="123"/>
      <c r="AC263" s="123"/>
      <c r="AD263" s="123"/>
      <c r="AE263" s="123"/>
    </row>
    <row r="264">
      <c r="A264" s="137">
        <v>10357.0</v>
      </c>
      <c r="B264" s="138" t="s">
        <v>6491</v>
      </c>
      <c r="C264" s="139" t="b">
        <v>1</v>
      </c>
      <c r="D264" s="133">
        <v>44519.0</v>
      </c>
      <c r="E264" s="128" t="str">
        <f t="shared" si="17"/>
        <v>#VALUE!</v>
      </c>
      <c r="F264" s="134" t="str">
        <f t="shared" si="18"/>
        <v>OPI RX</v>
      </c>
      <c r="G264" s="128" t="str">
        <f t="shared" si="19"/>
        <v>#VALUE!</v>
      </c>
      <c r="H264" s="128" t="str">
        <f t="shared" si="20"/>
        <v>#VALUE!</v>
      </c>
      <c r="I264" s="128" t="str">
        <f t="shared" si="21"/>
        <v>#VALUE!</v>
      </c>
      <c r="J264" s="128" t="str">
        <f t="shared" si="22"/>
        <v>#VALUE!</v>
      </c>
      <c r="K264" s="128" t="str">
        <f t="shared" si="23"/>
        <v>#VALUE!</v>
      </c>
      <c r="L264" s="128" t="str">
        <f t="shared" si="24"/>
        <v>#VALUE!</v>
      </c>
      <c r="M264" s="128" t="str">
        <f t="shared" si="25"/>
        <v>#VALUE!</v>
      </c>
      <c r="N264" s="128" t="str">
        <f t="shared" si="26"/>
        <v>#VALUE!</v>
      </c>
      <c r="O264" s="128" t="str">
        <f t="shared" si="27"/>
        <v>#VALUE!</v>
      </c>
      <c r="P264" s="135" t="str">
        <f t="shared" si="12"/>
        <v>OPIOIDS</v>
      </c>
      <c r="Q264" s="4" t="b">
        <v>0</v>
      </c>
      <c r="R264" s="4" t="str">
        <f t="shared" si="13"/>
        <v>LOW</v>
      </c>
      <c r="S264" s="3">
        <v>44270.0</v>
      </c>
      <c r="T264" s="136">
        <f t="shared" si="28"/>
        <v>44519</v>
      </c>
      <c r="U264" s="4" t="str">
        <f t="shared" si="15"/>
        <v> </v>
      </c>
      <c r="V264" s="4" t="str">
        <f t="shared" si="16"/>
        <v> </v>
      </c>
      <c r="W264" s="123"/>
      <c r="X264" s="123"/>
      <c r="Y264" s="123"/>
      <c r="Z264" s="123"/>
      <c r="AA264" s="123"/>
      <c r="AB264" s="123"/>
      <c r="AC264" s="123"/>
      <c r="AD264" s="123"/>
      <c r="AE264" s="123"/>
    </row>
    <row r="265">
      <c r="A265" s="142">
        <v>10366.0</v>
      </c>
      <c r="B265" s="143" t="s">
        <v>6520</v>
      </c>
      <c r="C265" s="122" t="b">
        <v>0</v>
      </c>
      <c r="D265" s="3" t="s">
        <v>6461</v>
      </c>
      <c r="E265" s="128" t="str">
        <f t="shared" si="17"/>
        <v>#VALUE!</v>
      </c>
      <c r="F265" s="134" t="str">
        <f t="shared" si="18"/>
        <v>OPI RX</v>
      </c>
      <c r="G265" s="128" t="str">
        <f t="shared" si="19"/>
        <v>#VALUE!</v>
      </c>
      <c r="H265" s="128" t="str">
        <f t="shared" si="20"/>
        <v>#VALUE!</v>
      </c>
      <c r="I265" s="128" t="str">
        <f t="shared" si="21"/>
        <v>#VALUE!</v>
      </c>
      <c r="J265" s="128" t="str">
        <f t="shared" si="22"/>
        <v>#VALUE!</v>
      </c>
      <c r="K265" s="128" t="str">
        <f t="shared" si="23"/>
        <v>#VALUE!</v>
      </c>
      <c r="L265" s="128" t="str">
        <f t="shared" si="24"/>
        <v>#VALUE!</v>
      </c>
      <c r="M265" s="128" t="str">
        <f t="shared" si="25"/>
        <v>#VALUE!</v>
      </c>
      <c r="N265" s="128" t="str">
        <f t="shared" si="26"/>
        <v>#VALUE!</v>
      </c>
      <c r="O265" s="128" t="str">
        <f t="shared" si="27"/>
        <v>#VALUE!</v>
      </c>
      <c r="P265" s="135" t="str">
        <f t="shared" si="12"/>
        <v>OPIOIDS</v>
      </c>
      <c r="Q265" s="4" t="b">
        <v>0</v>
      </c>
      <c r="R265" s="4" t="str">
        <f t="shared" si="13"/>
        <v>LOW</v>
      </c>
      <c r="S265" s="3"/>
      <c r="T265" s="3" t="str">
        <f t="shared" si="28"/>
        <v> - </v>
      </c>
      <c r="U265" s="4" t="str">
        <f t="shared" si="15"/>
        <v>DUE COMM</v>
      </c>
      <c r="V265" s="4" t="str">
        <f t="shared" si="16"/>
        <v> </v>
      </c>
      <c r="W265" s="123"/>
      <c r="X265" s="123"/>
      <c r="Y265" s="123"/>
      <c r="Z265" s="123"/>
      <c r="AA265" s="123"/>
      <c r="AB265" s="123"/>
      <c r="AC265" s="123"/>
      <c r="AD265" s="123"/>
      <c r="AE265" s="123"/>
    </row>
    <row r="266">
      <c r="A266" s="137">
        <v>10368.0</v>
      </c>
      <c r="B266" s="138" t="s">
        <v>6485</v>
      </c>
      <c r="C266" s="132" t="b">
        <v>1</v>
      </c>
      <c r="D266" s="133">
        <v>44535.0</v>
      </c>
      <c r="E266" s="128" t="str">
        <f t="shared" si="17"/>
        <v>#VALUE!</v>
      </c>
      <c r="F266" s="128" t="str">
        <f t="shared" si="18"/>
        <v>#VALUE!</v>
      </c>
      <c r="G266" s="134" t="str">
        <f t="shared" si="19"/>
        <v>OPI RX</v>
      </c>
      <c r="H266" s="128" t="str">
        <f t="shared" si="20"/>
        <v>#VALUE!</v>
      </c>
      <c r="I266" s="128" t="str">
        <f t="shared" si="21"/>
        <v>#VALUE!</v>
      </c>
      <c r="J266" s="128" t="str">
        <f t="shared" si="22"/>
        <v>#VALUE!</v>
      </c>
      <c r="K266" s="128" t="str">
        <f t="shared" si="23"/>
        <v>#VALUE!</v>
      </c>
      <c r="L266" s="128" t="str">
        <f t="shared" si="24"/>
        <v>#VALUE!</v>
      </c>
      <c r="M266" s="128" t="str">
        <f t="shared" si="25"/>
        <v>#VALUE!</v>
      </c>
      <c r="N266" s="128" t="str">
        <f t="shared" si="26"/>
        <v>#VALUE!</v>
      </c>
      <c r="O266" s="128" t="str">
        <f t="shared" si="27"/>
        <v>#VALUE!</v>
      </c>
      <c r="P266" s="135" t="str">
        <f t="shared" si="12"/>
        <v>OPIOIDS</v>
      </c>
      <c r="Q266" s="4" t="b">
        <v>0</v>
      </c>
      <c r="R266" s="4" t="str">
        <f t="shared" si="13"/>
        <v>LOW</v>
      </c>
      <c r="S266" s="3">
        <v>44286.0</v>
      </c>
      <c r="T266" s="136">
        <f t="shared" si="28"/>
        <v>44535</v>
      </c>
      <c r="U266" s="4" t="str">
        <f t="shared" si="15"/>
        <v> </v>
      </c>
      <c r="V266" s="4" t="str">
        <f t="shared" si="16"/>
        <v> </v>
      </c>
      <c r="W266" s="123"/>
      <c r="X266" s="123"/>
      <c r="Y266" s="123"/>
      <c r="Z266" s="123"/>
      <c r="AA266" s="123"/>
      <c r="AB266" s="123"/>
      <c r="AC266" s="123"/>
      <c r="AD266" s="123"/>
      <c r="AE266" s="123"/>
    </row>
    <row r="267">
      <c r="A267" s="130">
        <v>10375.0</v>
      </c>
      <c r="B267" s="131" t="s">
        <v>6602</v>
      </c>
      <c r="C267" s="132" t="b">
        <v>1</v>
      </c>
      <c r="D267" s="133">
        <v>44420.0</v>
      </c>
      <c r="E267" s="128" t="str">
        <f t="shared" si="17"/>
        <v>#VALUE!</v>
      </c>
      <c r="F267" s="128" t="str">
        <f t="shared" si="18"/>
        <v>#VALUE!</v>
      </c>
      <c r="G267" s="128" t="str">
        <f t="shared" si="19"/>
        <v>#VALUE!</v>
      </c>
      <c r="H267" s="128" t="str">
        <f t="shared" si="20"/>
        <v>#VALUE!</v>
      </c>
      <c r="I267" s="128" t="str">
        <f t="shared" si="21"/>
        <v>#VALUE!</v>
      </c>
      <c r="J267" s="128" t="str">
        <f t="shared" si="22"/>
        <v>#VALUE!</v>
      </c>
      <c r="K267" s="128" t="str">
        <f t="shared" si="23"/>
        <v>#VALUE!</v>
      </c>
      <c r="L267" s="128" t="str">
        <f t="shared" si="24"/>
        <v>#VALUE!</v>
      </c>
      <c r="M267" s="128" t="str">
        <f t="shared" si="25"/>
        <v>#VALUE!</v>
      </c>
      <c r="N267" s="128" t="str">
        <f t="shared" si="26"/>
        <v>#VALUE!</v>
      </c>
      <c r="O267" s="128" t="str">
        <f t="shared" si="27"/>
        <v>#VALUE!</v>
      </c>
      <c r="P267" s="4" t="str">
        <f t="shared" si="12"/>
        <v>NO RX</v>
      </c>
      <c r="Q267" s="4" t="b">
        <v>0</v>
      </c>
      <c r="R267" s="4" t="str">
        <f t="shared" si="13"/>
        <v>LOW</v>
      </c>
      <c r="S267" s="3"/>
      <c r="T267" s="136">
        <f t="shared" si="28"/>
        <v>44420</v>
      </c>
      <c r="U267" s="4" t="str">
        <f t="shared" si="15"/>
        <v>DUE COMM</v>
      </c>
      <c r="V267" s="4" t="str">
        <f t="shared" si="16"/>
        <v> </v>
      </c>
      <c r="W267" s="123"/>
      <c r="X267" s="123"/>
      <c r="Y267" s="123"/>
      <c r="Z267" s="123"/>
      <c r="AA267" s="123"/>
      <c r="AB267" s="123"/>
      <c r="AC267" s="123"/>
      <c r="AD267" s="123"/>
      <c r="AE267" s="123"/>
    </row>
    <row r="268">
      <c r="A268" s="130">
        <v>10376.0</v>
      </c>
      <c r="B268" s="131" t="s">
        <v>6603</v>
      </c>
      <c r="C268" s="132" t="b">
        <v>1</v>
      </c>
      <c r="D268" s="133">
        <v>44557.0</v>
      </c>
      <c r="E268" s="128" t="str">
        <f t="shared" si="17"/>
        <v>#VALUE!</v>
      </c>
      <c r="F268" s="128" t="str">
        <f t="shared" si="18"/>
        <v>#VALUE!</v>
      </c>
      <c r="G268" s="128" t="str">
        <f t="shared" si="19"/>
        <v>#VALUE!</v>
      </c>
      <c r="H268" s="134" t="str">
        <f t="shared" si="20"/>
        <v>OPI RX</v>
      </c>
      <c r="I268" s="128" t="str">
        <f t="shared" si="21"/>
        <v>#VALUE!</v>
      </c>
      <c r="J268" s="128" t="str">
        <f t="shared" si="22"/>
        <v>#VALUE!</v>
      </c>
      <c r="K268" s="128" t="str">
        <f t="shared" si="23"/>
        <v>#VALUE!</v>
      </c>
      <c r="L268" s="128" t="str">
        <f t="shared" si="24"/>
        <v>#VALUE!</v>
      </c>
      <c r="M268" s="128" t="str">
        <f t="shared" si="25"/>
        <v>#VALUE!</v>
      </c>
      <c r="N268" s="128" t="str">
        <f t="shared" si="26"/>
        <v>#VALUE!</v>
      </c>
      <c r="O268" s="128" t="str">
        <f t="shared" si="27"/>
        <v>#VALUE!</v>
      </c>
      <c r="P268" s="135" t="str">
        <f t="shared" si="12"/>
        <v>OPIOIDS</v>
      </c>
      <c r="Q268" s="4" t="b">
        <v>1</v>
      </c>
      <c r="R268" s="135" t="str">
        <f t="shared" si="13"/>
        <v>HIGH</v>
      </c>
      <c r="S268" s="3">
        <v>43633.0</v>
      </c>
      <c r="T268" s="136">
        <f t="shared" si="28"/>
        <v>44557</v>
      </c>
      <c r="U268" s="4" t="str">
        <f t="shared" si="15"/>
        <v>DUE COMM</v>
      </c>
      <c r="V268" s="4" t="str">
        <f t="shared" si="16"/>
        <v> </v>
      </c>
      <c r="W268" s="123"/>
      <c r="X268" s="123"/>
      <c r="Y268" s="123"/>
      <c r="Z268" s="123"/>
      <c r="AA268" s="123"/>
      <c r="AB268" s="123"/>
      <c r="AC268" s="123"/>
      <c r="AD268" s="123"/>
      <c r="AE268" s="123"/>
    </row>
    <row r="269">
      <c r="A269" s="137">
        <v>10378.0</v>
      </c>
      <c r="B269" s="138" t="s">
        <v>6488</v>
      </c>
      <c r="C269" s="132" t="b">
        <v>1</v>
      </c>
      <c r="D269" s="133">
        <v>44405.0</v>
      </c>
      <c r="E269" s="128" t="str">
        <f t="shared" si="17"/>
        <v>#VALUE!</v>
      </c>
      <c r="F269" s="134" t="str">
        <f t="shared" si="18"/>
        <v>OPI RX</v>
      </c>
      <c r="G269" s="128" t="str">
        <f t="shared" si="19"/>
        <v>#VALUE!</v>
      </c>
      <c r="H269" s="128" t="str">
        <f t="shared" si="20"/>
        <v>#VALUE!</v>
      </c>
      <c r="I269" s="128" t="str">
        <f t="shared" si="21"/>
        <v>#VALUE!</v>
      </c>
      <c r="J269" s="128" t="str">
        <f t="shared" si="22"/>
        <v>#VALUE!</v>
      </c>
      <c r="K269" s="128" t="str">
        <f t="shared" si="23"/>
        <v>#VALUE!</v>
      </c>
      <c r="L269" s="128" t="str">
        <f t="shared" si="24"/>
        <v>#VALUE!</v>
      </c>
      <c r="M269" s="128" t="str">
        <f t="shared" si="25"/>
        <v>#VALUE!</v>
      </c>
      <c r="N269" s="128" t="str">
        <f t="shared" si="26"/>
        <v>#VALUE!</v>
      </c>
      <c r="O269" s="128" t="str">
        <f t="shared" si="27"/>
        <v>#VALUE!</v>
      </c>
      <c r="P269" s="135" t="str">
        <f t="shared" si="12"/>
        <v>OPIOIDS</v>
      </c>
      <c r="Q269" s="2" t="b">
        <v>0</v>
      </c>
      <c r="R269" s="4" t="str">
        <f t="shared" si="13"/>
        <v>LOW</v>
      </c>
      <c r="S269" s="3"/>
      <c r="T269" s="136">
        <f t="shared" si="28"/>
        <v>44405</v>
      </c>
      <c r="U269" s="4" t="str">
        <f t="shared" si="15"/>
        <v>DUE COMM</v>
      </c>
      <c r="V269" s="4" t="str">
        <f t="shared" si="16"/>
        <v> </v>
      </c>
      <c r="W269" s="123"/>
      <c r="X269" s="123"/>
      <c r="Y269" s="123"/>
      <c r="Z269" s="123"/>
      <c r="AA269" s="123"/>
      <c r="AB269" s="123"/>
      <c r="AC269" s="123"/>
      <c r="AD269" s="123"/>
      <c r="AE269" s="123"/>
    </row>
    <row r="270">
      <c r="A270" s="142">
        <v>10379.0</v>
      </c>
      <c r="B270" s="143" t="s">
        <v>6463</v>
      </c>
      <c r="C270" s="124" t="b">
        <v>0</v>
      </c>
      <c r="D270" s="3" t="s">
        <v>6461</v>
      </c>
      <c r="E270" s="128" t="str">
        <f t="shared" si="17"/>
        <v>#VALUE!</v>
      </c>
      <c r="F270" s="134" t="str">
        <f t="shared" si="18"/>
        <v>OPI RX</v>
      </c>
      <c r="G270" s="128" t="str">
        <f t="shared" si="19"/>
        <v>#VALUE!</v>
      </c>
      <c r="H270" s="128" t="str">
        <f t="shared" si="20"/>
        <v>#VALUE!</v>
      </c>
      <c r="I270" s="128" t="str">
        <f t="shared" si="21"/>
        <v>#VALUE!</v>
      </c>
      <c r="J270" s="128" t="str">
        <f t="shared" si="22"/>
        <v>#VALUE!</v>
      </c>
      <c r="K270" s="128" t="str">
        <f t="shared" si="23"/>
        <v>#VALUE!</v>
      </c>
      <c r="L270" s="128" t="str">
        <f t="shared" si="24"/>
        <v>#VALUE!</v>
      </c>
      <c r="M270" s="128" t="str">
        <f t="shared" si="25"/>
        <v>#VALUE!</v>
      </c>
      <c r="N270" s="128" t="str">
        <f t="shared" si="26"/>
        <v>#VALUE!</v>
      </c>
      <c r="O270" s="128" t="str">
        <f t="shared" si="27"/>
        <v>#VALUE!</v>
      </c>
      <c r="P270" s="135" t="str">
        <f t="shared" si="12"/>
        <v>OPIOIDS</v>
      </c>
      <c r="Q270" s="4" t="b">
        <v>0</v>
      </c>
      <c r="R270" s="4" t="str">
        <f t="shared" si="13"/>
        <v>LOW</v>
      </c>
      <c r="S270" s="3"/>
      <c r="T270" s="3" t="str">
        <f t="shared" si="28"/>
        <v> - </v>
      </c>
      <c r="U270" s="4" t="str">
        <f t="shared" si="15"/>
        <v>DUE COMM</v>
      </c>
      <c r="V270" s="4" t="str">
        <f t="shared" si="16"/>
        <v> </v>
      </c>
      <c r="W270" s="123"/>
      <c r="X270" s="123"/>
      <c r="Y270" s="123"/>
      <c r="Z270" s="123"/>
      <c r="AA270" s="123"/>
      <c r="AB270" s="123"/>
      <c r="AC270" s="123"/>
      <c r="AD270" s="123"/>
      <c r="AE270" s="123"/>
    </row>
    <row r="271">
      <c r="A271" s="130">
        <v>10380.0</v>
      </c>
      <c r="B271" s="131" t="s">
        <v>6465</v>
      </c>
      <c r="C271" s="139" t="b">
        <v>1</v>
      </c>
      <c r="D271" s="133">
        <v>44387.0</v>
      </c>
      <c r="E271" s="134" t="str">
        <f t="shared" si="17"/>
        <v>OPI RX</v>
      </c>
      <c r="F271" s="128" t="str">
        <f t="shared" si="18"/>
        <v>#VALUE!</v>
      </c>
      <c r="G271" s="128" t="str">
        <f t="shared" si="19"/>
        <v>#VALUE!</v>
      </c>
      <c r="H271" s="128" t="str">
        <f t="shared" si="20"/>
        <v>#VALUE!</v>
      </c>
      <c r="I271" s="128" t="str">
        <f t="shared" si="21"/>
        <v>#VALUE!</v>
      </c>
      <c r="J271" s="128" t="str">
        <f t="shared" si="22"/>
        <v>#VALUE!</v>
      </c>
      <c r="K271" s="128" t="str">
        <f t="shared" si="23"/>
        <v>#VALUE!</v>
      </c>
      <c r="L271" s="128" t="str">
        <f t="shared" si="24"/>
        <v>#VALUE!</v>
      </c>
      <c r="M271" s="128" t="str">
        <f t="shared" si="25"/>
        <v>#VALUE!</v>
      </c>
      <c r="N271" s="128" t="str">
        <f t="shared" si="26"/>
        <v>#VALUE!</v>
      </c>
      <c r="O271" s="128" t="str">
        <f t="shared" si="27"/>
        <v>#VALUE!</v>
      </c>
      <c r="P271" s="135" t="str">
        <f t="shared" si="12"/>
        <v>OPIOIDS</v>
      </c>
      <c r="Q271" s="4" t="b">
        <v>0</v>
      </c>
      <c r="R271" s="4" t="str">
        <f t="shared" si="13"/>
        <v>LOW</v>
      </c>
      <c r="S271" s="3"/>
      <c r="T271" s="136">
        <f t="shared" si="28"/>
        <v>44387</v>
      </c>
      <c r="U271" s="4" t="str">
        <f t="shared" si="15"/>
        <v>DUE COMM</v>
      </c>
      <c r="V271" s="4" t="str">
        <f t="shared" si="16"/>
        <v> </v>
      </c>
      <c r="W271" s="123"/>
      <c r="X271" s="123"/>
      <c r="Y271" s="123"/>
      <c r="Z271" s="123"/>
      <c r="AA271" s="123"/>
      <c r="AB271" s="123"/>
      <c r="AC271" s="123"/>
      <c r="AD271" s="123"/>
      <c r="AE271" s="123"/>
    </row>
    <row r="272">
      <c r="A272" s="137">
        <v>10381.0</v>
      </c>
      <c r="B272" s="131" t="s">
        <v>6461</v>
      </c>
      <c r="C272" s="139" t="b">
        <v>1</v>
      </c>
      <c r="D272" s="133">
        <v>44410.0</v>
      </c>
      <c r="E272" s="128" t="str">
        <f t="shared" si="17"/>
        <v>#VALUE!</v>
      </c>
      <c r="F272" s="128" t="str">
        <f t="shared" si="18"/>
        <v>#VALUE!</v>
      </c>
      <c r="G272" s="128" t="str">
        <f t="shared" si="19"/>
        <v>#VALUE!</v>
      </c>
      <c r="H272" s="128" t="str">
        <f t="shared" si="20"/>
        <v>#VALUE!</v>
      </c>
      <c r="I272" s="128" t="str">
        <f t="shared" si="21"/>
        <v>#VALUE!</v>
      </c>
      <c r="J272" s="128" t="str">
        <f t="shared" si="22"/>
        <v>#VALUE!</v>
      </c>
      <c r="K272" s="128" t="str">
        <f t="shared" si="23"/>
        <v>#VALUE!</v>
      </c>
      <c r="L272" s="128" t="str">
        <f t="shared" si="24"/>
        <v>#VALUE!</v>
      </c>
      <c r="M272" s="128" t="str">
        <f t="shared" si="25"/>
        <v>#VALUE!</v>
      </c>
      <c r="N272" s="128" t="str">
        <f t="shared" si="26"/>
        <v>#VALUE!</v>
      </c>
      <c r="O272" s="128" t="str">
        <f t="shared" si="27"/>
        <v>#VALUE!</v>
      </c>
      <c r="P272" s="4" t="str">
        <f t="shared" si="12"/>
        <v>NO RX</v>
      </c>
      <c r="Q272" s="4" t="b">
        <v>0</v>
      </c>
      <c r="R272" s="4" t="str">
        <f t="shared" si="13"/>
        <v>LOW</v>
      </c>
      <c r="S272" s="3"/>
      <c r="T272" s="136">
        <f t="shared" si="28"/>
        <v>44410</v>
      </c>
      <c r="U272" s="4" t="str">
        <f t="shared" si="15"/>
        <v>DUE COMM</v>
      </c>
      <c r="V272" s="4" t="str">
        <f t="shared" si="16"/>
        <v> </v>
      </c>
      <c r="W272" s="123"/>
      <c r="X272" s="123"/>
      <c r="Y272" s="123"/>
      <c r="Z272" s="123"/>
      <c r="AA272" s="123"/>
      <c r="AB272" s="123"/>
      <c r="AC272" s="123"/>
      <c r="AD272" s="123"/>
      <c r="AE272" s="123"/>
    </row>
    <row r="273">
      <c r="A273" s="130">
        <v>10392.0</v>
      </c>
      <c r="B273" s="131" t="s">
        <v>6604</v>
      </c>
      <c r="C273" s="139" t="b">
        <v>1</v>
      </c>
      <c r="D273" s="133">
        <v>44393.0</v>
      </c>
      <c r="E273" s="128" t="str">
        <f t="shared" si="17"/>
        <v>#VALUE!</v>
      </c>
      <c r="F273" s="134" t="str">
        <f t="shared" si="18"/>
        <v>OPI RX</v>
      </c>
      <c r="G273" s="128" t="str">
        <f t="shared" si="19"/>
        <v>#VALUE!</v>
      </c>
      <c r="H273" s="128" t="str">
        <f t="shared" si="20"/>
        <v>#VALUE!</v>
      </c>
      <c r="I273" s="128" t="str">
        <f t="shared" si="21"/>
        <v>#VALUE!</v>
      </c>
      <c r="J273" s="128" t="str">
        <f t="shared" si="22"/>
        <v>#VALUE!</v>
      </c>
      <c r="K273" s="128" t="str">
        <f t="shared" si="23"/>
        <v>#VALUE!</v>
      </c>
      <c r="L273" s="128" t="str">
        <f t="shared" si="24"/>
        <v>#VALUE!</v>
      </c>
      <c r="M273" s="128" t="str">
        <f t="shared" si="25"/>
        <v>#VALUE!</v>
      </c>
      <c r="N273" s="128" t="str">
        <f t="shared" si="26"/>
        <v>#VALUE!</v>
      </c>
      <c r="O273" s="128" t="str">
        <f t="shared" si="27"/>
        <v>#VALUE!</v>
      </c>
      <c r="P273" s="135" t="str">
        <f t="shared" si="12"/>
        <v>OPIOIDS</v>
      </c>
      <c r="Q273" s="4" t="b">
        <v>0</v>
      </c>
      <c r="R273" s="4" t="str">
        <f t="shared" si="13"/>
        <v>LOW</v>
      </c>
      <c r="S273" s="3"/>
      <c r="T273" s="136">
        <f t="shared" si="28"/>
        <v>44393</v>
      </c>
      <c r="U273" s="4" t="str">
        <f t="shared" si="15"/>
        <v>DUE COMM</v>
      </c>
      <c r="V273" s="4" t="str">
        <f t="shared" si="16"/>
        <v> </v>
      </c>
      <c r="W273" s="123"/>
      <c r="X273" s="123"/>
      <c r="Y273" s="123"/>
      <c r="Z273" s="123"/>
      <c r="AA273" s="123"/>
      <c r="AB273" s="123"/>
      <c r="AC273" s="123"/>
      <c r="AD273" s="123"/>
      <c r="AE273" s="123"/>
    </row>
    <row r="274">
      <c r="A274" s="130">
        <v>10395.0</v>
      </c>
      <c r="B274" s="131" t="s">
        <v>6475</v>
      </c>
      <c r="C274" s="141" t="b">
        <v>1</v>
      </c>
      <c r="D274" s="133">
        <v>44533.0</v>
      </c>
      <c r="E274" s="128" t="str">
        <f t="shared" si="17"/>
        <v>#VALUE!</v>
      </c>
      <c r="F274" s="134" t="str">
        <f t="shared" si="18"/>
        <v>OPI RX</v>
      </c>
      <c r="G274" s="128" t="str">
        <f t="shared" si="19"/>
        <v>#VALUE!</v>
      </c>
      <c r="H274" s="128" t="str">
        <f t="shared" si="20"/>
        <v>#VALUE!</v>
      </c>
      <c r="I274" s="128" t="str">
        <f t="shared" si="21"/>
        <v>#VALUE!</v>
      </c>
      <c r="J274" s="128" t="str">
        <f t="shared" si="22"/>
        <v>#VALUE!</v>
      </c>
      <c r="K274" s="128" t="str">
        <f t="shared" si="23"/>
        <v>#VALUE!</v>
      </c>
      <c r="L274" s="128" t="str">
        <f t="shared" si="24"/>
        <v>#VALUE!</v>
      </c>
      <c r="M274" s="128" t="str">
        <f t="shared" si="25"/>
        <v>#VALUE!</v>
      </c>
      <c r="N274" s="128" t="str">
        <f t="shared" si="26"/>
        <v>#VALUE!</v>
      </c>
      <c r="O274" s="128" t="str">
        <f t="shared" si="27"/>
        <v>#VALUE!</v>
      </c>
      <c r="P274" s="135" t="str">
        <f t="shared" si="12"/>
        <v>OPIOIDS</v>
      </c>
      <c r="Q274" s="4" t="b">
        <v>1</v>
      </c>
      <c r="R274" s="135" t="str">
        <f t="shared" si="13"/>
        <v>HIGH</v>
      </c>
      <c r="S274" s="3">
        <v>44503.0</v>
      </c>
      <c r="T274" s="136">
        <f t="shared" si="28"/>
        <v>44533</v>
      </c>
      <c r="U274" s="4" t="str">
        <f t="shared" si="15"/>
        <v> </v>
      </c>
      <c r="V274" s="4" t="str">
        <f t="shared" si="16"/>
        <v> </v>
      </c>
      <c r="W274" s="123"/>
      <c r="X274" s="123"/>
      <c r="Y274" s="123"/>
      <c r="Z274" s="123"/>
      <c r="AA274" s="123"/>
      <c r="AB274" s="123"/>
      <c r="AC274" s="123"/>
      <c r="AD274" s="123"/>
      <c r="AE274" s="123"/>
    </row>
    <row r="275">
      <c r="A275" s="137">
        <v>10398.0</v>
      </c>
      <c r="B275" s="131" t="s">
        <v>6463</v>
      </c>
      <c r="C275" s="139" t="b">
        <v>1</v>
      </c>
      <c r="D275" s="133">
        <v>44494.0</v>
      </c>
      <c r="E275" s="128" t="str">
        <f t="shared" si="17"/>
        <v>#VALUE!</v>
      </c>
      <c r="F275" s="134" t="str">
        <f t="shared" si="18"/>
        <v>OPI RX</v>
      </c>
      <c r="G275" s="128" t="str">
        <f t="shared" si="19"/>
        <v>#VALUE!</v>
      </c>
      <c r="H275" s="128" t="str">
        <f t="shared" si="20"/>
        <v>#VALUE!</v>
      </c>
      <c r="I275" s="128" t="str">
        <f t="shared" si="21"/>
        <v>#VALUE!</v>
      </c>
      <c r="J275" s="128" t="str">
        <f t="shared" si="22"/>
        <v>#VALUE!</v>
      </c>
      <c r="K275" s="128" t="str">
        <f t="shared" si="23"/>
        <v>#VALUE!</v>
      </c>
      <c r="L275" s="128" t="str">
        <f t="shared" si="24"/>
        <v>#VALUE!</v>
      </c>
      <c r="M275" s="128" t="str">
        <f t="shared" si="25"/>
        <v>#VALUE!</v>
      </c>
      <c r="N275" s="128" t="str">
        <f t="shared" si="26"/>
        <v>#VALUE!</v>
      </c>
      <c r="O275" s="128" t="str">
        <f t="shared" si="27"/>
        <v>#VALUE!</v>
      </c>
      <c r="P275" s="135" t="str">
        <f t="shared" si="12"/>
        <v>OPIOIDS</v>
      </c>
      <c r="Q275" s="4" t="b">
        <v>0</v>
      </c>
      <c r="R275" s="4" t="str">
        <f t="shared" si="13"/>
        <v>LOW</v>
      </c>
      <c r="S275" s="3">
        <v>44239.0</v>
      </c>
      <c r="T275" s="136">
        <f t="shared" si="28"/>
        <v>44494</v>
      </c>
      <c r="U275" s="4" t="str">
        <f t="shared" si="15"/>
        <v> </v>
      </c>
      <c r="V275" s="4" t="str">
        <f t="shared" si="16"/>
        <v> </v>
      </c>
      <c r="W275" s="123"/>
      <c r="X275" s="123"/>
      <c r="Y275" s="123"/>
      <c r="Z275" s="123"/>
      <c r="AA275" s="123"/>
      <c r="AB275" s="123"/>
      <c r="AC275" s="123"/>
      <c r="AD275" s="123"/>
      <c r="AE275" s="123"/>
    </row>
    <row r="276">
      <c r="A276" s="130">
        <v>10399.0</v>
      </c>
      <c r="B276" s="131" t="s">
        <v>6605</v>
      </c>
      <c r="C276" s="139" t="b">
        <v>1</v>
      </c>
      <c r="D276" s="133">
        <v>44404.0</v>
      </c>
      <c r="E276" s="128" t="str">
        <f t="shared" si="17"/>
        <v>#VALUE!</v>
      </c>
      <c r="F276" s="128" t="str">
        <f t="shared" si="18"/>
        <v>#VALUE!</v>
      </c>
      <c r="G276" s="134" t="str">
        <f t="shared" si="19"/>
        <v>OPI RX</v>
      </c>
      <c r="H276" s="128" t="str">
        <f t="shared" si="20"/>
        <v>#VALUE!</v>
      </c>
      <c r="I276" s="128" t="str">
        <f t="shared" si="21"/>
        <v>#VALUE!</v>
      </c>
      <c r="J276" s="128" t="str">
        <f t="shared" si="22"/>
        <v>#VALUE!</v>
      </c>
      <c r="K276" s="128" t="str">
        <f t="shared" si="23"/>
        <v>#VALUE!</v>
      </c>
      <c r="L276" s="128" t="str">
        <f t="shared" si="24"/>
        <v>#VALUE!</v>
      </c>
      <c r="M276" s="128" t="str">
        <f t="shared" si="25"/>
        <v>#VALUE!</v>
      </c>
      <c r="N276" s="128" t="str">
        <f t="shared" si="26"/>
        <v>#VALUE!</v>
      </c>
      <c r="O276" s="128" t="str">
        <f t="shared" si="27"/>
        <v>#VALUE!</v>
      </c>
      <c r="P276" s="135" t="str">
        <f t="shared" si="12"/>
        <v>OPIOIDS</v>
      </c>
      <c r="Q276" s="4" t="b">
        <v>0</v>
      </c>
      <c r="R276" s="4" t="str">
        <f t="shared" si="13"/>
        <v>LOW</v>
      </c>
      <c r="S276" s="3"/>
      <c r="T276" s="136">
        <f t="shared" si="28"/>
        <v>44404</v>
      </c>
      <c r="U276" s="4" t="str">
        <f t="shared" si="15"/>
        <v>DUE COMM</v>
      </c>
      <c r="V276" s="4" t="str">
        <f t="shared" si="16"/>
        <v> </v>
      </c>
      <c r="W276" s="123"/>
      <c r="X276" s="123"/>
      <c r="Y276" s="123"/>
      <c r="Z276" s="123"/>
      <c r="AA276" s="123"/>
      <c r="AB276" s="123"/>
      <c r="AC276" s="123"/>
      <c r="AD276" s="123"/>
      <c r="AE276" s="123"/>
    </row>
    <row r="277">
      <c r="A277" s="130">
        <v>10400.0</v>
      </c>
      <c r="B277" s="131" t="s">
        <v>6606</v>
      </c>
      <c r="C277" s="132" t="b">
        <v>1</v>
      </c>
      <c r="D277" s="133">
        <v>44490.0</v>
      </c>
      <c r="E277" s="128" t="str">
        <f t="shared" si="17"/>
        <v>#VALUE!</v>
      </c>
      <c r="F277" s="128" t="str">
        <f t="shared" si="18"/>
        <v>#VALUE!</v>
      </c>
      <c r="G277" s="134" t="str">
        <f t="shared" si="19"/>
        <v>OPI RX</v>
      </c>
      <c r="H277" s="128" t="str">
        <f t="shared" si="20"/>
        <v>#VALUE!</v>
      </c>
      <c r="I277" s="128" t="str">
        <f t="shared" si="21"/>
        <v>#VALUE!</v>
      </c>
      <c r="J277" s="134" t="str">
        <f t="shared" si="22"/>
        <v>OPI RX</v>
      </c>
      <c r="K277" s="128" t="str">
        <f t="shared" si="23"/>
        <v>#VALUE!</v>
      </c>
      <c r="L277" s="128" t="str">
        <f t="shared" si="24"/>
        <v>#VALUE!</v>
      </c>
      <c r="M277" s="128" t="str">
        <f t="shared" si="25"/>
        <v>#VALUE!</v>
      </c>
      <c r="N277" s="128" t="str">
        <f t="shared" si="26"/>
        <v>#VALUE!</v>
      </c>
      <c r="O277" s="128" t="str">
        <f t="shared" si="27"/>
        <v>#VALUE!</v>
      </c>
      <c r="P277" s="135" t="str">
        <f t="shared" si="12"/>
        <v>OPIOIDS</v>
      </c>
      <c r="Q277" s="4" t="b">
        <v>1</v>
      </c>
      <c r="R277" s="135" t="str">
        <f t="shared" si="13"/>
        <v>HIGH</v>
      </c>
      <c r="S277" s="3">
        <v>44231.0</v>
      </c>
      <c r="T277" s="136">
        <f t="shared" si="28"/>
        <v>44490</v>
      </c>
      <c r="U277" s="4" t="str">
        <f t="shared" si="15"/>
        <v> </v>
      </c>
      <c r="V277" s="4" t="str">
        <f t="shared" si="16"/>
        <v> </v>
      </c>
      <c r="W277" s="123"/>
      <c r="X277" s="123"/>
      <c r="Y277" s="123"/>
      <c r="Z277" s="123"/>
      <c r="AA277" s="123"/>
      <c r="AB277" s="123"/>
      <c r="AC277" s="123"/>
      <c r="AD277" s="123"/>
      <c r="AE277" s="123"/>
    </row>
    <row r="278">
      <c r="A278" s="137">
        <v>10407.0</v>
      </c>
      <c r="B278" s="138" t="s">
        <v>6488</v>
      </c>
      <c r="C278" s="132" t="b">
        <v>1</v>
      </c>
      <c r="D278" s="133">
        <v>44496.0</v>
      </c>
      <c r="E278" s="128" t="str">
        <f t="shared" si="17"/>
        <v>#VALUE!</v>
      </c>
      <c r="F278" s="134" t="str">
        <f t="shared" si="18"/>
        <v>OPI RX</v>
      </c>
      <c r="G278" s="128" t="str">
        <f t="shared" si="19"/>
        <v>#VALUE!</v>
      </c>
      <c r="H278" s="128" t="str">
        <f t="shared" si="20"/>
        <v>#VALUE!</v>
      </c>
      <c r="I278" s="128" t="str">
        <f t="shared" si="21"/>
        <v>#VALUE!</v>
      </c>
      <c r="J278" s="128" t="str">
        <f t="shared" si="22"/>
        <v>#VALUE!</v>
      </c>
      <c r="K278" s="128" t="str">
        <f t="shared" si="23"/>
        <v>#VALUE!</v>
      </c>
      <c r="L278" s="128" t="str">
        <f t="shared" si="24"/>
        <v>#VALUE!</v>
      </c>
      <c r="M278" s="128" t="str">
        <f t="shared" si="25"/>
        <v>#VALUE!</v>
      </c>
      <c r="N278" s="128" t="str">
        <f t="shared" si="26"/>
        <v>#VALUE!</v>
      </c>
      <c r="O278" s="128" t="str">
        <f t="shared" si="27"/>
        <v>#VALUE!</v>
      </c>
      <c r="P278" s="135" t="str">
        <f t="shared" si="12"/>
        <v>OPIOIDS</v>
      </c>
      <c r="Q278" s="2" t="b">
        <v>0</v>
      </c>
      <c r="R278" s="4" t="str">
        <f t="shared" si="13"/>
        <v>LOW</v>
      </c>
      <c r="S278" s="3">
        <v>44133.0</v>
      </c>
      <c r="T278" s="136">
        <f t="shared" si="28"/>
        <v>44496</v>
      </c>
      <c r="U278" s="4" t="str">
        <f t="shared" si="15"/>
        <v>DUE COMM</v>
      </c>
      <c r="V278" s="4" t="str">
        <f t="shared" si="16"/>
        <v> </v>
      </c>
      <c r="W278" s="123"/>
      <c r="X278" s="123"/>
      <c r="Y278" s="123"/>
      <c r="Z278" s="123"/>
      <c r="AA278" s="123"/>
      <c r="AB278" s="123"/>
      <c r="AC278" s="123"/>
      <c r="AD278" s="123"/>
      <c r="AE278" s="123"/>
    </row>
    <row r="279">
      <c r="A279" s="127">
        <v>10408.0</v>
      </c>
      <c r="B279" s="2" t="s">
        <v>6539</v>
      </c>
      <c r="C279" s="122" t="b">
        <v>0</v>
      </c>
      <c r="D279" s="3" t="s">
        <v>6461</v>
      </c>
      <c r="E279" s="128" t="str">
        <f t="shared" si="17"/>
        <v>#VALUE!</v>
      </c>
      <c r="F279" s="128" t="str">
        <f t="shared" si="18"/>
        <v>#VALUE!</v>
      </c>
      <c r="G279" s="128" t="str">
        <f t="shared" si="19"/>
        <v>#VALUE!</v>
      </c>
      <c r="H279" s="128" t="str">
        <f t="shared" si="20"/>
        <v>#VALUE!</v>
      </c>
      <c r="I279" s="128" t="str">
        <f t="shared" si="21"/>
        <v>#VALUE!</v>
      </c>
      <c r="J279" s="128" t="str">
        <f t="shared" si="22"/>
        <v>#VALUE!</v>
      </c>
      <c r="K279" s="128" t="str">
        <f t="shared" si="23"/>
        <v>#VALUE!</v>
      </c>
      <c r="L279" s="128" t="str">
        <f t="shared" si="24"/>
        <v>#VALUE!</v>
      </c>
      <c r="M279" s="128" t="str">
        <f t="shared" si="25"/>
        <v>#VALUE!</v>
      </c>
      <c r="N279" s="128" t="str">
        <f t="shared" si="26"/>
        <v>#VALUE!</v>
      </c>
      <c r="O279" s="128" t="str">
        <f t="shared" si="27"/>
        <v>#VALUE!</v>
      </c>
      <c r="P279" s="4" t="str">
        <f t="shared" si="12"/>
        <v>NO RX</v>
      </c>
      <c r="Q279" s="2" t="b">
        <v>0</v>
      </c>
      <c r="R279" s="4" t="str">
        <f t="shared" si="13"/>
        <v>LOW</v>
      </c>
      <c r="S279" s="3"/>
      <c r="T279" s="3" t="str">
        <f t="shared" si="28"/>
        <v> - </v>
      </c>
      <c r="U279" s="4" t="str">
        <f t="shared" si="15"/>
        <v>DUE COMM</v>
      </c>
      <c r="V279" s="4" t="str">
        <f t="shared" si="16"/>
        <v> </v>
      </c>
      <c r="W279" s="123"/>
      <c r="X279" s="123"/>
      <c r="Y279" s="123"/>
      <c r="Z279" s="123"/>
      <c r="AA279" s="123"/>
      <c r="AB279" s="123"/>
      <c r="AC279" s="123"/>
      <c r="AD279" s="123"/>
      <c r="AE279" s="123"/>
    </row>
    <row r="280">
      <c r="A280" s="130">
        <v>10415.0</v>
      </c>
      <c r="B280" s="131" t="s">
        <v>6491</v>
      </c>
      <c r="C280" s="132" t="b">
        <v>1</v>
      </c>
      <c r="D280" s="133">
        <v>44384.0</v>
      </c>
      <c r="E280" s="128" t="str">
        <f t="shared" si="17"/>
        <v>#VALUE!</v>
      </c>
      <c r="F280" s="134" t="str">
        <f t="shared" si="18"/>
        <v>OPI RX</v>
      </c>
      <c r="G280" s="128" t="str">
        <f t="shared" si="19"/>
        <v>#VALUE!</v>
      </c>
      <c r="H280" s="128" t="str">
        <f t="shared" si="20"/>
        <v>#VALUE!</v>
      </c>
      <c r="I280" s="128" t="str">
        <f t="shared" si="21"/>
        <v>#VALUE!</v>
      </c>
      <c r="J280" s="128" t="str">
        <f t="shared" si="22"/>
        <v>#VALUE!</v>
      </c>
      <c r="K280" s="128" t="str">
        <f t="shared" si="23"/>
        <v>#VALUE!</v>
      </c>
      <c r="L280" s="128" t="str">
        <f t="shared" si="24"/>
        <v>#VALUE!</v>
      </c>
      <c r="M280" s="128" t="str">
        <f t="shared" si="25"/>
        <v>#VALUE!</v>
      </c>
      <c r="N280" s="128" t="str">
        <f t="shared" si="26"/>
        <v>#VALUE!</v>
      </c>
      <c r="O280" s="128" t="str">
        <f t="shared" si="27"/>
        <v>#VALUE!</v>
      </c>
      <c r="P280" s="135" t="str">
        <f t="shared" si="12"/>
        <v>OPIOIDS</v>
      </c>
      <c r="Q280" s="2" t="b">
        <v>0</v>
      </c>
      <c r="R280" s="4" t="str">
        <f t="shared" si="13"/>
        <v>LOW</v>
      </c>
      <c r="S280" s="3"/>
      <c r="T280" s="136">
        <f t="shared" si="28"/>
        <v>44384</v>
      </c>
      <c r="U280" s="4" t="str">
        <f t="shared" si="15"/>
        <v>DUE COMM</v>
      </c>
      <c r="V280" s="4" t="str">
        <f t="shared" si="16"/>
        <v> </v>
      </c>
      <c r="W280" s="123"/>
      <c r="X280" s="123"/>
      <c r="Y280" s="123"/>
      <c r="Z280" s="123"/>
      <c r="AA280" s="123"/>
      <c r="AB280" s="123"/>
      <c r="AC280" s="123"/>
      <c r="AD280" s="123"/>
      <c r="AE280" s="123"/>
    </row>
    <row r="281">
      <c r="A281" s="130">
        <v>10416.0</v>
      </c>
      <c r="B281" s="131" t="s">
        <v>6522</v>
      </c>
      <c r="C281" s="132" t="b">
        <v>1</v>
      </c>
      <c r="D281" s="133">
        <v>44387.0</v>
      </c>
      <c r="E281" s="128" t="str">
        <f t="shared" si="17"/>
        <v>#VALUE!</v>
      </c>
      <c r="F281" s="134" t="str">
        <f t="shared" si="18"/>
        <v>OPI RX</v>
      </c>
      <c r="G281" s="128" t="str">
        <f t="shared" si="19"/>
        <v>#VALUE!</v>
      </c>
      <c r="H281" s="128" t="str">
        <f t="shared" si="20"/>
        <v>#VALUE!</v>
      </c>
      <c r="I281" s="128" t="str">
        <f t="shared" si="21"/>
        <v>#VALUE!</v>
      </c>
      <c r="J281" s="128" t="str">
        <f t="shared" si="22"/>
        <v>#VALUE!</v>
      </c>
      <c r="K281" s="128" t="str">
        <f t="shared" si="23"/>
        <v>#VALUE!</v>
      </c>
      <c r="L281" s="128" t="str">
        <f t="shared" si="24"/>
        <v>#VALUE!</v>
      </c>
      <c r="M281" s="128" t="str">
        <f t="shared" si="25"/>
        <v>#VALUE!</v>
      </c>
      <c r="N281" s="128" t="str">
        <f t="shared" si="26"/>
        <v>#VALUE!</v>
      </c>
      <c r="O281" s="128" t="str">
        <f t="shared" si="27"/>
        <v>#VALUE!</v>
      </c>
      <c r="P281" s="135" t="str">
        <f t="shared" si="12"/>
        <v>OPIOIDS</v>
      </c>
      <c r="Q281" s="4" t="b">
        <v>0</v>
      </c>
      <c r="R281" s="4" t="str">
        <f t="shared" si="13"/>
        <v>LOW</v>
      </c>
      <c r="S281" s="3"/>
      <c r="T281" s="136">
        <f t="shared" si="28"/>
        <v>44387</v>
      </c>
      <c r="U281" s="4" t="str">
        <f t="shared" si="15"/>
        <v>DUE COMM</v>
      </c>
      <c r="V281" s="4" t="str">
        <f t="shared" si="16"/>
        <v> </v>
      </c>
      <c r="W281" s="123"/>
      <c r="X281" s="123"/>
      <c r="Y281" s="123"/>
      <c r="Z281" s="123"/>
      <c r="AA281" s="123"/>
      <c r="AB281" s="123"/>
      <c r="AC281" s="123"/>
      <c r="AD281" s="123"/>
      <c r="AE281" s="123"/>
    </row>
    <row r="282">
      <c r="A282" s="130">
        <v>10419.0</v>
      </c>
      <c r="B282" s="131" t="s">
        <v>6607</v>
      </c>
      <c r="C282" s="139" t="b">
        <v>1</v>
      </c>
      <c r="D282" s="133">
        <v>44428.0</v>
      </c>
      <c r="E282" s="134" t="str">
        <f t="shared" si="17"/>
        <v>OPI RX</v>
      </c>
      <c r="F282" s="128" t="str">
        <f t="shared" si="18"/>
        <v>#VALUE!</v>
      </c>
      <c r="G282" s="128" t="str">
        <f t="shared" si="19"/>
        <v>#VALUE!</v>
      </c>
      <c r="H282" s="128" t="str">
        <f t="shared" si="20"/>
        <v>#VALUE!</v>
      </c>
      <c r="I282" s="128" t="str">
        <f t="shared" si="21"/>
        <v>#VALUE!</v>
      </c>
      <c r="J282" s="128" t="str">
        <f t="shared" si="22"/>
        <v>#VALUE!</v>
      </c>
      <c r="K282" s="128" t="str">
        <f t="shared" si="23"/>
        <v>#VALUE!</v>
      </c>
      <c r="L282" s="128" t="str">
        <f t="shared" si="24"/>
        <v>#VALUE!</v>
      </c>
      <c r="M282" s="128" t="str">
        <f t="shared" si="25"/>
        <v>#VALUE!</v>
      </c>
      <c r="N282" s="128" t="str">
        <f t="shared" si="26"/>
        <v>#VALUE!</v>
      </c>
      <c r="O282" s="128" t="str">
        <f t="shared" si="27"/>
        <v>#VALUE!</v>
      </c>
      <c r="P282" s="135" t="str">
        <f t="shared" si="12"/>
        <v>OPIOIDS</v>
      </c>
      <c r="Q282" s="4" t="b">
        <v>0</v>
      </c>
      <c r="R282" s="4" t="str">
        <f t="shared" si="13"/>
        <v>LOW</v>
      </c>
      <c r="S282" s="3"/>
      <c r="T282" s="136">
        <f t="shared" si="28"/>
        <v>44428</v>
      </c>
      <c r="U282" s="4" t="str">
        <f t="shared" si="15"/>
        <v>DUE COMM</v>
      </c>
      <c r="V282" s="4" t="str">
        <f t="shared" si="16"/>
        <v> </v>
      </c>
      <c r="W282" s="123"/>
      <c r="X282" s="123"/>
      <c r="Y282" s="123"/>
      <c r="Z282" s="123"/>
      <c r="AA282" s="123"/>
      <c r="AB282" s="123"/>
      <c r="AC282" s="123"/>
      <c r="AD282" s="123"/>
      <c r="AE282" s="123"/>
    </row>
    <row r="283">
      <c r="A283" s="127">
        <v>10424.0</v>
      </c>
      <c r="B283" s="2" t="s">
        <v>6461</v>
      </c>
      <c r="C283" s="124" t="b">
        <v>0</v>
      </c>
      <c r="D283" s="3" t="s">
        <v>6461</v>
      </c>
      <c r="E283" s="128" t="str">
        <f t="shared" si="17"/>
        <v>#VALUE!</v>
      </c>
      <c r="F283" s="128" t="str">
        <f t="shared" si="18"/>
        <v>#VALUE!</v>
      </c>
      <c r="G283" s="128" t="str">
        <f t="shared" si="19"/>
        <v>#VALUE!</v>
      </c>
      <c r="H283" s="128" t="str">
        <f t="shared" si="20"/>
        <v>#VALUE!</v>
      </c>
      <c r="I283" s="128" t="str">
        <f t="shared" si="21"/>
        <v>#VALUE!</v>
      </c>
      <c r="J283" s="128" t="str">
        <f t="shared" si="22"/>
        <v>#VALUE!</v>
      </c>
      <c r="K283" s="128" t="str">
        <f t="shared" si="23"/>
        <v>#VALUE!</v>
      </c>
      <c r="L283" s="128" t="str">
        <f t="shared" si="24"/>
        <v>#VALUE!</v>
      </c>
      <c r="M283" s="128" t="str">
        <f t="shared" si="25"/>
        <v>#VALUE!</v>
      </c>
      <c r="N283" s="128" t="str">
        <f t="shared" si="26"/>
        <v>#VALUE!</v>
      </c>
      <c r="O283" s="128" t="str">
        <f t="shared" si="27"/>
        <v>#VALUE!</v>
      </c>
      <c r="P283" s="4" t="str">
        <f t="shared" si="12"/>
        <v>NO RX</v>
      </c>
      <c r="Q283" s="4" t="b">
        <v>0</v>
      </c>
      <c r="R283" s="4" t="str">
        <f t="shared" si="13"/>
        <v>LOW</v>
      </c>
      <c r="S283" s="3"/>
      <c r="T283" s="3" t="str">
        <f t="shared" si="28"/>
        <v> - </v>
      </c>
      <c r="U283" s="4" t="str">
        <f t="shared" si="15"/>
        <v>DUE COMM</v>
      </c>
      <c r="V283" s="4" t="str">
        <f t="shared" si="16"/>
        <v> </v>
      </c>
      <c r="W283" s="123"/>
      <c r="X283" s="123"/>
      <c r="Y283" s="123"/>
      <c r="Z283" s="123"/>
      <c r="AA283" s="123"/>
      <c r="AB283" s="123"/>
      <c r="AC283" s="123"/>
      <c r="AD283" s="123"/>
      <c r="AE283" s="123"/>
    </row>
    <row r="284">
      <c r="A284" s="142">
        <v>10432.0</v>
      </c>
      <c r="B284" s="143" t="s">
        <v>6608</v>
      </c>
      <c r="C284" s="122" t="b">
        <v>0</v>
      </c>
      <c r="D284" s="3" t="s">
        <v>6461</v>
      </c>
      <c r="E284" s="128" t="str">
        <f t="shared" si="17"/>
        <v>#VALUE!</v>
      </c>
      <c r="F284" s="128" t="str">
        <f t="shared" si="18"/>
        <v>#VALUE!</v>
      </c>
      <c r="G284" s="134" t="str">
        <f t="shared" si="19"/>
        <v>OPI RX</v>
      </c>
      <c r="H284" s="128" t="str">
        <f t="shared" si="20"/>
        <v>#VALUE!</v>
      </c>
      <c r="I284" s="128" t="str">
        <f t="shared" si="21"/>
        <v>#VALUE!</v>
      </c>
      <c r="J284" s="128" t="str">
        <f t="shared" si="22"/>
        <v>#VALUE!</v>
      </c>
      <c r="K284" s="128" t="str">
        <f t="shared" si="23"/>
        <v>#VALUE!</v>
      </c>
      <c r="L284" s="134" t="str">
        <f t="shared" si="24"/>
        <v>OPI RX</v>
      </c>
      <c r="M284" s="128" t="str">
        <f t="shared" si="25"/>
        <v>#VALUE!</v>
      </c>
      <c r="N284" s="128" t="str">
        <f t="shared" si="26"/>
        <v>#VALUE!</v>
      </c>
      <c r="O284" s="128" t="str">
        <f t="shared" si="27"/>
        <v>#VALUE!</v>
      </c>
      <c r="P284" s="135" t="str">
        <f t="shared" si="12"/>
        <v>OPIOIDS</v>
      </c>
      <c r="Q284" s="2" t="b">
        <v>0</v>
      </c>
      <c r="R284" s="4" t="str">
        <f t="shared" si="13"/>
        <v>LOW</v>
      </c>
      <c r="S284" s="3"/>
      <c r="T284" s="3" t="str">
        <f t="shared" si="28"/>
        <v> - </v>
      </c>
      <c r="U284" s="4" t="str">
        <f t="shared" si="15"/>
        <v>DUE COMM</v>
      </c>
      <c r="V284" s="4" t="str">
        <f t="shared" si="16"/>
        <v> </v>
      </c>
      <c r="W284" s="123"/>
      <c r="X284" s="123"/>
      <c r="Y284" s="123"/>
      <c r="Z284" s="123"/>
      <c r="AA284" s="123"/>
      <c r="AB284" s="123"/>
      <c r="AC284" s="123"/>
      <c r="AD284" s="123"/>
      <c r="AE284" s="123"/>
    </row>
    <row r="285">
      <c r="A285" s="130">
        <v>10442.0</v>
      </c>
      <c r="B285" s="131" t="s">
        <v>6609</v>
      </c>
      <c r="C285" s="132" t="b">
        <v>1</v>
      </c>
      <c r="D285" s="133">
        <v>44399.0</v>
      </c>
      <c r="E285" s="128" t="str">
        <f t="shared" si="17"/>
        <v>#VALUE!</v>
      </c>
      <c r="F285" s="128" t="str">
        <f t="shared" si="18"/>
        <v>#VALUE!</v>
      </c>
      <c r="G285" s="134" t="str">
        <f t="shared" si="19"/>
        <v>OPI RX</v>
      </c>
      <c r="H285" s="134" t="str">
        <f t="shared" si="20"/>
        <v>OPI RX</v>
      </c>
      <c r="I285" s="128" t="str">
        <f t="shared" si="21"/>
        <v>#VALUE!</v>
      </c>
      <c r="J285" s="128" t="str">
        <f t="shared" si="22"/>
        <v>#VALUE!</v>
      </c>
      <c r="K285" s="128" t="str">
        <f t="shared" si="23"/>
        <v>#VALUE!</v>
      </c>
      <c r="L285" s="128" t="str">
        <f t="shared" si="24"/>
        <v>#VALUE!</v>
      </c>
      <c r="M285" s="128" t="str">
        <f t="shared" si="25"/>
        <v>#VALUE!</v>
      </c>
      <c r="N285" s="128" t="str">
        <f t="shared" si="26"/>
        <v>#VALUE!</v>
      </c>
      <c r="O285" s="128" t="str">
        <f t="shared" si="27"/>
        <v>#VALUE!</v>
      </c>
      <c r="P285" s="135" t="str">
        <f t="shared" si="12"/>
        <v>OPIOIDS</v>
      </c>
      <c r="Q285" s="2" t="b">
        <v>0</v>
      </c>
      <c r="R285" s="4" t="str">
        <f t="shared" si="13"/>
        <v>LOW</v>
      </c>
      <c r="S285" s="3"/>
      <c r="T285" s="136">
        <f t="shared" si="28"/>
        <v>44399</v>
      </c>
      <c r="U285" s="4" t="str">
        <f t="shared" si="15"/>
        <v>DUE COMM</v>
      </c>
      <c r="V285" s="4" t="str">
        <f t="shared" si="16"/>
        <v> </v>
      </c>
      <c r="W285" s="123"/>
      <c r="X285" s="123"/>
      <c r="Y285" s="123"/>
      <c r="Z285" s="123"/>
      <c r="AA285" s="123"/>
      <c r="AB285" s="123"/>
      <c r="AC285" s="123"/>
      <c r="AD285" s="123"/>
      <c r="AE285" s="123"/>
    </row>
    <row r="286">
      <c r="A286" s="130">
        <v>10444.0</v>
      </c>
      <c r="B286" s="131" t="s">
        <v>6610</v>
      </c>
      <c r="C286" s="139" t="b">
        <v>1</v>
      </c>
      <c r="D286" s="133">
        <v>44565.0</v>
      </c>
      <c r="E286" s="128" t="str">
        <f t="shared" si="17"/>
        <v>#VALUE!</v>
      </c>
      <c r="F286" s="134" t="str">
        <f t="shared" si="18"/>
        <v>OPI RX</v>
      </c>
      <c r="G286" s="128" t="str">
        <f t="shared" si="19"/>
        <v>#VALUE!</v>
      </c>
      <c r="H286" s="134" t="str">
        <f t="shared" si="20"/>
        <v>OPI RX</v>
      </c>
      <c r="I286" s="144" t="str">
        <f t="shared" si="21"/>
        <v>OPI RX</v>
      </c>
      <c r="J286" s="128" t="str">
        <f t="shared" si="22"/>
        <v>#VALUE!</v>
      </c>
      <c r="K286" s="128" t="str">
        <f t="shared" si="23"/>
        <v>#VALUE!</v>
      </c>
      <c r="L286" s="128" t="str">
        <f t="shared" si="24"/>
        <v>#VALUE!</v>
      </c>
      <c r="M286" s="128" t="str">
        <f t="shared" si="25"/>
        <v>#VALUE!</v>
      </c>
      <c r="N286" s="128" t="str">
        <f t="shared" si="26"/>
        <v>#VALUE!</v>
      </c>
      <c r="O286" s="128" t="str">
        <f t="shared" si="27"/>
        <v>#VALUE!</v>
      </c>
      <c r="P286" s="135" t="str">
        <f t="shared" si="12"/>
        <v>OPIOIDS</v>
      </c>
      <c r="Q286" s="4" t="b">
        <v>1</v>
      </c>
      <c r="R286" s="135" t="str">
        <f t="shared" si="13"/>
        <v>HIGH</v>
      </c>
      <c r="S286" s="145">
        <v>44544.0</v>
      </c>
      <c r="T286" s="136">
        <f t="shared" si="28"/>
        <v>44565</v>
      </c>
      <c r="U286" s="4" t="str">
        <f t="shared" si="15"/>
        <v> </v>
      </c>
      <c r="V286" s="4" t="str">
        <f t="shared" si="16"/>
        <v> </v>
      </c>
      <c r="W286" s="123"/>
      <c r="X286" s="123"/>
      <c r="Y286" s="123"/>
      <c r="Z286" s="123"/>
      <c r="AA286" s="123"/>
      <c r="AB286" s="123"/>
      <c r="AC286" s="123"/>
      <c r="AD286" s="123"/>
      <c r="AE286" s="123"/>
    </row>
    <row r="287">
      <c r="A287" s="130">
        <v>10445.0</v>
      </c>
      <c r="B287" s="131" t="s">
        <v>6546</v>
      </c>
      <c r="C287" s="132" t="b">
        <v>1</v>
      </c>
      <c r="D287" s="133">
        <v>44503.0</v>
      </c>
      <c r="E287" s="128" t="str">
        <f t="shared" si="17"/>
        <v>#VALUE!</v>
      </c>
      <c r="F287" s="128" t="str">
        <f t="shared" si="18"/>
        <v>#VALUE!</v>
      </c>
      <c r="G287" s="134" t="str">
        <f t="shared" si="19"/>
        <v>OPI RX</v>
      </c>
      <c r="H287" s="128" t="str">
        <f t="shared" si="20"/>
        <v>#VALUE!</v>
      </c>
      <c r="I287" s="128" t="str">
        <f t="shared" si="21"/>
        <v>#VALUE!</v>
      </c>
      <c r="J287" s="128" t="str">
        <f t="shared" si="22"/>
        <v>#VALUE!</v>
      </c>
      <c r="K287" s="128" t="str">
        <f t="shared" si="23"/>
        <v>#VALUE!</v>
      </c>
      <c r="L287" s="128" t="str">
        <f t="shared" si="24"/>
        <v>#VALUE!</v>
      </c>
      <c r="M287" s="128" t="str">
        <f t="shared" si="25"/>
        <v>#VALUE!</v>
      </c>
      <c r="N287" s="128" t="str">
        <f t="shared" si="26"/>
        <v>#VALUE!</v>
      </c>
      <c r="O287" s="128" t="str">
        <f t="shared" si="27"/>
        <v>#VALUE!</v>
      </c>
      <c r="P287" s="135" t="str">
        <f t="shared" si="12"/>
        <v>OPIOIDS</v>
      </c>
      <c r="Q287" s="2" t="b">
        <v>1</v>
      </c>
      <c r="R287" s="135" t="str">
        <f t="shared" si="13"/>
        <v>HIGH</v>
      </c>
      <c r="S287" s="3">
        <v>44221.0</v>
      </c>
      <c r="T287" s="136">
        <f t="shared" si="28"/>
        <v>44503</v>
      </c>
      <c r="U287" s="4" t="str">
        <f t="shared" si="15"/>
        <v> </v>
      </c>
      <c r="V287" s="4" t="str">
        <f t="shared" si="16"/>
        <v> </v>
      </c>
      <c r="W287" s="123"/>
      <c r="X287" s="123"/>
      <c r="Y287" s="123"/>
      <c r="Z287" s="123"/>
      <c r="AA287" s="123"/>
      <c r="AB287" s="123"/>
      <c r="AC287" s="123"/>
      <c r="AD287" s="123"/>
      <c r="AE287" s="123"/>
    </row>
    <row r="288">
      <c r="A288" s="130">
        <v>10447.0</v>
      </c>
      <c r="B288" s="131" t="s">
        <v>6611</v>
      </c>
      <c r="C288" s="139" t="b">
        <v>1</v>
      </c>
      <c r="D288" s="133">
        <v>44535.0</v>
      </c>
      <c r="E288" s="128" t="str">
        <f t="shared" si="17"/>
        <v>#VALUE!</v>
      </c>
      <c r="F288" s="128" t="str">
        <f t="shared" si="18"/>
        <v>#VALUE!</v>
      </c>
      <c r="G288" s="134" t="str">
        <f t="shared" si="19"/>
        <v>OPI RX</v>
      </c>
      <c r="H288" s="128" t="str">
        <f t="shared" si="20"/>
        <v>#VALUE!</v>
      </c>
      <c r="I288" s="128" t="str">
        <f t="shared" si="21"/>
        <v>#VALUE!</v>
      </c>
      <c r="J288" s="128" t="str">
        <f t="shared" si="22"/>
        <v>#VALUE!</v>
      </c>
      <c r="K288" s="128" t="str">
        <f t="shared" si="23"/>
        <v>#VALUE!</v>
      </c>
      <c r="L288" s="128" t="str">
        <f t="shared" si="24"/>
        <v>#VALUE!</v>
      </c>
      <c r="M288" s="128" t="str">
        <f t="shared" si="25"/>
        <v>#VALUE!</v>
      </c>
      <c r="N288" s="128" t="str">
        <f t="shared" si="26"/>
        <v>#VALUE!</v>
      </c>
      <c r="O288" s="128" t="str">
        <f t="shared" si="27"/>
        <v>#VALUE!</v>
      </c>
      <c r="P288" s="135" t="str">
        <f t="shared" si="12"/>
        <v>OPIOIDS</v>
      </c>
      <c r="Q288" s="4" t="b">
        <v>1</v>
      </c>
      <c r="R288" s="135" t="str">
        <f t="shared" si="13"/>
        <v>HIGH</v>
      </c>
      <c r="S288" s="3">
        <v>44176.0</v>
      </c>
      <c r="T288" s="136">
        <f t="shared" si="28"/>
        <v>44535</v>
      </c>
      <c r="U288" s="4" t="str">
        <f t="shared" si="15"/>
        <v>DUE COMM</v>
      </c>
      <c r="V288" s="4" t="str">
        <f t="shared" si="16"/>
        <v> </v>
      </c>
      <c r="W288" s="123"/>
      <c r="X288" s="123"/>
      <c r="Y288" s="123"/>
      <c r="Z288" s="123"/>
      <c r="AA288" s="123"/>
      <c r="AB288" s="123"/>
      <c r="AC288" s="123"/>
      <c r="AD288" s="123"/>
      <c r="AE288" s="123"/>
    </row>
    <row r="289">
      <c r="A289" s="137">
        <v>10460.0</v>
      </c>
      <c r="B289" s="138" t="s">
        <v>6491</v>
      </c>
      <c r="C289" s="132" t="b">
        <v>1</v>
      </c>
      <c r="D289" s="133">
        <v>44384.0</v>
      </c>
      <c r="E289" s="128" t="str">
        <f t="shared" si="17"/>
        <v>#VALUE!</v>
      </c>
      <c r="F289" s="134" t="str">
        <f t="shared" si="18"/>
        <v>OPI RX</v>
      </c>
      <c r="G289" s="128" t="str">
        <f t="shared" si="19"/>
        <v>#VALUE!</v>
      </c>
      <c r="H289" s="128" t="str">
        <f t="shared" si="20"/>
        <v>#VALUE!</v>
      </c>
      <c r="I289" s="128" t="str">
        <f t="shared" si="21"/>
        <v>#VALUE!</v>
      </c>
      <c r="J289" s="128" t="str">
        <f t="shared" si="22"/>
        <v>#VALUE!</v>
      </c>
      <c r="K289" s="128" t="str">
        <f t="shared" si="23"/>
        <v>#VALUE!</v>
      </c>
      <c r="L289" s="128" t="str">
        <f t="shared" si="24"/>
        <v>#VALUE!</v>
      </c>
      <c r="M289" s="128" t="str">
        <f t="shared" si="25"/>
        <v>#VALUE!</v>
      </c>
      <c r="N289" s="128" t="str">
        <f t="shared" si="26"/>
        <v>#VALUE!</v>
      </c>
      <c r="O289" s="128" t="str">
        <f t="shared" si="27"/>
        <v>#VALUE!</v>
      </c>
      <c r="P289" s="135" t="str">
        <f t="shared" si="12"/>
        <v>OPIOIDS</v>
      </c>
      <c r="Q289" s="4" t="b">
        <v>0</v>
      </c>
      <c r="R289" s="4" t="str">
        <f t="shared" si="13"/>
        <v>LOW</v>
      </c>
      <c r="S289" s="3"/>
      <c r="T289" s="136">
        <f t="shared" si="28"/>
        <v>44384</v>
      </c>
      <c r="U289" s="4" t="str">
        <f t="shared" si="15"/>
        <v>DUE COMM</v>
      </c>
      <c r="V289" s="4" t="str">
        <f t="shared" si="16"/>
        <v> </v>
      </c>
      <c r="W289" s="123"/>
      <c r="X289" s="123"/>
      <c r="Y289" s="123"/>
      <c r="Z289" s="123"/>
      <c r="AA289" s="123"/>
      <c r="AB289" s="123"/>
      <c r="AC289" s="123"/>
      <c r="AD289" s="123"/>
      <c r="AE289" s="123"/>
    </row>
    <row r="290">
      <c r="A290" s="130">
        <v>10464.0</v>
      </c>
      <c r="B290" s="131" t="s">
        <v>6612</v>
      </c>
      <c r="C290" s="139" t="b">
        <v>1</v>
      </c>
      <c r="D290" s="133">
        <v>44557.0</v>
      </c>
      <c r="E290" s="128" t="str">
        <f t="shared" si="17"/>
        <v>#VALUE!</v>
      </c>
      <c r="F290" s="128" t="str">
        <f t="shared" si="18"/>
        <v>#VALUE!</v>
      </c>
      <c r="G290" s="134" t="str">
        <f t="shared" si="19"/>
        <v>OPI RX</v>
      </c>
      <c r="H290" s="128" t="str">
        <f t="shared" si="20"/>
        <v>#VALUE!</v>
      </c>
      <c r="I290" s="128" t="str">
        <f t="shared" si="21"/>
        <v>#VALUE!</v>
      </c>
      <c r="J290" s="128" t="str">
        <f t="shared" si="22"/>
        <v>#VALUE!</v>
      </c>
      <c r="K290" s="128" t="str">
        <f t="shared" si="23"/>
        <v>#VALUE!</v>
      </c>
      <c r="L290" s="128" t="str">
        <f t="shared" si="24"/>
        <v>#VALUE!</v>
      </c>
      <c r="M290" s="128" t="str">
        <f t="shared" si="25"/>
        <v>#VALUE!</v>
      </c>
      <c r="N290" s="128" t="str">
        <f t="shared" si="26"/>
        <v>#VALUE!</v>
      </c>
      <c r="O290" s="128" t="str">
        <f t="shared" si="27"/>
        <v>#VALUE!</v>
      </c>
      <c r="P290" s="135" t="str">
        <f t="shared" si="12"/>
        <v>OPIOIDS</v>
      </c>
      <c r="Q290" s="2" t="b">
        <v>0</v>
      </c>
      <c r="R290" s="4" t="str">
        <f t="shared" si="13"/>
        <v>LOW</v>
      </c>
      <c r="S290" s="3">
        <v>44201.0</v>
      </c>
      <c r="T290" s="136">
        <f t="shared" si="28"/>
        <v>44557</v>
      </c>
      <c r="U290" s="4" t="str">
        <f t="shared" si="15"/>
        <v>DUE COMM</v>
      </c>
      <c r="V290" s="4" t="str">
        <f t="shared" si="16"/>
        <v> </v>
      </c>
      <c r="W290" s="123"/>
      <c r="X290" s="123"/>
      <c r="Y290" s="123"/>
      <c r="Z290" s="123"/>
      <c r="AA290" s="123"/>
      <c r="AB290" s="123"/>
      <c r="AC290" s="123"/>
      <c r="AD290" s="123"/>
      <c r="AE290" s="123"/>
    </row>
    <row r="291">
      <c r="A291" s="137">
        <v>10465.0</v>
      </c>
      <c r="B291" s="131" t="s">
        <v>6613</v>
      </c>
      <c r="C291" s="139" t="b">
        <v>1</v>
      </c>
      <c r="D291" s="133">
        <v>44530.0</v>
      </c>
      <c r="E291" s="128" t="str">
        <f t="shared" si="17"/>
        <v>#VALUE!</v>
      </c>
      <c r="F291" s="128" t="str">
        <f t="shared" si="18"/>
        <v>#VALUE!</v>
      </c>
      <c r="G291" s="128" t="str">
        <f t="shared" si="19"/>
        <v>#VALUE!</v>
      </c>
      <c r="H291" s="128" t="str">
        <f t="shared" si="20"/>
        <v>#VALUE!</v>
      </c>
      <c r="I291" s="128" t="str">
        <f t="shared" si="21"/>
        <v>#VALUE!</v>
      </c>
      <c r="J291" s="128" t="str">
        <f t="shared" si="22"/>
        <v>#VALUE!</v>
      </c>
      <c r="K291" s="128" t="str">
        <f t="shared" si="23"/>
        <v>#VALUE!</v>
      </c>
      <c r="L291" s="128" t="str">
        <f t="shared" si="24"/>
        <v>#VALUE!</v>
      </c>
      <c r="M291" s="128" t="str">
        <f t="shared" si="25"/>
        <v>#VALUE!</v>
      </c>
      <c r="N291" s="128" t="str">
        <f t="shared" si="26"/>
        <v>#VALUE!</v>
      </c>
      <c r="O291" s="128" t="str">
        <f t="shared" si="27"/>
        <v>#VALUE!</v>
      </c>
      <c r="P291" s="4" t="str">
        <f t="shared" si="12"/>
        <v>NO RX</v>
      </c>
      <c r="Q291" s="2" t="b">
        <v>0</v>
      </c>
      <c r="R291" s="4" t="str">
        <f t="shared" si="13"/>
        <v>LOW</v>
      </c>
      <c r="S291" s="3">
        <v>44223.0</v>
      </c>
      <c r="T291" s="136">
        <f t="shared" si="28"/>
        <v>44530</v>
      </c>
      <c r="U291" s="4" t="str">
        <f t="shared" si="15"/>
        <v> </v>
      </c>
      <c r="V291" s="4" t="str">
        <f t="shared" si="16"/>
        <v> </v>
      </c>
      <c r="W291" s="123"/>
      <c r="X291" s="123"/>
      <c r="Y291" s="123"/>
      <c r="Z291" s="123"/>
      <c r="AA291" s="123"/>
      <c r="AB291" s="123"/>
      <c r="AC291" s="123"/>
      <c r="AD291" s="123"/>
      <c r="AE291" s="123"/>
    </row>
    <row r="292">
      <c r="A292" s="137">
        <v>10466.0</v>
      </c>
      <c r="B292" s="138" t="s">
        <v>6512</v>
      </c>
      <c r="C292" s="139" t="b">
        <v>1</v>
      </c>
      <c r="D292" s="133">
        <v>44475.0</v>
      </c>
      <c r="E292" s="128" t="str">
        <f t="shared" si="17"/>
        <v>#VALUE!</v>
      </c>
      <c r="F292" s="128" t="str">
        <f t="shared" si="18"/>
        <v>#VALUE!</v>
      </c>
      <c r="G292" s="128" t="str">
        <f t="shared" si="19"/>
        <v>#VALUE!</v>
      </c>
      <c r="H292" s="128" t="str">
        <f t="shared" si="20"/>
        <v>#VALUE!</v>
      </c>
      <c r="I292" s="128" t="str">
        <f t="shared" si="21"/>
        <v>#VALUE!</v>
      </c>
      <c r="J292" s="128" t="str">
        <f t="shared" si="22"/>
        <v>#VALUE!</v>
      </c>
      <c r="K292" s="128" t="str">
        <f t="shared" si="23"/>
        <v>#VALUE!</v>
      </c>
      <c r="L292" s="128" t="str">
        <f t="shared" si="24"/>
        <v>#VALUE!</v>
      </c>
      <c r="M292" s="134" t="str">
        <f t="shared" si="25"/>
        <v>OPI RX</v>
      </c>
      <c r="N292" s="128" t="str">
        <f t="shared" si="26"/>
        <v>#VALUE!</v>
      </c>
      <c r="O292" s="128" t="str">
        <f t="shared" si="27"/>
        <v>#VALUE!</v>
      </c>
      <c r="P292" s="135" t="str">
        <f t="shared" si="12"/>
        <v>OPIOIDS</v>
      </c>
      <c r="Q292" s="4" t="b">
        <v>1</v>
      </c>
      <c r="R292" s="135" t="str">
        <f t="shared" si="13"/>
        <v>HIGH</v>
      </c>
      <c r="S292" s="3">
        <v>44209.0</v>
      </c>
      <c r="T292" s="136">
        <f t="shared" si="28"/>
        <v>44475</v>
      </c>
      <c r="U292" s="4" t="str">
        <f t="shared" si="15"/>
        <v>DUE COMM</v>
      </c>
      <c r="V292" s="4" t="str">
        <f t="shared" si="16"/>
        <v> </v>
      </c>
      <c r="W292" s="123"/>
      <c r="X292" s="123"/>
      <c r="Y292" s="123"/>
      <c r="Z292" s="123"/>
      <c r="AA292" s="123"/>
      <c r="AB292" s="123"/>
      <c r="AC292" s="123"/>
      <c r="AD292" s="123"/>
      <c r="AE292" s="123"/>
    </row>
    <row r="293">
      <c r="A293" s="130">
        <v>10477.0</v>
      </c>
      <c r="B293" s="131" t="s">
        <v>6614</v>
      </c>
      <c r="C293" s="139" t="b">
        <v>1</v>
      </c>
      <c r="D293" s="133">
        <v>44494.0</v>
      </c>
      <c r="E293" s="128" t="str">
        <f t="shared" si="17"/>
        <v>#VALUE!</v>
      </c>
      <c r="F293" s="134" t="str">
        <f t="shared" si="18"/>
        <v>OPI RX</v>
      </c>
      <c r="G293" s="128" t="str">
        <f t="shared" si="19"/>
        <v>#VALUE!</v>
      </c>
      <c r="H293" s="128" t="str">
        <f t="shared" si="20"/>
        <v>#VALUE!</v>
      </c>
      <c r="I293" s="128" t="str">
        <f t="shared" si="21"/>
        <v>#VALUE!</v>
      </c>
      <c r="J293" s="128" t="str">
        <f t="shared" si="22"/>
        <v>#VALUE!</v>
      </c>
      <c r="K293" s="128" t="str">
        <f t="shared" si="23"/>
        <v>#VALUE!</v>
      </c>
      <c r="L293" s="128" t="str">
        <f t="shared" si="24"/>
        <v>#VALUE!</v>
      </c>
      <c r="M293" s="128" t="str">
        <f t="shared" si="25"/>
        <v>#VALUE!</v>
      </c>
      <c r="N293" s="128" t="str">
        <f t="shared" si="26"/>
        <v>#VALUE!</v>
      </c>
      <c r="O293" s="128" t="str">
        <f t="shared" si="27"/>
        <v>#VALUE!</v>
      </c>
      <c r="P293" s="135" t="str">
        <f t="shared" si="12"/>
        <v>OPIOIDS</v>
      </c>
      <c r="Q293" s="4" t="b">
        <v>1</v>
      </c>
      <c r="R293" s="135" t="str">
        <f t="shared" si="13"/>
        <v>HIGH</v>
      </c>
      <c r="S293" s="3">
        <v>44204.0</v>
      </c>
      <c r="T293" s="136">
        <f t="shared" si="28"/>
        <v>44494</v>
      </c>
      <c r="U293" s="4" t="str">
        <f t="shared" si="15"/>
        <v>DUE COMM</v>
      </c>
      <c r="V293" s="4" t="str">
        <f t="shared" si="16"/>
        <v> </v>
      </c>
      <c r="W293" s="123"/>
      <c r="X293" s="123"/>
      <c r="Y293" s="123"/>
      <c r="Z293" s="123"/>
      <c r="AA293" s="123"/>
      <c r="AB293" s="123"/>
      <c r="AC293" s="123"/>
      <c r="AD293" s="123"/>
      <c r="AE293" s="123"/>
    </row>
    <row r="294">
      <c r="A294" s="142">
        <v>10479.0</v>
      </c>
      <c r="B294" s="143" t="s">
        <v>6512</v>
      </c>
      <c r="C294" s="122" t="b">
        <v>0</v>
      </c>
      <c r="D294" s="3" t="s">
        <v>6461</v>
      </c>
      <c r="E294" s="128" t="str">
        <f t="shared" si="17"/>
        <v>#VALUE!</v>
      </c>
      <c r="F294" s="128" t="str">
        <f t="shared" si="18"/>
        <v>#VALUE!</v>
      </c>
      <c r="G294" s="128" t="str">
        <f t="shared" si="19"/>
        <v>#VALUE!</v>
      </c>
      <c r="H294" s="128" t="str">
        <f t="shared" si="20"/>
        <v>#VALUE!</v>
      </c>
      <c r="I294" s="128" t="str">
        <f t="shared" si="21"/>
        <v>#VALUE!</v>
      </c>
      <c r="J294" s="128" t="str">
        <f t="shared" si="22"/>
        <v>#VALUE!</v>
      </c>
      <c r="K294" s="128" t="str">
        <f t="shared" si="23"/>
        <v>#VALUE!</v>
      </c>
      <c r="L294" s="128" t="str">
        <f t="shared" si="24"/>
        <v>#VALUE!</v>
      </c>
      <c r="M294" s="134" t="str">
        <f t="shared" si="25"/>
        <v>OPI RX</v>
      </c>
      <c r="N294" s="128" t="str">
        <f t="shared" si="26"/>
        <v>#VALUE!</v>
      </c>
      <c r="O294" s="128" t="str">
        <f t="shared" si="27"/>
        <v>#VALUE!</v>
      </c>
      <c r="P294" s="135" t="str">
        <f t="shared" si="12"/>
        <v>OPIOIDS</v>
      </c>
      <c r="Q294" s="4" t="b">
        <v>0</v>
      </c>
      <c r="R294" s="4" t="str">
        <f t="shared" si="13"/>
        <v>LOW</v>
      </c>
      <c r="S294" s="3"/>
      <c r="T294" s="3" t="str">
        <f t="shared" si="28"/>
        <v> - </v>
      </c>
      <c r="U294" s="4" t="str">
        <f t="shared" si="15"/>
        <v>DUE COMM</v>
      </c>
      <c r="V294" s="4" t="str">
        <f t="shared" si="16"/>
        <v> </v>
      </c>
      <c r="W294" s="123"/>
      <c r="X294" s="123"/>
      <c r="Y294" s="123"/>
      <c r="Z294" s="123"/>
      <c r="AA294" s="123"/>
      <c r="AB294" s="123"/>
      <c r="AC294" s="123"/>
      <c r="AD294" s="123"/>
      <c r="AE294" s="123"/>
    </row>
    <row r="295">
      <c r="A295" s="137">
        <v>10481.0</v>
      </c>
      <c r="B295" s="138" t="s">
        <v>6615</v>
      </c>
      <c r="C295" s="132" t="b">
        <v>1</v>
      </c>
      <c r="D295" s="133">
        <v>44474.0</v>
      </c>
      <c r="E295" s="128" t="str">
        <f t="shared" si="17"/>
        <v>#VALUE!</v>
      </c>
      <c r="F295" s="134" t="str">
        <f t="shared" si="18"/>
        <v>OPI RX</v>
      </c>
      <c r="G295" s="128" t="str">
        <f t="shared" si="19"/>
        <v>#VALUE!</v>
      </c>
      <c r="H295" s="128" t="str">
        <f t="shared" si="20"/>
        <v>#VALUE!</v>
      </c>
      <c r="I295" s="128" t="str">
        <f t="shared" si="21"/>
        <v>#VALUE!</v>
      </c>
      <c r="J295" s="128" t="str">
        <f t="shared" si="22"/>
        <v>#VALUE!</v>
      </c>
      <c r="K295" s="128" t="str">
        <f t="shared" si="23"/>
        <v>#VALUE!</v>
      </c>
      <c r="L295" s="128" t="str">
        <f t="shared" si="24"/>
        <v>#VALUE!</v>
      </c>
      <c r="M295" s="128" t="str">
        <f t="shared" si="25"/>
        <v>#VALUE!</v>
      </c>
      <c r="N295" s="128" t="str">
        <f t="shared" si="26"/>
        <v>#VALUE!</v>
      </c>
      <c r="O295" s="128" t="str">
        <f t="shared" si="27"/>
        <v>#VALUE!</v>
      </c>
      <c r="P295" s="135" t="str">
        <f t="shared" si="12"/>
        <v>OPIOIDS</v>
      </c>
      <c r="Q295" s="4" t="b">
        <v>1</v>
      </c>
      <c r="R295" s="135" t="str">
        <f t="shared" si="13"/>
        <v>HIGH</v>
      </c>
      <c r="S295" s="3">
        <v>44258.0</v>
      </c>
      <c r="T295" s="136">
        <f t="shared" si="28"/>
        <v>44474</v>
      </c>
      <c r="U295" s="4" t="str">
        <f t="shared" si="15"/>
        <v> </v>
      </c>
      <c r="V295" s="4" t="str">
        <f t="shared" si="16"/>
        <v> </v>
      </c>
      <c r="W295" s="123"/>
      <c r="X295" s="123"/>
      <c r="Y295" s="123"/>
      <c r="Z295" s="123"/>
      <c r="AA295" s="123"/>
      <c r="AB295" s="123"/>
      <c r="AC295" s="123"/>
      <c r="AD295" s="123"/>
      <c r="AE295" s="123"/>
    </row>
    <row r="296">
      <c r="A296" s="130">
        <v>10482.0</v>
      </c>
      <c r="B296" s="131" t="s">
        <v>6500</v>
      </c>
      <c r="C296" s="132" t="b">
        <v>1</v>
      </c>
      <c r="D296" s="140">
        <v>44578.0</v>
      </c>
      <c r="E296" s="128" t="str">
        <f t="shared" si="17"/>
        <v>#VALUE!</v>
      </c>
      <c r="F296" s="128" t="str">
        <f t="shared" si="18"/>
        <v>#VALUE!</v>
      </c>
      <c r="G296" s="128" t="str">
        <f t="shared" si="19"/>
        <v>#VALUE!</v>
      </c>
      <c r="H296" s="128" t="str">
        <f t="shared" si="20"/>
        <v>#VALUE!</v>
      </c>
      <c r="I296" s="128" t="str">
        <f t="shared" si="21"/>
        <v>#VALUE!</v>
      </c>
      <c r="J296" s="128" t="str">
        <f t="shared" si="22"/>
        <v>#VALUE!</v>
      </c>
      <c r="K296" s="128" t="str">
        <f t="shared" si="23"/>
        <v>#VALUE!</v>
      </c>
      <c r="L296" s="128" t="str">
        <f t="shared" si="24"/>
        <v>#VALUE!</v>
      </c>
      <c r="M296" s="134" t="str">
        <f t="shared" si="25"/>
        <v>OPI RX</v>
      </c>
      <c r="N296" s="128" t="str">
        <f t="shared" si="26"/>
        <v>#VALUE!</v>
      </c>
      <c r="O296" s="128" t="str">
        <f t="shared" si="27"/>
        <v>#VALUE!</v>
      </c>
      <c r="P296" s="135" t="str">
        <f t="shared" si="12"/>
        <v>OPIOIDS</v>
      </c>
      <c r="Q296" s="4" t="b">
        <v>0</v>
      </c>
      <c r="R296" s="4" t="str">
        <f t="shared" si="13"/>
        <v>LOW</v>
      </c>
      <c r="S296" s="3">
        <v>44229.0</v>
      </c>
      <c r="T296" s="136">
        <f t="shared" si="28"/>
        <v>44578</v>
      </c>
      <c r="U296" s="4" t="str">
        <f t="shared" si="15"/>
        <v> </v>
      </c>
      <c r="V296" s="4" t="str">
        <f t="shared" si="16"/>
        <v> </v>
      </c>
      <c r="W296" s="123"/>
      <c r="X296" s="123"/>
      <c r="Y296" s="123"/>
      <c r="Z296" s="123"/>
      <c r="AA296" s="123"/>
      <c r="AB296" s="123"/>
      <c r="AC296" s="123"/>
      <c r="AD296" s="123"/>
      <c r="AE296" s="123"/>
    </row>
    <row r="297">
      <c r="A297" s="137">
        <v>10489.0</v>
      </c>
      <c r="B297" s="138" t="s">
        <v>6481</v>
      </c>
      <c r="C297" s="139" t="b">
        <v>1</v>
      </c>
      <c r="D297" s="133">
        <v>44475.0</v>
      </c>
      <c r="E297" s="134" t="str">
        <f t="shared" si="17"/>
        <v>OPI RX</v>
      </c>
      <c r="F297" s="128" t="str">
        <f t="shared" si="18"/>
        <v>#VALUE!</v>
      </c>
      <c r="G297" s="128" t="str">
        <f t="shared" si="19"/>
        <v>#VALUE!</v>
      </c>
      <c r="H297" s="128" t="str">
        <f t="shared" si="20"/>
        <v>#VALUE!</v>
      </c>
      <c r="I297" s="128" t="str">
        <f t="shared" si="21"/>
        <v>#VALUE!</v>
      </c>
      <c r="J297" s="128" t="str">
        <f t="shared" si="22"/>
        <v>#VALUE!</v>
      </c>
      <c r="K297" s="128" t="str">
        <f t="shared" si="23"/>
        <v>#VALUE!</v>
      </c>
      <c r="L297" s="128" t="str">
        <f t="shared" si="24"/>
        <v>#VALUE!</v>
      </c>
      <c r="M297" s="128" t="str">
        <f t="shared" si="25"/>
        <v>#VALUE!</v>
      </c>
      <c r="N297" s="128" t="str">
        <f t="shared" si="26"/>
        <v>#VALUE!</v>
      </c>
      <c r="O297" s="128" t="str">
        <f t="shared" si="27"/>
        <v>#VALUE!</v>
      </c>
      <c r="P297" s="135" t="str">
        <f t="shared" si="12"/>
        <v>OPIOIDS</v>
      </c>
      <c r="Q297" s="4" t="b">
        <v>0</v>
      </c>
      <c r="R297" s="4" t="str">
        <f t="shared" si="13"/>
        <v>LOW</v>
      </c>
      <c r="S297" s="3">
        <v>44256.0</v>
      </c>
      <c r="T297" s="136">
        <f t="shared" si="28"/>
        <v>44475</v>
      </c>
      <c r="U297" s="4" t="str">
        <f t="shared" si="15"/>
        <v> </v>
      </c>
      <c r="V297" s="4" t="str">
        <f t="shared" si="16"/>
        <v> </v>
      </c>
      <c r="W297" s="123"/>
      <c r="X297" s="123"/>
      <c r="Y297" s="123"/>
      <c r="Z297" s="123"/>
      <c r="AA297" s="123"/>
      <c r="AB297" s="123"/>
      <c r="AC297" s="123"/>
      <c r="AD297" s="123"/>
      <c r="AE297" s="123"/>
    </row>
    <row r="298">
      <c r="A298" s="137">
        <v>10495.0</v>
      </c>
      <c r="B298" s="138" t="s">
        <v>6492</v>
      </c>
      <c r="C298" s="132" t="b">
        <v>1</v>
      </c>
      <c r="D298" s="133">
        <v>44387.0</v>
      </c>
      <c r="E298" s="128" t="str">
        <f t="shared" si="17"/>
        <v>#VALUE!</v>
      </c>
      <c r="F298" s="134" t="str">
        <f t="shared" si="18"/>
        <v>OPI RX</v>
      </c>
      <c r="G298" s="128" t="str">
        <f t="shared" si="19"/>
        <v>#VALUE!</v>
      </c>
      <c r="H298" s="128" t="str">
        <f t="shared" si="20"/>
        <v>#VALUE!</v>
      </c>
      <c r="I298" s="128" t="str">
        <f t="shared" si="21"/>
        <v>#VALUE!</v>
      </c>
      <c r="J298" s="128" t="str">
        <f t="shared" si="22"/>
        <v>#VALUE!</v>
      </c>
      <c r="K298" s="128" t="str">
        <f t="shared" si="23"/>
        <v>#VALUE!</v>
      </c>
      <c r="L298" s="128" t="str">
        <f t="shared" si="24"/>
        <v>#VALUE!</v>
      </c>
      <c r="M298" s="128" t="str">
        <f t="shared" si="25"/>
        <v>#VALUE!</v>
      </c>
      <c r="N298" s="128" t="str">
        <f t="shared" si="26"/>
        <v>#VALUE!</v>
      </c>
      <c r="O298" s="128" t="str">
        <f t="shared" si="27"/>
        <v>#VALUE!</v>
      </c>
      <c r="P298" s="135" t="str">
        <f t="shared" si="12"/>
        <v>OPIOIDS</v>
      </c>
      <c r="Q298" s="4" t="b">
        <v>1</v>
      </c>
      <c r="R298" s="135" t="str">
        <f t="shared" si="13"/>
        <v>HIGH</v>
      </c>
      <c r="S298" s="3"/>
      <c r="T298" s="136">
        <f t="shared" si="28"/>
        <v>44387</v>
      </c>
      <c r="U298" s="4" t="str">
        <f t="shared" si="15"/>
        <v>DUE COMM</v>
      </c>
      <c r="V298" s="4" t="str">
        <f t="shared" si="16"/>
        <v> </v>
      </c>
      <c r="W298" s="123"/>
      <c r="X298" s="123"/>
      <c r="Y298" s="123"/>
      <c r="Z298" s="123"/>
      <c r="AA298" s="123"/>
      <c r="AB298" s="123"/>
      <c r="AC298" s="123"/>
      <c r="AD298" s="123"/>
      <c r="AE298" s="123"/>
    </row>
    <row r="299">
      <c r="A299" s="137">
        <v>10496.0</v>
      </c>
      <c r="B299" s="138" t="s">
        <v>6491</v>
      </c>
      <c r="C299" s="139" t="b">
        <v>1</v>
      </c>
      <c r="D299" s="133">
        <v>44384.0</v>
      </c>
      <c r="E299" s="128" t="str">
        <f t="shared" si="17"/>
        <v>#VALUE!</v>
      </c>
      <c r="F299" s="134" t="str">
        <f t="shared" si="18"/>
        <v>OPI RX</v>
      </c>
      <c r="G299" s="128" t="str">
        <f t="shared" si="19"/>
        <v>#VALUE!</v>
      </c>
      <c r="H299" s="128" t="str">
        <f t="shared" si="20"/>
        <v>#VALUE!</v>
      </c>
      <c r="I299" s="128" t="str">
        <f t="shared" si="21"/>
        <v>#VALUE!</v>
      </c>
      <c r="J299" s="128" t="str">
        <f t="shared" si="22"/>
        <v>#VALUE!</v>
      </c>
      <c r="K299" s="128" t="str">
        <f t="shared" si="23"/>
        <v>#VALUE!</v>
      </c>
      <c r="L299" s="128" t="str">
        <f t="shared" si="24"/>
        <v>#VALUE!</v>
      </c>
      <c r="M299" s="128" t="str">
        <f t="shared" si="25"/>
        <v>#VALUE!</v>
      </c>
      <c r="N299" s="128" t="str">
        <f t="shared" si="26"/>
        <v>#VALUE!</v>
      </c>
      <c r="O299" s="128" t="str">
        <f t="shared" si="27"/>
        <v>#VALUE!</v>
      </c>
      <c r="P299" s="135" t="str">
        <f t="shared" si="12"/>
        <v>OPIOIDS</v>
      </c>
      <c r="Q299" s="2" t="b">
        <v>1</v>
      </c>
      <c r="R299" s="135" t="str">
        <f t="shared" si="13"/>
        <v>HIGH</v>
      </c>
      <c r="S299" s="3"/>
      <c r="T299" s="136">
        <f t="shared" si="28"/>
        <v>44384</v>
      </c>
      <c r="U299" s="4" t="str">
        <f t="shared" si="15"/>
        <v>DUE COMM</v>
      </c>
      <c r="V299" s="4" t="str">
        <f t="shared" si="16"/>
        <v> </v>
      </c>
      <c r="W299" s="123"/>
      <c r="X299" s="123"/>
      <c r="Y299" s="123"/>
      <c r="Z299" s="123"/>
      <c r="AA299" s="123"/>
      <c r="AB299" s="123"/>
      <c r="AC299" s="123"/>
      <c r="AD299" s="123"/>
      <c r="AE299" s="123"/>
    </row>
    <row r="300">
      <c r="A300" s="142">
        <v>10498.0</v>
      </c>
      <c r="B300" s="143" t="s">
        <v>6463</v>
      </c>
      <c r="C300" s="122" t="b">
        <v>0</v>
      </c>
      <c r="D300" s="3" t="s">
        <v>6461</v>
      </c>
      <c r="E300" s="128" t="str">
        <f t="shared" si="17"/>
        <v>#VALUE!</v>
      </c>
      <c r="F300" s="134" t="str">
        <f t="shared" si="18"/>
        <v>OPI RX</v>
      </c>
      <c r="G300" s="128" t="str">
        <f t="shared" si="19"/>
        <v>#VALUE!</v>
      </c>
      <c r="H300" s="128" t="str">
        <f t="shared" si="20"/>
        <v>#VALUE!</v>
      </c>
      <c r="I300" s="128" t="str">
        <f t="shared" si="21"/>
        <v>#VALUE!</v>
      </c>
      <c r="J300" s="128" t="str">
        <f t="shared" si="22"/>
        <v>#VALUE!</v>
      </c>
      <c r="K300" s="128" t="str">
        <f t="shared" si="23"/>
        <v>#VALUE!</v>
      </c>
      <c r="L300" s="128" t="str">
        <f t="shared" si="24"/>
        <v>#VALUE!</v>
      </c>
      <c r="M300" s="128" t="str">
        <f t="shared" si="25"/>
        <v>#VALUE!</v>
      </c>
      <c r="N300" s="128" t="str">
        <f t="shared" si="26"/>
        <v>#VALUE!</v>
      </c>
      <c r="O300" s="128" t="str">
        <f t="shared" si="27"/>
        <v>#VALUE!</v>
      </c>
      <c r="P300" s="135" t="str">
        <f t="shared" si="12"/>
        <v>OPIOIDS</v>
      </c>
      <c r="Q300" s="2" t="b">
        <v>0</v>
      </c>
      <c r="R300" s="4" t="str">
        <f t="shared" si="13"/>
        <v>LOW</v>
      </c>
      <c r="S300" s="3"/>
      <c r="T300" s="3" t="str">
        <f t="shared" si="28"/>
        <v> - </v>
      </c>
      <c r="U300" s="4" t="str">
        <f t="shared" si="15"/>
        <v>DUE COMM</v>
      </c>
      <c r="V300" s="4" t="str">
        <f t="shared" si="16"/>
        <v> </v>
      </c>
      <c r="W300" s="123"/>
      <c r="X300" s="123"/>
      <c r="Y300" s="123"/>
      <c r="Z300" s="123"/>
      <c r="AA300" s="123"/>
      <c r="AB300" s="123"/>
      <c r="AC300" s="123"/>
      <c r="AD300" s="123"/>
      <c r="AE300" s="123"/>
    </row>
    <row r="301">
      <c r="A301" s="148">
        <v>10506.0</v>
      </c>
      <c r="B301" s="143" t="s">
        <v>6465</v>
      </c>
      <c r="C301" s="122" t="b">
        <v>0</v>
      </c>
      <c r="D301" s="3" t="s">
        <v>6461</v>
      </c>
      <c r="E301" s="134" t="str">
        <f t="shared" si="17"/>
        <v>OPI RX</v>
      </c>
      <c r="F301" s="128" t="str">
        <f t="shared" si="18"/>
        <v>#VALUE!</v>
      </c>
      <c r="G301" s="128" t="str">
        <f t="shared" si="19"/>
        <v>#VALUE!</v>
      </c>
      <c r="H301" s="128" t="str">
        <f t="shared" si="20"/>
        <v>#VALUE!</v>
      </c>
      <c r="I301" s="128" t="str">
        <f t="shared" si="21"/>
        <v>#VALUE!</v>
      </c>
      <c r="J301" s="128" t="str">
        <f t="shared" si="22"/>
        <v>#VALUE!</v>
      </c>
      <c r="K301" s="128" t="str">
        <f t="shared" si="23"/>
        <v>#VALUE!</v>
      </c>
      <c r="L301" s="128" t="str">
        <f t="shared" si="24"/>
        <v>#VALUE!</v>
      </c>
      <c r="M301" s="128" t="str">
        <f t="shared" si="25"/>
        <v>#VALUE!</v>
      </c>
      <c r="N301" s="128" t="str">
        <f t="shared" si="26"/>
        <v>#VALUE!</v>
      </c>
      <c r="O301" s="128" t="str">
        <f t="shared" si="27"/>
        <v>#VALUE!</v>
      </c>
      <c r="P301" s="135" t="str">
        <f t="shared" si="12"/>
        <v>OPIOIDS</v>
      </c>
      <c r="Q301" s="2" t="b">
        <v>0</v>
      </c>
      <c r="R301" s="4" t="str">
        <f t="shared" si="13"/>
        <v>LOW</v>
      </c>
      <c r="S301" s="3"/>
      <c r="T301" s="3" t="str">
        <f t="shared" si="28"/>
        <v> - </v>
      </c>
      <c r="U301" s="4" t="str">
        <f t="shared" si="15"/>
        <v>DUE COMM</v>
      </c>
      <c r="V301" s="4" t="str">
        <f t="shared" si="16"/>
        <v> </v>
      </c>
      <c r="W301" s="123"/>
      <c r="X301" s="123"/>
      <c r="Y301" s="123"/>
      <c r="Z301" s="123"/>
      <c r="AA301" s="123"/>
      <c r="AB301" s="123"/>
      <c r="AC301" s="123"/>
      <c r="AD301" s="123"/>
      <c r="AE301" s="123"/>
    </row>
    <row r="302">
      <c r="A302" s="130">
        <v>10509.0</v>
      </c>
      <c r="B302" s="131" t="s">
        <v>6483</v>
      </c>
      <c r="C302" s="139" t="b">
        <v>1</v>
      </c>
      <c r="D302" s="133">
        <v>44434.0</v>
      </c>
      <c r="E302" s="128" t="str">
        <f t="shared" si="17"/>
        <v>#VALUE!</v>
      </c>
      <c r="F302" s="128" t="str">
        <f t="shared" si="18"/>
        <v>#VALUE!</v>
      </c>
      <c r="G302" s="128" t="str">
        <f t="shared" si="19"/>
        <v>#VALUE!</v>
      </c>
      <c r="H302" s="128" t="str">
        <f t="shared" si="20"/>
        <v>#VALUE!</v>
      </c>
      <c r="I302" s="128" t="str">
        <f t="shared" si="21"/>
        <v>#VALUE!</v>
      </c>
      <c r="J302" s="128" t="str">
        <f t="shared" si="22"/>
        <v>#VALUE!</v>
      </c>
      <c r="K302" s="128" t="str">
        <f t="shared" si="23"/>
        <v>#VALUE!</v>
      </c>
      <c r="L302" s="128" t="str">
        <f t="shared" si="24"/>
        <v>#VALUE!</v>
      </c>
      <c r="M302" s="128" t="str">
        <f t="shared" si="25"/>
        <v>#VALUE!</v>
      </c>
      <c r="N302" s="128" t="str">
        <f t="shared" si="26"/>
        <v>#VALUE!</v>
      </c>
      <c r="O302" s="128" t="str">
        <f t="shared" si="27"/>
        <v>#VALUE!</v>
      </c>
      <c r="P302" s="4" t="str">
        <f t="shared" si="12"/>
        <v>NO RX</v>
      </c>
      <c r="Q302" s="2" t="b">
        <v>0</v>
      </c>
      <c r="R302" s="4" t="str">
        <f t="shared" si="13"/>
        <v>LOW</v>
      </c>
      <c r="S302" s="3"/>
      <c r="T302" s="136">
        <f t="shared" si="28"/>
        <v>44434</v>
      </c>
      <c r="U302" s="4" t="str">
        <f t="shared" si="15"/>
        <v>DUE COMM</v>
      </c>
      <c r="V302" s="4" t="str">
        <f t="shared" si="16"/>
        <v> </v>
      </c>
      <c r="W302" s="123"/>
      <c r="X302" s="123"/>
      <c r="Y302" s="123"/>
      <c r="Z302" s="123"/>
      <c r="AA302" s="123"/>
      <c r="AB302" s="123"/>
      <c r="AC302" s="123"/>
      <c r="AD302" s="123"/>
      <c r="AE302" s="123"/>
    </row>
    <row r="303">
      <c r="A303" s="130">
        <v>10520.0</v>
      </c>
      <c r="B303" s="131" t="s">
        <v>6461</v>
      </c>
      <c r="C303" s="139" t="b">
        <v>1</v>
      </c>
      <c r="D303" s="133">
        <v>44393.0</v>
      </c>
      <c r="E303" s="128" t="str">
        <f t="shared" si="17"/>
        <v>#VALUE!</v>
      </c>
      <c r="F303" s="128" t="str">
        <f t="shared" si="18"/>
        <v>#VALUE!</v>
      </c>
      <c r="G303" s="128" t="str">
        <f t="shared" si="19"/>
        <v>#VALUE!</v>
      </c>
      <c r="H303" s="128" t="str">
        <f t="shared" si="20"/>
        <v>#VALUE!</v>
      </c>
      <c r="I303" s="128" t="str">
        <f t="shared" si="21"/>
        <v>#VALUE!</v>
      </c>
      <c r="J303" s="128" t="str">
        <f t="shared" si="22"/>
        <v>#VALUE!</v>
      </c>
      <c r="K303" s="128" t="str">
        <f t="shared" si="23"/>
        <v>#VALUE!</v>
      </c>
      <c r="L303" s="128" t="str">
        <f t="shared" si="24"/>
        <v>#VALUE!</v>
      </c>
      <c r="M303" s="128" t="str">
        <f t="shared" si="25"/>
        <v>#VALUE!</v>
      </c>
      <c r="N303" s="128" t="str">
        <f t="shared" si="26"/>
        <v>#VALUE!</v>
      </c>
      <c r="O303" s="128" t="str">
        <f t="shared" si="27"/>
        <v>#VALUE!</v>
      </c>
      <c r="P303" s="4" t="str">
        <f t="shared" si="12"/>
        <v>NO RX</v>
      </c>
      <c r="Q303" s="4" t="b">
        <v>0</v>
      </c>
      <c r="R303" s="4" t="str">
        <f t="shared" si="13"/>
        <v>LOW</v>
      </c>
      <c r="S303" s="3"/>
      <c r="T303" s="136">
        <f t="shared" si="28"/>
        <v>44393</v>
      </c>
      <c r="U303" s="4" t="str">
        <f t="shared" si="15"/>
        <v>DUE COMM</v>
      </c>
      <c r="V303" s="4" t="str">
        <f t="shared" si="16"/>
        <v> </v>
      </c>
      <c r="W303" s="123"/>
      <c r="X303" s="123"/>
      <c r="Y303" s="123"/>
      <c r="Z303" s="123"/>
      <c r="AA303" s="123"/>
      <c r="AB303" s="123"/>
      <c r="AC303" s="123"/>
      <c r="AD303" s="123"/>
      <c r="AE303" s="123"/>
    </row>
    <row r="304">
      <c r="A304" s="152">
        <v>10521.0</v>
      </c>
      <c r="B304" s="153" t="s">
        <v>6616</v>
      </c>
      <c r="C304" s="132" t="b">
        <v>1</v>
      </c>
      <c r="D304" s="133">
        <v>44489.0</v>
      </c>
      <c r="E304" s="128" t="str">
        <f t="shared" si="17"/>
        <v>#VALUE!</v>
      </c>
      <c r="F304" s="134" t="str">
        <f t="shared" si="18"/>
        <v>OPI RX</v>
      </c>
      <c r="G304" s="128" t="str">
        <f t="shared" si="19"/>
        <v>#VALUE!</v>
      </c>
      <c r="H304" s="128" t="str">
        <f t="shared" si="20"/>
        <v>#VALUE!</v>
      </c>
      <c r="I304" s="128" t="str">
        <f t="shared" si="21"/>
        <v>#VALUE!</v>
      </c>
      <c r="J304" s="128" t="str">
        <f t="shared" si="22"/>
        <v>#VALUE!</v>
      </c>
      <c r="K304" s="128" t="str">
        <f t="shared" si="23"/>
        <v>#VALUE!</v>
      </c>
      <c r="L304" s="128" t="str">
        <f t="shared" si="24"/>
        <v>#VALUE!</v>
      </c>
      <c r="M304" s="128" t="str">
        <f t="shared" si="25"/>
        <v>#VALUE!</v>
      </c>
      <c r="N304" s="128" t="str">
        <f t="shared" si="26"/>
        <v>#VALUE!</v>
      </c>
      <c r="O304" s="128" t="str">
        <f t="shared" si="27"/>
        <v>#VALUE!</v>
      </c>
      <c r="P304" s="135" t="str">
        <f t="shared" si="12"/>
        <v>OPIOIDS</v>
      </c>
      <c r="Q304" s="4" t="b">
        <v>0</v>
      </c>
      <c r="R304" s="4" t="str">
        <f t="shared" si="13"/>
        <v>LOW</v>
      </c>
      <c r="S304" s="3">
        <v>44203.0</v>
      </c>
      <c r="T304" s="136">
        <f t="shared" si="28"/>
        <v>44489</v>
      </c>
      <c r="U304" s="4" t="str">
        <f t="shared" si="15"/>
        <v>DUE COMM</v>
      </c>
      <c r="V304" s="4" t="str">
        <f t="shared" si="16"/>
        <v> </v>
      </c>
      <c r="W304" s="123"/>
      <c r="X304" s="123"/>
      <c r="Y304" s="123"/>
      <c r="Z304" s="123"/>
      <c r="AA304" s="123"/>
      <c r="AB304" s="123"/>
      <c r="AC304" s="123"/>
      <c r="AD304" s="123"/>
      <c r="AE304" s="123"/>
    </row>
    <row r="305">
      <c r="A305" s="142">
        <v>10522.0</v>
      </c>
      <c r="B305" s="143" t="s">
        <v>6464</v>
      </c>
      <c r="C305" s="124" t="b">
        <v>0</v>
      </c>
      <c r="D305" s="3" t="s">
        <v>6461</v>
      </c>
      <c r="E305" s="128" t="str">
        <f t="shared" si="17"/>
        <v>#VALUE!</v>
      </c>
      <c r="F305" s="134" t="str">
        <f t="shared" si="18"/>
        <v>OPI RX</v>
      </c>
      <c r="G305" s="128" t="str">
        <f t="shared" si="19"/>
        <v>#VALUE!</v>
      </c>
      <c r="H305" s="128" t="str">
        <f t="shared" si="20"/>
        <v>#VALUE!</v>
      </c>
      <c r="I305" s="128" t="str">
        <f t="shared" si="21"/>
        <v>#VALUE!</v>
      </c>
      <c r="J305" s="128" t="str">
        <f t="shared" si="22"/>
        <v>#VALUE!</v>
      </c>
      <c r="K305" s="128" t="str">
        <f t="shared" si="23"/>
        <v>#VALUE!</v>
      </c>
      <c r="L305" s="128" t="str">
        <f t="shared" si="24"/>
        <v>#VALUE!</v>
      </c>
      <c r="M305" s="128" t="str">
        <f t="shared" si="25"/>
        <v>#VALUE!</v>
      </c>
      <c r="N305" s="128" t="str">
        <f t="shared" si="26"/>
        <v>#VALUE!</v>
      </c>
      <c r="O305" s="128" t="str">
        <f t="shared" si="27"/>
        <v>#VALUE!</v>
      </c>
      <c r="P305" s="135" t="str">
        <f t="shared" si="12"/>
        <v>OPIOIDS</v>
      </c>
      <c r="Q305" s="4" t="b">
        <v>0</v>
      </c>
      <c r="R305" s="4" t="str">
        <f t="shared" si="13"/>
        <v>LOW</v>
      </c>
      <c r="S305" s="3"/>
      <c r="T305" s="3" t="str">
        <f t="shared" si="28"/>
        <v> - </v>
      </c>
      <c r="U305" s="4" t="str">
        <f t="shared" si="15"/>
        <v>DUE COMM</v>
      </c>
      <c r="V305" s="4" t="str">
        <f t="shared" si="16"/>
        <v> </v>
      </c>
      <c r="W305" s="123"/>
      <c r="X305" s="123"/>
      <c r="Y305" s="123"/>
      <c r="Z305" s="123"/>
      <c r="AA305" s="123"/>
      <c r="AB305" s="123"/>
      <c r="AC305" s="123"/>
      <c r="AD305" s="123"/>
      <c r="AE305" s="123"/>
    </row>
    <row r="306">
      <c r="A306" s="137">
        <v>10524.0</v>
      </c>
      <c r="B306" s="149" t="s">
        <v>6488</v>
      </c>
      <c r="C306" s="132" t="b">
        <v>1</v>
      </c>
      <c r="D306" s="140">
        <v>44578.0</v>
      </c>
      <c r="E306" s="128" t="str">
        <f t="shared" si="17"/>
        <v>#VALUE!</v>
      </c>
      <c r="F306" s="134" t="str">
        <f t="shared" si="18"/>
        <v>OPI RX</v>
      </c>
      <c r="G306" s="128" t="str">
        <f t="shared" si="19"/>
        <v>#VALUE!</v>
      </c>
      <c r="H306" s="128" t="str">
        <f t="shared" si="20"/>
        <v>#VALUE!</v>
      </c>
      <c r="I306" s="128" t="str">
        <f t="shared" si="21"/>
        <v>#VALUE!</v>
      </c>
      <c r="J306" s="128" t="str">
        <f t="shared" si="22"/>
        <v>#VALUE!</v>
      </c>
      <c r="K306" s="128" t="str">
        <f t="shared" si="23"/>
        <v>#VALUE!</v>
      </c>
      <c r="L306" s="128" t="str">
        <f t="shared" si="24"/>
        <v>#VALUE!</v>
      </c>
      <c r="M306" s="128" t="str">
        <f t="shared" si="25"/>
        <v>#VALUE!</v>
      </c>
      <c r="N306" s="128" t="str">
        <f t="shared" si="26"/>
        <v>#VALUE!</v>
      </c>
      <c r="O306" s="128" t="str">
        <f t="shared" si="27"/>
        <v>#VALUE!</v>
      </c>
      <c r="P306" s="135" t="str">
        <f t="shared" si="12"/>
        <v>OPIOIDS</v>
      </c>
      <c r="Q306" s="4" t="b">
        <v>0</v>
      </c>
      <c r="R306" s="4" t="str">
        <f t="shared" si="13"/>
        <v>LOW</v>
      </c>
      <c r="S306" s="3"/>
      <c r="T306" s="136">
        <f t="shared" si="28"/>
        <v>44578</v>
      </c>
      <c r="U306" s="4" t="str">
        <f t="shared" si="15"/>
        <v>DUE COMM</v>
      </c>
      <c r="V306" s="4" t="str">
        <f t="shared" si="16"/>
        <v> </v>
      </c>
      <c r="W306" s="123"/>
      <c r="X306" s="123"/>
      <c r="Y306" s="123"/>
      <c r="Z306" s="123"/>
      <c r="AA306" s="123"/>
      <c r="AB306" s="123"/>
      <c r="AC306" s="123"/>
      <c r="AD306" s="123"/>
      <c r="AE306" s="123"/>
    </row>
    <row r="307">
      <c r="A307" s="137">
        <v>10525.0</v>
      </c>
      <c r="B307" s="138" t="s">
        <v>6463</v>
      </c>
      <c r="C307" s="132" t="b">
        <v>1</v>
      </c>
      <c r="D307" s="140">
        <v>44579.0</v>
      </c>
      <c r="E307" s="128" t="str">
        <f t="shared" si="17"/>
        <v>#VALUE!</v>
      </c>
      <c r="F307" s="134" t="str">
        <f t="shared" si="18"/>
        <v>OPI RX</v>
      </c>
      <c r="G307" s="128" t="str">
        <f t="shared" si="19"/>
        <v>#VALUE!</v>
      </c>
      <c r="H307" s="128" t="str">
        <f t="shared" si="20"/>
        <v>#VALUE!</v>
      </c>
      <c r="I307" s="128" t="str">
        <f t="shared" si="21"/>
        <v>#VALUE!</v>
      </c>
      <c r="J307" s="128" t="str">
        <f t="shared" si="22"/>
        <v>#VALUE!</v>
      </c>
      <c r="K307" s="128" t="str">
        <f t="shared" si="23"/>
        <v>#VALUE!</v>
      </c>
      <c r="L307" s="128" t="str">
        <f t="shared" si="24"/>
        <v>#VALUE!</v>
      </c>
      <c r="M307" s="128" t="str">
        <f t="shared" si="25"/>
        <v>#VALUE!</v>
      </c>
      <c r="N307" s="128" t="str">
        <f t="shared" si="26"/>
        <v>#VALUE!</v>
      </c>
      <c r="O307" s="128" t="str">
        <f t="shared" si="27"/>
        <v>#VALUE!</v>
      </c>
      <c r="P307" s="135" t="str">
        <f t="shared" si="12"/>
        <v>OPIOIDS</v>
      </c>
      <c r="Q307" s="2" t="b">
        <v>1</v>
      </c>
      <c r="R307" s="135" t="str">
        <f t="shared" si="13"/>
        <v>HIGH</v>
      </c>
      <c r="S307" s="3"/>
      <c r="T307" s="136">
        <f t="shared" si="28"/>
        <v>44579</v>
      </c>
      <c r="U307" s="4" t="str">
        <f t="shared" si="15"/>
        <v>DUE COMM</v>
      </c>
      <c r="V307" s="4" t="str">
        <f t="shared" si="16"/>
        <v> </v>
      </c>
      <c r="W307" s="123"/>
      <c r="X307" s="123"/>
      <c r="Y307" s="123"/>
      <c r="Z307" s="123"/>
      <c r="AA307" s="123"/>
      <c r="AB307" s="123"/>
      <c r="AC307" s="123"/>
      <c r="AD307" s="123"/>
      <c r="AE307" s="123"/>
    </row>
    <row r="308">
      <c r="A308" s="137">
        <v>10571.0</v>
      </c>
      <c r="B308" s="138" t="s">
        <v>6617</v>
      </c>
      <c r="C308" s="139" t="b">
        <v>1</v>
      </c>
      <c r="D308" s="133">
        <v>44497.0</v>
      </c>
      <c r="E308" s="128" t="str">
        <f t="shared" si="17"/>
        <v>#VALUE!</v>
      </c>
      <c r="F308" s="134" t="str">
        <f t="shared" si="18"/>
        <v>OPI RX</v>
      </c>
      <c r="G308" s="128" t="str">
        <f t="shared" si="19"/>
        <v>#VALUE!</v>
      </c>
      <c r="H308" s="134" t="str">
        <f t="shared" si="20"/>
        <v>OPI RX</v>
      </c>
      <c r="I308" s="128" t="str">
        <f t="shared" si="21"/>
        <v>#VALUE!</v>
      </c>
      <c r="J308" s="128" t="str">
        <f t="shared" si="22"/>
        <v>#VALUE!</v>
      </c>
      <c r="K308" s="128" t="str">
        <f t="shared" si="23"/>
        <v>#VALUE!</v>
      </c>
      <c r="L308" s="128" t="str">
        <f t="shared" si="24"/>
        <v>#VALUE!</v>
      </c>
      <c r="M308" s="128" t="str">
        <f t="shared" si="25"/>
        <v>#VALUE!</v>
      </c>
      <c r="N308" s="128" t="str">
        <f t="shared" si="26"/>
        <v>#VALUE!</v>
      </c>
      <c r="O308" s="128" t="str">
        <f t="shared" si="27"/>
        <v>#VALUE!</v>
      </c>
      <c r="P308" s="135" t="str">
        <f t="shared" si="12"/>
        <v>OPIOIDS</v>
      </c>
      <c r="Q308" s="4" t="b">
        <v>1</v>
      </c>
      <c r="R308" s="135" t="str">
        <f t="shared" si="13"/>
        <v>HIGH</v>
      </c>
      <c r="S308" s="3">
        <v>44216.0</v>
      </c>
      <c r="T308" s="136">
        <f t="shared" si="28"/>
        <v>44497</v>
      </c>
      <c r="U308" s="4" t="str">
        <f t="shared" si="15"/>
        <v>DUE COMM</v>
      </c>
      <c r="V308" s="4" t="str">
        <f t="shared" si="16"/>
        <v> </v>
      </c>
      <c r="W308" s="123"/>
      <c r="X308" s="123"/>
      <c r="Y308" s="123"/>
      <c r="Z308" s="123"/>
      <c r="AA308" s="123"/>
      <c r="AB308" s="123"/>
      <c r="AC308" s="123"/>
      <c r="AD308" s="123"/>
      <c r="AE308" s="123"/>
    </row>
    <row r="309">
      <c r="A309" s="130">
        <v>10573.0</v>
      </c>
      <c r="B309" s="55" t="s">
        <v>6618</v>
      </c>
      <c r="C309" s="55" t="b">
        <v>1</v>
      </c>
      <c r="D309" s="146">
        <v>44577.0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tr">
        <f t="shared" si="12"/>
        <v>NO RX</v>
      </c>
      <c r="Q309" s="2" t="b">
        <v>0</v>
      </c>
      <c r="R309" s="4" t="str">
        <f t="shared" si="13"/>
        <v>LOW</v>
      </c>
      <c r="S309" s="3"/>
      <c r="T309" s="136"/>
      <c r="U309" s="4" t="str">
        <f t="shared" si="15"/>
        <v>DUE COMM</v>
      </c>
      <c r="V309" s="4" t="str">
        <f t="shared" si="16"/>
        <v> </v>
      </c>
      <c r="W309" s="123"/>
      <c r="X309" s="123"/>
      <c r="Y309" s="123"/>
      <c r="Z309" s="123"/>
      <c r="AA309" s="123"/>
      <c r="AB309" s="123"/>
      <c r="AC309" s="123"/>
      <c r="AD309" s="123"/>
      <c r="AE309" s="123"/>
    </row>
    <row r="310">
      <c r="A310" s="130">
        <v>10583.0</v>
      </c>
      <c r="B310" s="131" t="s">
        <v>6475</v>
      </c>
      <c r="C310" s="139" t="b">
        <v>1</v>
      </c>
      <c r="D310" s="133">
        <v>44531.0</v>
      </c>
      <c r="E310" s="128" t="str">
        <f t="shared" ref="E310:E1055" si="29">IF(SEARCH($E$1,$B310)&gt;=1,"OPI RX","NO RX")</f>
        <v>#VALUE!</v>
      </c>
      <c r="F310" s="134" t="str">
        <f t="shared" ref="F310:F1055" si="30">IF(SEARCH($F$1,$B310)&gt;=1,"OPI RX","NO RX")</f>
        <v>OPI RX</v>
      </c>
      <c r="G310" s="128" t="str">
        <f t="shared" ref="G310:G1055" si="31">IF(SEARCH($G$1,$B310)&gt;=1,"OPI RX","NO RX")</f>
        <v>#VALUE!</v>
      </c>
      <c r="H310" s="128" t="str">
        <f t="shared" ref="H310:H1055" si="32">IF(SEARCH($H$1,$B310)&gt;=1,"OPI RX","NO RX")</f>
        <v>#VALUE!</v>
      </c>
      <c r="I310" s="128" t="str">
        <f t="shared" ref="I310:I1055" si="33">IF(SEARCH($I$1,$B310)&gt;=1,"OPI RX","NO RX")</f>
        <v>#VALUE!</v>
      </c>
      <c r="J310" s="128" t="str">
        <f t="shared" ref="J310:J1055" si="34">IF(SEARCH($J$1,$B310)&gt;=1,"OPI RX","NO RX")</f>
        <v>#VALUE!</v>
      </c>
      <c r="K310" s="128" t="str">
        <f t="shared" ref="K310:K1055" si="35">IF(SEARCH($K$1,$B310)&gt;=1,"OPI RX","NO RX")</f>
        <v>#VALUE!</v>
      </c>
      <c r="L310" s="128" t="str">
        <f t="shared" ref="L310:L1055" si="36">IF(SEARCH($L$1,$B310)&gt;=1,"OPI RX","NO RX")</f>
        <v>#VALUE!</v>
      </c>
      <c r="M310" s="128" t="str">
        <f t="shared" ref="M310:M1055" si="37">IF(SEARCH($M$1,$B310)&gt;=1,"OPI RX","NO RX")</f>
        <v>#VALUE!</v>
      </c>
      <c r="N310" s="128" t="str">
        <f t="shared" ref="N310:N1055" si="38">IF(SEARCH($N$1,$B310)&gt;=1,"OPI RX","NO RX")</f>
        <v>#VALUE!</v>
      </c>
      <c r="O310" s="128" t="str">
        <f t="shared" ref="O310:O1055" si="39">IF(SEARCH($O$1,$B310)&gt;=1,"OPI RX","NO RX")</f>
        <v>#VALUE!</v>
      </c>
      <c r="P310" s="135" t="str">
        <f t="shared" si="12"/>
        <v>OPIOIDS</v>
      </c>
      <c r="Q310" s="4" t="b">
        <v>1</v>
      </c>
      <c r="R310" s="135" t="str">
        <f t="shared" si="13"/>
        <v>HIGH</v>
      </c>
      <c r="S310" s="3">
        <v>44229.0</v>
      </c>
      <c r="T310" s="136">
        <f t="shared" ref="T310:T520" si="40">D310</f>
        <v>44531</v>
      </c>
      <c r="U310" s="4" t="str">
        <f t="shared" si="15"/>
        <v> </v>
      </c>
      <c r="V310" s="4" t="str">
        <f t="shared" si="16"/>
        <v> </v>
      </c>
      <c r="W310" s="123"/>
      <c r="X310" s="123"/>
      <c r="Y310" s="123"/>
      <c r="Z310" s="123"/>
      <c r="AA310" s="123"/>
      <c r="AB310" s="123"/>
      <c r="AC310" s="123"/>
      <c r="AD310" s="123"/>
      <c r="AE310" s="123"/>
    </row>
    <row r="311">
      <c r="A311" s="142">
        <v>10589.0</v>
      </c>
      <c r="B311" s="143" t="s">
        <v>6488</v>
      </c>
      <c r="C311" s="124" t="b">
        <v>0</v>
      </c>
      <c r="D311" s="3" t="s">
        <v>6461</v>
      </c>
      <c r="E311" s="128" t="str">
        <f t="shared" si="29"/>
        <v>#VALUE!</v>
      </c>
      <c r="F311" s="134" t="str">
        <f t="shared" si="30"/>
        <v>OPI RX</v>
      </c>
      <c r="G311" s="128" t="str">
        <f t="shared" si="31"/>
        <v>#VALUE!</v>
      </c>
      <c r="H311" s="128" t="str">
        <f t="shared" si="32"/>
        <v>#VALUE!</v>
      </c>
      <c r="I311" s="128" t="str">
        <f t="shared" si="33"/>
        <v>#VALUE!</v>
      </c>
      <c r="J311" s="128" t="str">
        <f t="shared" si="34"/>
        <v>#VALUE!</v>
      </c>
      <c r="K311" s="128" t="str">
        <f t="shared" si="35"/>
        <v>#VALUE!</v>
      </c>
      <c r="L311" s="128" t="str">
        <f t="shared" si="36"/>
        <v>#VALUE!</v>
      </c>
      <c r="M311" s="128" t="str">
        <f t="shared" si="37"/>
        <v>#VALUE!</v>
      </c>
      <c r="N311" s="128" t="str">
        <f t="shared" si="38"/>
        <v>#VALUE!</v>
      </c>
      <c r="O311" s="128" t="str">
        <f t="shared" si="39"/>
        <v>#VALUE!</v>
      </c>
      <c r="P311" s="135" t="str">
        <f t="shared" si="12"/>
        <v>OPIOIDS</v>
      </c>
      <c r="Q311" s="4" t="b">
        <v>1</v>
      </c>
      <c r="R311" s="135" t="str">
        <f t="shared" si="13"/>
        <v>HIGH</v>
      </c>
      <c r="S311" s="3"/>
      <c r="T311" s="3" t="str">
        <f t="shared" si="40"/>
        <v> - </v>
      </c>
      <c r="U311" s="4" t="str">
        <f t="shared" si="15"/>
        <v>DUE COMM</v>
      </c>
      <c r="V311" s="4" t="str">
        <f t="shared" si="16"/>
        <v> </v>
      </c>
      <c r="W311" s="123"/>
      <c r="X311" s="123"/>
      <c r="Y311" s="123"/>
      <c r="Z311" s="123"/>
      <c r="AA311" s="123"/>
      <c r="AB311" s="123"/>
      <c r="AC311" s="123"/>
      <c r="AD311" s="123"/>
      <c r="AE311" s="123"/>
    </row>
    <row r="312">
      <c r="A312" s="142">
        <v>10591.0</v>
      </c>
      <c r="B312" s="143" t="s">
        <v>6619</v>
      </c>
      <c r="C312" s="122" t="b">
        <v>0</v>
      </c>
      <c r="D312" s="3" t="s">
        <v>6461</v>
      </c>
      <c r="E312" s="128" t="str">
        <f t="shared" si="29"/>
        <v>#VALUE!</v>
      </c>
      <c r="F312" s="128" t="str">
        <f t="shared" si="30"/>
        <v>#VALUE!</v>
      </c>
      <c r="G312" s="128" t="str">
        <f t="shared" si="31"/>
        <v>#VALUE!</v>
      </c>
      <c r="H312" s="128" t="str">
        <f t="shared" si="32"/>
        <v>#VALUE!</v>
      </c>
      <c r="I312" s="128" t="str">
        <f t="shared" si="33"/>
        <v>#VALUE!</v>
      </c>
      <c r="J312" s="128" t="str">
        <f t="shared" si="34"/>
        <v>#VALUE!</v>
      </c>
      <c r="K312" s="128" t="str">
        <f t="shared" si="35"/>
        <v>#VALUE!</v>
      </c>
      <c r="L312" s="128" t="str">
        <f t="shared" si="36"/>
        <v>#VALUE!</v>
      </c>
      <c r="M312" s="134" t="str">
        <f t="shared" si="37"/>
        <v>OPI RX</v>
      </c>
      <c r="N312" s="128" t="str">
        <f t="shared" si="38"/>
        <v>#VALUE!</v>
      </c>
      <c r="O312" s="128" t="str">
        <f t="shared" si="39"/>
        <v>#VALUE!</v>
      </c>
      <c r="P312" s="135" t="str">
        <f t="shared" si="12"/>
        <v>OPIOIDS</v>
      </c>
      <c r="Q312" s="2" t="b">
        <v>0</v>
      </c>
      <c r="R312" s="4" t="str">
        <f t="shared" si="13"/>
        <v>LOW</v>
      </c>
      <c r="S312" s="3"/>
      <c r="T312" s="3" t="str">
        <f t="shared" si="40"/>
        <v> - </v>
      </c>
      <c r="U312" s="4" t="str">
        <f t="shared" si="15"/>
        <v>DUE COMM</v>
      </c>
      <c r="V312" s="4" t="str">
        <f t="shared" si="16"/>
        <v> </v>
      </c>
      <c r="W312" s="123"/>
      <c r="X312" s="123"/>
      <c r="Y312" s="123"/>
      <c r="Z312" s="123"/>
      <c r="AA312" s="123"/>
      <c r="AB312" s="123"/>
      <c r="AC312" s="123"/>
      <c r="AD312" s="123"/>
      <c r="AE312" s="123"/>
    </row>
    <row r="313">
      <c r="A313" s="130">
        <v>10593.0</v>
      </c>
      <c r="B313" s="131" t="s">
        <v>6604</v>
      </c>
      <c r="C313" s="139" t="b">
        <v>1</v>
      </c>
      <c r="D313" s="133">
        <v>44420.0</v>
      </c>
      <c r="E313" s="128" t="str">
        <f t="shared" si="29"/>
        <v>#VALUE!</v>
      </c>
      <c r="F313" s="134" t="str">
        <f t="shared" si="30"/>
        <v>OPI RX</v>
      </c>
      <c r="G313" s="128" t="str">
        <f t="shared" si="31"/>
        <v>#VALUE!</v>
      </c>
      <c r="H313" s="128" t="str">
        <f t="shared" si="32"/>
        <v>#VALUE!</v>
      </c>
      <c r="I313" s="128" t="str">
        <f t="shared" si="33"/>
        <v>#VALUE!</v>
      </c>
      <c r="J313" s="128" t="str">
        <f t="shared" si="34"/>
        <v>#VALUE!</v>
      </c>
      <c r="K313" s="128" t="str">
        <f t="shared" si="35"/>
        <v>#VALUE!</v>
      </c>
      <c r="L313" s="128" t="str">
        <f t="shared" si="36"/>
        <v>#VALUE!</v>
      </c>
      <c r="M313" s="128" t="str">
        <f t="shared" si="37"/>
        <v>#VALUE!</v>
      </c>
      <c r="N313" s="128" t="str">
        <f t="shared" si="38"/>
        <v>#VALUE!</v>
      </c>
      <c r="O313" s="128" t="str">
        <f t="shared" si="39"/>
        <v>#VALUE!</v>
      </c>
      <c r="P313" s="135" t="str">
        <f t="shared" si="12"/>
        <v>OPIOIDS</v>
      </c>
      <c r="Q313" s="2" t="b">
        <v>0</v>
      </c>
      <c r="R313" s="4" t="str">
        <f t="shared" si="13"/>
        <v>LOW</v>
      </c>
      <c r="S313" s="3"/>
      <c r="T313" s="136">
        <f t="shared" si="40"/>
        <v>44420</v>
      </c>
      <c r="U313" s="4" t="str">
        <f t="shared" si="15"/>
        <v>DUE COMM</v>
      </c>
      <c r="V313" s="4" t="str">
        <f t="shared" si="16"/>
        <v> </v>
      </c>
      <c r="W313" s="123"/>
      <c r="X313" s="123"/>
      <c r="Y313" s="123"/>
      <c r="Z313" s="123"/>
      <c r="AA313" s="123"/>
      <c r="AB313" s="123"/>
      <c r="AC313" s="123"/>
      <c r="AD313" s="123"/>
      <c r="AE313" s="123"/>
    </row>
    <row r="314">
      <c r="A314" s="127">
        <v>10598.0</v>
      </c>
      <c r="B314" s="2" t="s">
        <v>6465</v>
      </c>
      <c r="C314" s="122" t="b">
        <v>0</v>
      </c>
      <c r="D314" s="3" t="s">
        <v>6461</v>
      </c>
      <c r="E314" s="134" t="str">
        <f t="shared" si="29"/>
        <v>OPI RX</v>
      </c>
      <c r="F314" s="128" t="str">
        <f t="shared" si="30"/>
        <v>#VALUE!</v>
      </c>
      <c r="G314" s="128" t="str">
        <f t="shared" si="31"/>
        <v>#VALUE!</v>
      </c>
      <c r="H314" s="128" t="str">
        <f t="shared" si="32"/>
        <v>#VALUE!</v>
      </c>
      <c r="I314" s="128" t="str">
        <f t="shared" si="33"/>
        <v>#VALUE!</v>
      </c>
      <c r="J314" s="128" t="str">
        <f t="shared" si="34"/>
        <v>#VALUE!</v>
      </c>
      <c r="K314" s="128" t="str">
        <f t="shared" si="35"/>
        <v>#VALUE!</v>
      </c>
      <c r="L314" s="128" t="str">
        <f t="shared" si="36"/>
        <v>#VALUE!</v>
      </c>
      <c r="M314" s="128" t="str">
        <f t="shared" si="37"/>
        <v>#VALUE!</v>
      </c>
      <c r="N314" s="128" t="str">
        <f t="shared" si="38"/>
        <v>#VALUE!</v>
      </c>
      <c r="O314" s="128" t="str">
        <f t="shared" si="39"/>
        <v>#VALUE!</v>
      </c>
      <c r="P314" s="135" t="str">
        <f t="shared" si="12"/>
        <v>OPIOIDS</v>
      </c>
      <c r="Q314" s="2" t="b">
        <v>0</v>
      </c>
      <c r="R314" s="4" t="str">
        <f t="shared" si="13"/>
        <v>LOW</v>
      </c>
      <c r="S314" s="3"/>
      <c r="T314" s="3" t="str">
        <f t="shared" si="40"/>
        <v> - </v>
      </c>
      <c r="U314" s="4" t="str">
        <f t="shared" si="15"/>
        <v>DUE COMM</v>
      </c>
      <c r="V314" s="4" t="str">
        <f t="shared" si="16"/>
        <v> </v>
      </c>
      <c r="W314" s="123"/>
      <c r="X314" s="123"/>
      <c r="Y314" s="123"/>
      <c r="Z314" s="123"/>
      <c r="AA314" s="123"/>
      <c r="AB314" s="123"/>
      <c r="AC314" s="123"/>
      <c r="AD314" s="123"/>
      <c r="AE314" s="123"/>
    </row>
    <row r="315">
      <c r="A315" s="137">
        <v>10604.0</v>
      </c>
      <c r="B315" s="138" t="s">
        <v>6620</v>
      </c>
      <c r="C315" s="139" t="b">
        <v>1</v>
      </c>
      <c r="D315" s="133">
        <v>44559.0</v>
      </c>
      <c r="E315" s="128" t="str">
        <f t="shared" si="29"/>
        <v>#VALUE!</v>
      </c>
      <c r="F315" s="134" t="str">
        <f t="shared" si="30"/>
        <v>OPI RX</v>
      </c>
      <c r="G315" s="128" t="str">
        <f t="shared" si="31"/>
        <v>#VALUE!</v>
      </c>
      <c r="H315" s="128" t="str">
        <f t="shared" si="32"/>
        <v>#VALUE!</v>
      </c>
      <c r="I315" s="128" t="str">
        <f t="shared" si="33"/>
        <v>#VALUE!</v>
      </c>
      <c r="J315" s="128" t="str">
        <f t="shared" si="34"/>
        <v>#VALUE!</v>
      </c>
      <c r="K315" s="128" t="str">
        <f t="shared" si="35"/>
        <v>#VALUE!</v>
      </c>
      <c r="L315" s="128" t="str">
        <f t="shared" si="36"/>
        <v>#VALUE!</v>
      </c>
      <c r="M315" s="128" t="str">
        <f t="shared" si="37"/>
        <v>#VALUE!</v>
      </c>
      <c r="N315" s="128" t="str">
        <f t="shared" si="38"/>
        <v>#VALUE!</v>
      </c>
      <c r="O315" s="128" t="str">
        <f t="shared" si="39"/>
        <v>#VALUE!</v>
      </c>
      <c r="P315" s="135" t="str">
        <f t="shared" si="12"/>
        <v>OPIOIDS</v>
      </c>
      <c r="Q315" s="4" t="b">
        <v>0</v>
      </c>
      <c r="R315" s="4" t="str">
        <f t="shared" si="13"/>
        <v>LOW</v>
      </c>
      <c r="S315" s="3">
        <v>44159.0</v>
      </c>
      <c r="T315" s="136">
        <f t="shared" si="40"/>
        <v>44559</v>
      </c>
      <c r="U315" s="4" t="str">
        <f t="shared" si="15"/>
        <v>DUE COMM</v>
      </c>
      <c r="V315" s="4" t="str">
        <f t="shared" si="16"/>
        <v> </v>
      </c>
      <c r="W315" s="123"/>
      <c r="X315" s="123"/>
      <c r="Y315" s="123"/>
      <c r="Z315" s="123"/>
      <c r="AA315" s="123"/>
      <c r="AB315" s="123"/>
      <c r="AC315" s="123"/>
      <c r="AD315" s="123"/>
      <c r="AE315" s="123"/>
    </row>
    <row r="316">
      <c r="A316" s="137">
        <v>10606.0</v>
      </c>
      <c r="B316" s="138" t="s">
        <v>6475</v>
      </c>
      <c r="C316" s="132" t="b">
        <v>1</v>
      </c>
      <c r="D316" s="133">
        <v>44535.0</v>
      </c>
      <c r="E316" s="128" t="str">
        <f t="shared" si="29"/>
        <v>#VALUE!</v>
      </c>
      <c r="F316" s="134" t="str">
        <f t="shared" si="30"/>
        <v>OPI RX</v>
      </c>
      <c r="G316" s="128" t="str">
        <f t="shared" si="31"/>
        <v>#VALUE!</v>
      </c>
      <c r="H316" s="128" t="str">
        <f t="shared" si="32"/>
        <v>#VALUE!</v>
      </c>
      <c r="I316" s="128" t="str">
        <f t="shared" si="33"/>
        <v>#VALUE!</v>
      </c>
      <c r="J316" s="128" t="str">
        <f t="shared" si="34"/>
        <v>#VALUE!</v>
      </c>
      <c r="K316" s="128" t="str">
        <f t="shared" si="35"/>
        <v>#VALUE!</v>
      </c>
      <c r="L316" s="128" t="str">
        <f t="shared" si="36"/>
        <v>#VALUE!</v>
      </c>
      <c r="M316" s="128" t="str">
        <f t="shared" si="37"/>
        <v>#VALUE!</v>
      </c>
      <c r="N316" s="128" t="str">
        <f t="shared" si="38"/>
        <v>#VALUE!</v>
      </c>
      <c r="O316" s="128" t="str">
        <f t="shared" si="39"/>
        <v>#VALUE!</v>
      </c>
      <c r="P316" s="135" t="str">
        <f t="shared" si="12"/>
        <v>OPIOIDS</v>
      </c>
      <c r="Q316" s="4" t="b">
        <v>1</v>
      </c>
      <c r="R316" s="135" t="str">
        <f t="shared" si="13"/>
        <v>HIGH</v>
      </c>
      <c r="S316" s="3">
        <v>44169.0</v>
      </c>
      <c r="T316" s="136">
        <f t="shared" si="40"/>
        <v>44535</v>
      </c>
      <c r="U316" s="4" t="str">
        <f t="shared" si="15"/>
        <v>DUE COMM</v>
      </c>
      <c r="V316" s="4" t="str">
        <f t="shared" si="16"/>
        <v> </v>
      </c>
      <c r="W316" s="123"/>
      <c r="X316" s="123"/>
      <c r="Y316" s="123"/>
      <c r="Z316" s="123"/>
      <c r="AA316" s="123"/>
      <c r="AB316" s="123"/>
      <c r="AC316" s="123"/>
      <c r="AD316" s="123"/>
      <c r="AE316" s="123"/>
    </row>
    <row r="317">
      <c r="A317" s="137">
        <v>10607.0</v>
      </c>
      <c r="B317" s="138" t="s">
        <v>6512</v>
      </c>
      <c r="C317" s="139" t="b">
        <v>1</v>
      </c>
      <c r="D317" s="140">
        <v>44577.0</v>
      </c>
      <c r="E317" s="128" t="str">
        <f t="shared" si="29"/>
        <v>#VALUE!</v>
      </c>
      <c r="F317" s="128" t="str">
        <f t="shared" si="30"/>
        <v>#VALUE!</v>
      </c>
      <c r="G317" s="128" t="str">
        <f t="shared" si="31"/>
        <v>#VALUE!</v>
      </c>
      <c r="H317" s="128" t="str">
        <f t="shared" si="32"/>
        <v>#VALUE!</v>
      </c>
      <c r="I317" s="128" t="str">
        <f t="shared" si="33"/>
        <v>#VALUE!</v>
      </c>
      <c r="J317" s="128" t="str">
        <f t="shared" si="34"/>
        <v>#VALUE!</v>
      </c>
      <c r="K317" s="128" t="str">
        <f t="shared" si="35"/>
        <v>#VALUE!</v>
      </c>
      <c r="L317" s="128" t="str">
        <f t="shared" si="36"/>
        <v>#VALUE!</v>
      </c>
      <c r="M317" s="134" t="str">
        <f t="shared" si="37"/>
        <v>OPI RX</v>
      </c>
      <c r="N317" s="128" t="str">
        <f t="shared" si="38"/>
        <v>#VALUE!</v>
      </c>
      <c r="O317" s="128" t="str">
        <f t="shared" si="39"/>
        <v>#VALUE!</v>
      </c>
      <c r="P317" s="135" t="str">
        <f t="shared" si="12"/>
        <v>OPIOIDS</v>
      </c>
      <c r="Q317" s="2" t="b">
        <v>0</v>
      </c>
      <c r="R317" s="4" t="str">
        <f t="shared" si="13"/>
        <v>LOW</v>
      </c>
      <c r="S317" s="3"/>
      <c r="T317" s="136">
        <f t="shared" si="40"/>
        <v>44577</v>
      </c>
      <c r="U317" s="4" t="str">
        <f t="shared" si="15"/>
        <v>DUE COMM</v>
      </c>
      <c r="V317" s="4" t="str">
        <f t="shared" si="16"/>
        <v> </v>
      </c>
      <c r="W317" s="123"/>
      <c r="X317" s="123"/>
      <c r="Y317" s="123"/>
      <c r="Z317" s="123"/>
      <c r="AA317" s="123"/>
      <c r="AB317" s="123"/>
      <c r="AC317" s="123"/>
      <c r="AD317" s="123"/>
      <c r="AE317" s="123"/>
    </row>
    <row r="318">
      <c r="A318" s="130">
        <v>10611.0</v>
      </c>
      <c r="B318" s="131" t="s">
        <v>6621</v>
      </c>
      <c r="C318" s="132" t="b">
        <v>1</v>
      </c>
      <c r="D318" s="133">
        <v>44535.0</v>
      </c>
      <c r="E318" s="128" t="str">
        <f t="shared" si="29"/>
        <v>#VALUE!</v>
      </c>
      <c r="F318" s="134" t="str">
        <f t="shared" si="30"/>
        <v>OPI RX</v>
      </c>
      <c r="G318" s="128" t="str">
        <f t="shared" si="31"/>
        <v>#VALUE!</v>
      </c>
      <c r="H318" s="134" t="str">
        <f t="shared" si="32"/>
        <v>OPI RX</v>
      </c>
      <c r="I318" s="128" t="str">
        <f t="shared" si="33"/>
        <v>#VALUE!</v>
      </c>
      <c r="J318" s="128" t="str">
        <f t="shared" si="34"/>
        <v>#VALUE!</v>
      </c>
      <c r="K318" s="128" t="str">
        <f t="shared" si="35"/>
        <v>#VALUE!</v>
      </c>
      <c r="L318" s="128" t="str">
        <f t="shared" si="36"/>
        <v>#VALUE!</v>
      </c>
      <c r="M318" s="128" t="str">
        <f t="shared" si="37"/>
        <v>#VALUE!</v>
      </c>
      <c r="N318" s="128" t="str">
        <f t="shared" si="38"/>
        <v>#VALUE!</v>
      </c>
      <c r="O318" s="128" t="str">
        <f t="shared" si="39"/>
        <v>#VALUE!</v>
      </c>
      <c r="P318" s="135" t="str">
        <f t="shared" si="12"/>
        <v>OPIOIDS</v>
      </c>
      <c r="Q318" s="4" t="b">
        <v>1</v>
      </c>
      <c r="R318" s="135" t="str">
        <f t="shared" si="13"/>
        <v>HIGH</v>
      </c>
      <c r="S318" s="3">
        <v>44316.0</v>
      </c>
      <c r="T318" s="136">
        <f t="shared" si="40"/>
        <v>44535</v>
      </c>
      <c r="U318" s="4" t="str">
        <f t="shared" si="15"/>
        <v> </v>
      </c>
      <c r="V318" s="4" t="str">
        <f t="shared" si="16"/>
        <v> </v>
      </c>
      <c r="W318" s="123"/>
      <c r="X318" s="123"/>
      <c r="Y318" s="123"/>
      <c r="Z318" s="123"/>
      <c r="AA318" s="123"/>
      <c r="AB318" s="123"/>
      <c r="AC318" s="123"/>
      <c r="AD318" s="123"/>
      <c r="AE318" s="123"/>
    </row>
    <row r="319">
      <c r="A319" s="137">
        <v>10613.0</v>
      </c>
      <c r="B319" s="138" t="s">
        <v>6488</v>
      </c>
      <c r="C319" s="132" t="b">
        <v>1</v>
      </c>
      <c r="D319" s="133">
        <v>44480.0</v>
      </c>
      <c r="E319" s="128" t="str">
        <f t="shared" si="29"/>
        <v>#VALUE!</v>
      </c>
      <c r="F319" s="134" t="str">
        <f t="shared" si="30"/>
        <v>OPI RX</v>
      </c>
      <c r="G319" s="128" t="str">
        <f t="shared" si="31"/>
        <v>#VALUE!</v>
      </c>
      <c r="H319" s="128" t="str">
        <f t="shared" si="32"/>
        <v>#VALUE!</v>
      </c>
      <c r="I319" s="128" t="str">
        <f t="shared" si="33"/>
        <v>#VALUE!</v>
      </c>
      <c r="J319" s="128" t="str">
        <f t="shared" si="34"/>
        <v>#VALUE!</v>
      </c>
      <c r="K319" s="128" t="str">
        <f t="shared" si="35"/>
        <v>#VALUE!</v>
      </c>
      <c r="L319" s="128" t="str">
        <f t="shared" si="36"/>
        <v>#VALUE!</v>
      </c>
      <c r="M319" s="128" t="str">
        <f t="shared" si="37"/>
        <v>#VALUE!</v>
      </c>
      <c r="N319" s="128" t="str">
        <f t="shared" si="38"/>
        <v>#VALUE!</v>
      </c>
      <c r="O319" s="128" t="str">
        <f t="shared" si="39"/>
        <v>#VALUE!</v>
      </c>
      <c r="P319" s="135" t="str">
        <f t="shared" si="12"/>
        <v>OPIOIDS</v>
      </c>
      <c r="Q319" s="4" t="b">
        <v>0</v>
      </c>
      <c r="R319" s="4" t="str">
        <f t="shared" si="13"/>
        <v>LOW</v>
      </c>
      <c r="S319" s="3">
        <v>44271.0</v>
      </c>
      <c r="T319" s="136">
        <f t="shared" si="40"/>
        <v>44480</v>
      </c>
      <c r="U319" s="4" t="str">
        <f t="shared" si="15"/>
        <v> </v>
      </c>
      <c r="V319" s="4" t="str">
        <f t="shared" si="16"/>
        <v> </v>
      </c>
      <c r="W319" s="123"/>
      <c r="X319" s="123"/>
      <c r="Y319" s="123"/>
      <c r="Z319" s="123"/>
      <c r="AA319" s="123"/>
      <c r="AB319" s="123"/>
      <c r="AC319" s="123"/>
      <c r="AD319" s="123"/>
      <c r="AE319" s="123"/>
    </row>
    <row r="320">
      <c r="A320" s="130">
        <v>10614.0</v>
      </c>
      <c r="B320" s="131" t="s">
        <v>6622</v>
      </c>
      <c r="C320" s="131" t="b">
        <v>1</v>
      </c>
      <c r="D320" s="133">
        <v>44489.0</v>
      </c>
      <c r="E320" s="128" t="str">
        <f t="shared" si="29"/>
        <v>#VALUE!</v>
      </c>
      <c r="F320" s="128" t="str">
        <f t="shared" si="30"/>
        <v>#VALUE!</v>
      </c>
      <c r="G320" s="128" t="str">
        <f t="shared" si="31"/>
        <v>#VALUE!</v>
      </c>
      <c r="H320" s="128" t="str">
        <f t="shared" si="32"/>
        <v>#VALUE!</v>
      </c>
      <c r="I320" s="128" t="str">
        <f t="shared" si="33"/>
        <v>#VALUE!</v>
      </c>
      <c r="J320" s="128" t="str">
        <f t="shared" si="34"/>
        <v>#VALUE!</v>
      </c>
      <c r="K320" s="128" t="str">
        <f t="shared" si="35"/>
        <v>#VALUE!</v>
      </c>
      <c r="L320" s="128" t="str">
        <f t="shared" si="36"/>
        <v>#VALUE!</v>
      </c>
      <c r="M320" s="128" t="str">
        <f t="shared" si="37"/>
        <v>#VALUE!</v>
      </c>
      <c r="N320" s="128" t="str">
        <f t="shared" si="38"/>
        <v>#VALUE!</v>
      </c>
      <c r="O320" s="128" t="str">
        <f t="shared" si="39"/>
        <v>#VALUE!</v>
      </c>
      <c r="P320" s="4" t="str">
        <f t="shared" si="12"/>
        <v>NO RX</v>
      </c>
      <c r="Q320" s="4" t="b">
        <v>0</v>
      </c>
      <c r="R320" s="4" t="str">
        <f t="shared" si="13"/>
        <v>LOW</v>
      </c>
      <c r="S320" s="3">
        <v>44473.0</v>
      </c>
      <c r="T320" s="136">
        <f t="shared" si="40"/>
        <v>44489</v>
      </c>
      <c r="U320" s="4" t="str">
        <f t="shared" si="15"/>
        <v> </v>
      </c>
      <c r="V320" s="4" t="str">
        <f t="shared" si="16"/>
        <v> </v>
      </c>
      <c r="W320" s="123"/>
      <c r="X320" s="123"/>
      <c r="Y320" s="123"/>
      <c r="Z320" s="123"/>
      <c r="AA320" s="123"/>
      <c r="AB320" s="123"/>
      <c r="AC320" s="123"/>
      <c r="AD320" s="123"/>
      <c r="AE320" s="123"/>
    </row>
    <row r="321">
      <c r="A321" s="142">
        <v>10615.0</v>
      </c>
      <c r="B321" s="143" t="s">
        <v>6522</v>
      </c>
      <c r="C321" s="124" t="b">
        <v>0</v>
      </c>
      <c r="D321" s="3" t="s">
        <v>6461</v>
      </c>
      <c r="E321" s="128" t="str">
        <f t="shared" si="29"/>
        <v>#VALUE!</v>
      </c>
      <c r="F321" s="134" t="str">
        <f t="shared" si="30"/>
        <v>OPI RX</v>
      </c>
      <c r="G321" s="128" t="str">
        <f t="shared" si="31"/>
        <v>#VALUE!</v>
      </c>
      <c r="H321" s="128" t="str">
        <f t="shared" si="32"/>
        <v>#VALUE!</v>
      </c>
      <c r="I321" s="128" t="str">
        <f t="shared" si="33"/>
        <v>#VALUE!</v>
      </c>
      <c r="J321" s="128" t="str">
        <f t="shared" si="34"/>
        <v>#VALUE!</v>
      </c>
      <c r="K321" s="128" t="str">
        <f t="shared" si="35"/>
        <v>#VALUE!</v>
      </c>
      <c r="L321" s="128" t="str">
        <f t="shared" si="36"/>
        <v>#VALUE!</v>
      </c>
      <c r="M321" s="128" t="str">
        <f t="shared" si="37"/>
        <v>#VALUE!</v>
      </c>
      <c r="N321" s="128" t="str">
        <f t="shared" si="38"/>
        <v>#VALUE!</v>
      </c>
      <c r="O321" s="128" t="str">
        <f t="shared" si="39"/>
        <v>#VALUE!</v>
      </c>
      <c r="P321" s="135" t="str">
        <f t="shared" si="12"/>
        <v>OPIOIDS</v>
      </c>
      <c r="Q321" s="4" t="b">
        <v>0</v>
      </c>
      <c r="R321" s="4" t="str">
        <f t="shared" si="13"/>
        <v>LOW</v>
      </c>
      <c r="S321" s="3"/>
      <c r="T321" s="3" t="str">
        <f t="shared" si="40"/>
        <v> - </v>
      </c>
      <c r="U321" s="4" t="str">
        <f t="shared" si="15"/>
        <v>DUE COMM</v>
      </c>
      <c r="V321" s="4" t="str">
        <f t="shared" si="16"/>
        <v> </v>
      </c>
      <c r="W321" s="123"/>
      <c r="X321" s="123"/>
      <c r="Y321" s="123"/>
      <c r="Z321" s="123"/>
      <c r="AA321" s="123"/>
      <c r="AB321" s="123"/>
      <c r="AC321" s="123"/>
      <c r="AD321" s="123"/>
      <c r="AE321" s="123"/>
    </row>
    <row r="322">
      <c r="A322" s="130">
        <v>10620.0</v>
      </c>
      <c r="B322" s="131" t="s">
        <v>6465</v>
      </c>
      <c r="C322" s="139" t="b">
        <v>1</v>
      </c>
      <c r="D322" s="133">
        <v>44454.0</v>
      </c>
      <c r="E322" s="134" t="str">
        <f t="shared" si="29"/>
        <v>OPI RX</v>
      </c>
      <c r="F322" s="128" t="str">
        <f t="shared" si="30"/>
        <v>#VALUE!</v>
      </c>
      <c r="G322" s="128" t="str">
        <f t="shared" si="31"/>
        <v>#VALUE!</v>
      </c>
      <c r="H322" s="128" t="str">
        <f t="shared" si="32"/>
        <v>#VALUE!</v>
      </c>
      <c r="I322" s="128" t="str">
        <f t="shared" si="33"/>
        <v>#VALUE!</v>
      </c>
      <c r="J322" s="128" t="str">
        <f t="shared" si="34"/>
        <v>#VALUE!</v>
      </c>
      <c r="K322" s="128" t="str">
        <f t="shared" si="35"/>
        <v>#VALUE!</v>
      </c>
      <c r="L322" s="128" t="str">
        <f t="shared" si="36"/>
        <v>#VALUE!</v>
      </c>
      <c r="M322" s="128" t="str">
        <f t="shared" si="37"/>
        <v>#VALUE!</v>
      </c>
      <c r="N322" s="128" t="str">
        <f t="shared" si="38"/>
        <v>#VALUE!</v>
      </c>
      <c r="O322" s="128" t="str">
        <f t="shared" si="39"/>
        <v>#VALUE!</v>
      </c>
      <c r="P322" s="135" t="str">
        <f t="shared" si="12"/>
        <v>OPIOIDS</v>
      </c>
      <c r="Q322" s="4" t="b">
        <v>1</v>
      </c>
      <c r="R322" s="135" t="str">
        <f t="shared" si="13"/>
        <v>HIGH</v>
      </c>
      <c r="S322" s="3"/>
      <c r="T322" s="136">
        <f t="shared" si="40"/>
        <v>44454</v>
      </c>
      <c r="U322" s="4" t="str">
        <f t="shared" si="15"/>
        <v>DUE COMM</v>
      </c>
      <c r="V322" s="4" t="str">
        <f t="shared" si="16"/>
        <v> </v>
      </c>
      <c r="W322" s="123"/>
      <c r="X322" s="123"/>
      <c r="Y322" s="123"/>
      <c r="Z322" s="123"/>
      <c r="AA322" s="123"/>
      <c r="AB322" s="123"/>
      <c r="AC322" s="123"/>
      <c r="AD322" s="123"/>
      <c r="AE322" s="123"/>
    </row>
    <row r="323">
      <c r="A323" s="130">
        <v>10623.0</v>
      </c>
      <c r="B323" s="131" t="s">
        <v>6623</v>
      </c>
      <c r="C323" s="139" t="b">
        <v>1</v>
      </c>
      <c r="D323" s="133">
        <v>44387.0</v>
      </c>
      <c r="E323" s="134" t="str">
        <f t="shared" si="29"/>
        <v>OPI RX</v>
      </c>
      <c r="F323" s="128" t="str">
        <f t="shared" si="30"/>
        <v>#VALUE!</v>
      </c>
      <c r="G323" s="128" t="str">
        <f t="shared" si="31"/>
        <v>#VALUE!</v>
      </c>
      <c r="H323" s="128" t="str">
        <f t="shared" si="32"/>
        <v>#VALUE!</v>
      </c>
      <c r="I323" s="128" t="str">
        <f t="shared" si="33"/>
        <v>#VALUE!</v>
      </c>
      <c r="J323" s="128" t="str">
        <f t="shared" si="34"/>
        <v>#VALUE!</v>
      </c>
      <c r="K323" s="128" t="str">
        <f t="shared" si="35"/>
        <v>#VALUE!</v>
      </c>
      <c r="L323" s="128" t="str">
        <f t="shared" si="36"/>
        <v>#VALUE!</v>
      </c>
      <c r="M323" s="128" t="str">
        <f t="shared" si="37"/>
        <v>#VALUE!</v>
      </c>
      <c r="N323" s="128" t="str">
        <f t="shared" si="38"/>
        <v>#VALUE!</v>
      </c>
      <c r="O323" s="128" t="str">
        <f t="shared" si="39"/>
        <v>#VALUE!</v>
      </c>
      <c r="P323" s="135" t="str">
        <f t="shared" si="12"/>
        <v>OPIOIDS</v>
      </c>
      <c r="Q323" s="4" t="b">
        <v>1</v>
      </c>
      <c r="R323" s="135" t="str">
        <f t="shared" si="13"/>
        <v>HIGH</v>
      </c>
      <c r="S323" s="3"/>
      <c r="T323" s="136">
        <f t="shared" si="40"/>
        <v>44387</v>
      </c>
      <c r="U323" s="4" t="str">
        <f t="shared" si="15"/>
        <v>DUE COMM</v>
      </c>
      <c r="V323" s="4" t="str">
        <f t="shared" si="16"/>
        <v> </v>
      </c>
      <c r="W323" s="123"/>
      <c r="X323" s="123"/>
      <c r="Y323" s="123"/>
      <c r="Z323" s="123"/>
      <c r="AA323" s="123"/>
      <c r="AB323" s="123"/>
      <c r="AC323" s="123"/>
      <c r="AD323" s="123"/>
      <c r="AE323" s="123"/>
    </row>
    <row r="324">
      <c r="A324" s="137">
        <v>10626.0</v>
      </c>
      <c r="B324" s="138" t="s">
        <v>6624</v>
      </c>
      <c r="C324" s="132" t="b">
        <v>1</v>
      </c>
      <c r="D324" s="140">
        <v>44577.0</v>
      </c>
      <c r="E324" s="128" t="str">
        <f t="shared" si="29"/>
        <v>#VALUE!</v>
      </c>
      <c r="F324" s="134" t="str">
        <f t="shared" si="30"/>
        <v>OPI RX</v>
      </c>
      <c r="G324" s="128" t="str">
        <f t="shared" si="31"/>
        <v>#VALUE!</v>
      </c>
      <c r="H324" s="128" t="str">
        <f t="shared" si="32"/>
        <v>#VALUE!</v>
      </c>
      <c r="I324" s="128" t="str">
        <f t="shared" si="33"/>
        <v>#VALUE!</v>
      </c>
      <c r="J324" s="134" t="str">
        <f t="shared" si="34"/>
        <v>OPI RX</v>
      </c>
      <c r="K324" s="128" t="str">
        <f t="shared" si="35"/>
        <v>#VALUE!</v>
      </c>
      <c r="L324" s="128" t="str">
        <f t="shared" si="36"/>
        <v>#VALUE!</v>
      </c>
      <c r="M324" s="128" t="str">
        <f t="shared" si="37"/>
        <v>#VALUE!</v>
      </c>
      <c r="N324" s="128" t="str">
        <f t="shared" si="38"/>
        <v>#VALUE!</v>
      </c>
      <c r="O324" s="128" t="str">
        <f t="shared" si="39"/>
        <v>#VALUE!</v>
      </c>
      <c r="P324" s="135" t="str">
        <f t="shared" si="12"/>
        <v>OPIOIDS</v>
      </c>
      <c r="Q324" s="4" t="b">
        <v>1</v>
      </c>
      <c r="R324" s="135" t="str">
        <f t="shared" si="13"/>
        <v>HIGH</v>
      </c>
      <c r="S324" s="3"/>
      <c r="T324" s="136">
        <f t="shared" si="40"/>
        <v>44577</v>
      </c>
      <c r="U324" s="4" t="str">
        <f t="shared" si="15"/>
        <v>DUE COMM</v>
      </c>
      <c r="V324" s="4" t="str">
        <f t="shared" si="16"/>
        <v> </v>
      </c>
      <c r="W324" s="123"/>
      <c r="X324" s="123"/>
      <c r="Y324" s="123"/>
      <c r="Z324" s="123"/>
      <c r="AA324" s="123"/>
      <c r="AB324" s="123"/>
      <c r="AC324" s="123"/>
      <c r="AD324" s="123"/>
      <c r="AE324" s="123"/>
    </row>
    <row r="325">
      <c r="A325" s="127">
        <v>10629.0</v>
      </c>
      <c r="B325" s="2" t="s">
        <v>6463</v>
      </c>
      <c r="C325" s="122" t="b">
        <v>0</v>
      </c>
      <c r="D325" s="3" t="s">
        <v>6461</v>
      </c>
      <c r="E325" s="128" t="str">
        <f t="shared" si="29"/>
        <v>#VALUE!</v>
      </c>
      <c r="F325" s="134" t="str">
        <f t="shared" si="30"/>
        <v>OPI RX</v>
      </c>
      <c r="G325" s="128" t="str">
        <f t="shared" si="31"/>
        <v>#VALUE!</v>
      </c>
      <c r="H325" s="128" t="str">
        <f t="shared" si="32"/>
        <v>#VALUE!</v>
      </c>
      <c r="I325" s="128" t="str">
        <f t="shared" si="33"/>
        <v>#VALUE!</v>
      </c>
      <c r="J325" s="128" t="str">
        <f t="shared" si="34"/>
        <v>#VALUE!</v>
      </c>
      <c r="K325" s="128" t="str">
        <f t="shared" si="35"/>
        <v>#VALUE!</v>
      </c>
      <c r="L325" s="128" t="str">
        <f t="shared" si="36"/>
        <v>#VALUE!</v>
      </c>
      <c r="M325" s="128" t="str">
        <f t="shared" si="37"/>
        <v>#VALUE!</v>
      </c>
      <c r="N325" s="128" t="str">
        <f t="shared" si="38"/>
        <v>#VALUE!</v>
      </c>
      <c r="O325" s="128" t="str">
        <f t="shared" si="39"/>
        <v>#VALUE!</v>
      </c>
      <c r="P325" s="135" t="str">
        <f t="shared" si="12"/>
        <v>OPIOIDS</v>
      </c>
      <c r="Q325" s="4" t="b">
        <v>0</v>
      </c>
      <c r="R325" s="4" t="str">
        <f t="shared" si="13"/>
        <v>LOW</v>
      </c>
      <c r="S325" s="3"/>
      <c r="T325" s="3" t="str">
        <f t="shared" si="40"/>
        <v> - </v>
      </c>
      <c r="U325" s="4" t="str">
        <f t="shared" si="15"/>
        <v>DUE COMM</v>
      </c>
      <c r="V325" s="4" t="str">
        <f t="shared" si="16"/>
        <v> </v>
      </c>
      <c r="W325" s="123"/>
      <c r="X325" s="123"/>
      <c r="Y325" s="123"/>
      <c r="Z325" s="123"/>
      <c r="AA325" s="123"/>
      <c r="AB325" s="123"/>
      <c r="AC325" s="123"/>
      <c r="AD325" s="123"/>
      <c r="AE325" s="123"/>
    </row>
    <row r="326">
      <c r="A326" s="130">
        <v>10634.0</v>
      </c>
      <c r="B326" s="131" t="s">
        <v>6491</v>
      </c>
      <c r="C326" s="132" t="b">
        <v>1</v>
      </c>
      <c r="D326" s="133">
        <v>44454.0</v>
      </c>
      <c r="E326" s="128" t="str">
        <f t="shared" si="29"/>
        <v>#VALUE!</v>
      </c>
      <c r="F326" s="134" t="str">
        <f t="shared" si="30"/>
        <v>OPI RX</v>
      </c>
      <c r="G326" s="128" t="str">
        <f t="shared" si="31"/>
        <v>#VALUE!</v>
      </c>
      <c r="H326" s="128" t="str">
        <f t="shared" si="32"/>
        <v>#VALUE!</v>
      </c>
      <c r="I326" s="128" t="str">
        <f t="shared" si="33"/>
        <v>#VALUE!</v>
      </c>
      <c r="J326" s="128" t="str">
        <f t="shared" si="34"/>
        <v>#VALUE!</v>
      </c>
      <c r="K326" s="128" t="str">
        <f t="shared" si="35"/>
        <v>#VALUE!</v>
      </c>
      <c r="L326" s="128" t="str">
        <f t="shared" si="36"/>
        <v>#VALUE!</v>
      </c>
      <c r="M326" s="128" t="str">
        <f t="shared" si="37"/>
        <v>#VALUE!</v>
      </c>
      <c r="N326" s="128" t="str">
        <f t="shared" si="38"/>
        <v>#VALUE!</v>
      </c>
      <c r="O326" s="128" t="str">
        <f t="shared" si="39"/>
        <v>#VALUE!</v>
      </c>
      <c r="P326" s="135" t="str">
        <f t="shared" si="12"/>
        <v>OPIOIDS</v>
      </c>
      <c r="Q326" s="4" t="b">
        <v>0</v>
      </c>
      <c r="R326" s="4" t="str">
        <f t="shared" si="13"/>
        <v>LOW</v>
      </c>
      <c r="S326" s="3"/>
      <c r="T326" s="136">
        <f t="shared" si="40"/>
        <v>44454</v>
      </c>
      <c r="U326" s="4" t="str">
        <f t="shared" si="15"/>
        <v>DUE COMM</v>
      </c>
      <c r="V326" s="4" t="str">
        <f t="shared" si="16"/>
        <v> </v>
      </c>
      <c r="W326" s="123"/>
      <c r="X326" s="123"/>
      <c r="Y326" s="123"/>
      <c r="Z326" s="123"/>
      <c r="AA326" s="123"/>
      <c r="AB326" s="123"/>
      <c r="AC326" s="123"/>
      <c r="AD326" s="123"/>
      <c r="AE326" s="123"/>
    </row>
    <row r="327">
      <c r="A327" s="130">
        <v>10646.0</v>
      </c>
      <c r="B327" s="131" t="s">
        <v>6496</v>
      </c>
      <c r="C327" s="132" t="b">
        <v>1</v>
      </c>
      <c r="D327" s="140">
        <v>44577.0</v>
      </c>
      <c r="E327" s="128" t="str">
        <f t="shared" si="29"/>
        <v>#VALUE!</v>
      </c>
      <c r="F327" s="128" t="str">
        <f t="shared" si="30"/>
        <v>#VALUE!</v>
      </c>
      <c r="G327" s="128" t="str">
        <f t="shared" si="31"/>
        <v>#VALUE!</v>
      </c>
      <c r="H327" s="128" t="str">
        <f t="shared" si="32"/>
        <v>#VALUE!</v>
      </c>
      <c r="I327" s="128" t="str">
        <f t="shared" si="33"/>
        <v>#VALUE!</v>
      </c>
      <c r="J327" s="128" t="str">
        <f t="shared" si="34"/>
        <v>#VALUE!</v>
      </c>
      <c r="K327" s="128" t="str">
        <f t="shared" si="35"/>
        <v>#VALUE!</v>
      </c>
      <c r="L327" s="128" t="str">
        <f t="shared" si="36"/>
        <v>#VALUE!</v>
      </c>
      <c r="M327" s="134" t="str">
        <f t="shared" si="37"/>
        <v>OPI RX</v>
      </c>
      <c r="N327" s="128" t="str">
        <f t="shared" si="38"/>
        <v>#VALUE!</v>
      </c>
      <c r="O327" s="128" t="str">
        <f t="shared" si="39"/>
        <v>#VALUE!</v>
      </c>
      <c r="P327" s="135" t="str">
        <f t="shared" si="12"/>
        <v>OPIOIDS</v>
      </c>
      <c r="Q327" s="2" t="b">
        <v>1</v>
      </c>
      <c r="R327" s="135" t="str">
        <f t="shared" si="13"/>
        <v>HIGH</v>
      </c>
      <c r="S327" s="3"/>
      <c r="T327" s="136">
        <f t="shared" si="40"/>
        <v>44577</v>
      </c>
      <c r="U327" s="4" t="str">
        <f t="shared" si="15"/>
        <v>DUE COMM</v>
      </c>
      <c r="V327" s="4" t="str">
        <f t="shared" si="16"/>
        <v> </v>
      </c>
      <c r="W327" s="123"/>
      <c r="X327" s="123"/>
      <c r="Y327" s="123"/>
      <c r="Z327" s="123"/>
      <c r="AA327" s="123"/>
      <c r="AB327" s="123"/>
      <c r="AC327" s="123"/>
      <c r="AD327" s="123"/>
      <c r="AE327" s="123"/>
    </row>
    <row r="328">
      <c r="A328" s="130">
        <v>10658.0</v>
      </c>
      <c r="B328" s="131" t="s">
        <v>6477</v>
      </c>
      <c r="C328" s="132" t="b">
        <v>1</v>
      </c>
      <c r="D328" s="133">
        <v>44470.0</v>
      </c>
      <c r="E328" s="128" t="str">
        <f t="shared" si="29"/>
        <v>#VALUE!</v>
      </c>
      <c r="F328" s="128" t="str">
        <f t="shared" si="30"/>
        <v>#VALUE!</v>
      </c>
      <c r="G328" s="128" t="str">
        <f t="shared" si="31"/>
        <v>#VALUE!</v>
      </c>
      <c r="H328" s="128" t="str">
        <f t="shared" si="32"/>
        <v>#VALUE!</v>
      </c>
      <c r="I328" s="128" t="str">
        <f t="shared" si="33"/>
        <v>#VALUE!</v>
      </c>
      <c r="J328" s="128" t="str">
        <f t="shared" si="34"/>
        <v>#VALUE!</v>
      </c>
      <c r="K328" s="128" t="str">
        <f t="shared" si="35"/>
        <v>#VALUE!</v>
      </c>
      <c r="L328" s="128" t="str">
        <f t="shared" si="36"/>
        <v>#VALUE!</v>
      </c>
      <c r="M328" s="128" t="str">
        <f t="shared" si="37"/>
        <v>#VALUE!</v>
      </c>
      <c r="N328" s="128" t="str">
        <f t="shared" si="38"/>
        <v>#VALUE!</v>
      </c>
      <c r="O328" s="128" t="str">
        <f t="shared" si="39"/>
        <v>#VALUE!</v>
      </c>
      <c r="P328" s="4" t="str">
        <f t="shared" si="12"/>
        <v>NO RX</v>
      </c>
      <c r="Q328" s="2" t="b">
        <v>0</v>
      </c>
      <c r="R328" s="4" t="str">
        <f t="shared" si="13"/>
        <v>LOW</v>
      </c>
      <c r="S328" s="3">
        <v>44202.0</v>
      </c>
      <c r="T328" s="136">
        <f t="shared" si="40"/>
        <v>44470</v>
      </c>
      <c r="U328" s="4" t="str">
        <f t="shared" si="15"/>
        <v>DUE COMM</v>
      </c>
      <c r="V328" s="4" t="str">
        <f t="shared" si="16"/>
        <v> </v>
      </c>
      <c r="W328" s="123"/>
      <c r="X328" s="123"/>
      <c r="Y328" s="123"/>
      <c r="Z328" s="123"/>
      <c r="AA328" s="123"/>
      <c r="AB328" s="123"/>
      <c r="AC328" s="123"/>
      <c r="AD328" s="123"/>
      <c r="AE328" s="123"/>
    </row>
    <row r="329">
      <c r="A329" s="130">
        <v>10660.0</v>
      </c>
      <c r="B329" s="131" t="s">
        <v>6625</v>
      </c>
      <c r="C329" s="131" t="b">
        <v>1</v>
      </c>
      <c r="D329" s="133">
        <v>44466.0</v>
      </c>
      <c r="E329" s="128" t="str">
        <f t="shared" si="29"/>
        <v>#VALUE!</v>
      </c>
      <c r="F329" s="128" t="str">
        <f t="shared" si="30"/>
        <v>#VALUE!</v>
      </c>
      <c r="G329" s="128" t="str">
        <f t="shared" si="31"/>
        <v>#VALUE!</v>
      </c>
      <c r="H329" s="128" t="str">
        <f t="shared" si="32"/>
        <v>#VALUE!</v>
      </c>
      <c r="I329" s="128" t="str">
        <f t="shared" si="33"/>
        <v>#VALUE!</v>
      </c>
      <c r="J329" s="128" t="str">
        <f t="shared" si="34"/>
        <v>#VALUE!</v>
      </c>
      <c r="K329" s="128" t="str">
        <f t="shared" si="35"/>
        <v>#VALUE!</v>
      </c>
      <c r="L329" s="128" t="str">
        <f t="shared" si="36"/>
        <v>#VALUE!</v>
      </c>
      <c r="M329" s="128" t="str">
        <f t="shared" si="37"/>
        <v>#VALUE!</v>
      </c>
      <c r="N329" s="128" t="str">
        <f t="shared" si="38"/>
        <v>#VALUE!</v>
      </c>
      <c r="O329" s="128" t="str">
        <f t="shared" si="39"/>
        <v>#VALUE!</v>
      </c>
      <c r="P329" s="4" t="str">
        <f t="shared" si="12"/>
        <v>NO RX</v>
      </c>
      <c r="Q329" s="2" t="b">
        <v>0</v>
      </c>
      <c r="R329" s="4" t="str">
        <f t="shared" si="13"/>
        <v>LOW</v>
      </c>
      <c r="S329" s="3"/>
      <c r="T329" s="136">
        <f t="shared" si="40"/>
        <v>44466</v>
      </c>
      <c r="U329" s="4" t="str">
        <f t="shared" si="15"/>
        <v>DUE COMM</v>
      </c>
      <c r="V329" s="4" t="str">
        <f t="shared" si="16"/>
        <v> </v>
      </c>
      <c r="W329" s="123"/>
      <c r="X329" s="123"/>
      <c r="Y329" s="123"/>
      <c r="Z329" s="123"/>
      <c r="AA329" s="123"/>
      <c r="AB329" s="123"/>
      <c r="AC329" s="123"/>
      <c r="AD329" s="123"/>
      <c r="AE329" s="123"/>
    </row>
    <row r="330">
      <c r="A330" s="130">
        <v>10662.0</v>
      </c>
      <c r="B330" s="131" t="s">
        <v>6490</v>
      </c>
      <c r="C330" s="139" t="b">
        <v>1</v>
      </c>
      <c r="D330" s="133">
        <v>44519.0</v>
      </c>
      <c r="E330" s="128" t="str">
        <f t="shared" si="29"/>
        <v>#VALUE!</v>
      </c>
      <c r="F330" s="134" t="str">
        <f t="shared" si="30"/>
        <v>OPI RX</v>
      </c>
      <c r="G330" s="128" t="str">
        <f t="shared" si="31"/>
        <v>#VALUE!</v>
      </c>
      <c r="H330" s="134" t="str">
        <f t="shared" si="32"/>
        <v>OPI RX</v>
      </c>
      <c r="I330" s="128" t="str">
        <f t="shared" si="33"/>
        <v>#VALUE!</v>
      </c>
      <c r="J330" s="128" t="str">
        <f t="shared" si="34"/>
        <v>#VALUE!</v>
      </c>
      <c r="K330" s="128" t="str">
        <f t="shared" si="35"/>
        <v>#VALUE!</v>
      </c>
      <c r="L330" s="128" t="str">
        <f t="shared" si="36"/>
        <v>#VALUE!</v>
      </c>
      <c r="M330" s="128" t="str">
        <f t="shared" si="37"/>
        <v>#VALUE!</v>
      </c>
      <c r="N330" s="128" t="str">
        <f t="shared" si="38"/>
        <v>#VALUE!</v>
      </c>
      <c r="O330" s="128" t="str">
        <f t="shared" si="39"/>
        <v>#VALUE!</v>
      </c>
      <c r="P330" s="135" t="str">
        <f t="shared" si="12"/>
        <v>OPIOIDS</v>
      </c>
      <c r="Q330" s="4" t="b">
        <v>0</v>
      </c>
      <c r="R330" s="4" t="str">
        <f t="shared" si="13"/>
        <v>LOW</v>
      </c>
      <c r="S330" s="3">
        <v>44258.0</v>
      </c>
      <c r="T330" s="136">
        <f t="shared" si="40"/>
        <v>44519</v>
      </c>
      <c r="U330" s="4" t="str">
        <f t="shared" si="15"/>
        <v> </v>
      </c>
      <c r="V330" s="4" t="str">
        <f t="shared" si="16"/>
        <v> </v>
      </c>
      <c r="W330" s="123"/>
      <c r="X330" s="123"/>
      <c r="Y330" s="123"/>
      <c r="Z330" s="123"/>
      <c r="AA330" s="123"/>
      <c r="AB330" s="123"/>
      <c r="AC330" s="123"/>
      <c r="AD330" s="123"/>
      <c r="AE330" s="123"/>
    </row>
    <row r="331">
      <c r="A331" s="142">
        <v>10664.0</v>
      </c>
      <c r="B331" s="143" t="s">
        <v>6491</v>
      </c>
      <c r="C331" s="122" t="b">
        <v>0</v>
      </c>
      <c r="D331" s="3" t="s">
        <v>6461</v>
      </c>
      <c r="E331" s="128" t="str">
        <f t="shared" si="29"/>
        <v>#VALUE!</v>
      </c>
      <c r="F331" s="134" t="str">
        <f t="shared" si="30"/>
        <v>OPI RX</v>
      </c>
      <c r="G331" s="128" t="str">
        <f t="shared" si="31"/>
        <v>#VALUE!</v>
      </c>
      <c r="H331" s="128" t="str">
        <f t="shared" si="32"/>
        <v>#VALUE!</v>
      </c>
      <c r="I331" s="128" t="str">
        <f t="shared" si="33"/>
        <v>#VALUE!</v>
      </c>
      <c r="J331" s="128" t="str">
        <f t="shared" si="34"/>
        <v>#VALUE!</v>
      </c>
      <c r="K331" s="128" t="str">
        <f t="shared" si="35"/>
        <v>#VALUE!</v>
      </c>
      <c r="L331" s="128" t="str">
        <f t="shared" si="36"/>
        <v>#VALUE!</v>
      </c>
      <c r="M331" s="128" t="str">
        <f t="shared" si="37"/>
        <v>#VALUE!</v>
      </c>
      <c r="N331" s="128" t="str">
        <f t="shared" si="38"/>
        <v>#VALUE!</v>
      </c>
      <c r="O331" s="128" t="str">
        <f t="shared" si="39"/>
        <v>#VALUE!</v>
      </c>
      <c r="P331" s="135" t="str">
        <f t="shared" si="12"/>
        <v>OPIOIDS</v>
      </c>
      <c r="Q331" s="4" t="b">
        <v>0</v>
      </c>
      <c r="R331" s="4" t="str">
        <f t="shared" si="13"/>
        <v>LOW</v>
      </c>
      <c r="S331" s="3"/>
      <c r="T331" s="3" t="str">
        <f t="shared" si="40"/>
        <v> - </v>
      </c>
      <c r="U331" s="4" t="str">
        <f t="shared" si="15"/>
        <v>DUE COMM</v>
      </c>
      <c r="V331" s="4" t="str">
        <f t="shared" si="16"/>
        <v> </v>
      </c>
      <c r="W331" s="123"/>
      <c r="X331" s="123"/>
      <c r="Y331" s="123"/>
      <c r="Z331" s="123"/>
      <c r="AA331" s="123"/>
      <c r="AB331" s="123"/>
      <c r="AC331" s="123"/>
      <c r="AD331" s="123"/>
      <c r="AE331" s="123"/>
    </row>
    <row r="332">
      <c r="A332" s="127">
        <v>10669.0</v>
      </c>
      <c r="B332" s="2" t="s">
        <v>6626</v>
      </c>
      <c r="C332" s="122" t="b">
        <v>0</v>
      </c>
      <c r="D332" s="3" t="s">
        <v>6461</v>
      </c>
      <c r="E332" s="128" t="str">
        <f t="shared" si="29"/>
        <v>#VALUE!</v>
      </c>
      <c r="F332" s="128" t="str">
        <f t="shared" si="30"/>
        <v>#VALUE!</v>
      </c>
      <c r="G332" s="128" t="str">
        <f t="shared" si="31"/>
        <v>#VALUE!</v>
      </c>
      <c r="H332" s="128" t="str">
        <f t="shared" si="32"/>
        <v>#VALUE!</v>
      </c>
      <c r="I332" s="128" t="str">
        <f t="shared" si="33"/>
        <v>#VALUE!</v>
      </c>
      <c r="J332" s="128" t="str">
        <f t="shared" si="34"/>
        <v>#VALUE!</v>
      </c>
      <c r="K332" s="128" t="str">
        <f t="shared" si="35"/>
        <v>#VALUE!</v>
      </c>
      <c r="L332" s="128" t="str">
        <f t="shared" si="36"/>
        <v>#VALUE!</v>
      </c>
      <c r="M332" s="128" t="str">
        <f t="shared" si="37"/>
        <v>#VALUE!</v>
      </c>
      <c r="N332" s="128" t="str">
        <f t="shared" si="38"/>
        <v>#VALUE!</v>
      </c>
      <c r="O332" s="128" t="str">
        <f t="shared" si="39"/>
        <v>#VALUE!</v>
      </c>
      <c r="P332" s="4" t="str">
        <f t="shared" si="12"/>
        <v>NO RX</v>
      </c>
      <c r="Q332" s="4" t="b">
        <v>0</v>
      </c>
      <c r="R332" s="4" t="str">
        <f t="shared" si="13"/>
        <v>LOW</v>
      </c>
      <c r="S332" s="3"/>
      <c r="T332" s="3" t="str">
        <f t="shared" si="40"/>
        <v> - </v>
      </c>
      <c r="U332" s="4" t="str">
        <f t="shared" si="15"/>
        <v>DUE COMM</v>
      </c>
      <c r="V332" s="4" t="str">
        <f t="shared" si="16"/>
        <v> </v>
      </c>
      <c r="W332" s="123"/>
      <c r="X332" s="123"/>
      <c r="Y332" s="123"/>
      <c r="Z332" s="123"/>
      <c r="AA332" s="123"/>
      <c r="AB332" s="123"/>
      <c r="AC332" s="123"/>
      <c r="AD332" s="123"/>
      <c r="AE332" s="123"/>
    </row>
    <row r="333">
      <c r="A333" s="130">
        <v>10671.0</v>
      </c>
      <c r="B333" s="131" t="s">
        <v>6627</v>
      </c>
      <c r="C333" s="139" t="b">
        <v>1</v>
      </c>
      <c r="D333" s="133">
        <v>44494.0</v>
      </c>
      <c r="E333" s="128" t="str">
        <f t="shared" si="29"/>
        <v>#VALUE!</v>
      </c>
      <c r="F333" s="134" t="str">
        <f t="shared" si="30"/>
        <v>OPI RX</v>
      </c>
      <c r="G333" s="134" t="str">
        <f t="shared" si="31"/>
        <v>OPI RX</v>
      </c>
      <c r="H333" s="128" t="str">
        <f t="shared" si="32"/>
        <v>#VALUE!</v>
      </c>
      <c r="I333" s="128" t="str">
        <f t="shared" si="33"/>
        <v>#VALUE!</v>
      </c>
      <c r="J333" s="128" t="str">
        <f t="shared" si="34"/>
        <v>#VALUE!</v>
      </c>
      <c r="K333" s="128" t="str">
        <f t="shared" si="35"/>
        <v>#VALUE!</v>
      </c>
      <c r="L333" s="128" t="str">
        <f t="shared" si="36"/>
        <v>#VALUE!</v>
      </c>
      <c r="M333" s="128" t="str">
        <f t="shared" si="37"/>
        <v>#VALUE!</v>
      </c>
      <c r="N333" s="128" t="str">
        <f t="shared" si="38"/>
        <v>#VALUE!</v>
      </c>
      <c r="O333" s="128" t="str">
        <f t="shared" si="39"/>
        <v>#VALUE!</v>
      </c>
      <c r="P333" s="135" t="str">
        <f t="shared" si="12"/>
        <v>OPIOIDS</v>
      </c>
      <c r="Q333" s="2" t="b">
        <v>0</v>
      </c>
      <c r="R333" s="4" t="str">
        <f t="shared" si="13"/>
        <v>LOW</v>
      </c>
      <c r="S333" s="3">
        <v>44145.0</v>
      </c>
      <c r="T333" s="136">
        <f t="shared" si="40"/>
        <v>44494</v>
      </c>
      <c r="U333" s="4" t="str">
        <f t="shared" si="15"/>
        <v>DUE COMM</v>
      </c>
      <c r="V333" s="4" t="str">
        <f t="shared" si="16"/>
        <v> </v>
      </c>
      <c r="W333" s="123"/>
      <c r="X333" s="123"/>
      <c r="Y333" s="123"/>
      <c r="Z333" s="123"/>
      <c r="AA333" s="123"/>
      <c r="AB333" s="123"/>
      <c r="AC333" s="123"/>
      <c r="AD333" s="123"/>
      <c r="AE333" s="123"/>
    </row>
    <row r="334">
      <c r="A334" s="137">
        <v>10677.0</v>
      </c>
      <c r="B334" s="138" t="s">
        <v>6627</v>
      </c>
      <c r="C334" s="139" t="b">
        <v>1</v>
      </c>
      <c r="D334" s="133">
        <v>44468.0</v>
      </c>
      <c r="E334" s="128" t="str">
        <f t="shared" si="29"/>
        <v>#VALUE!</v>
      </c>
      <c r="F334" s="134" t="str">
        <f t="shared" si="30"/>
        <v>OPI RX</v>
      </c>
      <c r="G334" s="134" t="str">
        <f t="shared" si="31"/>
        <v>OPI RX</v>
      </c>
      <c r="H334" s="128" t="str">
        <f t="shared" si="32"/>
        <v>#VALUE!</v>
      </c>
      <c r="I334" s="128" t="str">
        <f t="shared" si="33"/>
        <v>#VALUE!</v>
      </c>
      <c r="J334" s="128" t="str">
        <f t="shared" si="34"/>
        <v>#VALUE!</v>
      </c>
      <c r="K334" s="128" t="str">
        <f t="shared" si="35"/>
        <v>#VALUE!</v>
      </c>
      <c r="L334" s="128" t="str">
        <f t="shared" si="36"/>
        <v>#VALUE!</v>
      </c>
      <c r="M334" s="128" t="str">
        <f t="shared" si="37"/>
        <v>#VALUE!</v>
      </c>
      <c r="N334" s="128" t="str">
        <f t="shared" si="38"/>
        <v>#VALUE!</v>
      </c>
      <c r="O334" s="128" t="str">
        <f t="shared" si="39"/>
        <v>#VALUE!</v>
      </c>
      <c r="P334" s="135" t="str">
        <f t="shared" si="12"/>
        <v>OPIOIDS</v>
      </c>
      <c r="Q334" s="4" t="b">
        <v>0</v>
      </c>
      <c r="R334" s="4" t="str">
        <f t="shared" si="13"/>
        <v>LOW</v>
      </c>
      <c r="S334" s="3">
        <v>44520.0</v>
      </c>
      <c r="T334" s="136">
        <f t="shared" si="40"/>
        <v>44468</v>
      </c>
      <c r="U334" s="4" t="str">
        <f t="shared" si="15"/>
        <v> </v>
      </c>
      <c r="V334" s="4" t="str">
        <f t="shared" si="16"/>
        <v> </v>
      </c>
      <c r="W334" s="123"/>
      <c r="X334" s="123"/>
      <c r="Y334" s="123"/>
      <c r="Z334" s="123"/>
      <c r="AA334" s="123"/>
      <c r="AB334" s="123"/>
      <c r="AC334" s="123"/>
      <c r="AD334" s="123"/>
      <c r="AE334" s="123"/>
    </row>
    <row r="335">
      <c r="A335" s="137">
        <v>10681.0</v>
      </c>
      <c r="B335" s="138" t="s">
        <v>6463</v>
      </c>
      <c r="C335" s="139" t="b">
        <v>1</v>
      </c>
      <c r="D335" s="133">
        <v>44477.0</v>
      </c>
      <c r="E335" s="128" t="str">
        <f t="shared" si="29"/>
        <v>#VALUE!</v>
      </c>
      <c r="F335" s="134" t="str">
        <f t="shared" si="30"/>
        <v>OPI RX</v>
      </c>
      <c r="G335" s="128" t="str">
        <f t="shared" si="31"/>
        <v>#VALUE!</v>
      </c>
      <c r="H335" s="128" t="str">
        <f t="shared" si="32"/>
        <v>#VALUE!</v>
      </c>
      <c r="I335" s="128" t="str">
        <f t="shared" si="33"/>
        <v>#VALUE!</v>
      </c>
      <c r="J335" s="128" t="str">
        <f t="shared" si="34"/>
        <v>#VALUE!</v>
      </c>
      <c r="K335" s="128" t="str">
        <f t="shared" si="35"/>
        <v>#VALUE!</v>
      </c>
      <c r="L335" s="128" t="str">
        <f t="shared" si="36"/>
        <v>#VALUE!</v>
      </c>
      <c r="M335" s="128" t="str">
        <f t="shared" si="37"/>
        <v>#VALUE!</v>
      </c>
      <c r="N335" s="128" t="str">
        <f t="shared" si="38"/>
        <v>#VALUE!</v>
      </c>
      <c r="O335" s="128" t="str">
        <f t="shared" si="39"/>
        <v>#VALUE!</v>
      </c>
      <c r="P335" s="135" t="str">
        <f t="shared" si="12"/>
        <v>OPIOIDS</v>
      </c>
      <c r="Q335" s="2" t="b">
        <v>0</v>
      </c>
      <c r="R335" s="4" t="str">
        <f t="shared" si="13"/>
        <v>LOW</v>
      </c>
      <c r="S335" s="3">
        <v>44202.0</v>
      </c>
      <c r="T335" s="136">
        <f t="shared" si="40"/>
        <v>44477</v>
      </c>
      <c r="U335" s="4" t="str">
        <f t="shared" si="15"/>
        <v>DUE COMM</v>
      </c>
      <c r="V335" s="4" t="str">
        <f t="shared" si="16"/>
        <v> </v>
      </c>
      <c r="W335" s="123"/>
      <c r="X335" s="123"/>
      <c r="Y335" s="123"/>
      <c r="Z335" s="123"/>
      <c r="AA335" s="123"/>
      <c r="AB335" s="123"/>
      <c r="AC335" s="123"/>
      <c r="AD335" s="123"/>
      <c r="AE335" s="123"/>
    </row>
    <row r="336">
      <c r="A336" s="137">
        <v>10695.0</v>
      </c>
      <c r="B336" s="138" t="s">
        <v>6512</v>
      </c>
      <c r="C336" s="139" t="b">
        <v>1</v>
      </c>
      <c r="D336" s="133">
        <v>44529.0</v>
      </c>
      <c r="E336" s="128" t="str">
        <f t="shared" si="29"/>
        <v>#VALUE!</v>
      </c>
      <c r="F336" s="128" t="str">
        <f t="shared" si="30"/>
        <v>#VALUE!</v>
      </c>
      <c r="G336" s="128" t="str">
        <f t="shared" si="31"/>
        <v>#VALUE!</v>
      </c>
      <c r="H336" s="128" t="str">
        <f t="shared" si="32"/>
        <v>#VALUE!</v>
      </c>
      <c r="I336" s="128" t="str">
        <f t="shared" si="33"/>
        <v>#VALUE!</v>
      </c>
      <c r="J336" s="128" t="str">
        <f t="shared" si="34"/>
        <v>#VALUE!</v>
      </c>
      <c r="K336" s="128" t="str">
        <f t="shared" si="35"/>
        <v>#VALUE!</v>
      </c>
      <c r="L336" s="128" t="str">
        <f t="shared" si="36"/>
        <v>#VALUE!</v>
      </c>
      <c r="M336" s="134" t="str">
        <f t="shared" si="37"/>
        <v>OPI RX</v>
      </c>
      <c r="N336" s="128" t="str">
        <f t="shared" si="38"/>
        <v>#VALUE!</v>
      </c>
      <c r="O336" s="128" t="str">
        <f t="shared" si="39"/>
        <v>#VALUE!</v>
      </c>
      <c r="P336" s="135" t="str">
        <f t="shared" si="12"/>
        <v>OPIOIDS</v>
      </c>
      <c r="Q336" s="4" t="b">
        <v>0</v>
      </c>
      <c r="R336" s="4" t="str">
        <f t="shared" si="13"/>
        <v>LOW</v>
      </c>
      <c r="S336" s="3">
        <v>44145.0</v>
      </c>
      <c r="T336" s="136">
        <f t="shared" si="40"/>
        <v>44529</v>
      </c>
      <c r="U336" s="4" t="str">
        <f t="shared" si="15"/>
        <v>DUE COMM</v>
      </c>
      <c r="V336" s="4" t="str">
        <f t="shared" si="16"/>
        <v> </v>
      </c>
      <c r="W336" s="123"/>
      <c r="X336" s="123"/>
      <c r="Y336" s="123"/>
      <c r="Z336" s="123"/>
      <c r="AA336" s="123"/>
      <c r="AB336" s="123"/>
      <c r="AC336" s="123"/>
      <c r="AD336" s="123"/>
      <c r="AE336" s="123"/>
    </row>
    <row r="337">
      <c r="A337" s="137">
        <v>10697.0</v>
      </c>
      <c r="B337" s="138" t="s">
        <v>6628</v>
      </c>
      <c r="C337" s="139" t="b">
        <v>1</v>
      </c>
      <c r="D337" s="133">
        <v>44557.0</v>
      </c>
      <c r="E337" s="128" t="str">
        <f t="shared" si="29"/>
        <v>#VALUE!</v>
      </c>
      <c r="F337" s="134" t="str">
        <f t="shared" si="30"/>
        <v>OPI RX</v>
      </c>
      <c r="G337" s="128" t="str">
        <f t="shared" si="31"/>
        <v>#VALUE!</v>
      </c>
      <c r="H337" s="128" t="str">
        <f t="shared" si="32"/>
        <v>#VALUE!</v>
      </c>
      <c r="I337" s="128" t="str">
        <f t="shared" si="33"/>
        <v>#VALUE!</v>
      </c>
      <c r="J337" s="128" t="str">
        <f t="shared" si="34"/>
        <v>#VALUE!</v>
      </c>
      <c r="K337" s="128" t="str">
        <f t="shared" si="35"/>
        <v>#VALUE!</v>
      </c>
      <c r="L337" s="128" t="str">
        <f t="shared" si="36"/>
        <v>#VALUE!</v>
      </c>
      <c r="M337" s="128" t="str">
        <f t="shared" si="37"/>
        <v>#VALUE!</v>
      </c>
      <c r="N337" s="128" t="str">
        <f t="shared" si="38"/>
        <v>#VALUE!</v>
      </c>
      <c r="O337" s="128" t="str">
        <f t="shared" si="39"/>
        <v>#VALUE!</v>
      </c>
      <c r="P337" s="135" t="str">
        <f t="shared" si="12"/>
        <v>OPIOIDS</v>
      </c>
      <c r="Q337" s="4" t="b">
        <v>1</v>
      </c>
      <c r="R337" s="135" t="str">
        <f t="shared" si="13"/>
        <v>HIGH</v>
      </c>
      <c r="S337" s="3">
        <v>44209.0</v>
      </c>
      <c r="T337" s="136">
        <f t="shared" si="40"/>
        <v>44557</v>
      </c>
      <c r="U337" s="4" t="str">
        <f t="shared" si="15"/>
        <v>DUE COMM</v>
      </c>
      <c r="V337" s="4" t="str">
        <f t="shared" si="16"/>
        <v> </v>
      </c>
      <c r="W337" s="123"/>
      <c r="X337" s="123"/>
      <c r="Y337" s="123"/>
      <c r="Z337" s="123"/>
      <c r="AA337" s="123"/>
      <c r="AB337" s="123"/>
      <c r="AC337" s="123"/>
      <c r="AD337" s="123"/>
      <c r="AE337" s="123"/>
    </row>
    <row r="338">
      <c r="A338" s="130">
        <v>10702.0</v>
      </c>
      <c r="B338" s="131" t="s">
        <v>6629</v>
      </c>
      <c r="C338" s="132" t="b">
        <v>1</v>
      </c>
      <c r="D338" s="133">
        <v>44414.0</v>
      </c>
      <c r="E338" s="128" t="str">
        <f t="shared" si="29"/>
        <v>#VALUE!</v>
      </c>
      <c r="F338" s="128" t="str">
        <f t="shared" si="30"/>
        <v>#VALUE!</v>
      </c>
      <c r="G338" s="134" t="str">
        <f t="shared" si="31"/>
        <v>OPI RX</v>
      </c>
      <c r="H338" s="128" t="str">
        <f t="shared" si="32"/>
        <v>#VALUE!</v>
      </c>
      <c r="I338" s="128" t="str">
        <f t="shared" si="33"/>
        <v>#VALUE!</v>
      </c>
      <c r="J338" s="128" t="str">
        <f t="shared" si="34"/>
        <v>#VALUE!</v>
      </c>
      <c r="K338" s="128" t="str">
        <f t="shared" si="35"/>
        <v>#VALUE!</v>
      </c>
      <c r="L338" s="128" t="str">
        <f t="shared" si="36"/>
        <v>#VALUE!</v>
      </c>
      <c r="M338" s="134" t="str">
        <f t="shared" si="37"/>
        <v>OPI RX</v>
      </c>
      <c r="N338" s="128" t="str">
        <f t="shared" si="38"/>
        <v>#VALUE!</v>
      </c>
      <c r="O338" s="128" t="str">
        <f t="shared" si="39"/>
        <v>#VALUE!</v>
      </c>
      <c r="P338" s="135" t="str">
        <f t="shared" si="12"/>
        <v>OPIOIDS</v>
      </c>
      <c r="Q338" s="4" t="b">
        <v>1</v>
      </c>
      <c r="R338" s="135" t="str">
        <f t="shared" si="13"/>
        <v>HIGH</v>
      </c>
      <c r="S338" s="3"/>
      <c r="T338" s="136">
        <f t="shared" si="40"/>
        <v>44414</v>
      </c>
      <c r="U338" s="4" t="str">
        <f t="shared" si="15"/>
        <v>DUE COMM</v>
      </c>
      <c r="V338" s="4" t="str">
        <f t="shared" si="16"/>
        <v> </v>
      </c>
      <c r="W338" s="123"/>
      <c r="X338" s="123"/>
      <c r="Y338" s="123"/>
      <c r="Z338" s="123"/>
      <c r="AA338" s="123"/>
      <c r="AB338" s="123"/>
      <c r="AC338" s="123"/>
      <c r="AD338" s="123"/>
      <c r="AE338" s="123"/>
    </row>
    <row r="339">
      <c r="A339" s="152">
        <v>10705.0</v>
      </c>
      <c r="B339" s="153" t="s">
        <v>6630</v>
      </c>
      <c r="C339" s="132" t="b">
        <v>1</v>
      </c>
      <c r="D339" s="133">
        <v>44384.0</v>
      </c>
      <c r="E339" s="128" t="str">
        <f t="shared" si="29"/>
        <v>#VALUE!</v>
      </c>
      <c r="F339" s="128" t="str">
        <f t="shared" si="30"/>
        <v>#VALUE!</v>
      </c>
      <c r="G339" s="134" t="str">
        <f t="shared" si="31"/>
        <v>OPI RX</v>
      </c>
      <c r="H339" s="128" t="str">
        <f t="shared" si="32"/>
        <v>#VALUE!</v>
      </c>
      <c r="I339" s="128" t="str">
        <f t="shared" si="33"/>
        <v>#VALUE!</v>
      </c>
      <c r="J339" s="128" t="str">
        <f t="shared" si="34"/>
        <v>#VALUE!</v>
      </c>
      <c r="K339" s="128" t="str">
        <f t="shared" si="35"/>
        <v>#VALUE!</v>
      </c>
      <c r="L339" s="128" t="str">
        <f t="shared" si="36"/>
        <v>#VALUE!</v>
      </c>
      <c r="M339" s="128" t="str">
        <f t="shared" si="37"/>
        <v>#VALUE!</v>
      </c>
      <c r="N339" s="128" t="str">
        <f t="shared" si="38"/>
        <v>#VALUE!</v>
      </c>
      <c r="O339" s="128" t="str">
        <f t="shared" si="39"/>
        <v>#VALUE!</v>
      </c>
      <c r="P339" s="135" t="str">
        <f t="shared" si="12"/>
        <v>OPIOIDS</v>
      </c>
      <c r="Q339" s="4" t="b">
        <v>1</v>
      </c>
      <c r="R339" s="135" t="str">
        <f t="shared" si="13"/>
        <v>HIGH</v>
      </c>
      <c r="S339" s="3"/>
      <c r="T339" s="136">
        <f t="shared" si="40"/>
        <v>44384</v>
      </c>
      <c r="U339" s="4" t="str">
        <f t="shared" si="15"/>
        <v>DUE COMM</v>
      </c>
      <c r="V339" s="4" t="str">
        <f t="shared" si="16"/>
        <v> </v>
      </c>
      <c r="W339" s="123"/>
      <c r="X339" s="123"/>
      <c r="Y339" s="123"/>
      <c r="Z339" s="123"/>
      <c r="AA339" s="123"/>
      <c r="AB339" s="123"/>
      <c r="AC339" s="123"/>
      <c r="AD339" s="123"/>
      <c r="AE339" s="123"/>
    </row>
    <row r="340">
      <c r="A340" s="137">
        <v>10708.0</v>
      </c>
      <c r="B340" s="138" t="s">
        <v>6631</v>
      </c>
      <c r="C340" s="139" t="b">
        <v>1</v>
      </c>
      <c r="D340" s="133">
        <v>44384.0</v>
      </c>
      <c r="E340" s="128" t="str">
        <f t="shared" si="29"/>
        <v>#VALUE!</v>
      </c>
      <c r="F340" s="128" t="str">
        <f t="shared" si="30"/>
        <v>#VALUE!</v>
      </c>
      <c r="G340" s="128" t="str">
        <f t="shared" si="31"/>
        <v>#VALUE!</v>
      </c>
      <c r="H340" s="128" t="str">
        <f t="shared" si="32"/>
        <v>#VALUE!</v>
      </c>
      <c r="I340" s="128" t="str">
        <f t="shared" si="33"/>
        <v>#VALUE!</v>
      </c>
      <c r="J340" s="128" t="str">
        <f t="shared" si="34"/>
        <v>#VALUE!</v>
      </c>
      <c r="K340" s="128" t="str">
        <f t="shared" si="35"/>
        <v>#VALUE!</v>
      </c>
      <c r="L340" s="128" t="str">
        <f t="shared" si="36"/>
        <v>#VALUE!</v>
      </c>
      <c r="M340" s="134" t="str">
        <f t="shared" si="37"/>
        <v>OPI RX</v>
      </c>
      <c r="N340" s="128" t="str">
        <f t="shared" si="38"/>
        <v>#VALUE!</v>
      </c>
      <c r="O340" s="128" t="str">
        <f t="shared" si="39"/>
        <v>#VALUE!</v>
      </c>
      <c r="P340" s="135" t="str">
        <f t="shared" si="12"/>
        <v>OPIOIDS</v>
      </c>
      <c r="Q340" s="4" t="b">
        <v>0</v>
      </c>
      <c r="R340" s="4" t="str">
        <f t="shared" si="13"/>
        <v>LOW</v>
      </c>
      <c r="S340" s="3"/>
      <c r="T340" s="136">
        <f t="shared" si="40"/>
        <v>44384</v>
      </c>
      <c r="U340" s="4" t="str">
        <f t="shared" si="15"/>
        <v>DUE COMM</v>
      </c>
      <c r="V340" s="4" t="str">
        <f t="shared" si="16"/>
        <v> </v>
      </c>
      <c r="W340" s="123"/>
      <c r="X340" s="123"/>
      <c r="Y340" s="123"/>
      <c r="Z340" s="123"/>
      <c r="AA340" s="123"/>
      <c r="AB340" s="123"/>
      <c r="AC340" s="123"/>
      <c r="AD340" s="123"/>
      <c r="AE340" s="123"/>
    </row>
    <row r="341">
      <c r="A341" s="137">
        <v>10714.0</v>
      </c>
      <c r="B341" s="131" t="s">
        <v>6461</v>
      </c>
      <c r="C341" s="139" t="b">
        <v>1</v>
      </c>
      <c r="D341" s="133">
        <v>44535.0</v>
      </c>
      <c r="E341" s="128" t="str">
        <f t="shared" si="29"/>
        <v>#VALUE!</v>
      </c>
      <c r="F341" s="128" t="str">
        <f t="shared" si="30"/>
        <v>#VALUE!</v>
      </c>
      <c r="G341" s="128" t="str">
        <f t="shared" si="31"/>
        <v>#VALUE!</v>
      </c>
      <c r="H341" s="128" t="str">
        <f t="shared" si="32"/>
        <v>#VALUE!</v>
      </c>
      <c r="I341" s="128" t="str">
        <f t="shared" si="33"/>
        <v>#VALUE!</v>
      </c>
      <c r="J341" s="128" t="str">
        <f t="shared" si="34"/>
        <v>#VALUE!</v>
      </c>
      <c r="K341" s="128" t="str">
        <f t="shared" si="35"/>
        <v>#VALUE!</v>
      </c>
      <c r="L341" s="128" t="str">
        <f t="shared" si="36"/>
        <v>#VALUE!</v>
      </c>
      <c r="M341" s="128" t="str">
        <f t="shared" si="37"/>
        <v>#VALUE!</v>
      </c>
      <c r="N341" s="128" t="str">
        <f t="shared" si="38"/>
        <v>#VALUE!</v>
      </c>
      <c r="O341" s="128" t="str">
        <f t="shared" si="39"/>
        <v>#VALUE!</v>
      </c>
      <c r="P341" s="4" t="str">
        <f t="shared" si="12"/>
        <v>NO RX</v>
      </c>
      <c r="Q341" s="4" t="b">
        <v>0</v>
      </c>
      <c r="R341" s="4" t="str">
        <f t="shared" si="13"/>
        <v>LOW</v>
      </c>
      <c r="S341" s="3">
        <v>44195.0</v>
      </c>
      <c r="T341" s="136">
        <f t="shared" si="40"/>
        <v>44535</v>
      </c>
      <c r="U341" s="4" t="str">
        <f t="shared" si="15"/>
        <v>DUE COMM</v>
      </c>
      <c r="V341" s="4" t="str">
        <f t="shared" si="16"/>
        <v> </v>
      </c>
      <c r="W341" s="123"/>
      <c r="X341" s="123"/>
      <c r="Y341" s="123"/>
      <c r="Z341" s="123"/>
      <c r="AA341" s="123"/>
      <c r="AB341" s="123"/>
      <c r="AC341" s="123"/>
      <c r="AD341" s="123"/>
      <c r="AE341" s="123"/>
    </row>
    <row r="342">
      <c r="A342" s="130">
        <v>10716.0</v>
      </c>
      <c r="B342" s="131" t="s">
        <v>6461</v>
      </c>
      <c r="C342" s="139" t="b">
        <v>1</v>
      </c>
      <c r="D342" s="133">
        <v>44404.0</v>
      </c>
      <c r="E342" s="128" t="str">
        <f t="shared" si="29"/>
        <v>#VALUE!</v>
      </c>
      <c r="F342" s="128" t="str">
        <f t="shared" si="30"/>
        <v>#VALUE!</v>
      </c>
      <c r="G342" s="128" t="str">
        <f t="shared" si="31"/>
        <v>#VALUE!</v>
      </c>
      <c r="H342" s="128" t="str">
        <f t="shared" si="32"/>
        <v>#VALUE!</v>
      </c>
      <c r="I342" s="128" t="str">
        <f t="shared" si="33"/>
        <v>#VALUE!</v>
      </c>
      <c r="J342" s="128" t="str">
        <f t="shared" si="34"/>
        <v>#VALUE!</v>
      </c>
      <c r="K342" s="128" t="str">
        <f t="shared" si="35"/>
        <v>#VALUE!</v>
      </c>
      <c r="L342" s="128" t="str">
        <f t="shared" si="36"/>
        <v>#VALUE!</v>
      </c>
      <c r="M342" s="128" t="str">
        <f t="shared" si="37"/>
        <v>#VALUE!</v>
      </c>
      <c r="N342" s="128" t="str">
        <f t="shared" si="38"/>
        <v>#VALUE!</v>
      </c>
      <c r="O342" s="128" t="str">
        <f t="shared" si="39"/>
        <v>#VALUE!</v>
      </c>
      <c r="P342" s="4" t="str">
        <f t="shared" si="12"/>
        <v>NO RX</v>
      </c>
      <c r="Q342" s="4" t="b">
        <v>0</v>
      </c>
      <c r="R342" s="4" t="str">
        <f t="shared" si="13"/>
        <v>LOW</v>
      </c>
      <c r="S342" s="3"/>
      <c r="T342" s="136">
        <f t="shared" si="40"/>
        <v>44404</v>
      </c>
      <c r="U342" s="4" t="str">
        <f t="shared" si="15"/>
        <v>DUE COMM</v>
      </c>
      <c r="V342" s="4" t="str">
        <f t="shared" si="16"/>
        <v> </v>
      </c>
      <c r="W342" s="123"/>
      <c r="X342" s="123"/>
      <c r="Y342" s="123"/>
      <c r="Z342" s="123"/>
      <c r="AA342" s="123"/>
      <c r="AB342" s="123"/>
      <c r="AC342" s="123"/>
      <c r="AD342" s="123"/>
      <c r="AE342" s="123"/>
    </row>
    <row r="343">
      <c r="A343" s="130">
        <v>10718.0</v>
      </c>
      <c r="B343" s="131" t="s">
        <v>6488</v>
      </c>
      <c r="C343" s="132" t="b">
        <v>1</v>
      </c>
      <c r="D343" s="133">
        <v>44565.0</v>
      </c>
      <c r="E343" s="128" t="str">
        <f t="shared" si="29"/>
        <v>#VALUE!</v>
      </c>
      <c r="F343" s="134" t="str">
        <f t="shared" si="30"/>
        <v>OPI RX</v>
      </c>
      <c r="G343" s="128" t="str">
        <f t="shared" si="31"/>
        <v>#VALUE!</v>
      </c>
      <c r="H343" s="128" t="str">
        <f t="shared" si="32"/>
        <v>#VALUE!</v>
      </c>
      <c r="I343" s="128" t="str">
        <f t="shared" si="33"/>
        <v>#VALUE!</v>
      </c>
      <c r="J343" s="128" t="str">
        <f t="shared" si="34"/>
        <v>#VALUE!</v>
      </c>
      <c r="K343" s="128" t="str">
        <f t="shared" si="35"/>
        <v>#VALUE!</v>
      </c>
      <c r="L343" s="128" t="str">
        <f t="shared" si="36"/>
        <v>#VALUE!</v>
      </c>
      <c r="M343" s="128" t="str">
        <f t="shared" si="37"/>
        <v>#VALUE!</v>
      </c>
      <c r="N343" s="128" t="str">
        <f t="shared" si="38"/>
        <v>#VALUE!</v>
      </c>
      <c r="O343" s="128" t="str">
        <f t="shared" si="39"/>
        <v>#VALUE!</v>
      </c>
      <c r="P343" s="135" t="str">
        <f t="shared" si="12"/>
        <v>OPIOIDS</v>
      </c>
      <c r="Q343" s="4" t="b">
        <v>1</v>
      </c>
      <c r="R343" s="135" t="str">
        <f t="shared" si="13"/>
        <v>HIGH</v>
      </c>
      <c r="S343" s="3">
        <v>44153.0</v>
      </c>
      <c r="T343" s="136">
        <f t="shared" si="40"/>
        <v>44565</v>
      </c>
      <c r="U343" s="4" t="str">
        <f t="shared" si="15"/>
        <v>DUE COMM</v>
      </c>
      <c r="V343" s="4" t="str">
        <f t="shared" si="16"/>
        <v> </v>
      </c>
      <c r="W343" s="123"/>
      <c r="X343" s="123"/>
      <c r="Y343" s="123"/>
      <c r="Z343" s="123"/>
      <c r="AA343" s="123"/>
      <c r="AB343" s="123"/>
      <c r="AC343" s="123"/>
      <c r="AD343" s="123"/>
      <c r="AE343" s="123"/>
    </row>
    <row r="344">
      <c r="A344" s="142">
        <v>10721.0</v>
      </c>
      <c r="B344" s="143" t="s">
        <v>6632</v>
      </c>
      <c r="C344" s="122" t="b">
        <v>0</v>
      </c>
      <c r="D344" s="3" t="s">
        <v>6461</v>
      </c>
      <c r="E344" s="128" t="str">
        <f t="shared" si="29"/>
        <v>#VALUE!</v>
      </c>
      <c r="F344" s="134" t="str">
        <f t="shared" si="30"/>
        <v>OPI RX</v>
      </c>
      <c r="G344" s="128" t="str">
        <f t="shared" si="31"/>
        <v>#VALUE!</v>
      </c>
      <c r="H344" s="128" t="str">
        <f t="shared" si="32"/>
        <v>#VALUE!</v>
      </c>
      <c r="I344" s="128" t="str">
        <f t="shared" si="33"/>
        <v>#VALUE!</v>
      </c>
      <c r="J344" s="128" t="str">
        <f t="shared" si="34"/>
        <v>#VALUE!</v>
      </c>
      <c r="K344" s="128" t="str">
        <f t="shared" si="35"/>
        <v>#VALUE!</v>
      </c>
      <c r="L344" s="128" t="str">
        <f t="shared" si="36"/>
        <v>#VALUE!</v>
      </c>
      <c r="M344" s="128" t="str">
        <f t="shared" si="37"/>
        <v>#VALUE!</v>
      </c>
      <c r="N344" s="128" t="str">
        <f t="shared" si="38"/>
        <v>#VALUE!</v>
      </c>
      <c r="O344" s="128" t="str">
        <f t="shared" si="39"/>
        <v>#VALUE!</v>
      </c>
      <c r="P344" s="135" t="str">
        <f t="shared" si="12"/>
        <v>OPIOIDS</v>
      </c>
      <c r="Q344" s="4" t="b">
        <v>0</v>
      </c>
      <c r="R344" s="4" t="str">
        <f t="shared" si="13"/>
        <v>LOW</v>
      </c>
      <c r="S344" s="3"/>
      <c r="T344" s="3" t="str">
        <f t="shared" si="40"/>
        <v> - </v>
      </c>
      <c r="U344" s="4" t="str">
        <f t="shared" si="15"/>
        <v>DUE COMM</v>
      </c>
      <c r="V344" s="4" t="str">
        <f t="shared" si="16"/>
        <v> </v>
      </c>
      <c r="W344" s="123"/>
      <c r="X344" s="123"/>
      <c r="Y344" s="123"/>
      <c r="Z344" s="123"/>
      <c r="AA344" s="123"/>
      <c r="AB344" s="123"/>
      <c r="AC344" s="123"/>
      <c r="AD344" s="123"/>
      <c r="AE344" s="123"/>
    </row>
    <row r="345">
      <c r="A345" s="142">
        <v>10723.0</v>
      </c>
      <c r="B345" s="143" t="s">
        <v>6500</v>
      </c>
      <c r="C345" s="122" t="b">
        <v>0</v>
      </c>
      <c r="D345" s="3" t="s">
        <v>6461</v>
      </c>
      <c r="E345" s="128" t="str">
        <f t="shared" si="29"/>
        <v>#VALUE!</v>
      </c>
      <c r="F345" s="128" t="str">
        <f t="shared" si="30"/>
        <v>#VALUE!</v>
      </c>
      <c r="G345" s="128" t="str">
        <f t="shared" si="31"/>
        <v>#VALUE!</v>
      </c>
      <c r="H345" s="128" t="str">
        <f t="shared" si="32"/>
        <v>#VALUE!</v>
      </c>
      <c r="I345" s="128" t="str">
        <f t="shared" si="33"/>
        <v>#VALUE!</v>
      </c>
      <c r="J345" s="128" t="str">
        <f t="shared" si="34"/>
        <v>#VALUE!</v>
      </c>
      <c r="K345" s="128" t="str">
        <f t="shared" si="35"/>
        <v>#VALUE!</v>
      </c>
      <c r="L345" s="128" t="str">
        <f t="shared" si="36"/>
        <v>#VALUE!</v>
      </c>
      <c r="M345" s="134" t="str">
        <f t="shared" si="37"/>
        <v>OPI RX</v>
      </c>
      <c r="N345" s="128" t="str">
        <f t="shared" si="38"/>
        <v>#VALUE!</v>
      </c>
      <c r="O345" s="128" t="str">
        <f t="shared" si="39"/>
        <v>#VALUE!</v>
      </c>
      <c r="P345" s="135" t="str">
        <f t="shared" si="12"/>
        <v>OPIOIDS</v>
      </c>
      <c r="Q345" s="4" t="b">
        <v>1</v>
      </c>
      <c r="R345" s="135" t="str">
        <f t="shared" si="13"/>
        <v>HIGH</v>
      </c>
      <c r="S345" s="3"/>
      <c r="T345" s="3" t="str">
        <f t="shared" si="40"/>
        <v> - </v>
      </c>
      <c r="U345" s="4" t="str">
        <f t="shared" si="15"/>
        <v>DUE COMM</v>
      </c>
      <c r="V345" s="4" t="str">
        <f t="shared" si="16"/>
        <v> </v>
      </c>
      <c r="W345" s="123"/>
      <c r="X345" s="123"/>
      <c r="Y345" s="123"/>
      <c r="Z345" s="123"/>
      <c r="AA345" s="123"/>
      <c r="AB345" s="123"/>
      <c r="AC345" s="123"/>
      <c r="AD345" s="123"/>
      <c r="AE345" s="123"/>
    </row>
    <row r="346">
      <c r="A346" s="142">
        <v>10724.0</v>
      </c>
      <c r="B346" s="143" t="s">
        <v>6633</v>
      </c>
      <c r="C346" s="124" t="b">
        <v>0</v>
      </c>
      <c r="D346" s="3" t="s">
        <v>6461</v>
      </c>
      <c r="E346" s="128" t="str">
        <f t="shared" si="29"/>
        <v>#VALUE!</v>
      </c>
      <c r="F346" s="128" t="str">
        <f t="shared" si="30"/>
        <v>#VALUE!</v>
      </c>
      <c r="G346" s="128" t="str">
        <f t="shared" si="31"/>
        <v>#VALUE!</v>
      </c>
      <c r="H346" s="128" t="str">
        <f t="shared" si="32"/>
        <v>#VALUE!</v>
      </c>
      <c r="I346" s="128" t="str">
        <f t="shared" si="33"/>
        <v>#VALUE!</v>
      </c>
      <c r="J346" s="128" t="str">
        <f t="shared" si="34"/>
        <v>#VALUE!</v>
      </c>
      <c r="K346" s="128" t="str">
        <f t="shared" si="35"/>
        <v>#VALUE!</v>
      </c>
      <c r="L346" s="128" t="str">
        <f t="shared" si="36"/>
        <v>#VALUE!</v>
      </c>
      <c r="M346" s="134" t="str">
        <f t="shared" si="37"/>
        <v>OPI RX</v>
      </c>
      <c r="N346" s="128" t="str">
        <f t="shared" si="38"/>
        <v>#VALUE!</v>
      </c>
      <c r="O346" s="128" t="str">
        <f t="shared" si="39"/>
        <v>#VALUE!</v>
      </c>
      <c r="P346" s="135" t="str">
        <f t="shared" si="12"/>
        <v>OPIOIDS</v>
      </c>
      <c r="Q346" s="4" t="b">
        <v>0</v>
      </c>
      <c r="R346" s="4" t="str">
        <f t="shared" si="13"/>
        <v>LOW</v>
      </c>
      <c r="S346" s="3"/>
      <c r="T346" s="3" t="str">
        <f t="shared" si="40"/>
        <v> - </v>
      </c>
      <c r="U346" s="4" t="str">
        <f t="shared" si="15"/>
        <v>DUE COMM</v>
      </c>
      <c r="V346" s="4" t="str">
        <f t="shared" si="16"/>
        <v> </v>
      </c>
      <c r="W346" s="123"/>
      <c r="X346" s="123"/>
      <c r="Y346" s="123"/>
      <c r="Z346" s="123"/>
      <c r="AA346" s="123"/>
      <c r="AB346" s="123"/>
      <c r="AC346" s="123"/>
      <c r="AD346" s="123"/>
      <c r="AE346" s="123"/>
    </row>
    <row r="347">
      <c r="A347" s="142">
        <v>10728.0</v>
      </c>
      <c r="B347" s="2" t="s">
        <v>6461</v>
      </c>
      <c r="C347" s="124" t="b">
        <v>0</v>
      </c>
      <c r="D347" s="3" t="s">
        <v>6461</v>
      </c>
      <c r="E347" s="128" t="str">
        <f t="shared" si="29"/>
        <v>#VALUE!</v>
      </c>
      <c r="F347" s="128" t="str">
        <f t="shared" si="30"/>
        <v>#VALUE!</v>
      </c>
      <c r="G347" s="128" t="str">
        <f t="shared" si="31"/>
        <v>#VALUE!</v>
      </c>
      <c r="H347" s="128" t="str">
        <f t="shared" si="32"/>
        <v>#VALUE!</v>
      </c>
      <c r="I347" s="128" t="str">
        <f t="shared" si="33"/>
        <v>#VALUE!</v>
      </c>
      <c r="J347" s="128" t="str">
        <f t="shared" si="34"/>
        <v>#VALUE!</v>
      </c>
      <c r="K347" s="128" t="str">
        <f t="shared" si="35"/>
        <v>#VALUE!</v>
      </c>
      <c r="L347" s="128" t="str">
        <f t="shared" si="36"/>
        <v>#VALUE!</v>
      </c>
      <c r="M347" s="128" t="str">
        <f t="shared" si="37"/>
        <v>#VALUE!</v>
      </c>
      <c r="N347" s="128" t="str">
        <f t="shared" si="38"/>
        <v>#VALUE!</v>
      </c>
      <c r="O347" s="128" t="str">
        <f t="shared" si="39"/>
        <v>#VALUE!</v>
      </c>
      <c r="P347" s="4" t="str">
        <f t="shared" si="12"/>
        <v>NO RX</v>
      </c>
      <c r="Q347" s="4" t="b">
        <v>0</v>
      </c>
      <c r="R347" s="4" t="str">
        <f t="shared" si="13"/>
        <v>LOW</v>
      </c>
      <c r="S347" s="3"/>
      <c r="T347" s="3" t="str">
        <f t="shared" si="40"/>
        <v> - </v>
      </c>
      <c r="U347" s="4" t="str">
        <f t="shared" si="15"/>
        <v>DUE COMM</v>
      </c>
      <c r="V347" s="4" t="str">
        <f t="shared" si="16"/>
        <v> </v>
      </c>
      <c r="W347" s="123"/>
      <c r="X347" s="123"/>
      <c r="Y347" s="123"/>
      <c r="Z347" s="123"/>
      <c r="AA347" s="123"/>
      <c r="AB347" s="123"/>
      <c r="AC347" s="123"/>
      <c r="AD347" s="123"/>
      <c r="AE347" s="123"/>
    </row>
    <row r="348">
      <c r="A348" s="130">
        <v>10732.0</v>
      </c>
      <c r="B348" s="131" t="s">
        <v>6634</v>
      </c>
      <c r="C348" s="132" t="b">
        <v>1</v>
      </c>
      <c r="D348" s="133">
        <v>44407.0</v>
      </c>
      <c r="E348" s="128" t="str">
        <f t="shared" si="29"/>
        <v>#VALUE!</v>
      </c>
      <c r="F348" s="128" t="str">
        <f t="shared" si="30"/>
        <v>#VALUE!</v>
      </c>
      <c r="G348" s="134" t="str">
        <f t="shared" si="31"/>
        <v>OPI RX</v>
      </c>
      <c r="H348" s="128" t="str">
        <f t="shared" si="32"/>
        <v>#VALUE!</v>
      </c>
      <c r="I348" s="128" t="str">
        <f t="shared" si="33"/>
        <v>#VALUE!</v>
      </c>
      <c r="J348" s="128" t="str">
        <f t="shared" si="34"/>
        <v>#VALUE!</v>
      </c>
      <c r="K348" s="128" t="str">
        <f t="shared" si="35"/>
        <v>#VALUE!</v>
      </c>
      <c r="L348" s="128" t="str">
        <f t="shared" si="36"/>
        <v>#VALUE!</v>
      </c>
      <c r="M348" s="128" t="str">
        <f t="shared" si="37"/>
        <v>#VALUE!</v>
      </c>
      <c r="N348" s="128" t="str">
        <f t="shared" si="38"/>
        <v>#VALUE!</v>
      </c>
      <c r="O348" s="128" t="str">
        <f t="shared" si="39"/>
        <v>#VALUE!</v>
      </c>
      <c r="P348" s="135" t="str">
        <f t="shared" si="12"/>
        <v>OPIOIDS</v>
      </c>
      <c r="Q348" s="4" t="b">
        <v>0</v>
      </c>
      <c r="R348" s="4" t="str">
        <f t="shared" si="13"/>
        <v>LOW</v>
      </c>
      <c r="S348" s="3"/>
      <c r="T348" s="136">
        <f t="shared" si="40"/>
        <v>44407</v>
      </c>
      <c r="U348" s="4" t="str">
        <f t="shared" si="15"/>
        <v>DUE COMM</v>
      </c>
      <c r="V348" s="4" t="str">
        <f t="shared" si="16"/>
        <v> </v>
      </c>
      <c r="W348" s="123"/>
      <c r="X348" s="123"/>
      <c r="Y348" s="123"/>
      <c r="Z348" s="123"/>
      <c r="AA348" s="123"/>
      <c r="AB348" s="123"/>
      <c r="AC348" s="123"/>
      <c r="AD348" s="123"/>
      <c r="AE348" s="123"/>
    </row>
    <row r="349">
      <c r="A349" s="130">
        <v>10733.0</v>
      </c>
      <c r="B349" s="131" t="s">
        <v>6465</v>
      </c>
      <c r="C349" s="132" t="b">
        <v>1</v>
      </c>
      <c r="D349" s="133">
        <v>44420.0</v>
      </c>
      <c r="E349" s="134" t="str">
        <f t="shared" si="29"/>
        <v>OPI RX</v>
      </c>
      <c r="F349" s="128" t="str">
        <f t="shared" si="30"/>
        <v>#VALUE!</v>
      </c>
      <c r="G349" s="128" t="str">
        <f t="shared" si="31"/>
        <v>#VALUE!</v>
      </c>
      <c r="H349" s="128" t="str">
        <f t="shared" si="32"/>
        <v>#VALUE!</v>
      </c>
      <c r="I349" s="128" t="str">
        <f t="shared" si="33"/>
        <v>#VALUE!</v>
      </c>
      <c r="J349" s="128" t="str">
        <f t="shared" si="34"/>
        <v>#VALUE!</v>
      </c>
      <c r="K349" s="128" t="str">
        <f t="shared" si="35"/>
        <v>#VALUE!</v>
      </c>
      <c r="L349" s="128" t="str">
        <f t="shared" si="36"/>
        <v>#VALUE!</v>
      </c>
      <c r="M349" s="128" t="str">
        <f t="shared" si="37"/>
        <v>#VALUE!</v>
      </c>
      <c r="N349" s="128" t="str">
        <f t="shared" si="38"/>
        <v>#VALUE!</v>
      </c>
      <c r="O349" s="128" t="str">
        <f t="shared" si="39"/>
        <v>#VALUE!</v>
      </c>
      <c r="P349" s="135" t="str">
        <f t="shared" si="12"/>
        <v>OPIOIDS</v>
      </c>
      <c r="Q349" s="2" t="b">
        <v>0</v>
      </c>
      <c r="R349" s="4" t="str">
        <f t="shared" si="13"/>
        <v>LOW</v>
      </c>
      <c r="S349" s="3"/>
      <c r="T349" s="136">
        <f t="shared" si="40"/>
        <v>44420</v>
      </c>
      <c r="U349" s="4" t="str">
        <f t="shared" si="15"/>
        <v>DUE COMM</v>
      </c>
      <c r="V349" s="4" t="str">
        <f t="shared" si="16"/>
        <v> </v>
      </c>
      <c r="W349" s="123"/>
      <c r="X349" s="123"/>
      <c r="Y349" s="123"/>
      <c r="Z349" s="123"/>
      <c r="AA349" s="123"/>
      <c r="AB349" s="123"/>
      <c r="AC349" s="123"/>
      <c r="AD349" s="123"/>
      <c r="AE349" s="123"/>
    </row>
    <row r="350">
      <c r="A350" s="137">
        <v>10738.0</v>
      </c>
      <c r="B350" s="131" t="s">
        <v>6461</v>
      </c>
      <c r="C350" s="139" t="b">
        <v>1</v>
      </c>
      <c r="D350" s="133">
        <v>44529.0</v>
      </c>
      <c r="E350" s="128" t="str">
        <f t="shared" si="29"/>
        <v>#VALUE!</v>
      </c>
      <c r="F350" s="128" t="str">
        <f t="shared" si="30"/>
        <v>#VALUE!</v>
      </c>
      <c r="G350" s="128" t="str">
        <f t="shared" si="31"/>
        <v>#VALUE!</v>
      </c>
      <c r="H350" s="128" t="str">
        <f t="shared" si="32"/>
        <v>#VALUE!</v>
      </c>
      <c r="I350" s="128" t="str">
        <f t="shared" si="33"/>
        <v>#VALUE!</v>
      </c>
      <c r="J350" s="128" t="str">
        <f t="shared" si="34"/>
        <v>#VALUE!</v>
      </c>
      <c r="K350" s="128" t="str">
        <f t="shared" si="35"/>
        <v>#VALUE!</v>
      </c>
      <c r="L350" s="128" t="str">
        <f t="shared" si="36"/>
        <v>#VALUE!</v>
      </c>
      <c r="M350" s="128" t="str">
        <f t="shared" si="37"/>
        <v>#VALUE!</v>
      </c>
      <c r="N350" s="128" t="str">
        <f t="shared" si="38"/>
        <v>#VALUE!</v>
      </c>
      <c r="O350" s="128" t="str">
        <f t="shared" si="39"/>
        <v>#VALUE!</v>
      </c>
      <c r="P350" s="4" t="str">
        <f t="shared" si="12"/>
        <v>NO RX</v>
      </c>
      <c r="Q350" s="2" t="b">
        <v>0</v>
      </c>
      <c r="R350" s="4" t="str">
        <f t="shared" si="13"/>
        <v>LOW</v>
      </c>
      <c r="S350" s="3">
        <v>44169.0</v>
      </c>
      <c r="T350" s="136">
        <f t="shared" si="40"/>
        <v>44529</v>
      </c>
      <c r="U350" s="4" t="str">
        <f t="shared" si="15"/>
        <v>DUE COMM</v>
      </c>
      <c r="V350" s="4" t="str">
        <f t="shared" si="16"/>
        <v> </v>
      </c>
      <c r="W350" s="123"/>
      <c r="X350" s="123"/>
      <c r="Y350" s="123"/>
      <c r="Z350" s="123"/>
      <c r="AA350" s="123"/>
      <c r="AB350" s="123"/>
      <c r="AC350" s="123"/>
      <c r="AD350" s="123"/>
      <c r="AE350" s="123"/>
    </row>
    <row r="351">
      <c r="A351" s="130">
        <v>10741.0</v>
      </c>
      <c r="B351" s="131" t="s">
        <v>6594</v>
      </c>
      <c r="C351" s="139" t="b">
        <v>1</v>
      </c>
      <c r="D351" s="133">
        <v>44490.0</v>
      </c>
      <c r="E351" s="134" t="str">
        <f t="shared" si="29"/>
        <v>OPI RX</v>
      </c>
      <c r="F351" s="128" t="str">
        <f t="shared" si="30"/>
        <v>#VALUE!</v>
      </c>
      <c r="G351" s="128" t="str">
        <f t="shared" si="31"/>
        <v>#VALUE!</v>
      </c>
      <c r="H351" s="128" t="str">
        <f t="shared" si="32"/>
        <v>#VALUE!</v>
      </c>
      <c r="I351" s="128" t="str">
        <f t="shared" si="33"/>
        <v>#VALUE!</v>
      </c>
      <c r="J351" s="128" t="str">
        <f t="shared" si="34"/>
        <v>#VALUE!</v>
      </c>
      <c r="K351" s="128" t="str">
        <f t="shared" si="35"/>
        <v>#VALUE!</v>
      </c>
      <c r="L351" s="128" t="str">
        <f t="shared" si="36"/>
        <v>#VALUE!</v>
      </c>
      <c r="M351" s="128" t="str">
        <f t="shared" si="37"/>
        <v>#VALUE!</v>
      </c>
      <c r="N351" s="128" t="str">
        <f t="shared" si="38"/>
        <v>#VALUE!</v>
      </c>
      <c r="O351" s="128" t="str">
        <f t="shared" si="39"/>
        <v>#VALUE!</v>
      </c>
      <c r="P351" s="135" t="str">
        <f t="shared" si="12"/>
        <v>OPIOIDS</v>
      </c>
      <c r="Q351" s="4" t="b">
        <v>0</v>
      </c>
      <c r="R351" s="4" t="str">
        <f t="shared" si="13"/>
        <v>LOW</v>
      </c>
      <c r="S351" s="3">
        <v>44158.0</v>
      </c>
      <c r="T351" s="136">
        <f t="shared" si="40"/>
        <v>44490</v>
      </c>
      <c r="U351" s="4" t="str">
        <f t="shared" si="15"/>
        <v>DUE COMM</v>
      </c>
      <c r="V351" s="4" t="str">
        <f t="shared" si="16"/>
        <v> </v>
      </c>
      <c r="W351" s="123"/>
      <c r="X351" s="123"/>
      <c r="Y351" s="123"/>
      <c r="Z351" s="123"/>
      <c r="AA351" s="123"/>
      <c r="AB351" s="123"/>
      <c r="AC351" s="123"/>
      <c r="AD351" s="123"/>
      <c r="AE351" s="123"/>
    </row>
    <row r="352">
      <c r="A352" s="142">
        <v>10745.0</v>
      </c>
      <c r="B352" s="143" t="s">
        <v>6635</v>
      </c>
      <c r="C352" s="122" t="b">
        <v>0</v>
      </c>
      <c r="D352" s="3" t="s">
        <v>6461</v>
      </c>
      <c r="E352" s="128" t="str">
        <f t="shared" si="29"/>
        <v>#VALUE!</v>
      </c>
      <c r="F352" s="134" t="str">
        <f t="shared" si="30"/>
        <v>OPI RX</v>
      </c>
      <c r="G352" s="128" t="str">
        <f t="shared" si="31"/>
        <v>#VALUE!</v>
      </c>
      <c r="H352" s="128" t="str">
        <f t="shared" si="32"/>
        <v>#VALUE!</v>
      </c>
      <c r="I352" s="128" t="str">
        <f t="shared" si="33"/>
        <v>#VALUE!</v>
      </c>
      <c r="J352" s="128" t="str">
        <f t="shared" si="34"/>
        <v>#VALUE!</v>
      </c>
      <c r="K352" s="128" t="str">
        <f t="shared" si="35"/>
        <v>#VALUE!</v>
      </c>
      <c r="L352" s="128" t="str">
        <f t="shared" si="36"/>
        <v>#VALUE!</v>
      </c>
      <c r="M352" s="128" t="str">
        <f t="shared" si="37"/>
        <v>#VALUE!</v>
      </c>
      <c r="N352" s="128" t="str">
        <f t="shared" si="38"/>
        <v>#VALUE!</v>
      </c>
      <c r="O352" s="128" t="str">
        <f t="shared" si="39"/>
        <v>#VALUE!</v>
      </c>
      <c r="P352" s="135" t="str">
        <f t="shared" si="12"/>
        <v>OPIOIDS</v>
      </c>
      <c r="Q352" s="2" t="b">
        <v>0</v>
      </c>
      <c r="R352" s="4" t="str">
        <f t="shared" si="13"/>
        <v>LOW</v>
      </c>
      <c r="S352" s="3"/>
      <c r="T352" s="3" t="str">
        <f t="shared" si="40"/>
        <v> - </v>
      </c>
      <c r="U352" s="4" t="str">
        <f t="shared" si="15"/>
        <v>DUE COMM</v>
      </c>
      <c r="V352" s="4" t="str">
        <f t="shared" si="16"/>
        <v> </v>
      </c>
      <c r="W352" s="123"/>
      <c r="X352" s="123"/>
      <c r="Y352" s="123"/>
      <c r="Z352" s="123"/>
      <c r="AA352" s="123"/>
      <c r="AB352" s="123"/>
      <c r="AC352" s="123"/>
      <c r="AD352" s="123"/>
      <c r="AE352" s="123"/>
    </row>
    <row r="353">
      <c r="A353" s="130">
        <v>10746.0</v>
      </c>
      <c r="B353" s="131" t="s">
        <v>6491</v>
      </c>
      <c r="C353" s="134" t="b">
        <v>1</v>
      </c>
      <c r="D353" s="133">
        <v>44474.0</v>
      </c>
      <c r="E353" s="128" t="str">
        <f t="shared" si="29"/>
        <v>#VALUE!</v>
      </c>
      <c r="F353" s="134" t="str">
        <f t="shared" si="30"/>
        <v>OPI RX</v>
      </c>
      <c r="G353" s="128" t="str">
        <f t="shared" si="31"/>
        <v>#VALUE!</v>
      </c>
      <c r="H353" s="128" t="str">
        <f t="shared" si="32"/>
        <v>#VALUE!</v>
      </c>
      <c r="I353" s="128" t="str">
        <f t="shared" si="33"/>
        <v>#VALUE!</v>
      </c>
      <c r="J353" s="128" t="str">
        <f t="shared" si="34"/>
        <v>#VALUE!</v>
      </c>
      <c r="K353" s="128" t="str">
        <f t="shared" si="35"/>
        <v>#VALUE!</v>
      </c>
      <c r="L353" s="128" t="str">
        <f t="shared" si="36"/>
        <v>#VALUE!</v>
      </c>
      <c r="M353" s="128" t="str">
        <f t="shared" si="37"/>
        <v>#VALUE!</v>
      </c>
      <c r="N353" s="128" t="str">
        <f t="shared" si="38"/>
        <v>#VALUE!</v>
      </c>
      <c r="O353" s="128" t="str">
        <f t="shared" si="39"/>
        <v>#VALUE!</v>
      </c>
      <c r="P353" s="135" t="str">
        <f t="shared" si="12"/>
        <v>OPIOIDS</v>
      </c>
      <c r="Q353" s="4" t="b">
        <v>1</v>
      </c>
      <c r="R353" s="135" t="str">
        <f t="shared" si="13"/>
        <v>HIGH</v>
      </c>
      <c r="S353" s="3">
        <v>44356.0</v>
      </c>
      <c r="T353" s="136">
        <f t="shared" si="40"/>
        <v>44474</v>
      </c>
      <c r="U353" s="4" t="str">
        <f t="shared" si="15"/>
        <v> </v>
      </c>
      <c r="V353" s="4" t="str">
        <f t="shared" si="16"/>
        <v> </v>
      </c>
      <c r="W353" s="123" t="s">
        <v>6636</v>
      </c>
      <c r="X353" s="123"/>
      <c r="Y353" s="123"/>
      <c r="Z353" s="123"/>
      <c r="AA353" s="123"/>
      <c r="AB353" s="123"/>
      <c r="AC353" s="123"/>
      <c r="AD353" s="123"/>
      <c r="AE353" s="123"/>
    </row>
    <row r="354">
      <c r="A354" s="137">
        <v>10747.0</v>
      </c>
      <c r="B354" s="138" t="s">
        <v>6637</v>
      </c>
      <c r="C354" s="132" t="b">
        <v>1</v>
      </c>
      <c r="D354" s="133">
        <v>44559.0</v>
      </c>
      <c r="E354" s="128" t="str">
        <f t="shared" si="29"/>
        <v>#VALUE!</v>
      </c>
      <c r="F354" s="128" t="str">
        <f t="shared" si="30"/>
        <v>#VALUE!</v>
      </c>
      <c r="G354" s="128" t="str">
        <f t="shared" si="31"/>
        <v>#VALUE!</v>
      </c>
      <c r="H354" s="128" t="str">
        <f t="shared" si="32"/>
        <v>#VALUE!</v>
      </c>
      <c r="I354" s="128" t="str">
        <f t="shared" si="33"/>
        <v>#VALUE!</v>
      </c>
      <c r="J354" s="128" t="str">
        <f t="shared" si="34"/>
        <v>#VALUE!</v>
      </c>
      <c r="K354" s="128" t="str">
        <f t="shared" si="35"/>
        <v>#VALUE!</v>
      </c>
      <c r="L354" s="128" t="str">
        <f t="shared" si="36"/>
        <v>#VALUE!</v>
      </c>
      <c r="M354" s="128" t="str">
        <f t="shared" si="37"/>
        <v>#VALUE!</v>
      </c>
      <c r="N354" s="128" t="str">
        <f t="shared" si="38"/>
        <v>#VALUE!</v>
      </c>
      <c r="O354" s="128" t="str">
        <f t="shared" si="39"/>
        <v>#VALUE!</v>
      </c>
      <c r="P354" s="4" t="str">
        <f t="shared" si="12"/>
        <v>NO RX</v>
      </c>
      <c r="Q354" s="2" t="b">
        <v>0</v>
      </c>
      <c r="R354" s="4" t="str">
        <f t="shared" si="13"/>
        <v>LOW</v>
      </c>
      <c r="S354" s="3">
        <v>44222.0</v>
      </c>
      <c r="T354" s="136">
        <f t="shared" si="40"/>
        <v>44559</v>
      </c>
      <c r="U354" s="4" t="str">
        <f t="shared" si="15"/>
        <v> </v>
      </c>
      <c r="V354" s="4" t="str">
        <f t="shared" si="16"/>
        <v> </v>
      </c>
      <c r="W354" s="123"/>
      <c r="X354" s="123"/>
      <c r="Y354" s="123"/>
      <c r="Z354" s="123"/>
      <c r="AA354" s="123"/>
      <c r="AB354" s="123"/>
      <c r="AC354" s="123"/>
      <c r="AD354" s="123"/>
      <c r="AE354" s="123"/>
    </row>
    <row r="355">
      <c r="A355" s="137">
        <v>10754.0</v>
      </c>
      <c r="B355" s="138" t="s">
        <v>6463</v>
      </c>
      <c r="C355" s="139" t="b">
        <v>1</v>
      </c>
      <c r="D355" s="140">
        <v>44577.0</v>
      </c>
      <c r="E355" s="128" t="str">
        <f t="shared" si="29"/>
        <v>#VALUE!</v>
      </c>
      <c r="F355" s="134" t="str">
        <f t="shared" si="30"/>
        <v>OPI RX</v>
      </c>
      <c r="G355" s="128" t="str">
        <f t="shared" si="31"/>
        <v>#VALUE!</v>
      </c>
      <c r="H355" s="128" t="str">
        <f t="shared" si="32"/>
        <v>#VALUE!</v>
      </c>
      <c r="I355" s="128" t="str">
        <f t="shared" si="33"/>
        <v>#VALUE!</v>
      </c>
      <c r="J355" s="128" t="str">
        <f t="shared" si="34"/>
        <v>#VALUE!</v>
      </c>
      <c r="K355" s="128" t="str">
        <f t="shared" si="35"/>
        <v>#VALUE!</v>
      </c>
      <c r="L355" s="128" t="str">
        <f t="shared" si="36"/>
        <v>#VALUE!</v>
      </c>
      <c r="M355" s="128" t="str">
        <f t="shared" si="37"/>
        <v>#VALUE!</v>
      </c>
      <c r="N355" s="128" t="str">
        <f t="shared" si="38"/>
        <v>#VALUE!</v>
      </c>
      <c r="O355" s="128" t="str">
        <f t="shared" si="39"/>
        <v>#VALUE!</v>
      </c>
      <c r="P355" s="135" t="str">
        <f t="shared" si="12"/>
        <v>OPIOIDS</v>
      </c>
      <c r="Q355" s="4" t="b">
        <v>0</v>
      </c>
      <c r="R355" s="4" t="str">
        <f t="shared" si="13"/>
        <v>LOW</v>
      </c>
      <c r="S355" s="3"/>
      <c r="T355" s="136">
        <f t="shared" si="40"/>
        <v>44577</v>
      </c>
      <c r="U355" s="4" t="str">
        <f t="shared" si="15"/>
        <v>DUE COMM</v>
      </c>
      <c r="V355" s="4" t="str">
        <f t="shared" si="16"/>
        <v> </v>
      </c>
      <c r="W355" s="123"/>
      <c r="X355" s="123"/>
      <c r="Y355" s="123"/>
      <c r="Z355" s="123"/>
      <c r="AA355" s="123"/>
      <c r="AB355" s="123"/>
      <c r="AC355" s="123"/>
      <c r="AD355" s="123"/>
      <c r="AE355" s="123"/>
    </row>
    <row r="356">
      <c r="A356" s="137">
        <v>10755.0</v>
      </c>
      <c r="B356" s="138" t="s">
        <v>6638</v>
      </c>
      <c r="C356" s="139" t="b">
        <v>1</v>
      </c>
      <c r="D356" s="133">
        <v>44461.0</v>
      </c>
      <c r="E356" s="128" t="str">
        <f t="shared" si="29"/>
        <v>#VALUE!</v>
      </c>
      <c r="F356" s="128" t="str">
        <f t="shared" si="30"/>
        <v>#VALUE!</v>
      </c>
      <c r="G356" s="128" t="str">
        <f t="shared" si="31"/>
        <v>#VALUE!</v>
      </c>
      <c r="H356" s="128" t="str">
        <f t="shared" si="32"/>
        <v>#VALUE!</v>
      </c>
      <c r="I356" s="128" t="str">
        <f t="shared" si="33"/>
        <v>#VALUE!</v>
      </c>
      <c r="J356" s="128" t="str">
        <f t="shared" si="34"/>
        <v>#VALUE!</v>
      </c>
      <c r="K356" s="128" t="str">
        <f t="shared" si="35"/>
        <v>#VALUE!</v>
      </c>
      <c r="L356" s="128" t="str">
        <f t="shared" si="36"/>
        <v>#VALUE!</v>
      </c>
      <c r="M356" s="128" t="str">
        <f t="shared" si="37"/>
        <v>#VALUE!</v>
      </c>
      <c r="N356" s="128" t="str">
        <f t="shared" si="38"/>
        <v>#VALUE!</v>
      </c>
      <c r="O356" s="128" t="str">
        <f t="shared" si="39"/>
        <v>#VALUE!</v>
      </c>
      <c r="P356" s="4" t="str">
        <f t="shared" si="12"/>
        <v>NO RX</v>
      </c>
      <c r="Q356" s="2" t="b">
        <v>0</v>
      </c>
      <c r="R356" s="4" t="str">
        <f t="shared" si="13"/>
        <v>LOW</v>
      </c>
      <c r="S356" s="3"/>
      <c r="T356" s="136">
        <f t="shared" si="40"/>
        <v>44461</v>
      </c>
      <c r="U356" s="4" t="str">
        <f t="shared" si="15"/>
        <v>DUE COMM</v>
      </c>
      <c r="V356" s="4" t="str">
        <f t="shared" si="16"/>
        <v> </v>
      </c>
      <c r="W356" s="123"/>
      <c r="X356" s="123"/>
      <c r="Y356" s="123"/>
      <c r="Z356" s="123"/>
      <c r="AA356" s="123"/>
      <c r="AB356" s="123"/>
      <c r="AC356" s="123"/>
      <c r="AD356" s="123"/>
      <c r="AE356" s="123"/>
    </row>
    <row r="357">
      <c r="A357" s="130">
        <v>10762.0</v>
      </c>
      <c r="B357" s="131" t="s">
        <v>6463</v>
      </c>
      <c r="C357" s="132" t="b">
        <v>1</v>
      </c>
      <c r="D357" s="133">
        <v>44480.0</v>
      </c>
      <c r="E357" s="128" t="str">
        <f t="shared" si="29"/>
        <v>#VALUE!</v>
      </c>
      <c r="F357" s="134" t="str">
        <f t="shared" si="30"/>
        <v>OPI RX</v>
      </c>
      <c r="G357" s="128" t="str">
        <f t="shared" si="31"/>
        <v>#VALUE!</v>
      </c>
      <c r="H357" s="128" t="str">
        <f t="shared" si="32"/>
        <v>#VALUE!</v>
      </c>
      <c r="I357" s="128" t="str">
        <f t="shared" si="33"/>
        <v>#VALUE!</v>
      </c>
      <c r="J357" s="128" t="str">
        <f t="shared" si="34"/>
        <v>#VALUE!</v>
      </c>
      <c r="K357" s="128" t="str">
        <f t="shared" si="35"/>
        <v>#VALUE!</v>
      </c>
      <c r="L357" s="128" t="str">
        <f t="shared" si="36"/>
        <v>#VALUE!</v>
      </c>
      <c r="M357" s="128" t="str">
        <f t="shared" si="37"/>
        <v>#VALUE!</v>
      </c>
      <c r="N357" s="128" t="str">
        <f t="shared" si="38"/>
        <v>#VALUE!</v>
      </c>
      <c r="O357" s="128" t="str">
        <f t="shared" si="39"/>
        <v>#VALUE!</v>
      </c>
      <c r="P357" s="135" t="str">
        <f t="shared" si="12"/>
        <v>OPIOIDS</v>
      </c>
      <c r="Q357" s="4" t="b">
        <v>0</v>
      </c>
      <c r="R357" s="4" t="str">
        <f t="shared" si="13"/>
        <v>LOW</v>
      </c>
      <c r="S357" s="3">
        <v>44148.0</v>
      </c>
      <c r="T357" s="136">
        <f t="shared" si="40"/>
        <v>44480</v>
      </c>
      <c r="U357" s="4" t="str">
        <f t="shared" si="15"/>
        <v>DUE COMM</v>
      </c>
      <c r="V357" s="4" t="str">
        <f t="shared" si="16"/>
        <v> </v>
      </c>
      <c r="W357" s="123"/>
      <c r="X357" s="123"/>
      <c r="Y357" s="123"/>
      <c r="Z357" s="123"/>
      <c r="AA357" s="123"/>
      <c r="AB357" s="123"/>
      <c r="AC357" s="123"/>
      <c r="AD357" s="123"/>
      <c r="AE357" s="123"/>
    </row>
    <row r="358">
      <c r="A358" s="142">
        <v>10765.0</v>
      </c>
      <c r="B358" s="143" t="s">
        <v>6463</v>
      </c>
      <c r="C358" s="124" t="b">
        <v>0</v>
      </c>
      <c r="D358" s="3" t="s">
        <v>6461</v>
      </c>
      <c r="E358" s="128" t="str">
        <f t="shared" si="29"/>
        <v>#VALUE!</v>
      </c>
      <c r="F358" s="134" t="str">
        <f t="shared" si="30"/>
        <v>OPI RX</v>
      </c>
      <c r="G358" s="128" t="str">
        <f t="shared" si="31"/>
        <v>#VALUE!</v>
      </c>
      <c r="H358" s="128" t="str">
        <f t="shared" si="32"/>
        <v>#VALUE!</v>
      </c>
      <c r="I358" s="128" t="str">
        <f t="shared" si="33"/>
        <v>#VALUE!</v>
      </c>
      <c r="J358" s="128" t="str">
        <f t="shared" si="34"/>
        <v>#VALUE!</v>
      </c>
      <c r="K358" s="128" t="str">
        <f t="shared" si="35"/>
        <v>#VALUE!</v>
      </c>
      <c r="L358" s="128" t="str">
        <f t="shared" si="36"/>
        <v>#VALUE!</v>
      </c>
      <c r="M358" s="128" t="str">
        <f t="shared" si="37"/>
        <v>#VALUE!</v>
      </c>
      <c r="N358" s="128" t="str">
        <f t="shared" si="38"/>
        <v>#VALUE!</v>
      </c>
      <c r="O358" s="128" t="str">
        <f t="shared" si="39"/>
        <v>#VALUE!</v>
      </c>
      <c r="P358" s="135" t="str">
        <f t="shared" si="12"/>
        <v>OPIOIDS</v>
      </c>
      <c r="Q358" s="4" t="b">
        <v>0</v>
      </c>
      <c r="R358" s="4" t="str">
        <f t="shared" si="13"/>
        <v>LOW</v>
      </c>
      <c r="S358" s="3"/>
      <c r="T358" s="3" t="str">
        <f t="shared" si="40"/>
        <v> - </v>
      </c>
      <c r="U358" s="4" t="str">
        <f t="shared" si="15"/>
        <v>DUE COMM</v>
      </c>
      <c r="V358" s="4" t="str">
        <f t="shared" si="16"/>
        <v> </v>
      </c>
      <c r="W358" s="123"/>
      <c r="X358" s="123"/>
      <c r="Y358" s="123"/>
      <c r="Z358" s="123"/>
      <c r="AA358" s="123"/>
      <c r="AB358" s="123"/>
      <c r="AC358" s="123"/>
      <c r="AD358" s="123"/>
      <c r="AE358" s="123"/>
    </row>
    <row r="359">
      <c r="A359" s="130">
        <v>10766.0</v>
      </c>
      <c r="B359" s="131" t="s">
        <v>6563</v>
      </c>
      <c r="C359" s="132" t="b">
        <v>1</v>
      </c>
      <c r="D359" s="133">
        <v>44559.0</v>
      </c>
      <c r="E359" s="128" t="str">
        <f t="shared" si="29"/>
        <v>#VALUE!</v>
      </c>
      <c r="F359" s="134" t="str">
        <f t="shared" si="30"/>
        <v>OPI RX</v>
      </c>
      <c r="G359" s="128" t="str">
        <f t="shared" si="31"/>
        <v>#VALUE!</v>
      </c>
      <c r="H359" s="128" t="str">
        <f t="shared" si="32"/>
        <v>#VALUE!</v>
      </c>
      <c r="I359" s="128" t="str">
        <f t="shared" si="33"/>
        <v>#VALUE!</v>
      </c>
      <c r="J359" s="128" t="str">
        <f t="shared" si="34"/>
        <v>#VALUE!</v>
      </c>
      <c r="K359" s="128" t="str">
        <f t="shared" si="35"/>
        <v>#VALUE!</v>
      </c>
      <c r="L359" s="128" t="str">
        <f t="shared" si="36"/>
        <v>#VALUE!</v>
      </c>
      <c r="M359" s="128" t="str">
        <f t="shared" si="37"/>
        <v>#VALUE!</v>
      </c>
      <c r="N359" s="128" t="str">
        <f t="shared" si="38"/>
        <v>#VALUE!</v>
      </c>
      <c r="O359" s="128" t="str">
        <f t="shared" si="39"/>
        <v>#VALUE!</v>
      </c>
      <c r="P359" s="135" t="str">
        <f t="shared" si="12"/>
        <v>OPIOIDS</v>
      </c>
      <c r="Q359" s="4" t="b">
        <v>0</v>
      </c>
      <c r="R359" s="4" t="str">
        <f t="shared" si="13"/>
        <v>LOW</v>
      </c>
      <c r="S359" s="3">
        <v>44186.0</v>
      </c>
      <c r="T359" s="136">
        <f t="shared" si="40"/>
        <v>44559</v>
      </c>
      <c r="U359" s="4" t="str">
        <f t="shared" si="15"/>
        <v>DUE COMM</v>
      </c>
      <c r="V359" s="4" t="str">
        <f t="shared" si="16"/>
        <v> </v>
      </c>
      <c r="W359" s="123"/>
      <c r="X359" s="123"/>
      <c r="Y359" s="123"/>
      <c r="Z359" s="123"/>
      <c r="AA359" s="123"/>
      <c r="AB359" s="123"/>
      <c r="AC359" s="123"/>
      <c r="AD359" s="123"/>
      <c r="AE359" s="123"/>
    </row>
    <row r="360">
      <c r="A360" s="130">
        <v>10768.0</v>
      </c>
      <c r="B360" s="131" t="s">
        <v>6591</v>
      </c>
      <c r="C360" s="139" t="b">
        <v>1</v>
      </c>
      <c r="D360" s="133">
        <v>44539.0</v>
      </c>
      <c r="E360" s="128" t="str">
        <f t="shared" si="29"/>
        <v>#VALUE!</v>
      </c>
      <c r="F360" s="128" t="str">
        <f t="shared" si="30"/>
        <v>#VALUE!</v>
      </c>
      <c r="G360" s="128" t="str">
        <f t="shared" si="31"/>
        <v>#VALUE!</v>
      </c>
      <c r="H360" s="128" t="str">
        <f t="shared" si="32"/>
        <v>#VALUE!</v>
      </c>
      <c r="I360" s="128" t="str">
        <f t="shared" si="33"/>
        <v>#VALUE!</v>
      </c>
      <c r="J360" s="128" t="str">
        <f t="shared" si="34"/>
        <v>#VALUE!</v>
      </c>
      <c r="K360" s="128" t="str">
        <f t="shared" si="35"/>
        <v>#VALUE!</v>
      </c>
      <c r="L360" s="128" t="str">
        <f t="shared" si="36"/>
        <v>#VALUE!</v>
      </c>
      <c r="M360" s="128" t="str">
        <f t="shared" si="37"/>
        <v>#VALUE!</v>
      </c>
      <c r="N360" s="128" t="str">
        <f t="shared" si="38"/>
        <v>#VALUE!</v>
      </c>
      <c r="O360" s="128" t="str">
        <f t="shared" si="39"/>
        <v>#VALUE!</v>
      </c>
      <c r="P360" s="4" t="str">
        <f t="shared" si="12"/>
        <v>NO RX</v>
      </c>
      <c r="Q360" s="4" t="b">
        <v>1</v>
      </c>
      <c r="R360" s="135" t="str">
        <f t="shared" si="13"/>
        <v>HIGH</v>
      </c>
      <c r="S360" s="3">
        <v>44124.0</v>
      </c>
      <c r="T360" s="136">
        <f t="shared" si="40"/>
        <v>44539</v>
      </c>
      <c r="U360" s="4" t="str">
        <f t="shared" si="15"/>
        <v>DUE COMM</v>
      </c>
      <c r="V360" s="4" t="str">
        <f t="shared" si="16"/>
        <v> </v>
      </c>
      <c r="W360" s="123"/>
      <c r="X360" s="123"/>
      <c r="Y360" s="123"/>
      <c r="Z360" s="123"/>
      <c r="AA360" s="123"/>
      <c r="AB360" s="123"/>
      <c r="AC360" s="123"/>
      <c r="AD360" s="123"/>
      <c r="AE360" s="123"/>
    </row>
    <row r="361">
      <c r="A361" s="142">
        <v>10772.0</v>
      </c>
      <c r="B361" s="143" t="s">
        <v>6587</v>
      </c>
      <c r="C361" s="122" t="b">
        <v>0</v>
      </c>
      <c r="D361" s="3" t="s">
        <v>6461</v>
      </c>
      <c r="E361" s="134" t="str">
        <f t="shared" si="29"/>
        <v>OPI RX</v>
      </c>
      <c r="F361" s="128" t="str">
        <f t="shared" si="30"/>
        <v>#VALUE!</v>
      </c>
      <c r="G361" s="128" t="str">
        <f t="shared" si="31"/>
        <v>#VALUE!</v>
      </c>
      <c r="H361" s="128" t="str">
        <f t="shared" si="32"/>
        <v>#VALUE!</v>
      </c>
      <c r="I361" s="128" t="str">
        <f t="shared" si="33"/>
        <v>#VALUE!</v>
      </c>
      <c r="J361" s="128" t="str">
        <f t="shared" si="34"/>
        <v>#VALUE!</v>
      </c>
      <c r="K361" s="128" t="str">
        <f t="shared" si="35"/>
        <v>#VALUE!</v>
      </c>
      <c r="L361" s="128" t="str">
        <f t="shared" si="36"/>
        <v>#VALUE!</v>
      </c>
      <c r="M361" s="128" t="str">
        <f t="shared" si="37"/>
        <v>#VALUE!</v>
      </c>
      <c r="N361" s="128" t="str">
        <f t="shared" si="38"/>
        <v>#VALUE!</v>
      </c>
      <c r="O361" s="128" t="str">
        <f t="shared" si="39"/>
        <v>#VALUE!</v>
      </c>
      <c r="P361" s="135" t="str">
        <f t="shared" si="12"/>
        <v>OPIOIDS</v>
      </c>
      <c r="Q361" s="4" t="b">
        <v>1</v>
      </c>
      <c r="R361" s="135" t="str">
        <f t="shared" si="13"/>
        <v>HIGH</v>
      </c>
      <c r="S361" s="3"/>
      <c r="T361" s="3" t="str">
        <f t="shared" si="40"/>
        <v> - </v>
      </c>
      <c r="U361" s="4" t="str">
        <f t="shared" si="15"/>
        <v>DUE COMM</v>
      </c>
      <c r="V361" s="4" t="str">
        <f t="shared" si="16"/>
        <v> </v>
      </c>
      <c r="W361" s="123"/>
      <c r="X361" s="123"/>
      <c r="Y361" s="123"/>
      <c r="Z361" s="123"/>
      <c r="AA361" s="123"/>
      <c r="AB361" s="123"/>
      <c r="AC361" s="123"/>
      <c r="AD361" s="123"/>
      <c r="AE361" s="123"/>
    </row>
    <row r="362">
      <c r="A362" s="130">
        <v>10774.0</v>
      </c>
      <c r="B362" s="131" t="s">
        <v>6483</v>
      </c>
      <c r="C362" s="134" t="b">
        <v>1</v>
      </c>
      <c r="D362" s="133">
        <v>44469.0</v>
      </c>
      <c r="E362" s="128" t="str">
        <f t="shared" si="29"/>
        <v>#VALUE!</v>
      </c>
      <c r="F362" s="128" t="str">
        <f t="shared" si="30"/>
        <v>#VALUE!</v>
      </c>
      <c r="G362" s="128" t="str">
        <f t="shared" si="31"/>
        <v>#VALUE!</v>
      </c>
      <c r="H362" s="128" t="str">
        <f t="shared" si="32"/>
        <v>#VALUE!</v>
      </c>
      <c r="I362" s="128" t="str">
        <f t="shared" si="33"/>
        <v>#VALUE!</v>
      </c>
      <c r="J362" s="128" t="str">
        <f t="shared" si="34"/>
        <v>#VALUE!</v>
      </c>
      <c r="K362" s="128" t="str">
        <f t="shared" si="35"/>
        <v>#VALUE!</v>
      </c>
      <c r="L362" s="128" t="str">
        <f t="shared" si="36"/>
        <v>#VALUE!</v>
      </c>
      <c r="M362" s="128" t="str">
        <f t="shared" si="37"/>
        <v>#VALUE!</v>
      </c>
      <c r="N362" s="128" t="str">
        <f t="shared" si="38"/>
        <v>#VALUE!</v>
      </c>
      <c r="O362" s="128" t="str">
        <f t="shared" si="39"/>
        <v>#VALUE!</v>
      </c>
      <c r="P362" s="4" t="str">
        <f t="shared" si="12"/>
        <v>NO RX</v>
      </c>
      <c r="Q362" s="2" t="b">
        <v>0</v>
      </c>
      <c r="R362" s="4" t="str">
        <f t="shared" si="13"/>
        <v>LOW</v>
      </c>
      <c r="S362" s="3">
        <v>43683.0</v>
      </c>
      <c r="T362" s="136">
        <f t="shared" si="40"/>
        <v>44469</v>
      </c>
      <c r="U362" s="4" t="str">
        <f t="shared" si="15"/>
        <v>DUE COMM</v>
      </c>
      <c r="V362" s="4" t="str">
        <f t="shared" si="16"/>
        <v> </v>
      </c>
      <c r="W362" s="123"/>
      <c r="X362" s="123"/>
      <c r="Y362" s="123"/>
      <c r="Z362" s="123"/>
      <c r="AA362" s="123"/>
      <c r="AB362" s="123"/>
      <c r="AC362" s="123"/>
      <c r="AD362" s="123"/>
      <c r="AE362" s="123"/>
    </row>
    <row r="363">
      <c r="A363" s="130">
        <v>10782.0</v>
      </c>
      <c r="B363" s="131" t="s">
        <v>6461</v>
      </c>
      <c r="C363" s="141" t="b">
        <v>1</v>
      </c>
      <c r="D363" s="133">
        <v>44551.0</v>
      </c>
      <c r="E363" s="128" t="str">
        <f t="shared" si="29"/>
        <v>#VALUE!</v>
      </c>
      <c r="F363" s="128" t="str">
        <f t="shared" si="30"/>
        <v>#VALUE!</v>
      </c>
      <c r="G363" s="128" t="str">
        <f t="shared" si="31"/>
        <v>#VALUE!</v>
      </c>
      <c r="H363" s="128" t="str">
        <f t="shared" si="32"/>
        <v>#VALUE!</v>
      </c>
      <c r="I363" s="128" t="str">
        <f t="shared" si="33"/>
        <v>#VALUE!</v>
      </c>
      <c r="J363" s="128" t="str">
        <f t="shared" si="34"/>
        <v>#VALUE!</v>
      </c>
      <c r="K363" s="128" t="str">
        <f t="shared" si="35"/>
        <v>#VALUE!</v>
      </c>
      <c r="L363" s="128" t="str">
        <f t="shared" si="36"/>
        <v>#VALUE!</v>
      </c>
      <c r="M363" s="128" t="str">
        <f t="shared" si="37"/>
        <v>#VALUE!</v>
      </c>
      <c r="N363" s="128" t="str">
        <f t="shared" si="38"/>
        <v>#VALUE!</v>
      </c>
      <c r="O363" s="128" t="str">
        <f t="shared" si="39"/>
        <v>#VALUE!</v>
      </c>
      <c r="P363" s="4" t="str">
        <f t="shared" si="12"/>
        <v>NO RX</v>
      </c>
      <c r="Q363" s="4" t="b">
        <v>0</v>
      </c>
      <c r="R363" s="4" t="str">
        <f t="shared" si="13"/>
        <v>LOW</v>
      </c>
      <c r="S363" s="3">
        <v>44516.0</v>
      </c>
      <c r="T363" s="136">
        <f t="shared" si="40"/>
        <v>44551</v>
      </c>
      <c r="U363" s="4" t="str">
        <f t="shared" si="15"/>
        <v> </v>
      </c>
      <c r="V363" s="4" t="str">
        <f t="shared" si="16"/>
        <v> </v>
      </c>
      <c r="W363" s="123"/>
      <c r="X363" s="123"/>
      <c r="Y363" s="123"/>
      <c r="Z363" s="123"/>
      <c r="AA363" s="123"/>
      <c r="AB363" s="123"/>
      <c r="AC363" s="123"/>
      <c r="AD363" s="123"/>
      <c r="AE363" s="123"/>
    </row>
    <row r="364">
      <c r="A364" s="142">
        <v>10791.0</v>
      </c>
      <c r="B364" s="143" t="s">
        <v>6639</v>
      </c>
      <c r="C364" s="122" t="b">
        <v>0</v>
      </c>
      <c r="D364" s="3" t="s">
        <v>6461</v>
      </c>
      <c r="E364" s="128" t="str">
        <f t="shared" si="29"/>
        <v>#VALUE!</v>
      </c>
      <c r="F364" s="128" t="str">
        <f t="shared" si="30"/>
        <v>#VALUE!</v>
      </c>
      <c r="G364" s="128" t="str">
        <f t="shared" si="31"/>
        <v>#VALUE!</v>
      </c>
      <c r="H364" s="128" t="str">
        <f t="shared" si="32"/>
        <v>#VALUE!</v>
      </c>
      <c r="I364" s="128" t="str">
        <f t="shared" si="33"/>
        <v>#VALUE!</v>
      </c>
      <c r="J364" s="128" t="str">
        <f t="shared" si="34"/>
        <v>#VALUE!</v>
      </c>
      <c r="K364" s="128" t="str">
        <f t="shared" si="35"/>
        <v>#VALUE!</v>
      </c>
      <c r="L364" s="128" t="str">
        <f t="shared" si="36"/>
        <v>#VALUE!</v>
      </c>
      <c r="M364" s="128" t="str">
        <f t="shared" si="37"/>
        <v>#VALUE!</v>
      </c>
      <c r="N364" s="128" t="str">
        <f t="shared" si="38"/>
        <v>#VALUE!</v>
      </c>
      <c r="O364" s="128" t="str">
        <f t="shared" si="39"/>
        <v>#VALUE!</v>
      </c>
      <c r="P364" s="4" t="str">
        <f t="shared" si="12"/>
        <v>NO RX</v>
      </c>
      <c r="Q364" s="4" t="b">
        <v>0</v>
      </c>
      <c r="R364" s="4" t="str">
        <f t="shared" si="13"/>
        <v>LOW</v>
      </c>
      <c r="S364" s="3"/>
      <c r="T364" s="3" t="str">
        <f t="shared" si="40"/>
        <v> - </v>
      </c>
      <c r="U364" s="4" t="str">
        <f t="shared" si="15"/>
        <v>DUE COMM</v>
      </c>
      <c r="V364" s="4" t="str">
        <f t="shared" si="16"/>
        <v> </v>
      </c>
      <c r="W364" s="123"/>
      <c r="X364" s="123"/>
      <c r="Y364" s="123"/>
      <c r="Z364" s="123"/>
      <c r="AA364" s="123"/>
      <c r="AB364" s="123"/>
      <c r="AC364" s="123"/>
      <c r="AD364" s="123"/>
      <c r="AE364" s="123"/>
    </row>
    <row r="365">
      <c r="A365" s="130">
        <v>10796.0</v>
      </c>
      <c r="B365" s="131" t="s">
        <v>6465</v>
      </c>
      <c r="C365" s="139" t="b">
        <v>1</v>
      </c>
      <c r="D365" s="133">
        <v>44502.0</v>
      </c>
      <c r="E365" s="134" t="str">
        <f t="shared" si="29"/>
        <v>OPI RX</v>
      </c>
      <c r="F365" s="128" t="str">
        <f t="shared" si="30"/>
        <v>#VALUE!</v>
      </c>
      <c r="G365" s="128" t="str">
        <f t="shared" si="31"/>
        <v>#VALUE!</v>
      </c>
      <c r="H365" s="128" t="str">
        <f t="shared" si="32"/>
        <v>#VALUE!</v>
      </c>
      <c r="I365" s="128" t="str">
        <f t="shared" si="33"/>
        <v>#VALUE!</v>
      </c>
      <c r="J365" s="128" t="str">
        <f t="shared" si="34"/>
        <v>#VALUE!</v>
      </c>
      <c r="K365" s="128" t="str">
        <f t="shared" si="35"/>
        <v>#VALUE!</v>
      </c>
      <c r="L365" s="128" t="str">
        <f t="shared" si="36"/>
        <v>#VALUE!</v>
      </c>
      <c r="M365" s="128" t="str">
        <f t="shared" si="37"/>
        <v>#VALUE!</v>
      </c>
      <c r="N365" s="128" t="str">
        <f t="shared" si="38"/>
        <v>#VALUE!</v>
      </c>
      <c r="O365" s="128" t="str">
        <f t="shared" si="39"/>
        <v>#VALUE!</v>
      </c>
      <c r="P365" s="135" t="str">
        <f t="shared" si="12"/>
        <v>OPIOIDS</v>
      </c>
      <c r="Q365" s="4" t="b">
        <v>1</v>
      </c>
      <c r="R365" s="135" t="str">
        <f t="shared" si="13"/>
        <v>HIGH</v>
      </c>
      <c r="S365" s="3">
        <v>44180.0</v>
      </c>
      <c r="T365" s="136">
        <f t="shared" si="40"/>
        <v>44502</v>
      </c>
      <c r="U365" s="4" t="str">
        <f t="shared" si="15"/>
        <v>DUE COMM</v>
      </c>
      <c r="V365" s="4" t="str">
        <f t="shared" si="16"/>
        <v> </v>
      </c>
      <c r="W365" s="123"/>
      <c r="X365" s="123"/>
      <c r="Y365" s="123"/>
      <c r="Z365" s="123"/>
      <c r="AA365" s="123"/>
      <c r="AB365" s="123"/>
      <c r="AC365" s="123"/>
      <c r="AD365" s="123"/>
      <c r="AE365" s="123"/>
    </row>
    <row r="366">
      <c r="A366" s="127">
        <v>10797.0</v>
      </c>
      <c r="B366" s="2" t="s">
        <v>6465</v>
      </c>
      <c r="C366" s="124" t="b">
        <v>0</v>
      </c>
      <c r="D366" s="3" t="s">
        <v>6461</v>
      </c>
      <c r="E366" s="134" t="str">
        <f t="shared" si="29"/>
        <v>OPI RX</v>
      </c>
      <c r="F366" s="128" t="str">
        <f t="shared" si="30"/>
        <v>#VALUE!</v>
      </c>
      <c r="G366" s="128" t="str">
        <f t="shared" si="31"/>
        <v>#VALUE!</v>
      </c>
      <c r="H366" s="128" t="str">
        <f t="shared" si="32"/>
        <v>#VALUE!</v>
      </c>
      <c r="I366" s="128" t="str">
        <f t="shared" si="33"/>
        <v>#VALUE!</v>
      </c>
      <c r="J366" s="128" t="str">
        <f t="shared" si="34"/>
        <v>#VALUE!</v>
      </c>
      <c r="K366" s="128" t="str">
        <f t="shared" si="35"/>
        <v>#VALUE!</v>
      </c>
      <c r="L366" s="128" t="str">
        <f t="shared" si="36"/>
        <v>#VALUE!</v>
      </c>
      <c r="M366" s="128" t="str">
        <f t="shared" si="37"/>
        <v>#VALUE!</v>
      </c>
      <c r="N366" s="128" t="str">
        <f t="shared" si="38"/>
        <v>#VALUE!</v>
      </c>
      <c r="O366" s="128" t="str">
        <f t="shared" si="39"/>
        <v>#VALUE!</v>
      </c>
      <c r="P366" s="135" t="str">
        <f t="shared" si="12"/>
        <v>OPIOIDS</v>
      </c>
      <c r="Q366" s="4" t="b">
        <v>0</v>
      </c>
      <c r="R366" s="4" t="str">
        <f t="shared" si="13"/>
        <v>LOW</v>
      </c>
      <c r="S366" s="3"/>
      <c r="T366" s="3" t="str">
        <f t="shared" si="40"/>
        <v> - </v>
      </c>
      <c r="U366" s="4" t="str">
        <f t="shared" si="15"/>
        <v>DUE COMM</v>
      </c>
      <c r="V366" s="4" t="str">
        <f t="shared" si="16"/>
        <v> </v>
      </c>
      <c r="W366" s="123"/>
      <c r="X366" s="123"/>
      <c r="Y366" s="123"/>
      <c r="Z366" s="123"/>
      <c r="AA366" s="123"/>
      <c r="AB366" s="123"/>
      <c r="AC366" s="123"/>
      <c r="AD366" s="123"/>
      <c r="AE366" s="123"/>
    </row>
    <row r="367">
      <c r="A367" s="130">
        <v>10801.0</v>
      </c>
      <c r="B367" s="131" t="s">
        <v>6640</v>
      </c>
      <c r="C367" s="132" t="b">
        <v>1</v>
      </c>
      <c r="D367" s="140">
        <v>44578.0</v>
      </c>
      <c r="E367" s="128" t="str">
        <f t="shared" si="29"/>
        <v>#VALUE!</v>
      </c>
      <c r="F367" s="134" t="str">
        <f t="shared" si="30"/>
        <v>OPI RX</v>
      </c>
      <c r="G367" s="128" t="str">
        <f t="shared" si="31"/>
        <v>#VALUE!</v>
      </c>
      <c r="H367" s="128" t="str">
        <f t="shared" si="32"/>
        <v>#VALUE!</v>
      </c>
      <c r="I367" s="128" t="str">
        <f t="shared" si="33"/>
        <v>#VALUE!</v>
      </c>
      <c r="J367" s="128" t="str">
        <f t="shared" si="34"/>
        <v>#VALUE!</v>
      </c>
      <c r="K367" s="128" t="str">
        <f t="shared" si="35"/>
        <v>#VALUE!</v>
      </c>
      <c r="L367" s="128" t="str">
        <f t="shared" si="36"/>
        <v>#VALUE!</v>
      </c>
      <c r="M367" s="128" t="str">
        <f t="shared" si="37"/>
        <v>#VALUE!</v>
      </c>
      <c r="N367" s="128" t="str">
        <f t="shared" si="38"/>
        <v>#VALUE!</v>
      </c>
      <c r="O367" s="128" t="str">
        <f t="shared" si="39"/>
        <v>#VALUE!</v>
      </c>
      <c r="P367" s="135" t="str">
        <f t="shared" si="12"/>
        <v>OPIOIDS</v>
      </c>
      <c r="Q367" s="4" t="b">
        <v>1</v>
      </c>
      <c r="R367" s="135" t="str">
        <f t="shared" si="13"/>
        <v>HIGH</v>
      </c>
      <c r="S367" s="3">
        <v>44545.0</v>
      </c>
      <c r="T367" s="136">
        <f t="shared" si="40"/>
        <v>44578</v>
      </c>
      <c r="U367" s="4" t="str">
        <f t="shared" si="15"/>
        <v> </v>
      </c>
      <c r="V367" s="4" t="str">
        <f t="shared" si="16"/>
        <v> </v>
      </c>
      <c r="W367" s="123"/>
      <c r="X367" s="123"/>
      <c r="Y367" s="123"/>
      <c r="Z367" s="123"/>
      <c r="AA367" s="123"/>
      <c r="AB367" s="123"/>
      <c r="AC367" s="123"/>
      <c r="AD367" s="123"/>
      <c r="AE367" s="123"/>
    </row>
    <row r="368">
      <c r="A368" s="142">
        <v>10807.0</v>
      </c>
      <c r="B368" s="143" t="s">
        <v>6512</v>
      </c>
      <c r="C368" s="124" t="b">
        <v>0</v>
      </c>
      <c r="D368" s="3" t="s">
        <v>6461</v>
      </c>
      <c r="E368" s="128" t="str">
        <f t="shared" si="29"/>
        <v>#VALUE!</v>
      </c>
      <c r="F368" s="128" t="str">
        <f t="shared" si="30"/>
        <v>#VALUE!</v>
      </c>
      <c r="G368" s="128" t="str">
        <f t="shared" si="31"/>
        <v>#VALUE!</v>
      </c>
      <c r="H368" s="128" t="str">
        <f t="shared" si="32"/>
        <v>#VALUE!</v>
      </c>
      <c r="I368" s="128" t="str">
        <f t="shared" si="33"/>
        <v>#VALUE!</v>
      </c>
      <c r="J368" s="128" t="str">
        <f t="shared" si="34"/>
        <v>#VALUE!</v>
      </c>
      <c r="K368" s="128" t="str">
        <f t="shared" si="35"/>
        <v>#VALUE!</v>
      </c>
      <c r="L368" s="128" t="str">
        <f t="shared" si="36"/>
        <v>#VALUE!</v>
      </c>
      <c r="M368" s="134" t="str">
        <f t="shared" si="37"/>
        <v>OPI RX</v>
      </c>
      <c r="N368" s="128" t="str">
        <f t="shared" si="38"/>
        <v>#VALUE!</v>
      </c>
      <c r="O368" s="128" t="str">
        <f t="shared" si="39"/>
        <v>#VALUE!</v>
      </c>
      <c r="P368" s="135" t="str">
        <f t="shared" si="12"/>
        <v>OPIOIDS</v>
      </c>
      <c r="Q368" s="4" t="b">
        <v>0</v>
      </c>
      <c r="R368" s="4" t="str">
        <f t="shared" si="13"/>
        <v>LOW</v>
      </c>
      <c r="S368" s="3"/>
      <c r="T368" s="3" t="str">
        <f t="shared" si="40"/>
        <v> - </v>
      </c>
      <c r="U368" s="4" t="str">
        <f t="shared" si="15"/>
        <v>DUE COMM</v>
      </c>
      <c r="V368" s="4" t="str">
        <f t="shared" si="16"/>
        <v> </v>
      </c>
      <c r="W368" s="123"/>
      <c r="X368" s="123"/>
      <c r="Y368" s="123"/>
      <c r="Z368" s="123"/>
      <c r="AA368" s="123"/>
      <c r="AB368" s="123"/>
      <c r="AC368" s="123"/>
      <c r="AD368" s="123"/>
      <c r="AE368" s="123"/>
    </row>
    <row r="369">
      <c r="A369" s="137">
        <v>10817.0</v>
      </c>
      <c r="B369" s="138" t="s">
        <v>6641</v>
      </c>
      <c r="C369" s="132" t="b">
        <v>1</v>
      </c>
      <c r="D369" s="133">
        <v>44539.0</v>
      </c>
      <c r="E369" s="128" t="str">
        <f t="shared" si="29"/>
        <v>#VALUE!</v>
      </c>
      <c r="F369" s="134" t="str">
        <f t="shared" si="30"/>
        <v>OPI RX</v>
      </c>
      <c r="G369" s="128" t="str">
        <f t="shared" si="31"/>
        <v>#VALUE!</v>
      </c>
      <c r="H369" s="128" t="str">
        <f t="shared" si="32"/>
        <v>#VALUE!</v>
      </c>
      <c r="I369" s="128" t="str">
        <f t="shared" si="33"/>
        <v>#VALUE!</v>
      </c>
      <c r="J369" s="128" t="str">
        <f t="shared" si="34"/>
        <v>#VALUE!</v>
      </c>
      <c r="K369" s="128" t="str">
        <f t="shared" si="35"/>
        <v>#VALUE!</v>
      </c>
      <c r="L369" s="128" t="str">
        <f t="shared" si="36"/>
        <v>#VALUE!</v>
      </c>
      <c r="M369" s="128" t="str">
        <f t="shared" si="37"/>
        <v>#VALUE!</v>
      </c>
      <c r="N369" s="128" t="str">
        <f t="shared" si="38"/>
        <v>#VALUE!</v>
      </c>
      <c r="O369" s="128" t="str">
        <f t="shared" si="39"/>
        <v>#VALUE!</v>
      </c>
      <c r="P369" s="135" t="str">
        <f t="shared" si="12"/>
        <v>OPIOIDS</v>
      </c>
      <c r="Q369" s="4" t="b">
        <v>1</v>
      </c>
      <c r="R369" s="135" t="str">
        <f t="shared" si="13"/>
        <v>HIGH</v>
      </c>
      <c r="S369" s="3">
        <v>44215.0</v>
      </c>
      <c r="T369" s="136">
        <f t="shared" si="40"/>
        <v>44539</v>
      </c>
      <c r="U369" s="4" t="str">
        <f t="shared" si="15"/>
        <v>DUE COMM</v>
      </c>
      <c r="V369" s="4" t="str">
        <f t="shared" si="16"/>
        <v> </v>
      </c>
      <c r="W369" s="123"/>
      <c r="X369" s="123"/>
      <c r="Y369" s="123"/>
      <c r="Z369" s="123"/>
      <c r="AA369" s="123"/>
      <c r="AB369" s="123"/>
      <c r="AC369" s="123"/>
      <c r="AD369" s="123"/>
      <c r="AE369" s="123"/>
    </row>
    <row r="370">
      <c r="A370" s="130">
        <v>10829.0</v>
      </c>
      <c r="B370" s="131" t="s">
        <v>6461</v>
      </c>
      <c r="C370" s="132" t="b">
        <v>1</v>
      </c>
      <c r="D370" s="133">
        <v>44519.0</v>
      </c>
      <c r="E370" s="128" t="str">
        <f t="shared" si="29"/>
        <v>#VALUE!</v>
      </c>
      <c r="F370" s="128" t="str">
        <f t="shared" si="30"/>
        <v>#VALUE!</v>
      </c>
      <c r="G370" s="128" t="str">
        <f t="shared" si="31"/>
        <v>#VALUE!</v>
      </c>
      <c r="H370" s="128" t="str">
        <f t="shared" si="32"/>
        <v>#VALUE!</v>
      </c>
      <c r="I370" s="128" t="str">
        <f t="shared" si="33"/>
        <v>#VALUE!</v>
      </c>
      <c r="J370" s="128" t="str">
        <f t="shared" si="34"/>
        <v>#VALUE!</v>
      </c>
      <c r="K370" s="128" t="str">
        <f t="shared" si="35"/>
        <v>#VALUE!</v>
      </c>
      <c r="L370" s="128" t="str">
        <f t="shared" si="36"/>
        <v>#VALUE!</v>
      </c>
      <c r="M370" s="128" t="str">
        <f t="shared" si="37"/>
        <v>#VALUE!</v>
      </c>
      <c r="N370" s="128" t="str">
        <f t="shared" si="38"/>
        <v>#VALUE!</v>
      </c>
      <c r="O370" s="128" t="str">
        <f t="shared" si="39"/>
        <v>#VALUE!</v>
      </c>
      <c r="P370" s="4" t="str">
        <f t="shared" si="12"/>
        <v>NO RX</v>
      </c>
      <c r="Q370" s="4" t="b">
        <v>0</v>
      </c>
      <c r="R370" s="4" t="str">
        <f t="shared" si="13"/>
        <v>LOW</v>
      </c>
      <c r="S370" s="3">
        <v>44180.0</v>
      </c>
      <c r="T370" s="136">
        <f t="shared" si="40"/>
        <v>44519</v>
      </c>
      <c r="U370" s="4" t="str">
        <f t="shared" si="15"/>
        <v>DUE COMM</v>
      </c>
      <c r="V370" s="4" t="str">
        <f t="shared" si="16"/>
        <v> </v>
      </c>
      <c r="W370" s="123"/>
      <c r="X370" s="123"/>
      <c r="Y370" s="123"/>
      <c r="Z370" s="123"/>
      <c r="AA370" s="123"/>
      <c r="AB370" s="123"/>
      <c r="AC370" s="123"/>
      <c r="AD370" s="123"/>
      <c r="AE370" s="123"/>
    </row>
    <row r="371">
      <c r="A371" s="142">
        <v>10832.0</v>
      </c>
      <c r="B371" s="143" t="s">
        <v>6588</v>
      </c>
      <c r="C371" s="122" t="b">
        <v>0</v>
      </c>
      <c r="D371" s="3" t="s">
        <v>6461</v>
      </c>
      <c r="E371" s="134" t="str">
        <f t="shared" si="29"/>
        <v>OPI RX</v>
      </c>
      <c r="F371" s="128" t="str">
        <f t="shared" si="30"/>
        <v>#VALUE!</v>
      </c>
      <c r="G371" s="128" t="str">
        <f t="shared" si="31"/>
        <v>#VALUE!</v>
      </c>
      <c r="H371" s="128" t="str">
        <f t="shared" si="32"/>
        <v>#VALUE!</v>
      </c>
      <c r="I371" s="128" t="str">
        <f t="shared" si="33"/>
        <v>#VALUE!</v>
      </c>
      <c r="J371" s="128" t="str">
        <f t="shared" si="34"/>
        <v>#VALUE!</v>
      </c>
      <c r="K371" s="128" t="str">
        <f t="shared" si="35"/>
        <v>#VALUE!</v>
      </c>
      <c r="L371" s="128" t="str">
        <f t="shared" si="36"/>
        <v>#VALUE!</v>
      </c>
      <c r="M371" s="128" t="str">
        <f t="shared" si="37"/>
        <v>#VALUE!</v>
      </c>
      <c r="N371" s="128" t="str">
        <f t="shared" si="38"/>
        <v>#VALUE!</v>
      </c>
      <c r="O371" s="128" t="str">
        <f t="shared" si="39"/>
        <v>#VALUE!</v>
      </c>
      <c r="P371" s="135" t="str">
        <f t="shared" si="12"/>
        <v>OPIOIDS</v>
      </c>
      <c r="Q371" s="4" t="b">
        <v>0</v>
      </c>
      <c r="R371" s="4" t="str">
        <f t="shared" si="13"/>
        <v>LOW</v>
      </c>
      <c r="S371" s="3"/>
      <c r="T371" s="3" t="str">
        <f t="shared" si="40"/>
        <v> - </v>
      </c>
      <c r="U371" s="4" t="str">
        <f t="shared" si="15"/>
        <v>DUE COMM</v>
      </c>
      <c r="V371" s="4" t="str">
        <f t="shared" si="16"/>
        <v> </v>
      </c>
      <c r="W371" s="123"/>
      <c r="X371" s="123"/>
      <c r="Y371" s="123"/>
      <c r="Z371" s="123"/>
      <c r="AA371" s="123"/>
      <c r="AB371" s="123"/>
      <c r="AC371" s="123"/>
      <c r="AD371" s="123"/>
      <c r="AE371" s="123"/>
    </row>
    <row r="372">
      <c r="A372" s="137">
        <v>10854.0</v>
      </c>
      <c r="B372" s="138" t="s">
        <v>6463</v>
      </c>
      <c r="C372" s="132" t="b">
        <v>1</v>
      </c>
      <c r="D372" s="133">
        <v>44494.0</v>
      </c>
      <c r="E372" s="128" t="str">
        <f t="shared" si="29"/>
        <v>#VALUE!</v>
      </c>
      <c r="F372" s="134" t="str">
        <f t="shared" si="30"/>
        <v>OPI RX</v>
      </c>
      <c r="G372" s="128" t="str">
        <f t="shared" si="31"/>
        <v>#VALUE!</v>
      </c>
      <c r="H372" s="128" t="str">
        <f t="shared" si="32"/>
        <v>#VALUE!</v>
      </c>
      <c r="I372" s="128" t="str">
        <f t="shared" si="33"/>
        <v>#VALUE!</v>
      </c>
      <c r="J372" s="128" t="str">
        <f t="shared" si="34"/>
        <v>#VALUE!</v>
      </c>
      <c r="K372" s="128" t="str">
        <f t="shared" si="35"/>
        <v>#VALUE!</v>
      </c>
      <c r="L372" s="128" t="str">
        <f t="shared" si="36"/>
        <v>#VALUE!</v>
      </c>
      <c r="M372" s="128" t="str">
        <f t="shared" si="37"/>
        <v>#VALUE!</v>
      </c>
      <c r="N372" s="128" t="str">
        <f t="shared" si="38"/>
        <v>#VALUE!</v>
      </c>
      <c r="O372" s="128" t="str">
        <f t="shared" si="39"/>
        <v>#VALUE!</v>
      </c>
      <c r="P372" s="135" t="str">
        <f t="shared" si="12"/>
        <v>OPIOIDS</v>
      </c>
      <c r="Q372" s="4" t="b">
        <v>0</v>
      </c>
      <c r="R372" s="4" t="str">
        <f t="shared" si="13"/>
        <v>LOW</v>
      </c>
      <c r="S372" s="3">
        <v>44188.0</v>
      </c>
      <c r="T372" s="136">
        <f t="shared" si="40"/>
        <v>44494</v>
      </c>
      <c r="U372" s="4" t="str">
        <f t="shared" si="15"/>
        <v>DUE COMM</v>
      </c>
      <c r="V372" s="4" t="str">
        <f t="shared" si="16"/>
        <v> </v>
      </c>
      <c r="W372" s="123"/>
      <c r="X372" s="123"/>
      <c r="Y372" s="123"/>
      <c r="Z372" s="123"/>
      <c r="AA372" s="123"/>
      <c r="AB372" s="123"/>
      <c r="AC372" s="123"/>
      <c r="AD372" s="123"/>
      <c r="AE372" s="123"/>
    </row>
    <row r="373">
      <c r="A373" s="142">
        <v>10869.0</v>
      </c>
      <c r="B373" s="143" t="s">
        <v>6512</v>
      </c>
      <c r="C373" s="124" t="b">
        <v>0</v>
      </c>
      <c r="D373" s="3" t="s">
        <v>6461</v>
      </c>
      <c r="E373" s="128" t="str">
        <f t="shared" si="29"/>
        <v>#VALUE!</v>
      </c>
      <c r="F373" s="128" t="str">
        <f t="shared" si="30"/>
        <v>#VALUE!</v>
      </c>
      <c r="G373" s="128" t="str">
        <f t="shared" si="31"/>
        <v>#VALUE!</v>
      </c>
      <c r="H373" s="128" t="str">
        <f t="shared" si="32"/>
        <v>#VALUE!</v>
      </c>
      <c r="I373" s="128" t="str">
        <f t="shared" si="33"/>
        <v>#VALUE!</v>
      </c>
      <c r="J373" s="128" t="str">
        <f t="shared" si="34"/>
        <v>#VALUE!</v>
      </c>
      <c r="K373" s="128" t="str">
        <f t="shared" si="35"/>
        <v>#VALUE!</v>
      </c>
      <c r="L373" s="128" t="str">
        <f t="shared" si="36"/>
        <v>#VALUE!</v>
      </c>
      <c r="M373" s="134" t="str">
        <f t="shared" si="37"/>
        <v>OPI RX</v>
      </c>
      <c r="N373" s="128" t="str">
        <f t="shared" si="38"/>
        <v>#VALUE!</v>
      </c>
      <c r="O373" s="128" t="str">
        <f t="shared" si="39"/>
        <v>#VALUE!</v>
      </c>
      <c r="P373" s="135" t="str">
        <f t="shared" si="12"/>
        <v>OPIOIDS</v>
      </c>
      <c r="Q373" s="4" t="b">
        <v>0</v>
      </c>
      <c r="R373" s="4" t="str">
        <f t="shared" si="13"/>
        <v>LOW</v>
      </c>
      <c r="S373" s="3"/>
      <c r="T373" s="3" t="str">
        <f t="shared" si="40"/>
        <v> - </v>
      </c>
      <c r="U373" s="4" t="str">
        <f t="shared" si="15"/>
        <v>DUE COMM</v>
      </c>
      <c r="V373" s="4" t="str">
        <f t="shared" si="16"/>
        <v> </v>
      </c>
      <c r="W373" s="123"/>
      <c r="X373" s="123"/>
      <c r="Y373" s="123"/>
      <c r="Z373" s="123"/>
      <c r="AA373" s="123"/>
      <c r="AB373" s="123"/>
      <c r="AC373" s="123"/>
      <c r="AD373" s="123"/>
      <c r="AE373" s="123"/>
    </row>
    <row r="374">
      <c r="A374" s="137">
        <v>10878.0</v>
      </c>
      <c r="B374" s="138" t="s">
        <v>6642</v>
      </c>
      <c r="C374" s="139" t="b">
        <v>1</v>
      </c>
      <c r="D374" s="133">
        <v>44565.0</v>
      </c>
      <c r="E374" s="128" t="str">
        <f t="shared" si="29"/>
        <v>#VALUE!</v>
      </c>
      <c r="F374" s="128" t="str">
        <f t="shared" si="30"/>
        <v>#VALUE!</v>
      </c>
      <c r="G374" s="134" t="str">
        <f t="shared" si="31"/>
        <v>OPI RX</v>
      </c>
      <c r="H374" s="128" t="str">
        <f t="shared" si="32"/>
        <v>#VALUE!</v>
      </c>
      <c r="I374" s="128" t="str">
        <f t="shared" si="33"/>
        <v>#VALUE!</v>
      </c>
      <c r="J374" s="134" t="str">
        <f t="shared" si="34"/>
        <v>OPI RX</v>
      </c>
      <c r="K374" s="128" t="str">
        <f t="shared" si="35"/>
        <v>#VALUE!</v>
      </c>
      <c r="L374" s="128" t="str">
        <f t="shared" si="36"/>
        <v>#VALUE!</v>
      </c>
      <c r="M374" s="128" t="str">
        <f t="shared" si="37"/>
        <v>#VALUE!</v>
      </c>
      <c r="N374" s="128" t="str">
        <f t="shared" si="38"/>
        <v>#VALUE!</v>
      </c>
      <c r="O374" s="128" t="str">
        <f t="shared" si="39"/>
        <v>#VALUE!</v>
      </c>
      <c r="P374" s="135" t="str">
        <f t="shared" si="12"/>
        <v>OPIOIDS</v>
      </c>
      <c r="Q374" s="4" t="b">
        <v>0</v>
      </c>
      <c r="R374" s="4" t="str">
        <f t="shared" si="13"/>
        <v>LOW</v>
      </c>
      <c r="S374" s="145">
        <v>44214.0</v>
      </c>
      <c r="T374" s="136">
        <f t="shared" si="40"/>
        <v>44565</v>
      </c>
      <c r="U374" s="4" t="str">
        <f t="shared" si="15"/>
        <v>DUE COMM</v>
      </c>
      <c r="V374" s="4" t="str">
        <f t="shared" si="16"/>
        <v> </v>
      </c>
      <c r="W374" s="123"/>
      <c r="X374" s="123"/>
      <c r="Y374" s="123"/>
      <c r="Z374" s="123"/>
      <c r="AA374" s="123"/>
      <c r="AB374" s="123"/>
      <c r="AC374" s="123"/>
      <c r="AD374" s="123"/>
      <c r="AE374" s="123"/>
    </row>
    <row r="375">
      <c r="A375" s="127">
        <v>10882.0</v>
      </c>
      <c r="B375" s="2" t="s">
        <v>6643</v>
      </c>
      <c r="C375" s="122" t="b">
        <v>0</v>
      </c>
      <c r="D375" s="3" t="s">
        <v>6461</v>
      </c>
      <c r="E375" s="128" t="str">
        <f t="shared" si="29"/>
        <v>#VALUE!</v>
      </c>
      <c r="F375" s="134" t="str">
        <f t="shared" si="30"/>
        <v>OPI RX</v>
      </c>
      <c r="G375" s="128" t="str">
        <f t="shared" si="31"/>
        <v>#VALUE!</v>
      </c>
      <c r="H375" s="128" t="str">
        <f t="shared" si="32"/>
        <v>#VALUE!</v>
      </c>
      <c r="I375" s="128" t="str">
        <f t="shared" si="33"/>
        <v>#VALUE!</v>
      </c>
      <c r="J375" s="128" t="str">
        <f t="shared" si="34"/>
        <v>#VALUE!</v>
      </c>
      <c r="K375" s="128" t="str">
        <f t="shared" si="35"/>
        <v>#VALUE!</v>
      </c>
      <c r="L375" s="128" t="str">
        <f t="shared" si="36"/>
        <v>#VALUE!</v>
      </c>
      <c r="M375" s="128" t="str">
        <f t="shared" si="37"/>
        <v>#VALUE!</v>
      </c>
      <c r="N375" s="128" t="str">
        <f t="shared" si="38"/>
        <v>#VALUE!</v>
      </c>
      <c r="O375" s="128" t="str">
        <f t="shared" si="39"/>
        <v>#VALUE!</v>
      </c>
      <c r="P375" s="135" t="str">
        <f t="shared" si="12"/>
        <v>OPIOIDS</v>
      </c>
      <c r="Q375" s="4" t="b">
        <v>1</v>
      </c>
      <c r="R375" s="135" t="str">
        <f t="shared" si="13"/>
        <v>HIGH</v>
      </c>
      <c r="S375" s="3"/>
      <c r="T375" s="3" t="str">
        <f t="shared" si="40"/>
        <v> - </v>
      </c>
      <c r="U375" s="4" t="str">
        <f t="shared" si="15"/>
        <v>DUE COMM</v>
      </c>
      <c r="V375" s="4" t="str">
        <f t="shared" si="16"/>
        <v> </v>
      </c>
      <c r="W375" s="123"/>
      <c r="X375" s="123"/>
      <c r="Y375" s="123"/>
      <c r="Z375" s="123"/>
      <c r="AA375" s="123"/>
      <c r="AB375" s="123"/>
      <c r="AC375" s="123"/>
      <c r="AD375" s="123"/>
      <c r="AE375" s="123"/>
    </row>
    <row r="376">
      <c r="A376" s="142">
        <v>10895.0</v>
      </c>
      <c r="B376" s="2" t="s">
        <v>6461</v>
      </c>
      <c r="C376" s="122" t="b">
        <v>0</v>
      </c>
      <c r="D376" s="3" t="s">
        <v>6461</v>
      </c>
      <c r="E376" s="128" t="str">
        <f t="shared" si="29"/>
        <v>#VALUE!</v>
      </c>
      <c r="F376" s="128" t="str">
        <f t="shared" si="30"/>
        <v>#VALUE!</v>
      </c>
      <c r="G376" s="128" t="str">
        <f t="shared" si="31"/>
        <v>#VALUE!</v>
      </c>
      <c r="H376" s="128" t="str">
        <f t="shared" si="32"/>
        <v>#VALUE!</v>
      </c>
      <c r="I376" s="128" t="str">
        <f t="shared" si="33"/>
        <v>#VALUE!</v>
      </c>
      <c r="J376" s="128" t="str">
        <f t="shared" si="34"/>
        <v>#VALUE!</v>
      </c>
      <c r="K376" s="128" t="str">
        <f t="shared" si="35"/>
        <v>#VALUE!</v>
      </c>
      <c r="L376" s="128" t="str">
        <f t="shared" si="36"/>
        <v>#VALUE!</v>
      </c>
      <c r="M376" s="128" t="str">
        <f t="shared" si="37"/>
        <v>#VALUE!</v>
      </c>
      <c r="N376" s="128" t="str">
        <f t="shared" si="38"/>
        <v>#VALUE!</v>
      </c>
      <c r="O376" s="128" t="str">
        <f t="shared" si="39"/>
        <v>#VALUE!</v>
      </c>
      <c r="P376" s="4" t="str">
        <f t="shared" si="12"/>
        <v>NO RX</v>
      </c>
      <c r="Q376" s="2" t="b">
        <v>0</v>
      </c>
      <c r="R376" s="4" t="str">
        <f t="shared" si="13"/>
        <v>LOW</v>
      </c>
      <c r="S376" s="3"/>
      <c r="T376" s="3" t="str">
        <f t="shared" si="40"/>
        <v> - </v>
      </c>
      <c r="U376" s="4" t="str">
        <f t="shared" si="15"/>
        <v>DUE COMM</v>
      </c>
      <c r="V376" s="4" t="str">
        <f t="shared" si="16"/>
        <v> </v>
      </c>
      <c r="W376" s="123"/>
      <c r="X376" s="123"/>
      <c r="Y376" s="123"/>
      <c r="Z376" s="123"/>
      <c r="AA376" s="123"/>
      <c r="AB376" s="123"/>
      <c r="AC376" s="123"/>
      <c r="AD376" s="123"/>
      <c r="AE376" s="123"/>
    </row>
    <row r="377">
      <c r="A377" s="137">
        <v>10903.0</v>
      </c>
      <c r="B377" s="138" t="s">
        <v>6491</v>
      </c>
      <c r="C377" s="132" t="b">
        <v>1</v>
      </c>
      <c r="D377" s="133">
        <v>44498.0</v>
      </c>
      <c r="E377" s="128" t="str">
        <f t="shared" si="29"/>
        <v>#VALUE!</v>
      </c>
      <c r="F377" s="134" t="str">
        <f t="shared" si="30"/>
        <v>OPI RX</v>
      </c>
      <c r="G377" s="128" t="str">
        <f t="shared" si="31"/>
        <v>#VALUE!</v>
      </c>
      <c r="H377" s="128" t="str">
        <f t="shared" si="32"/>
        <v>#VALUE!</v>
      </c>
      <c r="I377" s="128" t="str">
        <f t="shared" si="33"/>
        <v>#VALUE!</v>
      </c>
      <c r="J377" s="128" t="str">
        <f t="shared" si="34"/>
        <v>#VALUE!</v>
      </c>
      <c r="K377" s="128" t="str">
        <f t="shared" si="35"/>
        <v>#VALUE!</v>
      </c>
      <c r="L377" s="128" t="str">
        <f t="shared" si="36"/>
        <v>#VALUE!</v>
      </c>
      <c r="M377" s="128" t="str">
        <f t="shared" si="37"/>
        <v>#VALUE!</v>
      </c>
      <c r="N377" s="128" t="str">
        <f t="shared" si="38"/>
        <v>#VALUE!</v>
      </c>
      <c r="O377" s="128" t="str">
        <f t="shared" si="39"/>
        <v>#VALUE!</v>
      </c>
      <c r="P377" s="135" t="str">
        <f t="shared" si="12"/>
        <v>OPIOIDS</v>
      </c>
      <c r="Q377" s="4" t="b">
        <v>0</v>
      </c>
      <c r="R377" s="4" t="str">
        <f t="shared" si="13"/>
        <v>LOW</v>
      </c>
      <c r="S377" s="3">
        <v>44155.0</v>
      </c>
      <c r="T377" s="136">
        <f t="shared" si="40"/>
        <v>44498</v>
      </c>
      <c r="U377" s="4" t="str">
        <f t="shared" si="15"/>
        <v>DUE COMM</v>
      </c>
      <c r="V377" s="4" t="str">
        <f t="shared" si="16"/>
        <v> </v>
      </c>
      <c r="W377" s="123"/>
      <c r="X377" s="123"/>
      <c r="Y377" s="123"/>
      <c r="Z377" s="123"/>
      <c r="AA377" s="123"/>
      <c r="AB377" s="123"/>
      <c r="AC377" s="123"/>
      <c r="AD377" s="123"/>
      <c r="AE377" s="123"/>
    </row>
    <row r="378">
      <c r="A378" s="142">
        <v>10906.0</v>
      </c>
      <c r="B378" s="143" t="s">
        <v>6588</v>
      </c>
      <c r="C378" s="122" t="b">
        <v>0</v>
      </c>
      <c r="D378" s="3" t="s">
        <v>6461</v>
      </c>
      <c r="E378" s="134" t="str">
        <f t="shared" si="29"/>
        <v>OPI RX</v>
      </c>
      <c r="F378" s="128" t="str">
        <f t="shared" si="30"/>
        <v>#VALUE!</v>
      </c>
      <c r="G378" s="128" t="str">
        <f t="shared" si="31"/>
        <v>#VALUE!</v>
      </c>
      <c r="H378" s="128" t="str">
        <f t="shared" si="32"/>
        <v>#VALUE!</v>
      </c>
      <c r="I378" s="128" t="str">
        <f t="shared" si="33"/>
        <v>#VALUE!</v>
      </c>
      <c r="J378" s="128" t="str">
        <f t="shared" si="34"/>
        <v>#VALUE!</v>
      </c>
      <c r="K378" s="128" t="str">
        <f t="shared" si="35"/>
        <v>#VALUE!</v>
      </c>
      <c r="L378" s="128" t="str">
        <f t="shared" si="36"/>
        <v>#VALUE!</v>
      </c>
      <c r="M378" s="128" t="str">
        <f t="shared" si="37"/>
        <v>#VALUE!</v>
      </c>
      <c r="N378" s="128" t="str">
        <f t="shared" si="38"/>
        <v>#VALUE!</v>
      </c>
      <c r="O378" s="128" t="str">
        <f t="shared" si="39"/>
        <v>#VALUE!</v>
      </c>
      <c r="P378" s="135" t="str">
        <f t="shared" si="12"/>
        <v>OPIOIDS</v>
      </c>
      <c r="Q378" s="4" t="b">
        <v>0</v>
      </c>
      <c r="R378" s="4" t="str">
        <f t="shared" si="13"/>
        <v>LOW</v>
      </c>
      <c r="S378" s="3"/>
      <c r="T378" s="3" t="str">
        <f t="shared" si="40"/>
        <v> - </v>
      </c>
      <c r="U378" s="4" t="str">
        <f t="shared" si="15"/>
        <v>DUE COMM</v>
      </c>
      <c r="V378" s="4" t="str">
        <f t="shared" si="16"/>
        <v> </v>
      </c>
      <c r="W378" s="123"/>
      <c r="X378" s="123"/>
      <c r="Y378" s="123"/>
      <c r="Z378" s="123"/>
      <c r="AA378" s="123"/>
      <c r="AB378" s="123"/>
      <c r="AC378" s="123"/>
      <c r="AD378" s="123"/>
      <c r="AE378" s="123"/>
    </row>
    <row r="379">
      <c r="A379" s="142">
        <v>10912.0</v>
      </c>
      <c r="B379" s="2" t="s">
        <v>6461</v>
      </c>
      <c r="C379" s="124" t="b">
        <v>0</v>
      </c>
      <c r="D379" s="3" t="s">
        <v>6461</v>
      </c>
      <c r="E379" s="128" t="str">
        <f t="shared" si="29"/>
        <v>#VALUE!</v>
      </c>
      <c r="F379" s="128" t="str">
        <f t="shared" si="30"/>
        <v>#VALUE!</v>
      </c>
      <c r="G379" s="128" t="str">
        <f t="shared" si="31"/>
        <v>#VALUE!</v>
      </c>
      <c r="H379" s="128" t="str">
        <f t="shared" si="32"/>
        <v>#VALUE!</v>
      </c>
      <c r="I379" s="128" t="str">
        <f t="shared" si="33"/>
        <v>#VALUE!</v>
      </c>
      <c r="J379" s="128" t="str">
        <f t="shared" si="34"/>
        <v>#VALUE!</v>
      </c>
      <c r="K379" s="128" t="str">
        <f t="shared" si="35"/>
        <v>#VALUE!</v>
      </c>
      <c r="L379" s="128" t="str">
        <f t="shared" si="36"/>
        <v>#VALUE!</v>
      </c>
      <c r="M379" s="128" t="str">
        <f t="shared" si="37"/>
        <v>#VALUE!</v>
      </c>
      <c r="N379" s="128" t="str">
        <f t="shared" si="38"/>
        <v>#VALUE!</v>
      </c>
      <c r="O379" s="128" t="str">
        <f t="shared" si="39"/>
        <v>#VALUE!</v>
      </c>
      <c r="P379" s="4" t="str">
        <f t="shared" si="12"/>
        <v>NO RX</v>
      </c>
      <c r="Q379" s="4" t="b">
        <v>0</v>
      </c>
      <c r="R379" s="4" t="str">
        <f t="shared" si="13"/>
        <v>LOW</v>
      </c>
      <c r="S379" s="3"/>
      <c r="T379" s="3" t="str">
        <f t="shared" si="40"/>
        <v> - </v>
      </c>
      <c r="U379" s="4" t="str">
        <f t="shared" si="15"/>
        <v>DUE COMM</v>
      </c>
      <c r="V379" s="4" t="str">
        <f t="shared" si="16"/>
        <v> </v>
      </c>
      <c r="W379" s="123"/>
      <c r="X379" s="123"/>
      <c r="Y379" s="123"/>
      <c r="Z379" s="123"/>
      <c r="AA379" s="123"/>
      <c r="AB379" s="123"/>
      <c r="AC379" s="123"/>
      <c r="AD379" s="123"/>
      <c r="AE379" s="123"/>
    </row>
    <row r="380">
      <c r="A380" s="130">
        <v>10914.0</v>
      </c>
      <c r="B380" s="131" t="s">
        <v>6644</v>
      </c>
      <c r="C380" s="132" t="b">
        <v>1</v>
      </c>
      <c r="D380" s="133">
        <v>44519.0</v>
      </c>
      <c r="E380" s="128" t="str">
        <f t="shared" si="29"/>
        <v>#VALUE!</v>
      </c>
      <c r="F380" s="128" t="str">
        <f t="shared" si="30"/>
        <v>#VALUE!</v>
      </c>
      <c r="G380" s="128" t="str">
        <f t="shared" si="31"/>
        <v>#VALUE!</v>
      </c>
      <c r="H380" s="128" t="str">
        <f t="shared" si="32"/>
        <v>#VALUE!</v>
      </c>
      <c r="I380" s="128" t="str">
        <f t="shared" si="33"/>
        <v>#VALUE!</v>
      </c>
      <c r="J380" s="128" t="str">
        <f t="shared" si="34"/>
        <v>#VALUE!</v>
      </c>
      <c r="K380" s="128" t="str">
        <f t="shared" si="35"/>
        <v>#VALUE!</v>
      </c>
      <c r="L380" s="128" t="str">
        <f t="shared" si="36"/>
        <v>#VALUE!</v>
      </c>
      <c r="M380" s="128" t="str">
        <f t="shared" si="37"/>
        <v>#VALUE!</v>
      </c>
      <c r="N380" s="128" t="str">
        <f t="shared" si="38"/>
        <v>#VALUE!</v>
      </c>
      <c r="O380" s="134" t="str">
        <f t="shared" si="39"/>
        <v>OPI RX</v>
      </c>
      <c r="P380" s="135" t="str">
        <f t="shared" si="12"/>
        <v>OPIOIDS</v>
      </c>
      <c r="Q380" s="4" t="b">
        <v>0</v>
      </c>
      <c r="R380" s="4" t="str">
        <f t="shared" si="13"/>
        <v>LOW</v>
      </c>
      <c r="S380" s="3">
        <v>44196.0</v>
      </c>
      <c r="T380" s="136">
        <f t="shared" si="40"/>
        <v>44519</v>
      </c>
      <c r="U380" s="4" t="str">
        <f t="shared" si="15"/>
        <v>DUE COMM</v>
      </c>
      <c r="V380" s="4" t="str">
        <f t="shared" si="16"/>
        <v> </v>
      </c>
      <c r="W380" s="123"/>
      <c r="X380" s="123"/>
      <c r="Y380" s="123"/>
      <c r="Z380" s="123"/>
      <c r="AA380" s="123"/>
      <c r="AB380" s="123"/>
      <c r="AC380" s="123"/>
      <c r="AD380" s="123"/>
      <c r="AE380" s="123"/>
    </row>
    <row r="381">
      <c r="A381" s="127">
        <v>10925.0</v>
      </c>
      <c r="B381" s="2" t="s">
        <v>6500</v>
      </c>
      <c r="C381" s="124" t="b">
        <v>0</v>
      </c>
      <c r="D381" s="3" t="s">
        <v>6461</v>
      </c>
      <c r="E381" s="128" t="str">
        <f t="shared" si="29"/>
        <v>#VALUE!</v>
      </c>
      <c r="F381" s="128" t="str">
        <f t="shared" si="30"/>
        <v>#VALUE!</v>
      </c>
      <c r="G381" s="128" t="str">
        <f t="shared" si="31"/>
        <v>#VALUE!</v>
      </c>
      <c r="H381" s="128" t="str">
        <f t="shared" si="32"/>
        <v>#VALUE!</v>
      </c>
      <c r="I381" s="128" t="str">
        <f t="shared" si="33"/>
        <v>#VALUE!</v>
      </c>
      <c r="J381" s="128" t="str">
        <f t="shared" si="34"/>
        <v>#VALUE!</v>
      </c>
      <c r="K381" s="128" t="str">
        <f t="shared" si="35"/>
        <v>#VALUE!</v>
      </c>
      <c r="L381" s="128" t="str">
        <f t="shared" si="36"/>
        <v>#VALUE!</v>
      </c>
      <c r="M381" s="134" t="str">
        <f t="shared" si="37"/>
        <v>OPI RX</v>
      </c>
      <c r="N381" s="128" t="str">
        <f t="shared" si="38"/>
        <v>#VALUE!</v>
      </c>
      <c r="O381" s="128" t="str">
        <f t="shared" si="39"/>
        <v>#VALUE!</v>
      </c>
      <c r="P381" s="135" t="str">
        <f t="shared" si="12"/>
        <v>OPIOIDS</v>
      </c>
      <c r="Q381" s="4" t="b">
        <v>0</v>
      </c>
      <c r="R381" s="4" t="str">
        <f t="shared" si="13"/>
        <v>LOW</v>
      </c>
      <c r="S381" s="3"/>
      <c r="T381" s="3" t="str">
        <f t="shared" si="40"/>
        <v> - </v>
      </c>
      <c r="U381" s="4" t="str">
        <f t="shared" si="15"/>
        <v>DUE COMM</v>
      </c>
      <c r="V381" s="4" t="str">
        <f t="shared" si="16"/>
        <v> </v>
      </c>
      <c r="W381" s="123"/>
      <c r="X381" s="123"/>
      <c r="Y381" s="123"/>
      <c r="Z381" s="123"/>
      <c r="AA381" s="123"/>
      <c r="AB381" s="123"/>
      <c r="AC381" s="123"/>
      <c r="AD381" s="123"/>
      <c r="AE381" s="123"/>
    </row>
    <row r="382">
      <c r="A382" s="130">
        <v>10929.0</v>
      </c>
      <c r="B382" s="131" t="s">
        <v>6601</v>
      </c>
      <c r="C382" s="132" t="b">
        <v>1</v>
      </c>
      <c r="D382" s="133">
        <v>44530.0</v>
      </c>
      <c r="E382" s="128" t="str">
        <f t="shared" si="29"/>
        <v>#VALUE!</v>
      </c>
      <c r="F382" s="128" t="str">
        <f t="shared" si="30"/>
        <v>#VALUE!</v>
      </c>
      <c r="G382" s="128" t="str">
        <f t="shared" si="31"/>
        <v>#VALUE!</v>
      </c>
      <c r="H382" s="128" t="str">
        <f t="shared" si="32"/>
        <v>#VALUE!</v>
      </c>
      <c r="I382" s="128" t="str">
        <f t="shared" si="33"/>
        <v>#VALUE!</v>
      </c>
      <c r="J382" s="128" t="str">
        <f t="shared" si="34"/>
        <v>#VALUE!</v>
      </c>
      <c r="K382" s="128" t="str">
        <f t="shared" si="35"/>
        <v>#VALUE!</v>
      </c>
      <c r="L382" s="128" t="str">
        <f t="shared" si="36"/>
        <v>#VALUE!</v>
      </c>
      <c r="M382" s="128" t="str">
        <f t="shared" si="37"/>
        <v>#VALUE!</v>
      </c>
      <c r="N382" s="128" t="str">
        <f t="shared" si="38"/>
        <v>#VALUE!</v>
      </c>
      <c r="O382" s="134" t="str">
        <f t="shared" si="39"/>
        <v>OPI RX</v>
      </c>
      <c r="P382" s="135" t="str">
        <f t="shared" si="12"/>
        <v>OPIOIDS</v>
      </c>
      <c r="Q382" s="4" t="b">
        <v>0</v>
      </c>
      <c r="R382" s="4" t="str">
        <f t="shared" si="13"/>
        <v>LOW</v>
      </c>
      <c r="S382" s="3">
        <v>44215.0</v>
      </c>
      <c r="T382" s="136">
        <f t="shared" si="40"/>
        <v>44530</v>
      </c>
      <c r="U382" s="4" t="str">
        <f t="shared" si="15"/>
        <v>DUE COMM</v>
      </c>
      <c r="V382" s="4" t="str">
        <f t="shared" si="16"/>
        <v> </v>
      </c>
      <c r="W382" s="123"/>
      <c r="X382" s="123"/>
      <c r="Y382" s="123"/>
      <c r="Z382" s="123"/>
      <c r="AA382" s="123"/>
      <c r="AB382" s="123"/>
      <c r="AC382" s="123"/>
      <c r="AD382" s="123"/>
      <c r="AE382" s="123"/>
    </row>
    <row r="383">
      <c r="A383" s="130">
        <v>10941.0</v>
      </c>
      <c r="B383" s="131" t="s">
        <v>6645</v>
      </c>
      <c r="C383" s="132" t="b">
        <v>1</v>
      </c>
      <c r="D383" s="133">
        <v>44476.0</v>
      </c>
      <c r="E383" s="128" t="str">
        <f t="shared" si="29"/>
        <v>#VALUE!</v>
      </c>
      <c r="F383" s="134" t="str">
        <f t="shared" si="30"/>
        <v>OPI RX</v>
      </c>
      <c r="G383" s="128" t="str">
        <f t="shared" si="31"/>
        <v>#VALUE!</v>
      </c>
      <c r="H383" s="128" t="str">
        <f t="shared" si="32"/>
        <v>#VALUE!</v>
      </c>
      <c r="I383" s="128" t="str">
        <f t="shared" si="33"/>
        <v>#VALUE!</v>
      </c>
      <c r="J383" s="128" t="str">
        <f t="shared" si="34"/>
        <v>#VALUE!</v>
      </c>
      <c r="K383" s="128" t="str">
        <f t="shared" si="35"/>
        <v>#VALUE!</v>
      </c>
      <c r="L383" s="128" t="str">
        <f t="shared" si="36"/>
        <v>#VALUE!</v>
      </c>
      <c r="M383" s="128" t="str">
        <f t="shared" si="37"/>
        <v>#VALUE!</v>
      </c>
      <c r="N383" s="128" t="str">
        <f t="shared" si="38"/>
        <v>#VALUE!</v>
      </c>
      <c r="O383" s="128" t="str">
        <f t="shared" si="39"/>
        <v>#VALUE!</v>
      </c>
      <c r="P383" s="135" t="str">
        <f t="shared" si="12"/>
        <v>OPIOIDS</v>
      </c>
      <c r="Q383" s="2" t="b">
        <v>0</v>
      </c>
      <c r="R383" s="4" t="str">
        <f t="shared" si="13"/>
        <v>LOW</v>
      </c>
      <c r="S383" s="3">
        <v>44146.0</v>
      </c>
      <c r="T383" s="136">
        <f t="shared" si="40"/>
        <v>44476</v>
      </c>
      <c r="U383" s="4" t="str">
        <f t="shared" si="15"/>
        <v>DUE COMM</v>
      </c>
      <c r="V383" s="4" t="str">
        <f t="shared" si="16"/>
        <v> </v>
      </c>
      <c r="W383" s="123"/>
      <c r="X383" s="123"/>
      <c r="Y383" s="123"/>
      <c r="Z383" s="123"/>
      <c r="AA383" s="123"/>
      <c r="AB383" s="123"/>
      <c r="AC383" s="123"/>
      <c r="AD383" s="123"/>
      <c r="AE383" s="123"/>
    </row>
    <row r="384">
      <c r="A384" s="137">
        <v>10942.0</v>
      </c>
      <c r="B384" s="138" t="s">
        <v>6500</v>
      </c>
      <c r="C384" s="139" t="b">
        <v>1</v>
      </c>
      <c r="D384" s="140">
        <v>44582.0</v>
      </c>
      <c r="E384" s="128" t="str">
        <f t="shared" si="29"/>
        <v>#VALUE!</v>
      </c>
      <c r="F384" s="128" t="str">
        <f t="shared" si="30"/>
        <v>#VALUE!</v>
      </c>
      <c r="G384" s="128" t="str">
        <f t="shared" si="31"/>
        <v>#VALUE!</v>
      </c>
      <c r="H384" s="128" t="str">
        <f t="shared" si="32"/>
        <v>#VALUE!</v>
      </c>
      <c r="I384" s="128" t="str">
        <f t="shared" si="33"/>
        <v>#VALUE!</v>
      </c>
      <c r="J384" s="128" t="str">
        <f t="shared" si="34"/>
        <v>#VALUE!</v>
      </c>
      <c r="K384" s="128" t="str">
        <f t="shared" si="35"/>
        <v>#VALUE!</v>
      </c>
      <c r="L384" s="128" t="str">
        <f t="shared" si="36"/>
        <v>#VALUE!</v>
      </c>
      <c r="M384" s="134" t="str">
        <f t="shared" si="37"/>
        <v>OPI RX</v>
      </c>
      <c r="N384" s="128" t="str">
        <f t="shared" si="38"/>
        <v>#VALUE!</v>
      </c>
      <c r="O384" s="128" t="str">
        <f t="shared" si="39"/>
        <v>#VALUE!</v>
      </c>
      <c r="P384" s="135" t="str">
        <f t="shared" si="12"/>
        <v>OPIOIDS</v>
      </c>
      <c r="Q384" s="4" t="b">
        <v>0</v>
      </c>
      <c r="R384" s="4" t="str">
        <f t="shared" si="13"/>
        <v>LOW</v>
      </c>
      <c r="S384" s="3"/>
      <c r="T384" s="136">
        <f t="shared" si="40"/>
        <v>44582</v>
      </c>
      <c r="U384" s="4" t="str">
        <f t="shared" si="15"/>
        <v>DUE COMM</v>
      </c>
      <c r="V384" s="4" t="str">
        <f t="shared" si="16"/>
        <v> </v>
      </c>
      <c r="W384" s="123"/>
      <c r="X384" s="123"/>
      <c r="Y384" s="123"/>
      <c r="Z384" s="123"/>
      <c r="AA384" s="123"/>
      <c r="AB384" s="123"/>
      <c r="AC384" s="123"/>
      <c r="AD384" s="123"/>
      <c r="AE384" s="123"/>
    </row>
    <row r="385">
      <c r="A385" s="130">
        <v>10945.0</v>
      </c>
      <c r="B385" s="55" t="s">
        <v>6507</v>
      </c>
      <c r="C385" s="139" t="b">
        <v>1</v>
      </c>
      <c r="D385" s="140">
        <v>44577.0</v>
      </c>
      <c r="E385" s="128" t="str">
        <f t="shared" si="29"/>
        <v>#VALUE!</v>
      </c>
      <c r="F385" s="134" t="str">
        <f t="shared" si="30"/>
        <v>OPI RX</v>
      </c>
      <c r="G385" s="128" t="str">
        <f t="shared" si="31"/>
        <v>#VALUE!</v>
      </c>
      <c r="H385" s="128" t="str">
        <f t="shared" si="32"/>
        <v>#VALUE!</v>
      </c>
      <c r="I385" s="128" t="str">
        <f t="shared" si="33"/>
        <v>#VALUE!</v>
      </c>
      <c r="J385" s="128" t="str">
        <f t="shared" si="34"/>
        <v>#VALUE!</v>
      </c>
      <c r="K385" s="128" t="str">
        <f t="shared" si="35"/>
        <v>#VALUE!</v>
      </c>
      <c r="L385" s="128" t="str">
        <f t="shared" si="36"/>
        <v>#VALUE!</v>
      </c>
      <c r="M385" s="128" t="str">
        <f t="shared" si="37"/>
        <v>#VALUE!</v>
      </c>
      <c r="N385" s="128" t="str">
        <f t="shared" si="38"/>
        <v>#VALUE!</v>
      </c>
      <c r="O385" s="128" t="str">
        <f t="shared" si="39"/>
        <v>#VALUE!</v>
      </c>
      <c r="P385" s="135" t="str">
        <f t="shared" si="12"/>
        <v>OPIOIDS</v>
      </c>
      <c r="Q385" s="4" t="b">
        <v>0</v>
      </c>
      <c r="R385" s="4" t="str">
        <f t="shared" si="13"/>
        <v>LOW</v>
      </c>
      <c r="S385" s="3"/>
      <c r="T385" s="136">
        <f t="shared" si="40"/>
        <v>44577</v>
      </c>
      <c r="U385" s="4" t="str">
        <f t="shared" si="15"/>
        <v>DUE COMM</v>
      </c>
      <c r="V385" s="4" t="str">
        <f t="shared" si="16"/>
        <v> </v>
      </c>
      <c r="W385" s="123"/>
      <c r="X385" s="123"/>
      <c r="Y385" s="123"/>
      <c r="Z385" s="123"/>
      <c r="AA385" s="123"/>
      <c r="AB385" s="123"/>
      <c r="AC385" s="123"/>
      <c r="AD385" s="123"/>
      <c r="AE385" s="123"/>
    </row>
    <row r="386">
      <c r="A386" s="142">
        <v>10948.0</v>
      </c>
      <c r="B386" s="143" t="s">
        <v>6483</v>
      </c>
      <c r="C386" s="124" t="b">
        <v>0</v>
      </c>
      <c r="D386" s="3" t="s">
        <v>6461</v>
      </c>
      <c r="E386" s="128" t="str">
        <f t="shared" si="29"/>
        <v>#VALUE!</v>
      </c>
      <c r="F386" s="128" t="str">
        <f t="shared" si="30"/>
        <v>#VALUE!</v>
      </c>
      <c r="G386" s="128" t="str">
        <f t="shared" si="31"/>
        <v>#VALUE!</v>
      </c>
      <c r="H386" s="128" t="str">
        <f t="shared" si="32"/>
        <v>#VALUE!</v>
      </c>
      <c r="I386" s="128" t="str">
        <f t="shared" si="33"/>
        <v>#VALUE!</v>
      </c>
      <c r="J386" s="128" t="str">
        <f t="shared" si="34"/>
        <v>#VALUE!</v>
      </c>
      <c r="K386" s="128" t="str">
        <f t="shared" si="35"/>
        <v>#VALUE!</v>
      </c>
      <c r="L386" s="128" t="str">
        <f t="shared" si="36"/>
        <v>#VALUE!</v>
      </c>
      <c r="M386" s="128" t="str">
        <f t="shared" si="37"/>
        <v>#VALUE!</v>
      </c>
      <c r="N386" s="128" t="str">
        <f t="shared" si="38"/>
        <v>#VALUE!</v>
      </c>
      <c r="O386" s="128" t="str">
        <f t="shared" si="39"/>
        <v>#VALUE!</v>
      </c>
      <c r="P386" s="4" t="str">
        <f t="shared" si="12"/>
        <v>NO RX</v>
      </c>
      <c r="Q386" s="4" t="b">
        <v>0</v>
      </c>
      <c r="R386" s="4" t="str">
        <f t="shared" si="13"/>
        <v>LOW</v>
      </c>
      <c r="S386" s="3"/>
      <c r="T386" s="3" t="str">
        <f t="shared" si="40"/>
        <v> - </v>
      </c>
      <c r="U386" s="4" t="str">
        <f t="shared" si="15"/>
        <v>DUE COMM</v>
      </c>
      <c r="V386" s="4" t="str">
        <f t="shared" si="16"/>
        <v> </v>
      </c>
      <c r="W386" s="123"/>
      <c r="X386" s="123"/>
      <c r="Y386" s="123"/>
      <c r="Z386" s="123"/>
      <c r="AA386" s="123"/>
      <c r="AB386" s="123"/>
      <c r="AC386" s="123"/>
      <c r="AD386" s="123"/>
      <c r="AE386" s="123"/>
    </row>
    <row r="387">
      <c r="A387" s="142">
        <v>10955.0</v>
      </c>
      <c r="B387" s="143" t="s">
        <v>6646</v>
      </c>
      <c r="C387" s="122" t="b">
        <v>0</v>
      </c>
      <c r="D387" s="3" t="s">
        <v>6461</v>
      </c>
      <c r="E387" s="128" t="str">
        <f t="shared" si="29"/>
        <v>#VALUE!</v>
      </c>
      <c r="F387" s="128" t="str">
        <f t="shared" si="30"/>
        <v>#VALUE!</v>
      </c>
      <c r="G387" s="128" t="str">
        <f t="shared" si="31"/>
        <v>#VALUE!</v>
      </c>
      <c r="H387" s="128" t="str">
        <f t="shared" si="32"/>
        <v>#VALUE!</v>
      </c>
      <c r="I387" s="128" t="str">
        <f t="shared" si="33"/>
        <v>#VALUE!</v>
      </c>
      <c r="J387" s="128" t="str">
        <f t="shared" si="34"/>
        <v>#VALUE!</v>
      </c>
      <c r="K387" s="128" t="str">
        <f t="shared" si="35"/>
        <v>#VALUE!</v>
      </c>
      <c r="L387" s="128" t="str">
        <f t="shared" si="36"/>
        <v>#VALUE!</v>
      </c>
      <c r="M387" s="128" t="str">
        <f t="shared" si="37"/>
        <v>#VALUE!</v>
      </c>
      <c r="N387" s="128" t="str">
        <f t="shared" si="38"/>
        <v>#VALUE!</v>
      </c>
      <c r="O387" s="128" t="str">
        <f t="shared" si="39"/>
        <v>#VALUE!</v>
      </c>
      <c r="P387" s="4" t="str">
        <f t="shared" si="12"/>
        <v>NO RX</v>
      </c>
      <c r="Q387" s="2" t="b">
        <v>0</v>
      </c>
      <c r="R387" s="4" t="str">
        <f t="shared" si="13"/>
        <v>LOW</v>
      </c>
      <c r="S387" s="3"/>
      <c r="T387" s="3" t="str">
        <f t="shared" si="40"/>
        <v> - </v>
      </c>
      <c r="U387" s="4" t="str">
        <f t="shared" si="15"/>
        <v>DUE COMM</v>
      </c>
      <c r="V387" s="4" t="str">
        <f t="shared" si="16"/>
        <v> </v>
      </c>
      <c r="W387" s="123"/>
      <c r="X387" s="123"/>
      <c r="Y387" s="123"/>
      <c r="Z387" s="123"/>
      <c r="AA387" s="123"/>
      <c r="AB387" s="123"/>
      <c r="AC387" s="123"/>
      <c r="AD387" s="123"/>
      <c r="AE387" s="123"/>
    </row>
    <row r="388">
      <c r="A388" s="130">
        <v>10958.0</v>
      </c>
      <c r="B388" s="131" t="s">
        <v>6461</v>
      </c>
      <c r="C388" s="132" t="b">
        <v>1</v>
      </c>
      <c r="D388" s="133">
        <v>44428.0</v>
      </c>
      <c r="E388" s="128" t="str">
        <f t="shared" si="29"/>
        <v>#VALUE!</v>
      </c>
      <c r="F388" s="128" t="str">
        <f t="shared" si="30"/>
        <v>#VALUE!</v>
      </c>
      <c r="G388" s="128" t="str">
        <f t="shared" si="31"/>
        <v>#VALUE!</v>
      </c>
      <c r="H388" s="128" t="str">
        <f t="shared" si="32"/>
        <v>#VALUE!</v>
      </c>
      <c r="I388" s="128" t="str">
        <f t="shared" si="33"/>
        <v>#VALUE!</v>
      </c>
      <c r="J388" s="128" t="str">
        <f t="shared" si="34"/>
        <v>#VALUE!</v>
      </c>
      <c r="K388" s="128" t="str">
        <f t="shared" si="35"/>
        <v>#VALUE!</v>
      </c>
      <c r="L388" s="128" t="str">
        <f t="shared" si="36"/>
        <v>#VALUE!</v>
      </c>
      <c r="M388" s="128" t="str">
        <f t="shared" si="37"/>
        <v>#VALUE!</v>
      </c>
      <c r="N388" s="128" t="str">
        <f t="shared" si="38"/>
        <v>#VALUE!</v>
      </c>
      <c r="O388" s="128" t="str">
        <f t="shared" si="39"/>
        <v>#VALUE!</v>
      </c>
      <c r="P388" s="4" t="str">
        <f t="shared" si="12"/>
        <v>NO RX</v>
      </c>
      <c r="Q388" s="4" t="b">
        <v>0</v>
      </c>
      <c r="R388" s="4" t="str">
        <f t="shared" si="13"/>
        <v>LOW</v>
      </c>
      <c r="S388" s="3"/>
      <c r="T388" s="136">
        <f t="shared" si="40"/>
        <v>44428</v>
      </c>
      <c r="U388" s="4" t="str">
        <f t="shared" si="15"/>
        <v>DUE COMM</v>
      </c>
      <c r="V388" s="4" t="str">
        <f t="shared" si="16"/>
        <v> </v>
      </c>
      <c r="W388" s="123"/>
      <c r="X388" s="123"/>
      <c r="Y388" s="123"/>
      <c r="Z388" s="123"/>
      <c r="AA388" s="123"/>
      <c r="AB388" s="123"/>
      <c r="AC388" s="123"/>
      <c r="AD388" s="123"/>
      <c r="AE388" s="123"/>
    </row>
    <row r="389">
      <c r="A389" s="137">
        <v>10959.0</v>
      </c>
      <c r="B389" s="138" t="s">
        <v>6647</v>
      </c>
      <c r="C389" s="132" t="b">
        <v>1</v>
      </c>
      <c r="D389" s="133">
        <v>44559.0</v>
      </c>
      <c r="E389" s="128" t="str">
        <f t="shared" si="29"/>
        <v>#VALUE!</v>
      </c>
      <c r="F389" s="128" t="str">
        <f t="shared" si="30"/>
        <v>#VALUE!</v>
      </c>
      <c r="G389" s="134" t="str">
        <f t="shared" si="31"/>
        <v>OPI RX</v>
      </c>
      <c r="H389" s="128" t="str">
        <f t="shared" si="32"/>
        <v>#VALUE!</v>
      </c>
      <c r="I389" s="128" t="str">
        <f t="shared" si="33"/>
        <v>#VALUE!</v>
      </c>
      <c r="J389" s="128" t="str">
        <f t="shared" si="34"/>
        <v>#VALUE!</v>
      </c>
      <c r="K389" s="128" t="str">
        <f t="shared" si="35"/>
        <v>#VALUE!</v>
      </c>
      <c r="L389" s="128" t="str">
        <f t="shared" si="36"/>
        <v>#VALUE!</v>
      </c>
      <c r="M389" s="128" t="str">
        <f t="shared" si="37"/>
        <v>#VALUE!</v>
      </c>
      <c r="N389" s="128" t="str">
        <f t="shared" si="38"/>
        <v>#VALUE!</v>
      </c>
      <c r="O389" s="128" t="str">
        <f t="shared" si="39"/>
        <v>#VALUE!</v>
      </c>
      <c r="P389" s="135" t="str">
        <f t="shared" si="12"/>
        <v>OPIOIDS</v>
      </c>
      <c r="Q389" s="4" t="b">
        <v>1</v>
      </c>
      <c r="R389" s="135" t="str">
        <f t="shared" si="13"/>
        <v>HIGH</v>
      </c>
      <c r="S389" s="3">
        <v>44144.0</v>
      </c>
      <c r="T389" s="136">
        <f t="shared" si="40"/>
        <v>44559</v>
      </c>
      <c r="U389" s="4" t="str">
        <f t="shared" si="15"/>
        <v>DUE COMM</v>
      </c>
      <c r="V389" s="4" t="str">
        <f t="shared" si="16"/>
        <v> </v>
      </c>
      <c r="W389" s="123"/>
      <c r="X389" s="123"/>
      <c r="Y389" s="123"/>
      <c r="Z389" s="123"/>
      <c r="AA389" s="123"/>
      <c r="AB389" s="123"/>
      <c r="AC389" s="123"/>
      <c r="AD389" s="123"/>
      <c r="AE389" s="123"/>
    </row>
    <row r="390">
      <c r="A390" s="137">
        <v>10961.0</v>
      </c>
      <c r="B390" s="138" t="s">
        <v>6586</v>
      </c>
      <c r="C390" s="139" t="b">
        <v>1</v>
      </c>
      <c r="D390" s="133">
        <v>44498.0</v>
      </c>
      <c r="E390" s="134" t="str">
        <f t="shared" si="29"/>
        <v>OPI RX</v>
      </c>
      <c r="F390" s="128" t="str">
        <f t="shared" si="30"/>
        <v>#VALUE!</v>
      </c>
      <c r="G390" s="128" t="str">
        <f t="shared" si="31"/>
        <v>#VALUE!</v>
      </c>
      <c r="H390" s="128" t="str">
        <f t="shared" si="32"/>
        <v>#VALUE!</v>
      </c>
      <c r="I390" s="128" t="str">
        <f t="shared" si="33"/>
        <v>#VALUE!</v>
      </c>
      <c r="J390" s="128" t="str">
        <f t="shared" si="34"/>
        <v>#VALUE!</v>
      </c>
      <c r="K390" s="128" t="str">
        <f t="shared" si="35"/>
        <v>#VALUE!</v>
      </c>
      <c r="L390" s="128" t="str">
        <f t="shared" si="36"/>
        <v>#VALUE!</v>
      </c>
      <c r="M390" s="128" t="str">
        <f t="shared" si="37"/>
        <v>#VALUE!</v>
      </c>
      <c r="N390" s="128" t="str">
        <f t="shared" si="38"/>
        <v>#VALUE!</v>
      </c>
      <c r="O390" s="128" t="str">
        <f t="shared" si="39"/>
        <v>#VALUE!</v>
      </c>
      <c r="P390" s="135" t="str">
        <f t="shared" si="12"/>
        <v>OPIOIDS</v>
      </c>
      <c r="Q390" s="2" t="b">
        <v>0</v>
      </c>
      <c r="R390" s="4" t="str">
        <f t="shared" si="13"/>
        <v>LOW</v>
      </c>
      <c r="S390" s="3">
        <v>44210.0</v>
      </c>
      <c r="T390" s="136">
        <f t="shared" si="40"/>
        <v>44498</v>
      </c>
      <c r="U390" s="4" t="str">
        <f t="shared" si="15"/>
        <v>DUE COMM</v>
      </c>
      <c r="V390" s="4" t="str">
        <f t="shared" si="16"/>
        <v> </v>
      </c>
      <c r="W390" s="123"/>
      <c r="X390" s="123"/>
      <c r="Y390" s="123"/>
      <c r="Z390" s="123"/>
      <c r="AA390" s="123"/>
      <c r="AB390" s="123"/>
      <c r="AC390" s="123"/>
      <c r="AD390" s="123"/>
      <c r="AE390" s="123"/>
    </row>
    <row r="391">
      <c r="A391" s="130">
        <v>10973.0</v>
      </c>
      <c r="B391" s="131" t="s">
        <v>6546</v>
      </c>
      <c r="C391" s="132" t="b">
        <v>1</v>
      </c>
      <c r="D391" s="133">
        <v>44438.0</v>
      </c>
      <c r="E391" s="128" t="str">
        <f t="shared" si="29"/>
        <v>#VALUE!</v>
      </c>
      <c r="F391" s="128" t="str">
        <f t="shared" si="30"/>
        <v>#VALUE!</v>
      </c>
      <c r="G391" s="134" t="str">
        <f t="shared" si="31"/>
        <v>OPI RX</v>
      </c>
      <c r="H391" s="128" t="str">
        <f t="shared" si="32"/>
        <v>#VALUE!</v>
      </c>
      <c r="I391" s="128" t="str">
        <f t="shared" si="33"/>
        <v>#VALUE!</v>
      </c>
      <c r="J391" s="128" t="str">
        <f t="shared" si="34"/>
        <v>#VALUE!</v>
      </c>
      <c r="K391" s="128" t="str">
        <f t="shared" si="35"/>
        <v>#VALUE!</v>
      </c>
      <c r="L391" s="128" t="str">
        <f t="shared" si="36"/>
        <v>#VALUE!</v>
      </c>
      <c r="M391" s="128" t="str">
        <f t="shared" si="37"/>
        <v>#VALUE!</v>
      </c>
      <c r="N391" s="128" t="str">
        <f t="shared" si="38"/>
        <v>#VALUE!</v>
      </c>
      <c r="O391" s="128" t="str">
        <f t="shared" si="39"/>
        <v>#VALUE!</v>
      </c>
      <c r="P391" s="135" t="str">
        <f t="shared" si="12"/>
        <v>OPIOIDS</v>
      </c>
      <c r="Q391" s="4" t="b">
        <v>0</v>
      </c>
      <c r="R391" s="4" t="str">
        <f t="shared" si="13"/>
        <v>LOW</v>
      </c>
      <c r="S391" s="3"/>
      <c r="T391" s="136">
        <f t="shared" si="40"/>
        <v>44438</v>
      </c>
      <c r="U391" s="4" t="str">
        <f t="shared" si="15"/>
        <v>DUE COMM</v>
      </c>
      <c r="V391" s="4" t="str">
        <f t="shared" si="16"/>
        <v> </v>
      </c>
      <c r="W391" s="123"/>
      <c r="X391" s="123"/>
      <c r="Y391" s="123"/>
      <c r="Z391" s="123"/>
      <c r="AA391" s="123"/>
      <c r="AB391" s="123"/>
      <c r="AC391" s="123"/>
      <c r="AD391" s="123"/>
      <c r="AE391" s="123"/>
    </row>
    <row r="392">
      <c r="A392" s="142">
        <v>10978.0</v>
      </c>
      <c r="B392" s="143" t="s">
        <v>6465</v>
      </c>
      <c r="C392" s="122" t="b">
        <v>0</v>
      </c>
      <c r="D392" s="3" t="s">
        <v>6461</v>
      </c>
      <c r="E392" s="134" t="str">
        <f t="shared" si="29"/>
        <v>OPI RX</v>
      </c>
      <c r="F392" s="128" t="str">
        <f t="shared" si="30"/>
        <v>#VALUE!</v>
      </c>
      <c r="G392" s="128" t="str">
        <f t="shared" si="31"/>
        <v>#VALUE!</v>
      </c>
      <c r="H392" s="128" t="str">
        <f t="shared" si="32"/>
        <v>#VALUE!</v>
      </c>
      <c r="I392" s="128" t="str">
        <f t="shared" si="33"/>
        <v>#VALUE!</v>
      </c>
      <c r="J392" s="128" t="str">
        <f t="shared" si="34"/>
        <v>#VALUE!</v>
      </c>
      <c r="K392" s="128" t="str">
        <f t="shared" si="35"/>
        <v>#VALUE!</v>
      </c>
      <c r="L392" s="128" t="str">
        <f t="shared" si="36"/>
        <v>#VALUE!</v>
      </c>
      <c r="M392" s="128" t="str">
        <f t="shared" si="37"/>
        <v>#VALUE!</v>
      </c>
      <c r="N392" s="128" t="str">
        <f t="shared" si="38"/>
        <v>#VALUE!</v>
      </c>
      <c r="O392" s="128" t="str">
        <f t="shared" si="39"/>
        <v>#VALUE!</v>
      </c>
      <c r="P392" s="135" t="str">
        <f t="shared" si="12"/>
        <v>OPIOIDS</v>
      </c>
      <c r="Q392" s="4" t="b">
        <v>0</v>
      </c>
      <c r="R392" s="4" t="str">
        <f t="shared" si="13"/>
        <v>LOW</v>
      </c>
      <c r="S392" s="3"/>
      <c r="T392" s="3" t="str">
        <f t="shared" si="40"/>
        <v> - </v>
      </c>
      <c r="U392" s="4" t="str">
        <f t="shared" si="15"/>
        <v>DUE COMM</v>
      </c>
      <c r="V392" s="4" t="str">
        <f t="shared" si="16"/>
        <v> </v>
      </c>
      <c r="W392" s="123"/>
      <c r="X392" s="123"/>
      <c r="Y392" s="123"/>
      <c r="Z392" s="123"/>
      <c r="AA392" s="123"/>
      <c r="AB392" s="123"/>
      <c r="AC392" s="123"/>
      <c r="AD392" s="123"/>
      <c r="AE392" s="123"/>
    </row>
    <row r="393">
      <c r="A393" s="137">
        <v>10990.0</v>
      </c>
      <c r="B393" s="138" t="s">
        <v>6483</v>
      </c>
      <c r="C393" s="139" t="b">
        <v>1</v>
      </c>
      <c r="D393" s="133">
        <v>44503.0</v>
      </c>
      <c r="E393" s="128" t="str">
        <f t="shared" si="29"/>
        <v>#VALUE!</v>
      </c>
      <c r="F393" s="128" t="str">
        <f t="shared" si="30"/>
        <v>#VALUE!</v>
      </c>
      <c r="G393" s="128" t="str">
        <f t="shared" si="31"/>
        <v>#VALUE!</v>
      </c>
      <c r="H393" s="128" t="str">
        <f t="shared" si="32"/>
        <v>#VALUE!</v>
      </c>
      <c r="I393" s="128" t="str">
        <f t="shared" si="33"/>
        <v>#VALUE!</v>
      </c>
      <c r="J393" s="128" t="str">
        <f t="shared" si="34"/>
        <v>#VALUE!</v>
      </c>
      <c r="K393" s="128" t="str">
        <f t="shared" si="35"/>
        <v>#VALUE!</v>
      </c>
      <c r="L393" s="128" t="str">
        <f t="shared" si="36"/>
        <v>#VALUE!</v>
      </c>
      <c r="M393" s="128" t="str">
        <f t="shared" si="37"/>
        <v>#VALUE!</v>
      </c>
      <c r="N393" s="128" t="str">
        <f t="shared" si="38"/>
        <v>#VALUE!</v>
      </c>
      <c r="O393" s="128" t="str">
        <f t="shared" si="39"/>
        <v>#VALUE!</v>
      </c>
      <c r="P393" s="4" t="str">
        <f t="shared" si="12"/>
        <v>NO RX</v>
      </c>
      <c r="Q393" s="2" t="b">
        <v>0</v>
      </c>
      <c r="R393" s="4" t="str">
        <f t="shared" si="13"/>
        <v>LOW</v>
      </c>
      <c r="S393" s="3">
        <v>44210.0</v>
      </c>
      <c r="T393" s="136">
        <f t="shared" si="40"/>
        <v>44503</v>
      </c>
      <c r="U393" s="4" t="str">
        <f t="shared" si="15"/>
        <v>DUE COMM</v>
      </c>
      <c r="V393" s="4" t="str">
        <f t="shared" si="16"/>
        <v> </v>
      </c>
      <c r="W393" s="123"/>
      <c r="X393" s="123"/>
      <c r="Y393" s="123"/>
      <c r="Z393" s="123"/>
      <c r="AA393" s="123"/>
      <c r="AB393" s="123"/>
      <c r="AC393" s="123"/>
      <c r="AD393" s="123"/>
      <c r="AE393" s="123"/>
    </row>
    <row r="394">
      <c r="A394" s="142">
        <v>10999.0</v>
      </c>
      <c r="B394" s="143" t="s">
        <v>6648</v>
      </c>
      <c r="C394" s="122" t="b">
        <v>0</v>
      </c>
      <c r="D394" s="3" t="s">
        <v>6461</v>
      </c>
      <c r="E394" s="128" t="str">
        <f t="shared" si="29"/>
        <v>#VALUE!</v>
      </c>
      <c r="F394" s="128" t="str">
        <f t="shared" si="30"/>
        <v>#VALUE!</v>
      </c>
      <c r="G394" s="128" t="str">
        <f t="shared" si="31"/>
        <v>#VALUE!</v>
      </c>
      <c r="H394" s="128" t="str">
        <f t="shared" si="32"/>
        <v>#VALUE!</v>
      </c>
      <c r="I394" s="128" t="str">
        <f t="shared" si="33"/>
        <v>#VALUE!</v>
      </c>
      <c r="J394" s="128" t="str">
        <f t="shared" si="34"/>
        <v>#VALUE!</v>
      </c>
      <c r="K394" s="128" t="str">
        <f t="shared" si="35"/>
        <v>#VALUE!</v>
      </c>
      <c r="L394" s="128" t="str">
        <f t="shared" si="36"/>
        <v>#VALUE!</v>
      </c>
      <c r="M394" s="134" t="str">
        <f t="shared" si="37"/>
        <v>OPI RX</v>
      </c>
      <c r="N394" s="128" t="str">
        <f t="shared" si="38"/>
        <v>#VALUE!</v>
      </c>
      <c r="O394" s="128" t="str">
        <f t="shared" si="39"/>
        <v>#VALUE!</v>
      </c>
      <c r="P394" s="135" t="str">
        <f t="shared" si="12"/>
        <v>OPIOIDS</v>
      </c>
      <c r="Q394" s="2" t="b">
        <v>0</v>
      </c>
      <c r="R394" s="4" t="str">
        <f t="shared" si="13"/>
        <v>LOW</v>
      </c>
      <c r="S394" s="3"/>
      <c r="T394" s="3" t="str">
        <f t="shared" si="40"/>
        <v> - </v>
      </c>
      <c r="U394" s="4" t="str">
        <f t="shared" si="15"/>
        <v>DUE COMM</v>
      </c>
      <c r="V394" s="4" t="str">
        <f t="shared" si="16"/>
        <v> </v>
      </c>
      <c r="W394" s="123"/>
      <c r="X394" s="123"/>
      <c r="Y394" s="123"/>
      <c r="Z394" s="123"/>
      <c r="AA394" s="123"/>
      <c r="AB394" s="123"/>
      <c r="AC394" s="123"/>
      <c r="AD394" s="123"/>
      <c r="AE394" s="123"/>
    </row>
    <row r="395">
      <c r="A395" s="137">
        <v>11000.0</v>
      </c>
      <c r="B395" s="138" t="s">
        <v>6465</v>
      </c>
      <c r="C395" s="139" t="b">
        <v>1</v>
      </c>
      <c r="D395" s="133">
        <v>44539.0</v>
      </c>
      <c r="E395" s="134" t="str">
        <f t="shared" si="29"/>
        <v>OPI RX</v>
      </c>
      <c r="F395" s="128" t="str">
        <f t="shared" si="30"/>
        <v>#VALUE!</v>
      </c>
      <c r="G395" s="128" t="str">
        <f t="shared" si="31"/>
        <v>#VALUE!</v>
      </c>
      <c r="H395" s="128" t="str">
        <f t="shared" si="32"/>
        <v>#VALUE!</v>
      </c>
      <c r="I395" s="128" t="str">
        <f t="shared" si="33"/>
        <v>#VALUE!</v>
      </c>
      <c r="J395" s="128" t="str">
        <f t="shared" si="34"/>
        <v>#VALUE!</v>
      </c>
      <c r="K395" s="128" t="str">
        <f t="shared" si="35"/>
        <v>#VALUE!</v>
      </c>
      <c r="L395" s="128" t="str">
        <f t="shared" si="36"/>
        <v>#VALUE!</v>
      </c>
      <c r="M395" s="128" t="str">
        <f t="shared" si="37"/>
        <v>#VALUE!</v>
      </c>
      <c r="N395" s="128" t="str">
        <f t="shared" si="38"/>
        <v>#VALUE!</v>
      </c>
      <c r="O395" s="128" t="str">
        <f t="shared" si="39"/>
        <v>#VALUE!</v>
      </c>
      <c r="P395" s="135" t="str">
        <f t="shared" si="12"/>
        <v>OPIOIDS</v>
      </c>
      <c r="Q395" s="4" t="b">
        <v>0</v>
      </c>
      <c r="R395" s="4" t="str">
        <f t="shared" si="13"/>
        <v>LOW</v>
      </c>
      <c r="S395" s="3">
        <v>44187.0</v>
      </c>
      <c r="T395" s="136">
        <f t="shared" si="40"/>
        <v>44539</v>
      </c>
      <c r="U395" s="4" t="str">
        <f t="shared" si="15"/>
        <v>DUE COMM</v>
      </c>
      <c r="V395" s="4" t="str">
        <f t="shared" si="16"/>
        <v> </v>
      </c>
      <c r="W395" s="123"/>
      <c r="X395" s="123"/>
      <c r="Y395" s="123"/>
      <c r="Z395" s="123"/>
      <c r="AA395" s="123"/>
      <c r="AB395" s="123"/>
      <c r="AC395" s="123"/>
      <c r="AD395" s="123"/>
      <c r="AE395" s="123"/>
    </row>
    <row r="396">
      <c r="A396" s="130">
        <v>11004.0</v>
      </c>
      <c r="B396" s="131" t="s">
        <v>6649</v>
      </c>
      <c r="C396" s="132" t="b">
        <v>1</v>
      </c>
      <c r="D396" s="133">
        <v>44531.0</v>
      </c>
      <c r="E396" s="128" t="str">
        <f t="shared" si="29"/>
        <v>#VALUE!</v>
      </c>
      <c r="F396" s="128" t="str">
        <f t="shared" si="30"/>
        <v>#VALUE!</v>
      </c>
      <c r="G396" s="134" t="str">
        <f t="shared" si="31"/>
        <v>OPI RX</v>
      </c>
      <c r="H396" s="128" t="str">
        <f t="shared" si="32"/>
        <v>#VALUE!</v>
      </c>
      <c r="I396" s="128" t="str">
        <f t="shared" si="33"/>
        <v>#VALUE!</v>
      </c>
      <c r="J396" s="128" t="str">
        <f t="shared" si="34"/>
        <v>#VALUE!</v>
      </c>
      <c r="K396" s="128" t="str">
        <f t="shared" si="35"/>
        <v>#VALUE!</v>
      </c>
      <c r="L396" s="128" t="str">
        <f t="shared" si="36"/>
        <v>#VALUE!</v>
      </c>
      <c r="M396" s="128" t="str">
        <f t="shared" si="37"/>
        <v>#VALUE!</v>
      </c>
      <c r="N396" s="128" t="str">
        <f t="shared" si="38"/>
        <v>#VALUE!</v>
      </c>
      <c r="O396" s="128" t="str">
        <f t="shared" si="39"/>
        <v>#VALUE!</v>
      </c>
      <c r="P396" s="135" t="str">
        <f t="shared" si="12"/>
        <v>OPIOIDS</v>
      </c>
      <c r="Q396" s="4" t="b">
        <v>1</v>
      </c>
      <c r="R396" s="135" t="str">
        <f t="shared" si="13"/>
        <v>HIGH</v>
      </c>
      <c r="S396" s="3">
        <v>44502.0</v>
      </c>
      <c r="T396" s="136">
        <f t="shared" si="40"/>
        <v>44531</v>
      </c>
      <c r="U396" s="4" t="str">
        <f t="shared" si="15"/>
        <v> </v>
      </c>
      <c r="V396" s="4" t="str">
        <f t="shared" si="16"/>
        <v> </v>
      </c>
      <c r="W396" s="123"/>
      <c r="X396" s="123"/>
      <c r="Y396" s="123"/>
      <c r="Z396" s="123"/>
      <c r="AA396" s="123"/>
      <c r="AB396" s="123"/>
      <c r="AC396" s="123"/>
      <c r="AD396" s="123"/>
      <c r="AE396" s="123"/>
    </row>
    <row r="397">
      <c r="A397" s="127">
        <v>11007.0</v>
      </c>
      <c r="B397" s="2" t="s">
        <v>6598</v>
      </c>
      <c r="C397" s="122" t="b">
        <v>0</v>
      </c>
      <c r="D397" s="3" t="s">
        <v>6461</v>
      </c>
      <c r="E397" s="128" t="str">
        <f t="shared" si="29"/>
        <v>#VALUE!</v>
      </c>
      <c r="F397" s="134" t="str">
        <f t="shared" si="30"/>
        <v>OPI RX</v>
      </c>
      <c r="G397" s="128" t="str">
        <f t="shared" si="31"/>
        <v>#VALUE!</v>
      </c>
      <c r="H397" s="128" t="str">
        <f t="shared" si="32"/>
        <v>#VALUE!</v>
      </c>
      <c r="I397" s="128" t="str">
        <f t="shared" si="33"/>
        <v>#VALUE!</v>
      </c>
      <c r="J397" s="128" t="str">
        <f t="shared" si="34"/>
        <v>#VALUE!</v>
      </c>
      <c r="K397" s="128" t="str">
        <f t="shared" si="35"/>
        <v>#VALUE!</v>
      </c>
      <c r="L397" s="128" t="str">
        <f t="shared" si="36"/>
        <v>#VALUE!</v>
      </c>
      <c r="M397" s="128" t="str">
        <f t="shared" si="37"/>
        <v>#VALUE!</v>
      </c>
      <c r="N397" s="128" t="str">
        <f t="shared" si="38"/>
        <v>#VALUE!</v>
      </c>
      <c r="O397" s="128" t="str">
        <f t="shared" si="39"/>
        <v>#VALUE!</v>
      </c>
      <c r="P397" s="135" t="str">
        <f t="shared" si="12"/>
        <v>OPIOIDS</v>
      </c>
      <c r="Q397" s="2" t="b">
        <v>0</v>
      </c>
      <c r="R397" s="4" t="str">
        <f t="shared" si="13"/>
        <v>LOW</v>
      </c>
      <c r="S397" s="3"/>
      <c r="T397" s="3" t="str">
        <f t="shared" si="40"/>
        <v> - </v>
      </c>
      <c r="U397" s="4" t="str">
        <f t="shared" si="15"/>
        <v>DUE COMM</v>
      </c>
      <c r="V397" s="4" t="str">
        <f t="shared" si="16"/>
        <v> </v>
      </c>
      <c r="W397" s="123"/>
      <c r="X397" s="123"/>
      <c r="Y397" s="123"/>
      <c r="Z397" s="123"/>
      <c r="AA397" s="123"/>
      <c r="AB397" s="123"/>
      <c r="AC397" s="123"/>
      <c r="AD397" s="123"/>
      <c r="AE397" s="123"/>
    </row>
    <row r="398">
      <c r="A398" s="142">
        <v>11009.0</v>
      </c>
      <c r="B398" s="143" t="s">
        <v>6476</v>
      </c>
      <c r="C398" s="122" t="b">
        <v>0</v>
      </c>
      <c r="D398" s="3" t="s">
        <v>6461</v>
      </c>
      <c r="E398" s="128" t="str">
        <f t="shared" si="29"/>
        <v>#VALUE!</v>
      </c>
      <c r="F398" s="128" t="str">
        <f t="shared" si="30"/>
        <v>#VALUE!</v>
      </c>
      <c r="G398" s="134" t="str">
        <f t="shared" si="31"/>
        <v>OPI RX</v>
      </c>
      <c r="H398" s="128" t="str">
        <f t="shared" si="32"/>
        <v>#VALUE!</v>
      </c>
      <c r="I398" s="128" t="str">
        <f t="shared" si="33"/>
        <v>#VALUE!</v>
      </c>
      <c r="J398" s="128" t="str">
        <f t="shared" si="34"/>
        <v>#VALUE!</v>
      </c>
      <c r="K398" s="128" t="str">
        <f t="shared" si="35"/>
        <v>#VALUE!</v>
      </c>
      <c r="L398" s="128" t="str">
        <f t="shared" si="36"/>
        <v>#VALUE!</v>
      </c>
      <c r="M398" s="128" t="str">
        <f t="shared" si="37"/>
        <v>#VALUE!</v>
      </c>
      <c r="N398" s="128" t="str">
        <f t="shared" si="38"/>
        <v>#VALUE!</v>
      </c>
      <c r="O398" s="128" t="str">
        <f t="shared" si="39"/>
        <v>#VALUE!</v>
      </c>
      <c r="P398" s="135" t="str">
        <f t="shared" si="12"/>
        <v>OPIOIDS</v>
      </c>
      <c r="Q398" s="4" t="b">
        <v>0</v>
      </c>
      <c r="R398" s="4" t="str">
        <f t="shared" si="13"/>
        <v>LOW</v>
      </c>
      <c r="S398" s="3"/>
      <c r="T398" s="3" t="str">
        <f t="shared" si="40"/>
        <v> - </v>
      </c>
      <c r="U398" s="4" t="str">
        <f t="shared" si="15"/>
        <v>DUE COMM</v>
      </c>
      <c r="V398" s="4" t="str">
        <f t="shared" si="16"/>
        <v> </v>
      </c>
      <c r="W398" s="123"/>
      <c r="X398" s="123"/>
      <c r="Y398" s="123"/>
      <c r="Z398" s="123"/>
      <c r="AA398" s="123"/>
      <c r="AB398" s="123"/>
      <c r="AC398" s="123"/>
      <c r="AD398" s="123"/>
      <c r="AE398" s="123"/>
    </row>
    <row r="399">
      <c r="A399" s="137">
        <v>11011.0</v>
      </c>
      <c r="B399" s="131" t="s">
        <v>6461</v>
      </c>
      <c r="C399" s="139" t="b">
        <v>1</v>
      </c>
      <c r="D399" s="133">
        <v>44420.0</v>
      </c>
      <c r="E399" s="128" t="str">
        <f t="shared" si="29"/>
        <v>#VALUE!</v>
      </c>
      <c r="F399" s="128" t="str">
        <f t="shared" si="30"/>
        <v>#VALUE!</v>
      </c>
      <c r="G399" s="128" t="str">
        <f t="shared" si="31"/>
        <v>#VALUE!</v>
      </c>
      <c r="H399" s="128" t="str">
        <f t="shared" si="32"/>
        <v>#VALUE!</v>
      </c>
      <c r="I399" s="128" t="str">
        <f t="shared" si="33"/>
        <v>#VALUE!</v>
      </c>
      <c r="J399" s="128" t="str">
        <f t="shared" si="34"/>
        <v>#VALUE!</v>
      </c>
      <c r="K399" s="128" t="str">
        <f t="shared" si="35"/>
        <v>#VALUE!</v>
      </c>
      <c r="L399" s="128" t="str">
        <f t="shared" si="36"/>
        <v>#VALUE!</v>
      </c>
      <c r="M399" s="128" t="str">
        <f t="shared" si="37"/>
        <v>#VALUE!</v>
      </c>
      <c r="N399" s="128" t="str">
        <f t="shared" si="38"/>
        <v>#VALUE!</v>
      </c>
      <c r="O399" s="128" t="str">
        <f t="shared" si="39"/>
        <v>#VALUE!</v>
      </c>
      <c r="P399" s="4" t="str">
        <f t="shared" si="12"/>
        <v>NO RX</v>
      </c>
      <c r="Q399" s="4" t="b">
        <v>0</v>
      </c>
      <c r="R399" s="4" t="str">
        <f t="shared" si="13"/>
        <v>LOW</v>
      </c>
      <c r="S399" s="3"/>
      <c r="T399" s="136">
        <f t="shared" si="40"/>
        <v>44420</v>
      </c>
      <c r="U399" s="4" t="str">
        <f t="shared" si="15"/>
        <v>DUE COMM</v>
      </c>
      <c r="V399" s="4" t="str">
        <f t="shared" si="16"/>
        <v> </v>
      </c>
      <c r="W399" s="123"/>
      <c r="X399" s="123"/>
      <c r="Y399" s="123"/>
      <c r="Z399" s="123"/>
      <c r="AA399" s="123"/>
      <c r="AB399" s="123"/>
      <c r="AC399" s="123"/>
      <c r="AD399" s="123"/>
      <c r="AE399" s="123"/>
    </row>
    <row r="400">
      <c r="A400" s="137">
        <v>11012.0</v>
      </c>
      <c r="B400" s="138" t="s">
        <v>6522</v>
      </c>
      <c r="C400" s="132" t="b">
        <v>1</v>
      </c>
      <c r="D400" s="133">
        <v>44480.0</v>
      </c>
      <c r="E400" s="128" t="str">
        <f t="shared" si="29"/>
        <v>#VALUE!</v>
      </c>
      <c r="F400" s="134" t="str">
        <f t="shared" si="30"/>
        <v>OPI RX</v>
      </c>
      <c r="G400" s="128" t="str">
        <f t="shared" si="31"/>
        <v>#VALUE!</v>
      </c>
      <c r="H400" s="128" t="str">
        <f t="shared" si="32"/>
        <v>#VALUE!</v>
      </c>
      <c r="I400" s="128" t="str">
        <f t="shared" si="33"/>
        <v>#VALUE!</v>
      </c>
      <c r="J400" s="128" t="str">
        <f t="shared" si="34"/>
        <v>#VALUE!</v>
      </c>
      <c r="K400" s="128" t="str">
        <f t="shared" si="35"/>
        <v>#VALUE!</v>
      </c>
      <c r="L400" s="128" t="str">
        <f t="shared" si="36"/>
        <v>#VALUE!</v>
      </c>
      <c r="M400" s="128" t="str">
        <f t="shared" si="37"/>
        <v>#VALUE!</v>
      </c>
      <c r="N400" s="128" t="str">
        <f t="shared" si="38"/>
        <v>#VALUE!</v>
      </c>
      <c r="O400" s="128" t="str">
        <f t="shared" si="39"/>
        <v>#VALUE!</v>
      </c>
      <c r="P400" s="135" t="str">
        <f t="shared" si="12"/>
        <v>OPIOIDS</v>
      </c>
      <c r="Q400" s="4" t="b">
        <v>1</v>
      </c>
      <c r="R400" s="135" t="str">
        <f t="shared" si="13"/>
        <v>HIGH</v>
      </c>
      <c r="S400" s="3">
        <v>44313.0</v>
      </c>
      <c r="T400" s="136">
        <f t="shared" si="40"/>
        <v>44480</v>
      </c>
      <c r="U400" s="4" t="str">
        <f t="shared" si="15"/>
        <v> </v>
      </c>
      <c r="V400" s="4" t="str">
        <f t="shared" si="16"/>
        <v> </v>
      </c>
      <c r="W400" s="123"/>
      <c r="X400" s="123"/>
      <c r="Y400" s="123"/>
      <c r="Z400" s="123"/>
      <c r="AA400" s="123"/>
      <c r="AB400" s="123"/>
      <c r="AC400" s="123"/>
      <c r="AD400" s="123"/>
      <c r="AE400" s="123"/>
    </row>
    <row r="401">
      <c r="A401" s="130">
        <v>11017.0</v>
      </c>
      <c r="B401" s="131" t="s">
        <v>6488</v>
      </c>
      <c r="C401" s="141" t="b">
        <v>1</v>
      </c>
      <c r="D401" s="133">
        <v>44469.0</v>
      </c>
      <c r="E401" s="128" t="str">
        <f t="shared" si="29"/>
        <v>#VALUE!</v>
      </c>
      <c r="F401" s="134" t="str">
        <f t="shared" si="30"/>
        <v>OPI RX</v>
      </c>
      <c r="G401" s="128" t="str">
        <f t="shared" si="31"/>
        <v>#VALUE!</v>
      </c>
      <c r="H401" s="128" t="str">
        <f t="shared" si="32"/>
        <v>#VALUE!</v>
      </c>
      <c r="I401" s="128" t="str">
        <f t="shared" si="33"/>
        <v>#VALUE!</v>
      </c>
      <c r="J401" s="128" t="str">
        <f t="shared" si="34"/>
        <v>#VALUE!</v>
      </c>
      <c r="K401" s="128" t="str">
        <f t="shared" si="35"/>
        <v>#VALUE!</v>
      </c>
      <c r="L401" s="128" t="str">
        <f t="shared" si="36"/>
        <v>#VALUE!</v>
      </c>
      <c r="M401" s="128" t="str">
        <f t="shared" si="37"/>
        <v>#VALUE!</v>
      </c>
      <c r="N401" s="128" t="str">
        <f t="shared" si="38"/>
        <v>#VALUE!</v>
      </c>
      <c r="O401" s="128" t="str">
        <f t="shared" si="39"/>
        <v>#VALUE!</v>
      </c>
      <c r="P401" s="135" t="str">
        <f t="shared" si="12"/>
        <v>OPIOIDS</v>
      </c>
      <c r="Q401" s="2" t="b">
        <v>0</v>
      </c>
      <c r="R401" s="135" t="str">
        <f>ifs(Q401=TRUE, "HIGH",V401="COC","HIGH",V401="THC","HIGH",Q401=FALSE,"LOW")</f>
        <v>LOW</v>
      </c>
      <c r="S401" s="3">
        <v>44181.0</v>
      </c>
      <c r="T401" s="136">
        <f t="shared" si="40"/>
        <v>44469</v>
      </c>
      <c r="U401" s="4" t="str">
        <f t="shared" si="15"/>
        <v>DUE COMM</v>
      </c>
      <c r="V401" s="4" t="str">
        <f t="shared" si="16"/>
        <v> </v>
      </c>
      <c r="W401" s="123"/>
      <c r="X401" s="123"/>
      <c r="Y401" s="123"/>
      <c r="Z401" s="123"/>
      <c r="AA401" s="123"/>
      <c r="AB401" s="123"/>
      <c r="AC401" s="123"/>
      <c r="AD401" s="123"/>
      <c r="AE401" s="123"/>
    </row>
    <row r="402">
      <c r="A402" s="130">
        <v>11025.0</v>
      </c>
      <c r="B402" s="131" t="s">
        <v>6500</v>
      </c>
      <c r="C402" s="132" t="b">
        <v>1</v>
      </c>
      <c r="D402" s="133">
        <v>44480.0</v>
      </c>
      <c r="E402" s="128" t="str">
        <f t="shared" si="29"/>
        <v>#VALUE!</v>
      </c>
      <c r="F402" s="128" t="str">
        <f t="shared" si="30"/>
        <v>#VALUE!</v>
      </c>
      <c r="G402" s="128" t="str">
        <f t="shared" si="31"/>
        <v>#VALUE!</v>
      </c>
      <c r="H402" s="128" t="str">
        <f t="shared" si="32"/>
        <v>#VALUE!</v>
      </c>
      <c r="I402" s="128" t="str">
        <f t="shared" si="33"/>
        <v>#VALUE!</v>
      </c>
      <c r="J402" s="128" t="str">
        <f t="shared" si="34"/>
        <v>#VALUE!</v>
      </c>
      <c r="K402" s="128" t="str">
        <f t="shared" si="35"/>
        <v>#VALUE!</v>
      </c>
      <c r="L402" s="128" t="str">
        <f t="shared" si="36"/>
        <v>#VALUE!</v>
      </c>
      <c r="M402" s="134" t="str">
        <f t="shared" si="37"/>
        <v>OPI RX</v>
      </c>
      <c r="N402" s="128" t="str">
        <f t="shared" si="38"/>
        <v>#VALUE!</v>
      </c>
      <c r="O402" s="128" t="str">
        <f t="shared" si="39"/>
        <v>#VALUE!</v>
      </c>
      <c r="P402" s="135" t="str">
        <f t="shared" si="12"/>
        <v>OPIOIDS</v>
      </c>
      <c r="Q402" s="4" t="b">
        <v>0</v>
      </c>
      <c r="R402" s="4" t="str">
        <f t="shared" ref="R402:R1128" si="41">if(Q402=TRUE, "HIGH","LOW")</f>
        <v>LOW</v>
      </c>
      <c r="S402" s="3">
        <v>44307.0</v>
      </c>
      <c r="T402" s="136">
        <f t="shared" si="40"/>
        <v>44480</v>
      </c>
      <c r="U402" s="4" t="str">
        <f t="shared" si="15"/>
        <v> </v>
      </c>
      <c r="V402" s="4" t="str">
        <f t="shared" si="16"/>
        <v> </v>
      </c>
      <c r="W402" s="123"/>
      <c r="X402" s="123"/>
      <c r="Y402" s="123"/>
      <c r="Z402" s="123"/>
      <c r="AA402" s="123"/>
      <c r="AB402" s="123"/>
      <c r="AC402" s="123"/>
      <c r="AD402" s="123"/>
      <c r="AE402" s="123"/>
    </row>
    <row r="403">
      <c r="A403" s="137">
        <v>11026.0</v>
      </c>
      <c r="B403" s="138" t="s">
        <v>6463</v>
      </c>
      <c r="C403" s="132" t="b">
        <v>1</v>
      </c>
      <c r="D403" s="140">
        <v>44579.0</v>
      </c>
      <c r="E403" s="128" t="str">
        <f t="shared" si="29"/>
        <v>#VALUE!</v>
      </c>
      <c r="F403" s="134" t="str">
        <f t="shared" si="30"/>
        <v>OPI RX</v>
      </c>
      <c r="G403" s="128" t="str">
        <f t="shared" si="31"/>
        <v>#VALUE!</v>
      </c>
      <c r="H403" s="128" t="str">
        <f t="shared" si="32"/>
        <v>#VALUE!</v>
      </c>
      <c r="I403" s="128" t="str">
        <f t="shared" si="33"/>
        <v>#VALUE!</v>
      </c>
      <c r="J403" s="128" t="str">
        <f t="shared" si="34"/>
        <v>#VALUE!</v>
      </c>
      <c r="K403" s="128" t="str">
        <f t="shared" si="35"/>
        <v>#VALUE!</v>
      </c>
      <c r="L403" s="128" t="str">
        <f t="shared" si="36"/>
        <v>#VALUE!</v>
      </c>
      <c r="M403" s="128" t="str">
        <f t="shared" si="37"/>
        <v>#VALUE!</v>
      </c>
      <c r="N403" s="128" t="str">
        <f t="shared" si="38"/>
        <v>#VALUE!</v>
      </c>
      <c r="O403" s="128" t="str">
        <f t="shared" si="39"/>
        <v>#VALUE!</v>
      </c>
      <c r="P403" s="135" t="str">
        <f t="shared" si="12"/>
        <v>OPIOIDS</v>
      </c>
      <c r="Q403" s="4" t="b">
        <v>0</v>
      </c>
      <c r="R403" s="4" t="str">
        <f t="shared" si="41"/>
        <v>LOW</v>
      </c>
      <c r="S403" s="3"/>
      <c r="T403" s="136">
        <f t="shared" si="40"/>
        <v>44579</v>
      </c>
      <c r="U403" s="4" t="str">
        <f t="shared" si="15"/>
        <v>DUE COMM</v>
      </c>
      <c r="V403" s="4" t="str">
        <f t="shared" si="16"/>
        <v> </v>
      </c>
      <c r="W403" s="123"/>
      <c r="X403" s="123"/>
      <c r="Y403" s="123"/>
      <c r="Z403" s="123"/>
      <c r="AA403" s="123"/>
      <c r="AB403" s="123"/>
      <c r="AC403" s="123"/>
      <c r="AD403" s="123"/>
      <c r="AE403" s="123"/>
    </row>
    <row r="404">
      <c r="A404" s="137">
        <v>11027.0</v>
      </c>
      <c r="B404" s="138" t="s">
        <v>6650</v>
      </c>
      <c r="C404" s="139" t="b">
        <v>1</v>
      </c>
      <c r="D404" s="133">
        <v>44420.0</v>
      </c>
      <c r="E404" s="128" t="str">
        <f t="shared" si="29"/>
        <v>#VALUE!</v>
      </c>
      <c r="F404" s="128" t="str">
        <f t="shared" si="30"/>
        <v>#VALUE!</v>
      </c>
      <c r="G404" s="128" t="str">
        <f t="shared" si="31"/>
        <v>#VALUE!</v>
      </c>
      <c r="H404" s="128" t="str">
        <f t="shared" si="32"/>
        <v>#VALUE!</v>
      </c>
      <c r="I404" s="134" t="str">
        <f t="shared" si="33"/>
        <v>OPI RX</v>
      </c>
      <c r="J404" s="128" t="str">
        <f t="shared" si="34"/>
        <v>#VALUE!</v>
      </c>
      <c r="K404" s="128" t="str">
        <f t="shared" si="35"/>
        <v>#VALUE!</v>
      </c>
      <c r="L404" s="128" t="str">
        <f t="shared" si="36"/>
        <v>#VALUE!</v>
      </c>
      <c r="M404" s="128" t="str">
        <f t="shared" si="37"/>
        <v>#VALUE!</v>
      </c>
      <c r="N404" s="128" t="str">
        <f t="shared" si="38"/>
        <v>#VALUE!</v>
      </c>
      <c r="O404" s="128" t="str">
        <f t="shared" si="39"/>
        <v>#VALUE!</v>
      </c>
      <c r="P404" s="135" t="str">
        <f t="shared" si="12"/>
        <v>OPIOIDS</v>
      </c>
      <c r="Q404" s="4" t="b">
        <v>1</v>
      </c>
      <c r="R404" s="135" t="str">
        <f t="shared" si="41"/>
        <v>HIGH</v>
      </c>
      <c r="S404" s="3"/>
      <c r="T404" s="136">
        <f t="shared" si="40"/>
        <v>44420</v>
      </c>
      <c r="U404" s="4" t="str">
        <f t="shared" si="15"/>
        <v>DUE COMM</v>
      </c>
      <c r="V404" s="4" t="str">
        <f t="shared" si="16"/>
        <v> </v>
      </c>
      <c r="W404" s="123"/>
      <c r="X404" s="123"/>
      <c r="Y404" s="123"/>
      <c r="Z404" s="123"/>
      <c r="AA404" s="123"/>
      <c r="AB404" s="123"/>
      <c r="AC404" s="123"/>
      <c r="AD404" s="123"/>
      <c r="AE404" s="123"/>
    </row>
    <row r="405">
      <c r="A405" s="137">
        <v>11034.0</v>
      </c>
      <c r="B405" s="138" t="s">
        <v>6651</v>
      </c>
      <c r="C405" s="132" t="b">
        <v>1</v>
      </c>
      <c r="D405" s="133">
        <v>44470.0</v>
      </c>
      <c r="E405" s="128" t="str">
        <f t="shared" si="29"/>
        <v>#VALUE!</v>
      </c>
      <c r="F405" s="128" t="str">
        <f t="shared" si="30"/>
        <v>#VALUE!</v>
      </c>
      <c r="G405" s="134" t="str">
        <f t="shared" si="31"/>
        <v>OPI RX</v>
      </c>
      <c r="H405" s="128" t="str">
        <f t="shared" si="32"/>
        <v>#VALUE!</v>
      </c>
      <c r="I405" s="128" t="str">
        <f t="shared" si="33"/>
        <v>#VALUE!</v>
      </c>
      <c r="J405" s="128" t="str">
        <f t="shared" si="34"/>
        <v>#VALUE!</v>
      </c>
      <c r="K405" s="128" t="str">
        <f t="shared" si="35"/>
        <v>#VALUE!</v>
      </c>
      <c r="L405" s="128" t="str">
        <f t="shared" si="36"/>
        <v>#VALUE!</v>
      </c>
      <c r="M405" s="128" t="str">
        <f t="shared" si="37"/>
        <v>#VALUE!</v>
      </c>
      <c r="N405" s="128" t="str">
        <f t="shared" si="38"/>
        <v>#VALUE!</v>
      </c>
      <c r="O405" s="128" t="str">
        <f t="shared" si="39"/>
        <v>#VALUE!</v>
      </c>
      <c r="P405" s="135" t="str">
        <f t="shared" si="12"/>
        <v>OPIOIDS</v>
      </c>
      <c r="Q405" s="4" t="b">
        <v>0</v>
      </c>
      <c r="R405" s="4" t="str">
        <f t="shared" si="41"/>
        <v>LOW</v>
      </c>
      <c r="S405" s="3">
        <v>44144.0</v>
      </c>
      <c r="T405" s="136">
        <f t="shared" si="40"/>
        <v>44470</v>
      </c>
      <c r="U405" s="4" t="str">
        <f t="shared" si="15"/>
        <v>DUE COMM</v>
      </c>
      <c r="V405" s="4" t="str">
        <f t="shared" si="16"/>
        <v> </v>
      </c>
      <c r="W405" s="123"/>
      <c r="X405" s="123"/>
      <c r="Y405" s="123"/>
      <c r="Z405" s="123"/>
      <c r="AA405" s="123"/>
      <c r="AB405" s="123"/>
      <c r="AC405" s="123"/>
      <c r="AD405" s="123"/>
      <c r="AE405" s="123"/>
    </row>
    <row r="406">
      <c r="A406" s="137">
        <v>11036.0</v>
      </c>
      <c r="B406" s="138" t="s">
        <v>6463</v>
      </c>
      <c r="C406" s="132" t="b">
        <v>1</v>
      </c>
      <c r="D406" s="133">
        <v>44510.0</v>
      </c>
      <c r="E406" s="128" t="str">
        <f t="shared" si="29"/>
        <v>#VALUE!</v>
      </c>
      <c r="F406" s="134" t="str">
        <f t="shared" si="30"/>
        <v>OPI RX</v>
      </c>
      <c r="G406" s="128" t="str">
        <f t="shared" si="31"/>
        <v>#VALUE!</v>
      </c>
      <c r="H406" s="128" t="str">
        <f t="shared" si="32"/>
        <v>#VALUE!</v>
      </c>
      <c r="I406" s="128" t="str">
        <f t="shared" si="33"/>
        <v>#VALUE!</v>
      </c>
      <c r="J406" s="128" t="str">
        <f t="shared" si="34"/>
        <v>#VALUE!</v>
      </c>
      <c r="K406" s="128" t="str">
        <f t="shared" si="35"/>
        <v>#VALUE!</v>
      </c>
      <c r="L406" s="128" t="str">
        <f t="shared" si="36"/>
        <v>#VALUE!</v>
      </c>
      <c r="M406" s="128" t="str">
        <f t="shared" si="37"/>
        <v>#VALUE!</v>
      </c>
      <c r="N406" s="128" t="str">
        <f t="shared" si="38"/>
        <v>#VALUE!</v>
      </c>
      <c r="O406" s="128" t="str">
        <f t="shared" si="39"/>
        <v>#VALUE!</v>
      </c>
      <c r="P406" s="135" t="str">
        <f t="shared" si="12"/>
        <v>OPIOIDS</v>
      </c>
      <c r="Q406" s="2" t="b">
        <v>0</v>
      </c>
      <c r="R406" s="4" t="str">
        <f t="shared" si="41"/>
        <v>LOW</v>
      </c>
      <c r="S406" s="3">
        <v>44187.0</v>
      </c>
      <c r="T406" s="136">
        <f t="shared" si="40"/>
        <v>44510</v>
      </c>
      <c r="U406" s="4" t="str">
        <f t="shared" si="15"/>
        <v>DUE COMM</v>
      </c>
      <c r="V406" s="4" t="str">
        <f t="shared" si="16"/>
        <v> </v>
      </c>
      <c r="W406" s="123"/>
      <c r="X406" s="123"/>
      <c r="Y406" s="123"/>
      <c r="Z406" s="123"/>
      <c r="AA406" s="123"/>
      <c r="AB406" s="123"/>
      <c r="AC406" s="123"/>
      <c r="AD406" s="123"/>
      <c r="AE406" s="123"/>
    </row>
    <row r="407">
      <c r="A407" s="137">
        <v>11037.0</v>
      </c>
      <c r="B407" s="138" t="s">
        <v>6652</v>
      </c>
      <c r="C407" s="132" t="b">
        <v>1</v>
      </c>
      <c r="D407" s="133">
        <v>44502.0</v>
      </c>
      <c r="E407" s="128" t="str">
        <f t="shared" si="29"/>
        <v>#VALUE!</v>
      </c>
      <c r="F407" s="134" t="str">
        <f t="shared" si="30"/>
        <v>OPI RX</v>
      </c>
      <c r="G407" s="128" t="str">
        <f t="shared" si="31"/>
        <v>#VALUE!</v>
      </c>
      <c r="H407" s="128" t="str">
        <f t="shared" si="32"/>
        <v>#VALUE!</v>
      </c>
      <c r="I407" s="128" t="str">
        <f t="shared" si="33"/>
        <v>#VALUE!</v>
      </c>
      <c r="J407" s="128" t="str">
        <f t="shared" si="34"/>
        <v>#VALUE!</v>
      </c>
      <c r="K407" s="128" t="str">
        <f t="shared" si="35"/>
        <v>#VALUE!</v>
      </c>
      <c r="L407" s="128" t="str">
        <f t="shared" si="36"/>
        <v>#VALUE!</v>
      </c>
      <c r="M407" s="128" t="str">
        <f t="shared" si="37"/>
        <v>#VALUE!</v>
      </c>
      <c r="N407" s="128" t="str">
        <f t="shared" si="38"/>
        <v>#VALUE!</v>
      </c>
      <c r="O407" s="128" t="str">
        <f t="shared" si="39"/>
        <v>#VALUE!</v>
      </c>
      <c r="P407" s="135" t="str">
        <f t="shared" si="12"/>
        <v>OPIOIDS</v>
      </c>
      <c r="Q407" s="4" t="b">
        <v>1</v>
      </c>
      <c r="R407" s="135" t="str">
        <f t="shared" si="41"/>
        <v>HIGH</v>
      </c>
      <c r="S407" s="3">
        <v>44552.0</v>
      </c>
      <c r="T407" s="136">
        <f t="shared" si="40"/>
        <v>44502</v>
      </c>
      <c r="U407" s="4" t="str">
        <f t="shared" si="15"/>
        <v> </v>
      </c>
      <c r="V407" s="4" t="str">
        <f t="shared" si="16"/>
        <v> </v>
      </c>
      <c r="W407" s="123"/>
      <c r="X407" s="123"/>
      <c r="Y407" s="123"/>
      <c r="Z407" s="123"/>
      <c r="AA407" s="123"/>
      <c r="AB407" s="123"/>
      <c r="AC407" s="123"/>
      <c r="AD407" s="123"/>
      <c r="AE407" s="123"/>
    </row>
    <row r="408">
      <c r="A408" s="137">
        <v>11047.0</v>
      </c>
      <c r="B408" s="138" t="s">
        <v>6653</v>
      </c>
      <c r="C408" s="132" t="b">
        <v>1</v>
      </c>
      <c r="D408" s="133">
        <v>44467.0</v>
      </c>
      <c r="E408" s="128" t="str">
        <f t="shared" si="29"/>
        <v>#VALUE!</v>
      </c>
      <c r="F408" s="128" t="str">
        <f t="shared" si="30"/>
        <v>#VALUE!</v>
      </c>
      <c r="G408" s="128" t="str">
        <f t="shared" si="31"/>
        <v>#VALUE!</v>
      </c>
      <c r="H408" s="128" t="str">
        <f t="shared" si="32"/>
        <v>#VALUE!</v>
      </c>
      <c r="I408" s="128" t="str">
        <f t="shared" si="33"/>
        <v>#VALUE!</v>
      </c>
      <c r="J408" s="128" t="str">
        <f t="shared" si="34"/>
        <v>#VALUE!</v>
      </c>
      <c r="K408" s="128" t="str">
        <f t="shared" si="35"/>
        <v>#VALUE!</v>
      </c>
      <c r="L408" s="128" t="str">
        <f t="shared" si="36"/>
        <v>#VALUE!</v>
      </c>
      <c r="M408" s="134" t="str">
        <f t="shared" si="37"/>
        <v>OPI RX</v>
      </c>
      <c r="N408" s="128" t="str">
        <f t="shared" si="38"/>
        <v>#VALUE!</v>
      </c>
      <c r="O408" s="128" t="str">
        <f t="shared" si="39"/>
        <v>#VALUE!</v>
      </c>
      <c r="P408" s="135" t="str">
        <f t="shared" si="12"/>
        <v>OPIOIDS</v>
      </c>
      <c r="Q408" s="2" t="b">
        <v>1</v>
      </c>
      <c r="R408" s="135" t="str">
        <f t="shared" si="41"/>
        <v>HIGH</v>
      </c>
      <c r="S408" s="3">
        <v>44130.0</v>
      </c>
      <c r="T408" s="136">
        <f t="shared" si="40"/>
        <v>44467</v>
      </c>
      <c r="U408" s="4" t="str">
        <f t="shared" si="15"/>
        <v>DUE COMM</v>
      </c>
      <c r="V408" s="4" t="str">
        <f t="shared" si="16"/>
        <v> </v>
      </c>
      <c r="W408" s="123"/>
      <c r="X408" s="123"/>
      <c r="Y408" s="123"/>
      <c r="Z408" s="123"/>
      <c r="AA408" s="123"/>
      <c r="AB408" s="123"/>
      <c r="AC408" s="123"/>
      <c r="AD408" s="123"/>
      <c r="AE408" s="123"/>
    </row>
    <row r="409">
      <c r="A409" s="137">
        <v>11050.0</v>
      </c>
      <c r="B409" s="138" t="s">
        <v>6512</v>
      </c>
      <c r="C409" s="132" t="b">
        <v>1</v>
      </c>
      <c r="D409" s="133">
        <v>44530.0</v>
      </c>
      <c r="E409" s="128" t="str">
        <f t="shared" si="29"/>
        <v>#VALUE!</v>
      </c>
      <c r="F409" s="128" t="str">
        <f t="shared" si="30"/>
        <v>#VALUE!</v>
      </c>
      <c r="G409" s="128" t="str">
        <f t="shared" si="31"/>
        <v>#VALUE!</v>
      </c>
      <c r="H409" s="128" t="str">
        <f t="shared" si="32"/>
        <v>#VALUE!</v>
      </c>
      <c r="I409" s="128" t="str">
        <f t="shared" si="33"/>
        <v>#VALUE!</v>
      </c>
      <c r="J409" s="128" t="str">
        <f t="shared" si="34"/>
        <v>#VALUE!</v>
      </c>
      <c r="K409" s="128" t="str">
        <f t="shared" si="35"/>
        <v>#VALUE!</v>
      </c>
      <c r="L409" s="128" t="str">
        <f t="shared" si="36"/>
        <v>#VALUE!</v>
      </c>
      <c r="M409" s="134" t="str">
        <f t="shared" si="37"/>
        <v>OPI RX</v>
      </c>
      <c r="N409" s="128" t="str">
        <f t="shared" si="38"/>
        <v>#VALUE!</v>
      </c>
      <c r="O409" s="128" t="str">
        <f t="shared" si="39"/>
        <v>#VALUE!</v>
      </c>
      <c r="P409" s="135" t="str">
        <f t="shared" si="12"/>
        <v>OPIOIDS</v>
      </c>
      <c r="Q409" s="4" t="b">
        <v>0</v>
      </c>
      <c r="R409" s="4" t="str">
        <f t="shared" si="41"/>
        <v>LOW</v>
      </c>
      <c r="S409" s="3">
        <v>44205.0</v>
      </c>
      <c r="T409" s="136">
        <f t="shared" si="40"/>
        <v>44530</v>
      </c>
      <c r="U409" s="4" t="str">
        <f t="shared" si="15"/>
        <v>DUE COMM</v>
      </c>
      <c r="V409" s="4" t="str">
        <f t="shared" si="16"/>
        <v> </v>
      </c>
      <c r="W409" s="123"/>
      <c r="X409" s="123"/>
      <c r="Y409" s="123"/>
      <c r="Z409" s="123"/>
      <c r="AA409" s="123"/>
      <c r="AB409" s="123"/>
      <c r="AC409" s="123"/>
      <c r="AD409" s="123"/>
      <c r="AE409" s="123"/>
    </row>
    <row r="410">
      <c r="A410" s="137">
        <v>11059.0</v>
      </c>
      <c r="B410" s="138" t="s">
        <v>6463</v>
      </c>
      <c r="C410" s="139" t="b">
        <v>1</v>
      </c>
      <c r="D410" s="133">
        <v>44559.0</v>
      </c>
      <c r="E410" s="128" t="str">
        <f t="shared" si="29"/>
        <v>#VALUE!</v>
      </c>
      <c r="F410" s="134" t="str">
        <f t="shared" si="30"/>
        <v>OPI RX</v>
      </c>
      <c r="G410" s="128" t="str">
        <f t="shared" si="31"/>
        <v>#VALUE!</v>
      </c>
      <c r="H410" s="128" t="str">
        <f t="shared" si="32"/>
        <v>#VALUE!</v>
      </c>
      <c r="I410" s="128" t="str">
        <f t="shared" si="33"/>
        <v>#VALUE!</v>
      </c>
      <c r="J410" s="128" t="str">
        <f t="shared" si="34"/>
        <v>#VALUE!</v>
      </c>
      <c r="K410" s="128" t="str">
        <f t="shared" si="35"/>
        <v>#VALUE!</v>
      </c>
      <c r="L410" s="128" t="str">
        <f t="shared" si="36"/>
        <v>#VALUE!</v>
      </c>
      <c r="M410" s="128" t="str">
        <f t="shared" si="37"/>
        <v>#VALUE!</v>
      </c>
      <c r="N410" s="128" t="str">
        <f t="shared" si="38"/>
        <v>#VALUE!</v>
      </c>
      <c r="O410" s="128" t="str">
        <f t="shared" si="39"/>
        <v>#VALUE!</v>
      </c>
      <c r="P410" s="135" t="str">
        <f t="shared" si="12"/>
        <v>OPIOIDS</v>
      </c>
      <c r="Q410" s="4" t="b">
        <v>0</v>
      </c>
      <c r="R410" s="4" t="str">
        <f t="shared" si="41"/>
        <v>LOW</v>
      </c>
      <c r="S410" s="3">
        <v>44519.0</v>
      </c>
      <c r="T410" s="136">
        <f t="shared" si="40"/>
        <v>44559</v>
      </c>
      <c r="U410" s="4" t="str">
        <f t="shared" si="15"/>
        <v> </v>
      </c>
      <c r="V410" s="4" t="str">
        <f t="shared" si="16"/>
        <v> </v>
      </c>
      <c r="W410" s="123"/>
      <c r="X410" s="123"/>
      <c r="Y410" s="123"/>
      <c r="Z410" s="123"/>
      <c r="AA410" s="123"/>
      <c r="AB410" s="123"/>
      <c r="AC410" s="123"/>
      <c r="AD410" s="123"/>
      <c r="AE410" s="123"/>
    </row>
    <row r="411">
      <c r="A411" s="137">
        <v>11065.0</v>
      </c>
      <c r="B411" s="138" t="s">
        <v>6654</v>
      </c>
      <c r="C411" s="139" t="b">
        <v>1</v>
      </c>
      <c r="D411" s="133">
        <v>44556.0</v>
      </c>
      <c r="E411" s="134" t="str">
        <f t="shared" si="29"/>
        <v>OPI RX</v>
      </c>
      <c r="F411" s="128" t="str">
        <f t="shared" si="30"/>
        <v>#VALUE!</v>
      </c>
      <c r="G411" s="128" t="str">
        <f t="shared" si="31"/>
        <v>#VALUE!</v>
      </c>
      <c r="H411" s="128" t="str">
        <f t="shared" si="32"/>
        <v>#VALUE!</v>
      </c>
      <c r="I411" s="128" t="str">
        <f t="shared" si="33"/>
        <v>#VALUE!</v>
      </c>
      <c r="J411" s="128" t="str">
        <f t="shared" si="34"/>
        <v>#VALUE!</v>
      </c>
      <c r="K411" s="128" t="str">
        <f t="shared" si="35"/>
        <v>#VALUE!</v>
      </c>
      <c r="L411" s="128" t="str">
        <f t="shared" si="36"/>
        <v>#VALUE!</v>
      </c>
      <c r="M411" s="128" t="str">
        <f t="shared" si="37"/>
        <v>#VALUE!</v>
      </c>
      <c r="N411" s="128" t="str">
        <f t="shared" si="38"/>
        <v>#VALUE!</v>
      </c>
      <c r="O411" s="128" t="str">
        <f t="shared" si="39"/>
        <v>#VALUE!</v>
      </c>
      <c r="P411" s="135" t="str">
        <f t="shared" si="12"/>
        <v>OPIOIDS</v>
      </c>
      <c r="Q411" s="4" t="b">
        <v>1</v>
      </c>
      <c r="R411" s="135" t="str">
        <f t="shared" si="41"/>
        <v>HIGH</v>
      </c>
      <c r="S411" s="3">
        <v>44209.0</v>
      </c>
      <c r="T411" s="136">
        <f t="shared" si="40"/>
        <v>44556</v>
      </c>
      <c r="U411" s="4" t="str">
        <f t="shared" si="15"/>
        <v>DUE COMM</v>
      </c>
      <c r="V411" s="4" t="str">
        <f t="shared" si="16"/>
        <v> </v>
      </c>
      <c r="W411" s="123"/>
      <c r="X411" s="123"/>
      <c r="Y411" s="123"/>
      <c r="Z411" s="123"/>
      <c r="AA411" s="123"/>
      <c r="AB411" s="123"/>
      <c r="AC411" s="123"/>
      <c r="AD411" s="123"/>
      <c r="AE411" s="123"/>
    </row>
    <row r="412">
      <c r="A412" s="130">
        <v>11066.0</v>
      </c>
      <c r="B412" s="131" t="s">
        <v>6655</v>
      </c>
      <c r="C412" s="132" t="b">
        <v>1</v>
      </c>
      <c r="D412" s="133">
        <v>44440.0</v>
      </c>
      <c r="E412" s="134" t="str">
        <f t="shared" si="29"/>
        <v>OPI RX</v>
      </c>
      <c r="F412" s="128" t="str">
        <f t="shared" si="30"/>
        <v>#VALUE!</v>
      </c>
      <c r="G412" s="128" t="str">
        <f t="shared" si="31"/>
        <v>#VALUE!</v>
      </c>
      <c r="H412" s="128" t="str">
        <f t="shared" si="32"/>
        <v>#VALUE!</v>
      </c>
      <c r="I412" s="128" t="str">
        <f t="shared" si="33"/>
        <v>#VALUE!</v>
      </c>
      <c r="J412" s="134" t="str">
        <f t="shared" si="34"/>
        <v>OPI RX</v>
      </c>
      <c r="K412" s="128" t="str">
        <f t="shared" si="35"/>
        <v>#VALUE!</v>
      </c>
      <c r="L412" s="128" t="str">
        <f t="shared" si="36"/>
        <v>#VALUE!</v>
      </c>
      <c r="M412" s="128" t="str">
        <f t="shared" si="37"/>
        <v>#VALUE!</v>
      </c>
      <c r="N412" s="128" t="str">
        <f t="shared" si="38"/>
        <v>#VALUE!</v>
      </c>
      <c r="O412" s="128" t="str">
        <f t="shared" si="39"/>
        <v>#VALUE!</v>
      </c>
      <c r="P412" s="135" t="str">
        <f t="shared" si="12"/>
        <v>OPIOIDS</v>
      </c>
      <c r="Q412" s="2" t="b">
        <v>0</v>
      </c>
      <c r="R412" s="4" t="str">
        <f t="shared" si="41"/>
        <v>LOW</v>
      </c>
      <c r="S412" s="3"/>
      <c r="T412" s="136">
        <f t="shared" si="40"/>
        <v>44440</v>
      </c>
      <c r="U412" s="4" t="str">
        <f t="shared" si="15"/>
        <v>DUE COMM</v>
      </c>
      <c r="V412" s="4" t="str">
        <f t="shared" si="16"/>
        <v> </v>
      </c>
      <c r="W412" s="123"/>
      <c r="X412" s="123"/>
      <c r="Y412" s="123"/>
      <c r="Z412" s="123"/>
      <c r="AA412" s="123"/>
      <c r="AB412" s="123"/>
      <c r="AC412" s="123"/>
      <c r="AD412" s="123"/>
      <c r="AE412" s="123"/>
    </row>
    <row r="413">
      <c r="A413" s="137">
        <v>11070.0</v>
      </c>
      <c r="B413" s="138" t="s">
        <v>6563</v>
      </c>
      <c r="C413" s="132" t="b">
        <v>1</v>
      </c>
      <c r="D413" s="133">
        <v>44535.0</v>
      </c>
      <c r="E413" s="128" t="str">
        <f t="shared" si="29"/>
        <v>#VALUE!</v>
      </c>
      <c r="F413" s="134" t="str">
        <f t="shared" si="30"/>
        <v>OPI RX</v>
      </c>
      <c r="G413" s="128" t="str">
        <f t="shared" si="31"/>
        <v>#VALUE!</v>
      </c>
      <c r="H413" s="128" t="str">
        <f t="shared" si="32"/>
        <v>#VALUE!</v>
      </c>
      <c r="I413" s="128" t="str">
        <f t="shared" si="33"/>
        <v>#VALUE!</v>
      </c>
      <c r="J413" s="128" t="str">
        <f t="shared" si="34"/>
        <v>#VALUE!</v>
      </c>
      <c r="K413" s="128" t="str">
        <f t="shared" si="35"/>
        <v>#VALUE!</v>
      </c>
      <c r="L413" s="128" t="str">
        <f t="shared" si="36"/>
        <v>#VALUE!</v>
      </c>
      <c r="M413" s="128" t="str">
        <f t="shared" si="37"/>
        <v>#VALUE!</v>
      </c>
      <c r="N413" s="128" t="str">
        <f t="shared" si="38"/>
        <v>#VALUE!</v>
      </c>
      <c r="O413" s="128" t="str">
        <f t="shared" si="39"/>
        <v>#VALUE!</v>
      </c>
      <c r="P413" s="135" t="str">
        <f t="shared" si="12"/>
        <v>OPIOIDS</v>
      </c>
      <c r="Q413" s="4" t="b">
        <v>0</v>
      </c>
      <c r="R413" s="4" t="str">
        <f t="shared" si="41"/>
        <v>LOW</v>
      </c>
      <c r="S413" s="3">
        <v>44201.0</v>
      </c>
      <c r="T413" s="136">
        <f t="shared" si="40"/>
        <v>44535</v>
      </c>
      <c r="U413" s="4" t="str">
        <f t="shared" si="15"/>
        <v>DUE COMM</v>
      </c>
      <c r="V413" s="4" t="str">
        <f t="shared" si="16"/>
        <v> </v>
      </c>
      <c r="W413" s="123"/>
      <c r="X413" s="123"/>
      <c r="Y413" s="123"/>
      <c r="Z413" s="123"/>
      <c r="AA413" s="123"/>
      <c r="AB413" s="123"/>
      <c r="AC413" s="123"/>
      <c r="AD413" s="123"/>
      <c r="AE413" s="123"/>
    </row>
    <row r="414">
      <c r="A414" s="130">
        <v>11071.0</v>
      </c>
      <c r="B414" s="131" t="s">
        <v>6461</v>
      </c>
      <c r="C414" s="139" t="b">
        <v>1</v>
      </c>
      <c r="D414" s="133">
        <v>44439.0</v>
      </c>
      <c r="E414" s="128" t="str">
        <f t="shared" si="29"/>
        <v>#VALUE!</v>
      </c>
      <c r="F414" s="128" t="str">
        <f t="shared" si="30"/>
        <v>#VALUE!</v>
      </c>
      <c r="G414" s="128" t="str">
        <f t="shared" si="31"/>
        <v>#VALUE!</v>
      </c>
      <c r="H414" s="128" t="str">
        <f t="shared" si="32"/>
        <v>#VALUE!</v>
      </c>
      <c r="I414" s="128" t="str">
        <f t="shared" si="33"/>
        <v>#VALUE!</v>
      </c>
      <c r="J414" s="128" t="str">
        <f t="shared" si="34"/>
        <v>#VALUE!</v>
      </c>
      <c r="K414" s="128" t="str">
        <f t="shared" si="35"/>
        <v>#VALUE!</v>
      </c>
      <c r="L414" s="128" t="str">
        <f t="shared" si="36"/>
        <v>#VALUE!</v>
      </c>
      <c r="M414" s="128" t="str">
        <f t="shared" si="37"/>
        <v>#VALUE!</v>
      </c>
      <c r="N414" s="128" t="str">
        <f t="shared" si="38"/>
        <v>#VALUE!</v>
      </c>
      <c r="O414" s="128" t="str">
        <f t="shared" si="39"/>
        <v>#VALUE!</v>
      </c>
      <c r="P414" s="4" t="str">
        <f t="shared" si="12"/>
        <v>NO RX</v>
      </c>
      <c r="Q414" s="2" t="b">
        <v>0</v>
      </c>
      <c r="R414" s="4" t="str">
        <f t="shared" si="41"/>
        <v>LOW</v>
      </c>
      <c r="S414" s="3"/>
      <c r="T414" s="136">
        <f t="shared" si="40"/>
        <v>44439</v>
      </c>
      <c r="U414" s="4" t="str">
        <f t="shared" si="15"/>
        <v>DUE COMM</v>
      </c>
      <c r="V414" s="4" t="str">
        <f t="shared" si="16"/>
        <v> </v>
      </c>
      <c r="W414" s="123"/>
      <c r="X414" s="123"/>
      <c r="Y414" s="123"/>
      <c r="Z414" s="123"/>
      <c r="AA414" s="123"/>
      <c r="AB414" s="123"/>
      <c r="AC414" s="123"/>
      <c r="AD414" s="123"/>
      <c r="AE414" s="123"/>
    </row>
    <row r="415">
      <c r="A415" s="130">
        <v>11072.0</v>
      </c>
      <c r="B415" s="131" t="s">
        <v>6656</v>
      </c>
      <c r="C415" s="139" t="b">
        <v>1</v>
      </c>
      <c r="D415" s="133">
        <v>44466.0</v>
      </c>
      <c r="E415" s="128" t="str">
        <f t="shared" si="29"/>
        <v>#VALUE!</v>
      </c>
      <c r="F415" s="128" t="str">
        <f t="shared" si="30"/>
        <v>#VALUE!</v>
      </c>
      <c r="G415" s="134" t="str">
        <f t="shared" si="31"/>
        <v>OPI RX</v>
      </c>
      <c r="H415" s="128" t="str">
        <f t="shared" si="32"/>
        <v>#VALUE!</v>
      </c>
      <c r="I415" s="128" t="str">
        <f t="shared" si="33"/>
        <v>#VALUE!</v>
      </c>
      <c r="J415" s="128" t="str">
        <f t="shared" si="34"/>
        <v>#VALUE!</v>
      </c>
      <c r="K415" s="128" t="str">
        <f t="shared" si="35"/>
        <v>#VALUE!</v>
      </c>
      <c r="L415" s="128" t="str">
        <f t="shared" si="36"/>
        <v>#VALUE!</v>
      </c>
      <c r="M415" s="128" t="str">
        <f t="shared" si="37"/>
        <v>#VALUE!</v>
      </c>
      <c r="N415" s="128" t="str">
        <f t="shared" si="38"/>
        <v>#VALUE!</v>
      </c>
      <c r="O415" s="128" t="str">
        <f t="shared" si="39"/>
        <v>#VALUE!</v>
      </c>
      <c r="P415" s="135" t="str">
        <f t="shared" si="12"/>
        <v>OPIOIDS</v>
      </c>
      <c r="Q415" s="4" t="b">
        <v>1</v>
      </c>
      <c r="R415" s="135" t="str">
        <f t="shared" si="41"/>
        <v>HIGH</v>
      </c>
      <c r="S415" s="3"/>
      <c r="T415" s="136">
        <f t="shared" si="40"/>
        <v>44466</v>
      </c>
      <c r="U415" s="4" t="str">
        <f t="shared" si="15"/>
        <v>DUE COMM</v>
      </c>
      <c r="V415" s="4" t="str">
        <f t="shared" si="16"/>
        <v> </v>
      </c>
      <c r="W415" s="123"/>
      <c r="X415" s="123"/>
      <c r="Y415" s="123"/>
      <c r="Z415" s="123"/>
      <c r="AA415" s="123"/>
      <c r="AB415" s="123"/>
      <c r="AC415" s="123"/>
      <c r="AD415" s="123"/>
      <c r="AE415" s="123"/>
    </row>
    <row r="416">
      <c r="A416" s="130">
        <v>11073.0</v>
      </c>
      <c r="B416" s="131" t="s">
        <v>6657</v>
      </c>
      <c r="C416" s="132" t="b">
        <v>1</v>
      </c>
      <c r="D416" s="133">
        <v>44384.0</v>
      </c>
      <c r="E416" s="128" t="str">
        <f t="shared" si="29"/>
        <v>#VALUE!</v>
      </c>
      <c r="F416" s="128" t="str">
        <f t="shared" si="30"/>
        <v>#VALUE!</v>
      </c>
      <c r="G416" s="128" t="str">
        <f t="shared" si="31"/>
        <v>#VALUE!</v>
      </c>
      <c r="H416" s="128" t="str">
        <f t="shared" si="32"/>
        <v>#VALUE!</v>
      </c>
      <c r="I416" s="128" t="str">
        <f t="shared" si="33"/>
        <v>#VALUE!</v>
      </c>
      <c r="J416" s="128" t="str">
        <f t="shared" si="34"/>
        <v>#VALUE!</v>
      </c>
      <c r="K416" s="128" t="str">
        <f t="shared" si="35"/>
        <v>#VALUE!</v>
      </c>
      <c r="L416" s="128" t="str">
        <f t="shared" si="36"/>
        <v>#VALUE!</v>
      </c>
      <c r="M416" s="128" t="str">
        <f t="shared" si="37"/>
        <v>#VALUE!</v>
      </c>
      <c r="N416" s="128" t="str">
        <f t="shared" si="38"/>
        <v>#VALUE!</v>
      </c>
      <c r="O416" s="128" t="str">
        <f t="shared" si="39"/>
        <v>#VALUE!</v>
      </c>
      <c r="P416" s="4" t="str">
        <f t="shared" si="12"/>
        <v>NO RX</v>
      </c>
      <c r="Q416" s="2" t="b">
        <v>0</v>
      </c>
      <c r="R416" s="4" t="str">
        <f t="shared" si="41"/>
        <v>LOW</v>
      </c>
      <c r="S416" s="3"/>
      <c r="T416" s="136">
        <f t="shared" si="40"/>
        <v>44384</v>
      </c>
      <c r="U416" s="4" t="str">
        <f t="shared" si="15"/>
        <v>DUE COMM</v>
      </c>
      <c r="V416" s="4" t="str">
        <f t="shared" si="16"/>
        <v> </v>
      </c>
      <c r="W416" s="123"/>
      <c r="X416" s="123"/>
      <c r="Y416" s="123"/>
      <c r="Z416" s="123"/>
      <c r="AA416" s="123"/>
      <c r="AB416" s="123"/>
      <c r="AC416" s="123"/>
      <c r="AD416" s="123"/>
      <c r="AE416" s="123"/>
    </row>
    <row r="417">
      <c r="A417" s="137">
        <v>11077.0</v>
      </c>
      <c r="B417" s="138" t="s">
        <v>6658</v>
      </c>
      <c r="C417" s="132" t="b">
        <v>1</v>
      </c>
      <c r="D417" s="133">
        <v>44384.0</v>
      </c>
      <c r="E417" s="128" t="str">
        <f t="shared" si="29"/>
        <v>#VALUE!</v>
      </c>
      <c r="F417" s="128" t="str">
        <f t="shared" si="30"/>
        <v>#VALUE!</v>
      </c>
      <c r="G417" s="134" t="str">
        <f t="shared" si="31"/>
        <v>OPI RX</v>
      </c>
      <c r="H417" s="128" t="str">
        <f t="shared" si="32"/>
        <v>#VALUE!</v>
      </c>
      <c r="I417" s="128" t="str">
        <f t="shared" si="33"/>
        <v>#VALUE!</v>
      </c>
      <c r="J417" s="128" t="str">
        <f t="shared" si="34"/>
        <v>#VALUE!</v>
      </c>
      <c r="K417" s="128" t="str">
        <f t="shared" si="35"/>
        <v>#VALUE!</v>
      </c>
      <c r="L417" s="128" t="str">
        <f t="shared" si="36"/>
        <v>#VALUE!</v>
      </c>
      <c r="M417" s="128" t="str">
        <f t="shared" si="37"/>
        <v>#VALUE!</v>
      </c>
      <c r="N417" s="128" t="str">
        <f t="shared" si="38"/>
        <v>#VALUE!</v>
      </c>
      <c r="O417" s="128" t="str">
        <f t="shared" si="39"/>
        <v>#VALUE!</v>
      </c>
      <c r="P417" s="135" t="str">
        <f t="shared" si="12"/>
        <v>OPIOIDS</v>
      </c>
      <c r="Q417" s="4" t="b">
        <v>0</v>
      </c>
      <c r="R417" s="4" t="str">
        <f t="shared" si="41"/>
        <v>LOW</v>
      </c>
      <c r="S417" s="3"/>
      <c r="T417" s="136">
        <f t="shared" si="40"/>
        <v>44384</v>
      </c>
      <c r="U417" s="4" t="str">
        <f t="shared" si="15"/>
        <v>DUE COMM</v>
      </c>
      <c r="V417" s="4" t="str">
        <f t="shared" si="16"/>
        <v> </v>
      </c>
      <c r="W417" s="123"/>
      <c r="X417" s="123"/>
      <c r="Y417" s="123"/>
      <c r="Z417" s="123"/>
      <c r="AA417" s="123"/>
      <c r="AB417" s="123"/>
      <c r="AC417" s="123"/>
      <c r="AD417" s="123"/>
      <c r="AE417" s="123"/>
    </row>
    <row r="418">
      <c r="A418" s="127">
        <v>11083.0</v>
      </c>
      <c r="B418" s="2" t="s">
        <v>6500</v>
      </c>
      <c r="C418" s="124" t="b">
        <v>0</v>
      </c>
      <c r="D418" s="3" t="s">
        <v>6461</v>
      </c>
      <c r="E418" s="128" t="str">
        <f t="shared" si="29"/>
        <v>#VALUE!</v>
      </c>
      <c r="F418" s="128" t="str">
        <f t="shared" si="30"/>
        <v>#VALUE!</v>
      </c>
      <c r="G418" s="128" t="str">
        <f t="shared" si="31"/>
        <v>#VALUE!</v>
      </c>
      <c r="H418" s="128" t="str">
        <f t="shared" si="32"/>
        <v>#VALUE!</v>
      </c>
      <c r="I418" s="128" t="str">
        <f t="shared" si="33"/>
        <v>#VALUE!</v>
      </c>
      <c r="J418" s="128" t="str">
        <f t="shared" si="34"/>
        <v>#VALUE!</v>
      </c>
      <c r="K418" s="128" t="str">
        <f t="shared" si="35"/>
        <v>#VALUE!</v>
      </c>
      <c r="L418" s="128" t="str">
        <f t="shared" si="36"/>
        <v>#VALUE!</v>
      </c>
      <c r="M418" s="134" t="str">
        <f t="shared" si="37"/>
        <v>OPI RX</v>
      </c>
      <c r="N418" s="128" t="str">
        <f t="shared" si="38"/>
        <v>#VALUE!</v>
      </c>
      <c r="O418" s="128" t="str">
        <f t="shared" si="39"/>
        <v>#VALUE!</v>
      </c>
      <c r="P418" s="135" t="str">
        <f t="shared" si="12"/>
        <v>OPIOIDS</v>
      </c>
      <c r="Q418" s="4" t="b">
        <v>0</v>
      </c>
      <c r="R418" s="4" t="str">
        <f t="shared" si="41"/>
        <v>LOW</v>
      </c>
      <c r="S418" s="3"/>
      <c r="T418" s="3" t="str">
        <f t="shared" si="40"/>
        <v> - </v>
      </c>
      <c r="U418" s="4" t="str">
        <f t="shared" si="15"/>
        <v>DUE COMM</v>
      </c>
      <c r="V418" s="4" t="str">
        <f t="shared" si="16"/>
        <v> </v>
      </c>
      <c r="W418" s="123"/>
      <c r="X418" s="123"/>
      <c r="Y418" s="123"/>
      <c r="Z418" s="123"/>
      <c r="AA418" s="123"/>
      <c r="AB418" s="123"/>
      <c r="AC418" s="123"/>
      <c r="AD418" s="123"/>
      <c r="AE418" s="123"/>
    </row>
    <row r="419">
      <c r="A419" s="137">
        <v>11084.0</v>
      </c>
      <c r="B419" s="138" t="s">
        <v>6659</v>
      </c>
      <c r="C419" s="132" t="b">
        <v>1</v>
      </c>
      <c r="D419" s="133">
        <v>44480.0</v>
      </c>
      <c r="E419" s="128" t="str">
        <f t="shared" si="29"/>
        <v>#VALUE!</v>
      </c>
      <c r="F419" s="128" t="str">
        <f t="shared" si="30"/>
        <v>#VALUE!</v>
      </c>
      <c r="G419" s="134" t="str">
        <f t="shared" si="31"/>
        <v>OPI RX</v>
      </c>
      <c r="H419" s="128" t="str">
        <f t="shared" si="32"/>
        <v>#VALUE!</v>
      </c>
      <c r="I419" s="128" t="str">
        <f t="shared" si="33"/>
        <v>#VALUE!</v>
      </c>
      <c r="J419" s="128" t="str">
        <f t="shared" si="34"/>
        <v>#VALUE!</v>
      </c>
      <c r="K419" s="128" t="str">
        <f t="shared" si="35"/>
        <v>#VALUE!</v>
      </c>
      <c r="L419" s="128" t="str">
        <f t="shared" si="36"/>
        <v>#VALUE!</v>
      </c>
      <c r="M419" s="128" t="str">
        <f t="shared" si="37"/>
        <v>#VALUE!</v>
      </c>
      <c r="N419" s="128" t="str">
        <f t="shared" si="38"/>
        <v>#VALUE!</v>
      </c>
      <c r="O419" s="128" t="str">
        <f t="shared" si="39"/>
        <v>#VALUE!</v>
      </c>
      <c r="P419" s="135" t="str">
        <f t="shared" si="12"/>
        <v>OPIOIDS</v>
      </c>
      <c r="Q419" s="2" t="b">
        <v>0</v>
      </c>
      <c r="R419" s="4" t="str">
        <f t="shared" si="41"/>
        <v>LOW</v>
      </c>
      <c r="S419" s="3">
        <v>44180.0</v>
      </c>
      <c r="T419" s="136">
        <f t="shared" si="40"/>
        <v>44480</v>
      </c>
      <c r="U419" s="4" t="str">
        <f t="shared" si="15"/>
        <v>DUE COMM</v>
      </c>
      <c r="V419" s="4" t="str">
        <f t="shared" si="16"/>
        <v> </v>
      </c>
      <c r="W419" s="123"/>
      <c r="X419" s="123"/>
      <c r="Y419" s="123"/>
      <c r="Z419" s="123"/>
      <c r="AA419" s="123"/>
      <c r="AB419" s="123"/>
      <c r="AC419" s="123"/>
      <c r="AD419" s="123"/>
      <c r="AE419" s="123"/>
    </row>
    <row r="420">
      <c r="A420" s="130">
        <v>11088.0</v>
      </c>
      <c r="B420" s="131" t="s">
        <v>6475</v>
      </c>
      <c r="C420" s="139" t="b">
        <v>1</v>
      </c>
      <c r="D420" s="133">
        <v>44531.0</v>
      </c>
      <c r="E420" s="128" t="str">
        <f t="shared" si="29"/>
        <v>#VALUE!</v>
      </c>
      <c r="F420" s="134" t="str">
        <f t="shared" si="30"/>
        <v>OPI RX</v>
      </c>
      <c r="G420" s="128" t="str">
        <f t="shared" si="31"/>
        <v>#VALUE!</v>
      </c>
      <c r="H420" s="128" t="str">
        <f t="shared" si="32"/>
        <v>#VALUE!</v>
      </c>
      <c r="I420" s="128" t="str">
        <f t="shared" si="33"/>
        <v>#VALUE!</v>
      </c>
      <c r="J420" s="128" t="str">
        <f t="shared" si="34"/>
        <v>#VALUE!</v>
      </c>
      <c r="K420" s="128" t="str">
        <f t="shared" si="35"/>
        <v>#VALUE!</v>
      </c>
      <c r="L420" s="128" t="str">
        <f t="shared" si="36"/>
        <v>#VALUE!</v>
      </c>
      <c r="M420" s="128" t="str">
        <f t="shared" si="37"/>
        <v>#VALUE!</v>
      </c>
      <c r="N420" s="128" t="str">
        <f t="shared" si="38"/>
        <v>#VALUE!</v>
      </c>
      <c r="O420" s="128" t="str">
        <f t="shared" si="39"/>
        <v>#VALUE!</v>
      </c>
      <c r="P420" s="135" t="str">
        <f t="shared" si="12"/>
        <v>OPIOIDS</v>
      </c>
      <c r="Q420" s="4" t="b">
        <v>1</v>
      </c>
      <c r="R420" s="135" t="str">
        <f t="shared" si="41"/>
        <v>HIGH</v>
      </c>
      <c r="S420" s="3">
        <v>44200.0</v>
      </c>
      <c r="T420" s="136">
        <f t="shared" si="40"/>
        <v>44531</v>
      </c>
      <c r="U420" s="4" t="str">
        <f t="shared" si="15"/>
        <v>DUE COMM</v>
      </c>
      <c r="V420" s="4" t="str">
        <f t="shared" si="16"/>
        <v> </v>
      </c>
      <c r="W420" s="123"/>
      <c r="X420" s="123"/>
      <c r="Y420" s="123"/>
      <c r="Z420" s="123"/>
      <c r="AA420" s="123"/>
      <c r="AB420" s="123"/>
      <c r="AC420" s="123"/>
      <c r="AD420" s="123"/>
      <c r="AE420" s="123"/>
    </row>
    <row r="421">
      <c r="A421" s="151">
        <v>11090.0</v>
      </c>
      <c r="B421" s="131" t="s">
        <v>6539</v>
      </c>
      <c r="C421" s="132" t="b">
        <v>1</v>
      </c>
      <c r="D421" s="133">
        <v>44384.0</v>
      </c>
      <c r="E421" s="128" t="str">
        <f t="shared" si="29"/>
        <v>#VALUE!</v>
      </c>
      <c r="F421" s="128" t="str">
        <f t="shared" si="30"/>
        <v>#VALUE!</v>
      </c>
      <c r="G421" s="128" t="str">
        <f t="shared" si="31"/>
        <v>#VALUE!</v>
      </c>
      <c r="H421" s="128" t="str">
        <f t="shared" si="32"/>
        <v>#VALUE!</v>
      </c>
      <c r="I421" s="128" t="str">
        <f t="shared" si="33"/>
        <v>#VALUE!</v>
      </c>
      <c r="J421" s="128" t="str">
        <f t="shared" si="34"/>
        <v>#VALUE!</v>
      </c>
      <c r="K421" s="128" t="str">
        <f t="shared" si="35"/>
        <v>#VALUE!</v>
      </c>
      <c r="L421" s="128" t="str">
        <f t="shared" si="36"/>
        <v>#VALUE!</v>
      </c>
      <c r="M421" s="128" t="str">
        <f t="shared" si="37"/>
        <v>#VALUE!</v>
      </c>
      <c r="N421" s="128" t="str">
        <f t="shared" si="38"/>
        <v>#VALUE!</v>
      </c>
      <c r="O421" s="128" t="str">
        <f t="shared" si="39"/>
        <v>#VALUE!</v>
      </c>
      <c r="P421" s="4" t="str">
        <f t="shared" si="12"/>
        <v>NO RX</v>
      </c>
      <c r="Q421" s="4" t="b">
        <v>0</v>
      </c>
      <c r="R421" s="4" t="str">
        <f t="shared" si="41"/>
        <v>LOW</v>
      </c>
      <c r="S421" s="3"/>
      <c r="T421" s="136">
        <f t="shared" si="40"/>
        <v>44384</v>
      </c>
      <c r="U421" s="4" t="str">
        <f t="shared" si="15"/>
        <v>DUE COMM</v>
      </c>
      <c r="V421" s="4" t="str">
        <f t="shared" si="16"/>
        <v> </v>
      </c>
      <c r="W421" s="123"/>
      <c r="X421" s="123"/>
      <c r="Y421" s="123"/>
      <c r="Z421" s="123"/>
      <c r="AA421" s="123"/>
      <c r="AB421" s="123"/>
      <c r="AC421" s="123"/>
      <c r="AD421" s="123"/>
      <c r="AE421" s="123"/>
    </row>
    <row r="422">
      <c r="A422" s="137">
        <v>11093.0</v>
      </c>
      <c r="B422" s="153" t="s">
        <v>6486</v>
      </c>
      <c r="C422" s="132" t="b">
        <v>1</v>
      </c>
      <c r="D422" s="133">
        <v>44399.0</v>
      </c>
      <c r="E422" s="128" t="str">
        <f t="shared" si="29"/>
        <v>#VALUE!</v>
      </c>
      <c r="F422" s="128" t="str">
        <f t="shared" si="30"/>
        <v>#VALUE!</v>
      </c>
      <c r="G422" s="128" t="str">
        <f t="shared" si="31"/>
        <v>#VALUE!</v>
      </c>
      <c r="H422" s="128" t="str">
        <f t="shared" si="32"/>
        <v>#VALUE!</v>
      </c>
      <c r="I422" s="128" t="str">
        <f t="shared" si="33"/>
        <v>#VALUE!</v>
      </c>
      <c r="J422" s="128" t="str">
        <f t="shared" si="34"/>
        <v>#VALUE!</v>
      </c>
      <c r="K422" s="128" t="str">
        <f t="shared" si="35"/>
        <v>#VALUE!</v>
      </c>
      <c r="L422" s="128" t="str">
        <f t="shared" si="36"/>
        <v>#VALUE!</v>
      </c>
      <c r="M422" s="134" t="str">
        <f t="shared" si="37"/>
        <v>OPI RX</v>
      </c>
      <c r="N422" s="128" t="str">
        <f t="shared" si="38"/>
        <v>#VALUE!</v>
      </c>
      <c r="O422" s="128" t="str">
        <f t="shared" si="39"/>
        <v>#VALUE!</v>
      </c>
      <c r="P422" s="135" t="str">
        <f t="shared" si="12"/>
        <v>OPIOIDS</v>
      </c>
      <c r="Q422" s="4" t="b">
        <v>1</v>
      </c>
      <c r="R422" s="135" t="str">
        <f t="shared" si="41"/>
        <v>HIGH</v>
      </c>
      <c r="S422" s="3"/>
      <c r="T422" s="136">
        <f t="shared" si="40"/>
        <v>44399</v>
      </c>
      <c r="U422" s="4" t="str">
        <f t="shared" si="15"/>
        <v>DUE COMM</v>
      </c>
      <c r="V422" s="4" t="str">
        <f t="shared" si="16"/>
        <v> </v>
      </c>
      <c r="W422" s="123"/>
      <c r="X422" s="123"/>
      <c r="Y422" s="123"/>
      <c r="Z422" s="123"/>
      <c r="AA422" s="123"/>
      <c r="AB422" s="123"/>
      <c r="AC422" s="123"/>
      <c r="AD422" s="123"/>
      <c r="AE422" s="123"/>
    </row>
    <row r="423">
      <c r="A423" s="137">
        <v>11105.0</v>
      </c>
      <c r="B423" s="138" t="s">
        <v>6491</v>
      </c>
      <c r="C423" s="132" t="b">
        <v>1</v>
      </c>
      <c r="D423" s="133">
        <v>44539.0</v>
      </c>
      <c r="E423" s="128" t="str">
        <f t="shared" si="29"/>
        <v>#VALUE!</v>
      </c>
      <c r="F423" s="134" t="str">
        <f t="shared" si="30"/>
        <v>OPI RX</v>
      </c>
      <c r="G423" s="128" t="str">
        <f t="shared" si="31"/>
        <v>#VALUE!</v>
      </c>
      <c r="H423" s="128" t="str">
        <f t="shared" si="32"/>
        <v>#VALUE!</v>
      </c>
      <c r="I423" s="128" t="str">
        <f t="shared" si="33"/>
        <v>#VALUE!</v>
      </c>
      <c r="J423" s="128" t="str">
        <f t="shared" si="34"/>
        <v>#VALUE!</v>
      </c>
      <c r="K423" s="128" t="str">
        <f t="shared" si="35"/>
        <v>#VALUE!</v>
      </c>
      <c r="L423" s="128" t="str">
        <f t="shared" si="36"/>
        <v>#VALUE!</v>
      </c>
      <c r="M423" s="128" t="str">
        <f t="shared" si="37"/>
        <v>#VALUE!</v>
      </c>
      <c r="N423" s="128" t="str">
        <f t="shared" si="38"/>
        <v>#VALUE!</v>
      </c>
      <c r="O423" s="128" t="str">
        <f t="shared" si="39"/>
        <v>#VALUE!</v>
      </c>
      <c r="P423" s="135" t="str">
        <f t="shared" si="12"/>
        <v>OPIOIDS</v>
      </c>
      <c r="Q423" s="4" t="b">
        <v>0</v>
      </c>
      <c r="R423" s="4" t="str">
        <f t="shared" si="41"/>
        <v>LOW</v>
      </c>
      <c r="S423" s="3">
        <v>44187.0</v>
      </c>
      <c r="T423" s="136">
        <f t="shared" si="40"/>
        <v>44539</v>
      </c>
      <c r="U423" s="4" t="str">
        <f t="shared" si="15"/>
        <v>DUE COMM</v>
      </c>
      <c r="V423" s="4" t="str">
        <f t="shared" si="16"/>
        <v> </v>
      </c>
      <c r="W423" s="123"/>
      <c r="X423" s="123"/>
      <c r="Y423" s="123"/>
      <c r="Z423" s="123"/>
      <c r="AA423" s="123"/>
      <c r="AB423" s="123"/>
      <c r="AC423" s="123"/>
      <c r="AD423" s="123"/>
      <c r="AE423" s="123"/>
    </row>
    <row r="424">
      <c r="A424" s="142">
        <v>11107.0</v>
      </c>
      <c r="B424" s="143" t="s">
        <v>6486</v>
      </c>
      <c r="C424" s="124" t="b">
        <v>0</v>
      </c>
      <c r="D424" s="3" t="s">
        <v>6461</v>
      </c>
      <c r="E424" s="128" t="str">
        <f t="shared" si="29"/>
        <v>#VALUE!</v>
      </c>
      <c r="F424" s="128" t="str">
        <f t="shared" si="30"/>
        <v>#VALUE!</v>
      </c>
      <c r="G424" s="128" t="str">
        <f t="shared" si="31"/>
        <v>#VALUE!</v>
      </c>
      <c r="H424" s="128" t="str">
        <f t="shared" si="32"/>
        <v>#VALUE!</v>
      </c>
      <c r="I424" s="128" t="str">
        <f t="shared" si="33"/>
        <v>#VALUE!</v>
      </c>
      <c r="J424" s="128" t="str">
        <f t="shared" si="34"/>
        <v>#VALUE!</v>
      </c>
      <c r="K424" s="128" t="str">
        <f t="shared" si="35"/>
        <v>#VALUE!</v>
      </c>
      <c r="L424" s="128" t="str">
        <f t="shared" si="36"/>
        <v>#VALUE!</v>
      </c>
      <c r="M424" s="134" t="str">
        <f t="shared" si="37"/>
        <v>OPI RX</v>
      </c>
      <c r="N424" s="128" t="str">
        <f t="shared" si="38"/>
        <v>#VALUE!</v>
      </c>
      <c r="O424" s="128" t="str">
        <f t="shared" si="39"/>
        <v>#VALUE!</v>
      </c>
      <c r="P424" s="135" t="str">
        <f t="shared" si="12"/>
        <v>OPIOIDS</v>
      </c>
      <c r="Q424" s="4" t="b">
        <v>0</v>
      </c>
      <c r="R424" s="4" t="str">
        <f t="shared" si="41"/>
        <v>LOW</v>
      </c>
      <c r="S424" s="3"/>
      <c r="T424" s="3" t="str">
        <f t="shared" si="40"/>
        <v> - </v>
      </c>
      <c r="U424" s="4" t="str">
        <f t="shared" si="15"/>
        <v>DUE COMM</v>
      </c>
      <c r="V424" s="4" t="str">
        <f t="shared" si="16"/>
        <v> </v>
      </c>
      <c r="W424" s="123"/>
      <c r="X424" s="123"/>
      <c r="Y424" s="123"/>
      <c r="Z424" s="123"/>
      <c r="AA424" s="123"/>
      <c r="AB424" s="123"/>
      <c r="AC424" s="123"/>
      <c r="AD424" s="123"/>
      <c r="AE424" s="123"/>
    </row>
    <row r="425">
      <c r="A425" s="142">
        <v>11113.0</v>
      </c>
      <c r="B425" s="143" t="s">
        <v>6491</v>
      </c>
      <c r="C425" s="124" t="b">
        <v>0</v>
      </c>
      <c r="D425" s="3" t="s">
        <v>6461</v>
      </c>
      <c r="E425" s="128" t="str">
        <f t="shared" si="29"/>
        <v>#VALUE!</v>
      </c>
      <c r="F425" s="134" t="str">
        <f t="shared" si="30"/>
        <v>OPI RX</v>
      </c>
      <c r="G425" s="128" t="str">
        <f t="shared" si="31"/>
        <v>#VALUE!</v>
      </c>
      <c r="H425" s="128" t="str">
        <f t="shared" si="32"/>
        <v>#VALUE!</v>
      </c>
      <c r="I425" s="128" t="str">
        <f t="shared" si="33"/>
        <v>#VALUE!</v>
      </c>
      <c r="J425" s="128" t="str">
        <f t="shared" si="34"/>
        <v>#VALUE!</v>
      </c>
      <c r="K425" s="128" t="str">
        <f t="shared" si="35"/>
        <v>#VALUE!</v>
      </c>
      <c r="L425" s="128" t="str">
        <f t="shared" si="36"/>
        <v>#VALUE!</v>
      </c>
      <c r="M425" s="128" t="str">
        <f t="shared" si="37"/>
        <v>#VALUE!</v>
      </c>
      <c r="N425" s="128" t="str">
        <f t="shared" si="38"/>
        <v>#VALUE!</v>
      </c>
      <c r="O425" s="128" t="str">
        <f t="shared" si="39"/>
        <v>#VALUE!</v>
      </c>
      <c r="P425" s="135" t="str">
        <f t="shared" si="12"/>
        <v>OPIOIDS</v>
      </c>
      <c r="Q425" s="4" t="b">
        <v>0</v>
      </c>
      <c r="R425" s="4" t="str">
        <f t="shared" si="41"/>
        <v>LOW</v>
      </c>
      <c r="S425" s="3"/>
      <c r="T425" s="3" t="str">
        <f t="shared" si="40"/>
        <v> - </v>
      </c>
      <c r="U425" s="4" t="str">
        <f t="shared" si="15"/>
        <v>DUE COMM</v>
      </c>
      <c r="V425" s="4" t="str">
        <f t="shared" si="16"/>
        <v> </v>
      </c>
      <c r="W425" s="123"/>
      <c r="X425" s="123"/>
      <c r="Y425" s="123"/>
      <c r="Z425" s="123"/>
      <c r="AA425" s="123"/>
      <c r="AB425" s="123"/>
      <c r="AC425" s="123"/>
      <c r="AD425" s="123"/>
      <c r="AE425" s="123"/>
    </row>
    <row r="426">
      <c r="A426" s="137">
        <v>11116.0</v>
      </c>
      <c r="B426" s="138" t="s">
        <v>6477</v>
      </c>
      <c r="C426" s="132" t="b">
        <v>1</v>
      </c>
      <c r="D426" s="133">
        <v>44531.0</v>
      </c>
      <c r="E426" s="128" t="str">
        <f t="shared" si="29"/>
        <v>#VALUE!</v>
      </c>
      <c r="F426" s="128" t="str">
        <f t="shared" si="30"/>
        <v>#VALUE!</v>
      </c>
      <c r="G426" s="128" t="str">
        <f t="shared" si="31"/>
        <v>#VALUE!</v>
      </c>
      <c r="H426" s="128" t="str">
        <f t="shared" si="32"/>
        <v>#VALUE!</v>
      </c>
      <c r="I426" s="128" t="str">
        <f t="shared" si="33"/>
        <v>#VALUE!</v>
      </c>
      <c r="J426" s="128" t="str">
        <f t="shared" si="34"/>
        <v>#VALUE!</v>
      </c>
      <c r="K426" s="128" t="str">
        <f t="shared" si="35"/>
        <v>#VALUE!</v>
      </c>
      <c r="L426" s="128" t="str">
        <f t="shared" si="36"/>
        <v>#VALUE!</v>
      </c>
      <c r="M426" s="128" t="str">
        <f t="shared" si="37"/>
        <v>#VALUE!</v>
      </c>
      <c r="N426" s="128" t="str">
        <f t="shared" si="38"/>
        <v>#VALUE!</v>
      </c>
      <c r="O426" s="128" t="str">
        <f t="shared" si="39"/>
        <v>#VALUE!</v>
      </c>
      <c r="P426" s="4" t="str">
        <f t="shared" si="12"/>
        <v>NO RX</v>
      </c>
      <c r="Q426" s="4" t="b">
        <v>1</v>
      </c>
      <c r="R426" s="135" t="str">
        <f t="shared" si="41"/>
        <v>HIGH</v>
      </c>
      <c r="S426" s="3">
        <v>44343.0</v>
      </c>
      <c r="T426" s="136">
        <f t="shared" si="40"/>
        <v>44531</v>
      </c>
      <c r="U426" s="4" t="str">
        <f t="shared" si="15"/>
        <v> </v>
      </c>
      <c r="V426" s="4" t="str">
        <f t="shared" si="16"/>
        <v> </v>
      </c>
      <c r="W426" s="123"/>
      <c r="X426" s="123"/>
      <c r="Y426" s="123"/>
      <c r="Z426" s="123"/>
      <c r="AA426" s="123"/>
      <c r="AB426" s="123"/>
      <c r="AC426" s="123"/>
      <c r="AD426" s="123"/>
      <c r="AE426" s="123"/>
    </row>
    <row r="427">
      <c r="A427" s="130">
        <v>11120.0</v>
      </c>
      <c r="B427" s="131" t="s">
        <v>6660</v>
      </c>
      <c r="C427" s="132" t="b">
        <v>1</v>
      </c>
      <c r="D427" s="133">
        <v>44469.0</v>
      </c>
      <c r="E427" s="134" t="str">
        <f t="shared" si="29"/>
        <v>OPI RX</v>
      </c>
      <c r="F427" s="134" t="str">
        <f t="shared" si="30"/>
        <v>OPI RX</v>
      </c>
      <c r="G427" s="128" t="str">
        <f t="shared" si="31"/>
        <v>#VALUE!</v>
      </c>
      <c r="H427" s="128" t="str">
        <f t="shared" si="32"/>
        <v>#VALUE!</v>
      </c>
      <c r="I427" s="128" t="str">
        <f t="shared" si="33"/>
        <v>#VALUE!</v>
      </c>
      <c r="J427" s="128" t="str">
        <f t="shared" si="34"/>
        <v>#VALUE!</v>
      </c>
      <c r="K427" s="128" t="str">
        <f t="shared" si="35"/>
        <v>#VALUE!</v>
      </c>
      <c r="L427" s="128" t="str">
        <f t="shared" si="36"/>
        <v>#VALUE!</v>
      </c>
      <c r="M427" s="128" t="str">
        <f t="shared" si="37"/>
        <v>#VALUE!</v>
      </c>
      <c r="N427" s="128" t="str">
        <f t="shared" si="38"/>
        <v>#VALUE!</v>
      </c>
      <c r="O427" s="128" t="str">
        <f t="shared" si="39"/>
        <v>#VALUE!</v>
      </c>
      <c r="P427" s="135" t="str">
        <f t="shared" si="12"/>
        <v>OPIOIDS</v>
      </c>
      <c r="Q427" s="2" t="b">
        <v>0</v>
      </c>
      <c r="R427" s="4" t="str">
        <f t="shared" si="41"/>
        <v>LOW</v>
      </c>
      <c r="S427" s="3">
        <v>44146.0</v>
      </c>
      <c r="T427" s="136">
        <f t="shared" si="40"/>
        <v>44469</v>
      </c>
      <c r="U427" s="4" t="str">
        <f t="shared" si="15"/>
        <v>DUE COMM</v>
      </c>
      <c r="V427" s="4" t="str">
        <f t="shared" si="16"/>
        <v> </v>
      </c>
      <c r="W427" s="123"/>
      <c r="X427" s="123"/>
      <c r="Y427" s="123"/>
      <c r="Z427" s="123"/>
      <c r="AA427" s="123"/>
      <c r="AB427" s="123"/>
      <c r="AC427" s="123"/>
      <c r="AD427" s="123"/>
      <c r="AE427" s="123"/>
    </row>
    <row r="428">
      <c r="A428" s="142">
        <v>11127.0</v>
      </c>
      <c r="B428" s="143" t="s">
        <v>6661</v>
      </c>
      <c r="C428" s="124" t="b">
        <v>0</v>
      </c>
      <c r="D428" s="3" t="s">
        <v>6461</v>
      </c>
      <c r="E428" s="128" t="str">
        <f t="shared" si="29"/>
        <v>#VALUE!</v>
      </c>
      <c r="F428" s="128" t="str">
        <f t="shared" si="30"/>
        <v>#VALUE!</v>
      </c>
      <c r="G428" s="128" t="str">
        <f t="shared" si="31"/>
        <v>#VALUE!</v>
      </c>
      <c r="H428" s="128" t="str">
        <f t="shared" si="32"/>
        <v>#VALUE!</v>
      </c>
      <c r="I428" s="128" t="str">
        <f t="shared" si="33"/>
        <v>#VALUE!</v>
      </c>
      <c r="J428" s="128" t="str">
        <f t="shared" si="34"/>
        <v>#VALUE!</v>
      </c>
      <c r="K428" s="128" t="str">
        <f t="shared" si="35"/>
        <v>#VALUE!</v>
      </c>
      <c r="L428" s="128" t="str">
        <f t="shared" si="36"/>
        <v>#VALUE!</v>
      </c>
      <c r="M428" s="128" t="str">
        <f t="shared" si="37"/>
        <v>#VALUE!</v>
      </c>
      <c r="N428" s="128" t="str">
        <f t="shared" si="38"/>
        <v>#VALUE!</v>
      </c>
      <c r="O428" s="134" t="str">
        <f t="shared" si="39"/>
        <v>OPI RX</v>
      </c>
      <c r="P428" s="135" t="str">
        <f t="shared" si="12"/>
        <v>OPIOIDS</v>
      </c>
      <c r="Q428" s="4" t="b">
        <v>1</v>
      </c>
      <c r="R428" s="135" t="str">
        <f t="shared" si="41"/>
        <v>HIGH</v>
      </c>
      <c r="S428" s="3"/>
      <c r="T428" s="3" t="str">
        <f t="shared" si="40"/>
        <v> - </v>
      </c>
      <c r="U428" s="4" t="str">
        <f t="shared" si="15"/>
        <v>DUE COMM</v>
      </c>
      <c r="V428" s="4" t="str">
        <f t="shared" si="16"/>
        <v> </v>
      </c>
      <c r="W428" s="123"/>
      <c r="X428" s="123"/>
      <c r="Y428" s="123"/>
      <c r="Z428" s="123"/>
      <c r="AA428" s="123"/>
      <c r="AB428" s="123"/>
      <c r="AC428" s="123"/>
      <c r="AD428" s="123"/>
      <c r="AE428" s="123"/>
    </row>
    <row r="429">
      <c r="A429" s="142">
        <v>11129.0</v>
      </c>
      <c r="B429" s="143" t="s">
        <v>6488</v>
      </c>
      <c r="C429" s="124" t="b">
        <v>0</v>
      </c>
      <c r="D429" s="3" t="s">
        <v>6461</v>
      </c>
      <c r="E429" s="128" t="str">
        <f t="shared" si="29"/>
        <v>#VALUE!</v>
      </c>
      <c r="F429" s="134" t="str">
        <f t="shared" si="30"/>
        <v>OPI RX</v>
      </c>
      <c r="G429" s="128" t="str">
        <f t="shared" si="31"/>
        <v>#VALUE!</v>
      </c>
      <c r="H429" s="128" t="str">
        <f t="shared" si="32"/>
        <v>#VALUE!</v>
      </c>
      <c r="I429" s="128" t="str">
        <f t="shared" si="33"/>
        <v>#VALUE!</v>
      </c>
      <c r="J429" s="128" t="str">
        <f t="shared" si="34"/>
        <v>#VALUE!</v>
      </c>
      <c r="K429" s="128" t="str">
        <f t="shared" si="35"/>
        <v>#VALUE!</v>
      </c>
      <c r="L429" s="128" t="str">
        <f t="shared" si="36"/>
        <v>#VALUE!</v>
      </c>
      <c r="M429" s="128" t="str">
        <f t="shared" si="37"/>
        <v>#VALUE!</v>
      </c>
      <c r="N429" s="128" t="str">
        <f t="shared" si="38"/>
        <v>#VALUE!</v>
      </c>
      <c r="O429" s="128" t="str">
        <f t="shared" si="39"/>
        <v>#VALUE!</v>
      </c>
      <c r="P429" s="135" t="str">
        <f t="shared" si="12"/>
        <v>OPIOIDS</v>
      </c>
      <c r="Q429" s="4" t="b">
        <v>0</v>
      </c>
      <c r="R429" s="4" t="str">
        <f t="shared" si="41"/>
        <v>LOW</v>
      </c>
      <c r="S429" s="3"/>
      <c r="T429" s="3" t="str">
        <f t="shared" si="40"/>
        <v> - </v>
      </c>
      <c r="U429" s="4" t="str">
        <f t="shared" si="15"/>
        <v>DUE COMM</v>
      </c>
      <c r="V429" s="4" t="str">
        <f t="shared" si="16"/>
        <v> </v>
      </c>
      <c r="W429" s="123"/>
      <c r="X429" s="123"/>
      <c r="Y429" s="123"/>
      <c r="Z429" s="123"/>
      <c r="AA429" s="123"/>
      <c r="AB429" s="123"/>
      <c r="AC429" s="123"/>
      <c r="AD429" s="123"/>
      <c r="AE429" s="123"/>
    </row>
    <row r="430">
      <c r="A430" s="137">
        <v>11131.0</v>
      </c>
      <c r="B430" s="138" t="s">
        <v>6595</v>
      </c>
      <c r="C430" s="132" t="b">
        <v>1</v>
      </c>
      <c r="D430" s="133">
        <v>44480.0</v>
      </c>
      <c r="E430" s="128" t="str">
        <f t="shared" si="29"/>
        <v>#VALUE!</v>
      </c>
      <c r="F430" s="128" t="str">
        <f t="shared" si="30"/>
        <v>#VALUE!</v>
      </c>
      <c r="G430" s="128" t="str">
        <f t="shared" si="31"/>
        <v>#VALUE!</v>
      </c>
      <c r="H430" s="128" t="str">
        <f t="shared" si="32"/>
        <v>#VALUE!</v>
      </c>
      <c r="I430" s="128" t="str">
        <f t="shared" si="33"/>
        <v>#VALUE!</v>
      </c>
      <c r="J430" s="128" t="str">
        <f t="shared" si="34"/>
        <v>#VALUE!</v>
      </c>
      <c r="K430" s="128" t="str">
        <f t="shared" si="35"/>
        <v>#VALUE!</v>
      </c>
      <c r="L430" s="128" t="str">
        <f t="shared" si="36"/>
        <v>#VALUE!</v>
      </c>
      <c r="M430" s="134" t="str">
        <f t="shared" si="37"/>
        <v>OPI RX</v>
      </c>
      <c r="N430" s="128" t="str">
        <f t="shared" si="38"/>
        <v>#VALUE!</v>
      </c>
      <c r="O430" s="128" t="str">
        <f t="shared" si="39"/>
        <v>#VALUE!</v>
      </c>
      <c r="P430" s="135" t="str">
        <f t="shared" si="12"/>
        <v>OPIOIDS</v>
      </c>
      <c r="Q430" s="4" t="b">
        <v>1</v>
      </c>
      <c r="R430" s="135" t="str">
        <f t="shared" si="41"/>
        <v>HIGH</v>
      </c>
      <c r="S430" s="3">
        <v>44224.0</v>
      </c>
      <c r="T430" s="136">
        <f t="shared" si="40"/>
        <v>44480</v>
      </c>
      <c r="U430" s="4" t="str">
        <f t="shared" si="15"/>
        <v> </v>
      </c>
      <c r="V430" s="4" t="str">
        <f t="shared" si="16"/>
        <v> </v>
      </c>
      <c r="W430" s="123"/>
      <c r="X430" s="123"/>
      <c r="Y430" s="123"/>
      <c r="Z430" s="123"/>
      <c r="AA430" s="123"/>
      <c r="AB430" s="123"/>
      <c r="AC430" s="123"/>
      <c r="AD430" s="123"/>
      <c r="AE430" s="123"/>
    </row>
    <row r="431">
      <c r="A431" s="137">
        <v>11135.0</v>
      </c>
      <c r="B431" s="138" t="s">
        <v>6662</v>
      </c>
      <c r="C431" s="132" t="b">
        <v>1</v>
      </c>
      <c r="D431" s="133">
        <v>44399.0</v>
      </c>
      <c r="E431" s="128" t="str">
        <f t="shared" si="29"/>
        <v>#VALUE!</v>
      </c>
      <c r="F431" s="134" t="str">
        <f t="shared" si="30"/>
        <v>OPI RX</v>
      </c>
      <c r="G431" s="134" t="str">
        <f t="shared" si="31"/>
        <v>OPI RX</v>
      </c>
      <c r="H431" s="128" t="str">
        <f t="shared" si="32"/>
        <v>#VALUE!</v>
      </c>
      <c r="I431" s="128" t="str">
        <f t="shared" si="33"/>
        <v>#VALUE!</v>
      </c>
      <c r="J431" s="128" t="str">
        <f t="shared" si="34"/>
        <v>#VALUE!</v>
      </c>
      <c r="K431" s="128" t="str">
        <f t="shared" si="35"/>
        <v>#VALUE!</v>
      </c>
      <c r="L431" s="128" t="str">
        <f t="shared" si="36"/>
        <v>#VALUE!</v>
      </c>
      <c r="M431" s="134" t="str">
        <f t="shared" si="37"/>
        <v>OPI RX</v>
      </c>
      <c r="N431" s="128" t="str">
        <f t="shared" si="38"/>
        <v>#VALUE!</v>
      </c>
      <c r="O431" s="128" t="str">
        <f t="shared" si="39"/>
        <v>#VALUE!</v>
      </c>
      <c r="P431" s="135" t="str">
        <f t="shared" si="12"/>
        <v>OPIOIDS</v>
      </c>
      <c r="Q431" s="4" t="b">
        <v>0</v>
      </c>
      <c r="R431" s="4" t="str">
        <f t="shared" si="41"/>
        <v>LOW</v>
      </c>
      <c r="S431" s="3"/>
      <c r="T431" s="136">
        <f t="shared" si="40"/>
        <v>44399</v>
      </c>
      <c r="U431" s="4" t="str">
        <f t="shared" si="15"/>
        <v>DUE COMM</v>
      </c>
      <c r="V431" s="4" t="str">
        <f t="shared" si="16"/>
        <v> </v>
      </c>
      <c r="W431" s="123"/>
      <c r="X431" s="123"/>
      <c r="Y431" s="123"/>
      <c r="Z431" s="123"/>
      <c r="AA431" s="123"/>
      <c r="AB431" s="123"/>
      <c r="AC431" s="123"/>
      <c r="AD431" s="123"/>
      <c r="AE431" s="123"/>
    </row>
    <row r="432">
      <c r="A432" s="127">
        <v>11138.0</v>
      </c>
      <c r="B432" s="2" t="s">
        <v>6461</v>
      </c>
      <c r="C432" s="124" t="b">
        <v>0</v>
      </c>
      <c r="D432" s="3" t="s">
        <v>6461</v>
      </c>
      <c r="E432" s="128" t="str">
        <f t="shared" si="29"/>
        <v>#VALUE!</v>
      </c>
      <c r="F432" s="128" t="str">
        <f t="shared" si="30"/>
        <v>#VALUE!</v>
      </c>
      <c r="G432" s="128" t="str">
        <f t="shared" si="31"/>
        <v>#VALUE!</v>
      </c>
      <c r="H432" s="128" t="str">
        <f t="shared" si="32"/>
        <v>#VALUE!</v>
      </c>
      <c r="I432" s="128" t="str">
        <f t="shared" si="33"/>
        <v>#VALUE!</v>
      </c>
      <c r="J432" s="128" t="str">
        <f t="shared" si="34"/>
        <v>#VALUE!</v>
      </c>
      <c r="K432" s="128" t="str">
        <f t="shared" si="35"/>
        <v>#VALUE!</v>
      </c>
      <c r="L432" s="128" t="str">
        <f t="shared" si="36"/>
        <v>#VALUE!</v>
      </c>
      <c r="M432" s="128" t="str">
        <f t="shared" si="37"/>
        <v>#VALUE!</v>
      </c>
      <c r="N432" s="128" t="str">
        <f t="shared" si="38"/>
        <v>#VALUE!</v>
      </c>
      <c r="O432" s="128" t="str">
        <f t="shared" si="39"/>
        <v>#VALUE!</v>
      </c>
      <c r="P432" s="4" t="str">
        <f t="shared" si="12"/>
        <v>NO RX</v>
      </c>
      <c r="Q432" s="4" t="b">
        <v>0</v>
      </c>
      <c r="R432" s="4" t="str">
        <f t="shared" si="41"/>
        <v>LOW</v>
      </c>
      <c r="S432" s="3"/>
      <c r="T432" s="3" t="str">
        <f t="shared" si="40"/>
        <v> - </v>
      </c>
      <c r="U432" s="4" t="str">
        <f t="shared" si="15"/>
        <v>DUE COMM</v>
      </c>
      <c r="V432" s="4" t="str">
        <f t="shared" si="16"/>
        <v> </v>
      </c>
      <c r="W432" s="123"/>
      <c r="X432" s="123"/>
      <c r="Y432" s="123"/>
      <c r="Z432" s="123"/>
      <c r="AA432" s="123"/>
      <c r="AB432" s="123"/>
      <c r="AC432" s="123"/>
      <c r="AD432" s="123"/>
      <c r="AE432" s="123"/>
    </row>
    <row r="433">
      <c r="A433" s="137">
        <v>11140.0</v>
      </c>
      <c r="B433" s="138" t="s">
        <v>6461</v>
      </c>
      <c r="C433" s="139" t="b">
        <v>1</v>
      </c>
      <c r="D433" s="133">
        <v>44539.0</v>
      </c>
      <c r="E433" s="128" t="str">
        <f t="shared" si="29"/>
        <v>#VALUE!</v>
      </c>
      <c r="F433" s="128" t="str">
        <f t="shared" si="30"/>
        <v>#VALUE!</v>
      </c>
      <c r="G433" s="128" t="str">
        <f t="shared" si="31"/>
        <v>#VALUE!</v>
      </c>
      <c r="H433" s="128" t="str">
        <f t="shared" si="32"/>
        <v>#VALUE!</v>
      </c>
      <c r="I433" s="128" t="str">
        <f t="shared" si="33"/>
        <v>#VALUE!</v>
      </c>
      <c r="J433" s="128" t="str">
        <f t="shared" si="34"/>
        <v>#VALUE!</v>
      </c>
      <c r="K433" s="128" t="str">
        <f t="shared" si="35"/>
        <v>#VALUE!</v>
      </c>
      <c r="L433" s="128" t="str">
        <f t="shared" si="36"/>
        <v>#VALUE!</v>
      </c>
      <c r="M433" s="128" t="str">
        <f t="shared" si="37"/>
        <v>#VALUE!</v>
      </c>
      <c r="N433" s="128" t="str">
        <f t="shared" si="38"/>
        <v>#VALUE!</v>
      </c>
      <c r="O433" s="128" t="str">
        <f t="shared" si="39"/>
        <v>#VALUE!</v>
      </c>
      <c r="P433" s="4" t="str">
        <f t="shared" si="12"/>
        <v>NO RX</v>
      </c>
      <c r="Q433" s="4" t="b">
        <v>1</v>
      </c>
      <c r="R433" s="135" t="str">
        <f t="shared" si="41"/>
        <v>HIGH</v>
      </c>
      <c r="S433" s="3">
        <v>44169.0</v>
      </c>
      <c r="T433" s="136">
        <f t="shared" si="40"/>
        <v>44539</v>
      </c>
      <c r="U433" s="4" t="str">
        <f t="shared" si="15"/>
        <v>DUE COMM</v>
      </c>
      <c r="V433" s="4" t="str">
        <f t="shared" si="16"/>
        <v> </v>
      </c>
      <c r="W433" s="123"/>
      <c r="X433" s="123"/>
      <c r="Y433" s="123"/>
      <c r="Z433" s="123"/>
      <c r="AA433" s="123"/>
      <c r="AB433" s="123"/>
      <c r="AC433" s="123"/>
      <c r="AD433" s="123"/>
      <c r="AE433" s="123"/>
    </row>
    <row r="434">
      <c r="A434" s="152">
        <v>11147.0</v>
      </c>
      <c r="B434" s="138" t="s">
        <v>6535</v>
      </c>
      <c r="C434" s="132" t="b">
        <v>1</v>
      </c>
      <c r="D434" s="133">
        <v>44420.0</v>
      </c>
      <c r="E434" s="128" t="str">
        <f t="shared" si="29"/>
        <v>#VALUE!</v>
      </c>
      <c r="F434" s="128" t="str">
        <f t="shared" si="30"/>
        <v>#VALUE!</v>
      </c>
      <c r="G434" s="128" t="str">
        <f t="shared" si="31"/>
        <v>#VALUE!</v>
      </c>
      <c r="H434" s="128" t="str">
        <f t="shared" si="32"/>
        <v>#VALUE!</v>
      </c>
      <c r="I434" s="128" t="str">
        <f t="shared" si="33"/>
        <v>#VALUE!</v>
      </c>
      <c r="J434" s="128" t="str">
        <f t="shared" si="34"/>
        <v>#VALUE!</v>
      </c>
      <c r="K434" s="128" t="str">
        <f t="shared" si="35"/>
        <v>#VALUE!</v>
      </c>
      <c r="L434" s="128" t="str">
        <f t="shared" si="36"/>
        <v>#VALUE!</v>
      </c>
      <c r="M434" s="128" t="str">
        <f t="shared" si="37"/>
        <v>#VALUE!</v>
      </c>
      <c r="N434" s="128" t="str">
        <f t="shared" si="38"/>
        <v>#VALUE!</v>
      </c>
      <c r="O434" s="128" t="str">
        <f t="shared" si="39"/>
        <v>#VALUE!</v>
      </c>
      <c r="P434" s="4" t="str">
        <f t="shared" si="12"/>
        <v>NO RX</v>
      </c>
      <c r="Q434" s="4" t="b">
        <v>0</v>
      </c>
      <c r="R434" s="4" t="str">
        <f t="shared" si="41"/>
        <v>LOW</v>
      </c>
      <c r="S434" s="3"/>
      <c r="T434" s="136">
        <f t="shared" si="40"/>
        <v>44420</v>
      </c>
      <c r="U434" s="4" t="str">
        <f t="shared" si="15"/>
        <v>DUE COMM</v>
      </c>
      <c r="V434" s="4" t="str">
        <f t="shared" si="16"/>
        <v> </v>
      </c>
      <c r="W434" s="123"/>
      <c r="X434" s="123"/>
      <c r="Y434" s="123"/>
      <c r="Z434" s="123"/>
      <c r="AA434" s="123"/>
      <c r="AB434" s="123"/>
      <c r="AC434" s="123"/>
      <c r="AD434" s="123"/>
      <c r="AE434" s="123"/>
    </row>
    <row r="435">
      <c r="A435" s="151">
        <v>11149.0</v>
      </c>
      <c r="B435" s="134" t="s">
        <v>6617</v>
      </c>
      <c r="C435" s="132" t="b">
        <v>1</v>
      </c>
      <c r="D435" s="133">
        <v>44387.0</v>
      </c>
      <c r="E435" s="128" t="str">
        <f t="shared" si="29"/>
        <v>#VALUE!</v>
      </c>
      <c r="F435" s="134" t="str">
        <f t="shared" si="30"/>
        <v>OPI RX</v>
      </c>
      <c r="G435" s="128" t="str">
        <f t="shared" si="31"/>
        <v>#VALUE!</v>
      </c>
      <c r="H435" s="134" t="str">
        <f t="shared" si="32"/>
        <v>OPI RX</v>
      </c>
      <c r="I435" s="128" t="str">
        <f t="shared" si="33"/>
        <v>#VALUE!</v>
      </c>
      <c r="J435" s="128" t="str">
        <f t="shared" si="34"/>
        <v>#VALUE!</v>
      </c>
      <c r="K435" s="128" t="str">
        <f t="shared" si="35"/>
        <v>#VALUE!</v>
      </c>
      <c r="L435" s="128" t="str">
        <f t="shared" si="36"/>
        <v>#VALUE!</v>
      </c>
      <c r="M435" s="128" t="str">
        <f t="shared" si="37"/>
        <v>#VALUE!</v>
      </c>
      <c r="N435" s="128" t="str">
        <f t="shared" si="38"/>
        <v>#VALUE!</v>
      </c>
      <c r="O435" s="128" t="str">
        <f t="shared" si="39"/>
        <v>#VALUE!</v>
      </c>
      <c r="P435" s="135" t="str">
        <f t="shared" si="12"/>
        <v>OPIOIDS</v>
      </c>
      <c r="Q435" s="4" t="b">
        <v>0</v>
      </c>
      <c r="R435" s="4" t="str">
        <f t="shared" si="41"/>
        <v>LOW</v>
      </c>
      <c r="S435" s="3"/>
      <c r="T435" s="136">
        <f t="shared" si="40"/>
        <v>44387</v>
      </c>
      <c r="U435" s="4" t="str">
        <f t="shared" si="15"/>
        <v>DUE COMM</v>
      </c>
      <c r="V435" s="4" t="str">
        <f t="shared" si="16"/>
        <v> </v>
      </c>
      <c r="W435" s="123"/>
      <c r="X435" s="123"/>
      <c r="Y435" s="123"/>
      <c r="Z435" s="123"/>
      <c r="AA435" s="123"/>
      <c r="AB435" s="123"/>
      <c r="AC435" s="123"/>
      <c r="AD435" s="123"/>
      <c r="AE435" s="123"/>
    </row>
    <row r="436">
      <c r="A436" s="130">
        <v>11150.0</v>
      </c>
      <c r="B436" s="131" t="s">
        <v>6461</v>
      </c>
      <c r="C436" s="139" t="b">
        <v>1</v>
      </c>
      <c r="D436" s="133">
        <v>44399.0</v>
      </c>
      <c r="E436" s="128" t="str">
        <f t="shared" si="29"/>
        <v>#VALUE!</v>
      </c>
      <c r="F436" s="128" t="str">
        <f t="shared" si="30"/>
        <v>#VALUE!</v>
      </c>
      <c r="G436" s="128" t="str">
        <f t="shared" si="31"/>
        <v>#VALUE!</v>
      </c>
      <c r="H436" s="128" t="str">
        <f t="shared" si="32"/>
        <v>#VALUE!</v>
      </c>
      <c r="I436" s="128" t="str">
        <f t="shared" si="33"/>
        <v>#VALUE!</v>
      </c>
      <c r="J436" s="128" t="str">
        <f t="shared" si="34"/>
        <v>#VALUE!</v>
      </c>
      <c r="K436" s="128" t="str">
        <f t="shared" si="35"/>
        <v>#VALUE!</v>
      </c>
      <c r="L436" s="128" t="str">
        <f t="shared" si="36"/>
        <v>#VALUE!</v>
      </c>
      <c r="M436" s="128" t="str">
        <f t="shared" si="37"/>
        <v>#VALUE!</v>
      </c>
      <c r="N436" s="128" t="str">
        <f t="shared" si="38"/>
        <v>#VALUE!</v>
      </c>
      <c r="O436" s="128" t="str">
        <f t="shared" si="39"/>
        <v>#VALUE!</v>
      </c>
      <c r="P436" s="4" t="str">
        <f t="shared" si="12"/>
        <v>NO RX</v>
      </c>
      <c r="Q436" s="4" t="b">
        <v>0</v>
      </c>
      <c r="R436" s="4" t="str">
        <f t="shared" si="41"/>
        <v>LOW</v>
      </c>
      <c r="S436" s="3"/>
      <c r="T436" s="136">
        <f t="shared" si="40"/>
        <v>44399</v>
      </c>
      <c r="U436" s="4" t="str">
        <f t="shared" si="15"/>
        <v>DUE COMM</v>
      </c>
      <c r="V436" s="4" t="str">
        <f t="shared" si="16"/>
        <v> </v>
      </c>
      <c r="W436" s="123"/>
      <c r="X436" s="123"/>
      <c r="Y436" s="123"/>
      <c r="Z436" s="123"/>
      <c r="AA436" s="123"/>
      <c r="AB436" s="123"/>
      <c r="AC436" s="123"/>
      <c r="AD436" s="123"/>
      <c r="AE436" s="123"/>
    </row>
    <row r="437">
      <c r="A437" s="137">
        <v>11152.0</v>
      </c>
      <c r="B437" s="138" t="s">
        <v>6576</v>
      </c>
      <c r="C437" s="139" t="b">
        <v>1</v>
      </c>
      <c r="D437" s="133">
        <v>44384.0</v>
      </c>
      <c r="E437" s="128" t="str">
        <f t="shared" si="29"/>
        <v>#VALUE!</v>
      </c>
      <c r="F437" s="128" t="str">
        <f t="shared" si="30"/>
        <v>#VALUE!</v>
      </c>
      <c r="G437" s="128" t="str">
        <f t="shared" si="31"/>
        <v>#VALUE!</v>
      </c>
      <c r="H437" s="128" t="str">
        <f t="shared" si="32"/>
        <v>#VALUE!</v>
      </c>
      <c r="I437" s="128" t="str">
        <f t="shared" si="33"/>
        <v>#VALUE!</v>
      </c>
      <c r="J437" s="128" t="str">
        <f t="shared" si="34"/>
        <v>#VALUE!</v>
      </c>
      <c r="K437" s="128" t="str">
        <f t="shared" si="35"/>
        <v>#VALUE!</v>
      </c>
      <c r="L437" s="128" t="str">
        <f t="shared" si="36"/>
        <v>#VALUE!</v>
      </c>
      <c r="M437" s="134" t="str">
        <f t="shared" si="37"/>
        <v>OPI RX</v>
      </c>
      <c r="N437" s="128" t="str">
        <f t="shared" si="38"/>
        <v>#VALUE!</v>
      </c>
      <c r="O437" s="128" t="str">
        <f t="shared" si="39"/>
        <v>#VALUE!</v>
      </c>
      <c r="P437" s="135" t="str">
        <f t="shared" si="12"/>
        <v>OPIOIDS</v>
      </c>
      <c r="Q437" s="4" t="b">
        <v>0</v>
      </c>
      <c r="R437" s="4" t="str">
        <f t="shared" si="41"/>
        <v>LOW</v>
      </c>
      <c r="S437" s="3"/>
      <c r="T437" s="136">
        <f t="shared" si="40"/>
        <v>44384</v>
      </c>
      <c r="U437" s="4" t="str">
        <f t="shared" si="15"/>
        <v>DUE COMM</v>
      </c>
      <c r="V437" s="4" t="str">
        <f t="shared" si="16"/>
        <v> </v>
      </c>
      <c r="W437" s="123"/>
      <c r="X437" s="123"/>
      <c r="Y437" s="123"/>
      <c r="Z437" s="123"/>
      <c r="AA437" s="123"/>
      <c r="AB437" s="123"/>
      <c r="AC437" s="123"/>
      <c r="AD437" s="123"/>
      <c r="AE437" s="123"/>
    </row>
    <row r="438">
      <c r="A438" s="142">
        <v>11155.0</v>
      </c>
      <c r="B438" s="2" t="s">
        <v>6461</v>
      </c>
      <c r="C438" s="154" t="b">
        <v>1</v>
      </c>
      <c r="D438" s="147">
        <v>44582.0</v>
      </c>
      <c r="E438" s="128" t="str">
        <f t="shared" si="29"/>
        <v>#VALUE!</v>
      </c>
      <c r="F438" s="128" t="str">
        <f t="shared" si="30"/>
        <v>#VALUE!</v>
      </c>
      <c r="G438" s="128" t="str">
        <f t="shared" si="31"/>
        <v>#VALUE!</v>
      </c>
      <c r="H438" s="128" t="str">
        <f t="shared" si="32"/>
        <v>#VALUE!</v>
      </c>
      <c r="I438" s="128" t="str">
        <f t="shared" si="33"/>
        <v>#VALUE!</v>
      </c>
      <c r="J438" s="128" t="str">
        <f t="shared" si="34"/>
        <v>#VALUE!</v>
      </c>
      <c r="K438" s="128" t="str">
        <f t="shared" si="35"/>
        <v>#VALUE!</v>
      </c>
      <c r="L438" s="128" t="str">
        <f t="shared" si="36"/>
        <v>#VALUE!</v>
      </c>
      <c r="M438" s="128" t="str">
        <f t="shared" si="37"/>
        <v>#VALUE!</v>
      </c>
      <c r="N438" s="128" t="str">
        <f t="shared" si="38"/>
        <v>#VALUE!</v>
      </c>
      <c r="O438" s="128" t="str">
        <f t="shared" si="39"/>
        <v>#VALUE!</v>
      </c>
      <c r="P438" s="4" t="str">
        <f t="shared" si="12"/>
        <v>NO RX</v>
      </c>
      <c r="Q438" s="2" t="b">
        <v>0</v>
      </c>
      <c r="R438" s="4" t="str">
        <f t="shared" si="41"/>
        <v>LOW</v>
      </c>
      <c r="S438" s="3"/>
      <c r="T438" s="3">
        <f t="shared" si="40"/>
        <v>44582</v>
      </c>
      <c r="U438" s="4" t="str">
        <f t="shared" si="15"/>
        <v>DUE COMM</v>
      </c>
      <c r="V438" s="4" t="str">
        <f t="shared" si="16"/>
        <v> </v>
      </c>
      <c r="W438" s="123"/>
      <c r="X438" s="123"/>
      <c r="Y438" s="123"/>
      <c r="Z438" s="123"/>
      <c r="AA438" s="123"/>
      <c r="AB438" s="123"/>
      <c r="AC438" s="123"/>
      <c r="AD438" s="123"/>
      <c r="AE438" s="123"/>
    </row>
    <row r="439">
      <c r="A439" s="142">
        <v>11162.0</v>
      </c>
      <c r="B439" s="143" t="s">
        <v>6512</v>
      </c>
      <c r="C439" s="122" t="b">
        <v>0</v>
      </c>
      <c r="D439" s="3" t="s">
        <v>6461</v>
      </c>
      <c r="E439" s="128" t="str">
        <f t="shared" si="29"/>
        <v>#VALUE!</v>
      </c>
      <c r="F439" s="128" t="str">
        <f t="shared" si="30"/>
        <v>#VALUE!</v>
      </c>
      <c r="G439" s="128" t="str">
        <f t="shared" si="31"/>
        <v>#VALUE!</v>
      </c>
      <c r="H439" s="128" t="str">
        <f t="shared" si="32"/>
        <v>#VALUE!</v>
      </c>
      <c r="I439" s="128" t="str">
        <f t="shared" si="33"/>
        <v>#VALUE!</v>
      </c>
      <c r="J439" s="128" t="str">
        <f t="shared" si="34"/>
        <v>#VALUE!</v>
      </c>
      <c r="K439" s="128" t="str">
        <f t="shared" si="35"/>
        <v>#VALUE!</v>
      </c>
      <c r="L439" s="128" t="str">
        <f t="shared" si="36"/>
        <v>#VALUE!</v>
      </c>
      <c r="M439" s="134" t="str">
        <f t="shared" si="37"/>
        <v>OPI RX</v>
      </c>
      <c r="N439" s="128" t="str">
        <f t="shared" si="38"/>
        <v>#VALUE!</v>
      </c>
      <c r="O439" s="128" t="str">
        <f t="shared" si="39"/>
        <v>#VALUE!</v>
      </c>
      <c r="P439" s="135" t="str">
        <f t="shared" si="12"/>
        <v>OPIOIDS</v>
      </c>
      <c r="Q439" s="2" t="b">
        <v>0</v>
      </c>
      <c r="R439" s="4" t="str">
        <f t="shared" si="41"/>
        <v>LOW</v>
      </c>
      <c r="S439" s="3"/>
      <c r="T439" s="3" t="str">
        <f t="shared" si="40"/>
        <v> - </v>
      </c>
      <c r="U439" s="4" t="str">
        <f t="shared" si="15"/>
        <v>DUE COMM</v>
      </c>
      <c r="V439" s="4" t="str">
        <f t="shared" si="16"/>
        <v> </v>
      </c>
      <c r="W439" s="123"/>
      <c r="X439" s="123"/>
      <c r="Y439" s="123"/>
      <c r="Z439" s="123"/>
      <c r="AA439" s="123"/>
      <c r="AB439" s="123"/>
      <c r="AC439" s="123"/>
      <c r="AD439" s="123"/>
      <c r="AE439" s="123"/>
    </row>
    <row r="440">
      <c r="A440" s="130">
        <v>11163.0</v>
      </c>
      <c r="B440" s="131" t="s">
        <v>6512</v>
      </c>
      <c r="C440" s="132" t="b">
        <v>1</v>
      </c>
      <c r="D440" s="140">
        <v>44579.0</v>
      </c>
      <c r="E440" s="128" t="str">
        <f t="shared" si="29"/>
        <v>#VALUE!</v>
      </c>
      <c r="F440" s="128" t="str">
        <f t="shared" si="30"/>
        <v>#VALUE!</v>
      </c>
      <c r="G440" s="128" t="str">
        <f t="shared" si="31"/>
        <v>#VALUE!</v>
      </c>
      <c r="H440" s="128" t="str">
        <f t="shared" si="32"/>
        <v>#VALUE!</v>
      </c>
      <c r="I440" s="128" t="str">
        <f t="shared" si="33"/>
        <v>#VALUE!</v>
      </c>
      <c r="J440" s="128" t="str">
        <f t="shared" si="34"/>
        <v>#VALUE!</v>
      </c>
      <c r="K440" s="128" t="str">
        <f t="shared" si="35"/>
        <v>#VALUE!</v>
      </c>
      <c r="L440" s="128" t="str">
        <f t="shared" si="36"/>
        <v>#VALUE!</v>
      </c>
      <c r="M440" s="134" t="str">
        <f t="shared" si="37"/>
        <v>OPI RX</v>
      </c>
      <c r="N440" s="128" t="str">
        <f t="shared" si="38"/>
        <v>#VALUE!</v>
      </c>
      <c r="O440" s="128" t="str">
        <f t="shared" si="39"/>
        <v>#VALUE!</v>
      </c>
      <c r="P440" s="135" t="str">
        <f t="shared" si="12"/>
        <v>OPIOIDS</v>
      </c>
      <c r="Q440" s="2" t="b">
        <v>0</v>
      </c>
      <c r="R440" s="4" t="str">
        <f t="shared" si="41"/>
        <v>LOW</v>
      </c>
      <c r="S440" s="3"/>
      <c r="T440" s="136">
        <f t="shared" si="40"/>
        <v>44579</v>
      </c>
      <c r="U440" s="4" t="str">
        <f t="shared" si="15"/>
        <v>DUE COMM</v>
      </c>
      <c r="V440" s="4" t="str">
        <f t="shared" si="16"/>
        <v> </v>
      </c>
      <c r="W440" s="123"/>
      <c r="X440" s="123"/>
      <c r="Y440" s="123"/>
      <c r="Z440" s="123"/>
      <c r="AA440" s="123"/>
      <c r="AB440" s="123"/>
      <c r="AC440" s="123"/>
      <c r="AD440" s="123"/>
      <c r="AE440" s="123"/>
    </row>
    <row r="441">
      <c r="A441" s="137">
        <v>11165.0</v>
      </c>
      <c r="B441" s="131" t="s">
        <v>6491</v>
      </c>
      <c r="C441" s="132" t="b">
        <v>1</v>
      </c>
      <c r="D441" s="133">
        <v>44467.0</v>
      </c>
      <c r="E441" s="128" t="str">
        <f t="shared" si="29"/>
        <v>#VALUE!</v>
      </c>
      <c r="F441" s="134" t="str">
        <f t="shared" si="30"/>
        <v>OPI RX</v>
      </c>
      <c r="G441" s="128" t="str">
        <f t="shared" si="31"/>
        <v>#VALUE!</v>
      </c>
      <c r="H441" s="128" t="str">
        <f t="shared" si="32"/>
        <v>#VALUE!</v>
      </c>
      <c r="I441" s="128" t="str">
        <f t="shared" si="33"/>
        <v>#VALUE!</v>
      </c>
      <c r="J441" s="128" t="str">
        <f t="shared" si="34"/>
        <v>#VALUE!</v>
      </c>
      <c r="K441" s="128" t="str">
        <f t="shared" si="35"/>
        <v>#VALUE!</v>
      </c>
      <c r="L441" s="128" t="str">
        <f t="shared" si="36"/>
        <v>#VALUE!</v>
      </c>
      <c r="M441" s="128" t="str">
        <f t="shared" si="37"/>
        <v>#VALUE!</v>
      </c>
      <c r="N441" s="128" t="str">
        <f t="shared" si="38"/>
        <v>#VALUE!</v>
      </c>
      <c r="O441" s="128" t="str">
        <f t="shared" si="39"/>
        <v>#VALUE!</v>
      </c>
      <c r="P441" s="135" t="str">
        <f t="shared" si="12"/>
        <v>OPIOIDS</v>
      </c>
      <c r="Q441" s="2" t="b">
        <v>1</v>
      </c>
      <c r="R441" s="135" t="str">
        <f t="shared" si="41"/>
        <v>HIGH</v>
      </c>
      <c r="S441" s="3">
        <v>44267.0</v>
      </c>
      <c r="T441" s="136">
        <f t="shared" si="40"/>
        <v>44467</v>
      </c>
      <c r="U441" s="4" t="str">
        <f t="shared" si="15"/>
        <v> </v>
      </c>
      <c r="V441" s="4" t="str">
        <f t="shared" si="16"/>
        <v> </v>
      </c>
      <c r="W441" s="123"/>
      <c r="X441" s="123"/>
      <c r="Y441" s="123"/>
      <c r="Z441" s="123"/>
      <c r="AA441" s="123"/>
      <c r="AB441" s="123"/>
      <c r="AC441" s="123"/>
      <c r="AD441" s="123"/>
      <c r="AE441" s="123"/>
    </row>
    <row r="442">
      <c r="A442" s="137">
        <v>11166.0</v>
      </c>
      <c r="B442" s="138" t="s">
        <v>6482</v>
      </c>
      <c r="C442" s="132" t="b">
        <v>1</v>
      </c>
      <c r="D442" s="133">
        <v>44502.0</v>
      </c>
      <c r="E442" s="128" t="str">
        <f t="shared" si="29"/>
        <v>#VALUE!</v>
      </c>
      <c r="F442" s="134" t="str">
        <f t="shared" si="30"/>
        <v>OPI RX</v>
      </c>
      <c r="G442" s="128" t="str">
        <f t="shared" si="31"/>
        <v>#VALUE!</v>
      </c>
      <c r="H442" s="128" t="str">
        <f t="shared" si="32"/>
        <v>#VALUE!</v>
      </c>
      <c r="I442" s="128" t="str">
        <f t="shared" si="33"/>
        <v>#VALUE!</v>
      </c>
      <c r="J442" s="128" t="str">
        <f t="shared" si="34"/>
        <v>#VALUE!</v>
      </c>
      <c r="K442" s="128" t="str">
        <f t="shared" si="35"/>
        <v>#VALUE!</v>
      </c>
      <c r="L442" s="128" t="str">
        <f t="shared" si="36"/>
        <v>#VALUE!</v>
      </c>
      <c r="M442" s="128" t="str">
        <f t="shared" si="37"/>
        <v>#VALUE!</v>
      </c>
      <c r="N442" s="128" t="str">
        <f t="shared" si="38"/>
        <v>#VALUE!</v>
      </c>
      <c r="O442" s="128" t="str">
        <f t="shared" si="39"/>
        <v>#VALUE!</v>
      </c>
      <c r="P442" s="135" t="str">
        <f t="shared" si="12"/>
        <v>OPIOIDS</v>
      </c>
      <c r="Q442" s="4" t="b">
        <v>0</v>
      </c>
      <c r="R442" s="4" t="str">
        <f t="shared" si="41"/>
        <v>LOW</v>
      </c>
      <c r="S442" s="3">
        <v>44250.0</v>
      </c>
      <c r="T442" s="136">
        <f t="shared" si="40"/>
        <v>44502</v>
      </c>
      <c r="U442" s="4" t="str">
        <f t="shared" si="15"/>
        <v> </v>
      </c>
      <c r="V442" s="4" t="str">
        <f t="shared" si="16"/>
        <v> </v>
      </c>
      <c r="W442" s="123"/>
      <c r="X442" s="123"/>
      <c r="Y442" s="123"/>
      <c r="Z442" s="123"/>
      <c r="AA442" s="123"/>
      <c r="AB442" s="123"/>
      <c r="AC442" s="123"/>
      <c r="AD442" s="123"/>
      <c r="AE442" s="123"/>
    </row>
    <row r="443">
      <c r="A443" s="137">
        <v>11171.0</v>
      </c>
      <c r="B443" s="131" t="s">
        <v>6461</v>
      </c>
      <c r="C443" s="132" t="b">
        <v>1</v>
      </c>
      <c r="D443" s="133">
        <v>44421.0</v>
      </c>
      <c r="E443" s="128" t="str">
        <f t="shared" si="29"/>
        <v>#VALUE!</v>
      </c>
      <c r="F443" s="128" t="str">
        <f t="shared" si="30"/>
        <v>#VALUE!</v>
      </c>
      <c r="G443" s="128" t="str">
        <f t="shared" si="31"/>
        <v>#VALUE!</v>
      </c>
      <c r="H443" s="128" t="str">
        <f t="shared" si="32"/>
        <v>#VALUE!</v>
      </c>
      <c r="I443" s="128" t="str">
        <f t="shared" si="33"/>
        <v>#VALUE!</v>
      </c>
      <c r="J443" s="128" t="str">
        <f t="shared" si="34"/>
        <v>#VALUE!</v>
      </c>
      <c r="K443" s="128" t="str">
        <f t="shared" si="35"/>
        <v>#VALUE!</v>
      </c>
      <c r="L443" s="128" t="str">
        <f t="shared" si="36"/>
        <v>#VALUE!</v>
      </c>
      <c r="M443" s="128" t="str">
        <f t="shared" si="37"/>
        <v>#VALUE!</v>
      </c>
      <c r="N443" s="128" t="str">
        <f t="shared" si="38"/>
        <v>#VALUE!</v>
      </c>
      <c r="O443" s="128" t="str">
        <f t="shared" si="39"/>
        <v>#VALUE!</v>
      </c>
      <c r="P443" s="4" t="str">
        <f t="shared" si="12"/>
        <v>NO RX</v>
      </c>
      <c r="Q443" s="4" t="b">
        <v>0</v>
      </c>
      <c r="R443" s="4" t="str">
        <f t="shared" si="41"/>
        <v>LOW</v>
      </c>
      <c r="S443" s="3"/>
      <c r="T443" s="136">
        <f t="shared" si="40"/>
        <v>44421</v>
      </c>
      <c r="U443" s="4" t="str">
        <f t="shared" si="15"/>
        <v>DUE COMM</v>
      </c>
      <c r="V443" s="4" t="str">
        <f t="shared" si="16"/>
        <v> </v>
      </c>
      <c r="W443" s="123"/>
      <c r="X443" s="123"/>
      <c r="Y443" s="123"/>
      <c r="Z443" s="123"/>
      <c r="AA443" s="123"/>
      <c r="AB443" s="123"/>
      <c r="AC443" s="123"/>
      <c r="AD443" s="123"/>
      <c r="AE443" s="123"/>
    </row>
    <row r="444">
      <c r="A444" s="130">
        <v>11174.0</v>
      </c>
      <c r="B444" s="131" t="s">
        <v>6544</v>
      </c>
      <c r="C444" s="132" t="b">
        <v>1</v>
      </c>
      <c r="D444" s="140">
        <v>44582.0</v>
      </c>
      <c r="E444" s="128" t="str">
        <f t="shared" si="29"/>
        <v>#VALUE!</v>
      </c>
      <c r="F444" s="134" t="str">
        <f t="shared" si="30"/>
        <v>OPI RX</v>
      </c>
      <c r="G444" s="128" t="str">
        <f t="shared" si="31"/>
        <v>#VALUE!</v>
      </c>
      <c r="H444" s="128" t="str">
        <f t="shared" si="32"/>
        <v>#VALUE!</v>
      </c>
      <c r="I444" s="128" t="str">
        <f t="shared" si="33"/>
        <v>#VALUE!</v>
      </c>
      <c r="J444" s="128" t="str">
        <f t="shared" si="34"/>
        <v>#VALUE!</v>
      </c>
      <c r="K444" s="128" t="str">
        <f t="shared" si="35"/>
        <v>#VALUE!</v>
      </c>
      <c r="L444" s="128" t="str">
        <f t="shared" si="36"/>
        <v>#VALUE!</v>
      </c>
      <c r="M444" s="128" t="str">
        <f t="shared" si="37"/>
        <v>#VALUE!</v>
      </c>
      <c r="N444" s="128" t="str">
        <f t="shared" si="38"/>
        <v>#VALUE!</v>
      </c>
      <c r="O444" s="128" t="str">
        <f t="shared" si="39"/>
        <v>#VALUE!</v>
      </c>
      <c r="P444" s="135" t="str">
        <f t="shared" si="12"/>
        <v>OPIOIDS</v>
      </c>
      <c r="Q444" s="2" t="b">
        <v>0</v>
      </c>
      <c r="R444" s="4" t="str">
        <f t="shared" si="41"/>
        <v>LOW</v>
      </c>
      <c r="S444" s="3"/>
      <c r="T444" s="136">
        <f t="shared" si="40"/>
        <v>44582</v>
      </c>
      <c r="U444" s="4" t="str">
        <f t="shared" si="15"/>
        <v>DUE COMM</v>
      </c>
      <c r="V444" s="4" t="str">
        <f t="shared" si="16"/>
        <v> </v>
      </c>
      <c r="W444" s="123"/>
      <c r="X444" s="123"/>
      <c r="Y444" s="123"/>
      <c r="Z444" s="123"/>
      <c r="AA444" s="123"/>
      <c r="AB444" s="123"/>
      <c r="AC444" s="123"/>
      <c r="AD444" s="123"/>
      <c r="AE444" s="123"/>
    </row>
    <row r="445">
      <c r="A445" s="130">
        <v>11175.0</v>
      </c>
      <c r="B445" s="131" t="s">
        <v>6663</v>
      </c>
      <c r="C445" s="132" t="b">
        <v>1</v>
      </c>
      <c r="D445" s="133">
        <v>44442.0</v>
      </c>
      <c r="E445" s="128" t="str">
        <f t="shared" si="29"/>
        <v>#VALUE!</v>
      </c>
      <c r="F445" s="134" t="str">
        <f t="shared" si="30"/>
        <v>OPI RX</v>
      </c>
      <c r="G445" s="128" t="str">
        <f t="shared" si="31"/>
        <v>#VALUE!</v>
      </c>
      <c r="H445" s="128" t="str">
        <f t="shared" si="32"/>
        <v>#VALUE!</v>
      </c>
      <c r="I445" s="128" t="str">
        <f t="shared" si="33"/>
        <v>#VALUE!</v>
      </c>
      <c r="J445" s="128" t="str">
        <f t="shared" si="34"/>
        <v>#VALUE!</v>
      </c>
      <c r="K445" s="128" t="str">
        <f t="shared" si="35"/>
        <v>#VALUE!</v>
      </c>
      <c r="L445" s="128" t="str">
        <f t="shared" si="36"/>
        <v>#VALUE!</v>
      </c>
      <c r="M445" s="128" t="str">
        <f t="shared" si="37"/>
        <v>#VALUE!</v>
      </c>
      <c r="N445" s="128" t="str">
        <f t="shared" si="38"/>
        <v>#VALUE!</v>
      </c>
      <c r="O445" s="128" t="str">
        <f t="shared" si="39"/>
        <v>#VALUE!</v>
      </c>
      <c r="P445" s="135" t="str">
        <f t="shared" si="12"/>
        <v>OPIOIDS</v>
      </c>
      <c r="Q445" s="4" t="b">
        <v>0</v>
      </c>
      <c r="R445" s="4" t="str">
        <f t="shared" si="41"/>
        <v>LOW</v>
      </c>
      <c r="S445" s="3"/>
      <c r="T445" s="136">
        <f t="shared" si="40"/>
        <v>44442</v>
      </c>
      <c r="U445" s="4" t="str">
        <f t="shared" si="15"/>
        <v>DUE COMM</v>
      </c>
      <c r="V445" s="4" t="str">
        <f t="shared" si="16"/>
        <v> </v>
      </c>
      <c r="W445" s="123"/>
      <c r="X445" s="123"/>
      <c r="Y445" s="123"/>
      <c r="Z445" s="123"/>
      <c r="AA445" s="123"/>
      <c r="AB445" s="123"/>
      <c r="AC445" s="123"/>
      <c r="AD445" s="123"/>
      <c r="AE445" s="123"/>
    </row>
    <row r="446">
      <c r="A446" s="127">
        <v>11184.0</v>
      </c>
      <c r="B446" s="2" t="s">
        <v>6664</v>
      </c>
      <c r="C446" s="122" t="b">
        <v>0</v>
      </c>
      <c r="D446" s="3" t="s">
        <v>6461</v>
      </c>
      <c r="E446" s="128" t="str">
        <f t="shared" si="29"/>
        <v>#VALUE!</v>
      </c>
      <c r="F446" s="128" t="str">
        <f t="shared" si="30"/>
        <v>#VALUE!</v>
      </c>
      <c r="G446" s="128" t="str">
        <f t="shared" si="31"/>
        <v>#VALUE!</v>
      </c>
      <c r="H446" s="128" t="str">
        <f t="shared" si="32"/>
        <v>#VALUE!</v>
      </c>
      <c r="I446" s="128" t="str">
        <f t="shared" si="33"/>
        <v>#VALUE!</v>
      </c>
      <c r="J446" s="128" t="str">
        <f t="shared" si="34"/>
        <v>#VALUE!</v>
      </c>
      <c r="K446" s="128" t="str">
        <f t="shared" si="35"/>
        <v>#VALUE!</v>
      </c>
      <c r="L446" s="128" t="str">
        <f t="shared" si="36"/>
        <v>#VALUE!</v>
      </c>
      <c r="M446" s="128" t="str">
        <f t="shared" si="37"/>
        <v>#VALUE!</v>
      </c>
      <c r="N446" s="128" t="str">
        <f t="shared" si="38"/>
        <v>#VALUE!</v>
      </c>
      <c r="O446" s="128" t="str">
        <f t="shared" si="39"/>
        <v>#VALUE!</v>
      </c>
      <c r="P446" s="4" t="str">
        <f t="shared" si="12"/>
        <v>NO RX</v>
      </c>
      <c r="Q446" s="2" t="b">
        <v>0</v>
      </c>
      <c r="R446" s="4" t="str">
        <f t="shared" si="41"/>
        <v>LOW</v>
      </c>
      <c r="S446" s="3"/>
      <c r="T446" s="3" t="str">
        <f t="shared" si="40"/>
        <v> - </v>
      </c>
      <c r="U446" s="4" t="str">
        <f t="shared" si="15"/>
        <v>DUE COMM</v>
      </c>
      <c r="V446" s="4" t="str">
        <f t="shared" si="16"/>
        <v> </v>
      </c>
      <c r="W446" s="123"/>
      <c r="X446" s="123"/>
      <c r="Y446" s="123"/>
      <c r="Z446" s="123"/>
      <c r="AA446" s="123"/>
      <c r="AB446" s="123"/>
      <c r="AC446" s="123"/>
      <c r="AD446" s="123"/>
      <c r="AE446" s="123"/>
    </row>
    <row r="447">
      <c r="A447" s="142">
        <v>11190.0</v>
      </c>
      <c r="B447" s="2" t="s">
        <v>6461</v>
      </c>
      <c r="C447" s="122" t="b">
        <v>0</v>
      </c>
      <c r="D447" s="3" t="s">
        <v>6461</v>
      </c>
      <c r="E447" s="128" t="str">
        <f t="shared" si="29"/>
        <v>#VALUE!</v>
      </c>
      <c r="F447" s="128" t="str">
        <f t="shared" si="30"/>
        <v>#VALUE!</v>
      </c>
      <c r="G447" s="128" t="str">
        <f t="shared" si="31"/>
        <v>#VALUE!</v>
      </c>
      <c r="H447" s="128" t="str">
        <f t="shared" si="32"/>
        <v>#VALUE!</v>
      </c>
      <c r="I447" s="128" t="str">
        <f t="shared" si="33"/>
        <v>#VALUE!</v>
      </c>
      <c r="J447" s="128" t="str">
        <f t="shared" si="34"/>
        <v>#VALUE!</v>
      </c>
      <c r="K447" s="128" t="str">
        <f t="shared" si="35"/>
        <v>#VALUE!</v>
      </c>
      <c r="L447" s="128" t="str">
        <f t="shared" si="36"/>
        <v>#VALUE!</v>
      </c>
      <c r="M447" s="128" t="str">
        <f t="shared" si="37"/>
        <v>#VALUE!</v>
      </c>
      <c r="N447" s="128" t="str">
        <f t="shared" si="38"/>
        <v>#VALUE!</v>
      </c>
      <c r="O447" s="128" t="str">
        <f t="shared" si="39"/>
        <v>#VALUE!</v>
      </c>
      <c r="P447" s="4" t="str">
        <f t="shared" si="12"/>
        <v>NO RX</v>
      </c>
      <c r="Q447" s="4" t="b">
        <v>0</v>
      </c>
      <c r="R447" s="4" t="str">
        <f t="shared" si="41"/>
        <v>LOW</v>
      </c>
      <c r="S447" s="3"/>
      <c r="T447" s="3" t="str">
        <f t="shared" si="40"/>
        <v> - </v>
      </c>
      <c r="U447" s="4" t="str">
        <f t="shared" si="15"/>
        <v>DUE COMM</v>
      </c>
      <c r="V447" s="4" t="str">
        <f t="shared" si="16"/>
        <v> </v>
      </c>
      <c r="W447" s="123"/>
      <c r="X447" s="123"/>
      <c r="Y447" s="123"/>
      <c r="Z447" s="123"/>
      <c r="AA447" s="123"/>
      <c r="AB447" s="123"/>
      <c r="AC447" s="123"/>
      <c r="AD447" s="123"/>
      <c r="AE447" s="123"/>
    </row>
    <row r="448">
      <c r="A448" s="130">
        <v>11192.0</v>
      </c>
      <c r="B448" s="131" t="s">
        <v>6665</v>
      </c>
      <c r="C448" s="132" t="b">
        <v>1</v>
      </c>
      <c r="D448" s="133">
        <v>44480.0</v>
      </c>
      <c r="E448" s="128" t="str">
        <f t="shared" si="29"/>
        <v>#VALUE!</v>
      </c>
      <c r="F448" s="134" t="str">
        <f t="shared" si="30"/>
        <v>OPI RX</v>
      </c>
      <c r="G448" s="128" t="str">
        <f t="shared" si="31"/>
        <v>#VALUE!</v>
      </c>
      <c r="H448" s="128" t="str">
        <f t="shared" si="32"/>
        <v>#VALUE!</v>
      </c>
      <c r="I448" s="128" t="str">
        <f t="shared" si="33"/>
        <v>#VALUE!</v>
      </c>
      <c r="J448" s="128" t="str">
        <f t="shared" si="34"/>
        <v>#VALUE!</v>
      </c>
      <c r="K448" s="128" t="str">
        <f t="shared" si="35"/>
        <v>#VALUE!</v>
      </c>
      <c r="L448" s="128" t="str">
        <f t="shared" si="36"/>
        <v>#VALUE!</v>
      </c>
      <c r="M448" s="128" t="str">
        <f t="shared" si="37"/>
        <v>#VALUE!</v>
      </c>
      <c r="N448" s="128" t="str">
        <f t="shared" si="38"/>
        <v>#VALUE!</v>
      </c>
      <c r="O448" s="128" t="str">
        <f t="shared" si="39"/>
        <v>#VALUE!</v>
      </c>
      <c r="P448" s="135" t="str">
        <f t="shared" si="12"/>
        <v>OPIOIDS</v>
      </c>
      <c r="Q448" s="4" t="b">
        <v>0</v>
      </c>
      <c r="R448" s="4" t="str">
        <f t="shared" si="41"/>
        <v>LOW</v>
      </c>
      <c r="S448" s="3">
        <v>44203.0</v>
      </c>
      <c r="T448" s="136">
        <f t="shared" si="40"/>
        <v>44480</v>
      </c>
      <c r="U448" s="4" t="str">
        <f t="shared" si="15"/>
        <v>DUE COMM</v>
      </c>
      <c r="V448" s="4" t="str">
        <f t="shared" si="16"/>
        <v> </v>
      </c>
      <c r="W448" s="123"/>
      <c r="X448" s="123"/>
      <c r="Y448" s="123"/>
      <c r="Z448" s="123"/>
      <c r="AA448" s="123"/>
      <c r="AB448" s="123"/>
      <c r="AC448" s="123"/>
      <c r="AD448" s="123"/>
      <c r="AE448" s="123"/>
    </row>
    <row r="449">
      <c r="A449" s="130">
        <v>11197.0</v>
      </c>
      <c r="B449" s="131" t="s">
        <v>6461</v>
      </c>
      <c r="C449" s="132" t="b">
        <v>1</v>
      </c>
      <c r="D449" s="133">
        <v>44420.0</v>
      </c>
      <c r="E449" s="128" t="str">
        <f t="shared" si="29"/>
        <v>#VALUE!</v>
      </c>
      <c r="F449" s="128" t="str">
        <f t="shared" si="30"/>
        <v>#VALUE!</v>
      </c>
      <c r="G449" s="128" t="str">
        <f t="shared" si="31"/>
        <v>#VALUE!</v>
      </c>
      <c r="H449" s="128" t="str">
        <f t="shared" si="32"/>
        <v>#VALUE!</v>
      </c>
      <c r="I449" s="128" t="str">
        <f t="shared" si="33"/>
        <v>#VALUE!</v>
      </c>
      <c r="J449" s="128" t="str">
        <f t="shared" si="34"/>
        <v>#VALUE!</v>
      </c>
      <c r="K449" s="128" t="str">
        <f t="shared" si="35"/>
        <v>#VALUE!</v>
      </c>
      <c r="L449" s="128" t="str">
        <f t="shared" si="36"/>
        <v>#VALUE!</v>
      </c>
      <c r="M449" s="128" t="str">
        <f t="shared" si="37"/>
        <v>#VALUE!</v>
      </c>
      <c r="N449" s="128" t="str">
        <f t="shared" si="38"/>
        <v>#VALUE!</v>
      </c>
      <c r="O449" s="128" t="str">
        <f t="shared" si="39"/>
        <v>#VALUE!</v>
      </c>
      <c r="P449" s="4" t="str">
        <f t="shared" si="12"/>
        <v>NO RX</v>
      </c>
      <c r="Q449" s="4" t="b">
        <v>0</v>
      </c>
      <c r="R449" s="4" t="str">
        <f t="shared" si="41"/>
        <v>LOW</v>
      </c>
      <c r="S449" s="3"/>
      <c r="T449" s="136">
        <f t="shared" si="40"/>
        <v>44420</v>
      </c>
      <c r="U449" s="4" t="str">
        <f t="shared" si="15"/>
        <v>DUE COMM</v>
      </c>
      <c r="V449" s="4" t="str">
        <f t="shared" si="16"/>
        <v> </v>
      </c>
      <c r="W449" s="123"/>
      <c r="X449" s="123"/>
      <c r="Y449" s="123"/>
      <c r="Z449" s="123"/>
      <c r="AA449" s="123"/>
      <c r="AB449" s="123"/>
      <c r="AC449" s="123"/>
      <c r="AD449" s="123"/>
      <c r="AE449" s="123"/>
    </row>
    <row r="450">
      <c r="A450" s="130">
        <v>11200.0</v>
      </c>
      <c r="B450" s="131" t="s">
        <v>6463</v>
      </c>
      <c r="C450" s="132" t="b">
        <v>1</v>
      </c>
      <c r="D450" s="133">
        <v>44519.0</v>
      </c>
      <c r="E450" s="128" t="str">
        <f t="shared" si="29"/>
        <v>#VALUE!</v>
      </c>
      <c r="F450" s="134" t="str">
        <f t="shared" si="30"/>
        <v>OPI RX</v>
      </c>
      <c r="G450" s="128" t="str">
        <f t="shared" si="31"/>
        <v>#VALUE!</v>
      </c>
      <c r="H450" s="128" t="str">
        <f t="shared" si="32"/>
        <v>#VALUE!</v>
      </c>
      <c r="I450" s="128" t="str">
        <f t="shared" si="33"/>
        <v>#VALUE!</v>
      </c>
      <c r="J450" s="128" t="str">
        <f t="shared" si="34"/>
        <v>#VALUE!</v>
      </c>
      <c r="K450" s="128" t="str">
        <f t="shared" si="35"/>
        <v>#VALUE!</v>
      </c>
      <c r="L450" s="128" t="str">
        <f t="shared" si="36"/>
        <v>#VALUE!</v>
      </c>
      <c r="M450" s="128" t="str">
        <f t="shared" si="37"/>
        <v>#VALUE!</v>
      </c>
      <c r="N450" s="128" t="str">
        <f t="shared" si="38"/>
        <v>#VALUE!</v>
      </c>
      <c r="O450" s="128" t="str">
        <f t="shared" si="39"/>
        <v>#VALUE!</v>
      </c>
      <c r="P450" s="135" t="str">
        <f t="shared" si="12"/>
        <v>OPIOIDS</v>
      </c>
      <c r="Q450" s="2" t="b">
        <v>0</v>
      </c>
      <c r="R450" s="4" t="str">
        <f t="shared" si="41"/>
        <v>LOW</v>
      </c>
      <c r="S450" s="3">
        <v>44222.0</v>
      </c>
      <c r="T450" s="136">
        <f t="shared" si="40"/>
        <v>44519</v>
      </c>
      <c r="U450" s="4" t="str">
        <f t="shared" si="15"/>
        <v> </v>
      </c>
      <c r="V450" s="4" t="str">
        <f t="shared" si="16"/>
        <v> </v>
      </c>
      <c r="W450" s="123"/>
      <c r="X450" s="123"/>
      <c r="Y450" s="123"/>
      <c r="Z450" s="123"/>
      <c r="AA450" s="123"/>
      <c r="AB450" s="123"/>
      <c r="AC450" s="123"/>
      <c r="AD450" s="123"/>
      <c r="AE450" s="123"/>
    </row>
    <row r="451">
      <c r="A451" s="148">
        <v>11201.0</v>
      </c>
      <c r="B451" s="4" t="s">
        <v>6461</v>
      </c>
      <c r="C451" s="122" t="b">
        <v>0</v>
      </c>
      <c r="D451" s="3" t="s">
        <v>6461</v>
      </c>
      <c r="E451" s="128" t="str">
        <f t="shared" si="29"/>
        <v>#VALUE!</v>
      </c>
      <c r="F451" s="128" t="str">
        <f t="shared" si="30"/>
        <v>#VALUE!</v>
      </c>
      <c r="G451" s="128" t="str">
        <f t="shared" si="31"/>
        <v>#VALUE!</v>
      </c>
      <c r="H451" s="128" t="str">
        <f t="shared" si="32"/>
        <v>#VALUE!</v>
      </c>
      <c r="I451" s="128" t="str">
        <f t="shared" si="33"/>
        <v>#VALUE!</v>
      </c>
      <c r="J451" s="128" t="str">
        <f t="shared" si="34"/>
        <v>#VALUE!</v>
      </c>
      <c r="K451" s="128" t="str">
        <f t="shared" si="35"/>
        <v>#VALUE!</v>
      </c>
      <c r="L451" s="128" t="str">
        <f t="shared" si="36"/>
        <v>#VALUE!</v>
      </c>
      <c r="M451" s="128" t="str">
        <f t="shared" si="37"/>
        <v>#VALUE!</v>
      </c>
      <c r="N451" s="128" t="str">
        <f t="shared" si="38"/>
        <v>#VALUE!</v>
      </c>
      <c r="O451" s="128" t="str">
        <f t="shared" si="39"/>
        <v>#VALUE!</v>
      </c>
      <c r="P451" s="4" t="str">
        <f t="shared" si="12"/>
        <v>NO RX</v>
      </c>
      <c r="Q451" s="4" t="b">
        <v>0</v>
      </c>
      <c r="R451" s="4" t="str">
        <f t="shared" si="41"/>
        <v>LOW</v>
      </c>
      <c r="S451" s="3"/>
      <c r="T451" s="3" t="str">
        <f t="shared" si="40"/>
        <v> - </v>
      </c>
      <c r="U451" s="4" t="str">
        <f t="shared" si="15"/>
        <v>DUE COMM</v>
      </c>
      <c r="V451" s="4" t="str">
        <f t="shared" si="16"/>
        <v> </v>
      </c>
      <c r="W451" s="123"/>
      <c r="X451" s="123"/>
      <c r="Y451" s="123"/>
      <c r="Z451" s="123"/>
      <c r="AA451" s="123"/>
      <c r="AB451" s="123"/>
      <c r="AC451" s="123"/>
      <c r="AD451" s="123"/>
      <c r="AE451" s="123"/>
    </row>
    <row r="452">
      <c r="A452" s="130">
        <v>11205.0</v>
      </c>
      <c r="B452" s="131" t="s">
        <v>6491</v>
      </c>
      <c r="C452" s="139" t="b">
        <v>1</v>
      </c>
      <c r="D452" s="133">
        <v>44502.0</v>
      </c>
      <c r="E452" s="128" t="str">
        <f t="shared" si="29"/>
        <v>#VALUE!</v>
      </c>
      <c r="F452" s="134" t="str">
        <f t="shared" si="30"/>
        <v>OPI RX</v>
      </c>
      <c r="G452" s="128" t="str">
        <f t="shared" si="31"/>
        <v>#VALUE!</v>
      </c>
      <c r="H452" s="128" t="str">
        <f t="shared" si="32"/>
        <v>#VALUE!</v>
      </c>
      <c r="I452" s="128" t="str">
        <f t="shared" si="33"/>
        <v>#VALUE!</v>
      </c>
      <c r="J452" s="128" t="str">
        <f t="shared" si="34"/>
        <v>#VALUE!</v>
      </c>
      <c r="K452" s="128" t="str">
        <f t="shared" si="35"/>
        <v>#VALUE!</v>
      </c>
      <c r="L452" s="128" t="str">
        <f t="shared" si="36"/>
        <v>#VALUE!</v>
      </c>
      <c r="M452" s="128" t="str">
        <f t="shared" si="37"/>
        <v>#VALUE!</v>
      </c>
      <c r="N452" s="128" t="str">
        <f t="shared" si="38"/>
        <v>#VALUE!</v>
      </c>
      <c r="O452" s="128" t="str">
        <f t="shared" si="39"/>
        <v>#VALUE!</v>
      </c>
      <c r="P452" s="135" t="str">
        <f t="shared" si="12"/>
        <v>OPIOIDS</v>
      </c>
      <c r="Q452" s="4" t="b">
        <v>1</v>
      </c>
      <c r="R452" s="135" t="str">
        <f t="shared" si="41"/>
        <v>HIGH</v>
      </c>
      <c r="S452" s="3">
        <v>44165.0</v>
      </c>
      <c r="T452" s="136">
        <f t="shared" si="40"/>
        <v>44502</v>
      </c>
      <c r="U452" s="4" t="str">
        <f t="shared" si="15"/>
        <v>DUE COMM</v>
      </c>
      <c r="V452" s="4" t="str">
        <f t="shared" si="16"/>
        <v> </v>
      </c>
      <c r="W452" s="123"/>
      <c r="X452" s="123"/>
      <c r="Y452" s="123"/>
      <c r="Z452" s="123"/>
      <c r="AA452" s="123"/>
      <c r="AB452" s="123"/>
      <c r="AC452" s="123"/>
      <c r="AD452" s="123"/>
      <c r="AE452" s="123"/>
    </row>
    <row r="453">
      <c r="A453" s="130">
        <v>11207.0</v>
      </c>
      <c r="B453" s="131" t="s">
        <v>6666</v>
      </c>
      <c r="C453" s="139" t="b">
        <v>1</v>
      </c>
      <c r="D453" s="133">
        <v>44559.0</v>
      </c>
      <c r="E453" s="128" t="str">
        <f t="shared" si="29"/>
        <v>#VALUE!</v>
      </c>
      <c r="F453" s="134" t="str">
        <f t="shared" si="30"/>
        <v>OPI RX</v>
      </c>
      <c r="G453" s="128" t="str">
        <f t="shared" si="31"/>
        <v>#VALUE!</v>
      </c>
      <c r="H453" s="128" t="str">
        <f t="shared" si="32"/>
        <v>#VALUE!</v>
      </c>
      <c r="I453" s="128" t="str">
        <f t="shared" si="33"/>
        <v>#VALUE!</v>
      </c>
      <c r="J453" s="128" t="str">
        <f t="shared" si="34"/>
        <v>#VALUE!</v>
      </c>
      <c r="K453" s="128" t="str">
        <f t="shared" si="35"/>
        <v>#VALUE!</v>
      </c>
      <c r="L453" s="128" t="str">
        <f t="shared" si="36"/>
        <v>#VALUE!</v>
      </c>
      <c r="M453" s="128" t="str">
        <f t="shared" si="37"/>
        <v>#VALUE!</v>
      </c>
      <c r="N453" s="128" t="str">
        <f t="shared" si="38"/>
        <v>#VALUE!</v>
      </c>
      <c r="O453" s="128" t="str">
        <f t="shared" si="39"/>
        <v>#VALUE!</v>
      </c>
      <c r="P453" s="135" t="str">
        <f t="shared" si="12"/>
        <v>OPIOIDS</v>
      </c>
      <c r="Q453" s="2" t="b">
        <v>1</v>
      </c>
      <c r="R453" s="135" t="str">
        <f t="shared" si="41"/>
        <v>HIGH</v>
      </c>
      <c r="S453" s="3">
        <v>44522.0</v>
      </c>
      <c r="T453" s="136">
        <f t="shared" si="40"/>
        <v>44559</v>
      </c>
      <c r="U453" s="4" t="str">
        <f t="shared" si="15"/>
        <v> </v>
      </c>
      <c r="V453" s="4" t="str">
        <f t="shared" si="16"/>
        <v> </v>
      </c>
      <c r="W453" s="123"/>
      <c r="X453" s="123"/>
      <c r="Y453" s="123"/>
      <c r="Z453" s="123"/>
      <c r="AA453" s="123"/>
      <c r="AB453" s="123"/>
      <c r="AC453" s="123"/>
      <c r="AD453" s="123"/>
      <c r="AE453" s="123"/>
    </row>
    <row r="454">
      <c r="A454" s="137">
        <v>11209.0</v>
      </c>
      <c r="B454" s="138" t="s">
        <v>6667</v>
      </c>
      <c r="C454" s="132" t="b">
        <v>1</v>
      </c>
      <c r="D454" s="133">
        <v>44469.0</v>
      </c>
      <c r="E454" s="128" t="str">
        <f t="shared" si="29"/>
        <v>#VALUE!</v>
      </c>
      <c r="F454" s="128" t="str">
        <f t="shared" si="30"/>
        <v>#VALUE!</v>
      </c>
      <c r="G454" s="134" t="str">
        <f t="shared" si="31"/>
        <v>OPI RX</v>
      </c>
      <c r="H454" s="128" t="str">
        <f t="shared" si="32"/>
        <v>#VALUE!</v>
      </c>
      <c r="I454" s="128" t="str">
        <f t="shared" si="33"/>
        <v>#VALUE!</v>
      </c>
      <c r="J454" s="128" t="str">
        <f t="shared" si="34"/>
        <v>#VALUE!</v>
      </c>
      <c r="K454" s="128" t="str">
        <f t="shared" si="35"/>
        <v>#VALUE!</v>
      </c>
      <c r="L454" s="128" t="str">
        <f t="shared" si="36"/>
        <v>#VALUE!</v>
      </c>
      <c r="M454" s="128" t="str">
        <f t="shared" si="37"/>
        <v>#VALUE!</v>
      </c>
      <c r="N454" s="128" t="str">
        <f t="shared" si="38"/>
        <v>#VALUE!</v>
      </c>
      <c r="O454" s="128" t="str">
        <f t="shared" si="39"/>
        <v>#VALUE!</v>
      </c>
      <c r="P454" s="135" t="str">
        <f t="shared" si="12"/>
        <v>OPIOIDS</v>
      </c>
      <c r="Q454" s="4" t="b">
        <v>1</v>
      </c>
      <c r="R454" s="135" t="str">
        <f t="shared" si="41"/>
        <v>HIGH</v>
      </c>
      <c r="S454" s="3">
        <v>44195.0</v>
      </c>
      <c r="T454" s="136">
        <f t="shared" si="40"/>
        <v>44469</v>
      </c>
      <c r="U454" s="4" t="str">
        <f t="shared" si="15"/>
        <v>DUE COMM</v>
      </c>
      <c r="V454" s="4" t="str">
        <f t="shared" si="16"/>
        <v> </v>
      </c>
      <c r="W454" s="123"/>
      <c r="X454" s="123"/>
      <c r="Y454" s="123"/>
      <c r="Z454" s="123"/>
      <c r="AA454" s="123"/>
      <c r="AB454" s="123"/>
      <c r="AC454" s="123"/>
      <c r="AD454" s="123"/>
      <c r="AE454" s="123"/>
    </row>
    <row r="455">
      <c r="A455" s="130">
        <v>11215.0</v>
      </c>
      <c r="B455" s="131" t="s">
        <v>6488</v>
      </c>
      <c r="C455" s="132" t="b">
        <v>1</v>
      </c>
      <c r="D455" s="133">
        <v>44390.0</v>
      </c>
      <c r="E455" s="128" t="str">
        <f t="shared" si="29"/>
        <v>#VALUE!</v>
      </c>
      <c r="F455" s="134" t="str">
        <f t="shared" si="30"/>
        <v>OPI RX</v>
      </c>
      <c r="G455" s="128" t="str">
        <f t="shared" si="31"/>
        <v>#VALUE!</v>
      </c>
      <c r="H455" s="128" t="str">
        <f t="shared" si="32"/>
        <v>#VALUE!</v>
      </c>
      <c r="I455" s="128" t="str">
        <f t="shared" si="33"/>
        <v>#VALUE!</v>
      </c>
      <c r="J455" s="128" t="str">
        <f t="shared" si="34"/>
        <v>#VALUE!</v>
      </c>
      <c r="K455" s="128" t="str">
        <f t="shared" si="35"/>
        <v>#VALUE!</v>
      </c>
      <c r="L455" s="128" t="str">
        <f t="shared" si="36"/>
        <v>#VALUE!</v>
      </c>
      <c r="M455" s="128" t="str">
        <f t="shared" si="37"/>
        <v>#VALUE!</v>
      </c>
      <c r="N455" s="128" t="str">
        <f t="shared" si="38"/>
        <v>#VALUE!</v>
      </c>
      <c r="O455" s="128" t="str">
        <f t="shared" si="39"/>
        <v>#VALUE!</v>
      </c>
      <c r="P455" s="135" t="str">
        <f t="shared" si="12"/>
        <v>OPIOIDS</v>
      </c>
      <c r="Q455" s="4" t="b">
        <v>1</v>
      </c>
      <c r="R455" s="135" t="str">
        <f t="shared" si="41"/>
        <v>HIGH</v>
      </c>
      <c r="S455" s="3"/>
      <c r="T455" s="136">
        <f t="shared" si="40"/>
        <v>44390</v>
      </c>
      <c r="U455" s="4" t="str">
        <f t="shared" si="15"/>
        <v>DUE COMM</v>
      </c>
      <c r="V455" s="4" t="str">
        <f t="shared" si="16"/>
        <v> </v>
      </c>
      <c r="W455" s="123"/>
      <c r="X455" s="123"/>
      <c r="Y455" s="123"/>
      <c r="Z455" s="123"/>
      <c r="AA455" s="123"/>
      <c r="AB455" s="123"/>
      <c r="AC455" s="123"/>
      <c r="AD455" s="123"/>
      <c r="AE455" s="123"/>
    </row>
    <row r="456">
      <c r="A456" s="137">
        <v>11216.0</v>
      </c>
      <c r="B456" s="138" t="s">
        <v>6531</v>
      </c>
      <c r="C456" s="132" t="b">
        <v>1</v>
      </c>
      <c r="D456" s="133">
        <v>44384.0</v>
      </c>
      <c r="E456" s="128" t="str">
        <f t="shared" si="29"/>
        <v>#VALUE!</v>
      </c>
      <c r="F456" s="128" t="str">
        <f t="shared" si="30"/>
        <v>#VALUE!</v>
      </c>
      <c r="G456" s="134" t="str">
        <f t="shared" si="31"/>
        <v>OPI RX</v>
      </c>
      <c r="H456" s="128" t="str">
        <f t="shared" si="32"/>
        <v>#VALUE!</v>
      </c>
      <c r="I456" s="128" t="str">
        <f t="shared" si="33"/>
        <v>#VALUE!</v>
      </c>
      <c r="J456" s="128" t="str">
        <f t="shared" si="34"/>
        <v>#VALUE!</v>
      </c>
      <c r="K456" s="128" t="str">
        <f t="shared" si="35"/>
        <v>#VALUE!</v>
      </c>
      <c r="L456" s="128" t="str">
        <f t="shared" si="36"/>
        <v>#VALUE!</v>
      </c>
      <c r="M456" s="128" t="str">
        <f t="shared" si="37"/>
        <v>#VALUE!</v>
      </c>
      <c r="N456" s="128" t="str">
        <f t="shared" si="38"/>
        <v>#VALUE!</v>
      </c>
      <c r="O456" s="128" t="str">
        <f t="shared" si="39"/>
        <v>#VALUE!</v>
      </c>
      <c r="P456" s="135" t="str">
        <f t="shared" si="12"/>
        <v>OPIOIDS</v>
      </c>
      <c r="Q456" s="4" t="b">
        <v>0</v>
      </c>
      <c r="R456" s="4" t="str">
        <f t="shared" si="41"/>
        <v>LOW</v>
      </c>
      <c r="S456" s="3"/>
      <c r="T456" s="136">
        <f t="shared" si="40"/>
        <v>44384</v>
      </c>
      <c r="U456" s="4" t="str">
        <f t="shared" si="15"/>
        <v>DUE COMM</v>
      </c>
      <c r="V456" s="4" t="str">
        <f t="shared" si="16"/>
        <v> </v>
      </c>
      <c r="W456" s="123"/>
      <c r="X456" s="123"/>
      <c r="Y456" s="123"/>
      <c r="Z456" s="123"/>
      <c r="AA456" s="123"/>
      <c r="AB456" s="123"/>
      <c r="AC456" s="123"/>
      <c r="AD456" s="123"/>
      <c r="AE456" s="123"/>
    </row>
    <row r="457">
      <c r="A457" s="137">
        <v>11218.0</v>
      </c>
      <c r="B457" s="138" t="s">
        <v>6668</v>
      </c>
      <c r="C457" s="132" t="b">
        <v>1</v>
      </c>
      <c r="D457" s="133">
        <v>44476.0</v>
      </c>
      <c r="E457" s="128" t="str">
        <f t="shared" si="29"/>
        <v>#VALUE!</v>
      </c>
      <c r="F457" s="134" t="str">
        <f t="shared" si="30"/>
        <v>OPI RX</v>
      </c>
      <c r="G457" s="128" t="str">
        <f t="shared" si="31"/>
        <v>#VALUE!</v>
      </c>
      <c r="H457" s="128" t="str">
        <f t="shared" si="32"/>
        <v>#VALUE!</v>
      </c>
      <c r="I457" s="128" t="str">
        <f t="shared" si="33"/>
        <v>#VALUE!</v>
      </c>
      <c r="J457" s="128" t="str">
        <f t="shared" si="34"/>
        <v>#VALUE!</v>
      </c>
      <c r="K457" s="128" t="str">
        <f t="shared" si="35"/>
        <v>#VALUE!</v>
      </c>
      <c r="L457" s="128" t="str">
        <f t="shared" si="36"/>
        <v>#VALUE!</v>
      </c>
      <c r="M457" s="128" t="str">
        <f t="shared" si="37"/>
        <v>#VALUE!</v>
      </c>
      <c r="N457" s="128" t="str">
        <f t="shared" si="38"/>
        <v>#VALUE!</v>
      </c>
      <c r="O457" s="128" t="str">
        <f t="shared" si="39"/>
        <v>#VALUE!</v>
      </c>
      <c r="P457" s="135" t="str">
        <f t="shared" si="12"/>
        <v>OPIOIDS</v>
      </c>
      <c r="Q457" s="2" t="b">
        <v>0</v>
      </c>
      <c r="R457" s="4" t="str">
        <f t="shared" si="41"/>
        <v>LOW</v>
      </c>
      <c r="S457" s="3">
        <v>44201.0</v>
      </c>
      <c r="T457" s="136">
        <f t="shared" si="40"/>
        <v>44476</v>
      </c>
      <c r="U457" s="4" t="str">
        <f t="shared" si="15"/>
        <v>DUE COMM</v>
      </c>
      <c r="V457" s="4" t="str">
        <f t="shared" si="16"/>
        <v> </v>
      </c>
      <c r="W457" s="123"/>
      <c r="X457" s="123"/>
      <c r="Y457" s="123"/>
      <c r="Z457" s="123"/>
      <c r="AA457" s="123"/>
      <c r="AB457" s="123"/>
      <c r="AC457" s="123"/>
      <c r="AD457" s="123"/>
      <c r="AE457" s="123"/>
    </row>
    <row r="458">
      <c r="A458" s="137">
        <v>11220.0</v>
      </c>
      <c r="B458" s="138" t="s">
        <v>6669</v>
      </c>
      <c r="C458" s="139" t="b">
        <v>1</v>
      </c>
      <c r="D458" s="133">
        <v>44428.0</v>
      </c>
      <c r="E458" s="128" t="str">
        <f t="shared" si="29"/>
        <v>#VALUE!</v>
      </c>
      <c r="F458" s="134" t="str">
        <f t="shared" si="30"/>
        <v>OPI RX</v>
      </c>
      <c r="G458" s="128" t="str">
        <f t="shared" si="31"/>
        <v>#VALUE!</v>
      </c>
      <c r="H458" s="128" t="str">
        <f t="shared" si="32"/>
        <v>#VALUE!</v>
      </c>
      <c r="I458" s="128" t="str">
        <f t="shared" si="33"/>
        <v>#VALUE!</v>
      </c>
      <c r="J458" s="128" t="str">
        <f t="shared" si="34"/>
        <v>#VALUE!</v>
      </c>
      <c r="K458" s="128" t="str">
        <f t="shared" si="35"/>
        <v>#VALUE!</v>
      </c>
      <c r="L458" s="128" t="str">
        <f t="shared" si="36"/>
        <v>#VALUE!</v>
      </c>
      <c r="M458" s="128" t="str">
        <f t="shared" si="37"/>
        <v>#VALUE!</v>
      </c>
      <c r="N458" s="128" t="str">
        <f t="shared" si="38"/>
        <v>#VALUE!</v>
      </c>
      <c r="O458" s="128" t="str">
        <f t="shared" si="39"/>
        <v>#VALUE!</v>
      </c>
      <c r="P458" s="135" t="str">
        <f t="shared" si="12"/>
        <v>OPIOIDS</v>
      </c>
      <c r="Q458" s="4" t="b">
        <v>1</v>
      </c>
      <c r="R458" s="135" t="str">
        <f t="shared" si="41"/>
        <v>HIGH</v>
      </c>
      <c r="S458" s="3"/>
      <c r="T458" s="136">
        <f t="shared" si="40"/>
        <v>44428</v>
      </c>
      <c r="U458" s="4" t="str">
        <f t="shared" si="15"/>
        <v>DUE COMM</v>
      </c>
      <c r="V458" s="4" t="str">
        <f t="shared" si="16"/>
        <v> </v>
      </c>
      <c r="W458" s="123"/>
      <c r="X458" s="123"/>
      <c r="Y458" s="123"/>
      <c r="Z458" s="123"/>
      <c r="AA458" s="123"/>
      <c r="AB458" s="123"/>
      <c r="AC458" s="123"/>
      <c r="AD458" s="123"/>
      <c r="AE458" s="123"/>
    </row>
    <row r="459">
      <c r="A459" s="130">
        <v>11221.0</v>
      </c>
      <c r="B459" s="131" t="s">
        <v>6670</v>
      </c>
      <c r="C459" s="132" t="b">
        <v>1</v>
      </c>
      <c r="D459" s="133">
        <v>44452.0</v>
      </c>
      <c r="E459" s="128" t="str">
        <f t="shared" si="29"/>
        <v>#VALUE!</v>
      </c>
      <c r="F459" s="128" t="str">
        <f t="shared" si="30"/>
        <v>#VALUE!</v>
      </c>
      <c r="G459" s="128" t="str">
        <f t="shared" si="31"/>
        <v>#VALUE!</v>
      </c>
      <c r="H459" s="128" t="str">
        <f t="shared" si="32"/>
        <v>#VALUE!</v>
      </c>
      <c r="I459" s="128" t="str">
        <f t="shared" si="33"/>
        <v>#VALUE!</v>
      </c>
      <c r="J459" s="128" t="str">
        <f t="shared" si="34"/>
        <v>#VALUE!</v>
      </c>
      <c r="K459" s="128" t="str">
        <f t="shared" si="35"/>
        <v>#VALUE!</v>
      </c>
      <c r="L459" s="128" t="str">
        <f t="shared" si="36"/>
        <v>#VALUE!</v>
      </c>
      <c r="M459" s="134" t="str">
        <f t="shared" si="37"/>
        <v>OPI RX</v>
      </c>
      <c r="N459" s="128" t="str">
        <f t="shared" si="38"/>
        <v>#VALUE!</v>
      </c>
      <c r="O459" s="128" t="str">
        <f t="shared" si="39"/>
        <v>#VALUE!</v>
      </c>
      <c r="P459" s="135" t="str">
        <f t="shared" si="12"/>
        <v>OPIOIDS</v>
      </c>
      <c r="Q459" s="4" t="b">
        <v>0</v>
      </c>
      <c r="R459" s="4" t="str">
        <f t="shared" si="41"/>
        <v>LOW</v>
      </c>
      <c r="S459" s="3"/>
      <c r="T459" s="136">
        <f t="shared" si="40"/>
        <v>44452</v>
      </c>
      <c r="U459" s="4" t="str">
        <f t="shared" si="15"/>
        <v>DUE COMM</v>
      </c>
      <c r="V459" s="4" t="str">
        <f t="shared" si="16"/>
        <v> </v>
      </c>
      <c r="W459" s="123"/>
      <c r="X459" s="123"/>
      <c r="Y459" s="123"/>
      <c r="Z459" s="123"/>
      <c r="AA459" s="123"/>
      <c r="AB459" s="123"/>
      <c r="AC459" s="123"/>
      <c r="AD459" s="123"/>
      <c r="AE459" s="123"/>
    </row>
    <row r="460">
      <c r="A460" s="130">
        <v>11223.0</v>
      </c>
      <c r="B460" s="131" t="s">
        <v>6671</v>
      </c>
      <c r="C460" s="132" t="b">
        <v>1</v>
      </c>
      <c r="D460" s="133">
        <v>44529.0</v>
      </c>
      <c r="E460" s="128" t="str">
        <f t="shared" si="29"/>
        <v>#VALUE!</v>
      </c>
      <c r="F460" s="134" t="str">
        <f t="shared" si="30"/>
        <v>OPI RX</v>
      </c>
      <c r="G460" s="128" t="str">
        <f t="shared" si="31"/>
        <v>#VALUE!</v>
      </c>
      <c r="H460" s="128" t="str">
        <f t="shared" si="32"/>
        <v>#VALUE!</v>
      </c>
      <c r="I460" s="128" t="str">
        <f t="shared" si="33"/>
        <v>#VALUE!</v>
      </c>
      <c r="J460" s="128" t="str">
        <f t="shared" si="34"/>
        <v>#VALUE!</v>
      </c>
      <c r="K460" s="128" t="str">
        <f t="shared" si="35"/>
        <v>#VALUE!</v>
      </c>
      <c r="L460" s="128" t="str">
        <f t="shared" si="36"/>
        <v>#VALUE!</v>
      </c>
      <c r="M460" s="128" t="str">
        <f t="shared" si="37"/>
        <v>#VALUE!</v>
      </c>
      <c r="N460" s="128" t="str">
        <f t="shared" si="38"/>
        <v>#VALUE!</v>
      </c>
      <c r="O460" s="128" t="str">
        <f t="shared" si="39"/>
        <v>#VALUE!</v>
      </c>
      <c r="P460" s="135" t="str">
        <f t="shared" si="12"/>
        <v>OPIOIDS</v>
      </c>
      <c r="Q460" s="4" t="b">
        <v>1</v>
      </c>
      <c r="R460" s="135" t="str">
        <f t="shared" si="41"/>
        <v>HIGH</v>
      </c>
      <c r="S460" s="3">
        <v>44215.0</v>
      </c>
      <c r="T460" s="136">
        <f t="shared" si="40"/>
        <v>44529</v>
      </c>
      <c r="U460" s="4" t="str">
        <f t="shared" si="15"/>
        <v>DUE COMM</v>
      </c>
      <c r="V460" s="4" t="str">
        <f t="shared" si="16"/>
        <v> </v>
      </c>
      <c r="W460" s="123"/>
      <c r="X460" s="123"/>
      <c r="Y460" s="123"/>
      <c r="Z460" s="123"/>
      <c r="AA460" s="123"/>
      <c r="AB460" s="123"/>
      <c r="AC460" s="123"/>
      <c r="AD460" s="123"/>
      <c r="AE460" s="123"/>
    </row>
    <row r="461">
      <c r="A461" s="130">
        <v>11228.0</v>
      </c>
      <c r="B461" s="55" t="s">
        <v>6461</v>
      </c>
      <c r="C461" s="139" t="b">
        <v>1</v>
      </c>
      <c r="D461" s="140">
        <v>44577.0</v>
      </c>
      <c r="E461" s="128" t="str">
        <f t="shared" si="29"/>
        <v>#VALUE!</v>
      </c>
      <c r="F461" s="128" t="str">
        <f t="shared" si="30"/>
        <v>#VALUE!</v>
      </c>
      <c r="G461" s="128" t="str">
        <f t="shared" si="31"/>
        <v>#VALUE!</v>
      </c>
      <c r="H461" s="128" t="str">
        <f t="shared" si="32"/>
        <v>#VALUE!</v>
      </c>
      <c r="I461" s="128" t="str">
        <f t="shared" si="33"/>
        <v>#VALUE!</v>
      </c>
      <c r="J461" s="128" t="str">
        <f t="shared" si="34"/>
        <v>#VALUE!</v>
      </c>
      <c r="K461" s="128" t="str">
        <f t="shared" si="35"/>
        <v>#VALUE!</v>
      </c>
      <c r="L461" s="128" t="str">
        <f t="shared" si="36"/>
        <v>#VALUE!</v>
      </c>
      <c r="M461" s="128" t="str">
        <f t="shared" si="37"/>
        <v>#VALUE!</v>
      </c>
      <c r="N461" s="128" t="str">
        <f t="shared" si="38"/>
        <v>#VALUE!</v>
      </c>
      <c r="O461" s="128" t="str">
        <f t="shared" si="39"/>
        <v>#VALUE!</v>
      </c>
      <c r="P461" s="4" t="str">
        <f t="shared" si="12"/>
        <v>NO RX</v>
      </c>
      <c r="Q461" s="4" t="b">
        <v>0</v>
      </c>
      <c r="R461" s="4" t="str">
        <f t="shared" si="41"/>
        <v>LOW</v>
      </c>
      <c r="S461" s="3"/>
      <c r="T461" s="136">
        <f t="shared" si="40"/>
        <v>44577</v>
      </c>
      <c r="U461" s="4" t="str">
        <f t="shared" si="15"/>
        <v>DUE COMM</v>
      </c>
      <c r="V461" s="4" t="str">
        <f t="shared" si="16"/>
        <v> </v>
      </c>
      <c r="W461" s="123"/>
      <c r="X461" s="123"/>
      <c r="Y461" s="123"/>
      <c r="Z461" s="123"/>
      <c r="AA461" s="123"/>
      <c r="AB461" s="123"/>
      <c r="AC461" s="123"/>
      <c r="AD461" s="123"/>
      <c r="AE461" s="123"/>
    </row>
    <row r="462">
      <c r="A462" s="130">
        <v>11234.0</v>
      </c>
      <c r="B462" s="55" t="s">
        <v>6672</v>
      </c>
      <c r="C462" s="132" t="b">
        <v>1</v>
      </c>
      <c r="D462" s="140">
        <v>44579.0</v>
      </c>
      <c r="E462" s="128" t="str">
        <f t="shared" si="29"/>
        <v>#VALUE!</v>
      </c>
      <c r="F462" s="128" t="str">
        <f t="shared" si="30"/>
        <v>#VALUE!</v>
      </c>
      <c r="G462" s="134" t="str">
        <f t="shared" si="31"/>
        <v>OPI RX</v>
      </c>
      <c r="H462" s="134" t="str">
        <f t="shared" si="32"/>
        <v>OPI RX</v>
      </c>
      <c r="I462" s="128" t="str">
        <f t="shared" si="33"/>
        <v>#VALUE!</v>
      </c>
      <c r="J462" s="128" t="str">
        <f t="shared" si="34"/>
        <v>#VALUE!</v>
      </c>
      <c r="K462" s="128" t="str">
        <f t="shared" si="35"/>
        <v>#VALUE!</v>
      </c>
      <c r="L462" s="128" t="str">
        <f t="shared" si="36"/>
        <v>#VALUE!</v>
      </c>
      <c r="M462" s="128" t="str">
        <f t="shared" si="37"/>
        <v>#VALUE!</v>
      </c>
      <c r="N462" s="128" t="str">
        <f t="shared" si="38"/>
        <v>#VALUE!</v>
      </c>
      <c r="O462" s="128" t="str">
        <f t="shared" si="39"/>
        <v>#VALUE!</v>
      </c>
      <c r="P462" s="135" t="str">
        <f t="shared" si="12"/>
        <v>OPIOIDS</v>
      </c>
      <c r="Q462" s="4" t="b">
        <v>0</v>
      </c>
      <c r="R462" s="4" t="str">
        <f t="shared" si="41"/>
        <v>LOW</v>
      </c>
      <c r="S462" s="3"/>
      <c r="T462" s="136">
        <f t="shared" si="40"/>
        <v>44579</v>
      </c>
      <c r="U462" s="4" t="str">
        <f t="shared" si="15"/>
        <v>DUE COMM</v>
      </c>
      <c r="V462" s="4" t="str">
        <f t="shared" si="16"/>
        <v> </v>
      </c>
      <c r="W462" s="123"/>
      <c r="X462" s="123"/>
      <c r="Y462" s="123"/>
      <c r="Z462" s="123"/>
      <c r="AA462" s="123"/>
      <c r="AB462" s="123"/>
      <c r="AC462" s="123"/>
      <c r="AD462" s="123"/>
      <c r="AE462" s="123"/>
    </row>
    <row r="463">
      <c r="A463" s="130">
        <v>11245.0</v>
      </c>
      <c r="B463" s="131" t="s">
        <v>6673</v>
      </c>
      <c r="C463" s="139" t="b">
        <v>1</v>
      </c>
      <c r="D463" s="133">
        <v>44503.0</v>
      </c>
      <c r="E463" s="128" t="str">
        <f t="shared" si="29"/>
        <v>#VALUE!</v>
      </c>
      <c r="F463" s="128" t="str">
        <f t="shared" si="30"/>
        <v>#VALUE!</v>
      </c>
      <c r="G463" s="134" t="str">
        <f t="shared" si="31"/>
        <v>OPI RX</v>
      </c>
      <c r="H463" s="128" t="str">
        <f t="shared" si="32"/>
        <v>#VALUE!</v>
      </c>
      <c r="I463" s="128" t="str">
        <f t="shared" si="33"/>
        <v>#VALUE!</v>
      </c>
      <c r="J463" s="128" t="str">
        <f t="shared" si="34"/>
        <v>#VALUE!</v>
      </c>
      <c r="K463" s="128" t="str">
        <f t="shared" si="35"/>
        <v>#VALUE!</v>
      </c>
      <c r="L463" s="128" t="str">
        <f t="shared" si="36"/>
        <v>#VALUE!</v>
      </c>
      <c r="M463" s="128" t="str">
        <f t="shared" si="37"/>
        <v>#VALUE!</v>
      </c>
      <c r="N463" s="128" t="str">
        <f t="shared" si="38"/>
        <v>#VALUE!</v>
      </c>
      <c r="O463" s="128" t="str">
        <f t="shared" si="39"/>
        <v>#VALUE!</v>
      </c>
      <c r="P463" s="135" t="str">
        <f t="shared" si="12"/>
        <v>OPIOIDS</v>
      </c>
      <c r="Q463" s="4" t="b">
        <v>0</v>
      </c>
      <c r="R463" s="4" t="str">
        <f t="shared" si="41"/>
        <v>LOW</v>
      </c>
      <c r="S463" s="3">
        <v>44263.0</v>
      </c>
      <c r="T463" s="136">
        <f t="shared" si="40"/>
        <v>44503</v>
      </c>
      <c r="U463" s="4" t="str">
        <f t="shared" si="15"/>
        <v> </v>
      </c>
      <c r="V463" s="4" t="str">
        <f t="shared" si="16"/>
        <v> </v>
      </c>
      <c r="W463" s="123"/>
      <c r="X463" s="123"/>
      <c r="Y463" s="123"/>
      <c r="Z463" s="123"/>
      <c r="AA463" s="123"/>
      <c r="AB463" s="123"/>
      <c r="AC463" s="123"/>
      <c r="AD463" s="123"/>
      <c r="AE463" s="123"/>
    </row>
    <row r="464">
      <c r="A464" s="130">
        <v>11252.0</v>
      </c>
      <c r="B464" s="131" t="s">
        <v>6465</v>
      </c>
      <c r="C464" s="139" t="b">
        <v>1</v>
      </c>
      <c r="D464" s="133">
        <v>44468.0</v>
      </c>
      <c r="E464" s="134" t="str">
        <f t="shared" si="29"/>
        <v>OPI RX</v>
      </c>
      <c r="F464" s="128" t="str">
        <f t="shared" si="30"/>
        <v>#VALUE!</v>
      </c>
      <c r="G464" s="128" t="str">
        <f t="shared" si="31"/>
        <v>#VALUE!</v>
      </c>
      <c r="H464" s="128" t="str">
        <f t="shared" si="32"/>
        <v>#VALUE!</v>
      </c>
      <c r="I464" s="128" t="str">
        <f t="shared" si="33"/>
        <v>#VALUE!</v>
      </c>
      <c r="J464" s="128" t="str">
        <f t="shared" si="34"/>
        <v>#VALUE!</v>
      </c>
      <c r="K464" s="128" t="str">
        <f t="shared" si="35"/>
        <v>#VALUE!</v>
      </c>
      <c r="L464" s="128" t="str">
        <f t="shared" si="36"/>
        <v>#VALUE!</v>
      </c>
      <c r="M464" s="128" t="str">
        <f t="shared" si="37"/>
        <v>#VALUE!</v>
      </c>
      <c r="N464" s="128" t="str">
        <f t="shared" si="38"/>
        <v>#VALUE!</v>
      </c>
      <c r="O464" s="128" t="str">
        <f t="shared" si="39"/>
        <v>#VALUE!</v>
      </c>
      <c r="P464" s="135" t="str">
        <f t="shared" si="12"/>
        <v>OPIOIDS</v>
      </c>
      <c r="Q464" s="2" t="b">
        <v>1</v>
      </c>
      <c r="R464" s="135" t="str">
        <f t="shared" si="41"/>
        <v>HIGH</v>
      </c>
      <c r="S464" s="3">
        <v>44256.0</v>
      </c>
      <c r="T464" s="136">
        <f t="shared" si="40"/>
        <v>44468</v>
      </c>
      <c r="U464" s="4" t="str">
        <f t="shared" si="15"/>
        <v> </v>
      </c>
      <c r="V464" s="4" t="str">
        <f t="shared" si="16"/>
        <v> </v>
      </c>
      <c r="W464" s="123"/>
      <c r="X464" s="123"/>
      <c r="Y464" s="123"/>
      <c r="Z464" s="123"/>
      <c r="AA464" s="123"/>
      <c r="AB464" s="123"/>
      <c r="AC464" s="123"/>
      <c r="AD464" s="123"/>
      <c r="AE464" s="123"/>
    </row>
    <row r="465">
      <c r="A465" s="130">
        <v>11255.0</v>
      </c>
      <c r="B465" s="131" t="s">
        <v>6674</v>
      </c>
      <c r="C465" s="139" t="b">
        <v>1</v>
      </c>
      <c r="D465" s="133">
        <v>44384.0</v>
      </c>
      <c r="E465" s="128" t="str">
        <f t="shared" si="29"/>
        <v>#VALUE!</v>
      </c>
      <c r="F465" s="128" t="str">
        <f t="shared" si="30"/>
        <v>#VALUE!</v>
      </c>
      <c r="G465" s="128" t="str">
        <f t="shared" si="31"/>
        <v>#VALUE!</v>
      </c>
      <c r="H465" s="134" t="str">
        <f t="shared" si="32"/>
        <v>OPI RX</v>
      </c>
      <c r="I465" s="128" t="str">
        <f t="shared" si="33"/>
        <v>#VALUE!</v>
      </c>
      <c r="J465" s="128" t="str">
        <f t="shared" si="34"/>
        <v>#VALUE!</v>
      </c>
      <c r="K465" s="128" t="str">
        <f t="shared" si="35"/>
        <v>#VALUE!</v>
      </c>
      <c r="L465" s="128" t="str">
        <f t="shared" si="36"/>
        <v>#VALUE!</v>
      </c>
      <c r="M465" s="128" t="str">
        <f t="shared" si="37"/>
        <v>#VALUE!</v>
      </c>
      <c r="N465" s="128" t="str">
        <f t="shared" si="38"/>
        <v>#VALUE!</v>
      </c>
      <c r="O465" s="128" t="str">
        <f t="shared" si="39"/>
        <v>#VALUE!</v>
      </c>
      <c r="P465" s="135" t="str">
        <f t="shared" si="12"/>
        <v>OPIOIDS</v>
      </c>
      <c r="Q465" s="2" t="b">
        <v>0</v>
      </c>
      <c r="R465" s="4" t="str">
        <f t="shared" si="41"/>
        <v>LOW</v>
      </c>
      <c r="S465" s="3"/>
      <c r="T465" s="136">
        <f t="shared" si="40"/>
        <v>44384</v>
      </c>
      <c r="U465" s="4" t="str">
        <f t="shared" si="15"/>
        <v>DUE COMM</v>
      </c>
      <c r="V465" s="4" t="str">
        <f t="shared" si="16"/>
        <v> </v>
      </c>
      <c r="W465" s="123"/>
      <c r="X465" s="123"/>
      <c r="Y465" s="123"/>
      <c r="Z465" s="123"/>
      <c r="AA465" s="123"/>
      <c r="AB465" s="123"/>
      <c r="AC465" s="123"/>
      <c r="AD465" s="123"/>
      <c r="AE465" s="123"/>
    </row>
    <row r="466">
      <c r="A466" s="155">
        <v>11264.0</v>
      </c>
      <c r="B466" s="4" t="s">
        <v>6461</v>
      </c>
      <c r="C466" s="122" t="b">
        <v>0</v>
      </c>
      <c r="D466" s="3" t="s">
        <v>6461</v>
      </c>
      <c r="E466" s="128" t="str">
        <f t="shared" si="29"/>
        <v>#VALUE!</v>
      </c>
      <c r="F466" s="128" t="str">
        <f t="shared" si="30"/>
        <v>#VALUE!</v>
      </c>
      <c r="G466" s="128" t="str">
        <f t="shared" si="31"/>
        <v>#VALUE!</v>
      </c>
      <c r="H466" s="128" t="str">
        <f t="shared" si="32"/>
        <v>#VALUE!</v>
      </c>
      <c r="I466" s="128" t="str">
        <f t="shared" si="33"/>
        <v>#VALUE!</v>
      </c>
      <c r="J466" s="128" t="str">
        <f t="shared" si="34"/>
        <v>#VALUE!</v>
      </c>
      <c r="K466" s="128" t="str">
        <f t="shared" si="35"/>
        <v>#VALUE!</v>
      </c>
      <c r="L466" s="128" t="str">
        <f t="shared" si="36"/>
        <v>#VALUE!</v>
      </c>
      <c r="M466" s="128" t="str">
        <f t="shared" si="37"/>
        <v>#VALUE!</v>
      </c>
      <c r="N466" s="128" t="str">
        <f t="shared" si="38"/>
        <v>#VALUE!</v>
      </c>
      <c r="O466" s="128" t="str">
        <f t="shared" si="39"/>
        <v>#VALUE!</v>
      </c>
      <c r="P466" s="4" t="str">
        <f t="shared" si="12"/>
        <v>NO RX</v>
      </c>
      <c r="Q466" s="2" t="b">
        <v>0</v>
      </c>
      <c r="R466" s="4" t="str">
        <f t="shared" si="41"/>
        <v>LOW</v>
      </c>
      <c r="S466" s="3"/>
      <c r="T466" s="3" t="str">
        <f t="shared" si="40"/>
        <v> - </v>
      </c>
      <c r="U466" s="4" t="str">
        <f t="shared" si="15"/>
        <v>DUE COMM</v>
      </c>
      <c r="V466" s="4" t="str">
        <f t="shared" si="16"/>
        <v> </v>
      </c>
      <c r="W466" s="123"/>
      <c r="X466" s="123"/>
      <c r="Y466" s="123"/>
      <c r="Z466" s="123"/>
      <c r="AA466" s="123"/>
      <c r="AB466" s="123"/>
      <c r="AC466" s="123"/>
      <c r="AD466" s="123"/>
      <c r="AE466" s="123"/>
    </row>
    <row r="467">
      <c r="A467" s="127">
        <v>11265.0</v>
      </c>
      <c r="B467" s="2" t="s">
        <v>6465</v>
      </c>
      <c r="C467" s="124" t="b">
        <v>0</v>
      </c>
      <c r="D467" s="3" t="s">
        <v>6461</v>
      </c>
      <c r="E467" s="134" t="str">
        <f t="shared" si="29"/>
        <v>OPI RX</v>
      </c>
      <c r="F467" s="128" t="str">
        <f t="shared" si="30"/>
        <v>#VALUE!</v>
      </c>
      <c r="G467" s="128" t="str">
        <f t="shared" si="31"/>
        <v>#VALUE!</v>
      </c>
      <c r="H467" s="128" t="str">
        <f t="shared" si="32"/>
        <v>#VALUE!</v>
      </c>
      <c r="I467" s="128" t="str">
        <f t="shared" si="33"/>
        <v>#VALUE!</v>
      </c>
      <c r="J467" s="128" t="str">
        <f t="shared" si="34"/>
        <v>#VALUE!</v>
      </c>
      <c r="K467" s="128" t="str">
        <f t="shared" si="35"/>
        <v>#VALUE!</v>
      </c>
      <c r="L467" s="128" t="str">
        <f t="shared" si="36"/>
        <v>#VALUE!</v>
      </c>
      <c r="M467" s="128" t="str">
        <f t="shared" si="37"/>
        <v>#VALUE!</v>
      </c>
      <c r="N467" s="128" t="str">
        <f t="shared" si="38"/>
        <v>#VALUE!</v>
      </c>
      <c r="O467" s="128" t="str">
        <f t="shared" si="39"/>
        <v>#VALUE!</v>
      </c>
      <c r="P467" s="135" t="str">
        <f t="shared" si="12"/>
        <v>OPIOIDS</v>
      </c>
      <c r="Q467" s="4" t="b">
        <v>1</v>
      </c>
      <c r="R467" s="135" t="str">
        <f t="shared" si="41"/>
        <v>HIGH</v>
      </c>
      <c r="S467" s="3"/>
      <c r="T467" s="3" t="str">
        <f t="shared" si="40"/>
        <v> - </v>
      </c>
      <c r="U467" s="4" t="str">
        <f t="shared" si="15"/>
        <v>DUE COMM</v>
      </c>
      <c r="V467" s="4" t="str">
        <f t="shared" si="16"/>
        <v> </v>
      </c>
      <c r="W467" s="123"/>
      <c r="X467" s="123"/>
      <c r="Y467" s="123"/>
      <c r="Z467" s="123"/>
      <c r="AA467" s="123"/>
      <c r="AB467" s="123"/>
      <c r="AC467" s="123"/>
      <c r="AD467" s="123"/>
      <c r="AE467" s="123"/>
    </row>
    <row r="468">
      <c r="A468" s="137">
        <v>11268.0</v>
      </c>
      <c r="B468" s="138" t="s">
        <v>6675</v>
      </c>
      <c r="C468" s="139" t="b">
        <v>1</v>
      </c>
      <c r="D468" s="133">
        <v>44460.0</v>
      </c>
      <c r="E468" s="128" t="str">
        <f t="shared" si="29"/>
        <v>#VALUE!</v>
      </c>
      <c r="F468" s="128" t="str">
        <f t="shared" si="30"/>
        <v>#VALUE!</v>
      </c>
      <c r="G468" s="128" t="str">
        <f t="shared" si="31"/>
        <v>#VALUE!</v>
      </c>
      <c r="H468" s="128" t="str">
        <f t="shared" si="32"/>
        <v>#VALUE!</v>
      </c>
      <c r="I468" s="128" t="str">
        <f t="shared" si="33"/>
        <v>#VALUE!</v>
      </c>
      <c r="J468" s="128" t="str">
        <f t="shared" si="34"/>
        <v>#VALUE!</v>
      </c>
      <c r="K468" s="128" t="str">
        <f t="shared" si="35"/>
        <v>#VALUE!</v>
      </c>
      <c r="L468" s="128" t="str">
        <f t="shared" si="36"/>
        <v>#VALUE!</v>
      </c>
      <c r="M468" s="134" t="str">
        <f t="shared" si="37"/>
        <v>OPI RX</v>
      </c>
      <c r="N468" s="128" t="str">
        <f t="shared" si="38"/>
        <v>#VALUE!</v>
      </c>
      <c r="O468" s="128" t="str">
        <f t="shared" si="39"/>
        <v>#VALUE!</v>
      </c>
      <c r="P468" s="135" t="str">
        <f t="shared" si="12"/>
        <v>OPIOIDS</v>
      </c>
      <c r="Q468" s="4" t="b">
        <v>0</v>
      </c>
      <c r="R468" s="4" t="str">
        <f t="shared" si="41"/>
        <v>LOW</v>
      </c>
      <c r="S468" s="3"/>
      <c r="T468" s="136">
        <f t="shared" si="40"/>
        <v>44460</v>
      </c>
      <c r="U468" s="4" t="str">
        <f t="shared" si="15"/>
        <v>DUE COMM</v>
      </c>
      <c r="V468" s="4" t="str">
        <f t="shared" si="16"/>
        <v> </v>
      </c>
      <c r="W468" s="123"/>
      <c r="X468" s="123"/>
      <c r="Y468" s="123"/>
      <c r="Z468" s="123"/>
      <c r="AA468" s="123"/>
      <c r="AB468" s="123"/>
      <c r="AC468" s="123"/>
      <c r="AD468" s="123"/>
      <c r="AE468" s="123"/>
    </row>
    <row r="469">
      <c r="A469" s="130">
        <v>11281.0</v>
      </c>
      <c r="B469" s="131" t="s">
        <v>6500</v>
      </c>
      <c r="C469" s="132" t="b">
        <v>1</v>
      </c>
      <c r="D469" s="133">
        <v>44480.0</v>
      </c>
      <c r="E469" s="128" t="str">
        <f t="shared" si="29"/>
        <v>#VALUE!</v>
      </c>
      <c r="F469" s="128" t="str">
        <f t="shared" si="30"/>
        <v>#VALUE!</v>
      </c>
      <c r="G469" s="128" t="str">
        <f t="shared" si="31"/>
        <v>#VALUE!</v>
      </c>
      <c r="H469" s="128" t="str">
        <f t="shared" si="32"/>
        <v>#VALUE!</v>
      </c>
      <c r="I469" s="128" t="str">
        <f t="shared" si="33"/>
        <v>#VALUE!</v>
      </c>
      <c r="J469" s="128" t="str">
        <f t="shared" si="34"/>
        <v>#VALUE!</v>
      </c>
      <c r="K469" s="128" t="str">
        <f t="shared" si="35"/>
        <v>#VALUE!</v>
      </c>
      <c r="L469" s="128" t="str">
        <f t="shared" si="36"/>
        <v>#VALUE!</v>
      </c>
      <c r="M469" s="134" t="str">
        <f t="shared" si="37"/>
        <v>OPI RX</v>
      </c>
      <c r="N469" s="128" t="str">
        <f t="shared" si="38"/>
        <v>#VALUE!</v>
      </c>
      <c r="O469" s="128" t="str">
        <f t="shared" si="39"/>
        <v>#VALUE!</v>
      </c>
      <c r="P469" s="135" t="str">
        <f t="shared" si="12"/>
        <v>OPIOIDS</v>
      </c>
      <c r="Q469" s="2" t="b">
        <v>0</v>
      </c>
      <c r="R469" s="4" t="str">
        <f t="shared" si="41"/>
        <v>LOW</v>
      </c>
      <c r="S469" s="3">
        <v>44224.0</v>
      </c>
      <c r="T469" s="136">
        <f t="shared" si="40"/>
        <v>44480</v>
      </c>
      <c r="U469" s="4" t="str">
        <f t="shared" si="15"/>
        <v> </v>
      </c>
      <c r="V469" s="4" t="str">
        <f t="shared" si="16"/>
        <v> </v>
      </c>
      <c r="W469" s="123"/>
      <c r="X469" s="123"/>
      <c r="Y469" s="123"/>
      <c r="Z469" s="123"/>
      <c r="AA469" s="123"/>
      <c r="AB469" s="123"/>
      <c r="AC469" s="123"/>
      <c r="AD469" s="123"/>
      <c r="AE469" s="123"/>
    </row>
    <row r="470">
      <c r="A470" s="137">
        <v>11282.0</v>
      </c>
      <c r="B470" s="138" t="s">
        <v>6676</v>
      </c>
      <c r="C470" s="132" t="b">
        <v>1</v>
      </c>
      <c r="D470" s="133">
        <v>44495.0</v>
      </c>
      <c r="E470" s="128" t="str">
        <f t="shared" si="29"/>
        <v>#VALUE!</v>
      </c>
      <c r="F470" s="128" t="str">
        <f t="shared" si="30"/>
        <v>#VALUE!</v>
      </c>
      <c r="G470" s="128" t="str">
        <f t="shared" si="31"/>
        <v>#VALUE!</v>
      </c>
      <c r="H470" s="128" t="str">
        <f t="shared" si="32"/>
        <v>#VALUE!</v>
      </c>
      <c r="I470" s="128" t="str">
        <f t="shared" si="33"/>
        <v>#VALUE!</v>
      </c>
      <c r="J470" s="134" t="str">
        <f t="shared" si="34"/>
        <v>OPI RX</v>
      </c>
      <c r="K470" s="134" t="str">
        <f t="shared" si="35"/>
        <v>OPI RX</v>
      </c>
      <c r="L470" s="128" t="str">
        <f t="shared" si="36"/>
        <v>#VALUE!</v>
      </c>
      <c r="M470" s="128" t="str">
        <f t="shared" si="37"/>
        <v>#VALUE!</v>
      </c>
      <c r="N470" s="128" t="str">
        <f t="shared" si="38"/>
        <v>#VALUE!</v>
      </c>
      <c r="O470" s="128" t="str">
        <f t="shared" si="39"/>
        <v>#VALUE!</v>
      </c>
      <c r="P470" s="135" t="str">
        <f t="shared" si="12"/>
        <v>OPIOIDS</v>
      </c>
      <c r="Q470" s="2" t="b">
        <v>0</v>
      </c>
      <c r="R470" s="4" t="str">
        <f t="shared" si="41"/>
        <v>LOW</v>
      </c>
      <c r="S470" s="3">
        <v>44544.0</v>
      </c>
      <c r="T470" s="136">
        <f t="shared" si="40"/>
        <v>44495</v>
      </c>
      <c r="U470" s="4" t="str">
        <f t="shared" si="15"/>
        <v> </v>
      </c>
      <c r="V470" s="4" t="str">
        <f t="shared" si="16"/>
        <v> </v>
      </c>
      <c r="W470" s="123"/>
      <c r="X470" s="123"/>
      <c r="Y470" s="123"/>
      <c r="Z470" s="123"/>
      <c r="AA470" s="123"/>
      <c r="AB470" s="123"/>
      <c r="AC470" s="123"/>
      <c r="AD470" s="123"/>
      <c r="AE470" s="123"/>
    </row>
    <row r="471">
      <c r="A471" s="130">
        <v>11303.0</v>
      </c>
      <c r="B471" s="131" t="s">
        <v>6677</v>
      </c>
      <c r="C471" s="139" t="b">
        <v>1</v>
      </c>
      <c r="D471" s="140">
        <v>44582.0</v>
      </c>
      <c r="E471" s="128" t="str">
        <f t="shared" si="29"/>
        <v>#VALUE!</v>
      </c>
      <c r="F471" s="134" t="str">
        <f t="shared" si="30"/>
        <v>OPI RX</v>
      </c>
      <c r="G471" s="128" t="str">
        <f t="shared" si="31"/>
        <v>#VALUE!</v>
      </c>
      <c r="H471" s="128" t="str">
        <f t="shared" si="32"/>
        <v>#VALUE!</v>
      </c>
      <c r="I471" s="128" t="str">
        <f t="shared" si="33"/>
        <v>#VALUE!</v>
      </c>
      <c r="J471" s="128" t="str">
        <f t="shared" si="34"/>
        <v>#VALUE!</v>
      </c>
      <c r="K471" s="128" t="str">
        <f t="shared" si="35"/>
        <v>#VALUE!</v>
      </c>
      <c r="L471" s="128" t="str">
        <f t="shared" si="36"/>
        <v>#VALUE!</v>
      </c>
      <c r="M471" s="128" t="str">
        <f t="shared" si="37"/>
        <v>#VALUE!</v>
      </c>
      <c r="N471" s="128" t="str">
        <f t="shared" si="38"/>
        <v>#VALUE!</v>
      </c>
      <c r="O471" s="128" t="str">
        <f t="shared" si="39"/>
        <v>#VALUE!</v>
      </c>
      <c r="P471" s="135" t="str">
        <f t="shared" si="12"/>
        <v>OPIOIDS</v>
      </c>
      <c r="Q471" s="4" t="b">
        <v>1</v>
      </c>
      <c r="R471" s="135" t="str">
        <f t="shared" si="41"/>
        <v>HIGH</v>
      </c>
      <c r="S471" s="3">
        <v>44155.0</v>
      </c>
      <c r="T471" s="136">
        <f t="shared" si="40"/>
        <v>44582</v>
      </c>
      <c r="U471" s="4" t="str">
        <f t="shared" si="15"/>
        <v>DUE COMM</v>
      </c>
      <c r="V471" s="4" t="str">
        <f t="shared" si="16"/>
        <v> </v>
      </c>
      <c r="W471" s="123"/>
      <c r="X471" s="123"/>
      <c r="Y471" s="123"/>
      <c r="Z471" s="123"/>
      <c r="AA471" s="123"/>
      <c r="AB471" s="123"/>
      <c r="AC471" s="123"/>
      <c r="AD471" s="123"/>
      <c r="AE471" s="123"/>
    </row>
    <row r="472">
      <c r="A472" s="127">
        <v>11330.0</v>
      </c>
      <c r="B472" s="156" t="s">
        <v>6463</v>
      </c>
      <c r="C472" s="154" t="b">
        <v>1</v>
      </c>
      <c r="D472" s="147">
        <v>44578.0</v>
      </c>
      <c r="E472" s="128" t="str">
        <f t="shared" si="29"/>
        <v>#VALUE!</v>
      </c>
      <c r="F472" s="134" t="str">
        <f t="shared" si="30"/>
        <v>OPI RX</v>
      </c>
      <c r="G472" s="128" t="str">
        <f t="shared" si="31"/>
        <v>#VALUE!</v>
      </c>
      <c r="H472" s="128" t="str">
        <f t="shared" si="32"/>
        <v>#VALUE!</v>
      </c>
      <c r="I472" s="128" t="str">
        <f t="shared" si="33"/>
        <v>#VALUE!</v>
      </c>
      <c r="J472" s="128" t="str">
        <f t="shared" si="34"/>
        <v>#VALUE!</v>
      </c>
      <c r="K472" s="128" t="str">
        <f t="shared" si="35"/>
        <v>#VALUE!</v>
      </c>
      <c r="L472" s="128" t="str">
        <f t="shared" si="36"/>
        <v>#VALUE!</v>
      </c>
      <c r="M472" s="128" t="str">
        <f t="shared" si="37"/>
        <v>#VALUE!</v>
      </c>
      <c r="N472" s="128" t="str">
        <f t="shared" si="38"/>
        <v>#VALUE!</v>
      </c>
      <c r="O472" s="128" t="str">
        <f t="shared" si="39"/>
        <v>#VALUE!</v>
      </c>
      <c r="P472" s="135" t="str">
        <f t="shared" si="12"/>
        <v>OPIOIDS</v>
      </c>
      <c r="Q472" s="2" t="b">
        <v>0</v>
      </c>
      <c r="R472" s="4" t="str">
        <f t="shared" si="41"/>
        <v>LOW</v>
      </c>
      <c r="S472" s="3"/>
      <c r="T472" s="3">
        <f t="shared" si="40"/>
        <v>44578</v>
      </c>
      <c r="U472" s="4" t="str">
        <f t="shared" si="15"/>
        <v>DUE COMM</v>
      </c>
      <c r="V472" s="4" t="str">
        <f t="shared" si="16"/>
        <v> </v>
      </c>
      <c r="W472" s="123"/>
      <c r="X472" s="123"/>
      <c r="Y472" s="123"/>
      <c r="Z472" s="123"/>
      <c r="AA472" s="123"/>
      <c r="AB472" s="123"/>
      <c r="AC472" s="123"/>
      <c r="AD472" s="123"/>
      <c r="AE472" s="123"/>
    </row>
    <row r="473">
      <c r="A473" s="137">
        <v>11340.0</v>
      </c>
      <c r="B473" s="138" t="s">
        <v>6512</v>
      </c>
      <c r="C473" s="139" t="b">
        <v>1</v>
      </c>
      <c r="D473" s="133">
        <v>44519.0</v>
      </c>
      <c r="E473" s="128" t="str">
        <f t="shared" si="29"/>
        <v>#VALUE!</v>
      </c>
      <c r="F473" s="128" t="str">
        <f t="shared" si="30"/>
        <v>#VALUE!</v>
      </c>
      <c r="G473" s="128" t="str">
        <f t="shared" si="31"/>
        <v>#VALUE!</v>
      </c>
      <c r="H473" s="128" t="str">
        <f t="shared" si="32"/>
        <v>#VALUE!</v>
      </c>
      <c r="I473" s="128" t="str">
        <f t="shared" si="33"/>
        <v>#VALUE!</v>
      </c>
      <c r="J473" s="128" t="str">
        <f t="shared" si="34"/>
        <v>#VALUE!</v>
      </c>
      <c r="K473" s="128" t="str">
        <f t="shared" si="35"/>
        <v>#VALUE!</v>
      </c>
      <c r="L473" s="128" t="str">
        <f t="shared" si="36"/>
        <v>#VALUE!</v>
      </c>
      <c r="M473" s="134" t="str">
        <f t="shared" si="37"/>
        <v>OPI RX</v>
      </c>
      <c r="N473" s="128" t="str">
        <f t="shared" si="38"/>
        <v>#VALUE!</v>
      </c>
      <c r="O473" s="128" t="str">
        <f t="shared" si="39"/>
        <v>#VALUE!</v>
      </c>
      <c r="P473" s="135" t="str">
        <f t="shared" si="12"/>
        <v>OPIOIDS</v>
      </c>
      <c r="Q473" s="4" t="b">
        <v>0</v>
      </c>
      <c r="R473" s="4" t="str">
        <f t="shared" si="41"/>
        <v>LOW</v>
      </c>
      <c r="S473" s="3">
        <v>44130.0</v>
      </c>
      <c r="T473" s="136">
        <f t="shared" si="40"/>
        <v>44519</v>
      </c>
      <c r="U473" s="4" t="str">
        <f t="shared" si="15"/>
        <v>DUE COMM</v>
      </c>
      <c r="V473" s="4" t="str">
        <f t="shared" si="16"/>
        <v> </v>
      </c>
      <c r="W473" s="123"/>
      <c r="X473" s="123"/>
      <c r="Y473" s="123"/>
      <c r="Z473" s="123"/>
      <c r="AA473" s="123"/>
      <c r="AB473" s="123"/>
      <c r="AC473" s="123"/>
      <c r="AD473" s="123"/>
      <c r="AE473" s="123"/>
    </row>
    <row r="474">
      <c r="A474" s="130">
        <v>11341.0</v>
      </c>
      <c r="B474" s="131" t="s">
        <v>6678</v>
      </c>
      <c r="C474" s="132" t="b">
        <v>1</v>
      </c>
      <c r="D474" s="133">
        <v>44384.0</v>
      </c>
      <c r="E474" s="128" t="str">
        <f t="shared" si="29"/>
        <v>#VALUE!</v>
      </c>
      <c r="F474" s="134" t="str">
        <f t="shared" si="30"/>
        <v>OPI RX</v>
      </c>
      <c r="G474" s="128" t="str">
        <f t="shared" si="31"/>
        <v>#VALUE!</v>
      </c>
      <c r="H474" s="134" t="str">
        <f t="shared" si="32"/>
        <v>OPI RX</v>
      </c>
      <c r="I474" s="128" t="str">
        <f t="shared" si="33"/>
        <v>#VALUE!</v>
      </c>
      <c r="J474" s="128" t="str">
        <f t="shared" si="34"/>
        <v>#VALUE!</v>
      </c>
      <c r="K474" s="128" t="str">
        <f t="shared" si="35"/>
        <v>#VALUE!</v>
      </c>
      <c r="L474" s="128" t="str">
        <f t="shared" si="36"/>
        <v>#VALUE!</v>
      </c>
      <c r="M474" s="128" t="str">
        <f t="shared" si="37"/>
        <v>#VALUE!</v>
      </c>
      <c r="N474" s="128" t="str">
        <f t="shared" si="38"/>
        <v>#VALUE!</v>
      </c>
      <c r="O474" s="128" t="str">
        <f t="shared" si="39"/>
        <v>#VALUE!</v>
      </c>
      <c r="P474" s="135" t="str">
        <f t="shared" si="12"/>
        <v>OPIOIDS</v>
      </c>
      <c r="Q474" s="4" t="b">
        <v>0</v>
      </c>
      <c r="R474" s="4" t="str">
        <f t="shared" si="41"/>
        <v>LOW</v>
      </c>
      <c r="S474" s="3"/>
      <c r="T474" s="136">
        <f t="shared" si="40"/>
        <v>44384</v>
      </c>
      <c r="U474" s="4" t="str">
        <f t="shared" si="15"/>
        <v>DUE COMM</v>
      </c>
      <c r="V474" s="4" t="str">
        <f t="shared" si="16"/>
        <v> </v>
      </c>
      <c r="W474" s="123"/>
      <c r="X474" s="123"/>
      <c r="Y474" s="123"/>
      <c r="Z474" s="123"/>
      <c r="AA474" s="123"/>
      <c r="AB474" s="123"/>
      <c r="AC474" s="123"/>
      <c r="AD474" s="123"/>
      <c r="AE474" s="123"/>
    </row>
    <row r="475">
      <c r="A475" s="137">
        <v>11349.0</v>
      </c>
      <c r="B475" s="131" t="s">
        <v>6465</v>
      </c>
      <c r="C475" s="132" t="b">
        <v>1</v>
      </c>
      <c r="D475" s="140">
        <v>44577.0</v>
      </c>
      <c r="E475" s="134" t="str">
        <f t="shared" si="29"/>
        <v>OPI RX</v>
      </c>
      <c r="F475" s="128" t="str">
        <f t="shared" si="30"/>
        <v>#VALUE!</v>
      </c>
      <c r="G475" s="128" t="str">
        <f t="shared" si="31"/>
        <v>#VALUE!</v>
      </c>
      <c r="H475" s="128" t="str">
        <f t="shared" si="32"/>
        <v>#VALUE!</v>
      </c>
      <c r="I475" s="128" t="str">
        <f t="shared" si="33"/>
        <v>#VALUE!</v>
      </c>
      <c r="J475" s="128" t="str">
        <f t="shared" si="34"/>
        <v>#VALUE!</v>
      </c>
      <c r="K475" s="128" t="str">
        <f t="shared" si="35"/>
        <v>#VALUE!</v>
      </c>
      <c r="L475" s="128" t="str">
        <f t="shared" si="36"/>
        <v>#VALUE!</v>
      </c>
      <c r="M475" s="128" t="str">
        <f t="shared" si="37"/>
        <v>#VALUE!</v>
      </c>
      <c r="N475" s="128" t="str">
        <f t="shared" si="38"/>
        <v>#VALUE!</v>
      </c>
      <c r="O475" s="128" t="str">
        <f t="shared" si="39"/>
        <v>#VALUE!</v>
      </c>
      <c r="P475" s="135" t="str">
        <f t="shared" si="12"/>
        <v>OPIOIDS</v>
      </c>
      <c r="Q475" s="2" t="b">
        <v>0</v>
      </c>
      <c r="R475" s="4" t="str">
        <f t="shared" si="41"/>
        <v>LOW</v>
      </c>
      <c r="S475" s="3"/>
      <c r="T475" s="136">
        <f t="shared" si="40"/>
        <v>44577</v>
      </c>
      <c r="U475" s="4" t="str">
        <f t="shared" si="15"/>
        <v>DUE COMM</v>
      </c>
      <c r="V475" s="4" t="str">
        <f t="shared" si="16"/>
        <v> </v>
      </c>
      <c r="W475" s="123"/>
      <c r="X475" s="123"/>
      <c r="Y475" s="123"/>
      <c r="Z475" s="123"/>
      <c r="AA475" s="123"/>
      <c r="AB475" s="123"/>
      <c r="AC475" s="123"/>
      <c r="AD475" s="123"/>
      <c r="AE475" s="123"/>
    </row>
    <row r="476">
      <c r="A476" s="137">
        <v>11351.0</v>
      </c>
      <c r="B476" s="138" t="s">
        <v>6483</v>
      </c>
      <c r="C476" s="132" t="b">
        <v>1</v>
      </c>
      <c r="D476" s="133">
        <v>44407.0</v>
      </c>
      <c r="E476" s="128" t="str">
        <f t="shared" si="29"/>
        <v>#VALUE!</v>
      </c>
      <c r="F476" s="128" t="str">
        <f t="shared" si="30"/>
        <v>#VALUE!</v>
      </c>
      <c r="G476" s="128" t="str">
        <f t="shared" si="31"/>
        <v>#VALUE!</v>
      </c>
      <c r="H476" s="128" t="str">
        <f t="shared" si="32"/>
        <v>#VALUE!</v>
      </c>
      <c r="I476" s="128" t="str">
        <f t="shared" si="33"/>
        <v>#VALUE!</v>
      </c>
      <c r="J476" s="128" t="str">
        <f t="shared" si="34"/>
        <v>#VALUE!</v>
      </c>
      <c r="K476" s="128" t="str">
        <f t="shared" si="35"/>
        <v>#VALUE!</v>
      </c>
      <c r="L476" s="128" t="str">
        <f t="shared" si="36"/>
        <v>#VALUE!</v>
      </c>
      <c r="M476" s="128" t="str">
        <f t="shared" si="37"/>
        <v>#VALUE!</v>
      </c>
      <c r="N476" s="128" t="str">
        <f t="shared" si="38"/>
        <v>#VALUE!</v>
      </c>
      <c r="O476" s="128" t="str">
        <f t="shared" si="39"/>
        <v>#VALUE!</v>
      </c>
      <c r="P476" s="4" t="str">
        <f t="shared" si="12"/>
        <v>NO RX</v>
      </c>
      <c r="Q476" s="4" t="b">
        <v>0</v>
      </c>
      <c r="R476" s="4" t="str">
        <f t="shared" si="41"/>
        <v>LOW</v>
      </c>
      <c r="S476" s="3"/>
      <c r="T476" s="136">
        <f t="shared" si="40"/>
        <v>44407</v>
      </c>
      <c r="U476" s="4" t="str">
        <f t="shared" si="15"/>
        <v>DUE COMM</v>
      </c>
      <c r="V476" s="4" t="str">
        <f t="shared" si="16"/>
        <v> </v>
      </c>
      <c r="W476" s="123"/>
      <c r="X476" s="123"/>
      <c r="Y476" s="123"/>
      <c r="Z476" s="123"/>
      <c r="AA476" s="123"/>
      <c r="AB476" s="123"/>
      <c r="AC476" s="123"/>
      <c r="AD476" s="123"/>
      <c r="AE476" s="123"/>
    </row>
    <row r="477">
      <c r="A477" s="142">
        <v>11353.0</v>
      </c>
      <c r="B477" s="143" t="s">
        <v>6679</v>
      </c>
      <c r="C477" s="122" t="b">
        <v>0</v>
      </c>
      <c r="D477" s="3" t="s">
        <v>6461</v>
      </c>
      <c r="E477" s="128" t="str">
        <f t="shared" si="29"/>
        <v>#VALUE!</v>
      </c>
      <c r="F477" s="134" t="str">
        <f t="shared" si="30"/>
        <v>OPI RX</v>
      </c>
      <c r="G477" s="128" t="str">
        <f t="shared" si="31"/>
        <v>#VALUE!</v>
      </c>
      <c r="H477" s="128" t="str">
        <f t="shared" si="32"/>
        <v>#VALUE!</v>
      </c>
      <c r="I477" s="128" t="str">
        <f t="shared" si="33"/>
        <v>#VALUE!</v>
      </c>
      <c r="J477" s="128" t="str">
        <f t="shared" si="34"/>
        <v>#VALUE!</v>
      </c>
      <c r="K477" s="128" t="str">
        <f t="shared" si="35"/>
        <v>#VALUE!</v>
      </c>
      <c r="L477" s="128" t="str">
        <f t="shared" si="36"/>
        <v>#VALUE!</v>
      </c>
      <c r="M477" s="128" t="str">
        <f t="shared" si="37"/>
        <v>#VALUE!</v>
      </c>
      <c r="N477" s="128" t="str">
        <f t="shared" si="38"/>
        <v>#VALUE!</v>
      </c>
      <c r="O477" s="128" t="str">
        <f t="shared" si="39"/>
        <v>#VALUE!</v>
      </c>
      <c r="P477" s="135" t="str">
        <f t="shared" si="12"/>
        <v>OPIOIDS</v>
      </c>
      <c r="Q477" s="4" t="b">
        <v>0</v>
      </c>
      <c r="R477" s="4" t="str">
        <f t="shared" si="41"/>
        <v>LOW</v>
      </c>
      <c r="S477" s="3"/>
      <c r="T477" s="3" t="str">
        <f t="shared" si="40"/>
        <v> - </v>
      </c>
      <c r="U477" s="4" t="str">
        <f t="shared" si="15"/>
        <v>DUE COMM</v>
      </c>
      <c r="V477" s="4" t="str">
        <f t="shared" si="16"/>
        <v> </v>
      </c>
      <c r="W477" s="123"/>
      <c r="X477" s="123"/>
      <c r="Y477" s="123"/>
      <c r="Z477" s="123"/>
      <c r="AA477" s="123"/>
      <c r="AB477" s="123"/>
      <c r="AC477" s="123"/>
      <c r="AD477" s="123"/>
      <c r="AE477" s="123"/>
    </row>
    <row r="478">
      <c r="A478" s="142">
        <v>11355.0</v>
      </c>
      <c r="B478" s="143" t="s">
        <v>6680</v>
      </c>
      <c r="C478" s="124" t="b">
        <v>0</v>
      </c>
      <c r="D478" s="3" t="s">
        <v>6461</v>
      </c>
      <c r="E478" s="128" t="str">
        <f t="shared" si="29"/>
        <v>#VALUE!</v>
      </c>
      <c r="F478" s="134" t="str">
        <f t="shared" si="30"/>
        <v>OPI RX</v>
      </c>
      <c r="G478" s="128" t="str">
        <f t="shared" si="31"/>
        <v>#VALUE!</v>
      </c>
      <c r="H478" s="128" t="str">
        <f t="shared" si="32"/>
        <v>#VALUE!</v>
      </c>
      <c r="I478" s="128" t="str">
        <f t="shared" si="33"/>
        <v>#VALUE!</v>
      </c>
      <c r="J478" s="128" t="str">
        <f t="shared" si="34"/>
        <v>#VALUE!</v>
      </c>
      <c r="K478" s="128" t="str">
        <f t="shared" si="35"/>
        <v>#VALUE!</v>
      </c>
      <c r="L478" s="128" t="str">
        <f t="shared" si="36"/>
        <v>#VALUE!</v>
      </c>
      <c r="M478" s="128" t="str">
        <f t="shared" si="37"/>
        <v>#VALUE!</v>
      </c>
      <c r="N478" s="128" t="str">
        <f t="shared" si="38"/>
        <v>#VALUE!</v>
      </c>
      <c r="O478" s="128" t="str">
        <f t="shared" si="39"/>
        <v>#VALUE!</v>
      </c>
      <c r="P478" s="135" t="str">
        <f t="shared" si="12"/>
        <v>OPIOIDS</v>
      </c>
      <c r="Q478" s="2" t="b">
        <v>1</v>
      </c>
      <c r="R478" s="135" t="str">
        <f t="shared" si="41"/>
        <v>HIGH</v>
      </c>
      <c r="S478" s="3"/>
      <c r="T478" s="3" t="str">
        <f t="shared" si="40"/>
        <v> - </v>
      </c>
      <c r="U478" s="4" t="str">
        <f t="shared" si="15"/>
        <v>DUE COMM</v>
      </c>
      <c r="V478" s="4" t="str">
        <f t="shared" si="16"/>
        <v> </v>
      </c>
      <c r="W478" s="123"/>
      <c r="X478" s="123"/>
      <c r="Y478" s="123"/>
      <c r="Z478" s="123"/>
      <c r="AA478" s="123"/>
      <c r="AB478" s="123"/>
      <c r="AC478" s="123"/>
      <c r="AD478" s="123"/>
      <c r="AE478" s="123"/>
    </row>
    <row r="479">
      <c r="A479" s="127">
        <v>11356.0</v>
      </c>
      <c r="B479" s="2" t="s">
        <v>6500</v>
      </c>
      <c r="C479" s="124" t="b">
        <v>0</v>
      </c>
      <c r="D479" s="3" t="s">
        <v>6461</v>
      </c>
      <c r="E479" s="128" t="str">
        <f t="shared" si="29"/>
        <v>#VALUE!</v>
      </c>
      <c r="F479" s="128" t="str">
        <f t="shared" si="30"/>
        <v>#VALUE!</v>
      </c>
      <c r="G479" s="128" t="str">
        <f t="shared" si="31"/>
        <v>#VALUE!</v>
      </c>
      <c r="H479" s="128" t="str">
        <f t="shared" si="32"/>
        <v>#VALUE!</v>
      </c>
      <c r="I479" s="128" t="str">
        <f t="shared" si="33"/>
        <v>#VALUE!</v>
      </c>
      <c r="J479" s="128" t="str">
        <f t="shared" si="34"/>
        <v>#VALUE!</v>
      </c>
      <c r="K479" s="128" t="str">
        <f t="shared" si="35"/>
        <v>#VALUE!</v>
      </c>
      <c r="L479" s="128" t="str">
        <f t="shared" si="36"/>
        <v>#VALUE!</v>
      </c>
      <c r="M479" s="134" t="str">
        <f t="shared" si="37"/>
        <v>OPI RX</v>
      </c>
      <c r="N479" s="128" t="str">
        <f t="shared" si="38"/>
        <v>#VALUE!</v>
      </c>
      <c r="O479" s="128" t="str">
        <f t="shared" si="39"/>
        <v>#VALUE!</v>
      </c>
      <c r="P479" s="135" t="str">
        <f t="shared" si="12"/>
        <v>OPIOIDS</v>
      </c>
      <c r="Q479" s="4" t="b">
        <v>1</v>
      </c>
      <c r="R479" s="135" t="str">
        <f t="shared" si="41"/>
        <v>HIGH</v>
      </c>
      <c r="S479" s="3"/>
      <c r="T479" s="3" t="str">
        <f t="shared" si="40"/>
        <v> - </v>
      </c>
      <c r="U479" s="4" t="str">
        <f t="shared" si="15"/>
        <v>DUE COMM</v>
      </c>
      <c r="V479" s="4" t="str">
        <f t="shared" si="16"/>
        <v> </v>
      </c>
      <c r="W479" s="123"/>
      <c r="X479" s="123"/>
      <c r="Y479" s="123"/>
      <c r="Z479" s="123"/>
      <c r="AA479" s="123"/>
      <c r="AB479" s="123"/>
      <c r="AC479" s="123"/>
      <c r="AD479" s="123"/>
      <c r="AE479" s="123"/>
    </row>
    <row r="480">
      <c r="A480" s="130">
        <v>11357.0</v>
      </c>
      <c r="B480" s="131" t="s">
        <v>6679</v>
      </c>
      <c r="C480" s="132" t="b">
        <v>1</v>
      </c>
      <c r="D480" s="133">
        <v>44503.0</v>
      </c>
      <c r="E480" s="128" t="str">
        <f t="shared" si="29"/>
        <v>#VALUE!</v>
      </c>
      <c r="F480" s="134" t="str">
        <f t="shared" si="30"/>
        <v>OPI RX</v>
      </c>
      <c r="G480" s="128" t="str">
        <f t="shared" si="31"/>
        <v>#VALUE!</v>
      </c>
      <c r="H480" s="128" t="str">
        <f t="shared" si="32"/>
        <v>#VALUE!</v>
      </c>
      <c r="I480" s="128" t="str">
        <f t="shared" si="33"/>
        <v>#VALUE!</v>
      </c>
      <c r="J480" s="128" t="str">
        <f t="shared" si="34"/>
        <v>#VALUE!</v>
      </c>
      <c r="K480" s="128" t="str">
        <f t="shared" si="35"/>
        <v>#VALUE!</v>
      </c>
      <c r="L480" s="128" t="str">
        <f t="shared" si="36"/>
        <v>#VALUE!</v>
      </c>
      <c r="M480" s="128" t="str">
        <f t="shared" si="37"/>
        <v>#VALUE!</v>
      </c>
      <c r="N480" s="128" t="str">
        <f t="shared" si="38"/>
        <v>#VALUE!</v>
      </c>
      <c r="O480" s="128" t="str">
        <f t="shared" si="39"/>
        <v>#VALUE!</v>
      </c>
      <c r="P480" s="135" t="str">
        <f t="shared" si="12"/>
        <v>OPIOIDS</v>
      </c>
      <c r="Q480" s="4" t="b">
        <v>1</v>
      </c>
      <c r="R480" s="135" t="str">
        <f t="shared" si="41"/>
        <v>HIGH</v>
      </c>
      <c r="S480" s="3">
        <v>44376.0</v>
      </c>
      <c r="T480" s="136">
        <f t="shared" si="40"/>
        <v>44503</v>
      </c>
      <c r="U480" s="4" t="str">
        <f t="shared" si="15"/>
        <v> </v>
      </c>
      <c r="V480" s="4" t="str">
        <f t="shared" si="16"/>
        <v> </v>
      </c>
      <c r="W480" s="123"/>
      <c r="X480" s="123"/>
      <c r="Y480" s="123"/>
      <c r="Z480" s="123"/>
      <c r="AA480" s="123"/>
      <c r="AB480" s="123"/>
      <c r="AC480" s="123"/>
      <c r="AD480" s="123"/>
      <c r="AE480" s="123"/>
    </row>
    <row r="481">
      <c r="A481" s="127">
        <v>11358.0</v>
      </c>
      <c r="B481" s="2" t="s">
        <v>6681</v>
      </c>
      <c r="C481" s="122" t="b">
        <v>0</v>
      </c>
      <c r="D481" s="3" t="s">
        <v>6461</v>
      </c>
      <c r="E481" s="128" t="str">
        <f t="shared" si="29"/>
        <v>#VALUE!</v>
      </c>
      <c r="F481" s="134" t="str">
        <f t="shared" si="30"/>
        <v>OPI RX</v>
      </c>
      <c r="G481" s="128" t="str">
        <f t="shared" si="31"/>
        <v>#VALUE!</v>
      </c>
      <c r="H481" s="128" t="str">
        <f t="shared" si="32"/>
        <v>#VALUE!</v>
      </c>
      <c r="I481" s="128" t="str">
        <f t="shared" si="33"/>
        <v>#VALUE!</v>
      </c>
      <c r="J481" s="128" t="str">
        <f t="shared" si="34"/>
        <v>#VALUE!</v>
      </c>
      <c r="K481" s="128" t="str">
        <f t="shared" si="35"/>
        <v>#VALUE!</v>
      </c>
      <c r="L481" s="128" t="str">
        <f t="shared" si="36"/>
        <v>#VALUE!</v>
      </c>
      <c r="M481" s="128" t="str">
        <f t="shared" si="37"/>
        <v>#VALUE!</v>
      </c>
      <c r="N481" s="128" t="str">
        <f t="shared" si="38"/>
        <v>#VALUE!</v>
      </c>
      <c r="O481" s="128" t="str">
        <f t="shared" si="39"/>
        <v>#VALUE!</v>
      </c>
      <c r="P481" s="135" t="str">
        <f t="shared" si="12"/>
        <v>OPIOIDS</v>
      </c>
      <c r="Q481" s="4" t="b">
        <v>0</v>
      </c>
      <c r="R481" s="4" t="str">
        <f t="shared" si="41"/>
        <v>LOW</v>
      </c>
      <c r="S481" s="3"/>
      <c r="T481" s="3" t="str">
        <f t="shared" si="40"/>
        <v> - </v>
      </c>
      <c r="U481" s="4" t="str">
        <f t="shared" si="15"/>
        <v>DUE COMM</v>
      </c>
      <c r="V481" s="4" t="str">
        <f t="shared" si="16"/>
        <v> </v>
      </c>
      <c r="W481" s="123"/>
      <c r="X481" s="123"/>
      <c r="Y481" s="123"/>
      <c r="Z481" s="123"/>
      <c r="AA481" s="123"/>
      <c r="AB481" s="123"/>
      <c r="AC481" s="123"/>
      <c r="AD481" s="123"/>
      <c r="AE481" s="123"/>
    </row>
    <row r="482">
      <c r="A482" s="142">
        <v>11359.0</v>
      </c>
      <c r="B482" s="2" t="s">
        <v>6461</v>
      </c>
      <c r="C482" s="124" t="b">
        <v>0</v>
      </c>
      <c r="D482" s="3" t="s">
        <v>6461</v>
      </c>
      <c r="E482" s="128" t="str">
        <f t="shared" si="29"/>
        <v>#VALUE!</v>
      </c>
      <c r="F482" s="128" t="str">
        <f t="shared" si="30"/>
        <v>#VALUE!</v>
      </c>
      <c r="G482" s="128" t="str">
        <f t="shared" si="31"/>
        <v>#VALUE!</v>
      </c>
      <c r="H482" s="128" t="str">
        <f t="shared" si="32"/>
        <v>#VALUE!</v>
      </c>
      <c r="I482" s="128" t="str">
        <f t="shared" si="33"/>
        <v>#VALUE!</v>
      </c>
      <c r="J482" s="128" t="str">
        <f t="shared" si="34"/>
        <v>#VALUE!</v>
      </c>
      <c r="K482" s="128" t="str">
        <f t="shared" si="35"/>
        <v>#VALUE!</v>
      </c>
      <c r="L482" s="128" t="str">
        <f t="shared" si="36"/>
        <v>#VALUE!</v>
      </c>
      <c r="M482" s="128" t="str">
        <f t="shared" si="37"/>
        <v>#VALUE!</v>
      </c>
      <c r="N482" s="128" t="str">
        <f t="shared" si="38"/>
        <v>#VALUE!</v>
      </c>
      <c r="O482" s="128" t="str">
        <f t="shared" si="39"/>
        <v>#VALUE!</v>
      </c>
      <c r="P482" s="4" t="str">
        <f t="shared" si="12"/>
        <v>NO RX</v>
      </c>
      <c r="Q482" s="4" t="b">
        <v>0</v>
      </c>
      <c r="R482" s="4" t="str">
        <f t="shared" si="41"/>
        <v>LOW</v>
      </c>
      <c r="S482" s="3"/>
      <c r="T482" s="3" t="str">
        <f t="shared" si="40"/>
        <v> - </v>
      </c>
      <c r="U482" s="4" t="str">
        <f t="shared" si="15"/>
        <v>DUE COMM</v>
      </c>
      <c r="V482" s="4" t="str">
        <f t="shared" si="16"/>
        <v> </v>
      </c>
      <c r="W482" s="123"/>
      <c r="X482" s="123"/>
      <c r="Y482" s="123"/>
      <c r="Z482" s="123"/>
      <c r="AA482" s="123"/>
      <c r="AB482" s="123"/>
      <c r="AC482" s="123"/>
      <c r="AD482" s="123"/>
      <c r="AE482" s="123"/>
    </row>
    <row r="483">
      <c r="A483" s="130">
        <v>11363.0</v>
      </c>
      <c r="B483" s="131" t="s">
        <v>6476</v>
      </c>
      <c r="C483" s="132" t="b">
        <v>1</v>
      </c>
      <c r="D483" s="133">
        <v>44467.0</v>
      </c>
      <c r="E483" s="128" t="str">
        <f t="shared" si="29"/>
        <v>#VALUE!</v>
      </c>
      <c r="F483" s="128" t="str">
        <f t="shared" si="30"/>
        <v>#VALUE!</v>
      </c>
      <c r="G483" s="134" t="str">
        <f t="shared" si="31"/>
        <v>OPI RX</v>
      </c>
      <c r="H483" s="128" t="str">
        <f t="shared" si="32"/>
        <v>#VALUE!</v>
      </c>
      <c r="I483" s="128" t="str">
        <f t="shared" si="33"/>
        <v>#VALUE!</v>
      </c>
      <c r="J483" s="128" t="str">
        <f t="shared" si="34"/>
        <v>#VALUE!</v>
      </c>
      <c r="K483" s="128" t="str">
        <f t="shared" si="35"/>
        <v>#VALUE!</v>
      </c>
      <c r="L483" s="128" t="str">
        <f t="shared" si="36"/>
        <v>#VALUE!</v>
      </c>
      <c r="M483" s="128" t="str">
        <f t="shared" si="37"/>
        <v>#VALUE!</v>
      </c>
      <c r="N483" s="128" t="str">
        <f t="shared" si="38"/>
        <v>#VALUE!</v>
      </c>
      <c r="O483" s="128" t="str">
        <f t="shared" si="39"/>
        <v>#VALUE!</v>
      </c>
      <c r="P483" s="135" t="str">
        <f t="shared" si="12"/>
        <v>OPIOIDS</v>
      </c>
      <c r="Q483" s="2" t="b">
        <v>1</v>
      </c>
      <c r="R483" s="135" t="str">
        <f t="shared" si="41"/>
        <v>HIGH</v>
      </c>
      <c r="S483" s="3">
        <v>44237.0</v>
      </c>
      <c r="T483" s="136">
        <f t="shared" si="40"/>
        <v>44467</v>
      </c>
      <c r="U483" s="4" t="str">
        <f t="shared" si="15"/>
        <v> </v>
      </c>
      <c r="V483" s="4" t="str">
        <f t="shared" si="16"/>
        <v> </v>
      </c>
      <c r="W483" s="123"/>
      <c r="X483" s="123"/>
      <c r="Y483" s="123"/>
      <c r="Z483" s="123"/>
      <c r="AA483" s="123"/>
      <c r="AB483" s="123"/>
      <c r="AC483" s="123"/>
      <c r="AD483" s="123"/>
      <c r="AE483" s="123"/>
    </row>
    <row r="484">
      <c r="A484" s="130">
        <v>11365.0</v>
      </c>
      <c r="B484" s="131" t="s">
        <v>6682</v>
      </c>
      <c r="C484" s="132" t="b">
        <v>1</v>
      </c>
      <c r="D484" s="133">
        <v>44519.0</v>
      </c>
      <c r="E484" s="128" t="str">
        <f t="shared" si="29"/>
        <v>#VALUE!</v>
      </c>
      <c r="F484" s="134" t="str">
        <f t="shared" si="30"/>
        <v>OPI RX</v>
      </c>
      <c r="G484" s="128" t="str">
        <f t="shared" si="31"/>
        <v>#VALUE!</v>
      </c>
      <c r="H484" s="128" t="str">
        <f t="shared" si="32"/>
        <v>#VALUE!</v>
      </c>
      <c r="I484" s="128" t="str">
        <f t="shared" si="33"/>
        <v>#VALUE!</v>
      </c>
      <c r="J484" s="128" t="str">
        <f t="shared" si="34"/>
        <v>#VALUE!</v>
      </c>
      <c r="K484" s="128" t="str">
        <f t="shared" si="35"/>
        <v>#VALUE!</v>
      </c>
      <c r="L484" s="128" t="str">
        <f t="shared" si="36"/>
        <v>#VALUE!</v>
      </c>
      <c r="M484" s="128" t="str">
        <f t="shared" si="37"/>
        <v>#VALUE!</v>
      </c>
      <c r="N484" s="128" t="str">
        <f t="shared" si="38"/>
        <v>#VALUE!</v>
      </c>
      <c r="O484" s="128" t="str">
        <f t="shared" si="39"/>
        <v>#VALUE!</v>
      </c>
      <c r="P484" s="135" t="str">
        <f t="shared" si="12"/>
        <v>OPIOIDS</v>
      </c>
      <c r="Q484" s="4" t="b">
        <v>1</v>
      </c>
      <c r="R484" s="135" t="str">
        <f t="shared" si="41"/>
        <v>HIGH</v>
      </c>
      <c r="S484" s="3">
        <v>44203.0</v>
      </c>
      <c r="T484" s="136">
        <f t="shared" si="40"/>
        <v>44519</v>
      </c>
      <c r="U484" s="4" t="str">
        <f t="shared" si="15"/>
        <v>DUE COMM</v>
      </c>
      <c r="V484" s="4" t="str">
        <f t="shared" si="16"/>
        <v> </v>
      </c>
      <c r="W484" s="123"/>
      <c r="X484" s="123"/>
      <c r="Y484" s="123"/>
      <c r="Z484" s="123"/>
      <c r="AA484" s="123"/>
      <c r="AB484" s="123"/>
      <c r="AC484" s="123"/>
      <c r="AD484" s="123"/>
      <c r="AE484" s="123"/>
    </row>
    <row r="485">
      <c r="A485" s="142">
        <v>11368.0</v>
      </c>
      <c r="B485" s="143" t="s">
        <v>6483</v>
      </c>
      <c r="C485" s="124" t="b">
        <v>0</v>
      </c>
      <c r="D485" s="3" t="s">
        <v>6461</v>
      </c>
      <c r="E485" s="128" t="str">
        <f t="shared" si="29"/>
        <v>#VALUE!</v>
      </c>
      <c r="F485" s="128" t="str">
        <f t="shared" si="30"/>
        <v>#VALUE!</v>
      </c>
      <c r="G485" s="128" t="str">
        <f t="shared" si="31"/>
        <v>#VALUE!</v>
      </c>
      <c r="H485" s="128" t="str">
        <f t="shared" si="32"/>
        <v>#VALUE!</v>
      </c>
      <c r="I485" s="128" t="str">
        <f t="shared" si="33"/>
        <v>#VALUE!</v>
      </c>
      <c r="J485" s="128" t="str">
        <f t="shared" si="34"/>
        <v>#VALUE!</v>
      </c>
      <c r="K485" s="128" t="str">
        <f t="shared" si="35"/>
        <v>#VALUE!</v>
      </c>
      <c r="L485" s="128" t="str">
        <f t="shared" si="36"/>
        <v>#VALUE!</v>
      </c>
      <c r="M485" s="128" t="str">
        <f t="shared" si="37"/>
        <v>#VALUE!</v>
      </c>
      <c r="N485" s="128" t="str">
        <f t="shared" si="38"/>
        <v>#VALUE!</v>
      </c>
      <c r="O485" s="128" t="str">
        <f t="shared" si="39"/>
        <v>#VALUE!</v>
      </c>
      <c r="P485" s="4" t="str">
        <f t="shared" si="12"/>
        <v>NO RX</v>
      </c>
      <c r="Q485" s="4" t="b">
        <v>0</v>
      </c>
      <c r="R485" s="4" t="str">
        <f t="shared" si="41"/>
        <v>LOW</v>
      </c>
      <c r="S485" s="3"/>
      <c r="T485" s="3" t="str">
        <f t="shared" si="40"/>
        <v> - </v>
      </c>
      <c r="U485" s="4" t="str">
        <f t="shared" si="15"/>
        <v>DUE COMM</v>
      </c>
      <c r="V485" s="4" t="str">
        <f t="shared" si="16"/>
        <v> </v>
      </c>
      <c r="W485" s="123"/>
      <c r="X485" s="123"/>
      <c r="Y485" s="123"/>
      <c r="Z485" s="123"/>
      <c r="AA485" s="123"/>
      <c r="AB485" s="123"/>
      <c r="AC485" s="123"/>
      <c r="AD485" s="123"/>
      <c r="AE485" s="123"/>
    </row>
    <row r="486">
      <c r="A486" s="130">
        <v>11371.0</v>
      </c>
      <c r="B486" s="131" t="s">
        <v>6683</v>
      </c>
      <c r="C486" s="139" t="b">
        <v>1</v>
      </c>
      <c r="D486" s="133">
        <v>44384.0</v>
      </c>
      <c r="E486" s="128" t="str">
        <f t="shared" si="29"/>
        <v>#VALUE!</v>
      </c>
      <c r="F486" s="128" t="str">
        <f t="shared" si="30"/>
        <v>#VALUE!</v>
      </c>
      <c r="G486" s="128" t="str">
        <f t="shared" si="31"/>
        <v>#VALUE!</v>
      </c>
      <c r="H486" s="128" t="str">
        <f t="shared" si="32"/>
        <v>#VALUE!</v>
      </c>
      <c r="I486" s="128" t="str">
        <f t="shared" si="33"/>
        <v>#VALUE!</v>
      </c>
      <c r="J486" s="128" t="str">
        <f t="shared" si="34"/>
        <v>#VALUE!</v>
      </c>
      <c r="K486" s="128" t="str">
        <f t="shared" si="35"/>
        <v>#VALUE!</v>
      </c>
      <c r="L486" s="128" t="str">
        <f t="shared" si="36"/>
        <v>#VALUE!</v>
      </c>
      <c r="M486" s="134" t="str">
        <f t="shared" si="37"/>
        <v>OPI RX</v>
      </c>
      <c r="N486" s="128" t="str">
        <f t="shared" si="38"/>
        <v>#VALUE!</v>
      </c>
      <c r="O486" s="128" t="str">
        <f t="shared" si="39"/>
        <v>#VALUE!</v>
      </c>
      <c r="P486" s="135" t="str">
        <f t="shared" si="12"/>
        <v>OPIOIDS</v>
      </c>
      <c r="Q486" s="4" t="b">
        <v>1</v>
      </c>
      <c r="R486" s="135" t="str">
        <f t="shared" si="41"/>
        <v>HIGH</v>
      </c>
      <c r="S486" s="3"/>
      <c r="T486" s="136">
        <f t="shared" si="40"/>
        <v>44384</v>
      </c>
      <c r="U486" s="4" t="str">
        <f t="shared" si="15"/>
        <v>DUE COMM</v>
      </c>
      <c r="V486" s="4" t="str">
        <f t="shared" si="16"/>
        <v> </v>
      </c>
      <c r="W486" s="123"/>
      <c r="X486" s="123"/>
      <c r="Y486" s="123"/>
      <c r="Z486" s="123"/>
      <c r="AA486" s="123"/>
      <c r="AB486" s="123"/>
      <c r="AC486" s="123"/>
      <c r="AD486" s="123"/>
      <c r="AE486" s="123"/>
    </row>
    <row r="487">
      <c r="A487" s="142">
        <v>11378.0</v>
      </c>
      <c r="B487" s="143" t="s">
        <v>6463</v>
      </c>
      <c r="C487" s="122" t="b">
        <v>0</v>
      </c>
      <c r="D487" s="3" t="s">
        <v>6461</v>
      </c>
      <c r="E487" s="128" t="str">
        <f t="shared" si="29"/>
        <v>#VALUE!</v>
      </c>
      <c r="F487" s="134" t="str">
        <f t="shared" si="30"/>
        <v>OPI RX</v>
      </c>
      <c r="G487" s="128" t="str">
        <f t="shared" si="31"/>
        <v>#VALUE!</v>
      </c>
      <c r="H487" s="128" t="str">
        <f t="shared" si="32"/>
        <v>#VALUE!</v>
      </c>
      <c r="I487" s="128" t="str">
        <f t="shared" si="33"/>
        <v>#VALUE!</v>
      </c>
      <c r="J487" s="128" t="str">
        <f t="shared" si="34"/>
        <v>#VALUE!</v>
      </c>
      <c r="K487" s="128" t="str">
        <f t="shared" si="35"/>
        <v>#VALUE!</v>
      </c>
      <c r="L487" s="128" t="str">
        <f t="shared" si="36"/>
        <v>#VALUE!</v>
      </c>
      <c r="M487" s="128" t="str">
        <f t="shared" si="37"/>
        <v>#VALUE!</v>
      </c>
      <c r="N487" s="128" t="str">
        <f t="shared" si="38"/>
        <v>#VALUE!</v>
      </c>
      <c r="O487" s="128" t="str">
        <f t="shared" si="39"/>
        <v>#VALUE!</v>
      </c>
      <c r="P487" s="135" t="str">
        <f t="shared" si="12"/>
        <v>OPIOIDS</v>
      </c>
      <c r="Q487" s="4" t="b">
        <v>0</v>
      </c>
      <c r="R487" s="4" t="str">
        <f t="shared" si="41"/>
        <v>LOW</v>
      </c>
      <c r="S487" s="3"/>
      <c r="T487" s="3" t="str">
        <f t="shared" si="40"/>
        <v> - </v>
      </c>
      <c r="U487" s="4" t="str">
        <f t="shared" si="15"/>
        <v>DUE COMM</v>
      </c>
      <c r="V487" s="4" t="str">
        <f t="shared" si="16"/>
        <v> </v>
      </c>
      <c r="W487" s="123"/>
      <c r="X487" s="123"/>
      <c r="Y487" s="123"/>
      <c r="Z487" s="123"/>
      <c r="AA487" s="123"/>
      <c r="AB487" s="123"/>
      <c r="AC487" s="123"/>
      <c r="AD487" s="123"/>
      <c r="AE487" s="123"/>
    </row>
    <row r="488">
      <c r="A488" s="137">
        <v>11379.0</v>
      </c>
      <c r="B488" s="138" t="s">
        <v>6684</v>
      </c>
      <c r="C488" s="132" t="b">
        <v>1</v>
      </c>
      <c r="D488" s="133">
        <v>44476.0</v>
      </c>
      <c r="E488" s="128" t="str">
        <f t="shared" si="29"/>
        <v>#VALUE!</v>
      </c>
      <c r="F488" s="128" t="str">
        <f t="shared" si="30"/>
        <v>#VALUE!</v>
      </c>
      <c r="G488" s="128" t="str">
        <f t="shared" si="31"/>
        <v>#VALUE!</v>
      </c>
      <c r="H488" s="128" t="str">
        <f t="shared" si="32"/>
        <v>#VALUE!</v>
      </c>
      <c r="I488" s="134" t="str">
        <f t="shared" si="33"/>
        <v>OPI RX</v>
      </c>
      <c r="J488" s="134" t="str">
        <f t="shared" si="34"/>
        <v>OPI RX</v>
      </c>
      <c r="K488" s="128" t="str">
        <f t="shared" si="35"/>
        <v>#VALUE!</v>
      </c>
      <c r="L488" s="128" t="str">
        <f t="shared" si="36"/>
        <v>#VALUE!</v>
      </c>
      <c r="M488" s="128" t="str">
        <f t="shared" si="37"/>
        <v>#VALUE!</v>
      </c>
      <c r="N488" s="128" t="str">
        <f t="shared" si="38"/>
        <v>#VALUE!</v>
      </c>
      <c r="O488" s="128" t="str">
        <f t="shared" si="39"/>
        <v>#VALUE!</v>
      </c>
      <c r="P488" s="135" t="str">
        <f t="shared" si="12"/>
        <v>OPIOIDS</v>
      </c>
      <c r="Q488" s="4" t="b">
        <v>0</v>
      </c>
      <c r="R488" s="4" t="str">
        <f t="shared" si="41"/>
        <v>LOW</v>
      </c>
      <c r="S488" s="3">
        <v>44201.0</v>
      </c>
      <c r="T488" s="136">
        <f t="shared" si="40"/>
        <v>44476</v>
      </c>
      <c r="U488" s="4" t="str">
        <f t="shared" si="15"/>
        <v>DUE COMM</v>
      </c>
      <c r="V488" s="4" t="str">
        <f t="shared" si="16"/>
        <v> </v>
      </c>
      <c r="W488" s="123"/>
      <c r="X488" s="123"/>
      <c r="Y488" s="123"/>
      <c r="Z488" s="123"/>
      <c r="AA488" s="123"/>
      <c r="AB488" s="123"/>
      <c r="AC488" s="123"/>
      <c r="AD488" s="123"/>
      <c r="AE488" s="123"/>
    </row>
    <row r="489">
      <c r="A489" s="137">
        <v>11389.0</v>
      </c>
      <c r="B489" s="138" t="s">
        <v>6685</v>
      </c>
      <c r="C489" s="139" t="b">
        <v>1</v>
      </c>
      <c r="D489" s="133">
        <v>44453.0</v>
      </c>
      <c r="E489" s="128" t="str">
        <f t="shared" si="29"/>
        <v>#VALUE!</v>
      </c>
      <c r="F489" s="128" t="str">
        <f t="shared" si="30"/>
        <v>#VALUE!</v>
      </c>
      <c r="G489" s="134" t="str">
        <f t="shared" si="31"/>
        <v>OPI RX</v>
      </c>
      <c r="H489" s="128" t="str">
        <f t="shared" si="32"/>
        <v>#VALUE!</v>
      </c>
      <c r="I489" s="128" t="str">
        <f t="shared" si="33"/>
        <v>#VALUE!</v>
      </c>
      <c r="J489" s="128" t="str">
        <f t="shared" si="34"/>
        <v>#VALUE!</v>
      </c>
      <c r="K489" s="128" t="str">
        <f t="shared" si="35"/>
        <v>#VALUE!</v>
      </c>
      <c r="L489" s="128" t="str">
        <f t="shared" si="36"/>
        <v>#VALUE!</v>
      </c>
      <c r="M489" s="128" t="str">
        <f t="shared" si="37"/>
        <v>#VALUE!</v>
      </c>
      <c r="N489" s="128" t="str">
        <f t="shared" si="38"/>
        <v>#VALUE!</v>
      </c>
      <c r="O489" s="128" t="str">
        <f t="shared" si="39"/>
        <v>#VALUE!</v>
      </c>
      <c r="P489" s="135" t="str">
        <f t="shared" si="12"/>
        <v>OPIOIDS</v>
      </c>
      <c r="Q489" s="2" t="b">
        <v>1</v>
      </c>
      <c r="R489" s="135" t="str">
        <f t="shared" si="41"/>
        <v>HIGH</v>
      </c>
      <c r="S489" s="3"/>
      <c r="T489" s="136">
        <f t="shared" si="40"/>
        <v>44453</v>
      </c>
      <c r="U489" s="4" t="str">
        <f t="shared" si="15"/>
        <v>DUE COMM</v>
      </c>
      <c r="V489" s="4" t="str">
        <f t="shared" si="16"/>
        <v> </v>
      </c>
      <c r="W489" s="123"/>
      <c r="X489" s="123"/>
      <c r="Y489" s="123"/>
      <c r="Z489" s="123"/>
      <c r="AA489" s="123"/>
      <c r="AB489" s="123"/>
      <c r="AC489" s="123"/>
      <c r="AD489" s="123"/>
      <c r="AE489" s="123"/>
    </row>
    <row r="490">
      <c r="A490" s="137">
        <v>11391.0</v>
      </c>
      <c r="B490" s="138" t="s">
        <v>6463</v>
      </c>
      <c r="C490" s="139" t="b">
        <v>1</v>
      </c>
      <c r="D490" s="133">
        <v>44496.0</v>
      </c>
      <c r="E490" s="128" t="str">
        <f t="shared" si="29"/>
        <v>#VALUE!</v>
      </c>
      <c r="F490" s="134" t="str">
        <f t="shared" si="30"/>
        <v>OPI RX</v>
      </c>
      <c r="G490" s="128" t="str">
        <f t="shared" si="31"/>
        <v>#VALUE!</v>
      </c>
      <c r="H490" s="128" t="str">
        <f t="shared" si="32"/>
        <v>#VALUE!</v>
      </c>
      <c r="I490" s="128" t="str">
        <f t="shared" si="33"/>
        <v>#VALUE!</v>
      </c>
      <c r="J490" s="128" t="str">
        <f t="shared" si="34"/>
        <v>#VALUE!</v>
      </c>
      <c r="K490" s="128" t="str">
        <f t="shared" si="35"/>
        <v>#VALUE!</v>
      </c>
      <c r="L490" s="128" t="str">
        <f t="shared" si="36"/>
        <v>#VALUE!</v>
      </c>
      <c r="M490" s="128" t="str">
        <f t="shared" si="37"/>
        <v>#VALUE!</v>
      </c>
      <c r="N490" s="128" t="str">
        <f t="shared" si="38"/>
        <v>#VALUE!</v>
      </c>
      <c r="O490" s="128" t="str">
        <f t="shared" si="39"/>
        <v>#VALUE!</v>
      </c>
      <c r="P490" s="135" t="str">
        <f t="shared" si="12"/>
        <v>OPIOIDS</v>
      </c>
      <c r="Q490" s="4" t="b">
        <v>0</v>
      </c>
      <c r="R490" s="4" t="str">
        <f t="shared" si="41"/>
        <v>LOW</v>
      </c>
      <c r="S490" s="3">
        <v>44258.0</v>
      </c>
      <c r="T490" s="136">
        <f t="shared" si="40"/>
        <v>44496</v>
      </c>
      <c r="U490" s="4" t="str">
        <f t="shared" si="15"/>
        <v> </v>
      </c>
      <c r="V490" s="4" t="str">
        <f t="shared" si="16"/>
        <v> </v>
      </c>
      <c r="W490" s="123"/>
      <c r="X490" s="123"/>
      <c r="Y490" s="123"/>
      <c r="Z490" s="123"/>
      <c r="AA490" s="123"/>
      <c r="AB490" s="123"/>
      <c r="AC490" s="123"/>
      <c r="AD490" s="123"/>
      <c r="AE490" s="123"/>
    </row>
    <row r="491">
      <c r="A491" s="130">
        <v>11408.0</v>
      </c>
      <c r="B491" s="131" t="s">
        <v>6500</v>
      </c>
      <c r="C491" s="132" t="b">
        <v>1</v>
      </c>
      <c r="D491" s="133">
        <v>44442.0</v>
      </c>
      <c r="E491" s="128" t="str">
        <f t="shared" si="29"/>
        <v>#VALUE!</v>
      </c>
      <c r="F491" s="128" t="str">
        <f t="shared" si="30"/>
        <v>#VALUE!</v>
      </c>
      <c r="G491" s="128" t="str">
        <f t="shared" si="31"/>
        <v>#VALUE!</v>
      </c>
      <c r="H491" s="128" t="str">
        <f t="shared" si="32"/>
        <v>#VALUE!</v>
      </c>
      <c r="I491" s="128" t="str">
        <f t="shared" si="33"/>
        <v>#VALUE!</v>
      </c>
      <c r="J491" s="128" t="str">
        <f t="shared" si="34"/>
        <v>#VALUE!</v>
      </c>
      <c r="K491" s="128" t="str">
        <f t="shared" si="35"/>
        <v>#VALUE!</v>
      </c>
      <c r="L491" s="128" t="str">
        <f t="shared" si="36"/>
        <v>#VALUE!</v>
      </c>
      <c r="M491" s="134" t="str">
        <f t="shared" si="37"/>
        <v>OPI RX</v>
      </c>
      <c r="N491" s="128" t="str">
        <f t="shared" si="38"/>
        <v>#VALUE!</v>
      </c>
      <c r="O491" s="128" t="str">
        <f t="shared" si="39"/>
        <v>#VALUE!</v>
      </c>
      <c r="P491" s="135" t="str">
        <f t="shared" si="12"/>
        <v>OPIOIDS</v>
      </c>
      <c r="Q491" s="4" t="b">
        <v>0</v>
      </c>
      <c r="R491" s="4" t="str">
        <f t="shared" si="41"/>
        <v>LOW</v>
      </c>
      <c r="S491" s="3"/>
      <c r="T491" s="136">
        <f t="shared" si="40"/>
        <v>44442</v>
      </c>
      <c r="U491" s="4" t="str">
        <f t="shared" si="15"/>
        <v>DUE COMM</v>
      </c>
      <c r="V491" s="4" t="str">
        <f t="shared" si="16"/>
        <v> </v>
      </c>
      <c r="W491" s="123"/>
      <c r="X491" s="123"/>
      <c r="Y491" s="123"/>
      <c r="Z491" s="123"/>
      <c r="AA491" s="123"/>
      <c r="AB491" s="123"/>
      <c r="AC491" s="123"/>
      <c r="AD491" s="123"/>
      <c r="AE491" s="123"/>
    </row>
    <row r="492">
      <c r="A492" s="130">
        <v>11411.0</v>
      </c>
      <c r="B492" s="131" t="s">
        <v>6540</v>
      </c>
      <c r="C492" s="139" t="b">
        <v>1</v>
      </c>
      <c r="D492" s="133">
        <v>44535.0</v>
      </c>
      <c r="E492" s="128" t="str">
        <f t="shared" si="29"/>
        <v>#VALUE!</v>
      </c>
      <c r="F492" s="128" t="str">
        <f t="shared" si="30"/>
        <v>#VALUE!</v>
      </c>
      <c r="G492" s="128" t="str">
        <f t="shared" si="31"/>
        <v>#VALUE!</v>
      </c>
      <c r="H492" s="128" t="str">
        <f t="shared" si="32"/>
        <v>#VALUE!</v>
      </c>
      <c r="I492" s="128" t="str">
        <f t="shared" si="33"/>
        <v>#VALUE!</v>
      </c>
      <c r="J492" s="128" t="str">
        <f t="shared" si="34"/>
        <v>#VALUE!</v>
      </c>
      <c r="K492" s="128" t="str">
        <f t="shared" si="35"/>
        <v>#VALUE!</v>
      </c>
      <c r="L492" s="128" t="str">
        <f t="shared" si="36"/>
        <v>#VALUE!</v>
      </c>
      <c r="M492" s="134" t="str">
        <f t="shared" si="37"/>
        <v>OPI RX</v>
      </c>
      <c r="N492" s="128" t="str">
        <f t="shared" si="38"/>
        <v>#VALUE!</v>
      </c>
      <c r="O492" s="128" t="str">
        <f t="shared" si="39"/>
        <v>#VALUE!</v>
      </c>
      <c r="P492" s="135" t="str">
        <f t="shared" si="12"/>
        <v>OPIOIDS</v>
      </c>
      <c r="Q492" s="4" t="b">
        <v>1</v>
      </c>
      <c r="R492" s="135" t="str">
        <f t="shared" si="41"/>
        <v>HIGH</v>
      </c>
      <c r="S492" s="3">
        <v>44530.0</v>
      </c>
      <c r="T492" s="136">
        <f t="shared" si="40"/>
        <v>44535</v>
      </c>
      <c r="U492" s="4" t="str">
        <f t="shared" si="15"/>
        <v> </v>
      </c>
      <c r="V492" s="4" t="str">
        <f t="shared" si="16"/>
        <v> </v>
      </c>
      <c r="W492" s="123"/>
      <c r="X492" s="123"/>
      <c r="Y492" s="123"/>
      <c r="Z492" s="123"/>
      <c r="AA492" s="123"/>
      <c r="AB492" s="123"/>
      <c r="AC492" s="123"/>
      <c r="AD492" s="123"/>
      <c r="AE492" s="123"/>
    </row>
    <row r="493">
      <c r="A493" s="142">
        <v>11413.0</v>
      </c>
      <c r="B493" s="143" t="s">
        <v>6481</v>
      </c>
      <c r="C493" s="124" t="b">
        <v>0</v>
      </c>
      <c r="D493" s="3" t="s">
        <v>6461</v>
      </c>
      <c r="E493" s="134" t="str">
        <f t="shared" si="29"/>
        <v>OPI RX</v>
      </c>
      <c r="F493" s="128" t="str">
        <f t="shared" si="30"/>
        <v>#VALUE!</v>
      </c>
      <c r="G493" s="128" t="str">
        <f t="shared" si="31"/>
        <v>#VALUE!</v>
      </c>
      <c r="H493" s="128" t="str">
        <f t="shared" si="32"/>
        <v>#VALUE!</v>
      </c>
      <c r="I493" s="128" t="str">
        <f t="shared" si="33"/>
        <v>#VALUE!</v>
      </c>
      <c r="J493" s="128" t="str">
        <f t="shared" si="34"/>
        <v>#VALUE!</v>
      </c>
      <c r="K493" s="128" t="str">
        <f t="shared" si="35"/>
        <v>#VALUE!</v>
      </c>
      <c r="L493" s="128" t="str">
        <f t="shared" si="36"/>
        <v>#VALUE!</v>
      </c>
      <c r="M493" s="128" t="str">
        <f t="shared" si="37"/>
        <v>#VALUE!</v>
      </c>
      <c r="N493" s="128" t="str">
        <f t="shared" si="38"/>
        <v>#VALUE!</v>
      </c>
      <c r="O493" s="128" t="str">
        <f t="shared" si="39"/>
        <v>#VALUE!</v>
      </c>
      <c r="P493" s="135" t="str">
        <f t="shared" si="12"/>
        <v>OPIOIDS</v>
      </c>
      <c r="Q493" s="4" t="b">
        <v>0</v>
      </c>
      <c r="R493" s="4" t="str">
        <f t="shared" si="41"/>
        <v>LOW</v>
      </c>
      <c r="S493" s="3"/>
      <c r="T493" s="3" t="str">
        <f t="shared" si="40"/>
        <v> - </v>
      </c>
      <c r="U493" s="4" t="str">
        <f t="shared" si="15"/>
        <v>DUE COMM</v>
      </c>
      <c r="V493" s="4" t="str">
        <f t="shared" si="16"/>
        <v> </v>
      </c>
      <c r="W493" s="123"/>
      <c r="X493" s="123"/>
      <c r="Y493" s="123"/>
      <c r="Z493" s="123"/>
      <c r="AA493" s="123"/>
      <c r="AB493" s="123"/>
      <c r="AC493" s="123"/>
      <c r="AD493" s="123"/>
      <c r="AE493" s="123"/>
    </row>
    <row r="494">
      <c r="A494" s="130">
        <v>11415.0</v>
      </c>
      <c r="B494" s="134" t="s">
        <v>6686</v>
      </c>
      <c r="C494" s="132" t="b">
        <v>1</v>
      </c>
      <c r="D494" s="133">
        <v>44529.0</v>
      </c>
      <c r="E494" s="128" t="str">
        <f t="shared" si="29"/>
        <v>#VALUE!</v>
      </c>
      <c r="F494" s="128" t="str">
        <f t="shared" si="30"/>
        <v>#VALUE!</v>
      </c>
      <c r="G494" s="128" t="str">
        <f t="shared" si="31"/>
        <v>#VALUE!</v>
      </c>
      <c r="H494" s="128" t="str">
        <f t="shared" si="32"/>
        <v>#VALUE!</v>
      </c>
      <c r="I494" s="128" t="str">
        <f t="shared" si="33"/>
        <v>#VALUE!</v>
      </c>
      <c r="J494" s="128" t="str">
        <f t="shared" si="34"/>
        <v>#VALUE!</v>
      </c>
      <c r="K494" s="128" t="str">
        <f t="shared" si="35"/>
        <v>#VALUE!</v>
      </c>
      <c r="L494" s="128" t="str">
        <f t="shared" si="36"/>
        <v>#VALUE!</v>
      </c>
      <c r="M494" s="134" t="str">
        <f t="shared" si="37"/>
        <v>OPI RX</v>
      </c>
      <c r="N494" s="128" t="str">
        <f t="shared" si="38"/>
        <v>#VALUE!</v>
      </c>
      <c r="O494" s="128" t="str">
        <f t="shared" si="39"/>
        <v>#VALUE!</v>
      </c>
      <c r="P494" s="135" t="str">
        <f t="shared" si="12"/>
        <v>OPIOIDS</v>
      </c>
      <c r="Q494" s="4" t="b">
        <v>0</v>
      </c>
      <c r="R494" s="4" t="str">
        <f t="shared" si="41"/>
        <v>LOW</v>
      </c>
      <c r="S494" s="3">
        <v>43776.0</v>
      </c>
      <c r="T494" s="136">
        <f t="shared" si="40"/>
        <v>44529</v>
      </c>
      <c r="U494" s="4" t="str">
        <f t="shared" si="15"/>
        <v>DUE COMM</v>
      </c>
      <c r="V494" s="4" t="str">
        <f t="shared" si="16"/>
        <v> </v>
      </c>
      <c r="W494" s="123"/>
      <c r="X494" s="123"/>
      <c r="Y494" s="123"/>
      <c r="Z494" s="123"/>
      <c r="AA494" s="123"/>
      <c r="AB494" s="123"/>
      <c r="AC494" s="123"/>
      <c r="AD494" s="123"/>
      <c r="AE494" s="123"/>
    </row>
    <row r="495">
      <c r="A495" s="130">
        <v>11416.0</v>
      </c>
      <c r="B495" s="131" t="s">
        <v>6687</v>
      </c>
      <c r="C495" s="139" t="b">
        <v>1</v>
      </c>
      <c r="D495" s="133">
        <v>44559.0</v>
      </c>
      <c r="E495" s="128" t="str">
        <f t="shared" si="29"/>
        <v>#VALUE!</v>
      </c>
      <c r="F495" s="134" t="str">
        <f t="shared" si="30"/>
        <v>OPI RX</v>
      </c>
      <c r="G495" s="128" t="str">
        <f t="shared" si="31"/>
        <v>#VALUE!</v>
      </c>
      <c r="H495" s="128" t="str">
        <f t="shared" si="32"/>
        <v>#VALUE!</v>
      </c>
      <c r="I495" s="128" t="str">
        <f t="shared" si="33"/>
        <v>#VALUE!</v>
      </c>
      <c r="J495" s="128" t="str">
        <f t="shared" si="34"/>
        <v>#VALUE!</v>
      </c>
      <c r="K495" s="128" t="str">
        <f t="shared" si="35"/>
        <v>#VALUE!</v>
      </c>
      <c r="L495" s="128" t="str">
        <f t="shared" si="36"/>
        <v>#VALUE!</v>
      </c>
      <c r="M495" s="128" t="str">
        <f t="shared" si="37"/>
        <v>#VALUE!</v>
      </c>
      <c r="N495" s="128" t="str">
        <f t="shared" si="38"/>
        <v>#VALUE!</v>
      </c>
      <c r="O495" s="128" t="str">
        <f t="shared" si="39"/>
        <v>#VALUE!</v>
      </c>
      <c r="P495" s="135" t="str">
        <f t="shared" si="12"/>
        <v>OPIOIDS</v>
      </c>
      <c r="Q495" s="4" t="b">
        <v>0</v>
      </c>
      <c r="R495" s="4" t="str">
        <f t="shared" si="41"/>
        <v>LOW</v>
      </c>
      <c r="S495" s="3">
        <v>44407.0</v>
      </c>
      <c r="T495" s="136">
        <f t="shared" si="40"/>
        <v>44559</v>
      </c>
      <c r="U495" s="4" t="str">
        <f t="shared" si="15"/>
        <v> </v>
      </c>
      <c r="V495" s="4" t="str">
        <f t="shared" si="16"/>
        <v> </v>
      </c>
      <c r="W495" s="123"/>
      <c r="X495" s="123"/>
      <c r="Y495" s="123"/>
      <c r="Z495" s="123"/>
      <c r="AA495" s="123"/>
      <c r="AB495" s="123"/>
      <c r="AC495" s="123"/>
      <c r="AD495" s="123"/>
      <c r="AE495" s="123"/>
    </row>
    <row r="496">
      <c r="A496" s="142">
        <v>11425.0</v>
      </c>
      <c r="B496" s="143" t="s">
        <v>6463</v>
      </c>
      <c r="C496" s="124" t="b">
        <v>0</v>
      </c>
      <c r="D496" s="3" t="s">
        <v>6461</v>
      </c>
      <c r="E496" s="128" t="str">
        <f t="shared" si="29"/>
        <v>#VALUE!</v>
      </c>
      <c r="F496" s="134" t="str">
        <f t="shared" si="30"/>
        <v>OPI RX</v>
      </c>
      <c r="G496" s="128" t="str">
        <f t="shared" si="31"/>
        <v>#VALUE!</v>
      </c>
      <c r="H496" s="128" t="str">
        <f t="shared" si="32"/>
        <v>#VALUE!</v>
      </c>
      <c r="I496" s="128" t="str">
        <f t="shared" si="33"/>
        <v>#VALUE!</v>
      </c>
      <c r="J496" s="128" t="str">
        <f t="shared" si="34"/>
        <v>#VALUE!</v>
      </c>
      <c r="K496" s="128" t="str">
        <f t="shared" si="35"/>
        <v>#VALUE!</v>
      </c>
      <c r="L496" s="128" t="str">
        <f t="shared" si="36"/>
        <v>#VALUE!</v>
      </c>
      <c r="M496" s="128" t="str">
        <f t="shared" si="37"/>
        <v>#VALUE!</v>
      </c>
      <c r="N496" s="128" t="str">
        <f t="shared" si="38"/>
        <v>#VALUE!</v>
      </c>
      <c r="O496" s="128" t="str">
        <f t="shared" si="39"/>
        <v>#VALUE!</v>
      </c>
      <c r="P496" s="135" t="str">
        <f t="shared" si="12"/>
        <v>OPIOIDS</v>
      </c>
      <c r="Q496" s="4" t="b">
        <v>0</v>
      </c>
      <c r="R496" s="4" t="str">
        <f t="shared" si="41"/>
        <v>LOW</v>
      </c>
      <c r="S496" s="3"/>
      <c r="T496" s="3" t="str">
        <f t="shared" si="40"/>
        <v> - </v>
      </c>
      <c r="U496" s="4" t="str">
        <f t="shared" si="15"/>
        <v>DUE COMM</v>
      </c>
      <c r="V496" s="4" t="str">
        <f t="shared" si="16"/>
        <v> </v>
      </c>
      <c r="W496" s="123"/>
      <c r="X496" s="123"/>
      <c r="Y496" s="123"/>
      <c r="Z496" s="123"/>
      <c r="AA496" s="123"/>
      <c r="AB496" s="123"/>
      <c r="AC496" s="123"/>
      <c r="AD496" s="123"/>
      <c r="AE496" s="123"/>
    </row>
    <row r="497">
      <c r="A497" s="137">
        <v>11427.0</v>
      </c>
      <c r="B497" s="131" t="s">
        <v>6688</v>
      </c>
      <c r="C497" s="132" t="b">
        <v>1</v>
      </c>
      <c r="D497" s="133">
        <v>44467.0</v>
      </c>
      <c r="E497" s="128" t="str">
        <f t="shared" si="29"/>
        <v>#VALUE!</v>
      </c>
      <c r="F497" s="134" t="str">
        <f t="shared" si="30"/>
        <v>OPI RX</v>
      </c>
      <c r="G497" s="128" t="str">
        <f t="shared" si="31"/>
        <v>#VALUE!</v>
      </c>
      <c r="H497" s="128" t="str">
        <f t="shared" si="32"/>
        <v>#VALUE!</v>
      </c>
      <c r="I497" s="128" t="str">
        <f t="shared" si="33"/>
        <v>#VALUE!</v>
      </c>
      <c r="J497" s="128" t="str">
        <f t="shared" si="34"/>
        <v>#VALUE!</v>
      </c>
      <c r="K497" s="128" t="str">
        <f t="shared" si="35"/>
        <v>#VALUE!</v>
      </c>
      <c r="L497" s="128" t="str">
        <f t="shared" si="36"/>
        <v>#VALUE!</v>
      </c>
      <c r="M497" s="134" t="str">
        <f t="shared" si="37"/>
        <v>OPI RX</v>
      </c>
      <c r="N497" s="128" t="str">
        <f t="shared" si="38"/>
        <v>#VALUE!</v>
      </c>
      <c r="O497" s="128" t="str">
        <f t="shared" si="39"/>
        <v>#VALUE!</v>
      </c>
      <c r="P497" s="135" t="str">
        <f t="shared" si="12"/>
        <v>OPIOIDS</v>
      </c>
      <c r="Q497" s="4" t="b">
        <v>1</v>
      </c>
      <c r="R497" s="135" t="str">
        <f t="shared" si="41"/>
        <v>HIGH</v>
      </c>
      <c r="S497" s="3">
        <v>44201.0</v>
      </c>
      <c r="T497" s="136">
        <f t="shared" si="40"/>
        <v>44467</v>
      </c>
      <c r="U497" s="4" t="str">
        <f t="shared" si="15"/>
        <v>DUE COMM</v>
      </c>
      <c r="V497" s="4" t="str">
        <f t="shared" si="16"/>
        <v> </v>
      </c>
      <c r="W497" s="123"/>
      <c r="X497" s="123"/>
      <c r="Y497" s="123"/>
      <c r="Z497" s="123"/>
      <c r="AA497" s="123"/>
      <c r="AB497" s="123"/>
      <c r="AC497" s="123"/>
      <c r="AD497" s="123"/>
      <c r="AE497" s="123"/>
    </row>
    <row r="498">
      <c r="A498" s="137">
        <v>11433.0</v>
      </c>
      <c r="B498" s="138" t="s">
        <v>6541</v>
      </c>
      <c r="C498" s="132" t="b">
        <v>1</v>
      </c>
      <c r="D498" s="133">
        <v>44405.0</v>
      </c>
      <c r="E498" s="128" t="str">
        <f t="shared" si="29"/>
        <v>#VALUE!</v>
      </c>
      <c r="F498" s="128" t="str">
        <f t="shared" si="30"/>
        <v>#VALUE!</v>
      </c>
      <c r="G498" s="128" t="str">
        <f t="shared" si="31"/>
        <v>#VALUE!</v>
      </c>
      <c r="H498" s="128" t="str">
        <f t="shared" si="32"/>
        <v>#VALUE!</v>
      </c>
      <c r="I498" s="128" t="str">
        <f t="shared" si="33"/>
        <v>#VALUE!</v>
      </c>
      <c r="J498" s="128" t="str">
        <f t="shared" si="34"/>
        <v>#VALUE!</v>
      </c>
      <c r="K498" s="128" t="str">
        <f t="shared" si="35"/>
        <v>#VALUE!</v>
      </c>
      <c r="L498" s="128" t="str">
        <f t="shared" si="36"/>
        <v>#VALUE!</v>
      </c>
      <c r="M498" s="128" t="str">
        <f t="shared" si="37"/>
        <v>#VALUE!</v>
      </c>
      <c r="N498" s="128" t="str">
        <f t="shared" si="38"/>
        <v>#VALUE!</v>
      </c>
      <c r="O498" s="128" t="str">
        <f t="shared" si="39"/>
        <v>#VALUE!</v>
      </c>
      <c r="P498" s="4" t="str">
        <f t="shared" si="12"/>
        <v>NO RX</v>
      </c>
      <c r="Q498" s="4" t="b">
        <v>0</v>
      </c>
      <c r="R498" s="4" t="str">
        <f t="shared" si="41"/>
        <v>LOW</v>
      </c>
      <c r="S498" s="3"/>
      <c r="T498" s="136">
        <f t="shared" si="40"/>
        <v>44405</v>
      </c>
      <c r="U498" s="4" t="str">
        <f t="shared" si="15"/>
        <v>DUE COMM</v>
      </c>
      <c r="V498" s="4" t="str">
        <f t="shared" si="16"/>
        <v> </v>
      </c>
      <c r="W498" s="123"/>
      <c r="X498" s="123"/>
      <c r="Y498" s="123"/>
      <c r="Z498" s="123"/>
      <c r="AA498" s="123"/>
      <c r="AB498" s="123"/>
      <c r="AC498" s="123"/>
      <c r="AD498" s="123"/>
      <c r="AE498" s="123"/>
    </row>
    <row r="499">
      <c r="A499" s="127">
        <v>11435.0</v>
      </c>
      <c r="B499" s="2" t="s">
        <v>6689</v>
      </c>
      <c r="C499" s="122" t="b">
        <v>0</v>
      </c>
      <c r="D499" s="3" t="s">
        <v>6461</v>
      </c>
      <c r="E499" s="128" t="str">
        <f t="shared" si="29"/>
        <v>#VALUE!</v>
      </c>
      <c r="F499" s="128" t="str">
        <f t="shared" si="30"/>
        <v>#VALUE!</v>
      </c>
      <c r="G499" s="128" t="str">
        <f t="shared" si="31"/>
        <v>#VALUE!</v>
      </c>
      <c r="H499" s="134" t="str">
        <f t="shared" si="32"/>
        <v>OPI RX</v>
      </c>
      <c r="I499" s="128" t="str">
        <f t="shared" si="33"/>
        <v>#VALUE!</v>
      </c>
      <c r="J499" s="128" t="str">
        <f t="shared" si="34"/>
        <v>#VALUE!</v>
      </c>
      <c r="K499" s="128" t="str">
        <f t="shared" si="35"/>
        <v>#VALUE!</v>
      </c>
      <c r="L499" s="128" t="str">
        <f t="shared" si="36"/>
        <v>#VALUE!</v>
      </c>
      <c r="M499" s="134" t="str">
        <f t="shared" si="37"/>
        <v>OPI RX</v>
      </c>
      <c r="N499" s="128" t="str">
        <f t="shared" si="38"/>
        <v>#VALUE!</v>
      </c>
      <c r="O499" s="128" t="str">
        <f t="shared" si="39"/>
        <v>#VALUE!</v>
      </c>
      <c r="P499" s="135" t="str">
        <f t="shared" si="12"/>
        <v>OPIOIDS</v>
      </c>
      <c r="Q499" s="4" t="b">
        <v>0</v>
      </c>
      <c r="R499" s="4" t="str">
        <f t="shared" si="41"/>
        <v>LOW</v>
      </c>
      <c r="S499" s="3"/>
      <c r="T499" s="3" t="str">
        <f t="shared" si="40"/>
        <v> - </v>
      </c>
      <c r="U499" s="4" t="str">
        <f t="shared" si="15"/>
        <v>DUE COMM</v>
      </c>
      <c r="V499" s="4" t="str">
        <f t="shared" si="16"/>
        <v> </v>
      </c>
      <c r="W499" s="123"/>
      <c r="X499" s="123"/>
      <c r="Y499" s="123"/>
      <c r="Z499" s="123"/>
      <c r="AA499" s="123"/>
      <c r="AB499" s="123"/>
      <c r="AC499" s="123"/>
      <c r="AD499" s="123"/>
      <c r="AE499" s="123"/>
    </row>
    <row r="500">
      <c r="A500" s="142">
        <v>11445.0</v>
      </c>
      <c r="B500" s="143" t="s">
        <v>6594</v>
      </c>
      <c r="C500" s="122" t="b">
        <v>0</v>
      </c>
      <c r="D500" s="3" t="s">
        <v>6461</v>
      </c>
      <c r="E500" s="134" t="str">
        <f t="shared" si="29"/>
        <v>OPI RX</v>
      </c>
      <c r="F500" s="128" t="str">
        <f t="shared" si="30"/>
        <v>#VALUE!</v>
      </c>
      <c r="G500" s="128" t="str">
        <f t="shared" si="31"/>
        <v>#VALUE!</v>
      </c>
      <c r="H500" s="128" t="str">
        <f t="shared" si="32"/>
        <v>#VALUE!</v>
      </c>
      <c r="I500" s="128" t="str">
        <f t="shared" si="33"/>
        <v>#VALUE!</v>
      </c>
      <c r="J500" s="128" t="str">
        <f t="shared" si="34"/>
        <v>#VALUE!</v>
      </c>
      <c r="K500" s="128" t="str">
        <f t="shared" si="35"/>
        <v>#VALUE!</v>
      </c>
      <c r="L500" s="128" t="str">
        <f t="shared" si="36"/>
        <v>#VALUE!</v>
      </c>
      <c r="M500" s="128" t="str">
        <f t="shared" si="37"/>
        <v>#VALUE!</v>
      </c>
      <c r="N500" s="128" t="str">
        <f t="shared" si="38"/>
        <v>#VALUE!</v>
      </c>
      <c r="O500" s="128" t="str">
        <f t="shared" si="39"/>
        <v>#VALUE!</v>
      </c>
      <c r="P500" s="135" t="str">
        <f t="shared" si="12"/>
        <v>OPIOIDS</v>
      </c>
      <c r="Q500" s="4" t="b">
        <v>0</v>
      </c>
      <c r="R500" s="4" t="str">
        <f t="shared" si="41"/>
        <v>LOW</v>
      </c>
      <c r="S500" s="3"/>
      <c r="T500" s="3" t="str">
        <f t="shared" si="40"/>
        <v> - </v>
      </c>
      <c r="U500" s="4" t="str">
        <f t="shared" si="15"/>
        <v>DUE COMM</v>
      </c>
      <c r="V500" s="4" t="str">
        <f t="shared" si="16"/>
        <v> </v>
      </c>
      <c r="W500" s="123"/>
      <c r="X500" s="123"/>
      <c r="Y500" s="123"/>
      <c r="Z500" s="123"/>
      <c r="AA500" s="123"/>
      <c r="AB500" s="123"/>
      <c r="AC500" s="123"/>
      <c r="AD500" s="123"/>
      <c r="AE500" s="123"/>
    </row>
    <row r="501">
      <c r="A501" s="130">
        <v>11452.0</v>
      </c>
      <c r="B501" s="131" t="s">
        <v>6463</v>
      </c>
      <c r="C501" s="132" t="b">
        <v>1</v>
      </c>
      <c r="D501" s="133">
        <v>44410.0</v>
      </c>
      <c r="E501" s="128" t="str">
        <f t="shared" si="29"/>
        <v>#VALUE!</v>
      </c>
      <c r="F501" s="134" t="str">
        <f t="shared" si="30"/>
        <v>OPI RX</v>
      </c>
      <c r="G501" s="128" t="str">
        <f t="shared" si="31"/>
        <v>#VALUE!</v>
      </c>
      <c r="H501" s="128" t="str">
        <f t="shared" si="32"/>
        <v>#VALUE!</v>
      </c>
      <c r="I501" s="128" t="str">
        <f t="shared" si="33"/>
        <v>#VALUE!</v>
      </c>
      <c r="J501" s="128" t="str">
        <f t="shared" si="34"/>
        <v>#VALUE!</v>
      </c>
      <c r="K501" s="128" t="str">
        <f t="shared" si="35"/>
        <v>#VALUE!</v>
      </c>
      <c r="L501" s="128" t="str">
        <f t="shared" si="36"/>
        <v>#VALUE!</v>
      </c>
      <c r="M501" s="128" t="str">
        <f t="shared" si="37"/>
        <v>#VALUE!</v>
      </c>
      <c r="N501" s="128" t="str">
        <f t="shared" si="38"/>
        <v>#VALUE!</v>
      </c>
      <c r="O501" s="128" t="str">
        <f t="shared" si="39"/>
        <v>#VALUE!</v>
      </c>
      <c r="P501" s="135" t="str">
        <f t="shared" si="12"/>
        <v>OPIOIDS</v>
      </c>
      <c r="Q501" s="4" t="b">
        <v>0</v>
      </c>
      <c r="R501" s="4" t="str">
        <f t="shared" si="41"/>
        <v>LOW</v>
      </c>
      <c r="S501" s="3">
        <v>44218.0</v>
      </c>
      <c r="T501" s="136">
        <f t="shared" si="40"/>
        <v>44410</v>
      </c>
      <c r="U501" s="4" t="str">
        <f t="shared" si="15"/>
        <v>DUE COMM</v>
      </c>
      <c r="V501" s="4" t="str">
        <f t="shared" si="16"/>
        <v> </v>
      </c>
      <c r="W501" s="123"/>
      <c r="X501" s="123"/>
      <c r="Y501" s="123"/>
      <c r="Z501" s="123"/>
      <c r="AA501" s="123"/>
      <c r="AB501" s="123"/>
      <c r="AC501" s="123"/>
      <c r="AD501" s="123"/>
      <c r="AE501" s="123"/>
    </row>
    <row r="502">
      <c r="A502" s="137">
        <v>11471.0</v>
      </c>
      <c r="B502" s="138" t="s">
        <v>6491</v>
      </c>
      <c r="C502" s="132" t="b">
        <v>1</v>
      </c>
      <c r="D502" s="133">
        <v>44535.0</v>
      </c>
      <c r="E502" s="128" t="str">
        <f t="shared" si="29"/>
        <v>#VALUE!</v>
      </c>
      <c r="F502" s="134" t="str">
        <f t="shared" si="30"/>
        <v>OPI RX</v>
      </c>
      <c r="G502" s="128" t="str">
        <f t="shared" si="31"/>
        <v>#VALUE!</v>
      </c>
      <c r="H502" s="128" t="str">
        <f t="shared" si="32"/>
        <v>#VALUE!</v>
      </c>
      <c r="I502" s="128" t="str">
        <f t="shared" si="33"/>
        <v>#VALUE!</v>
      </c>
      <c r="J502" s="128" t="str">
        <f t="shared" si="34"/>
        <v>#VALUE!</v>
      </c>
      <c r="K502" s="128" t="str">
        <f t="shared" si="35"/>
        <v>#VALUE!</v>
      </c>
      <c r="L502" s="128" t="str">
        <f t="shared" si="36"/>
        <v>#VALUE!</v>
      </c>
      <c r="M502" s="128" t="str">
        <f t="shared" si="37"/>
        <v>#VALUE!</v>
      </c>
      <c r="N502" s="128" t="str">
        <f t="shared" si="38"/>
        <v>#VALUE!</v>
      </c>
      <c r="O502" s="128" t="str">
        <f t="shared" si="39"/>
        <v>#VALUE!</v>
      </c>
      <c r="P502" s="135" t="str">
        <f t="shared" si="12"/>
        <v>OPIOIDS</v>
      </c>
      <c r="Q502" s="4" t="b">
        <v>0</v>
      </c>
      <c r="R502" s="4" t="str">
        <f t="shared" si="41"/>
        <v>LOW</v>
      </c>
      <c r="S502" s="3">
        <v>44200.0</v>
      </c>
      <c r="T502" s="136">
        <f t="shared" si="40"/>
        <v>44535</v>
      </c>
      <c r="U502" s="4" t="str">
        <f t="shared" si="15"/>
        <v>DUE COMM</v>
      </c>
      <c r="V502" s="4" t="str">
        <f t="shared" si="16"/>
        <v> </v>
      </c>
      <c r="W502" s="123"/>
      <c r="X502" s="123"/>
      <c r="Y502" s="123"/>
      <c r="Z502" s="123"/>
      <c r="AA502" s="123"/>
      <c r="AB502" s="123"/>
      <c r="AC502" s="123"/>
      <c r="AD502" s="123"/>
      <c r="AE502" s="123"/>
    </row>
    <row r="503">
      <c r="A503" s="137">
        <v>11476.0</v>
      </c>
      <c r="B503" s="138" t="s">
        <v>6690</v>
      </c>
      <c r="C503" s="132" t="b">
        <v>1</v>
      </c>
      <c r="D503" s="133">
        <v>44483.0</v>
      </c>
      <c r="E503" s="128" t="str">
        <f t="shared" si="29"/>
        <v>#VALUE!</v>
      </c>
      <c r="F503" s="134" t="str">
        <f t="shared" si="30"/>
        <v>OPI RX</v>
      </c>
      <c r="G503" s="134" t="str">
        <f t="shared" si="31"/>
        <v>OPI RX</v>
      </c>
      <c r="H503" s="128" t="str">
        <f t="shared" si="32"/>
        <v>#VALUE!</v>
      </c>
      <c r="I503" s="128" t="str">
        <f t="shared" si="33"/>
        <v>#VALUE!</v>
      </c>
      <c r="J503" s="128" t="str">
        <f t="shared" si="34"/>
        <v>#VALUE!</v>
      </c>
      <c r="K503" s="128" t="str">
        <f t="shared" si="35"/>
        <v>#VALUE!</v>
      </c>
      <c r="L503" s="128" t="str">
        <f t="shared" si="36"/>
        <v>#VALUE!</v>
      </c>
      <c r="M503" s="128" t="str">
        <f t="shared" si="37"/>
        <v>#VALUE!</v>
      </c>
      <c r="N503" s="128" t="str">
        <f t="shared" si="38"/>
        <v>#VALUE!</v>
      </c>
      <c r="O503" s="128" t="str">
        <f t="shared" si="39"/>
        <v>#VALUE!</v>
      </c>
      <c r="P503" s="135" t="str">
        <f t="shared" si="12"/>
        <v>OPIOIDS</v>
      </c>
      <c r="Q503" s="4" t="b">
        <v>1</v>
      </c>
      <c r="R503" s="135" t="str">
        <f t="shared" si="41"/>
        <v>HIGH</v>
      </c>
      <c r="S503" s="3">
        <v>44260.0</v>
      </c>
      <c r="T503" s="136">
        <f t="shared" si="40"/>
        <v>44483</v>
      </c>
      <c r="U503" s="4" t="str">
        <f t="shared" si="15"/>
        <v> </v>
      </c>
      <c r="V503" s="4" t="str">
        <f t="shared" si="16"/>
        <v> </v>
      </c>
      <c r="W503" s="123"/>
      <c r="X503" s="123"/>
      <c r="Y503" s="123"/>
      <c r="Z503" s="123"/>
      <c r="AA503" s="123"/>
      <c r="AB503" s="123"/>
      <c r="AC503" s="123"/>
      <c r="AD503" s="123"/>
      <c r="AE503" s="123"/>
    </row>
    <row r="504">
      <c r="A504" s="142">
        <v>11481.0</v>
      </c>
      <c r="B504" s="143" t="s">
        <v>6475</v>
      </c>
      <c r="C504" s="122" t="b">
        <v>0</v>
      </c>
      <c r="D504" s="3" t="s">
        <v>6461</v>
      </c>
      <c r="E504" s="128" t="str">
        <f t="shared" si="29"/>
        <v>#VALUE!</v>
      </c>
      <c r="F504" s="134" t="str">
        <f t="shared" si="30"/>
        <v>OPI RX</v>
      </c>
      <c r="G504" s="128" t="str">
        <f t="shared" si="31"/>
        <v>#VALUE!</v>
      </c>
      <c r="H504" s="128" t="str">
        <f t="shared" si="32"/>
        <v>#VALUE!</v>
      </c>
      <c r="I504" s="128" t="str">
        <f t="shared" si="33"/>
        <v>#VALUE!</v>
      </c>
      <c r="J504" s="128" t="str">
        <f t="shared" si="34"/>
        <v>#VALUE!</v>
      </c>
      <c r="K504" s="128" t="str">
        <f t="shared" si="35"/>
        <v>#VALUE!</v>
      </c>
      <c r="L504" s="128" t="str">
        <f t="shared" si="36"/>
        <v>#VALUE!</v>
      </c>
      <c r="M504" s="128" t="str">
        <f t="shared" si="37"/>
        <v>#VALUE!</v>
      </c>
      <c r="N504" s="128" t="str">
        <f t="shared" si="38"/>
        <v>#VALUE!</v>
      </c>
      <c r="O504" s="128" t="str">
        <f t="shared" si="39"/>
        <v>#VALUE!</v>
      </c>
      <c r="P504" s="135" t="str">
        <f t="shared" si="12"/>
        <v>OPIOIDS</v>
      </c>
      <c r="Q504" s="2" t="b">
        <v>0</v>
      </c>
      <c r="R504" s="4" t="str">
        <f t="shared" si="41"/>
        <v>LOW</v>
      </c>
      <c r="S504" s="3"/>
      <c r="T504" s="3" t="str">
        <f t="shared" si="40"/>
        <v> - </v>
      </c>
      <c r="U504" s="4" t="str">
        <f t="shared" si="15"/>
        <v>DUE COMM</v>
      </c>
      <c r="V504" s="4" t="str">
        <f t="shared" si="16"/>
        <v> </v>
      </c>
      <c r="W504" s="123"/>
      <c r="X504" s="123"/>
      <c r="Y504" s="123"/>
      <c r="Z504" s="123"/>
      <c r="AA504" s="123"/>
      <c r="AB504" s="123"/>
      <c r="AC504" s="123"/>
      <c r="AD504" s="123"/>
      <c r="AE504" s="123"/>
    </row>
    <row r="505">
      <c r="A505" s="137">
        <v>11489.0</v>
      </c>
      <c r="B505" s="138" t="s">
        <v>6466</v>
      </c>
      <c r="C505" s="139" t="b">
        <v>1</v>
      </c>
      <c r="D505" s="133">
        <v>44495.0</v>
      </c>
      <c r="E505" s="128" t="str">
        <f t="shared" si="29"/>
        <v>#VALUE!</v>
      </c>
      <c r="F505" s="128" t="str">
        <f t="shared" si="30"/>
        <v>#VALUE!</v>
      </c>
      <c r="G505" s="134" t="str">
        <f t="shared" si="31"/>
        <v>OPI RX</v>
      </c>
      <c r="H505" s="128" t="str">
        <f t="shared" si="32"/>
        <v>#VALUE!</v>
      </c>
      <c r="I505" s="128" t="str">
        <f t="shared" si="33"/>
        <v>#VALUE!</v>
      </c>
      <c r="J505" s="128" t="str">
        <f t="shared" si="34"/>
        <v>#VALUE!</v>
      </c>
      <c r="K505" s="128" t="str">
        <f t="shared" si="35"/>
        <v>#VALUE!</v>
      </c>
      <c r="L505" s="128" t="str">
        <f t="shared" si="36"/>
        <v>#VALUE!</v>
      </c>
      <c r="M505" s="128" t="str">
        <f t="shared" si="37"/>
        <v>#VALUE!</v>
      </c>
      <c r="N505" s="128" t="str">
        <f t="shared" si="38"/>
        <v>#VALUE!</v>
      </c>
      <c r="O505" s="128" t="str">
        <f t="shared" si="39"/>
        <v>#VALUE!</v>
      </c>
      <c r="P505" s="135" t="str">
        <f t="shared" si="12"/>
        <v>OPIOIDS</v>
      </c>
      <c r="Q505" s="4" t="b">
        <v>0</v>
      </c>
      <c r="R505" s="4" t="str">
        <f t="shared" si="41"/>
        <v>LOW</v>
      </c>
      <c r="S505" s="3">
        <v>44225.0</v>
      </c>
      <c r="T505" s="136">
        <f t="shared" si="40"/>
        <v>44495</v>
      </c>
      <c r="U505" s="4" t="str">
        <f t="shared" si="15"/>
        <v> </v>
      </c>
      <c r="V505" s="4" t="str">
        <f t="shared" si="16"/>
        <v> </v>
      </c>
      <c r="W505" s="123"/>
      <c r="X505" s="123"/>
      <c r="Y505" s="123"/>
      <c r="Z505" s="123"/>
      <c r="AA505" s="123"/>
      <c r="AB505" s="123"/>
      <c r="AC505" s="123"/>
      <c r="AD505" s="123"/>
      <c r="AE505" s="123"/>
    </row>
    <row r="506">
      <c r="A506" s="142">
        <v>11504.0</v>
      </c>
      <c r="B506" s="2" t="s">
        <v>6461</v>
      </c>
      <c r="C506" s="122" t="b">
        <v>0</v>
      </c>
      <c r="D506" s="3" t="s">
        <v>6461</v>
      </c>
      <c r="E506" s="128" t="str">
        <f t="shared" si="29"/>
        <v>#VALUE!</v>
      </c>
      <c r="F506" s="128" t="str">
        <f t="shared" si="30"/>
        <v>#VALUE!</v>
      </c>
      <c r="G506" s="128" t="str">
        <f t="shared" si="31"/>
        <v>#VALUE!</v>
      </c>
      <c r="H506" s="128" t="str">
        <f t="shared" si="32"/>
        <v>#VALUE!</v>
      </c>
      <c r="I506" s="128" t="str">
        <f t="shared" si="33"/>
        <v>#VALUE!</v>
      </c>
      <c r="J506" s="128" t="str">
        <f t="shared" si="34"/>
        <v>#VALUE!</v>
      </c>
      <c r="K506" s="128" t="str">
        <f t="shared" si="35"/>
        <v>#VALUE!</v>
      </c>
      <c r="L506" s="128" t="str">
        <f t="shared" si="36"/>
        <v>#VALUE!</v>
      </c>
      <c r="M506" s="128" t="str">
        <f t="shared" si="37"/>
        <v>#VALUE!</v>
      </c>
      <c r="N506" s="128" t="str">
        <f t="shared" si="38"/>
        <v>#VALUE!</v>
      </c>
      <c r="O506" s="128" t="str">
        <f t="shared" si="39"/>
        <v>#VALUE!</v>
      </c>
      <c r="P506" s="4" t="str">
        <f t="shared" si="12"/>
        <v>NO RX</v>
      </c>
      <c r="Q506" s="2" t="b">
        <v>0</v>
      </c>
      <c r="R506" s="4" t="str">
        <f t="shared" si="41"/>
        <v>LOW</v>
      </c>
      <c r="S506" s="3"/>
      <c r="T506" s="3" t="str">
        <f t="shared" si="40"/>
        <v> - </v>
      </c>
      <c r="U506" s="4" t="str">
        <f t="shared" si="15"/>
        <v>DUE COMM</v>
      </c>
      <c r="V506" s="4" t="str">
        <f t="shared" si="16"/>
        <v> </v>
      </c>
      <c r="W506" s="123"/>
      <c r="X506" s="123"/>
      <c r="Y506" s="123"/>
      <c r="Z506" s="123"/>
      <c r="AA506" s="123"/>
      <c r="AB506" s="123"/>
      <c r="AC506" s="123"/>
      <c r="AD506" s="123"/>
      <c r="AE506" s="123"/>
    </row>
    <row r="507">
      <c r="A507" s="127">
        <v>11510.0</v>
      </c>
      <c r="B507" s="2" t="s">
        <v>6481</v>
      </c>
      <c r="C507" s="122" t="b">
        <v>0</v>
      </c>
      <c r="D507" s="3" t="s">
        <v>6461</v>
      </c>
      <c r="E507" s="134" t="str">
        <f t="shared" si="29"/>
        <v>OPI RX</v>
      </c>
      <c r="F507" s="128" t="str">
        <f t="shared" si="30"/>
        <v>#VALUE!</v>
      </c>
      <c r="G507" s="128" t="str">
        <f t="shared" si="31"/>
        <v>#VALUE!</v>
      </c>
      <c r="H507" s="128" t="str">
        <f t="shared" si="32"/>
        <v>#VALUE!</v>
      </c>
      <c r="I507" s="128" t="str">
        <f t="shared" si="33"/>
        <v>#VALUE!</v>
      </c>
      <c r="J507" s="128" t="str">
        <f t="shared" si="34"/>
        <v>#VALUE!</v>
      </c>
      <c r="K507" s="128" t="str">
        <f t="shared" si="35"/>
        <v>#VALUE!</v>
      </c>
      <c r="L507" s="128" t="str">
        <f t="shared" si="36"/>
        <v>#VALUE!</v>
      </c>
      <c r="M507" s="128" t="str">
        <f t="shared" si="37"/>
        <v>#VALUE!</v>
      </c>
      <c r="N507" s="128" t="str">
        <f t="shared" si="38"/>
        <v>#VALUE!</v>
      </c>
      <c r="O507" s="128" t="str">
        <f t="shared" si="39"/>
        <v>#VALUE!</v>
      </c>
      <c r="P507" s="135" t="str">
        <f t="shared" si="12"/>
        <v>OPIOIDS</v>
      </c>
      <c r="Q507" s="2" t="b">
        <v>0</v>
      </c>
      <c r="R507" s="4" t="str">
        <f t="shared" si="41"/>
        <v>LOW</v>
      </c>
      <c r="S507" s="3"/>
      <c r="T507" s="3" t="str">
        <f t="shared" si="40"/>
        <v> - </v>
      </c>
      <c r="U507" s="4" t="str">
        <f t="shared" si="15"/>
        <v>DUE COMM</v>
      </c>
      <c r="V507" s="4" t="str">
        <f t="shared" si="16"/>
        <v> </v>
      </c>
      <c r="W507" s="123"/>
      <c r="X507" s="123"/>
      <c r="Y507" s="123"/>
      <c r="Z507" s="123"/>
      <c r="AA507" s="123"/>
      <c r="AB507" s="123"/>
      <c r="AC507" s="123"/>
      <c r="AD507" s="123"/>
      <c r="AE507" s="123"/>
    </row>
    <row r="508">
      <c r="A508" s="130">
        <v>11511.0</v>
      </c>
      <c r="B508" s="131" t="s">
        <v>6461</v>
      </c>
      <c r="C508" s="139" t="b">
        <v>1</v>
      </c>
      <c r="D508" s="133">
        <v>44393.0</v>
      </c>
      <c r="E508" s="128" t="str">
        <f t="shared" si="29"/>
        <v>#VALUE!</v>
      </c>
      <c r="F508" s="128" t="str">
        <f t="shared" si="30"/>
        <v>#VALUE!</v>
      </c>
      <c r="G508" s="128" t="str">
        <f t="shared" si="31"/>
        <v>#VALUE!</v>
      </c>
      <c r="H508" s="128" t="str">
        <f t="shared" si="32"/>
        <v>#VALUE!</v>
      </c>
      <c r="I508" s="128" t="str">
        <f t="shared" si="33"/>
        <v>#VALUE!</v>
      </c>
      <c r="J508" s="128" t="str">
        <f t="shared" si="34"/>
        <v>#VALUE!</v>
      </c>
      <c r="K508" s="128" t="str">
        <f t="shared" si="35"/>
        <v>#VALUE!</v>
      </c>
      <c r="L508" s="128" t="str">
        <f t="shared" si="36"/>
        <v>#VALUE!</v>
      </c>
      <c r="M508" s="128" t="str">
        <f t="shared" si="37"/>
        <v>#VALUE!</v>
      </c>
      <c r="N508" s="128" t="str">
        <f t="shared" si="38"/>
        <v>#VALUE!</v>
      </c>
      <c r="O508" s="128" t="str">
        <f t="shared" si="39"/>
        <v>#VALUE!</v>
      </c>
      <c r="P508" s="4" t="str">
        <f t="shared" si="12"/>
        <v>NO RX</v>
      </c>
      <c r="Q508" s="4" t="b">
        <v>0</v>
      </c>
      <c r="R508" s="4" t="str">
        <f t="shared" si="41"/>
        <v>LOW</v>
      </c>
      <c r="S508" s="3"/>
      <c r="T508" s="136">
        <f t="shared" si="40"/>
        <v>44393</v>
      </c>
      <c r="U508" s="4" t="str">
        <f t="shared" si="15"/>
        <v>DUE COMM</v>
      </c>
      <c r="V508" s="4" t="str">
        <f t="shared" si="16"/>
        <v> </v>
      </c>
      <c r="W508" s="123"/>
      <c r="X508" s="123"/>
      <c r="Y508" s="123"/>
      <c r="Z508" s="123"/>
      <c r="AA508" s="123"/>
      <c r="AB508" s="123"/>
      <c r="AC508" s="123"/>
      <c r="AD508" s="123"/>
      <c r="AE508" s="123"/>
    </row>
    <row r="509">
      <c r="A509" s="127">
        <v>11512.0</v>
      </c>
      <c r="B509" s="2" t="s">
        <v>6461</v>
      </c>
      <c r="C509" s="122" t="b">
        <v>0</v>
      </c>
      <c r="D509" s="3" t="s">
        <v>6461</v>
      </c>
      <c r="E509" s="128" t="str">
        <f t="shared" si="29"/>
        <v>#VALUE!</v>
      </c>
      <c r="F509" s="128" t="str">
        <f t="shared" si="30"/>
        <v>#VALUE!</v>
      </c>
      <c r="G509" s="128" t="str">
        <f t="shared" si="31"/>
        <v>#VALUE!</v>
      </c>
      <c r="H509" s="128" t="str">
        <f t="shared" si="32"/>
        <v>#VALUE!</v>
      </c>
      <c r="I509" s="128" t="str">
        <f t="shared" si="33"/>
        <v>#VALUE!</v>
      </c>
      <c r="J509" s="128" t="str">
        <f t="shared" si="34"/>
        <v>#VALUE!</v>
      </c>
      <c r="K509" s="128" t="str">
        <f t="shared" si="35"/>
        <v>#VALUE!</v>
      </c>
      <c r="L509" s="128" t="str">
        <f t="shared" si="36"/>
        <v>#VALUE!</v>
      </c>
      <c r="M509" s="128" t="str">
        <f t="shared" si="37"/>
        <v>#VALUE!</v>
      </c>
      <c r="N509" s="128" t="str">
        <f t="shared" si="38"/>
        <v>#VALUE!</v>
      </c>
      <c r="O509" s="128" t="str">
        <f t="shared" si="39"/>
        <v>#VALUE!</v>
      </c>
      <c r="P509" s="4" t="str">
        <f t="shared" si="12"/>
        <v>NO RX</v>
      </c>
      <c r="Q509" s="4" t="b">
        <v>0</v>
      </c>
      <c r="R509" s="4" t="str">
        <f t="shared" si="41"/>
        <v>LOW</v>
      </c>
      <c r="S509" s="3"/>
      <c r="T509" s="3" t="str">
        <f t="shared" si="40"/>
        <v> - </v>
      </c>
      <c r="U509" s="4" t="str">
        <f t="shared" si="15"/>
        <v>DUE COMM</v>
      </c>
      <c r="V509" s="4" t="str">
        <f t="shared" si="16"/>
        <v> </v>
      </c>
      <c r="W509" s="123"/>
      <c r="X509" s="123"/>
      <c r="Y509" s="123"/>
      <c r="Z509" s="123"/>
      <c r="AA509" s="123"/>
      <c r="AB509" s="123"/>
      <c r="AC509" s="123"/>
      <c r="AD509" s="123"/>
      <c r="AE509" s="123"/>
    </row>
    <row r="510">
      <c r="A510" s="142">
        <v>11515.0</v>
      </c>
      <c r="B510" s="143" t="s">
        <v>6691</v>
      </c>
      <c r="C510" s="122" t="b">
        <v>0</v>
      </c>
      <c r="D510" s="3" t="s">
        <v>6461</v>
      </c>
      <c r="E510" s="134" t="str">
        <f t="shared" si="29"/>
        <v>OPI RX</v>
      </c>
      <c r="F510" s="128" t="str">
        <f t="shared" si="30"/>
        <v>#VALUE!</v>
      </c>
      <c r="G510" s="128" t="str">
        <f t="shared" si="31"/>
        <v>#VALUE!</v>
      </c>
      <c r="H510" s="128" t="str">
        <f t="shared" si="32"/>
        <v>#VALUE!</v>
      </c>
      <c r="I510" s="128" t="str">
        <f t="shared" si="33"/>
        <v>#VALUE!</v>
      </c>
      <c r="J510" s="128" t="str">
        <f t="shared" si="34"/>
        <v>#VALUE!</v>
      </c>
      <c r="K510" s="128" t="str">
        <f t="shared" si="35"/>
        <v>#VALUE!</v>
      </c>
      <c r="L510" s="128" t="str">
        <f t="shared" si="36"/>
        <v>#VALUE!</v>
      </c>
      <c r="M510" s="128" t="str">
        <f t="shared" si="37"/>
        <v>#VALUE!</v>
      </c>
      <c r="N510" s="128" t="str">
        <f t="shared" si="38"/>
        <v>#VALUE!</v>
      </c>
      <c r="O510" s="128" t="str">
        <f t="shared" si="39"/>
        <v>#VALUE!</v>
      </c>
      <c r="P510" s="135" t="str">
        <f t="shared" si="12"/>
        <v>OPIOIDS</v>
      </c>
      <c r="Q510" s="2" t="b">
        <v>0</v>
      </c>
      <c r="R510" s="4" t="str">
        <f t="shared" si="41"/>
        <v>LOW</v>
      </c>
      <c r="S510" s="3"/>
      <c r="T510" s="3" t="str">
        <f t="shared" si="40"/>
        <v> - </v>
      </c>
      <c r="U510" s="4" t="str">
        <f t="shared" si="15"/>
        <v>DUE COMM</v>
      </c>
      <c r="V510" s="4" t="str">
        <f t="shared" si="16"/>
        <v> </v>
      </c>
      <c r="W510" s="123"/>
      <c r="X510" s="123"/>
      <c r="Y510" s="123"/>
      <c r="Z510" s="123"/>
      <c r="AA510" s="123"/>
      <c r="AB510" s="123"/>
      <c r="AC510" s="123"/>
      <c r="AD510" s="123"/>
      <c r="AE510" s="123"/>
    </row>
    <row r="511">
      <c r="A511" s="137">
        <v>11521.0</v>
      </c>
      <c r="B511" s="138" t="s">
        <v>6598</v>
      </c>
      <c r="C511" s="139" t="b">
        <v>1</v>
      </c>
      <c r="D511" s="133">
        <v>44475.0</v>
      </c>
      <c r="E511" s="128" t="str">
        <f t="shared" si="29"/>
        <v>#VALUE!</v>
      </c>
      <c r="F511" s="134" t="str">
        <f t="shared" si="30"/>
        <v>OPI RX</v>
      </c>
      <c r="G511" s="128" t="str">
        <f t="shared" si="31"/>
        <v>#VALUE!</v>
      </c>
      <c r="H511" s="128" t="str">
        <f t="shared" si="32"/>
        <v>#VALUE!</v>
      </c>
      <c r="I511" s="128" t="str">
        <f t="shared" si="33"/>
        <v>#VALUE!</v>
      </c>
      <c r="J511" s="128" t="str">
        <f t="shared" si="34"/>
        <v>#VALUE!</v>
      </c>
      <c r="K511" s="128" t="str">
        <f t="shared" si="35"/>
        <v>#VALUE!</v>
      </c>
      <c r="L511" s="128" t="str">
        <f t="shared" si="36"/>
        <v>#VALUE!</v>
      </c>
      <c r="M511" s="128" t="str">
        <f t="shared" si="37"/>
        <v>#VALUE!</v>
      </c>
      <c r="N511" s="128" t="str">
        <f t="shared" si="38"/>
        <v>#VALUE!</v>
      </c>
      <c r="O511" s="128" t="str">
        <f t="shared" si="39"/>
        <v>#VALUE!</v>
      </c>
      <c r="P511" s="135" t="str">
        <f t="shared" si="12"/>
        <v>OPIOIDS</v>
      </c>
      <c r="Q511" s="4" t="b">
        <v>0</v>
      </c>
      <c r="R511" s="4" t="str">
        <f t="shared" si="41"/>
        <v>LOW</v>
      </c>
      <c r="S511" s="3">
        <v>44214.0</v>
      </c>
      <c r="T511" s="136">
        <f t="shared" si="40"/>
        <v>44475</v>
      </c>
      <c r="U511" s="4" t="str">
        <f t="shared" si="15"/>
        <v>DUE COMM</v>
      </c>
      <c r="V511" s="4" t="str">
        <f t="shared" si="16"/>
        <v> </v>
      </c>
      <c r="W511" s="123"/>
      <c r="X511" s="123"/>
      <c r="Y511" s="123"/>
      <c r="Z511" s="123"/>
      <c r="AA511" s="123"/>
      <c r="AB511" s="123"/>
      <c r="AC511" s="123"/>
      <c r="AD511" s="123"/>
      <c r="AE511" s="123"/>
    </row>
    <row r="512">
      <c r="A512" s="130">
        <v>11522.0</v>
      </c>
      <c r="B512" s="131" t="s">
        <v>6692</v>
      </c>
      <c r="C512" s="139" t="b">
        <v>1</v>
      </c>
      <c r="D512" s="133">
        <v>44529.0</v>
      </c>
      <c r="E512" s="128" t="str">
        <f t="shared" si="29"/>
        <v>#VALUE!</v>
      </c>
      <c r="F512" s="128" t="str">
        <f t="shared" si="30"/>
        <v>#VALUE!</v>
      </c>
      <c r="G512" s="134" t="str">
        <f t="shared" si="31"/>
        <v>OPI RX</v>
      </c>
      <c r="H512" s="128" t="str">
        <f t="shared" si="32"/>
        <v>#VALUE!</v>
      </c>
      <c r="I512" s="128" t="str">
        <f t="shared" si="33"/>
        <v>#VALUE!</v>
      </c>
      <c r="J512" s="128" t="str">
        <f t="shared" si="34"/>
        <v>#VALUE!</v>
      </c>
      <c r="K512" s="128" t="str">
        <f t="shared" si="35"/>
        <v>#VALUE!</v>
      </c>
      <c r="L512" s="128" t="str">
        <f t="shared" si="36"/>
        <v>#VALUE!</v>
      </c>
      <c r="M512" s="134" t="str">
        <f t="shared" si="37"/>
        <v>OPI RX</v>
      </c>
      <c r="N512" s="128" t="str">
        <f t="shared" si="38"/>
        <v>#VALUE!</v>
      </c>
      <c r="O512" s="128" t="str">
        <f t="shared" si="39"/>
        <v>#VALUE!</v>
      </c>
      <c r="P512" s="135" t="str">
        <f t="shared" si="12"/>
        <v>OPIOIDS</v>
      </c>
      <c r="Q512" s="4" t="b">
        <v>0</v>
      </c>
      <c r="R512" s="4" t="str">
        <f t="shared" si="41"/>
        <v>LOW</v>
      </c>
      <c r="S512" s="3">
        <v>44235.0</v>
      </c>
      <c r="T512" s="136">
        <f t="shared" si="40"/>
        <v>44529</v>
      </c>
      <c r="U512" s="4" t="str">
        <f t="shared" si="15"/>
        <v> </v>
      </c>
      <c r="V512" s="4" t="str">
        <f t="shared" si="16"/>
        <v> </v>
      </c>
      <c r="W512" s="123"/>
      <c r="X512" s="123"/>
      <c r="Y512" s="123"/>
      <c r="Z512" s="123"/>
      <c r="AA512" s="123"/>
      <c r="AB512" s="123"/>
      <c r="AC512" s="123"/>
      <c r="AD512" s="123"/>
      <c r="AE512" s="123"/>
    </row>
    <row r="513">
      <c r="A513" s="130">
        <v>11523.0</v>
      </c>
      <c r="B513" s="131" t="s">
        <v>6463</v>
      </c>
      <c r="C513" s="139" t="b">
        <v>1</v>
      </c>
      <c r="D513" s="133">
        <v>44496.0</v>
      </c>
      <c r="E513" s="128" t="str">
        <f t="shared" si="29"/>
        <v>#VALUE!</v>
      </c>
      <c r="F513" s="134" t="str">
        <f t="shared" si="30"/>
        <v>OPI RX</v>
      </c>
      <c r="G513" s="128" t="str">
        <f t="shared" si="31"/>
        <v>#VALUE!</v>
      </c>
      <c r="H513" s="128" t="str">
        <f t="shared" si="32"/>
        <v>#VALUE!</v>
      </c>
      <c r="I513" s="128" t="str">
        <f t="shared" si="33"/>
        <v>#VALUE!</v>
      </c>
      <c r="J513" s="128" t="str">
        <f t="shared" si="34"/>
        <v>#VALUE!</v>
      </c>
      <c r="K513" s="128" t="str">
        <f t="shared" si="35"/>
        <v>#VALUE!</v>
      </c>
      <c r="L513" s="128" t="str">
        <f t="shared" si="36"/>
        <v>#VALUE!</v>
      </c>
      <c r="M513" s="128" t="str">
        <f t="shared" si="37"/>
        <v>#VALUE!</v>
      </c>
      <c r="N513" s="128" t="str">
        <f t="shared" si="38"/>
        <v>#VALUE!</v>
      </c>
      <c r="O513" s="128" t="str">
        <f t="shared" si="39"/>
        <v>#VALUE!</v>
      </c>
      <c r="P513" s="135" t="str">
        <f t="shared" si="12"/>
        <v>OPIOIDS</v>
      </c>
      <c r="Q513" s="4" t="b">
        <v>0</v>
      </c>
      <c r="R513" s="4" t="str">
        <f t="shared" si="41"/>
        <v>LOW</v>
      </c>
      <c r="S513" s="3">
        <v>44180.0</v>
      </c>
      <c r="T513" s="136">
        <f t="shared" si="40"/>
        <v>44496</v>
      </c>
      <c r="U513" s="4" t="str">
        <f t="shared" si="15"/>
        <v>DUE COMM</v>
      </c>
      <c r="V513" s="4" t="str">
        <f t="shared" si="16"/>
        <v> </v>
      </c>
      <c r="W513" s="123"/>
      <c r="X513" s="123"/>
      <c r="Y513" s="123"/>
      <c r="Z513" s="123"/>
      <c r="AA513" s="123"/>
      <c r="AB513" s="123"/>
      <c r="AC513" s="123"/>
      <c r="AD513" s="123"/>
      <c r="AE513" s="123"/>
    </row>
    <row r="514">
      <c r="A514" s="130">
        <v>11532.0</v>
      </c>
      <c r="B514" s="131" t="s">
        <v>6465</v>
      </c>
      <c r="C514" s="139" t="b">
        <v>1</v>
      </c>
      <c r="D514" s="133">
        <v>44460.0</v>
      </c>
      <c r="E514" s="134" t="str">
        <f t="shared" si="29"/>
        <v>OPI RX</v>
      </c>
      <c r="F514" s="128" t="str">
        <f t="shared" si="30"/>
        <v>#VALUE!</v>
      </c>
      <c r="G514" s="128" t="str">
        <f t="shared" si="31"/>
        <v>#VALUE!</v>
      </c>
      <c r="H514" s="128" t="str">
        <f t="shared" si="32"/>
        <v>#VALUE!</v>
      </c>
      <c r="I514" s="128" t="str">
        <f t="shared" si="33"/>
        <v>#VALUE!</v>
      </c>
      <c r="J514" s="128" t="str">
        <f t="shared" si="34"/>
        <v>#VALUE!</v>
      </c>
      <c r="K514" s="128" t="str">
        <f t="shared" si="35"/>
        <v>#VALUE!</v>
      </c>
      <c r="L514" s="128" t="str">
        <f t="shared" si="36"/>
        <v>#VALUE!</v>
      </c>
      <c r="M514" s="128" t="str">
        <f t="shared" si="37"/>
        <v>#VALUE!</v>
      </c>
      <c r="N514" s="128" t="str">
        <f t="shared" si="38"/>
        <v>#VALUE!</v>
      </c>
      <c r="O514" s="128" t="str">
        <f t="shared" si="39"/>
        <v>#VALUE!</v>
      </c>
      <c r="P514" s="135" t="str">
        <f t="shared" si="12"/>
        <v>OPIOIDS</v>
      </c>
      <c r="Q514" s="4" t="b">
        <v>0</v>
      </c>
      <c r="R514" s="4" t="str">
        <f t="shared" si="41"/>
        <v>LOW</v>
      </c>
      <c r="S514" s="3"/>
      <c r="T514" s="136">
        <f t="shared" si="40"/>
        <v>44460</v>
      </c>
      <c r="U514" s="4" t="str">
        <f t="shared" si="15"/>
        <v>DUE COMM</v>
      </c>
      <c r="V514" s="4" t="str">
        <f t="shared" si="16"/>
        <v> </v>
      </c>
      <c r="W514" s="123"/>
      <c r="X514" s="123"/>
      <c r="Y514" s="123"/>
      <c r="Z514" s="123"/>
      <c r="AA514" s="123"/>
      <c r="AB514" s="123"/>
      <c r="AC514" s="123"/>
      <c r="AD514" s="123"/>
      <c r="AE514" s="123"/>
    </row>
    <row r="515">
      <c r="A515" s="137">
        <v>11535.0</v>
      </c>
      <c r="B515" s="149" t="s">
        <v>6488</v>
      </c>
      <c r="C515" s="139" t="b">
        <v>1</v>
      </c>
      <c r="D515" s="140">
        <v>44578.0</v>
      </c>
      <c r="E515" s="128" t="str">
        <f t="shared" si="29"/>
        <v>#VALUE!</v>
      </c>
      <c r="F515" s="134" t="str">
        <f t="shared" si="30"/>
        <v>OPI RX</v>
      </c>
      <c r="G515" s="128" t="str">
        <f t="shared" si="31"/>
        <v>#VALUE!</v>
      </c>
      <c r="H515" s="128" t="str">
        <f t="shared" si="32"/>
        <v>#VALUE!</v>
      </c>
      <c r="I515" s="128" t="str">
        <f t="shared" si="33"/>
        <v>#VALUE!</v>
      </c>
      <c r="J515" s="128" t="str">
        <f t="shared" si="34"/>
        <v>#VALUE!</v>
      </c>
      <c r="K515" s="128" t="str">
        <f t="shared" si="35"/>
        <v>#VALUE!</v>
      </c>
      <c r="L515" s="128" t="str">
        <f t="shared" si="36"/>
        <v>#VALUE!</v>
      </c>
      <c r="M515" s="128" t="str">
        <f t="shared" si="37"/>
        <v>#VALUE!</v>
      </c>
      <c r="N515" s="128" t="str">
        <f t="shared" si="38"/>
        <v>#VALUE!</v>
      </c>
      <c r="O515" s="128" t="str">
        <f t="shared" si="39"/>
        <v>#VALUE!</v>
      </c>
      <c r="P515" s="135" t="str">
        <f t="shared" si="12"/>
        <v>OPIOIDS</v>
      </c>
      <c r="Q515" s="4" t="b">
        <v>0</v>
      </c>
      <c r="R515" s="4" t="str">
        <f t="shared" si="41"/>
        <v>LOW</v>
      </c>
      <c r="S515" s="3"/>
      <c r="T515" s="136">
        <f t="shared" si="40"/>
        <v>44578</v>
      </c>
      <c r="U515" s="4" t="str">
        <f t="shared" si="15"/>
        <v>DUE COMM</v>
      </c>
      <c r="V515" s="4" t="str">
        <f t="shared" si="16"/>
        <v> </v>
      </c>
      <c r="W515" s="123"/>
      <c r="X515" s="123"/>
      <c r="Y515" s="123"/>
      <c r="Z515" s="123"/>
      <c r="AA515" s="123"/>
      <c r="AB515" s="123"/>
      <c r="AC515" s="123"/>
      <c r="AD515" s="123"/>
      <c r="AE515" s="123"/>
    </row>
    <row r="516">
      <c r="A516" s="137">
        <v>11536.0</v>
      </c>
      <c r="B516" s="138" t="s">
        <v>6491</v>
      </c>
      <c r="C516" s="139" t="b">
        <v>1</v>
      </c>
      <c r="D516" s="133">
        <v>44510.0</v>
      </c>
      <c r="E516" s="128" t="str">
        <f t="shared" si="29"/>
        <v>#VALUE!</v>
      </c>
      <c r="F516" s="134" t="str">
        <f t="shared" si="30"/>
        <v>OPI RX</v>
      </c>
      <c r="G516" s="128" t="str">
        <f t="shared" si="31"/>
        <v>#VALUE!</v>
      </c>
      <c r="H516" s="128" t="str">
        <f t="shared" si="32"/>
        <v>#VALUE!</v>
      </c>
      <c r="I516" s="128" t="str">
        <f t="shared" si="33"/>
        <v>#VALUE!</v>
      </c>
      <c r="J516" s="128" t="str">
        <f t="shared" si="34"/>
        <v>#VALUE!</v>
      </c>
      <c r="K516" s="128" t="str">
        <f t="shared" si="35"/>
        <v>#VALUE!</v>
      </c>
      <c r="L516" s="128" t="str">
        <f t="shared" si="36"/>
        <v>#VALUE!</v>
      </c>
      <c r="M516" s="128" t="str">
        <f t="shared" si="37"/>
        <v>#VALUE!</v>
      </c>
      <c r="N516" s="128" t="str">
        <f t="shared" si="38"/>
        <v>#VALUE!</v>
      </c>
      <c r="O516" s="128" t="str">
        <f t="shared" si="39"/>
        <v>#VALUE!</v>
      </c>
      <c r="P516" s="135" t="str">
        <f t="shared" si="12"/>
        <v>OPIOIDS</v>
      </c>
      <c r="Q516" s="4" t="b">
        <v>0</v>
      </c>
      <c r="R516" s="4" t="str">
        <f t="shared" si="41"/>
        <v>LOW</v>
      </c>
      <c r="S516" s="3">
        <v>44217.0</v>
      </c>
      <c r="T516" s="136">
        <f t="shared" si="40"/>
        <v>44510</v>
      </c>
      <c r="U516" s="4" t="str">
        <f t="shared" si="15"/>
        <v>DUE COMM</v>
      </c>
      <c r="V516" s="4" t="str">
        <f t="shared" si="16"/>
        <v> </v>
      </c>
      <c r="W516" s="123"/>
      <c r="X516" s="123"/>
      <c r="Y516" s="123"/>
      <c r="Z516" s="123"/>
      <c r="AA516" s="123"/>
      <c r="AB516" s="123"/>
      <c r="AC516" s="123"/>
      <c r="AD516" s="123"/>
      <c r="AE516" s="123"/>
    </row>
    <row r="517">
      <c r="A517" s="130">
        <v>11549.0</v>
      </c>
      <c r="B517" s="131" t="s">
        <v>6693</v>
      </c>
      <c r="C517" s="132" t="b">
        <v>1</v>
      </c>
      <c r="D517" s="133">
        <v>44452.0</v>
      </c>
      <c r="E517" s="128" t="str">
        <f t="shared" si="29"/>
        <v>#VALUE!</v>
      </c>
      <c r="F517" s="128" t="str">
        <f t="shared" si="30"/>
        <v>#VALUE!</v>
      </c>
      <c r="G517" s="128" t="str">
        <f t="shared" si="31"/>
        <v>#VALUE!</v>
      </c>
      <c r="H517" s="128" t="str">
        <f t="shared" si="32"/>
        <v>#VALUE!</v>
      </c>
      <c r="I517" s="128" t="str">
        <f t="shared" si="33"/>
        <v>#VALUE!</v>
      </c>
      <c r="J517" s="128" t="str">
        <f t="shared" si="34"/>
        <v>#VALUE!</v>
      </c>
      <c r="K517" s="128" t="str">
        <f t="shared" si="35"/>
        <v>#VALUE!</v>
      </c>
      <c r="L517" s="128" t="str">
        <f t="shared" si="36"/>
        <v>#VALUE!</v>
      </c>
      <c r="M517" s="134" t="str">
        <f t="shared" si="37"/>
        <v>OPI RX</v>
      </c>
      <c r="N517" s="128" t="str">
        <f t="shared" si="38"/>
        <v>#VALUE!</v>
      </c>
      <c r="O517" s="128" t="str">
        <f t="shared" si="39"/>
        <v>#VALUE!</v>
      </c>
      <c r="P517" s="135" t="str">
        <f t="shared" si="12"/>
        <v>OPIOIDS</v>
      </c>
      <c r="Q517" s="2" t="b">
        <v>0</v>
      </c>
      <c r="R517" s="4" t="str">
        <f t="shared" si="41"/>
        <v>LOW</v>
      </c>
      <c r="S517" s="3"/>
      <c r="T517" s="136">
        <f t="shared" si="40"/>
        <v>44452</v>
      </c>
      <c r="U517" s="4" t="str">
        <f t="shared" si="15"/>
        <v>DUE COMM</v>
      </c>
      <c r="V517" s="4" t="str">
        <f t="shared" si="16"/>
        <v> </v>
      </c>
      <c r="W517" s="123"/>
      <c r="X517" s="123"/>
      <c r="Y517" s="123"/>
      <c r="Z517" s="123"/>
      <c r="AA517" s="123"/>
      <c r="AB517" s="123"/>
      <c r="AC517" s="123"/>
      <c r="AD517" s="123"/>
      <c r="AE517" s="123"/>
    </row>
    <row r="518">
      <c r="A518" s="130">
        <v>11553.0</v>
      </c>
      <c r="B518" s="131" t="s">
        <v>6694</v>
      </c>
      <c r="C518" s="139" t="b">
        <v>1</v>
      </c>
      <c r="D518" s="133">
        <v>44440.0</v>
      </c>
      <c r="E518" s="128" t="str">
        <f t="shared" si="29"/>
        <v>#VALUE!</v>
      </c>
      <c r="F518" s="134" t="str">
        <f t="shared" si="30"/>
        <v>OPI RX</v>
      </c>
      <c r="G518" s="128" t="str">
        <f t="shared" si="31"/>
        <v>#VALUE!</v>
      </c>
      <c r="H518" s="128" t="str">
        <f t="shared" si="32"/>
        <v>#VALUE!</v>
      </c>
      <c r="I518" s="128" t="str">
        <f t="shared" si="33"/>
        <v>#VALUE!</v>
      </c>
      <c r="J518" s="128" t="str">
        <f t="shared" si="34"/>
        <v>#VALUE!</v>
      </c>
      <c r="K518" s="128" t="str">
        <f t="shared" si="35"/>
        <v>#VALUE!</v>
      </c>
      <c r="L518" s="128" t="str">
        <f t="shared" si="36"/>
        <v>#VALUE!</v>
      </c>
      <c r="M518" s="128" t="str">
        <f t="shared" si="37"/>
        <v>#VALUE!</v>
      </c>
      <c r="N518" s="128" t="str">
        <f t="shared" si="38"/>
        <v>#VALUE!</v>
      </c>
      <c r="O518" s="128" t="str">
        <f t="shared" si="39"/>
        <v>#VALUE!</v>
      </c>
      <c r="P518" s="135" t="str">
        <f t="shared" si="12"/>
        <v>OPIOIDS</v>
      </c>
      <c r="Q518" s="4" t="b">
        <v>1</v>
      </c>
      <c r="R518" s="135" t="str">
        <f t="shared" si="41"/>
        <v>HIGH</v>
      </c>
      <c r="S518" s="3"/>
      <c r="T518" s="136">
        <f t="shared" si="40"/>
        <v>44440</v>
      </c>
      <c r="U518" s="4" t="str">
        <f t="shared" si="15"/>
        <v>DUE COMM</v>
      </c>
      <c r="V518" s="4" t="str">
        <f t="shared" si="16"/>
        <v> </v>
      </c>
      <c r="W518" s="123"/>
      <c r="X518" s="123"/>
      <c r="Y518" s="123"/>
      <c r="Z518" s="123"/>
      <c r="AA518" s="123"/>
      <c r="AB518" s="123"/>
      <c r="AC518" s="123"/>
      <c r="AD518" s="123"/>
      <c r="AE518" s="123"/>
    </row>
    <row r="519">
      <c r="A519" s="142">
        <v>11559.0</v>
      </c>
      <c r="B519" s="143" t="s">
        <v>6477</v>
      </c>
      <c r="C519" s="124" t="b">
        <v>0</v>
      </c>
      <c r="D519" s="3" t="s">
        <v>6461</v>
      </c>
      <c r="E519" s="128" t="str">
        <f t="shared" si="29"/>
        <v>#VALUE!</v>
      </c>
      <c r="F519" s="128" t="str">
        <f t="shared" si="30"/>
        <v>#VALUE!</v>
      </c>
      <c r="G519" s="128" t="str">
        <f t="shared" si="31"/>
        <v>#VALUE!</v>
      </c>
      <c r="H519" s="128" t="str">
        <f t="shared" si="32"/>
        <v>#VALUE!</v>
      </c>
      <c r="I519" s="128" t="str">
        <f t="shared" si="33"/>
        <v>#VALUE!</v>
      </c>
      <c r="J519" s="128" t="str">
        <f t="shared" si="34"/>
        <v>#VALUE!</v>
      </c>
      <c r="K519" s="128" t="str">
        <f t="shared" si="35"/>
        <v>#VALUE!</v>
      </c>
      <c r="L519" s="128" t="str">
        <f t="shared" si="36"/>
        <v>#VALUE!</v>
      </c>
      <c r="M519" s="128" t="str">
        <f t="shared" si="37"/>
        <v>#VALUE!</v>
      </c>
      <c r="N519" s="128" t="str">
        <f t="shared" si="38"/>
        <v>#VALUE!</v>
      </c>
      <c r="O519" s="128" t="str">
        <f t="shared" si="39"/>
        <v>#VALUE!</v>
      </c>
      <c r="P519" s="4" t="str">
        <f t="shared" si="12"/>
        <v>NO RX</v>
      </c>
      <c r="Q519" s="4" t="b">
        <v>0</v>
      </c>
      <c r="R519" s="4" t="str">
        <f t="shared" si="41"/>
        <v>LOW</v>
      </c>
      <c r="S519" s="3"/>
      <c r="T519" s="3" t="str">
        <f t="shared" si="40"/>
        <v> - </v>
      </c>
      <c r="U519" s="4" t="str">
        <f t="shared" si="15"/>
        <v>DUE COMM</v>
      </c>
      <c r="V519" s="4" t="str">
        <f t="shared" si="16"/>
        <v> </v>
      </c>
      <c r="W519" s="123"/>
      <c r="X519" s="123"/>
      <c r="Y519" s="123"/>
      <c r="Z519" s="123"/>
      <c r="AA519" s="123"/>
      <c r="AB519" s="123"/>
      <c r="AC519" s="123"/>
      <c r="AD519" s="123"/>
      <c r="AE519" s="123"/>
    </row>
    <row r="520">
      <c r="A520" s="130">
        <v>11571.0</v>
      </c>
      <c r="B520" s="131" t="s">
        <v>6532</v>
      </c>
      <c r="C520" s="132" t="b">
        <v>1</v>
      </c>
      <c r="D520" s="133">
        <v>44535.0</v>
      </c>
      <c r="E520" s="128" t="str">
        <f t="shared" si="29"/>
        <v>#VALUE!</v>
      </c>
      <c r="F520" s="134" t="str">
        <f t="shared" si="30"/>
        <v>OPI RX</v>
      </c>
      <c r="G520" s="128" t="str">
        <f t="shared" si="31"/>
        <v>#VALUE!</v>
      </c>
      <c r="H520" s="134" t="str">
        <f t="shared" si="32"/>
        <v>OPI RX</v>
      </c>
      <c r="I520" s="128" t="str">
        <f t="shared" si="33"/>
        <v>#VALUE!</v>
      </c>
      <c r="J520" s="128" t="str">
        <f t="shared" si="34"/>
        <v>#VALUE!</v>
      </c>
      <c r="K520" s="128" t="str">
        <f t="shared" si="35"/>
        <v>#VALUE!</v>
      </c>
      <c r="L520" s="128" t="str">
        <f t="shared" si="36"/>
        <v>#VALUE!</v>
      </c>
      <c r="M520" s="128" t="str">
        <f t="shared" si="37"/>
        <v>#VALUE!</v>
      </c>
      <c r="N520" s="128" t="str">
        <f t="shared" si="38"/>
        <v>#VALUE!</v>
      </c>
      <c r="O520" s="128" t="str">
        <f t="shared" si="39"/>
        <v>#VALUE!</v>
      </c>
      <c r="P520" s="135" t="str">
        <f t="shared" si="12"/>
        <v>OPIOIDS</v>
      </c>
      <c r="Q520" s="4" t="b">
        <v>1</v>
      </c>
      <c r="R520" s="135" t="str">
        <f t="shared" si="41"/>
        <v>HIGH</v>
      </c>
      <c r="S520" s="3">
        <v>44378.0</v>
      </c>
      <c r="T520" s="136">
        <f t="shared" si="40"/>
        <v>44535</v>
      </c>
      <c r="U520" s="4" t="str">
        <f t="shared" si="15"/>
        <v> </v>
      </c>
      <c r="V520" s="4" t="str">
        <f t="shared" si="16"/>
        <v> </v>
      </c>
      <c r="W520" s="123"/>
      <c r="X520" s="123"/>
      <c r="Y520" s="123"/>
      <c r="Z520" s="123"/>
      <c r="AA520" s="123"/>
      <c r="AB520" s="123"/>
      <c r="AC520" s="123"/>
      <c r="AD520" s="123"/>
      <c r="AE520" s="123"/>
    </row>
    <row r="521">
      <c r="A521" s="130">
        <v>11573.0</v>
      </c>
      <c r="B521" s="131" t="s">
        <v>6695</v>
      </c>
      <c r="C521" s="139" t="b">
        <v>1</v>
      </c>
      <c r="D521" s="133">
        <v>44469.0</v>
      </c>
      <c r="E521" s="128" t="str">
        <f t="shared" si="29"/>
        <v>#VALUE!</v>
      </c>
      <c r="F521" s="128" t="str">
        <f t="shared" si="30"/>
        <v>#VALUE!</v>
      </c>
      <c r="G521" s="128" t="str">
        <f t="shared" si="31"/>
        <v>#VALUE!</v>
      </c>
      <c r="H521" s="128" t="str">
        <f t="shared" si="32"/>
        <v>#VALUE!</v>
      </c>
      <c r="I521" s="128" t="str">
        <f t="shared" si="33"/>
        <v>#VALUE!</v>
      </c>
      <c r="J521" s="128" t="str">
        <f t="shared" si="34"/>
        <v>#VALUE!</v>
      </c>
      <c r="K521" s="128" t="str">
        <f t="shared" si="35"/>
        <v>#VALUE!</v>
      </c>
      <c r="L521" s="128" t="str">
        <f t="shared" si="36"/>
        <v>#VALUE!</v>
      </c>
      <c r="M521" s="128" t="str">
        <f t="shared" si="37"/>
        <v>#VALUE!</v>
      </c>
      <c r="N521" s="128" t="str">
        <f t="shared" si="38"/>
        <v>#VALUE!</v>
      </c>
      <c r="O521" s="128" t="str">
        <f t="shared" si="39"/>
        <v>#VALUE!</v>
      </c>
      <c r="P521" s="4" t="str">
        <f t="shared" si="12"/>
        <v>NO RX</v>
      </c>
      <c r="Q521" s="2" t="b">
        <v>1</v>
      </c>
      <c r="R521" s="135" t="str">
        <f t="shared" si="41"/>
        <v>HIGH</v>
      </c>
      <c r="S521" s="3"/>
      <c r="T521" s="136">
        <v>44309.0</v>
      </c>
      <c r="U521" s="4" t="str">
        <f t="shared" si="15"/>
        <v>DUE COMM</v>
      </c>
      <c r="V521" s="4" t="str">
        <f t="shared" si="16"/>
        <v> </v>
      </c>
      <c r="W521" s="123"/>
      <c r="X521" s="123"/>
      <c r="Y521" s="123"/>
      <c r="Z521" s="123"/>
      <c r="AA521" s="123"/>
      <c r="AB521" s="123"/>
      <c r="AC521" s="123"/>
      <c r="AD521" s="123"/>
      <c r="AE521" s="123"/>
    </row>
    <row r="522">
      <c r="A522" s="130">
        <v>11596.0</v>
      </c>
      <c r="B522" s="131" t="s">
        <v>6696</v>
      </c>
      <c r="C522" s="131" t="b">
        <v>1</v>
      </c>
      <c r="D522" s="133">
        <v>44470.0</v>
      </c>
      <c r="E522" s="128" t="str">
        <f t="shared" si="29"/>
        <v>#VALUE!</v>
      </c>
      <c r="F522" s="128" t="str">
        <f t="shared" si="30"/>
        <v>#VALUE!</v>
      </c>
      <c r="G522" s="128" t="str">
        <f t="shared" si="31"/>
        <v>#VALUE!</v>
      </c>
      <c r="H522" s="134" t="str">
        <f t="shared" si="32"/>
        <v>OPI RX</v>
      </c>
      <c r="I522" s="128" t="str">
        <f t="shared" si="33"/>
        <v>#VALUE!</v>
      </c>
      <c r="J522" s="128" t="str">
        <f t="shared" si="34"/>
        <v>#VALUE!</v>
      </c>
      <c r="K522" s="128" t="str">
        <f t="shared" si="35"/>
        <v>#VALUE!</v>
      </c>
      <c r="L522" s="128" t="str">
        <f t="shared" si="36"/>
        <v>#VALUE!</v>
      </c>
      <c r="M522" s="128" t="str">
        <f t="shared" si="37"/>
        <v>#VALUE!</v>
      </c>
      <c r="N522" s="128" t="str">
        <f t="shared" si="38"/>
        <v>#VALUE!</v>
      </c>
      <c r="O522" s="128" t="str">
        <f t="shared" si="39"/>
        <v>#VALUE!</v>
      </c>
      <c r="P522" s="135" t="str">
        <f t="shared" si="12"/>
        <v>OPIOIDS</v>
      </c>
      <c r="Q522" s="4" t="b">
        <v>1</v>
      </c>
      <c r="R522" s="135" t="str">
        <f t="shared" si="41"/>
        <v>HIGH</v>
      </c>
      <c r="S522" s="3">
        <v>44274.0</v>
      </c>
      <c r="T522" s="136">
        <f t="shared" ref="T522:T1512" si="42">D522</f>
        <v>44470</v>
      </c>
      <c r="U522" s="4" t="str">
        <f t="shared" si="15"/>
        <v> </v>
      </c>
      <c r="V522" s="4" t="str">
        <f t="shared" si="16"/>
        <v> </v>
      </c>
      <c r="W522" s="123"/>
      <c r="X522" s="123"/>
      <c r="Y522" s="123"/>
      <c r="Z522" s="123"/>
      <c r="AA522" s="123"/>
      <c r="AB522" s="123"/>
      <c r="AC522" s="123"/>
      <c r="AD522" s="123"/>
      <c r="AE522" s="123"/>
    </row>
    <row r="523">
      <c r="A523" s="142">
        <v>11599.0</v>
      </c>
      <c r="B523" s="143" t="s">
        <v>6463</v>
      </c>
      <c r="C523" s="122" t="b">
        <v>0</v>
      </c>
      <c r="D523" s="3" t="s">
        <v>6461</v>
      </c>
      <c r="E523" s="128" t="str">
        <f t="shared" si="29"/>
        <v>#VALUE!</v>
      </c>
      <c r="F523" s="134" t="str">
        <f t="shared" si="30"/>
        <v>OPI RX</v>
      </c>
      <c r="G523" s="128" t="str">
        <f t="shared" si="31"/>
        <v>#VALUE!</v>
      </c>
      <c r="H523" s="128" t="str">
        <f t="shared" si="32"/>
        <v>#VALUE!</v>
      </c>
      <c r="I523" s="128" t="str">
        <f t="shared" si="33"/>
        <v>#VALUE!</v>
      </c>
      <c r="J523" s="128" t="str">
        <f t="shared" si="34"/>
        <v>#VALUE!</v>
      </c>
      <c r="K523" s="128" t="str">
        <f t="shared" si="35"/>
        <v>#VALUE!</v>
      </c>
      <c r="L523" s="128" t="str">
        <f t="shared" si="36"/>
        <v>#VALUE!</v>
      </c>
      <c r="M523" s="128" t="str">
        <f t="shared" si="37"/>
        <v>#VALUE!</v>
      </c>
      <c r="N523" s="128" t="str">
        <f t="shared" si="38"/>
        <v>#VALUE!</v>
      </c>
      <c r="O523" s="128" t="str">
        <f t="shared" si="39"/>
        <v>#VALUE!</v>
      </c>
      <c r="P523" s="135" t="str">
        <f t="shared" si="12"/>
        <v>OPIOIDS</v>
      </c>
      <c r="Q523" s="4" t="b">
        <v>0</v>
      </c>
      <c r="R523" s="4" t="str">
        <f t="shared" si="41"/>
        <v>LOW</v>
      </c>
      <c r="S523" s="3"/>
      <c r="T523" s="3" t="str">
        <f t="shared" si="42"/>
        <v> - </v>
      </c>
      <c r="U523" s="4" t="str">
        <f t="shared" si="15"/>
        <v>DUE COMM</v>
      </c>
      <c r="V523" s="4" t="str">
        <f t="shared" si="16"/>
        <v> </v>
      </c>
      <c r="W523" s="123"/>
      <c r="X523" s="123"/>
      <c r="Y523" s="123"/>
      <c r="Z523" s="123"/>
      <c r="AA523" s="123"/>
      <c r="AB523" s="123"/>
      <c r="AC523" s="123"/>
      <c r="AD523" s="123"/>
      <c r="AE523" s="123"/>
    </row>
    <row r="524">
      <c r="A524" s="130">
        <v>11613.0</v>
      </c>
      <c r="B524" s="131" t="s">
        <v>6697</v>
      </c>
      <c r="C524" s="132" t="b">
        <v>1</v>
      </c>
      <c r="D524" s="133">
        <v>44495.0</v>
      </c>
      <c r="E524" s="128" t="str">
        <f t="shared" si="29"/>
        <v>#VALUE!</v>
      </c>
      <c r="F524" s="128" t="str">
        <f t="shared" si="30"/>
        <v>#VALUE!</v>
      </c>
      <c r="G524" s="134" t="str">
        <f t="shared" si="31"/>
        <v>OPI RX</v>
      </c>
      <c r="H524" s="128" t="str">
        <f t="shared" si="32"/>
        <v>#VALUE!</v>
      </c>
      <c r="I524" s="128" t="str">
        <f t="shared" si="33"/>
        <v>#VALUE!</v>
      </c>
      <c r="J524" s="128" t="str">
        <f t="shared" si="34"/>
        <v>#VALUE!</v>
      </c>
      <c r="K524" s="128" t="str">
        <f t="shared" si="35"/>
        <v>#VALUE!</v>
      </c>
      <c r="L524" s="128" t="str">
        <f t="shared" si="36"/>
        <v>#VALUE!</v>
      </c>
      <c r="M524" s="128" t="str">
        <f t="shared" si="37"/>
        <v>#VALUE!</v>
      </c>
      <c r="N524" s="128" t="str">
        <f t="shared" si="38"/>
        <v>#VALUE!</v>
      </c>
      <c r="O524" s="128" t="str">
        <f t="shared" si="39"/>
        <v>#VALUE!</v>
      </c>
      <c r="P524" s="135" t="str">
        <f t="shared" si="12"/>
        <v>OPIOIDS</v>
      </c>
      <c r="Q524" s="4" t="b">
        <v>0</v>
      </c>
      <c r="R524" s="4" t="str">
        <f t="shared" si="41"/>
        <v>LOW</v>
      </c>
      <c r="S524" s="3">
        <v>44236.0</v>
      </c>
      <c r="T524" s="136">
        <f t="shared" si="42"/>
        <v>44495</v>
      </c>
      <c r="U524" s="4" t="str">
        <f t="shared" si="15"/>
        <v> </v>
      </c>
      <c r="V524" s="4" t="str">
        <f t="shared" si="16"/>
        <v> </v>
      </c>
      <c r="W524" s="123"/>
      <c r="X524" s="123"/>
      <c r="Y524" s="123"/>
      <c r="Z524" s="123"/>
      <c r="AA524" s="123"/>
      <c r="AB524" s="123"/>
      <c r="AC524" s="123"/>
      <c r="AD524" s="123"/>
      <c r="AE524" s="123"/>
    </row>
    <row r="525">
      <c r="A525" s="130">
        <v>11619.0</v>
      </c>
      <c r="B525" s="131" t="s">
        <v>6698</v>
      </c>
      <c r="C525" s="132" t="b">
        <v>1</v>
      </c>
      <c r="D525" s="133">
        <v>44460.0</v>
      </c>
      <c r="E525" s="128" t="str">
        <f t="shared" si="29"/>
        <v>#VALUE!</v>
      </c>
      <c r="F525" s="128" t="str">
        <f t="shared" si="30"/>
        <v>#VALUE!</v>
      </c>
      <c r="G525" s="134" t="str">
        <f t="shared" si="31"/>
        <v>OPI RX</v>
      </c>
      <c r="H525" s="128" t="str">
        <f t="shared" si="32"/>
        <v>#VALUE!</v>
      </c>
      <c r="I525" s="128" t="str">
        <f t="shared" si="33"/>
        <v>#VALUE!</v>
      </c>
      <c r="J525" s="128" t="str">
        <f t="shared" si="34"/>
        <v>#VALUE!</v>
      </c>
      <c r="K525" s="128" t="str">
        <f t="shared" si="35"/>
        <v>#VALUE!</v>
      </c>
      <c r="L525" s="128" t="str">
        <f t="shared" si="36"/>
        <v>#VALUE!</v>
      </c>
      <c r="M525" s="128" t="str">
        <f t="shared" si="37"/>
        <v>#VALUE!</v>
      </c>
      <c r="N525" s="128" t="str">
        <f t="shared" si="38"/>
        <v>#VALUE!</v>
      </c>
      <c r="O525" s="128" t="str">
        <f t="shared" si="39"/>
        <v>#VALUE!</v>
      </c>
      <c r="P525" s="135" t="str">
        <f t="shared" si="12"/>
        <v>OPIOIDS</v>
      </c>
      <c r="Q525" s="4" t="b">
        <v>1</v>
      </c>
      <c r="R525" s="135" t="str">
        <f t="shared" si="41"/>
        <v>HIGH</v>
      </c>
      <c r="S525" s="3"/>
      <c r="T525" s="136">
        <f t="shared" si="42"/>
        <v>44460</v>
      </c>
      <c r="U525" s="4" t="str">
        <f t="shared" si="15"/>
        <v>DUE COMM</v>
      </c>
      <c r="V525" s="4" t="str">
        <f t="shared" si="16"/>
        <v> </v>
      </c>
      <c r="W525" s="123"/>
      <c r="X525" s="123"/>
      <c r="Y525" s="123"/>
      <c r="Z525" s="123"/>
      <c r="AA525" s="123"/>
      <c r="AB525" s="123"/>
      <c r="AC525" s="123"/>
      <c r="AD525" s="123"/>
      <c r="AE525" s="123"/>
    </row>
    <row r="526">
      <c r="A526" s="142">
        <v>11629.0</v>
      </c>
      <c r="B526" s="143" t="s">
        <v>6483</v>
      </c>
      <c r="C526" s="122" t="b">
        <v>0</v>
      </c>
      <c r="D526" s="3" t="s">
        <v>6461</v>
      </c>
      <c r="E526" s="128" t="str">
        <f t="shared" si="29"/>
        <v>#VALUE!</v>
      </c>
      <c r="F526" s="128" t="str">
        <f t="shared" si="30"/>
        <v>#VALUE!</v>
      </c>
      <c r="G526" s="128" t="str">
        <f t="shared" si="31"/>
        <v>#VALUE!</v>
      </c>
      <c r="H526" s="128" t="str">
        <f t="shared" si="32"/>
        <v>#VALUE!</v>
      </c>
      <c r="I526" s="128" t="str">
        <f t="shared" si="33"/>
        <v>#VALUE!</v>
      </c>
      <c r="J526" s="128" t="str">
        <f t="shared" si="34"/>
        <v>#VALUE!</v>
      </c>
      <c r="K526" s="128" t="str">
        <f t="shared" si="35"/>
        <v>#VALUE!</v>
      </c>
      <c r="L526" s="128" t="str">
        <f t="shared" si="36"/>
        <v>#VALUE!</v>
      </c>
      <c r="M526" s="128" t="str">
        <f t="shared" si="37"/>
        <v>#VALUE!</v>
      </c>
      <c r="N526" s="128" t="str">
        <f t="shared" si="38"/>
        <v>#VALUE!</v>
      </c>
      <c r="O526" s="128" t="str">
        <f t="shared" si="39"/>
        <v>#VALUE!</v>
      </c>
      <c r="P526" s="4" t="str">
        <f t="shared" si="12"/>
        <v>NO RX</v>
      </c>
      <c r="Q526" s="4" t="b">
        <v>0</v>
      </c>
      <c r="R526" s="4" t="str">
        <f t="shared" si="41"/>
        <v>LOW</v>
      </c>
      <c r="S526" s="3"/>
      <c r="T526" s="3" t="str">
        <f t="shared" si="42"/>
        <v> - </v>
      </c>
      <c r="U526" s="4" t="str">
        <f t="shared" si="15"/>
        <v>DUE COMM</v>
      </c>
      <c r="V526" s="4" t="str">
        <f t="shared" si="16"/>
        <v> </v>
      </c>
      <c r="W526" s="123"/>
      <c r="X526" s="123"/>
      <c r="Y526" s="123"/>
      <c r="Z526" s="123"/>
      <c r="AA526" s="123"/>
      <c r="AB526" s="123"/>
      <c r="AC526" s="123"/>
      <c r="AD526" s="123"/>
      <c r="AE526" s="123"/>
    </row>
    <row r="527">
      <c r="A527" s="130">
        <v>11637.0</v>
      </c>
      <c r="B527" s="131" t="s">
        <v>6500</v>
      </c>
      <c r="C527" s="139" t="b">
        <v>1</v>
      </c>
      <c r="D527" s="133">
        <v>44387.0</v>
      </c>
      <c r="E527" s="128" t="str">
        <f t="shared" si="29"/>
        <v>#VALUE!</v>
      </c>
      <c r="F527" s="128" t="str">
        <f t="shared" si="30"/>
        <v>#VALUE!</v>
      </c>
      <c r="G527" s="128" t="str">
        <f t="shared" si="31"/>
        <v>#VALUE!</v>
      </c>
      <c r="H527" s="128" t="str">
        <f t="shared" si="32"/>
        <v>#VALUE!</v>
      </c>
      <c r="I527" s="128" t="str">
        <f t="shared" si="33"/>
        <v>#VALUE!</v>
      </c>
      <c r="J527" s="128" t="str">
        <f t="shared" si="34"/>
        <v>#VALUE!</v>
      </c>
      <c r="K527" s="128" t="str">
        <f t="shared" si="35"/>
        <v>#VALUE!</v>
      </c>
      <c r="L527" s="128" t="str">
        <f t="shared" si="36"/>
        <v>#VALUE!</v>
      </c>
      <c r="M527" s="134" t="str">
        <f t="shared" si="37"/>
        <v>OPI RX</v>
      </c>
      <c r="N527" s="128" t="str">
        <f t="shared" si="38"/>
        <v>#VALUE!</v>
      </c>
      <c r="O527" s="128" t="str">
        <f t="shared" si="39"/>
        <v>#VALUE!</v>
      </c>
      <c r="P527" s="135" t="str">
        <f t="shared" si="12"/>
        <v>OPIOIDS</v>
      </c>
      <c r="Q527" s="4" t="b">
        <v>0</v>
      </c>
      <c r="R527" s="4" t="str">
        <f t="shared" si="41"/>
        <v>LOW</v>
      </c>
      <c r="S527" s="3"/>
      <c r="T527" s="136">
        <f t="shared" si="42"/>
        <v>44387</v>
      </c>
      <c r="U527" s="4" t="str">
        <f t="shared" si="15"/>
        <v>DUE COMM</v>
      </c>
      <c r="V527" s="4" t="str">
        <f t="shared" si="16"/>
        <v> </v>
      </c>
      <c r="W527" s="123"/>
      <c r="X527" s="123"/>
      <c r="Y527" s="123"/>
      <c r="Z527" s="123"/>
      <c r="AA527" s="123"/>
      <c r="AB527" s="123"/>
      <c r="AC527" s="123"/>
      <c r="AD527" s="123"/>
      <c r="AE527" s="123"/>
    </row>
    <row r="528">
      <c r="A528" s="142">
        <v>11645.0</v>
      </c>
      <c r="B528" s="143" t="s">
        <v>6699</v>
      </c>
      <c r="C528" s="122" t="b">
        <v>0</v>
      </c>
      <c r="D528" s="3" t="s">
        <v>6461</v>
      </c>
      <c r="E528" s="128" t="str">
        <f t="shared" si="29"/>
        <v>#VALUE!</v>
      </c>
      <c r="F528" s="134" t="str">
        <f t="shared" si="30"/>
        <v>OPI RX</v>
      </c>
      <c r="G528" s="128" t="str">
        <f t="shared" si="31"/>
        <v>#VALUE!</v>
      </c>
      <c r="H528" s="128" t="str">
        <f t="shared" si="32"/>
        <v>#VALUE!</v>
      </c>
      <c r="I528" s="128" t="str">
        <f t="shared" si="33"/>
        <v>#VALUE!</v>
      </c>
      <c r="J528" s="128" t="str">
        <f t="shared" si="34"/>
        <v>#VALUE!</v>
      </c>
      <c r="K528" s="128" t="str">
        <f t="shared" si="35"/>
        <v>#VALUE!</v>
      </c>
      <c r="L528" s="128" t="str">
        <f t="shared" si="36"/>
        <v>#VALUE!</v>
      </c>
      <c r="M528" s="134" t="str">
        <f t="shared" si="37"/>
        <v>OPI RX</v>
      </c>
      <c r="N528" s="128" t="str">
        <f t="shared" si="38"/>
        <v>#VALUE!</v>
      </c>
      <c r="O528" s="128" t="str">
        <f t="shared" si="39"/>
        <v>#VALUE!</v>
      </c>
      <c r="P528" s="135" t="str">
        <f t="shared" si="12"/>
        <v>OPIOIDS</v>
      </c>
      <c r="Q528" s="4" t="b">
        <v>0</v>
      </c>
      <c r="R528" s="4" t="str">
        <f t="shared" si="41"/>
        <v>LOW</v>
      </c>
      <c r="S528" s="3"/>
      <c r="T528" s="3" t="str">
        <f t="shared" si="42"/>
        <v> - </v>
      </c>
      <c r="U528" s="4" t="str">
        <f t="shared" si="15"/>
        <v>DUE COMM</v>
      </c>
      <c r="V528" s="4" t="str">
        <f t="shared" si="16"/>
        <v> </v>
      </c>
      <c r="W528" s="123"/>
      <c r="X528" s="123"/>
      <c r="Y528" s="123"/>
      <c r="Z528" s="123"/>
      <c r="AA528" s="123"/>
      <c r="AB528" s="123"/>
      <c r="AC528" s="123"/>
      <c r="AD528" s="123"/>
      <c r="AE528" s="123"/>
    </row>
    <row r="529">
      <c r="A529" s="142">
        <v>11655.0</v>
      </c>
      <c r="B529" s="143" t="s">
        <v>6626</v>
      </c>
      <c r="C529" s="124" t="b">
        <v>0</v>
      </c>
      <c r="D529" s="3" t="s">
        <v>6461</v>
      </c>
      <c r="E529" s="128" t="str">
        <f t="shared" si="29"/>
        <v>#VALUE!</v>
      </c>
      <c r="F529" s="128" t="str">
        <f t="shared" si="30"/>
        <v>#VALUE!</v>
      </c>
      <c r="G529" s="128" t="str">
        <f t="shared" si="31"/>
        <v>#VALUE!</v>
      </c>
      <c r="H529" s="128" t="str">
        <f t="shared" si="32"/>
        <v>#VALUE!</v>
      </c>
      <c r="I529" s="128" t="str">
        <f t="shared" si="33"/>
        <v>#VALUE!</v>
      </c>
      <c r="J529" s="128" t="str">
        <f t="shared" si="34"/>
        <v>#VALUE!</v>
      </c>
      <c r="K529" s="128" t="str">
        <f t="shared" si="35"/>
        <v>#VALUE!</v>
      </c>
      <c r="L529" s="128" t="str">
        <f t="shared" si="36"/>
        <v>#VALUE!</v>
      </c>
      <c r="M529" s="128" t="str">
        <f t="shared" si="37"/>
        <v>#VALUE!</v>
      </c>
      <c r="N529" s="128" t="str">
        <f t="shared" si="38"/>
        <v>#VALUE!</v>
      </c>
      <c r="O529" s="128" t="str">
        <f t="shared" si="39"/>
        <v>#VALUE!</v>
      </c>
      <c r="P529" s="4" t="str">
        <f t="shared" si="12"/>
        <v>NO RX</v>
      </c>
      <c r="Q529" s="4" t="b">
        <v>0</v>
      </c>
      <c r="R529" s="4" t="str">
        <f t="shared" si="41"/>
        <v>LOW</v>
      </c>
      <c r="S529" s="3"/>
      <c r="T529" s="3" t="str">
        <f t="shared" si="42"/>
        <v> - </v>
      </c>
      <c r="U529" s="4" t="str">
        <f t="shared" si="15"/>
        <v>DUE COMM</v>
      </c>
      <c r="V529" s="4" t="str">
        <f t="shared" si="16"/>
        <v> </v>
      </c>
      <c r="W529" s="123"/>
      <c r="X529" s="123"/>
      <c r="Y529" s="123"/>
      <c r="Z529" s="123"/>
      <c r="AA529" s="123"/>
      <c r="AB529" s="123"/>
      <c r="AC529" s="123"/>
      <c r="AD529" s="123"/>
      <c r="AE529" s="123"/>
    </row>
    <row r="530">
      <c r="A530" s="142">
        <v>11656.0</v>
      </c>
      <c r="B530" s="143" t="s">
        <v>6700</v>
      </c>
      <c r="C530" s="122" t="b">
        <v>0</v>
      </c>
      <c r="D530" s="3" t="s">
        <v>6461</v>
      </c>
      <c r="E530" s="128" t="str">
        <f t="shared" si="29"/>
        <v>#VALUE!</v>
      </c>
      <c r="F530" s="128" t="str">
        <f t="shared" si="30"/>
        <v>#VALUE!</v>
      </c>
      <c r="G530" s="128" t="str">
        <f t="shared" si="31"/>
        <v>#VALUE!</v>
      </c>
      <c r="H530" s="134" t="str">
        <f t="shared" si="32"/>
        <v>OPI RX</v>
      </c>
      <c r="I530" s="128" t="str">
        <f t="shared" si="33"/>
        <v>#VALUE!</v>
      </c>
      <c r="J530" s="128" t="str">
        <f t="shared" si="34"/>
        <v>#VALUE!</v>
      </c>
      <c r="K530" s="128" t="str">
        <f t="shared" si="35"/>
        <v>#VALUE!</v>
      </c>
      <c r="L530" s="128" t="str">
        <f t="shared" si="36"/>
        <v>#VALUE!</v>
      </c>
      <c r="M530" s="134" t="str">
        <f t="shared" si="37"/>
        <v>OPI RX</v>
      </c>
      <c r="N530" s="128" t="str">
        <f t="shared" si="38"/>
        <v>#VALUE!</v>
      </c>
      <c r="O530" s="128" t="str">
        <f t="shared" si="39"/>
        <v>#VALUE!</v>
      </c>
      <c r="P530" s="135" t="str">
        <f t="shared" si="12"/>
        <v>OPIOIDS</v>
      </c>
      <c r="Q530" s="2" t="b">
        <v>0</v>
      </c>
      <c r="R530" s="4" t="str">
        <f t="shared" si="41"/>
        <v>LOW</v>
      </c>
      <c r="S530" s="3"/>
      <c r="T530" s="3" t="str">
        <f t="shared" si="42"/>
        <v> - </v>
      </c>
      <c r="U530" s="4" t="str">
        <f t="shared" si="15"/>
        <v>DUE COMM</v>
      </c>
      <c r="V530" s="4" t="str">
        <f t="shared" si="16"/>
        <v> </v>
      </c>
      <c r="W530" s="123"/>
      <c r="X530" s="123"/>
      <c r="Y530" s="123"/>
      <c r="Z530" s="123"/>
      <c r="AA530" s="123"/>
      <c r="AB530" s="123"/>
      <c r="AC530" s="123"/>
      <c r="AD530" s="123"/>
      <c r="AE530" s="123"/>
    </row>
    <row r="531">
      <c r="A531" s="142">
        <v>11668.0</v>
      </c>
      <c r="B531" s="143" t="s">
        <v>6512</v>
      </c>
      <c r="C531" s="122" t="b">
        <v>0</v>
      </c>
      <c r="D531" s="3" t="s">
        <v>6461</v>
      </c>
      <c r="E531" s="128" t="str">
        <f t="shared" si="29"/>
        <v>#VALUE!</v>
      </c>
      <c r="F531" s="128" t="str">
        <f t="shared" si="30"/>
        <v>#VALUE!</v>
      </c>
      <c r="G531" s="128" t="str">
        <f t="shared" si="31"/>
        <v>#VALUE!</v>
      </c>
      <c r="H531" s="128" t="str">
        <f t="shared" si="32"/>
        <v>#VALUE!</v>
      </c>
      <c r="I531" s="128" t="str">
        <f t="shared" si="33"/>
        <v>#VALUE!</v>
      </c>
      <c r="J531" s="128" t="str">
        <f t="shared" si="34"/>
        <v>#VALUE!</v>
      </c>
      <c r="K531" s="128" t="str">
        <f t="shared" si="35"/>
        <v>#VALUE!</v>
      </c>
      <c r="L531" s="128" t="str">
        <f t="shared" si="36"/>
        <v>#VALUE!</v>
      </c>
      <c r="M531" s="134" t="str">
        <f t="shared" si="37"/>
        <v>OPI RX</v>
      </c>
      <c r="N531" s="128" t="str">
        <f t="shared" si="38"/>
        <v>#VALUE!</v>
      </c>
      <c r="O531" s="128" t="str">
        <f t="shared" si="39"/>
        <v>#VALUE!</v>
      </c>
      <c r="P531" s="135" t="str">
        <f t="shared" si="12"/>
        <v>OPIOIDS</v>
      </c>
      <c r="Q531" s="4" t="b">
        <v>0</v>
      </c>
      <c r="R531" s="4" t="str">
        <f t="shared" si="41"/>
        <v>LOW</v>
      </c>
      <c r="S531" s="3"/>
      <c r="T531" s="3" t="str">
        <f t="shared" si="42"/>
        <v> - </v>
      </c>
      <c r="U531" s="4" t="str">
        <f t="shared" si="15"/>
        <v>DUE COMM</v>
      </c>
      <c r="V531" s="4" t="str">
        <f t="shared" si="16"/>
        <v> </v>
      </c>
      <c r="W531" s="123"/>
      <c r="X531" s="123"/>
      <c r="Y531" s="123"/>
      <c r="Z531" s="123"/>
      <c r="AA531" s="123"/>
      <c r="AB531" s="123"/>
      <c r="AC531" s="123"/>
      <c r="AD531" s="123"/>
      <c r="AE531" s="123"/>
    </row>
    <row r="532">
      <c r="A532" s="130">
        <v>11670.0</v>
      </c>
      <c r="B532" s="131" t="s">
        <v>6463</v>
      </c>
      <c r="C532" s="139" t="b">
        <v>1</v>
      </c>
      <c r="D532" s="133">
        <v>44410.0</v>
      </c>
      <c r="E532" s="128" t="str">
        <f t="shared" si="29"/>
        <v>#VALUE!</v>
      </c>
      <c r="F532" s="134" t="str">
        <f t="shared" si="30"/>
        <v>OPI RX</v>
      </c>
      <c r="G532" s="128" t="str">
        <f t="shared" si="31"/>
        <v>#VALUE!</v>
      </c>
      <c r="H532" s="128" t="str">
        <f t="shared" si="32"/>
        <v>#VALUE!</v>
      </c>
      <c r="I532" s="128" t="str">
        <f t="shared" si="33"/>
        <v>#VALUE!</v>
      </c>
      <c r="J532" s="128" t="str">
        <f t="shared" si="34"/>
        <v>#VALUE!</v>
      </c>
      <c r="K532" s="128" t="str">
        <f t="shared" si="35"/>
        <v>#VALUE!</v>
      </c>
      <c r="L532" s="128" t="str">
        <f t="shared" si="36"/>
        <v>#VALUE!</v>
      </c>
      <c r="M532" s="128" t="str">
        <f t="shared" si="37"/>
        <v>#VALUE!</v>
      </c>
      <c r="N532" s="128" t="str">
        <f t="shared" si="38"/>
        <v>#VALUE!</v>
      </c>
      <c r="O532" s="128" t="str">
        <f t="shared" si="39"/>
        <v>#VALUE!</v>
      </c>
      <c r="P532" s="135" t="str">
        <f t="shared" si="12"/>
        <v>OPIOIDS</v>
      </c>
      <c r="Q532" s="4" t="b">
        <v>1</v>
      </c>
      <c r="R532" s="135" t="str">
        <f t="shared" si="41"/>
        <v>HIGH</v>
      </c>
      <c r="S532" s="3"/>
      <c r="T532" s="136">
        <f t="shared" si="42"/>
        <v>44410</v>
      </c>
      <c r="U532" s="4" t="str">
        <f t="shared" si="15"/>
        <v>DUE COMM</v>
      </c>
      <c r="V532" s="4" t="str">
        <f t="shared" si="16"/>
        <v> </v>
      </c>
      <c r="W532" s="123"/>
      <c r="X532" s="123"/>
      <c r="Y532" s="123"/>
      <c r="Z532" s="123"/>
      <c r="AA532" s="123"/>
      <c r="AB532" s="123"/>
      <c r="AC532" s="123"/>
      <c r="AD532" s="123"/>
      <c r="AE532" s="123"/>
    </row>
    <row r="533">
      <c r="A533" s="142">
        <v>11679.0</v>
      </c>
      <c r="B533" s="2" t="s">
        <v>6461</v>
      </c>
      <c r="C533" s="124" t="b">
        <v>0</v>
      </c>
      <c r="D533" s="3" t="s">
        <v>6461</v>
      </c>
      <c r="E533" s="128" t="str">
        <f t="shared" si="29"/>
        <v>#VALUE!</v>
      </c>
      <c r="F533" s="128" t="str">
        <f t="shared" si="30"/>
        <v>#VALUE!</v>
      </c>
      <c r="G533" s="128" t="str">
        <f t="shared" si="31"/>
        <v>#VALUE!</v>
      </c>
      <c r="H533" s="128" t="str">
        <f t="shared" si="32"/>
        <v>#VALUE!</v>
      </c>
      <c r="I533" s="128" t="str">
        <f t="shared" si="33"/>
        <v>#VALUE!</v>
      </c>
      <c r="J533" s="128" t="str">
        <f t="shared" si="34"/>
        <v>#VALUE!</v>
      </c>
      <c r="K533" s="128" t="str">
        <f t="shared" si="35"/>
        <v>#VALUE!</v>
      </c>
      <c r="L533" s="128" t="str">
        <f t="shared" si="36"/>
        <v>#VALUE!</v>
      </c>
      <c r="M533" s="128" t="str">
        <f t="shared" si="37"/>
        <v>#VALUE!</v>
      </c>
      <c r="N533" s="128" t="str">
        <f t="shared" si="38"/>
        <v>#VALUE!</v>
      </c>
      <c r="O533" s="128" t="str">
        <f t="shared" si="39"/>
        <v>#VALUE!</v>
      </c>
      <c r="P533" s="4" t="str">
        <f t="shared" si="12"/>
        <v>NO RX</v>
      </c>
      <c r="Q533" s="4" t="b">
        <v>0</v>
      </c>
      <c r="R533" s="4" t="str">
        <f t="shared" si="41"/>
        <v>LOW</v>
      </c>
      <c r="S533" s="3"/>
      <c r="T533" s="3" t="str">
        <f t="shared" si="42"/>
        <v> - </v>
      </c>
      <c r="U533" s="4" t="str">
        <f t="shared" si="15"/>
        <v>DUE COMM</v>
      </c>
      <c r="V533" s="4" t="str">
        <f t="shared" si="16"/>
        <v> </v>
      </c>
      <c r="W533" s="123"/>
      <c r="X533" s="123"/>
      <c r="Y533" s="123"/>
      <c r="Z533" s="123"/>
      <c r="AA533" s="123"/>
      <c r="AB533" s="123"/>
      <c r="AC533" s="123"/>
      <c r="AD533" s="123"/>
      <c r="AE533" s="123"/>
    </row>
    <row r="534">
      <c r="A534" s="127">
        <v>11680.0</v>
      </c>
      <c r="B534" s="2" t="s">
        <v>6701</v>
      </c>
      <c r="C534" s="124" t="b">
        <v>0</v>
      </c>
      <c r="D534" s="3" t="s">
        <v>6461</v>
      </c>
      <c r="E534" s="128" t="str">
        <f t="shared" si="29"/>
        <v>#VALUE!</v>
      </c>
      <c r="F534" s="128" t="str">
        <f t="shared" si="30"/>
        <v>#VALUE!</v>
      </c>
      <c r="G534" s="128" t="str">
        <f t="shared" si="31"/>
        <v>#VALUE!</v>
      </c>
      <c r="H534" s="128" t="str">
        <f t="shared" si="32"/>
        <v>#VALUE!</v>
      </c>
      <c r="I534" s="128" t="str">
        <f t="shared" si="33"/>
        <v>#VALUE!</v>
      </c>
      <c r="J534" s="128" t="str">
        <f t="shared" si="34"/>
        <v>#VALUE!</v>
      </c>
      <c r="K534" s="128" t="str">
        <f t="shared" si="35"/>
        <v>#VALUE!</v>
      </c>
      <c r="L534" s="128" t="str">
        <f t="shared" si="36"/>
        <v>#VALUE!</v>
      </c>
      <c r="M534" s="128" t="str">
        <f t="shared" si="37"/>
        <v>#VALUE!</v>
      </c>
      <c r="N534" s="128" t="str">
        <f t="shared" si="38"/>
        <v>#VALUE!</v>
      </c>
      <c r="O534" s="128" t="str">
        <f t="shared" si="39"/>
        <v>#VALUE!</v>
      </c>
      <c r="P534" s="4" t="str">
        <f t="shared" si="12"/>
        <v>NO RX</v>
      </c>
      <c r="Q534" s="4" t="b">
        <v>0</v>
      </c>
      <c r="R534" s="4" t="str">
        <f t="shared" si="41"/>
        <v>LOW</v>
      </c>
      <c r="S534" s="3"/>
      <c r="T534" s="3" t="str">
        <f t="shared" si="42"/>
        <v> - </v>
      </c>
      <c r="U534" s="4" t="str">
        <f t="shared" si="15"/>
        <v>DUE COMM</v>
      </c>
      <c r="V534" s="4" t="str">
        <f t="shared" si="16"/>
        <v> </v>
      </c>
      <c r="W534" s="123"/>
      <c r="X534" s="123"/>
      <c r="Y534" s="123"/>
      <c r="Z534" s="123"/>
      <c r="AA534" s="123"/>
      <c r="AB534" s="123"/>
      <c r="AC534" s="123"/>
      <c r="AD534" s="123"/>
      <c r="AE534" s="123"/>
    </row>
    <row r="535">
      <c r="A535" s="137">
        <v>11683.0</v>
      </c>
      <c r="B535" s="138" t="s">
        <v>6463</v>
      </c>
      <c r="C535" s="132" t="b">
        <v>1</v>
      </c>
      <c r="D535" s="133">
        <v>44442.0</v>
      </c>
      <c r="E535" s="128" t="str">
        <f t="shared" si="29"/>
        <v>#VALUE!</v>
      </c>
      <c r="F535" s="134" t="str">
        <f t="shared" si="30"/>
        <v>OPI RX</v>
      </c>
      <c r="G535" s="128" t="str">
        <f t="shared" si="31"/>
        <v>#VALUE!</v>
      </c>
      <c r="H535" s="128" t="str">
        <f t="shared" si="32"/>
        <v>#VALUE!</v>
      </c>
      <c r="I535" s="128" t="str">
        <f t="shared" si="33"/>
        <v>#VALUE!</v>
      </c>
      <c r="J535" s="128" t="str">
        <f t="shared" si="34"/>
        <v>#VALUE!</v>
      </c>
      <c r="K535" s="128" t="str">
        <f t="shared" si="35"/>
        <v>#VALUE!</v>
      </c>
      <c r="L535" s="128" t="str">
        <f t="shared" si="36"/>
        <v>#VALUE!</v>
      </c>
      <c r="M535" s="128" t="str">
        <f t="shared" si="37"/>
        <v>#VALUE!</v>
      </c>
      <c r="N535" s="128" t="str">
        <f t="shared" si="38"/>
        <v>#VALUE!</v>
      </c>
      <c r="O535" s="128" t="str">
        <f t="shared" si="39"/>
        <v>#VALUE!</v>
      </c>
      <c r="P535" s="135" t="str">
        <f t="shared" si="12"/>
        <v>OPIOIDS</v>
      </c>
      <c r="Q535" s="2" t="b">
        <v>0</v>
      </c>
      <c r="R535" s="4" t="str">
        <f t="shared" si="41"/>
        <v>LOW</v>
      </c>
      <c r="S535" s="3"/>
      <c r="T535" s="136">
        <f t="shared" si="42"/>
        <v>44442</v>
      </c>
      <c r="U535" s="4" t="str">
        <f t="shared" si="15"/>
        <v>DUE COMM</v>
      </c>
      <c r="V535" s="4" t="str">
        <f t="shared" si="16"/>
        <v> </v>
      </c>
      <c r="W535" s="123"/>
      <c r="X535" s="123"/>
      <c r="Y535" s="123"/>
      <c r="Z535" s="123"/>
      <c r="AA535" s="123"/>
      <c r="AB535" s="123"/>
      <c r="AC535" s="123"/>
      <c r="AD535" s="123"/>
      <c r="AE535" s="123"/>
    </row>
    <row r="536">
      <c r="A536" s="137">
        <v>11687.0</v>
      </c>
      <c r="B536" s="138" t="s">
        <v>6702</v>
      </c>
      <c r="C536" s="139" t="b">
        <v>1</v>
      </c>
      <c r="D536" s="133">
        <v>44480.0</v>
      </c>
      <c r="E536" s="128" t="str">
        <f t="shared" si="29"/>
        <v>#VALUE!</v>
      </c>
      <c r="F536" s="128" t="str">
        <f t="shared" si="30"/>
        <v>#VALUE!</v>
      </c>
      <c r="G536" s="134" t="str">
        <f t="shared" si="31"/>
        <v>OPI RX</v>
      </c>
      <c r="H536" s="128" t="str">
        <f t="shared" si="32"/>
        <v>#VALUE!</v>
      </c>
      <c r="I536" s="128" t="str">
        <f t="shared" si="33"/>
        <v>#VALUE!</v>
      </c>
      <c r="J536" s="128" t="str">
        <f t="shared" si="34"/>
        <v>#VALUE!</v>
      </c>
      <c r="K536" s="128" t="str">
        <f t="shared" si="35"/>
        <v>#VALUE!</v>
      </c>
      <c r="L536" s="128" t="str">
        <f t="shared" si="36"/>
        <v>#VALUE!</v>
      </c>
      <c r="M536" s="128" t="str">
        <f t="shared" si="37"/>
        <v>#VALUE!</v>
      </c>
      <c r="N536" s="128" t="str">
        <f t="shared" si="38"/>
        <v>#VALUE!</v>
      </c>
      <c r="O536" s="128" t="str">
        <f t="shared" si="39"/>
        <v>#VALUE!</v>
      </c>
      <c r="P536" s="135" t="str">
        <f t="shared" si="12"/>
        <v>OPIOIDS</v>
      </c>
      <c r="Q536" s="4" t="b">
        <v>1</v>
      </c>
      <c r="R536" s="135" t="str">
        <f t="shared" si="41"/>
        <v>HIGH</v>
      </c>
      <c r="S536" s="3">
        <v>44258.0</v>
      </c>
      <c r="T536" s="136">
        <f t="shared" si="42"/>
        <v>44480</v>
      </c>
      <c r="U536" s="4" t="str">
        <f t="shared" si="15"/>
        <v> </v>
      </c>
      <c r="V536" s="4" t="str">
        <f t="shared" si="16"/>
        <v> </v>
      </c>
      <c r="W536" s="123"/>
      <c r="X536" s="123"/>
      <c r="Y536" s="123"/>
      <c r="Z536" s="123"/>
      <c r="AA536" s="123"/>
      <c r="AB536" s="123"/>
      <c r="AC536" s="123"/>
      <c r="AD536" s="123"/>
      <c r="AE536" s="123"/>
    </row>
    <row r="537">
      <c r="A537" s="137">
        <v>11689.0</v>
      </c>
      <c r="B537" s="138" t="s">
        <v>6648</v>
      </c>
      <c r="C537" s="132" t="b">
        <v>1</v>
      </c>
      <c r="D537" s="133">
        <v>44489.0</v>
      </c>
      <c r="E537" s="128" t="str">
        <f t="shared" si="29"/>
        <v>#VALUE!</v>
      </c>
      <c r="F537" s="128" t="str">
        <f t="shared" si="30"/>
        <v>#VALUE!</v>
      </c>
      <c r="G537" s="128" t="str">
        <f t="shared" si="31"/>
        <v>#VALUE!</v>
      </c>
      <c r="H537" s="128" t="str">
        <f t="shared" si="32"/>
        <v>#VALUE!</v>
      </c>
      <c r="I537" s="128" t="str">
        <f t="shared" si="33"/>
        <v>#VALUE!</v>
      </c>
      <c r="J537" s="128" t="str">
        <f t="shared" si="34"/>
        <v>#VALUE!</v>
      </c>
      <c r="K537" s="128" t="str">
        <f t="shared" si="35"/>
        <v>#VALUE!</v>
      </c>
      <c r="L537" s="128" t="str">
        <f t="shared" si="36"/>
        <v>#VALUE!</v>
      </c>
      <c r="M537" s="134" t="str">
        <f t="shared" si="37"/>
        <v>OPI RX</v>
      </c>
      <c r="N537" s="128" t="str">
        <f t="shared" si="38"/>
        <v>#VALUE!</v>
      </c>
      <c r="O537" s="128" t="str">
        <f t="shared" si="39"/>
        <v>#VALUE!</v>
      </c>
      <c r="P537" s="135" t="str">
        <f t="shared" si="12"/>
        <v>OPIOIDS</v>
      </c>
      <c r="Q537" s="4" t="b">
        <v>0</v>
      </c>
      <c r="R537" s="4" t="str">
        <f t="shared" si="41"/>
        <v>LOW</v>
      </c>
      <c r="S537" s="3">
        <v>44267.0</v>
      </c>
      <c r="T537" s="136">
        <f t="shared" si="42"/>
        <v>44489</v>
      </c>
      <c r="U537" s="4" t="str">
        <f t="shared" si="15"/>
        <v> </v>
      </c>
      <c r="V537" s="4" t="str">
        <f t="shared" si="16"/>
        <v> </v>
      </c>
      <c r="W537" s="123"/>
      <c r="X537" s="123"/>
      <c r="Y537" s="123"/>
      <c r="Z537" s="123"/>
      <c r="AA537" s="123"/>
      <c r="AB537" s="123"/>
      <c r="AC537" s="123"/>
      <c r="AD537" s="123"/>
      <c r="AE537" s="123"/>
    </row>
    <row r="538">
      <c r="A538" s="130">
        <v>11690.0</v>
      </c>
      <c r="B538" s="131" t="s">
        <v>6512</v>
      </c>
      <c r="C538" s="132" t="b">
        <v>1</v>
      </c>
      <c r="D538" s="133">
        <v>44531.0</v>
      </c>
      <c r="E538" s="128" t="str">
        <f t="shared" si="29"/>
        <v>#VALUE!</v>
      </c>
      <c r="F538" s="128" t="str">
        <f t="shared" si="30"/>
        <v>#VALUE!</v>
      </c>
      <c r="G538" s="128" t="str">
        <f t="shared" si="31"/>
        <v>#VALUE!</v>
      </c>
      <c r="H538" s="128" t="str">
        <f t="shared" si="32"/>
        <v>#VALUE!</v>
      </c>
      <c r="I538" s="128" t="str">
        <f t="shared" si="33"/>
        <v>#VALUE!</v>
      </c>
      <c r="J538" s="128" t="str">
        <f t="shared" si="34"/>
        <v>#VALUE!</v>
      </c>
      <c r="K538" s="128" t="str">
        <f t="shared" si="35"/>
        <v>#VALUE!</v>
      </c>
      <c r="L538" s="128" t="str">
        <f t="shared" si="36"/>
        <v>#VALUE!</v>
      </c>
      <c r="M538" s="134" t="str">
        <f t="shared" si="37"/>
        <v>OPI RX</v>
      </c>
      <c r="N538" s="128" t="str">
        <f t="shared" si="38"/>
        <v>#VALUE!</v>
      </c>
      <c r="O538" s="128" t="str">
        <f t="shared" si="39"/>
        <v>#VALUE!</v>
      </c>
      <c r="P538" s="135" t="str">
        <f t="shared" si="12"/>
        <v>OPIOIDS</v>
      </c>
      <c r="Q538" s="4" t="b">
        <v>0</v>
      </c>
      <c r="R538" s="4" t="str">
        <f t="shared" si="41"/>
        <v>LOW</v>
      </c>
      <c r="S538" s="3">
        <v>44314.0</v>
      </c>
      <c r="T538" s="136">
        <f t="shared" si="42"/>
        <v>44531</v>
      </c>
      <c r="U538" s="4" t="str">
        <f t="shared" si="15"/>
        <v> </v>
      </c>
      <c r="V538" s="4" t="str">
        <f t="shared" si="16"/>
        <v> </v>
      </c>
      <c r="W538" s="123"/>
      <c r="X538" s="123"/>
      <c r="Y538" s="123"/>
      <c r="Z538" s="123"/>
      <c r="AA538" s="123"/>
      <c r="AB538" s="123"/>
      <c r="AC538" s="123"/>
      <c r="AD538" s="123"/>
      <c r="AE538" s="123"/>
    </row>
    <row r="539">
      <c r="A539" s="137">
        <v>11693.0</v>
      </c>
      <c r="B539" s="138" t="s">
        <v>6460</v>
      </c>
      <c r="C539" s="132" t="b">
        <v>1</v>
      </c>
      <c r="D539" s="133">
        <v>44439.0</v>
      </c>
      <c r="E539" s="128" t="str">
        <f t="shared" si="29"/>
        <v>#VALUE!</v>
      </c>
      <c r="F539" s="128" t="str">
        <f t="shared" si="30"/>
        <v>#VALUE!</v>
      </c>
      <c r="G539" s="128" t="str">
        <f t="shared" si="31"/>
        <v>#VALUE!</v>
      </c>
      <c r="H539" s="128" t="str">
        <f t="shared" si="32"/>
        <v>#VALUE!</v>
      </c>
      <c r="I539" s="128" t="str">
        <f t="shared" si="33"/>
        <v>#VALUE!</v>
      </c>
      <c r="J539" s="128" t="str">
        <f t="shared" si="34"/>
        <v>#VALUE!</v>
      </c>
      <c r="K539" s="128" t="str">
        <f t="shared" si="35"/>
        <v>#VALUE!</v>
      </c>
      <c r="L539" s="128" t="str">
        <f t="shared" si="36"/>
        <v>#VALUE!</v>
      </c>
      <c r="M539" s="128" t="str">
        <f t="shared" si="37"/>
        <v>#VALUE!</v>
      </c>
      <c r="N539" s="128" t="str">
        <f t="shared" si="38"/>
        <v>#VALUE!</v>
      </c>
      <c r="O539" s="128" t="str">
        <f t="shared" si="39"/>
        <v>#VALUE!</v>
      </c>
      <c r="P539" s="4" t="str">
        <f t="shared" si="12"/>
        <v>NO RX</v>
      </c>
      <c r="Q539" s="4" t="b">
        <v>0</v>
      </c>
      <c r="R539" s="4" t="str">
        <f t="shared" si="41"/>
        <v>LOW</v>
      </c>
      <c r="S539" s="3"/>
      <c r="T539" s="136">
        <f t="shared" si="42"/>
        <v>44439</v>
      </c>
      <c r="U539" s="4" t="str">
        <f t="shared" si="15"/>
        <v>DUE COMM</v>
      </c>
      <c r="V539" s="4" t="str">
        <f t="shared" si="16"/>
        <v> </v>
      </c>
      <c r="W539" s="123"/>
      <c r="X539" s="123"/>
      <c r="Y539" s="123"/>
      <c r="Z539" s="123"/>
      <c r="AA539" s="123"/>
      <c r="AB539" s="123"/>
      <c r="AC539" s="123"/>
      <c r="AD539" s="123"/>
      <c r="AE539" s="123"/>
    </row>
    <row r="540">
      <c r="A540" s="130">
        <v>11694.0</v>
      </c>
      <c r="B540" s="131" t="s">
        <v>6703</v>
      </c>
      <c r="C540" s="139" t="b">
        <v>1</v>
      </c>
      <c r="D540" s="133">
        <v>44535.0</v>
      </c>
      <c r="E540" s="128" t="str">
        <f t="shared" si="29"/>
        <v>#VALUE!</v>
      </c>
      <c r="F540" s="128" t="str">
        <f t="shared" si="30"/>
        <v>#VALUE!</v>
      </c>
      <c r="G540" s="128" t="str">
        <f t="shared" si="31"/>
        <v>#VALUE!</v>
      </c>
      <c r="H540" s="128" t="str">
        <f t="shared" si="32"/>
        <v>#VALUE!</v>
      </c>
      <c r="I540" s="128" t="str">
        <f t="shared" si="33"/>
        <v>#VALUE!</v>
      </c>
      <c r="J540" s="128" t="str">
        <f t="shared" si="34"/>
        <v>#VALUE!</v>
      </c>
      <c r="K540" s="128" t="str">
        <f t="shared" si="35"/>
        <v>#VALUE!</v>
      </c>
      <c r="L540" s="128" t="str">
        <f t="shared" si="36"/>
        <v>#VALUE!</v>
      </c>
      <c r="M540" s="128" t="str">
        <f t="shared" si="37"/>
        <v>#VALUE!</v>
      </c>
      <c r="N540" s="128" t="str">
        <f t="shared" si="38"/>
        <v>#VALUE!</v>
      </c>
      <c r="O540" s="128" t="str">
        <f t="shared" si="39"/>
        <v>#VALUE!</v>
      </c>
      <c r="P540" s="4" t="str">
        <f t="shared" si="12"/>
        <v>NO RX</v>
      </c>
      <c r="Q540" s="4" t="b">
        <v>0</v>
      </c>
      <c r="R540" s="4" t="str">
        <f t="shared" si="41"/>
        <v>LOW</v>
      </c>
      <c r="S540" s="3">
        <v>43837.0</v>
      </c>
      <c r="T540" s="136">
        <f t="shared" si="42"/>
        <v>44535</v>
      </c>
      <c r="U540" s="4" t="str">
        <f t="shared" si="15"/>
        <v>DUE COMM</v>
      </c>
      <c r="V540" s="4" t="str">
        <f t="shared" si="16"/>
        <v> </v>
      </c>
      <c r="W540" s="123"/>
      <c r="X540" s="123"/>
      <c r="Y540" s="123"/>
      <c r="Z540" s="123"/>
      <c r="AA540" s="123"/>
      <c r="AB540" s="123"/>
      <c r="AC540" s="123"/>
      <c r="AD540" s="123"/>
      <c r="AE540" s="123"/>
    </row>
    <row r="541">
      <c r="A541" s="130">
        <v>11698.0</v>
      </c>
      <c r="B541" s="131" t="s">
        <v>6704</v>
      </c>
      <c r="C541" s="132" t="b">
        <v>1</v>
      </c>
      <c r="D541" s="133">
        <v>44539.0</v>
      </c>
      <c r="E541" s="128" t="str">
        <f t="shared" si="29"/>
        <v>#VALUE!</v>
      </c>
      <c r="F541" s="134" t="str">
        <f t="shared" si="30"/>
        <v>OPI RX</v>
      </c>
      <c r="G541" s="128" t="str">
        <f t="shared" si="31"/>
        <v>#VALUE!</v>
      </c>
      <c r="H541" s="134" t="str">
        <f t="shared" si="32"/>
        <v>OPI RX</v>
      </c>
      <c r="I541" s="128" t="str">
        <f t="shared" si="33"/>
        <v>#VALUE!</v>
      </c>
      <c r="J541" s="128" t="str">
        <f t="shared" si="34"/>
        <v>#VALUE!</v>
      </c>
      <c r="K541" s="128" t="str">
        <f t="shared" si="35"/>
        <v>#VALUE!</v>
      </c>
      <c r="L541" s="128" t="str">
        <f t="shared" si="36"/>
        <v>#VALUE!</v>
      </c>
      <c r="M541" s="128" t="str">
        <f t="shared" si="37"/>
        <v>#VALUE!</v>
      </c>
      <c r="N541" s="128" t="str">
        <f t="shared" si="38"/>
        <v>#VALUE!</v>
      </c>
      <c r="O541" s="128" t="str">
        <f t="shared" si="39"/>
        <v>#VALUE!</v>
      </c>
      <c r="P541" s="135" t="str">
        <f t="shared" si="12"/>
        <v>OPIOIDS</v>
      </c>
      <c r="Q541" s="2" t="b">
        <v>0</v>
      </c>
      <c r="R541" s="4" t="str">
        <f t="shared" si="41"/>
        <v>LOW</v>
      </c>
      <c r="S541" s="3">
        <v>44186.0</v>
      </c>
      <c r="T541" s="136">
        <f t="shared" si="42"/>
        <v>44539</v>
      </c>
      <c r="U541" s="4" t="str">
        <f t="shared" si="15"/>
        <v>DUE COMM</v>
      </c>
      <c r="V541" s="4" t="str">
        <f t="shared" si="16"/>
        <v> </v>
      </c>
      <c r="W541" s="123"/>
      <c r="X541" s="123"/>
      <c r="Y541" s="123"/>
      <c r="Z541" s="123"/>
      <c r="AA541" s="123"/>
      <c r="AB541" s="123"/>
      <c r="AC541" s="123"/>
      <c r="AD541" s="123"/>
      <c r="AE541" s="123"/>
    </row>
    <row r="542">
      <c r="A542" s="142">
        <v>11725.0</v>
      </c>
      <c r="B542" s="143" t="s">
        <v>6705</v>
      </c>
      <c r="C542" s="122" t="b">
        <v>0</v>
      </c>
      <c r="D542" s="3" t="s">
        <v>6461</v>
      </c>
      <c r="E542" s="128" t="str">
        <f t="shared" si="29"/>
        <v>#VALUE!</v>
      </c>
      <c r="F542" s="128" t="str">
        <f t="shared" si="30"/>
        <v>#VALUE!</v>
      </c>
      <c r="G542" s="134" t="str">
        <f t="shared" si="31"/>
        <v>OPI RX</v>
      </c>
      <c r="H542" s="128" t="str">
        <f t="shared" si="32"/>
        <v>#VALUE!</v>
      </c>
      <c r="I542" s="128" t="str">
        <f t="shared" si="33"/>
        <v>#VALUE!</v>
      </c>
      <c r="J542" s="128" t="str">
        <f t="shared" si="34"/>
        <v>#VALUE!</v>
      </c>
      <c r="K542" s="128" t="str">
        <f t="shared" si="35"/>
        <v>#VALUE!</v>
      </c>
      <c r="L542" s="128" t="str">
        <f t="shared" si="36"/>
        <v>#VALUE!</v>
      </c>
      <c r="M542" s="128" t="str">
        <f t="shared" si="37"/>
        <v>#VALUE!</v>
      </c>
      <c r="N542" s="128" t="str">
        <f t="shared" si="38"/>
        <v>#VALUE!</v>
      </c>
      <c r="O542" s="128" t="str">
        <f t="shared" si="39"/>
        <v>#VALUE!</v>
      </c>
      <c r="P542" s="135" t="str">
        <f t="shared" si="12"/>
        <v>OPIOIDS</v>
      </c>
      <c r="Q542" s="4" t="b">
        <v>0</v>
      </c>
      <c r="R542" s="4" t="str">
        <f t="shared" si="41"/>
        <v>LOW</v>
      </c>
      <c r="S542" s="3"/>
      <c r="T542" s="3" t="str">
        <f t="shared" si="42"/>
        <v> - </v>
      </c>
      <c r="U542" s="4" t="str">
        <f t="shared" si="15"/>
        <v>DUE COMM</v>
      </c>
      <c r="V542" s="4" t="str">
        <f t="shared" si="16"/>
        <v> </v>
      </c>
      <c r="W542" s="123"/>
      <c r="X542" s="123"/>
      <c r="Y542" s="123"/>
      <c r="Z542" s="123"/>
      <c r="AA542" s="123"/>
      <c r="AB542" s="123"/>
      <c r="AC542" s="123"/>
      <c r="AD542" s="123"/>
      <c r="AE542" s="123"/>
    </row>
    <row r="543">
      <c r="A543" s="137">
        <v>11728.0</v>
      </c>
      <c r="B543" s="131" t="s">
        <v>6461</v>
      </c>
      <c r="C543" s="132" t="b">
        <v>1</v>
      </c>
      <c r="D543" s="133">
        <v>44414.0</v>
      </c>
      <c r="E543" s="128" t="str">
        <f t="shared" si="29"/>
        <v>#VALUE!</v>
      </c>
      <c r="F543" s="128" t="str">
        <f t="shared" si="30"/>
        <v>#VALUE!</v>
      </c>
      <c r="G543" s="128" t="str">
        <f t="shared" si="31"/>
        <v>#VALUE!</v>
      </c>
      <c r="H543" s="128" t="str">
        <f t="shared" si="32"/>
        <v>#VALUE!</v>
      </c>
      <c r="I543" s="128" t="str">
        <f t="shared" si="33"/>
        <v>#VALUE!</v>
      </c>
      <c r="J543" s="128" t="str">
        <f t="shared" si="34"/>
        <v>#VALUE!</v>
      </c>
      <c r="K543" s="128" t="str">
        <f t="shared" si="35"/>
        <v>#VALUE!</v>
      </c>
      <c r="L543" s="128" t="str">
        <f t="shared" si="36"/>
        <v>#VALUE!</v>
      </c>
      <c r="M543" s="128" t="str">
        <f t="shared" si="37"/>
        <v>#VALUE!</v>
      </c>
      <c r="N543" s="128" t="str">
        <f t="shared" si="38"/>
        <v>#VALUE!</v>
      </c>
      <c r="O543" s="128" t="str">
        <f t="shared" si="39"/>
        <v>#VALUE!</v>
      </c>
      <c r="P543" s="4" t="str">
        <f t="shared" si="12"/>
        <v>NO RX</v>
      </c>
      <c r="Q543" s="2" t="b">
        <v>0</v>
      </c>
      <c r="R543" s="4" t="str">
        <f t="shared" si="41"/>
        <v>LOW</v>
      </c>
      <c r="S543" s="3"/>
      <c r="T543" s="136">
        <f t="shared" si="42"/>
        <v>44414</v>
      </c>
      <c r="U543" s="4" t="str">
        <f t="shared" si="15"/>
        <v>DUE COMM</v>
      </c>
      <c r="V543" s="4" t="str">
        <f t="shared" si="16"/>
        <v> </v>
      </c>
      <c r="W543" s="123"/>
      <c r="X543" s="123"/>
      <c r="Y543" s="123"/>
      <c r="Z543" s="123"/>
      <c r="AA543" s="123"/>
      <c r="AB543" s="123"/>
      <c r="AC543" s="123"/>
      <c r="AD543" s="123"/>
      <c r="AE543" s="123"/>
    </row>
    <row r="544">
      <c r="A544" s="130">
        <v>11733.0</v>
      </c>
      <c r="B544" s="131" t="s">
        <v>6476</v>
      </c>
      <c r="C544" s="139" t="b">
        <v>1</v>
      </c>
      <c r="D544" s="133">
        <v>44502.0</v>
      </c>
      <c r="E544" s="128" t="str">
        <f t="shared" si="29"/>
        <v>#VALUE!</v>
      </c>
      <c r="F544" s="128" t="str">
        <f t="shared" si="30"/>
        <v>#VALUE!</v>
      </c>
      <c r="G544" s="134" t="str">
        <f t="shared" si="31"/>
        <v>OPI RX</v>
      </c>
      <c r="H544" s="128" t="str">
        <f t="shared" si="32"/>
        <v>#VALUE!</v>
      </c>
      <c r="I544" s="128" t="str">
        <f t="shared" si="33"/>
        <v>#VALUE!</v>
      </c>
      <c r="J544" s="128" t="str">
        <f t="shared" si="34"/>
        <v>#VALUE!</v>
      </c>
      <c r="K544" s="128" t="str">
        <f t="shared" si="35"/>
        <v>#VALUE!</v>
      </c>
      <c r="L544" s="128" t="str">
        <f t="shared" si="36"/>
        <v>#VALUE!</v>
      </c>
      <c r="M544" s="128" t="str">
        <f t="shared" si="37"/>
        <v>#VALUE!</v>
      </c>
      <c r="N544" s="128" t="str">
        <f t="shared" si="38"/>
        <v>#VALUE!</v>
      </c>
      <c r="O544" s="128" t="str">
        <f t="shared" si="39"/>
        <v>#VALUE!</v>
      </c>
      <c r="P544" s="135" t="str">
        <f t="shared" si="12"/>
        <v>OPIOIDS</v>
      </c>
      <c r="Q544" s="4" t="b">
        <v>0</v>
      </c>
      <c r="R544" s="4" t="str">
        <f t="shared" si="41"/>
        <v>LOW</v>
      </c>
      <c r="S544" s="3">
        <v>44287.0</v>
      </c>
      <c r="T544" s="136">
        <f t="shared" si="42"/>
        <v>44502</v>
      </c>
      <c r="U544" s="4" t="str">
        <f t="shared" si="15"/>
        <v> </v>
      </c>
      <c r="V544" s="4" t="str">
        <f t="shared" si="16"/>
        <v> </v>
      </c>
      <c r="W544" s="123"/>
      <c r="X544" s="123"/>
      <c r="Y544" s="123"/>
      <c r="Z544" s="123"/>
      <c r="AA544" s="123"/>
      <c r="AB544" s="123"/>
      <c r="AC544" s="123"/>
      <c r="AD544" s="123"/>
      <c r="AE544" s="123"/>
    </row>
    <row r="545">
      <c r="A545" s="137">
        <v>11736.0</v>
      </c>
      <c r="B545" s="138" t="s">
        <v>6706</v>
      </c>
      <c r="C545" s="139" t="b">
        <v>1</v>
      </c>
      <c r="D545" s="133">
        <v>44494.0</v>
      </c>
      <c r="E545" s="128" t="str">
        <f t="shared" si="29"/>
        <v>#VALUE!</v>
      </c>
      <c r="F545" s="134" t="str">
        <f t="shared" si="30"/>
        <v>OPI RX</v>
      </c>
      <c r="G545" s="128" t="str">
        <f t="shared" si="31"/>
        <v>#VALUE!</v>
      </c>
      <c r="H545" s="128" t="str">
        <f t="shared" si="32"/>
        <v>#VALUE!</v>
      </c>
      <c r="I545" s="128" t="str">
        <f t="shared" si="33"/>
        <v>#VALUE!</v>
      </c>
      <c r="J545" s="128" t="str">
        <f t="shared" si="34"/>
        <v>#VALUE!</v>
      </c>
      <c r="K545" s="128" t="str">
        <f t="shared" si="35"/>
        <v>#VALUE!</v>
      </c>
      <c r="L545" s="128" t="str">
        <f t="shared" si="36"/>
        <v>#VALUE!</v>
      </c>
      <c r="M545" s="128" t="str">
        <f t="shared" si="37"/>
        <v>#VALUE!</v>
      </c>
      <c r="N545" s="128" t="str">
        <f t="shared" si="38"/>
        <v>#VALUE!</v>
      </c>
      <c r="O545" s="128" t="str">
        <f t="shared" si="39"/>
        <v>#VALUE!</v>
      </c>
      <c r="P545" s="135" t="str">
        <f t="shared" si="12"/>
        <v>OPIOIDS</v>
      </c>
      <c r="Q545" s="4" t="b">
        <v>1</v>
      </c>
      <c r="R545" s="135" t="str">
        <f t="shared" si="41"/>
        <v>HIGH</v>
      </c>
      <c r="S545" s="3">
        <v>44308.0</v>
      </c>
      <c r="T545" s="136">
        <f t="shared" si="42"/>
        <v>44494</v>
      </c>
      <c r="U545" s="4" t="str">
        <f t="shared" si="15"/>
        <v> </v>
      </c>
      <c r="V545" s="4" t="str">
        <f t="shared" si="16"/>
        <v> </v>
      </c>
      <c r="W545" s="123"/>
      <c r="X545" s="123"/>
      <c r="Y545" s="123"/>
      <c r="Z545" s="123"/>
      <c r="AA545" s="123"/>
      <c r="AB545" s="123"/>
      <c r="AC545" s="123"/>
      <c r="AD545" s="123"/>
      <c r="AE545" s="123"/>
    </row>
    <row r="546">
      <c r="A546" s="137">
        <v>11738.0</v>
      </c>
      <c r="B546" s="138" t="s">
        <v>6707</v>
      </c>
      <c r="C546" s="132" t="b">
        <v>1</v>
      </c>
      <c r="D546" s="133">
        <v>44531.0</v>
      </c>
      <c r="E546" s="128" t="str">
        <f t="shared" si="29"/>
        <v>#VALUE!</v>
      </c>
      <c r="F546" s="128" t="str">
        <f t="shared" si="30"/>
        <v>#VALUE!</v>
      </c>
      <c r="G546" s="128" t="str">
        <f t="shared" si="31"/>
        <v>#VALUE!</v>
      </c>
      <c r="H546" s="128" t="str">
        <f t="shared" si="32"/>
        <v>#VALUE!</v>
      </c>
      <c r="I546" s="128" t="str">
        <f t="shared" si="33"/>
        <v>#VALUE!</v>
      </c>
      <c r="J546" s="128" t="str">
        <f t="shared" si="34"/>
        <v>#VALUE!</v>
      </c>
      <c r="K546" s="128" t="str">
        <f t="shared" si="35"/>
        <v>#VALUE!</v>
      </c>
      <c r="L546" s="128" t="str">
        <f t="shared" si="36"/>
        <v>#VALUE!</v>
      </c>
      <c r="M546" s="128" t="str">
        <f t="shared" si="37"/>
        <v>#VALUE!</v>
      </c>
      <c r="N546" s="128" t="str">
        <f t="shared" si="38"/>
        <v>#VALUE!</v>
      </c>
      <c r="O546" s="128" t="str">
        <f t="shared" si="39"/>
        <v>#VALUE!</v>
      </c>
      <c r="P546" s="4" t="str">
        <f t="shared" si="12"/>
        <v>NO RX</v>
      </c>
      <c r="Q546" s="2" t="b">
        <v>0</v>
      </c>
      <c r="R546" s="4" t="str">
        <f t="shared" si="41"/>
        <v>LOW</v>
      </c>
      <c r="S546" s="3">
        <v>44260.0</v>
      </c>
      <c r="T546" s="136">
        <f t="shared" si="42"/>
        <v>44531</v>
      </c>
      <c r="U546" s="4" t="str">
        <f t="shared" si="15"/>
        <v> </v>
      </c>
      <c r="V546" s="4" t="str">
        <f t="shared" si="16"/>
        <v> </v>
      </c>
      <c r="W546" s="123"/>
      <c r="X546" s="123"/>
      <c r="Y546" s="123"/>
      <c r="Z546" s="123"/>
      <c r="AA546" s="123"/>
      <c r="AB546" s="123"/>
      <c r="AC546" s="123"/>
      <c r="AD546" s="123"/>
      <c r="AE546" s="123"/>
    </row>
    <row r="547">
      <c r="A547" s="142">
        <v>11739.0</v>
      </c>
      <c r="B547" s="143" t="s">
        <v>6708</v>
      </c>
      <c r="C547" s="122" t="b">
        <v>0</v>
      </c>
      <c r="D547" s="3" t="s">
        <v>6461</v>
      </c>
      <c r="E547" s="128" t="str">
        <f t="shared" si="29"/>
        <v>#VALUE!</v>
      </c>
      <c r="F547" s="128" t="str">
        <f t="shared" si="30"/>
        <v>#VALUE!</v>
      </c>
      <c r="G547" s="128" t="str">
        <f t="shared" si="31"/>
        <v>#VALUE!</v>
      </c>
      <c r="H547" s="128" t="str">
        <f t="shared" si="32"/>
        <v>#VALUE!</v>
      </c>
      <c r="I547" s="128" t="str">
        <f t="shared" si="33"/>
        <v>#VALUE!</v>
      </c>
      <c r="J547" s="128" t="str">
        <f t="shared" si="34"/>
        <v>#VALUE!</v>
      </c>
      <c r="K547" s="128" t="str">
        <f t="shared" si="35"/>
        <v>#VALUE!</v>
      </c>
      <c r="L547" s="128" t="str">
        <f t="shared" si="36"/>
        <v>#VALUE!</v>
      </c>
      <c r="M547" s="134" t="str">
        <f t="shared" si="37"/>
        <v>OPI RX</v>
      </c>
      <c r="N547" s="128" t="str">
        <f t="shared" si="38"/>
        <v>#VALUE!</v>
      </c>
      <c r="O547" s="128" t="str">
        <f t="shared" si="39"/>
        <v>#VALUE!</v>
      </c>
      <c r="P547" s="135" t="str">
        <f t="shared" si="12"/>
        <v>OPIOIDS</v>
      </c>
      <c r="Q547" s="2" t="b">
        <v>0</v>
      </c>
      <c r="R547" s="4" t="str">
        <f t="shared" si="41"/>
        <v>LOW</v>
      </c>
      <c r="S547" s="3"/>
      <c r="T547" s="3" t="str">
        <f t="shared" si="42"/>
        <v> - </v>
      </c>
      <c r="U547" s="4" t="str">
        <f t="shared" si="15"/>
        <v>DUE COMM</v>
      </c>
      <c r="V547" s="4" t="str">
        <f t="shared" si="16"/>
        <v> </v>
      </c>
      <c r="W547" s="123"/>
      <c r="X547" s="123"/>
      <c r="Y547" s="123"/>
      <c r="Z547" s="123"/>
      <c r="AA547" s="123"/>
      <c r="AB547" s="123"/>
      <c r="AC547" s="123"/>
      <c r="AD547" s="123"/>
      <c r="AE547" s="123"/>
    </row>
    <row r="548">
      <c r="A548" s="137">
        <v>11745.0</v>
      </c>
      <c r="B548" s="131" t="s">
        <v>6461</v>
      </c>
      <c r="C548" s="139" t="b">
        <v>1</v>
      </c>
      <c r="D548" s="133">
        <v>44387.0</v>
      </c>
      <c r="E548" s="128" t="str">
        <f t="shared" si="29"/>
        <v>#VALUE!</v>
      </c>
      <c r="F548" s="128" t="str">
        <f t="shared" si="30"/>
        <v>#VALUE!</v>
      </c>
      <c r="G548" s="128" t="str">
        <f t="shared" si="31"/>
        <v>#VALUE!</v>
      </c>
      <c r="H548" s="128" t="str">
        <f t="shared" si="32"/>
        <v>#VALUE!</v>
      </c>
      <c r="I548" s="128" t="str">
        <f t="shared" si="33"/>
        <v>#VALUE!</v>
      </c>
      <c r="J548" s="128" t="str">
        <f t="shared" si="34"/>
        <v>#VALUE!</v>
      </c>
      <c r="K548" s="128" t="str">
        <f t="shared" si="35"/>
        <v>#VALUE!</v>
      </c>
      <c r="L548" s="128" t="str">
        <f t="shared" si="36"/>
        <v>#VALUE!</v>
      </c>
      <c r="M548" s="128" t="str">
        <f t="shared" si="37"/>
        <v>#VALUE!</v>
      </c>
      <c r="N548" s="128" t="str">
        <f t="shared" si="38"/>
        <v>#VALUE!</v>
      </c>
      <c r="O548" s="128" t="str">
        <f t="shared" si="39"/>
        <v>#VALUE!</v>
      </c>
      <c r="P548" s="4" t="str">
        <f t="shared" si="12"/>
        <v>NO RX</v>
      </c>
      <c r="Q548" s="4" t="b">
        <v>0</v>
      </c>
      <c r="R548" s="4" t="str">
        <f t="shared" si="41"/>
        <v>LOW</v>
      </c>
      <c r="S548" s="3"/>
      <c r="T548" s="136">
        <f t="shared" si="42"/>
        <v>44387</v>
      </c>
      <c r="U548" s="4" t="str">
        <f t="shared" si="15"/>
        <v>DUE COMM</v>
      </c>
      <c r="V548" s="4" t="str">
        <f t="shared" si="16"/>
        <v> </v>
      </c>
      <c r="W548" s="123"/>
      <c r="X548" s="123"/>
      <c r="Y548" s="123"/>
      <c r="Z548" s="123"/>
      <c r="AA548" s="123"/>
      <c r="AB548" s="123"/>
      <c r="AC548" s="123"/>
      <c r="AD548" s="123"/>
      <c r="AE548" s="123"/>
    </row>
    <row r="549">
      <c r="A549" s="142">
        <v>11756.0</v>
      </c>
      <c r="B549" s="143" t="s">
        <v>6709</v>
      </c>
      <c r="C549" s="122" t="b">
        <v>0</v>
      </c>
      <c r="D549" s="3" t="s">
        <v>6461</v>
      </c>
      <c r="E549" s="128" t="str">
        <f t="shared" si="29"/>
        <v>#VALUE!</v>
      </c>
      <c r="F549" s="128" t="str">
        <f t="shared" si="30"/>
        <v>#VALUE!</v>
      </c>
      <c r="G549" s="128" t="str">
        <f t="shared" si="31"/>
        <v>#VALUE!</v>
      </c>
      <c r="H549" s="128" t="str">
        <f t="shared" si="32"/>
        <v>#VALUE!</v>
      </c>
      <c r="I549" s="128" t="str">
        <f t="shared" si="33"/>
        <v>#VALUE!</v>
      </c>
      <c r="J549" s="128" t="str">
        <f t="shared" si="34"/>
        <v>#VALUE!</v>
      </c>
      <c r="K549" s="128" t="str">
        <f t="shared" si="35"/>
        <v>#VALUE!</v>
      </c>
      <c r="L549" s="128" t="str">
        <f t="shared" si="36"/>
        <v>#VALUE!</v>
      </c>
      <c r="M549" s="134" t="str">
        <f t="shared" si="37"/>
        <v>OPI RX</v>
      </c>
      <c r="N549" s="128" t="str">
        <f t="shared" si="38"/>
        <v>#VALUE!</v>
      </c>
      <c r="O549" s="128" t="str">
        <f t="shared" si="39"/>
        <v>#VALUE!</v>
      </c>
      <c r="P549" s="135" t="str">
        <f t="shared" si="12"/>
        <v>OPIOIDS</v>
      </c>
      <c r="Q549" s="2" t="b">
        <v>0</v>
      </c>
      <c r="R549" s="4" t="str">
        <f t="shared" si="41"/>
        <v>LOW</v>
      </c>
      <c r="S549" s="3"/>
      <c r="T549" s="3" t="str">
        <f t="shared" si="42"/>
        <v> - </v>
      </c>
      <c r="U549" s="4" t="str">
        <f t="shared" si="15"/>
        <v>DUE COMM</v>
      </c>
      <c r="V549" s="4" t="str">
        <f t="shared" si="16"/>
        <v> </v>
      </c>
      <c r="W549" s="123"/>
      <c r="X549" s="123"/>
      <c r="Y549" s="123"/>
      <c r="Z549" s="123"/>
      <c r="AA549" s="123"/>
      <c r="AB549" s="123"/>
      <c r="AC549" s="123"/>
      <c r="AD549" s="123"/>
      <c r="AE549" s="123"/>
    </row>
    <row r="550">
      <c r="A550" s="137">
        <v>11761.0</v>
      </c>
      <c r="B550" s="149" t="s">
        <v>6598</v>
      </c>
      <c r="C550" s="132" t="b">
        <v>1</v>
      </c>
      <c r="D550" s="140">
        <v>44577.0</v>
      </c>
      <c r="E550" s="128" t="str">
        <f t="shared" si="29"/>
        <v>#VALUE!</v>
      </c>
      <c r="F550" s="128" t="str">
        <f t="shared" si="30"/>
        <v>OPI RX</v>
      </c>
      <c r="G550" s="134" t="str">
        <f t="shared" si="31"/>
        <v>#VALUE!</v>
      </c>
      <c r="H550" s="134" t="str">
        <f t="shared" si="32"/>
        <v>#VALUE!</v>
      </c>
      <c r="I550" s="128" t="str">
        <f t="shared" si="33"/>
        <v>#VALUE!</v>
      </c>
      <c r="J550" s="128" t="str">
        <f t="shared" si="34"/>
        <v>#VALUE!</v>
      </c>
      <c r="K550" s="128" t="str">
        <f t="shared" si="35"/>
        <v>#VALUE!</v>
      </c>
      <c r="L550" s="128" t="str">
        <f t="shared" si="36"/>
        <v>#VALUE!</v>
      </c>
      <c r="M550" s="128" t="str">
        <f t="shared" si="37"/>
        <v>#VALUE!</v>
      </c>
      <c r="N550" s="128" t="str">
        <f t="shared" si="38"/>
        <v>#VALUE!</v>
      </c>
      <c r="O550" s="128" t="str">
        <f t="shared" si="39"/>
        <v>#VALUE!</v>
      </c>
      <c r="P550" s="135" t="str">
        <f t="shared" si="12"/>
        <v>OPIOIDS</v>
      </c>
      <c r="Q550" s="4" t="b">
        <v>1</v>
      </c>
      <c r="R550" s="135" t="str">
        <f t="shared" si="41"/>
        <v>HIGH</v>
      </c>
      <c r="S550" s="3"/>
      <c r="T550" s="136">
        <f t="shared" si="42"/>
        <v>44577</v>
      </c>
      <c r="U550" s="4" t="str">
        <f t="shared" si="15"/>
        <v>DUE COMM</v>
      </c>
      <c r="V550" s="4" t="str">
        <f t="shared" si="16"/>
        <v> </v>
      </c>
      <c r="W550" s="123"/>
      <c r="X550" s="123"/>
      <c r="Y550" s="123"/>
      <c r="Z550" s="123"/>
      <c r="AA550" s="123"/>
      <c r="AB550" s="123"/>
      <c r="AC550" s="123"/>
      <c r="AD550" s="123"/>
      <c r="AE550" s="123"/>
    </row>
    <row r="551">
      <c r="A551" s="142">
        <v>11762.0</v>
      </c>
      <c r="B551" s="143" t="s">
        <v>6710</v>
      </c>
      <c r="C551" s="122" t="b">
        <v>0</v>
      </c>
      <c r="D551" s="3" t="s">
        <v>6461</v>
      </c>
      <c r="E551" s="128" t="str">
        <f t="shared" si="29"/>
        <v>#VALUE!</v>
      </c>
      <c r="F551" s="134" t="str">
        <f t="shared" si="30"/>
        <v>OPI RX</v>
      </c>
      <c r="G551" s="128" t="str">
        <f t="shared" si="31"/>
        <v>#VALUE!</v>
      </c>
      <c r="H551" s="128" t="str">
        <f t="shared" si="32"/>
        <v>#VALUE!</v>
      </c>
      <c r="I551" s="128" t="str">
        <f t="shared" si="33"/>
        <v>#VALUE!</v>
      </c>
      <c r="J551" s="128" t="str">
        <f t="shared" si="34"/>
        <v>#VALUE!</v>
      </c>
      <c r="K551" s="128" t="str">
        <f t="shared" si="35"/>
        <v>#VALUE!</v>
      </c>
      <c r="L551" s="128" t="str">
        <f t="shared" si="36"/>
        <v>#VALUE!</v>
      </c>
      <c r="M551" s="128" t="str">
        <f t="shared" si="37"/>
        <v>#VALUE!</v>
      </c>
      <c r="N551" s="128" t="str">
        <f t="shared" si="38"/>
        <v>#VALUE!</v>
      </c>
      <c r="O551" s="128" t="str">
        <f t="shared" si="39"/>
        <v>#VALUE!</v>
      </c>
      <c r="P551" s="135" t="str">
        <f t="shared" si="12"/>
        <v>OPIOIDS</v>
      </c>
      <c r="Q551" s="4" t="b">
        <v>0</v>
      </c>
      <c r="R551" s="4" t="str">
        <f t="shared" si="41"/>
        <v>LOW</v>
      </c>
      <c r="S551" s="3"/>
      <c r="T551" s="3" t="str">
        <f t="shared" si="42"/>
        <v> - </v>
      </c>
      <c r="U551" s="4" t="str">
        <f t="shared" si="15"/>
        <v>DUE COMM</v>
      </c>
      <c r="V551" s="4" t="str">
        <f t="shared" si="16"/>
        <v> </v>
      </c>
      <c r="W551" s="123"/>
      <c r="X551" s="123"/>
      <c r="Y551" s="123"/>
      <c r="Z551" s="123"/>
      <c r="AA551" s="123"/>
      <c r="AB551" s="123"/>
      <c r="AC551" s="123"/>
      <c r="AD551" s="123"/>
      <c r="AE551" s="123"/>
    </row>
    <row r="552">
      <c r="A552" s="130">
        <v>11765.0</v>
      </c>
      <c r="B552" s="131" t="s">
        <v>6512</v>
      </c>
      <c r="C552" s="132" t="b">
        <v>1</v>
      </c>
      <c r="D552" s="133">
        <v>44414.0</v>
      </c>
      <c r="E552" s="128" t="str">
        <f t="shared" si="29"/>
        <v>#VALUE!</v>
      </c>
      <c r="F552" s="128" t="str">
        <f t="shared" si="30"/>
        <v>#VALUE!</v>
      </c>
      <c r="G552" s="128" t="str">
        <f t="shared" si="31"/>
        <v>#VALUE!</v>
      </c>
      <c r="H552" s="128" t="str">
        <f t="shared" si="32"/>
        <v>#VALUE!</v>
      </c>
      <c r="I552" s="128" t="str">
        <f t="shared" si="33"/>
        <v>#VALUE!</v>
      </c>
      <c r="J552" s="128" t="str">
        <f t="shared" si="34"/>
        <v>#VALUE!</v>
      </c>
      <c r="K552" s="128" t="str">
        <f t="shared" si="35"/>
        <v>#VALUE!</v>
      </c>
      <c r="L552" s="128" t="str">
        <f t="shared" si="36"/>
        <v>#VALUE!</v>
      </c>
      <c r="M552" s="134" t="str">
        <f t="shared" si="37"/>
        <v>OPI RX</v>
      </c>
      <c r="N552" s="128" t="str">
        <f t="shared" si="38"/>
        <v>#VALUE!</v>
      </c>
      <c r="O552" s="128" t="str">
        <f t="shared" si="39"/>
        <v>#VALUE!</v>
      </c>
      <c r="P552" s="135" t="str">
        <f t="shared" si="12"/>
        <v>OPIOIDS</v>
      </c>
      <c r="Q552" s="4" t="b">
        <v>0</v>
      </c>
      <c r="R552" s="4" t="str">
        <f t="shared" si="41"/>
        <v>LOW</v>
      </c>
      <c r="S552" s="3"/>
      <c r="T552" s="136">
        <f t="shared" si="42"/>
        <v>44414</v>
      </c>
      <c r="U552" s="4" t="str">
        <f t="shared" si="15"/>
        <v>DUE COMM</v>
      </c>
      <c r="V552" s="4" t="str">
        <f t="shared" si="16"/>
        <v> </v>
      </c>
      <c r="W552" s="123"/>
      <c r="X552" s="123"/>
      <c r="Y552" s="123"/>
      <c r="Z552" s="123"/>
      <c r="AA552" s="123"/>
      <c r="AB552" s="123"/>
      <c r="AC552" s="123"/>
      <c r="AD552" s="123"/>
      <c r="AE552" s="123"/>
    </row>
    <row r="553">
      <c r="A553" s="137">
        <v>11768.0</v>
      </c>
      <c r="B553" s="138" t="s">
        <v>6463</v>
      </c>
      <c r="C553" s="132" t="b">
        <v>1</v>
      </c>
      <c r="D553" s="133">
        <v>44483.0</v>
      </c>
      <c r="E553" s="128" t="str">
        <f t="shared" si="29"/>
        <v>#VALUE!</v>
      </c>
      <c r="F553" s="134" t="str">
        <f t="shared" si="30"/>
        <v>OPI RX</v>
      </c>
      <c r="G553" s="128" t="str">
        <f t="shared" si="31"/>
        <v>#VALUE!</v>
      </c>
      <c r="H553" s="128" t="str">
        <f t="shared" si="32"/>
        <v>#VALUE!</v>
      </c>
      <c r="I553" s="128" t="str">
        <f t="shared" si="33"/>
        <v>#VALUE!</v>
      </c>
      <c r="J553" s="128" t="str">
        <f t="shared" si="34"/>
        <v>#VALUE!</v>
      </c>
      <c r="K553" s="128" t="str">
        <f t="shared" si="35"/>
        <v>#VALUE!</v>
      </c>
      <c r="L553" s="128" t="str">
        <f t="shared" si="36"/>
        <v>#VALUE!</v>
      </c>
      <c r="M553" s="128" t="str">
        <f t="shared" si="37"/>
        <v>#VALUE!</v>
      </c>
      <c r="N553" s="128" t="str">
        <f t="shared" si="38"/>
        <v>#VALUE!</v>
      </c>
      <c r="O553" s="128" t="str">
        <f t="shared" si="39"/>
        <v>#VALUE!</v>
      </c>
      <c r="P553" s="135" t="str">
        <f t="shared" si="12"/>
        <v>OPIOIDS</v>
      </c>
      <c r="Q553" s="4" t="b">
        <v>0</v>
      </c>
      <c r="R553" s="4" t="str">
        <f t="shared" si="41"/>
        <v>LOW</v>
      </c>
      <c r="S553" s="3">
        <v>44271.0</v>
      </c>
      <c r="T553" s="136">
        <f t="shared" si="42"/>
        <v>44483</v>
      </c>
      <c r="U553" s="4" t="str">
        <f t="shared" si="15"/>
        <v> </v>
      </c>
      <c r="V553" s="4" t="str">
        <f t="shared" si="16"/>
        <v> </v>
      </c>
      <c r="W553" s="123"/>
      <c r="X553" s="123"/>
      <c r="Y553" s="123"/>
      <c r="Z553" s="123"/>
      <c r="AA553" s="123"/>
      <c r="AB553" s="123"/>
      <c r="AC553" s="123"/>
      <c r="AD553" s="123"/>
      <c r="AE553" s="123"/>
    </row>
    <row r="554">
      <c r="A554" s="137">
        <v>11773.0</v>
      </c>
      <c r="B554" s="138" t="s">
        <v>6488</v>
      </c>
      <c r="C554" s="132" t="b">
        <v>1</v>
      </c>
      <c r="D554" s="133">
        <v>44556.0</v>
      </c>
      <c r="E554" s="128" t="str">
        <f t="shared" si="29"/>
        <v>#VALUE!</v>
      </c>
      <c r="F554" s="134" t="str">
        <f t="shared" si="30"/>
        <v>OPI RX</v>
      </c>
      <c r="G554" s="128" t="str">
        <f t="shared" si="31"/>
        <v>#VALUE!</v>
      </c>
      <c r="H554" s="128" t="str">
        <f t="shared" si="32"/>
        <v>#VALUE!</v>
      </c>
      <c r="I554" s="128" t="str">
        <f t="shared" si="33"/>
        <v>#VALUE!</v>
      </c>
      <c r="J554" s="128" t="str">
        <f t="shared" si="34"/>
        <v>#VALUE!</v>
      </c>
      <c r="K554" s="128" t="str">
        <f t="shared" si="35"/>
        <v>#VALUE!</v>
      </c>
      <c r="L554" s="128" t="str">
        <f t="shared" si="36"/>
        <v>#VALUE!</v>
      </c>
      <c r="M554" s="128" t="str">
        <f t="shared" si="37"/>
        <v>#VALUE!</v>
      </c>
      <c r="N554" s="128" t="str">
        <f t="shared" si="38"/>
        <v>#VALUE!</v>
      </c>
      <c r="O554" s="128" t="str">
        <f t="shared" si="39"/>
        <v>#VALUE!</v>
      </c>
      <c r="P554" s="135" t="str">
        <f t="shared" si="12"/>
        <v>OPIOIDS</v>
      </c>
      <c r="Q554" s="4" t="b">
        <v>0</v>
      </c>
      <c r="R554" s="4" t="str">
        <f t="shared" si="41"/>
        <v>LOW</v>
      </c>
      <c r="S554" s="3">
        <v>44228.0</v>
      </c>
      <c r="T554" s="136">
        <f t="shared" si="42"/>
        <v>44556</v>
      </c>
      <c r="U554" s="4" t="str">
        <f t="shared" si="15"/>
        <v> </v>
      </c>
      <c r="V554" s="4" t="str">
        <f t="shared" si="16"/>
        <v> </v>
      </c>
      <c r="W554" s="123"/>
      <c r="X554" s="123"/>
      <c r="Y554" s="123"/>
      <c r="Z554" s="123"/>
      <c r="AA554" s="123"/>
      <c r="AB554" s="123"/>
      <c r="AC554" s="123"/>
      <c r="AD554" s="123"/>
      <c r="AE554" s="123"/>
    </row>
    <row r="555">
      <c r="A555" s="142">
        <v>11774.0</v>
      </c>
      <c r="B555" s="143" t="s">
        <v>6563</v>
      </c>
      <c r="C555" s="124" t="b">
        <v>0</v>
      </c>
      <c r="D555" s="3" t="s">
        <v>6461</v>
      </c>
      <c r="E555" s="128" t="str">
        <f t="shared" si="29"/>
        <v>#VALUE!</v>
      </c>
      <c r="F555" s="134" t="str">
        <f t="shared" si="30"/>
        <v>OPI RX</v>
      </c>
      <c r="G555" s="128" t="str">
        <f t="shared" si="31"/>
        <v>#VALUE!</v>
      </c>
      <c r="H555" s="128" t="str">
        <f t="shared" si="32"/>
        <v>#VALUE!</v>
      </c>
      <c r="I555" s="128" t="str">
        <f t="shared" si="33"/>
        <v>#VALUE!</v>
      </c>
      <c r="J555" s="128" t="str">
        <f t="shared" si="34"/>
        <v>#VALUE!</v>
      </c>
      <c r="K555" s="128" t="str">
        <f t="shared" si="35"/>
        <v>#VALUE!</v>
      </c>
      <c r="L555" s="128" t="str">
        <f t="shared" si="36"/>
        <v>#VALUE!</v>
      </c>
      <c r="M555" s="128" t="str">
        <f t="shared" si="37"/>
        <v>#VALUE!</v>
      </c>
      <c r="N555" s="128" t="str">
        <f t="shared" si="38"/>
        <v>#VALUE!</v>
      </c>
      <c r="O555" s="128" t="str">
        <f t="shared" si="39"/>
        <v>#VALUE!</v>
      </c>
      <c r="P555" s="135" t="str">
        <f t="shared" si="12"/>
        <v>OPIOIDS</v>
      </c>
      <c r="Q555" s="4" t="b">
        <v>0</v>
      </c>
      <c r="R555" s="4" t="str">
        <f t="shared" si="41"/>
        <v>LOW</v>
      </c>
      <c r="S555" s="3"/>
      <c r="T555" s="3" t="str">
        <f t="shared" si="42"/>
        <v> - </v>
      </c>
      <c r="U555" s="4" t="str">
        <f t="shared" si="15"/>
        <v>DUE COMM</v>
      </c>
      <c r="V555" s="4" t="str">
        <f t="shared" si="16"/>
        <v> </v>
      </c>
      <c r="W555" s="123"/>
      <c r="X555" s="123"/>
      <c r="Y555" s="123"/>
      <c r="Z555" s="123"/>
      <c r="AA555" s="123"/>
      <c r="AB555" s="123"/>
      <c r="AC555" s="123"/>
      <c r="AD555" s="123"/>
      <c r="AE555" s="123"/>
    </row>
    <row r="556">
      <c r="A556" s="137">
        <v>11784.0</v>
      </c>
      <c r="B556" s="138" t="s">
        <v>6646</v>
      </c>
      <c r="C556" s="132" t="b">
        <v>1</v>
      </c>
      <c r="D556" s="133">
        <v>44531.0</v>
      </c>
      <c r="E556" s="128" t="str">
        <f t="shared" si="29"/>
        <v>#VALUE!</v>
      </c>
      <c r="F556" s="128" t="str">
        <f t="shared" si="30"/>
        <v>#VALUE!</v>
      </c>
      <c r="G556" s="128" t="str">
        <f t="shared" si="31"/>
        <v>#VALUE!</v>
      </c>
      <c r="H556" s="128" t="str">
        <f t="shared" si="32"/>
        <v>#VALUE!</v>
      </c>
      <c r="I556" s="128" t="str">
        <f t="shared" si="33"/>
        <v>#VALUE!</v>
      </c>
      <c r="J556" s="128" t="str">
        <f t="shared" si="34"/>
        <v>#VALUE!</v>
      </c>
      <c r="K556" s="128" t="str">
        <f t="shared" si="35"/>
        <v>#VALUE!</v>
      </c>
      <c r="L556" s="128" t="str">
        <f t="shared" si="36"/>
        <v>#VALUE!</v>
      </c>
      <c r="M556" s="128" t="str">
        <f t="shared" si="37"/>
        <v>#VALUE!</v>
      </c>
      <c r="N556" s="128" t="str">
        <f t="shared" si="38"/>
        <v>#VALUE!</v>
      </c>
      <c r="O556" s="128" t="str">
        <f t="shared" si="39"/>
        <v>#VALUE!</v>
      </c>
      <c r="P556" s="4" t="str">
        <f t="shared" si="12"/>
        <v>NO RX</v>
      </c>
      <c r="Q556" s="4" t="b">
        <v>1</v>
      </c>
      <c r="R556" s="135" t="str">
        <f t="shared" si="41"/>
        <v>HIGH</v>
      </c>
      <c r="S556" s="3">
        <v>44253.0</v>
      </c>
      <c r="T556" s="136">
        <f t="shared" si="42"/>
        <v>44531</v>
      </c>
      <c r="U556" s="4" t="str">
        <f t="shared" si="15"/>
        <v> </v>
      </c>
      <c r="V556" s="4" t="str">
        <f t="shared" si="16"/>
        <v> </v>
      </c>
      <c r="W556" s="123"/>
      <c r="X556" s="123"/>
      <c r="Y556" s="123"/>
      <c r="Z556" s="123"/>
      <c r="AA556" s="123"/>
      <c r="AB556" s="123"/>
      <c r="AC556" s="123"/>
      <c r="AD556" s="123"/>
      <c r="AE556" s="123"/>
    </row>
    <row r="557">
      <c r="A557" s="137">
        <v>11789.0</v>
      </c>
      <c r="B557" s="138" t="s">
        <v>6463</v>
      </c>
      <c r="C557" s="132" t="b">
        <v>1</v>
      </c>
      <c r="D557" s="133">
        <v>44497.0</v>
      </c>
      <c r="E557" s="128" t="str">
        <f t="shared" si="29"/>
        <v>#VALUE!</v>
      </c>
      <c r="F557" s="134" t="str">
        <f t="shared" si="30"/>
        <v>OPI RX</v>
      </c>
      <c r="G557" s="128" t="str">
        <f t="shared" si="31"/>
        <v>#VALUE!</v>
      </c>
      <c r="H557" s="128" t="str">
        <f t="shared" si="32"/>
        <v>#VALUE!</v>
      </c>
      <c r="I557" s="128" t="str">
        <f t="shared" si="33"/>
        <v>#VALUE!</v>
      </c>
      <c r="J557" s="128" t="str">
        <f t="shared" si="34"/>
        <v>#VALUE!</v>
      </c>
      <c r="K557" s="128" t="str">
        <f t="shared" si="35"/>
        <v>#VALUE!</v>
      </c>
      <c r="L557" s="128" t="str">
        <f t="shared" si="36"/>
        <v>#VALUE!</v>
      </c>
      <c r="M557" s="128" t="str">
        <f t="shared" si="37"/>
        <v>#VALUE!</v>
      </c>
      <c r="N557" s="128" t="str">
        <f t="shared" si="38"/>
        <v>#VALUE!</v>
      </c>
      <c r="O557" s="128" t="str">
        <f t="shared" si="39"/>
        <v>#VALUE!</v>
      </c>
      <c r="P557" s="135" t="str">
        <f t="shared" si="12"/>
        <v>OPIOIDS</v>
      </c>
      <c r="Q557" s="2" t="b">
        <v>0</v>
      </c>
      <c r="R557" s="4" t="str">
        <f t="shared" si="41"/>
        <v>LOW</v>
      </c>
      <c r="S557" s="3">
        <v>44246.0</v>
      </c>
      <c r="T557" s="136">
        <f t="shared" si="42"/>
        <v>44497</v>
      </c>
      <c r="U557" s="4" t="str">
        <f t="shared" si="15"/>
        <v> </v>
      </c>
      <c r="V557" s="4" t="str">
        <f t="shared" si="16"/>
        <v> </v>
      </c>
      <c r="W557" s="123"/>
      <c r="X557" s="123"/>
      <c r="Y557" s="123"/>
      <c r="Z557" s="123"/>
      <c r="AA557" s="123"/>
      <c r="AB557" s="123"/>
      <c r="AC557" s="123"/>
      <c r="AD557" s="123"/>
      <c r="AE557" s="123"/>
    </row>
    <row r="558">
      <c r="A558" s="137">
        <v>11792.0</v>
      </c>
      <c r="B558" s="138" t="s">
        <v>6711</v>
      </c>
      <c r="C558" s="139" t="b">
        <v>1</v>
      </c>
      <c r="D558" s="133">
        <v>44519.0</v>
      </c>
      <c r="E558" s="128" t="str">
        <f t="shared" si="29"/>
        <v>#VALUE!</v>
      </c>
      <c r="F558" s="134" t="str">
        <f t="shared" si="30"/>
        <v>OPI RX</v>
      </c>
      <c r="G558" s="128" t="str">
        <f t="shared" si="31"/>
        <v>#VALUE!</v>
      </c>
      <c r="H558" s="128" t="str">
        <f t="shared" si="32"/>
        <v>#VALUE!</v>
      </c>
      <c r="I558" s="128" t="str">
        <f t="shared" si="33"/>
        <v>#VALUE!</v>
      </c>
      <c r="J558" s="134" t="str">
        <f t="shared" si="34"/>
        <v>OPI RX</v>
      </c>
      <c r="K558" s="128" t="str">
        <f t="shared" si="35"/>
        <v>#VALUE!</v>
      </c>
      <c r="L558" s="128" t="str">
        <f t="shared" si="36"/>
        <v>#VALUE!</v>
      </c>
      <c r="M558" s="128" t="str">
        <f t="shared" si="37"/>
        <v>#VALUE!</v>
      </c>
      <c r="N558" s="128" t="str">
        <f t="shared" si="38"/>
        <v>#VALUE!</v>
      </c>
      <c r="O558" s="128" t="str">
        <f t="shared" si="39"/>
        <v>#VALUE!</v>
      </c>
      <c r="P558" s="135" t="str">
        <f t="shared" si="12"/>
        <v>OPIOIDS</v>
      </c>
      <c r="Q558" s="4" t="b">
        <v>1</v>
      </c>
      <c r="R558" s="135" t="str">
        <f t="shared" si="41"/>
        <v>HIGH</v>
      </c>
      <c r="S558" s="3">
        <v>44270.0</v>
      </c>
      <c r="T558" s="136">
        <f t="shared" si="42"/>
        <v>44519</v>
      </c>
      <c r="U558" s="4" t="str">
        <f t="shared" si="15"/>
        <v> </v>
      </c>
      <c r="V558" s="4" t="str">
        <f t="shared" si="16"/>
        <v> </v>
      </c>
      <c r="W558" s="123"/>
      <c r="X558" s="123"/>
      <c r="Y558" s="123"/>
      <c r="Z558" s="123"/>
      <c r="AA558" s="123"/>
      <c r="AB558" s="123"/>
      <c r="AC558" s="123"/>
      <c r="AD558" s="123"/>
      <c r="AE558" s="123"/>
    </row>
    <row r="559">
      <c r="A559" s="155">
        <v>11793.0</v>
      </c>
      <c r="B559" s="2" t="s">
        <v>6465</v>
      </c>
      <c r="C559" s="122" t="b">
        <v>0</v>
      </c>
      <c r="D559" s="3" t="s">
        <v>6461</v>
      </c>
      <c r="E559" s="134" t="str">
        <f t="shared" si="29"/>
        <v>OPI RX</v>
      </c>
      <c r="F559" s="128" t="str">
        <f t="shared" si="30"/>
        <v>#VALUE!</v>
      </c>
      <c r="G559" s="128" t="str">
        <f t="shared" si="31"/>
        <v>#VALUE!</v>
      </c>
      <c r="H559" s="128" t="str">
        <f t="shared" si="32"/>
        <v>#VALUE!</v>
      </c>
      <c r="I559" s="128" t="str">
        <f t="shared" si="33"/>
        <v>#VALUE!</v>
      </c>
      <c r="J559" s="128" t="str">
        <f t="shared" si="34"/>
        <v>#VALUE!</v>
      </c>
      <c r="K559" s="128" t="str">
        <f t="shared" si="35"/>
        <v>#VALUE!</v>
      </c>
      <c r="L559" s="128" t="str">
        <f t="shared" si="36"/>
        <v>#VALUE!</v>
      </c>
      <c r="M559" s="128" t="str">
        <f t="shared" si="37"/>
        <v>#VALUE!</v>
      </c>
      <c r="N559" s="128" t="str">
        <f t="shared" si="38"/>
        <v>#VALUE!</v>
      </c>
      <c r="O559" s="128" t="str">
        <f t="shared" si="39"/>
        <v>#VALUE!</v>
      </c>
      <c r="P559" s="135" t="str">
        <f t="shared" si="12"/>
        <v>OPIOIDS</v>
      </c>
      <c r="Q559" s="2" t="b">
        <v>0</v>
      </c>
      <c r="R559" s="4" t="str">
        <f t="shared" si="41"/>
        <v>LOW</v>
      </c>
      <c r="S559" s="3"/>
      <c r="T559" s="3" t="str">
        <f t="shared" si="42"/>
        <v> - </v>
      </c>
      <c r="U559" s="4" t="str">
        <f t="shared" si="15"/>
        <v>DUE COMM</v>
      </c>
      <c r="V559" s="4" t="str">
        <f t="shared" si="16"/>
        <v> </v>
      </c>
      <c r="W559" s="123"/>
      <c r="X559" s="123"/>
      <c r="Y559" s="123"/>
      <c r="Z559" s="123"/>
      <c r="AA559" s="123"/>
      <c r="AB559" s="123"/>
      <c r="AC559" s="123"/>
      <c r="AD559" s="123"/>
      <c r="AE559" s="123"/>
    </row>
    <row r="560">
      <c r="A560" s="142">
        <v>11798.0</v>
      </c>
      <c r="B560" s="143" t="s">
        <v>6712</v>
      </c>
      <c r="C560" s="122" t="b">
        <v>0</v>
      </c>
      <c r="D560" s="3" t="s">
        <v>6461</v>
      </c>
      <c r="E560" s="128" t="str">
        <f t="shared" si="29"/>
        <v>#VALUE!</v>
      </c>
      <c r="F560" s="128" t="str">
        <f t="shared" si="30"/>
        <v>#VALUE!</v>
      </c>
      <c r="G560" s="128" t="str">
        <f t="shared" si="31"/>
        <v>#VALUE!</v>
      </c>
      <c r="H560" s="128" t="str">
        <f t="shared" si="32"/>
        <v>#VALUE!</v>
      </c>
      <c r="I560" s="128" t="str">
        <f t="shared" si="33"/>
        <v>#VALUE!</v>
      </c>
      <c r="J560" s="128" t="str">
        <f t="shared" si="34"/>
        <v>#VALUE!</v>
      </c>
      <c r="K560" s="128" t="str">
        <f t="shared" si="35"/>
        <v>#VALUE!</v>
      </c>
      <c r="L560" s="128" t="str">
        <f t="shared" si="36"/>
        <v>#VALUE!</v>
      </c>
      <c r="M560" s="134" t="str">
        <f t="shared" si="37"/>
        <v>OPI RX</v>
      </c>
      <c r="N560" s="128" t="str">
        <f t="shared" si="38"/>
        <v>#VALUE!</v>
      </c>
      <c r="O560" s="128" t="str">
        <f t="shared" si="39"/>
        <v>#VALUE!</v>
      </c>
      <c r="P560" s="135" t="str">
        <f t="shared" si="12"/>
        <v>OPIOIDS</v>
      </c>
      <c r="Q560" s="4" t="b">
        <v>0</v>
      </c>
      <c r="R560" s="4" t="str">
        <f t="shared" si="41"/>
        <v>LOW</v>
      </c>
      <c r="S560" s="3"/>
      <c r="T560" s="3" t="str">
        <f t="shared" si="42"/>
        <v> - </v>
      </c>
      <c r="U560" s="4" t="str">
        <f t="shared" si="15"/>
        <v>DUE COMM</v>
      </c>
      <c r="V560" s="4" t="str">
        <f t="shared" si="16"/>
        <v> </v>
      </c>
      <c r="W560" s="123"/>
      <c r="X560" s="123"/>
      <c r="Y560" s="123"/>
      <c r="Z560" s="123"/>
      <c r="AA560" s="123"/>
      <c r="AB560" s="123"/>
      <c r="AC560" s="123"/>
      <c r="AD560" s="123"/>
      <c r="AE560" s="123"/>
    </row>
    <row r="561">
      <c r="A561" s="130">
        <v>11809.0</v>
      </c>
      <c r="B561" s="131" t="s">
        <v>6463</v>
      </c>
      <c r="C561" s="139" t="b">
        <v>1</v>
      </c>
      <c r="D561" s="133">
        <v>44489.0</v>
      </c>
      <c r="E561" s="128" t="str">
        <f t="shared" si="29"/>
        <v>#VALUE!</v>
      </c>
      <c r="F561" s="134" t="str">
        <f t="shared" si="30"/>
        <v>OPI RX</v>
      </c>
      <c r="G561" s="128" t="str">
        <f t="shared" si="31"/>
        <v>#VALUE!</v>
      </c>
      <c r="H561" s="128" t="str">
        <f t="shared" si="32"/>
        <v>#VALUE!</v>
      </c>
      <c r="I561" s="128" t="str">
        <f t="shared" si="33"/>
        <v>#VALUE!</v>
      </c>
      <c r="J561" s="128" t="str">
        <f t="shared" si="34"/>
        <v>#VALUE!</v>
      </c>
      <c r="K561" s="128" t="str">
        <f t="shared" si="35"/>
        <v>#VALUE!</v>
      </c>
      <c r="L561" s="128" t="str">
        <f t="shared" si="36"/>
        <v>#VALUE!</v>
      </c>
      <c r="M561" s="128" t="str">
        <f t="shared" si="37"/>
        <v>#VALUE!</v>
      </c>
      <c r="N561" s="128" t="str">
        <f t="shared" si="38"/>
        <v>#VALUE!</v>
      </c>
      <c r="O561" s="128" t="str">
        <f t="shared" si="39"/>
        <v>#VALUE!</v>
      </c>
      <c r="P561" s="135" t="str">
        <f t="shared" si="12"/>
        <v>OPIOIDS</v>
      </c>
      <c r="Q561" s="4" t="b">
        <v>1</v>
      </c>
      <c r="R561" s="135" t="str">
        <f t="shared" si="41"/>
        <v>HIGH</v>
      </c>
      <c r="S561" s="3">
        <v>44277.0</v>
      </c>
      <c r="T561" s="136">
        <f t="shared" si="42"/>
        <v>44489</v>
      </c>
      <c r="U561" s="4" t="str">
        <f t="shared" si="15"/>
        <v> </v>
      </c>
      <c r="V561" s="4" t="str">
        <f t="shared" si="16"/>
        <v> </v>
      </c>
      <c r="W561" s="123"/>
      <c r="X561" s="123"/>
      <c r="Y561" s="123"/>
      <c r="Z561" s="123"/>
      <c r="AA561" s="123"/>
      <c r="AB561" s="123"/>
      <c r="AC561" s="123"/>
      <c r="AD561" s="123"/>
      <c r="AE561" s="123"/>
    </row>
    <row r="562">
      <c r="A562" s="130">
        <v>11810.0</v>
      </c>
      <c r="B562" s="131" t="s">
        <v>6713</v>
      </c>
      <c r="C562" s="139" t="b">
        <v>1</v>
      </c>
      <c r="D562" s="133">
        <v>44447.0</v>
      </c>
      <c r="E562" s="128" t="str">
        <f t="shared" si="29"/>
        <v>#VALUE!</v>
      </c>
      <c r="F562" s="128" t="str">
        <f t="shared" si="30"/>
        <v>#VALUE!</v>
      </c>
      <c r="G562" s="128" t="str">
        <f t="shared" si="31"/>
        <v>#VALUE!</v>
      </c>
      <c r="H562" s="128" t="str">
        <f t="shared" si="32"/>
        <v>#VALUE!</v>
      </c>
      <c r="I562" s="128" t="str">
        <f t="shared" si="33"/>
        <v>#VALUE!</v>
      </c>
      <c r="J562" s="128" t="str">
        <f t="shared" si="34"/>
        <v>#VALUE!</v>
      </c>
      <c r="K562" s="128" t="str">
        <f t="shared" si="35"/>
        <v>#VALUE!</v>
      </c>
      <c r="L562" s="128" t="str">
        <f t="shared" si="36"/>
        <v>#VALUE!</v>
      </c>
      <c r="M562" s="128" t="str">
        <f t="shared" si="37"/>
        <v>#VALUE!</v>
      </c>
      <c r="N562" s="128" t="str">
        <f t="shared" si="38"/>
        <v>#VALUE!</v>
      </c>
      <c r="O562" s="128" t="str">
        <f t="shared" si="39"/>
        <v>#VALUE!</v>
      </c>
      <c r="P562" s="4" t="str">
        <f t="shared" si="12"/>
        <v>NO RX</v>
      </c>
      <c r="Q562" s="4" t="b">
        <v>1</v>
      </c>
      <c r="R562" s="135" t="str">
        <f t="shared" si="41"/>
        <v>HIGH</v>
      </c>
      <c r="S562" s="3"/>
      <c r="T562" s="136">
        <f t="shared" si="42"/>
        <v>44447</v>
      </c>
      <c r="U562" s="4" t="str">
        <f t="shared" si="15"/>
        <v>DUE COMM</v>
      </c>
      <c r="V562" s="4" t="str">
        <f t="shared" si="16"/>
        <v> </v>
      </c>
      <c r="W562" s="123"/>
      <c r="X562" s="123"/>
      <c r="Y562" s="123"/>
      <c r="Z562" s="123"/>
      <c r="AA562" s="123"/>
      <c r="AB562" s="123"/>
      <c r="AC562" s="123"/>
      <c r="AD562" s="123"/>
      <c r="AE562" s="123"/>
    </row>
    <row r="563">
      <c r="A563" s="130">
        <v>11812.0</v>
      </c>
      <c r="B563" s="131" t="s">
        <v>6466</v>
      </c>
      <c r="C563" s="132" t="b">
        <v>1</v>
      </c>
      <c r="D563" s="133">
        <v>44480.0</v>
      </c>
      <c r="E563" s="128" t="str">
        <f t="shared" si="29"/>
        <v>#VALUE!</v>
      </c>
      <c r="F563" s="128" t="str">
        <f t="shared" si="30"/>
        <v>#VALUE!</v>
      </c>
      <c r="G563" s="134" t="str">
        <f t="shared" si="31"/>
        <v>OPI RX</v>
      </c>
      <c r="H563" s="128" t="str">
        <f t="shared" si="32"/>
        <v>#VALUE!</v>
      </c>
      <c r="I563" s="128" t="str">
        <f t="shared" si="33"/>
        <v>#VALUE!</v>
      </c>
      <c r="J563" s="128" t="str">
        <f t="shared" si="34"/>
        <v>#VALUE!</v>
      </c>
      <c r="K563" s="128" t="str">
        <f t="shared" si="35"/>
        <v>#VALUE!</v>
      </c>
      <c r="L563" s="128" t="str">
        <f t="shared" si="36"/>
        <v>#VALUE!</v>
      </c>
      <c r="M563" s="128" t="str">
        <f t="shared" si="37"/>
        <v>#VALUE!</v>
      </c>
      <c r="N563" s="128" t="str">
        <f t="shared" si="38"/>
        <v>#VALUE!</v>
      </c>
      <c r="O563" s="128" t="str">
        <f t="shared" si="39"/>
        <v>#VALUE!</v>
      </c>
      <c r="P563" s="135" t="str">
        <f t="shared" si="12"/>
        <v>OPIOIDS</v>
      </c>
      <c r="Q563" s="4" t="b">
        <v>0</v>
      </c>
      <c r="R563" s="4" t="str">
        <f t="shared" si="41"/>
        <v>LOW</v>
      </c>
      <c r="S563" s="3">
        <v>44260.0</v>
      </c>
      <c r="T563" s="136">
        <f t="shared" si="42"/>
        <v>44480</v>
      </c>
      <c r="U563" s="4" t="str">
        <f t="shared" si="15"/>
        <v> </v>
      </c>
      <c r="V563" s="4" t="str">
        <f t="shared" si="16"/>
        <v> </v>
      </c>
      <c r="W563" s="123"/>
      <c r="X563" s="123"/>
      <c r="Y563" s="123"/>
      <c r="Z563" s="123"/>
      <c r="AA563" s="123"/>
      <c r="AB563" s="123"/>
      <c r="AC563" s="123"/>
      <c r="AD563" s="123"/>
      <c r="AE563" s="123"/>
    </row>
    <row r="564">
      <c r="A564" s="130">
        <v>11825.0</v>
      </c>
      <c r="B564" s="131" t="s">
        <v>6714</v>
      </c>
      <c r="C564" s="132" t="b">
        <v>1</v>
      </c>
      <c r="D564" s="133">
        <v>44496.0</v>
      </c>
      <c r="E564" s="128" t="str">
        <f t="shared" si="29"/>
        <v>#VALUE!</v>
      </c>
      <c r="F564" s="128" t="str">
        <f t="shared" si="30"/>
        <v>#VALUE!</v>
      </c>
      <c r="G564" s="128" t="str">
        <f t="shared" si="31"/>
        <v>#VALUE!</v>
      </c>
      <c r="H564" s="134" t="str">
        <f t="shared" si="32"/>
        <v>OPI RX</v>
      </c>
      <c r="I564" s="128" t="str">
        <f t="shared" si="33"/>
        <v>#VALUE!</v>
      </c>
      <c r="J564" s="128" t="str">
        <f t="shared" si="34"/>
        <v>#VALUE!</v>
      </c>
      <c r="K564" s="128" t="str">
        <f t="shared" si="35"/>
        <v>#VALUE!</v>
      </c>
      <c r="L564" s="128" t="str">
        <f t="shared" si="36"/>
        <v>#VALUE!</v>
      </c>
      <c r="M564" s="128" t="str">
        <f t="shared" si="37"/>
        <v>#VALUE!</v>
      </c>
      <c r="N564" s="128" t="str">
        <f t="shared" si="38"/>
        <v>#VALUE!</v>
      </c>
      <c r="O564" s="128" t="str">
        <f t="shared" si="39"/>
        <v>#VALUE!</v>
      </c>
      <c r="P564" s="135" t="str">
        <f t="shared" si="12"/>
        <v>OPIOIDS</v>
      </c>
      <c r="Q564" s="4" t="b">
        <v>1</v>
      </c>
      <c r="R564" s="135" t="str">
        <f t="shared" si="41"/>
        <v>HIGH</v>
      </c>
      <c r="S564" s="3">
        <v>44364.0</v>
      </c>
      <c r="T564" s="136">
        <f t="shared" si="42"/>
        <v>44496</v>
      </c>
      <c r="U564" s="4" t="str">
        <f t="shared" si="15"/>
        <v> </v>
      </c>
      <c r="V564" s="4" t="str">
        <f t="shared" si="16"/>
        <v> </v>
      </c>
      <c r="W564" s="123"/>
      <c r="X564" s="123"/>
      <c r="Y564" s="123"/>
      <c r="Z564" s="123"/>
      <c r="AA564" s="123"/>
      <c r="AB564" s="123"/>
      <c r="AC564" s="123"/>
      <c r="AD564" s="123"/>
      <c r="AE564" s="123"/>
    </row>
    <row r="565">
      <c r="A565" s="137">
        <v>11827.0</v>
      </c>
      <c r="B565" s="138" t="s">
        <v>6594</v>
      </c>
      <c r="C565" s="139" t="b">
        <v>1</v>
      </c>
      <c r="D565" s="133">
        <v>44539.0</v>
      </c>
      <c r="E565" s="134" t="str">
        <f t="shared" si="29"/>
        <v>OPI RX</v>
      </c>
      <c r="F565" s="128" t="str">
        <f t="shared" si="30"/>
        <v>#VALUE!</v>
      </c>
      <c r="G565" s="128" t="str">
        <f t="shared" si="31"/>
        <v>#VALUE!</v>
      </c>
      <c r="H565" s="128" t="str">
        <f t="shared" si="32"/>
        <v>#VALUE!</v>
      </c>
      <c r="I565" s="128" t="str">
        <f t="shared" si="33"/>
        <v>#VALUE!</v>
      </c>
      <c r="J565" s="128" t="str">
        <f t="shared" si="34"/>
        <v>#VALUE!</v>
      </c>
      <c r="K565" s="128" t="str">
        <f t="shared" si="35"/>
        <v>#VALUE!</v>
      </c>
      <c r="L565" s="128" t="str">
        <f t="shared" si="36"/>
        <v>#VALUE!</v>
      </c>
      <c r="M565" s="128" t="str">
        <f t="shared" si="37"/>
        <v>#VALUE!</v>
      </c>
      <c r="N565" s="128" t="str">
        <f t="shared" si="38"/>
        <v>#VALUE!</v>
      </c>
      <c r="O565" s="128" t="str">
        <f t="shared" si="39"/>
        <v>#VALUE!</v>
      </c>
      <c r="P565" s="135" t="str">
        <f t="shared" si="12"/>
        <v>OPIOIDS</v>
      </c>
      <c r="Q565" s="4" t="b">
        <v>0</v>
      </c>
      <c r="R565" s="4" t="str">
        <f t="shared" si="41"/>
        <v>LOW</v>
      </c>
      <c r="S565" s="3">
        <v>44424.0</v>
      </c>
      <c r="T565" s="136">
        <f t="shared" si="42"/>
        <v>44539</v>
      </c>
      <c r="U565" s="4" t="str">
        <f t="shared" si="15"/>
        <v> </v>
      </c>
      <c r="V565" s="4" t="str">
        <f t="shared" si="16"/>
        <v> </v>
      </c>
      <c r="W565" s="123"/>
      <c r="X565" s="123"/>
      <c r="Y565" s="123"/>
      <c r="Z565" s="123"/>
      <c r="AA565" s="123"/>
      <c r="AB565" s="123"/>
      <c r="AC565" s="123"/>
      <c r="AD565" s="123"/>
      <c r="AE565" s="123"/>
    </row>
    <row r="566">
      <c r="A566" s="130">
        <v>11830.0</v>
      </c>
      <c r="B566" s="131" t="s">
        <v>6491</v>
      </c>
      <c r="C566" s="132" t="b">
        <v>1</v>
      </c>
      <c r="D566" s="133">
        <v>44497.0</v>
      </c>
      <c r="E566" s="128" t="str">
        <f t="shared" si="29"/>
        <v>#VALUE!</v>
      </c>
      <c r="F566" s="134" t="str">
        <f t="shared" si="30"/>
        <v>OPI RX</v>
      </c>
      <c r="G566" s="128" t="str">
        <f t="shared" si="31"/>
        <v>#VALUE!</v>
      </c>
      <c r="H566" s="128" t="str">
        <f t="shared" si="32"/>
        <v>#VALUE!</v>
      </c>
      <c r="I566" s="128" t="str">
        <f t="shared" si="33"/>
        <v>#VALUE!</v>
      </c>
      <c r="J566" s="128" t="str">
        <f t="shared" si="34"/>
        <v>#VALUE!</v>
      </c>
      <c r="K566" s="128" t="str">
        <f t="shared" si="35"/>
        <v>#VALUE!</v>
      </c>
      <c r="L566" s="128" t="str">
        <f t="shared" si="36"/>
        <v>#VALUE!</v>
      </c>
      <c r="M566" s="128" t="str">
        <f t="shared" si="37"/>
        <v>#VALUE!</v>
      </c>
      <c r="N566" s="128" t="str">
        <f t="shared" si="38"/>
        <v>#VALUE!</v>
      </c>
      <c r="O566" s="128" t="str">
        <f t="shared" si="39"/>
        <v>#VALUE!</v>
      </c>
      <c r="P566" s="135" t="str">
        <f t="shared" si="12"/>
        <v>OPIOIDS</v>
      </c>
      <c r="Q566" s="4" t="b">
        <v>0</v>
      </c>
      <c r="R566" s="4" t="str">
        <f t="shared" si="41"/>
        <v>LOW</v>
      </c>
      <c r="S566" s="3">
        <v>44142.0</v>
      </c>
      <c r="T566" s="136">
        <f t="shared" si="42"/>
        <v>44497</v>
      </c>
      <c r="U566" s="4" t="str">
        <f t="shared" si="15"/>
        <v>DUE COMM</v>
      </c>
      <c r="V566" s="4" t="str">
        <f t="shared" si="16"/>
        <v> </v>
      </c>
      <c r="W566" s="123"/>
      <c r="X566" s="123"/>
      <c r="Y566" s="123"/>
      <c r="Z566" s="123"/>
      <c r="AA566" s="123"/>
      <c r="AB566" s="123"/>
      <c r="AC566" s="123"/>
      <c r="AD566" s="123"/>
      <c r="AE566" s="123"/>
    </row>
    <row r="567">
      <c r="A567" s="137">
        <v>11831.0</v>
      </c>
      <c r="B567" s="138" t="s">
        <v>6715</v>
      </c>
      <c r="C567" s="139" t="b">
        <v>1</v>
      </c>
      <c r="D567" s="133">
        <v>44535.0</v>
      </c>
      <c r="E567" s="128" t="str">
        <f t="shared" si="29"/>
        <v>#VALUE!</v>
      </c>
      <c r="F567" s="128" t="str">
        <f t="shared" si="30"/>
        <v>#VALUE!</v>
      </c>
      <c r="G567" s="128" t="str">
        <f t="shared" si="31"/>
        <v>#VALUE!</v>
      </c>
      <c r="H567" s="128" t="str">
        <f t="shared" si="32"/>
        <v>#VALUE!</v>
      </c>
      <c r="I567" s="128" t="str">
        <f t="shared" si="33"/>
        <v>#VALUE!</v>
      </c>
      <c r="J567" s="128" t="str">
        <f t="shared" si="34"/>
        <v>#VALUE!</v>
      </c>
      <c r="K567" s="128" t="str">
        <f t="shared" si="35"/>
        <v>#VALUE!</v>
      </c>
      <c r="L567" s="128" t="str">
        <f t="shared" si="36"/>
        <v>#VALUE!</v>
      </c>
      <c r="M567" s="134" t="str">
        <f t="shared" si="37"/>
        <v>OPI RX</v>
      </c>
      <c r="N567" s="128" t="str">
        <f t="shared" si="38"/>
        <v>#VALUE!</v>
      </c>
      <c r="O567" s="128" t="str">
        <f t="shared" si="39"/>
        <v>#VALUE!</v>
      </c>
      <c r="P567" s="135" t="str">
        <f t="shared" si="12"/>
        <v>OPIOIDS</v>
      </c>
      <c r="Q567" s="4" t="b">
        <v>0</v>
      </c>
      <c r="R567" s="4" t="str">
        <f t="shared" si="41"/>
        <v>LOW</v>
      </c>
      <c r="S567" s="3">
        <v>44379.0</v>
      </c>
      <c r="T567" s="136">
        <f t="shared" si="42"/>
        <v>44535</v>
      </c>
      <c r="U567" s="4" t="str">
        <f t="shared" si="15"/>
        <v> </v>
      </c>
      <c r="V567" s="4" t="str">
        <f t="shared" si="16"/>
        <v> </v>
      </c>
      <c r="W567" s="123"/>
      <c r="X567" s="123"/>
      <c r="Y567" s="123"/>
      <c r="Z567" s="123"/>
      <c r="AA567" s="123"/>
      <c r="AB567" s="123"/>
      <c r="AC567" s="123"/>
      <c r="AD567" s="123"/>
      <c r="AE567" s="123"/>
    </row>
    <row r="568">
      <c r="A568" s="130">
        <v>11839.0</v>
      </c>
      <c r="B568" s="131" t="s">
        <v>6544</v>
      </c>
      <c r="C568" s="132" t="b">
        <v>1</v>
      </c>
      <c r="D568" s="140">
        <v>44577.0</v>
      </c>
      <c r="E568" s="128" t="str">
        <f t="shared" si="29"/>
        <v>#VALUE!</v>
      </c>
      <c r="F568" s="134" t="str">
        <f t="shared" si="30"/>
        <v>OPI RX</v>
      </c>
      <c r="G568" s="128" t="str">
        <f t="shared" si="31"/>
        <v>#VALUE!</v>
      </c>
      <c r="H568" s="128" t="str">
        <f t="shared" si="32"/>
        <v>#VALUE!</v>
      </c>
      <c r="I568" s="128" t="str">
        <f t="shared" si="33"/>
        <v>#VALUE!</v>
      </c>
      <c r="J568" s="128" t="str">
        <f t="shared" si="34"/>
        <v>#VALUE!</v>
      </c>
      <c r="K568" s="128" t="str">
        <f t="shared" si="35"/>
        <v>#VALUE!</v>
      </c>
      <c r="L568" s="128" t="str">
        <f t="shared" si="36"/>
        <v>#VALUE!</v>
      </c>
      <c r="M568" s="128" t="str">
        <f t="shared" si="37"/>
        <v>#VALUE!</v>
      </c>
      <c r="N568" s="128" t="str">
        <f t="shared" si="38"/>
        <v>#VALUE!</v>
      </c>
      <c r="O568" s="128" t="str">
        <f t="shared" si="39"/>
        <v>#VALUE!</v>
      </c>
      <c r="P568" s="135" t="str">
        <f t="shared" si="12"/>
        <v>OPIOIDS</v>
      </c>
      <c r="Q568" s="2" t="b">
        <v>0</v>
      </c>
      <c r="R568" s="4" t="str">
        <f t="shared" si="41"/>
        <v>LOW</v>
      </c>
      <c r="S568" s="3"/>
      <c r="T568" s="136">
        <f t="shared" si="42"/>
        <v>44577</v>
      </c>
      <c r="U568" s="4" t="str">
        <f t="shared" si="15"/>
        <v>DUE COMM</v>
      </c>
      <c r="V568" s="4" t="str">
        <f t="shared" si="16"/>
        <v> </v>
      </c>
      <c r="W568" s="123"/>
      <c r="X568" s="123"/>
      <c r="Y568" s="123"/>
      <c r="Z568" s="123"/>
      <c r="AA568" s="123"/>
      <c r="AB568" s="123"/>
      <c r="AC568" s="123"/>
      <c r="AD568" s="123"/>
      <c r="AE568" s="123"/>
    </row>
    <row r="569">
      <c r="A569" s="130">
        <v>11852.0</v>
      </c>
      <c r="B569" s="131" t="s">
        <v>6481</v>
      </c>
      <c r="C569" s="132" t="b">
        <v>1</v>
      </c>
      <c r="D569" s="133">
        <v>44453.0</v>
      </c>
      <c r="E569" s="134" t="str">
        <f t="shared" si="29"/>
        <v>OPI RX</v>
      </c>
      <c r="F569" s="128" t="str">
        <f t="shared" si="30"/>
        <v>#VALUE!</v>
      </c>
      <c r="G569" s="128" t="str">
        <f t="shared" si="31"/>
        <v>#VALUE!</v>
      </c>
      <c r="H569" s="128" t="str">
        <f t="shared" si="32"/>
        <v>#VALUE!</v>
      </c>
      <c r="I569" s="128" t="str">
        <f t="shared" si="33"/>
        <v>#VALUE!</v>
      </c>
      <c r="J569" s="128" t="str">
        <f t="shared" si="34"/>
        <v>#VALUE!</v>
      </c>
      <c r="K569" s="128" t="str">
        <f t="shared" si="35"/>
        <v>#VALUE!</v>
      </c>
      <c r="L569" s="128" t="str">
        <f t="shared" si="36"/>
        <v>#VALUE!</v>
      </c>
      <c r="M569" s="128" t="str">
        <f t="shared" si="37"/>
        <v>#VALUE!</v>
      </c>
      <c r="N569" s="128" t="str">
        <f t="shared" si="38"/>
        <v>#VALUE!</v>
      </c>
      <c r="O569" s="128" t="str">
        <f t="shared" si="39"/>
        <v>#VALUE!</v>
      </c>
      <c r="P569" s="135" t="str">
        <f t="shared" si="12"/>
        <v>OPIOIDS</v>
      </c>
      <c r="Q569" s="4" t="b">
        <v>0</v>
      </c>
      <c r="R569" s="4" t="str">
        <f t="shared" si="41"/>
        <v>LOW</v>
      </c>
      <c r="S569" s="3"/>
      <c r="T569" s="136">
        <f t="shared" si="42"/>
        <v>44453</v>
      </c>
      <c r="U569" s="4" t="str">
        <f t="shared" si="15"/>
        <v>DUE COMM</v>
      </c>
      <c r="V569" s="4" t="str">
        <f t="shared" si="16"/>
        <v> </v>
      </c>
      <c r="W569" s="123"/>
      <c r="X569" s="123"/>
      <c r="Y569" s="123"/>
      <c r="Z569" s="123"/>
      <c r="AA569" s="123"/>
      <c r="AB569" s="123"/>
      <c r="AC569" s="123"/>
      <c r="AD569" s="123"/>
      <c r="AE569" s="123"/>
    </row>
    <row r="570">
      <c r="A570" s="142">
        <v>11855.0</v>
      </c>
      <c r="B570" s="143" t="s">
        <v>6512</v>
      </c>
      <c r="C570" s="122" t="b">
        <v>0</v>
      </c>
      <c r="D570" s="3" t="s">
        <v>6461</v>
      </c>
      <c r="E570" s="128" t="str">
        <f t="shared" si="29"/>
        <v>#VALUE!</v>
      </c>
      <c r="F570" s="128" t="str">
        <f t="shared" si="30"/>
        <v>#VALUE!</v>
      </c>
      <c r="G570" s="128" t="str">
        <f t="shared" si="31"/>
        <v>#VALUE!</v>
      </c>
      <c r="H570" s="128" t="str">
        <f t="shared" si="32"/>
        <v>#VALUE!</v>
      </c>
      <c r="I570" s="128" t="str">
        <f t="shared" si="33"/>
        <v>#VALUE!</v>
      </c>
      <c r="J570" s="128" t="str">
        <f t="shared" si="34"/>
        <v>#VALUE!</v>
      </c>
      <c r="K570" s="128" t="str">
        <f t="shared" si="35"/>
        <v>#VALUE!</v>
      </c>
      <c r="L570" s="128" t="str">
        <f t="shared" si="36"/>
        <v>#VALUE!</v>
      </c>
      <c r="M570" s="134" t="str">
        <f t="shared" si="37"/>
        <v>OPI RX</v>
      </c>
      <c r="N570" s="128" t="str">
        <f t="shared" si="38"/>
        <v>#VALUE!</v>
      </c>
      <c r="O570" s="128" t="str">
        <f t="shared" si="39"/>
        <v>#VALUE!</v>
      </c>
      <c r="P570" s="135" t="str">
        <f t="shared" si="12"/>
        <v>OPIOIDS</v>
      </c>
      <c r="Q570" s="4" t="b">
        <v>0</v>
      </c>
      <c r="R570" s="4" t="str">
        <f t="shared" si="41"/>
        <v>LOW</v>
      </c>
      <c r="S570" s="3"/>
      <c r="T570" s="3" t="str">
        <f t="shared" si="42"/>
        <v> - </v>
      </c>
      <c r="U570" s="4" t="str">
        <f t="shared" si="15"/>
        <v>DUE COMM</v>
      </c>
      <c r="V570" s="4" t="str">
        <f t="shared" si="16"/>
        <v> </v>
      </c>
      <c r="W570" s="123"/>
      <c r="X570" s="123"/>
      <c r="Y570" s="123"/>
      <c r="Z570" s="123"/>
      <c r="AA570" s="123"/>
      <c r="AB570" s="123"/>
      <c r="AC570" s="123"/>
      <c r="AD570" s="123"/>
      <c r="AE570" s="123"/>
    </row>
    <row r="571">
      <c r="A571" s="130">
        <v>11856.0</v>
      </c>
      <c r="B571" s="131" t="s">
        <v>6500</v>
      </c>
      <c r="C571" s="132" t="b">
        <v>1</v>
      </c>
      <c r="D571" s="133">
        <v>44489.0</v>
      </c>
      <c r="E571" s="128" t="str">
        <f t="shared" si="29"/>
        <v>#VALUE!</v>
      </c>
      <c r="F571" s="128" t="str">
        <f t="shared" si="30"/>
        <v>#VALUE!</v>
      </c>
      <c r="G571" s="128" t="str">
        <f t="shared" si="31"/>
        <v>#VALUE!</v>
      </c>
      <c r="H571" s="128" t="str">
        <f t="shared" si="32"/>
        <v>#VALUE!</v>
      </c>
      <c r="I571" s="128" t="str">
        <f t="shared" si="33"/>
        <v>#VALUE!</v>
      </c>
      <c r="J571" s="128" t="str">
        <f t="shared" si="34"/>
        <v>#VALUE!</v>
      </c>
      <c r="K571" s="128" t="str">
        <f t="shared" si="35"/>
        <v>#VALUE!</v>
      </c>
      <c r="L571" s="128" t="str">
        <f t="shared" si="36"/>
        <v>#VALUE!</v>
      </c>
      <c r="M571" s="134" t="str">
        <f t="shared" si="37"/>
        <v>OPI RX</v>
      </c>
      <c r="N571" s="128" t="str">
        <f t="shared" si="38"/>
        <v>#VALUE!</v>
      </c>
      <c r="O571" s="128" t="str">
        <f t="shared" si="39"/>
        <v>#VALUE!</v>
      </c>
      <c r="P571" s="135" t="str">
        <f t="shared" si="12"/>
        <v>OPIOIDS</v>
      </c>
      <c r="Q571" s="2" t="b">
        <v>0</v>
      </c>
      <c r="R571" s="4" t="str">
        <f t="shared" si="41"/>
        <v>LOW</v>
      </c>
      <c r="S571" s="3">
        <v>44440.0</v>
      </c>
      <c r="T571" s="136">
        <f t="shared" si="42"/>
        <v>44489</v>
      </c>
      <c r="U571" s="4" t="str">
        <f t="shared" si="15"/>
        <v> </v>
      </c>
      <c r="V571" s="4" t="str">
        <f t="shared" si="16"/>
        <v> </v>
      </c>
      <c r="W571" s="123"/>
      <c r="X571" s="123"/>
      <c r="Y571" s="123"/>
      <c r="Z571" s="123"/>
      <c r="AA571" s="123"/>
      <c r="AB571" s="123"/>
      <c r="AC571" s="123"/>
      <c r="AD571" s="123"/>
      <c r="AE571" s="123"/>
    </row>
    <row r="572">
      <c r="A572" s="130">
        <v>11858.0</v>
      </c>
      <c r="B572" s="131" t="s">
        <v>6475</v>
      </c>
      <c r="C572" s="139" t="b">
        <v>1</v>
      </c>
      <c r="D572" s="133">
        <v>44559.0</v>
      </c>
      <c r="E572" s="128" t="str">
        <f t="shared" si="29"/>
        <v>#VALUE!</v>
      </c>
      <c r="F572" s="134" t="str">
        <f t="shared" si="30"/>
        <v>OPI RX</v>
      </c>
      <c r="G572" s="128" t="str">
        <f t="shared" si="31"/>
        <v>#VALUE!</v>
      </c>
      <c r="H572" s="128" t="str">
        <f t="shared" si="32"/>
        <v>#VALUE!</v>
      </c>
      <c r="I572" s="128" t="str">
        <f t="shared" si="33"/>
        <v>#VALUE!</v>
      </c>
      <c r="J572" s="128" t="str">
        <f t="shared" si="34"/>
        <v>#VALUE!</v>
      </c>
      <c r="K572" s="128" t="str">
        <f t="shared" si="35"/>
        <v>#VALUE!</v>
      </c>
      <c r="L572" s="128" t="str">
        <f t="shared" si="36"/>
        <v>#VALUE!</v>
      </c>
      <c r="M572" s="128" t="str">
        <f t="shared" si="37"/>
        <v>#VALUE!</v>
      </c>
      <c r="N572" s="128" t="str">
        <f t="shared" si="38"/>
        <v>#VALUE!</v>
      </c>
      <c r="O572" s="128" t="str">
        <f t="shared" si="39"/>
        <v>#VALUE!</v>
      </c>
      <c r="P572" s="135" t="str">
        <f t="shared" si="12"/>
        <v>OPIOIDS</v>
      </c>
      <c r="Q572" s="4" t="b">
        <v>1</v>
      </c>
      <c r="R572" s="135" t="str">
        <f t="shared" si="41"/>
        <v>HIGH</v>
      </c>
      <c r="S572" s="3">
        <v>44315.0</v>
      </c>
      <c r="T572" s="136">
        <f t="shared" si="42"/>
        <v>44559</v>
      </c>
      <c r="U572" s="4" t="str">
        <f t="shared" si="15"/>
        <v> </v>
      </c>
      <c r="V572" s="4" t="str">
        <f t="shared" si="16"/>
        <v> </v>
      </c>
      <c r="W572" s="123"/>
      <c r="X572" s="123"/>
      <c r="Y572" s="123"/>
      <c r="Z572" s="123"/>
      <c r="AA572" s="123"/>
      <c r="AB572" s="123"/>
      <c r="AC572" s="123"/>
      <c r="AD572" s="123"/>
      <c r="AE572" s="123"/>
    </row>
    <row r="573">
      <c r="A573" s="151">
        <v>11864.0</v>
      </c>
      <c r="B573" s="134" t="s">
        <v>6461</v>
      </c>
      <c r="C573" s="132" t="b">
        <v>1</v>
      </c>
      <c r="D573" s="133">
        <v>44529.0</v>
      </c>
      <c r="E573" s="128" t="str">
        <f t="shared" si="29"/>
        <v>#VALUE!</v>
      </c>
      <c r="F573" s="128" t="str">
        <f t="shared" si="30"/>
        <v>#VALUE!</v>
      </c>
      <c r="G573" s="128" t="str">
        <f t="shared" si="31"/>
        <v>#VALUE!</v>
      </c>
      <c r="H573" s="128" t="str">
        <f t="shared" si="32"/>
        <v>#VALUE!</v>
      </c>
      <c r="I573" s="128" t="str">
        <f t="shared" si="33"/>
        <v>#VALUE!</v>
      </c>
      <c r="J573" s="128" t="str">
        <f t="shared" si="34"/>
        <v>#VALUE!</v>
      </c>
      <c r="K573" s="128" t="str">
        <f t="shared" si="35"/>
        <v>#VALUE!</v>
      </c>
      <c r="L573" s="128" t="str">
        <f t="shared" si="36"/>
        <v>#VALUE!</v>
      </c>
      <c r="M573" s="128" t="str">
        <f t="shared" si="37"/>
        <v>#VALUE!</v>
      </c>
      <c r="N573" s="128" t="str">
        <f t="shared" si="38"/>
        <v>#VALUE!</v>
      </c>
      <c r="O573" s="128" t="str">
        <f t="shared" si="39"/>
        <v>#VALUE!</v>
      </c>
      <c r="P573" s="4" t="str">
        <f t="shared" si="12"/>
        <v>NO RX</v>
      </c>
      <c r="Q573" s="4" t="b">
        <v>0</v>
      </c>
      <c r="R573" s="4" t="str">
        <f t="shared" si="41"/>
        <v>LOW</v>
      </c>
      <c r="S573" s="3">
        <v>44253.0</v>
      </c>
      <c r="T573" s="136">
        <f t="shared" si="42"/>
        <v>44529</v>
      </c>
      <c r="U573" s="4" t="str">
        <f t="shared" si="15"/>
        <v> </v>
      </c>
      <c r="V573" s="4" t="str">
        <f t="shared" si="16"/>
        <v> </v>
      </c>
      <c r="W573" s="123"/>
      <c r="X573" s="123"/>
      <c r="Y573" s="123"/>
      <c r="Z573" s="123"/>
      <c r="AA573" s="123"/>
      <c r="AB573" s="123"/>
      <c r="AC573" s="123"/>
      <c r="AD573" s="123"/>
      <c r="AE573" s="123"/>
    </row>
    <row r="574">
      <c r="A574" s="130">
        <v>11865.0</v>
      </c>
      <c r="B574" s="131" t="s">
        <v>6716</v>
      </c>
      <c r="C574" s="132" t="b">
        <v>1</v>
      </c>
      <c r="D574" s="133">
        <v>44565.0</v>
      </c>
      <c r="E574" s="128" t="str">
        <f t="shared" si="29"/>
        <v>#VALUE!</v>
      </c>
      <c r="F574" s="128" t="str">
        <f t="shared" si="30"/>
        <v>#VALUE!</v>
      </c>
      <c r="G574" s="128" t="str">
        <f t="shared" si="31"/>
        <v>#VALUE!</v>
      </c>
      <c r="H574" s="128" t="str">
        <f t="shared" si="32"/>
        <v>#VALUE!</v>
      </c>
      <c r="I574" s="128" t="str">
        <f t="shared" si="33"/>
        <v>#VALUE!</v>
      </c>
      <c r="J574" s="128" t="str">
        <f t="shared" si="34"/>
        <v>#VALUE!</v>
      </c>
      <c r="K574" s="128" t="str">
        <f t="shared" si="35"/>
        <v>#VALUE!</v>
      </c>
      <c r="L574" s="128" t="str">
        <f t="shared" si="36"/>
        <v>#VALUE!</v>
      </c>
      <c r="M574" s="134" t="str">
        <f t="shared" si="37"/>
        <v>OPI RX</v>
      </c>
      <c r="N574" s="128" t="str">
        <f t="shared" si="38"/>
        <v>#VALUE!</v>
      </c>
      <c r="O574" s="128" t="str">
        <f t="shared" si="39"/>
        <v>#VALUE!</v>
      </c>
      <c r="P574" s="135" t="str">
        <f t="shared" si="12"/>
        <v>OPIOIDS</v>
      </c>
      <c r="Q574" s="2" t="b">
        <v>1</v>
      </c>
      <c r="R574" s="135" t="str">
        <f t="shared" si="41"/>
        <v>HIGH</v>
      </c>
      <c r="S574" s="145">
        <v>44277.0</v>
      </c>
      <c r="T574" s="136">
        <f t="shared" si="42"/>
        <v>44565</v>
      </c>
      <c r="U574" s="4" t="str">
        <f t="shared" si="15"/>
        <v> </v>
      </c>
      <c r="V574" s="4" t="str">
        <f t="shared" si="16"/>
        <v> </v>
      </c>
      <c r="W574" s="123"/>
      <c r="X574" s="123"/>
      <c r="Y574" s="123"/>
      <c r="Z574" s="123"/>
      <c r="AA574" s="123"/>
      <c r="AB574" s="123"/>
      <c r="AC574" s="123"/>
      <c r="AD574" s="123"/>
      <c r="AE574" s="123"/>
    </row>
    <row r="575">
      <c r="A575" s="130">
        <v>11870.0</v>
      </c>
      <c r="B575" s="131" t="s">
        <v>6717</v>
      </c>
      <c r="C575" s="132" t="b">
        <v>1</v>
      </c>
      <c r="D575" s="133">
        <v>44410.0</v>
      </c>
      <c r="E575" s="134" t="str">
        <f t="shared" si="29"/>
        <v>OPI RX</v>
      </c>
      <c r="F575" s="128" t="str">
        <f t="shared" si="30"/>
        <v>#VALUE!</v>
      </c>
      <c r="G575" s="128" t="str">
        <f t="shared" si="31"/>
        <v>#VALUE!</v>
      </c>
      <c r="H575" s="128" t="str">
        <f t="shared" si="32"/>
        <v>#VALUE!</v>
      </c>
      <c r="I575" s="128" t="str">
        <f t="shared" si="33"/>
        <v>#VALUE!</v>
      </c>
      <c r="J575" s="128" t="str">
        <f t="shared" si="34"/>
        <v>#VALUE!</v>
      </c>
      <c r="K575" s="128" t="str">
        <f t="shared" si="35"/>
        <v>#VALUE!</v>
      </c>
      <c r="L575" s="128" t="str">
        <f t="shared" si="36"/>
        <v>#VALUE!</v>
      </c>
      <c r="M575" s="128" t="str">
        <f t="shared" si="37"/>
        <v>#VALUE!</v>
      </c>
      <c r="N575" s="128" t="str">
        <f t="shared" si="38"/>
        <v>#VALUE!</v>
      </c>
      <c r="O575" s="128" t="str">
        <f t="shared" si="39"/>
        <v>#VALUE!</v>
      </c>
      <c r="P575" s="135" t="str">
        <f t="shared" si="12"/>
        <v>OPIOIDS</v>
      </c>
      <c r="Q575" s="2" t="b">
        <v>0</v>
      </c>
      <c r="R575" s="4" t="str">
        <f t="shared" si="41"/>
        <v>LOW</v>
      </c>
      <c r="S575" s="3"/>
      <c r="T575" s="136">
        <f t="shared" si="42"/>
        <v>44410</v>
      </c>
      <c r="U575" s="4" t="str">
        <f t="shared" si="15"/>
        <v>DUE COMM</v>
      </c>
      <c r="V575" s="4" t="str">
        <f t="shared" si="16"/>
        <v> </v>
      </c>
      <c r="W575" s="123"/>
      <c r="X575" s="123"/>
      <c r="Y575" s="123"/>
      <c r="Z575" s="123"/>
      <c r="AA575" s="123"/>
      <c r="AB575" s="123"/>
      <c r="AC575" s="123"/>
      <c r="AD575" s="123"/>
      <c r="AE575" s="123"/>
    </row>
    <row r="576">
      <c r="A576" s="142">
        <v>11873.0</v>
      </c>
      <c r="B576" s="143" t="s">
        <v>6718</v>
      </c>
      <c r="C576" s="122" t="b">
        <v>0</v>
      </c>
      <c r="D576" s="3" t="s">
        <v>6461</v>
      </c>
      <c r="E576" s="128" t="str">
        <f t="shared" si="29"/>
        <v>#VALUE!</v>
      </c>
      <c r="F576" s="134" t="str">
        <f t="shared" si="30"/>
        <v>OPI RX</v>
      </c>
      <c r="G576" s="128" t="str">
        <f t="shared" si="31"/>
        <v>#VALUE!</v>
      </c>
      <c r="H576" s="134" t="str">
        <f t="shared" si="32"/>
        <v>OPI RX</v>
      </c>
      <c r="I576" s="128" t="str">
        <f t="shared" si="33"/>
        <v>#VALUE!</v>
      </c>
      <c r="J576" s="128" t="str">
        <f t="shared" si="34"/>
        <v>#VALUE!</v>
      </c>
      <c r="K576" s="128" t="str">
        <f t="shared" si="35"/>
        <v>#VALUE!</v>
      </c>
      <c r="L576" s="128" t="str">
        <f t="shared" si="36"/>
        <v>#VALUE!</v>
      </c>
      <c r="M576" s="128" t="str">
        <f t="shared" si="37"/>
        <v>#VALUE!</v>
      </c>
      <c r="N576" s="128" t="str">
        <f t="shared" si="38"/>
        <v>#VALUE!</v>
      </c>
      <c r="O576" s="128" t="str">
        <f t="shared" si="39"/>
        <v>#VALUE!</v>
      </c>
      <c r="P576" s="135" t="str">
        <f t="shared" si="12"/>
        <v>OPIOIDS</v>
      </c>
      <c r="Q576" s="4" t="b">
        <v>0</v>
      </c>
      <c r="R576" s="4" t="str">
        <f t="shared" si="41"/>
        <v>LOW</v>
      </c>
      <c r="S576" s="3"/>
      <c r="T576" s="3" t="str">
        <f t="shared" si="42"/>
        <v> - </v>
      </c>
      <c r="U576" s="4" t="str">
        <f t="shared" si="15"/>
        <v>DUE COMM</v>
      </c>
      <c r="V576" s="4" t="str">
        <f t="shared" si="16"/>
        <v> </v>
      </c>
      <c r="W576" s="123"/>
      <c r="X576" s="123"/>
      <c r="Y576" s="123"/>
      <c r="Z576" s="123"/>
      <c r="AA576" s="123"/>
      <c r="AB576" s="123"/>
      <c r="AC576" s="123"/>
      <c r="AD576" s="123"/>
      <c r="AE576" s="123"/>
    </row>
    <row r="577">
      <c r="A577" s="142">
        <v>11878.0</v>
      </c>
      <c r="B577" s="143" t="s">
        <v>6500</v>
      </c>
      <c r="C577" s="122" t="b">
        <v>0</v>
      </c>
      <c r="D577" s="3" t="s">
        <v>6461</v>
      </c>
      <c r="E577" s="128" t="str">
        <f t="shared" si="29"/>
        <v>#VALUE!</v>
      </c>
      <c r="F577" s="128" t="str">
        <f t="shared" si="30"/>
        <v>#VALUE!</v>
      </c>
      <c r="G577" s="128" t="str">
        <f t="shared" si="31"/>
        <v>#VALUE!</v>
      </c>
      <c r="H577" s="128" t="str">
        <f t="shared" si="32"/>
        <v>#VALUE!</v>
      </c>
      <c r="I577" s="128" t="str">
        <f t="shared" si="33"/>
        <v>#VALUE!</v>
      </c>
      <c r="J577" s="128" t="str">
        <f t="shared" si="34"/>
        <v>#VALUE!</v>
      </c>
      <c r="K577" s="128" t="str">
        <f t="shared" si="35"/>
        <v>#VALUE!</v>
      </c>
      <c r="L577" s="128" t="str">
        <f t="shared" si="36"/>
        <v>#VALUE!</v>
      </c>
      <c r="M577" s="134" t="str">
        <f t="shared" si="37"/>
        <v>OPI RX</v>
      </c>
      <c r="N577" s="128" t="str">
        <f t="shared" si="38"/>
        <v>#VALUE!</v>
      </c>
      <c r="O577" s="128" t="str">
        <f t="shared" si="39"/>
        <v>#VALUE!</v>
      </c>
      <c r="P577" s="135" t="str">
        <f t="shared" si="12"/>
        <v>OPIOIDS</v>
      </c>
      <c r="Q577" s="4" t="b">
        <v>0</v>
      </c>
      <c r="R577" s="4" t="str">
        <f t="shared" si="41"/>
        <v>LOW</v>
      </c>
      <c r="S577" s="3"/>
      <c r="T577" s="3" t="str">
        <f t="shared" si="42"/>
        <v> - </v>
      </c>
      <c r="U577" s="4" t="str">
        <f t="shared" si="15"/>
        <v>DUE COMM</v>
      </c>
      <c r="V577" s="4" t="str">
        <f t="shared" si="16"/>
        <v> </v>
      </c>
      <c r="W577" s="123"/>
      <c r="X577" s="123"/>
      <c r="Y577" s="123"/>
      <c r="Z577" s="123"/>
      <c r="AA577" s="123"/>
      <c r="AB577" s="123"/>
      <c r="AC577" s="123"/>
      <c r="AD577" s="123"/>
      <c r="AE577" s="123"/>
    </row>
    <row r="578">
      <c r="A578" s="137">
        <v>11880.0</v>
      </c>
      <c r="B578" s="138" t="s">
        <v>6483</v>
      </c>
      <c r="C578" s="132" t="b">
        <v>1</v>
      </c>
      <c r="D578" s="133">
        <v>44466.0</v>
      </c>
      <c r="E578" s="128" t="str">
        <f t="shared" si="29"/>
        <v>#VALUE!</v>
      </c>
      <c r="F578" s="128" t="str">
        <f t="shared" si="30"/>
        <v>#VALUE!</v>
      </c>
      <c r="G578" s="128" t="str">
        <f t="shared" si="31"/>
        <v>#VALUE!</v>
      </c>
      <c r="H578" s="128" t="str">
        <f t="shared" si="32"/>
        <v>#VALUE!</v>
      </c>
      <c r="I578" s="128" t="str">
        <f t="shared" si="33"/>
        <v>#VALUE!</v>
      </c>
      <c r="J578" s="128" t="str">
        <f t="shared" si="34"/>
        <v>#VALUE!</v>
      </c>
      <c r="K578" s="128" t="str">
        <f t="shared" si="35"/>
        <v>#VALUE!</v>
      </c>
      <c r="L578" s="128" t="str">
        <f t="shared" si="36"/>
        <v>#VALUE!</v>
      </c>
      <c r="M578" s="128" t="str">
        <f t="shared" si="37"/>
        <v>#VALUE!</v>
      </c>
      <c r="N578" s="128" t="str">
        <f t="shared" si="38"/>
        <v>#VALUE!</v>
      </c>
      <c r="O578" s="128" t="str">
        <f t="shared" si="39"/>
        <v>#VALUE!</v>
      </c>
      <c r="P578" s="4" t="str">
        <f t="shared" si="12"/>
        <v>NO RX</v>
      </c>
      <c r="Q578" s="4" t="b">
        <v>0</v>
      </c>
      <c r="R578" s="4" t="str">
        <f t="shared" si="41"/>
        <v>LOW</v>
      </c>
      <c r="S578" s="3"/>
      <c r="T578" s="136">
        <f t="shared" si="42"/>
        <v>44466</v>
      </c>
      <c r="U578" s="4" t="str">
        <f t="shared" si="15"/>
        <v>DUE COMM</v>
      </c>
      <c r="V578" s="4" t="str">
        <f t="shared" si="16"/>
        <v> </v>
      </c>
      <c r="W578" s="123"/>
      <c r="X578" s="123"/>
      <c r="Y578" s="123"/>
      <c r="Z578" s="123"/>
      <c r="AA578" s="123"/>
      <c r="AB578" s="123"/>
      <c r="AC578" s="123"/>
      <c r="AD578" s="123"/>
      <c r="AE578" s="123"/>
    </row>
    <row r="579">
      <c r="A579" s="130">
        <v>11881.0</v>
      </c>
      <c r="B579" s="131" t="s">
        <v>6500</v>
      </c>
      <c r="C579" s="139" t="b">
        <v>1</v>
      </c>
      <c r="D579" s="133">
        <v>44474.0</v>
      </c>
      <c r="E579" s="128" t="str">
        <f t="shared" si="29"/>
        <v>#VALUE!</v>
      </c>
      <c r="F579" s="128" t="str">
        <f t="shared" si="30"/>
        <v>#VALUE!</v>
      </c>
      <c r="G579" s="128" t="str">
        <f t="shared" si="31"/>
        <v>#VALUE!</v>
      </c>
      <c r="H579" s="128" t="str">
        <f t="shared" si="32"/>
        <v>#VALUE!</v>
      </c>
      <c r="I579" s="128" t="str">
        <f t="shared" si="33"/>
        <v>#VALUE!</v>
      </c>
      <c r="J579" s="128" t="str">
        <f t="shared" si="34"/>
        <v>#VALUE!</v>
      </c>
      <c r="K579" s="128" t="str">
        <f t="shared" si="35"/>
        <v>#VALUE!</v>
      </c>
      <c r="L579" s="128" t="str">
        <f t="shared" si="36"/>
        <v>#VALUE!</v>
      </c>
      <c r="M579" s="134" t="str">
        <f t="shared" si="37"/>
        <v>OPI RX</v>
      </c>
      <c r="N579" s="128" t="str">
        <f t="shared" si="38"/>
        <v>#VALUE!</v>
      </c>
      <c r="O579" s="128" t="str">
        <f t="shared" si="39"/>
        <v>#VALUE!</v>
      </c>
      <c r="P579" s="135" t="str">
        <f t="shared" si="12"/>
        <v>OPIOIDS</v>
      </c>
      <c r="Q579" s="4" t="b">
        <v>0</v>
      </c>
      <c r="R579" s="4" t="str">
        <f t="shared" si="41"/>
        <v>LOW</v>
      </c>
      <c r="S579" s="3">
        <v>44287.0</v>
      </c>
      <c r="T579" s="136">
        <f t="shared" si="42"/>
        <v>44474</v>
      </c>
      <c r="U579" s="4" t="str">
        <f t="shared" si="15"/>
        <v> </v>
      </c>
      <c r="V579" s="4" t="str">
        <f t="shared" si="16"/>
        <v> </v>
      </c>
      <c r="W579" s="123"/>
      <c r="X579" s="123"/>
      <c r="Y579" s="123"/>
      <c r="Z579" s="123"/>
      <c r="AA579" s="123"/>
      <c r="AB579" s="123"/>
      <c r="AC579" s="123"/>
      <c r="AD579" s="123"/>
      <c r="AE579" s="123"/>
    </row>
    <row r="580">
      <c r="A580" s="130">
        <v>11883.0</v>
      </c>
      <c r="B580" s="131" t="s">
        <v>6719</v>
      </c>
      <c r="C580" s="139" t="b">
        <v>1</v>
      </c>
      <c r="D580" s="133">
        <v>44490.0</v>
      </c>
      <c r="E580" s="128" t="str">
        <f t="shared" si="29"/>
        <v>#VALUE!</v>
      </c>
      <c r="F580" s="128" t="str">
        <f t="shared" si="30"/>
        <v>#VALUE!</v>
      </c>
      <c r="G580" s="134" t="str">
        <f t="shared" si="31"/>
        <v>OPI RX</v>
      </c>
      <c r="H580" s="128" t="str">
        <f t="shared" si="32"/>
        <v>#VALUE!</v>
      </c>
      <c r="I580" s="128" t="str">
        <f t="shared" si="33"/>
        <v>#VALUE!</v>
      </c>
      <c r="J580" s="128" t="str">
        <f t="shared" si="34"/>
        <v>#VALUE!</v>
      </c>
      <c r="K580" s="128" t="str">
        <f t="shared" si="35"/>
        <v>#VALUE!</v>
      </c>
      <c r="L580" s="128" t="str">
        <f t="shared" si="36"/>
        <v>#VALUE!</v>
      </c>
      <c r="M580" s="128" t="str">
        <f t="shared" si="37"/>
        <v>#VALUE!</v>
      </c>
      <c r="N580" s="128" t="str">
        <f t="shared" si="38"/>
        <v>#VALUE!</v>
      </c>
      <c r="O580" s="128" t="str">
        <f t="shared" si="39"/>
        <v>#VALUE!</v>
      </c>
      <c r="P580" s="135" t="str">
        <f t="shared" si="12"/>
        <v>OPIOIDS</v>
      </c>
      <c r="Q580" s="2" t="b">
        <v>0</v>
      </c>
      <c r="R580" s="4" t="str">
        <f t="shared" si="41"/>
        <v>LOW</v>
      </c>
      <c r="S580" s="3">
        <v>44280.0</v>
      </c>
      <c r="T580" s="136">
        <f t="shared" si="42"/>
        <v>44490</v>
      </c>
      <c r="U580" s="4" t="str">
        <f t="shared" si="15"/>
        <v> </v>
      </c>
      <c r="V580" s="4" t="str">
        <f t="shared" si="16"/>
        <v> </v>
      </c>
      <c r="W580" s="123"/>
      <c r="X580" s="123"/>
      <c r="Y580" s="123"/>
      <c r="Z580" s="123"/>
      <c r="AA580" s="123"/>
      <c r="AB580" s="123"/>
      <c r="AC580" s="123"/>
      <c r="AD580" s="123"/>
      <c r="AE580" s="123"/>
    </row>
    <row r="581">
      <c r="A581" s="152">
        <v>11884.0</v>
      </c>
      <c r="B581" s="138" t="s">
        <v>6720</v>
      </c>
      <c r="C581" s="132" t="b">
        <v>1</v>
      </c>
      <c r="D581" s="133">
        <v>44539.0</v>
      </c>
      <c r="E581" s="128" t="str">
        <f t="shared" si="29"/>
        <v>#VALUE!</v>
      </c>
      <c r="F581" s="134" t="str">
        <f t="shared" si="30"/>
        <v>OPI RX</v>
      </c>
      <c r="G581" s="128" t="str">
        <f t="shared" si="31"/>
        <v>#VALUE!</v>
      </c>
      <c r="H581" s="128" t="str">
        <f t="shared" si="32"/>
        <v>#VALUE!</v>
      </c>
      <c r="I581" s="128" t="str">
        <f t="shared" si="33"/>
        <v>#VALUE!</v>
      </c>
      <c r="J581" s="134" t="str">
        <f t="shared" si="34"/>
        <v>OPI RX</v>
      </c>
      <c r="K581" s="128" t="str">
        <f t="shared" si="35"/>
        <v>#VALUE!</v>
      </c>
      <c r="L581" s="128" t="str">
        <f t="shared" si="36"/>
        <v>#VALUE!</v>
      </c>
      <c r="M581" s="128" t="str">
        <f t="shared" si="37"/>
        <v>#VALUE!</v>
      </c>
      <c r="N581" s="128" t="str">
        <f t="shared" si="38"/>
        <v>#VALUE!</v>
      </c>
      <c r="O581" s="128" t="str">
        <f t="shared" si="39"/>
        <v>#VALUE!</v>
      </c>
      <c r="P581" s="135" t="str">
        <f t="shared" si="12"/>
        <v>OPIOIDS</v>
      </c>
      <c r="Q581" s="2" t="b">
        <v>0</v>
      </c>
      <c r="R581" s="4" t="str">
        <f t="shared" si="41"/>
        <v>LOW</v>
      </c>
      <c r="S581" s="3">
        <v>44334.0</v>
      </c>
      <c r="T581" s="136">
        <f t="shared" si="42"/>
        <v>44539</v>
      </c>
      <c r="U581" s="4" t="str">
        <f t="shared" si="15"/>
        <v> </v>
      </c>
      <c r="V581" s="4" t="str">
        <f t="shared" si="16"/>
        <v> </v>
      </c>
      <c r="W581" s="123"/>
      <c r="X581" s="123"/>
      <c r="Y581" s="123"/>
      <c r="Z581" s="123"/>
      <c r="AA581" s="123"/>
      <c r="AB581" s="123"/>
      <c r="AC581" s="123"/>
      <c r="AD581" s="123"/>
      <c r="AE581" s="123"/>
    </row>
    <row r="582">
      <c r="A582" s="142">
        <v>11891.0</v>
      </c>
      <c r="B582" s="2" t="s">
        <v>6461</v>
      </c>
      <c r="C582" s="122" t="b">
        <v>0</v>
      </c>
      <c r="D582" s="3" t="s">
        <v>6461</v>
      </c>
      <c r="E582" s="128" t="str">
        <f t="shared" si="29"/>
        <v>#VALUE!</v>
      </c>
      <c r="F582" s="128" t="str">
        <f t="shared" si="30"/>
        <v>#VALUE!</v>
      </c>
      <c r="G582" s="128" t="str">
        <f t="shared" si="31"/>
        <v>#VALUE!</v>
      </c>
      <c r="H582" s="128" t="str">
        <f t="shared" si="32"/>
        <v>#VALUE!</v>
      </c>
      <c r="I582" s="128" t="str">
        <f t="shared" si="33"/>
        <v>#VALUE!</v>
      </c>
      <c r="J582" s="128" t="str">
        <f t="shared" si="34"/>
        <v>#VALUE!</v>
      </c>
      <c r="K582" s="128" t="str">
        <f t="shared" si="35"/>
        <v>#VALUE!</v>
      </c>
      <c r="L582" s="128" t="str">
        <f t="shared" si="36"/>
        <v>#VALUE!</v>
      </c>
      <c r="M582" s="128" t="str">
        <f t="shared" si="37"/>
        <v>#VALUE!</v>
      </c>
      <c r="N582" s="128" t="str">
        <f t="shared" si="38"/>
        <v>#VALUE!</v>
      </c>
      <c r="O582" s="128" t="str">
        <f t="shared" si="39"/>
        <v>#VALUE!</v>
      </c>
      <c r="P582" s="4" t="str">
        <f t="shared" si="12"/>
        <v>NO RX</v>
      </c>
      <c r="Q582" s="4" t="b">
        <v>0</v>
      </c>
      <c r="R582" s="4" t="str">
        <f t="shared" si="41"/>
        <v>LOW</v>
      </c>
      <c r="S582" s="3"/>
      <c r="T582" s="3" t="str">
        <f t="shared" si="42"/>
        <v> - </v>
      </c>
      <c r="U582" s="4" t="str">
        <f t="shared" si="15"/>
        <v>DUE COMM</v>
      </c>
      <c r="V582" s="4" t="str">
        <f t="shared" si="16"/>
        <v> </v>
      </c>
      <c r="W582" s="123"/>
      <c r="X582" s="123"/>
      <c r="Y582" s="123"/>
      <c r="Z582" s="123"/>
      <c r="AA582" s="123"/>
      <c r="AB582" s="123"/>
      <c r="AC582" s="123"/>
      <c r="AD582" s="123"/>
      <c r="AE582" s="123"/>
    </row>
    <row r="583">
      <c r="A583" s="137">
        <v>11903.0</v>
      </c>
      <c r="B583" s="138" t="s">
        <v>6721</v>
      </c>
      <c r="C583" s="139" t="b">
        <v>1</v>
      </c>
      <c r="D583" s="133">
        <v>44539.0</v>
      </c>
      <c r="E583" s="128" t="str">
        <f t="shared" si="29"/>
        <v>#VALUE!</v>
      </c>
      <c r="F583" s="134" t="str">
        <f t="shared" si="30"/>
        <v>OPI RX</v>
      </c>
      <c r="G583" s="128" t="str">
        <f t="shared" si="31"/>
        <v>#VALUE!</v>
      </c>
      <c r="H583" s="128" t="str">
        <f t="shared" si="32"/>
        <v>#VALUE!</v>
      </c>
      <c r="I583" s="128" t="str">
        <f t="shared" si="33"/>
        <v>#VALUE!</v>
      </c>
      <c r="J583" s="128" t="str">
        <f t="shared" si="34"/>
        <v>#VALUE!</v>
      </c>
      <c r="K583" s="128" t="str">
        <f t="shared" si="35"/>
        <v>#VALUE!</v>
      </c>
      <c r="L583" s="128" t="str">
        <f t="shared" si="36"/>
        <v>#VALUE!</v>
      </c>
      <c r="M583" s="128" t="str">
        <f t="shared" si="37"/>
        <v>#VALUE!</v>
      </c>
      <c r="N583" s="128" t="str">
        <f t="shared" si="38"/>
        <v>#VALUE!</v>
      </c>
      <c r="O583" s="134" t="str">
        <f t="shared" si="39"/>
        <v>OPI RX</v>
      </c>
      <c r="P583" s="135" t="str">
        <f t="shared" si="12"/>
        <v>OPIOIDS</v>
      </c>
      <c r="Q583" s="4" t="b">
        <v>1</v>
      </c>
      <c r="R583" s="135" t="str">
        <f t="shared" si="41"/>
        <v>HIGH</v>
      </c>
      <c r="S583" s="3">
        <v>44228.0</v>
      </c>
      <c r="T583" s="136">
        <f t="shared" si="42"/>
        <v>44539</v>
      </c>
      <c r="U583" s="4" t="str">
        <f t="shared" si="15"/>
        <v> </v>
      </c>
      <c r="V583" s="4" t="str">
        <f t="shared" si="16"/>
        <v> </v>
      </c>
      <c r="W583" s="123"/>
      <c r="X583" s="123"/>
      <c r="Y583" s="123"/>
      <c r="Z583" s="123"/>
      <c r="AA583" s="123"/>
      <c r="AB583" s="123"/>
      <c r="AC583" s="123"/>
      <c r="AD583" s="123"/>
      <c r="AE583" s="123"/>
    </row>
    <row r="584">
      <c r="A584" s="130">
        <v>11906.0</v>
      </c>
      <c r="B584" s="131" t="s">
        <v>6461</v>
      </c>
      <c r="C584" s="139" t="b">
        <v>1</v>
      </c>
      <c r="D584" s="133">
        <v>44384.0</v>
      </c>
      <c r="E584" s="128" t="str">
        <f t="shared" si="29"/>
        <v>#VALUE!</v>
      </c>
      <c r="F584" s="128" t="str">
        <f t="shared" si="30"/>
        <v>#VALUE!</v>
      </c>
      <c r="G584" s="128" t="str">
        <f t="shared" si="31"/>
        <v>#VALUE!</v>
      </c>
      <c r="H584" s="128" t="str">
        <f t="shared" si="32"/>
        <v>#VALUE!</v>
      </c>
      <c r="I584" s="128" t="str">
        <f t="shared" si="33"/>
        <v>#VALUE!</v>
      </c>
      <c r="J584" s="128" t="str">
        <f t="shared" si="34"/>
        <v>#VALUE!</v>
      </c>
      <c r="K584" s="128" t="str">
        <f t="shared" si="35"/>
        <v>#VALUE!</v>
      </c>
      <c r="L584" s="128" t="str">
        <f t="shared" si="36"/>
        <v>#VALUE!</v>
      </c>
      <c r="M584" s="128" t="str">
        <f t="shared" si="37"/>
        <v>#VALUE!</v>
      </c>
      <c r="N584" s="128" t="str">
        <f t="shared" si="38"/>
        <v>#VALUE!</v>
      </c>
      <c r="O584" s="128" t="str">
        <f t="shared" si="39"/>
        <v>#VALUE!</v>
      </c>
      <c r="P584" s="4" t="str">
        <f t="shared" si="12"/>
        <v>NO RX</v>
      </c>
      <c r="Q584" s="4" t="b">
        <v>0</v>
      </c>
      <c r="R584" s="4" t="str">
        <f t="shared" si="41"/>
        <v>LOW</v>
      </c>
      <c r="S584" s="3"/>
      <c r="T584" s="136">
        <f t="shared" si="42"/>
        <v>44384</v>
      </c>
      <c r="U584" s="4" t="str">
        <f t="shared" si="15"/>
        <v>DUE COMM</v>
      </c>
      <c r="V584" s="4" t="str">
        <f t="shared" si="16"/>
        <v> </v>
      </c>
      <c r="W584" s="123"/>
      <c r="X584" s="123"/>
      <c r="Y584" s="123"/>
      <c r="Z584" s="123"/>
      <c r="AA584" s="123"/>
      <c r="AB584" s="123"/>
      <c r="AC584" s="123"/>
      <c r="AD584" s="123"/>
      <c r="AE584" s="123"/>
    </row>
    <row r="585">
      <c r="A585" s="137">
        <v>11910.0</v>
      </c>
      <c r="B585" s="138" t="s">
        <v>6491</v>
      </c>
      <c r="C585" s="132" t="b">
        <v>1</v>
      </c>
      <c r="D585" s="133">
        <v>44498.0</v>
      </c>
      <c r="E585" s="128" t="str">
        <f t="shared" si="29"/>
        <v>#VALUE!</v>
      </c>
      <c r="F585" s="134" t="str">
        <f t="shared" si="30"/>
        <v>OPI RX</v>
      </c>
      <c r="G585" s="128" t="str">
        <f t="shared" si="31"/>
        <v>#VALUE!</v>
      </c>
      <c r="H585" s="128" t="str">
        <f t="shared" si="32"/>
        <v>#VALUE!</v>
      </c>
      <c r="I585" s="128" t="str">
        <f t="shared" si="33"/>
        <v>#VALUE!</v>
      </c>
      <c r="J585" s="128" t="str">
        <f t="shared" si="34"/>
        <v>#VALUE!</v>
      </c>
      <c r="K585" s="128" t="str">
        <f t="shared" si="35"/>
        <v>#VALUE!</v>
      </c>
      <c r="L585" s="128" t="str">
        <f t="shared" si="36"/>
        <v>#VALUE!</v>
      </c>
      <c r="M585" s="128" t="str">
        <f t="shared" si="37"/>
        <v>#VALUE!</v>
      </c>
      <c r="N585" s="128" t="str">
        <f t="shared" si="38"/>
        <v>#VALUE!</v>
      </c>
      <c r="O585" s="128" t="str">
        <f t="shared" si="39"/>
        <v>#VALUE!</v>
      </c>
      <c r="P585" s="135" t="str">
        <f t="shared" si="12"/>
        <v>OPIOIDS</v>
      </c>
      <c r="Q585" s="2" t="b">
        <v>0</v>
      </c>
      <c r="R585" s="4" t="str">
        <f t="shared" si="41"/>
        <v>LOW</v>
      </c>
      <c r="S585" s="3">
        <v>44271.0</v>
      </c>
      <c r="T585" s="136">
        <f t="shared" si="42"/>
        <v>44498</v>
      </c>
      <c r="U585" s="4" t="str">
        <f t="shared" si="15"/>
        <v> </v>
      </c>
      <c r="V585" s="4" t="str">
        <f t="shared" si="16"/>
        <v> </v>
      </c>
      <c r="W585" s="123"/>
      <c r="X585" s="123"/>
      <c r="Y585" s="123"/>
      <c r="Z585" s="123"/>
      <c r="AA585" s="123"/>
      <c r="AB585" s="123"/>
      <c r="AC585" s="123"/>
      <c r="AD585" s="123"/>
      <c r="AE585" s="123"/>
    </row>
    <row r="586">
      <c r="A586" s="137">
        <v>11921.0</v>
      </c>
      <c r="B586" s="138" t="s">
        <v>6722</v>
      </c>
      <c r="C586" s="132" t="b">
        <v>1</v>
      </c>
      <c r="D586" s="133">
        <v>44502.0</v>
      </c>
      <c r="E586" s="128" t="str">
        <f t="shared" si="29"/>
        <v>#VALUE!</v>
      </c>
      <c r="F586" s="128" t="str">
        <f t="shared" si="30"/>
        <v>#VALUE!</v>
      </c>
      <c r="G586" s="128" t="str">
        <f t="shared" si="31"/>
        <v>#VALUE!</v>
      </c>
      <c r="H586" s="128" t="str">
        <f t="shared" si="32"/>
        <v>#VALUE!</v>
      </c>
      <c r="I586" s="128" t="str">
        <f t="shared" si="33"/>
        <v>#VALUE!</v>
      </c>
      <c r="J586" s="128" t="str">
        <f t="shared" si="34"/>
        <v>#VALUE!</v>
      </c>
      <c r="K586" s="128" t="str">
        <f t="shared" si="35"/>
        <v>#VALUE!</v>
      </c>
      <c r="L586" s="128" t="str">
        <f t="shared" si="36"/>
        <v>#VALUE!</v>
      </c>
      <c r="M586" s="128" t="str">
        <f t="shared" si="37"/>
        <v>#VALUE!</v>
      </c>
      <c r="N586" s="128" t="str">
        <f t="shared" si="38"/>
        <v>#VALUE!</v>
      </c>
      <c r="O586" s="128" t="str">
        <f t="shared" si="39"/>
        <v>#VALUE!</v>
      </c>
      <c r="P586" s="4" t="str">
        <f t="shared" si="12"/>
        <v>NO RX</v>
      </c>
      <c r="Q586" s="4" t="b">
        <v>1</v>
      </c>
      <c r="R586" s="135" t="str">
        <f t="shared" si="41"/>
        <v>HIGH</v>
      </c>
      <c r="S586" s="3">
        <v>44230.0</v>
      </c>
      <c r="T586" s="136">
        <f t="shared" si="42"/>
        <v>44502</v>
      </c>
      <c r="U586" s="4" t="str">
        <f t="shared" si="15"/>
        <v> </v>
      </c>
      <c r="V586" s="4" t="str">
        <f t="shared" si="16"/>
        <v> </v>
      </c>
      <c r="W586" s="123"/>
      <c r="X586" s="123"/>
      <c r="Y586" s="123"/>
      <c r="Z586" s="123"/>
      <c r="AA586" s="123"/>
      <c r="AB586" s="123"/>
      <c r="AC586" s="123"/>
      <c r="AD586" s="123"/>
      <c r="AE586" s="123"/>
    </row>
    <row r="587">
      <c r="A587" s="127">
        <v>11924.0</v>
      </c>
      <c r="B587" s="2" t="s">
        <v>6722</v>
      </c>
      <c r="C587" s="124" t="b">
        <v>0</v>
      </c>
      <c r="D587" s="3" t="s">
        <v>6461</v>
      </c>
      <c r="E587" s="128" t="str">
        <f t="shared" si="29"/>
        <v>#VALUE!</v>
      </c>
      <c r="F587" s="128" t="str">
        <f t="shared" si="30"/>
        <v>#VALUE!</v>
      </c>
      <c r="G587" s="128" t="str">
        <f t="shared" si="31"/>
        <v>#VALUE!</v>
      </c>
      <c r="H587" s="128" t="str">
        <f t="shared" si="32"/>
        <v>#VALUE!</v>
      </c>
      <c r="I587" s="128" t="str">
        <f t="shared" si="33"/>
        <v>#VALUE!</v>
      </c>
      <c r="J587" s="128" t="str">
        <f t="shared" si="34"/>
        <v>#VALUE!</v>
      </c>
      <c r="K587" s="128" t="str">
        <f t="shared" si="35"/>
        <v>#VALUE!</v>
      </c>
      <c r="L587" s="128" t="str">
        <f t="shared" si="36"/>
        <v>#VALUE!</v>
      </c>
      <c r="M587" s="128" t="str">
        <f t="shared" si="37"/>
        <v>#VALUE!</v>
      </c>
      <c r="N587" s="128" t="str">
        <f t="shared" si="38"/>
        <v>#VALUE!</v>
      </c>
      <c r="O587" s="128" t="str">
        <f t="shared" si="39"/>
        <v>#VALUE!</v>
      </c>
      <c r="P587" s="4" t="str">
        <f t="shared" si="12"/>
        <v>NO RX</v>
      </c>
      <c r="Q587" s="4" t="b">
        <v>0</v>
      </c>
      <c r="R587" s="4" t="str">
        <f t="shared" si="41"/>
        <v>LOW</v>
      </c>
      <c r="S587" s="3"/>
      <c r="T587" s="3" t="str">
        <f t="shared" si="42"/>
        <v> - </v>
      </c>
      <c r="U587" s="4" t="str">
        <f t="shared" si="15"/>
        <v>DUE COMM</v>
      </c>
      <c r="V587" s="4" t="str">
        <f t="shared" si="16"/>
        <v> </v>
      </c>
      <c r="W587" s="123"/>
      <c r="X587" s="123"/>
      <c r="Y587" s="123"/>
      <c r="Z587" s="123"/>
      <c r="AA587" s="123"/>
      <c r="AB587" s="123"/>
      <c r="AC587" s="123"/>
      <c r="AD587" s="123"/>
      <c r="AE587" s="123"/>
    </row>
    <row r="588">
      <c r="A588" s="130">
        <v>11925.0</v>
      </c>
      <c r="B588" s="131" t="s">
        <v>6500</v>
      </c>
      <c r="C588" s="139" t="b">
        <v>1</v>
      </c>
      <c r="D588" s="133">
        <v>44511.0</v>
      </c>
      <c r="E588" s="128" t="str">
        <f t="shared" si="29"/>
        <v>#VALUE!</v>
      </c>
      <c r="F588" s="128" t="str">
        <f t="shared" si="30"/>
        <v>#VALUE!</v>
      </c>
      <c r="G588" s="128" t="str">
        <f t="shared" si="31"/>
        <v>#VALUE!</v>
      </c>
      <c r="H588" s="128" t="str">
        <f t="shared" si="32"/>
        <v>#VALUE!</v>
      </c>
      <c r="I588" s="128" t="str">
        <f t="shared" si="33"/>
        <v>#VALUE!</v>
      </c>
      <c r="J588" s="128" t="str">
        <f t="shared" si="34"/>
        <v>#VALUE!</v>
      </c>
      <c r="K588" s="128" t="str">
        <f t="shared" si="35"/>
        <v>#VALUE!</v>
      </c>
      <c r="L588" s="128" t="str">
        <f t="shared" si="36"/>
        <v>#VALUE!</v>
      </c>
      <c r="M588" s="134" t="str">
        <f t="shared" si="37"/>
        <v>OPI RX</v>
      </c>
      <c r="N588" s="128" t="str">
        <f t="shared" si="38"/>
        <v>#VALUE!</v>
      </c>
      <c r="O588" s="128" t="str">
        <f t="shared" si="39"/>
        <v>#VALUE!</v>
      </c>
      <c r="P588" s="135" t="str">
        <f t="shared" si="12"/>
        <v>OPIOIDS</v>
      </c>
      <c r="Q588" s="4" t="b">
        <v>0</v>
      </c>
      <c r="R588" s="4" t="str">
        <f t="shared" si="41"/>
        <v>LOW</v>
      </c>
      <c r="S588" s="3">
        <v>44323.0</v>
      </c>
      <c r="T588" s="136">
        <f t="shared" si="42"/>
        <v>44511</v>
      </c>
      <c r="U588" s="4" t="str">
        <f t="shared" si="15"/>
        <v> </v>
      </c>
      <c r="V588" s="4" t="str">
        <f t="shared" si="16"/>
        <v> </v>
      </c>
      <c r="W588" s="123"/>
      <c r="X588" s="123"/>
      <c r="Y588" s="123"/>
      <c r="Z588" s="123"/>
      <c r="AA588" s="123"/>
      <c r="AB588" s="123"/>
      <c r="AC588" s="123"/>
      <c r="AD588" s="123"/>
      <c r="AE588" s="123"/>
    </row>
    <row r="589">
      <c r="A589" s="130">
        <v>11930.0</v>
      </c>
      <c r="B589" s="131" t="s">
        <v>6723</v>
      </c>
      <c r="C589" s="139" t="b">
        <v>1</v>
      </c>
      <c r="D589" s="133">
        <v>44539.0</v>
      </c>
      <c r="E589" s="128" t="str">
        <f t="shared" si="29"/>
        <v>#VALUE!</v>
      </c>
      <c r="F589" s="128" t="str">
        <f t="shared" si="30"/>
        <v>#VALUE!</v>
      </c>
      <c r="G589" s="128" t="str">
        <f t="shared" si="31"/>
        <v>#VALUE!</v>
      </c>
      <c r="H589" s="128" t="str">
        <f t="shared" si="32"/>
        <v>#VALUE!</v>
      </c>
      <c r="I589" s="128" t="str">
        <f t="shared" si="33"/>
        <v>#VALUE!</v>
      </c>
      <c r="J589" s="128" t="str">
        <f t="shared" si="34"/>
        <v>#VALUE!</v>
      </c>
      <c r="K589" s="128" t="str">
        <f t="shared" si="35"/>
        <v>#VALUE!</v>
      </c>
      <c r="L589" s="128" t="str">
        <f t="shared" si="36"/>
        <v>#VALUE!</v>
      </c>
      <c r="M589" s="128" t="str">
        <f t="shared" si="37"/>
        <v>#VALUE!</v>
      </c>
      <c r="N589" s="128" t="str">
        <f t="shared" si="38"/>
        <v>#VALUE!</v>
      </c>
      <c r="O589" s="128" t="str">
        <f t="shared" si="39"/>
        <v>#VALUE!</v>
      </c>
      <c r="P589" s="4" t="str">
        <f t="shared" si="12"/>
        <v>NO RX</v>
      </c>
      <c r="Q589" s="4" t="b">
        <v>1</v>
      </c>
      <c r="R589" s="135" t="str">
        <f t="shared" si="41"/>
        <v>HIGH</v>
      </c>
      <c r="S589" s="3">
        <v>44425.0</v>
      </c>
      <c r="T589" s="136">
        <f t="shared" si="42"/>
        <v>44539</v>
      </c>
      <c r="U589" s="4" t="str">
        <f t="shared" si="15"/>
        <v> </v>
      </c>
      <c r="V589" s="4" t="str">
        <f t="shared" si="16"/>
        <v> </v>
      </c>
      <c r="W589" s="123"/>
      <c r="X589" s="123"/>
      <c r="Y589" s="123"/>
      <c r="Z589" s="123"/>
      <c r="AA589" s="123"/>
      <c r="AB589" s="123"/>
      <c r="AC589" s="123"/>
      <c r="AD589" s="123"/>
      <c r="AE589" s="123"/>
    </row>
    <row r="590">
      <c r="A590" s="130">
        <v>11931.0</v>
      </c>
      <c r="B590" s="131" t="s">
        <v>6724</v>
      </c>
      <c r="C590" s="139" t="b">
        <v>1</v>
      </c>
      <c r="D590" s="133">
        <v>44502.0</v>
      </c>
      <c r="E590" s="134" t="str">
        <f t="shared" si="29"/>
        <v>OPI RX</v>
      </c>
      <c r="F590" s="128" t="str">
        <f t="shared" si="30"/>
        <v>#VALUE!</v>
      </c>
      <c r="G590" s="128" t="str">
        <f t="shared" si="31"/>
        <v>#VALUE!</v>
      </c>
      <c r="H590" s="134" t="str">
        <f t="shared" si="32"/>
        <v>OPI RX</v>
      </c>
      <c r="I590" s="128" t="str">
        <f t="shared" si="33"/>
        <v>#VALUE!</v>
      </c>
      <c r="J590" s="128" t="str">
        <f t="shared" si="34"/>
        <v>#VALUE!</v>
      </c>
      <c r="K590" s="128" t="str">
        <f t="shared" si="35"/>
        <v>#VALUE!</v>
      </c>
      <c r="L590" s="128" t="str">
        <f t="shared" si="36"/>
        <v>#VALUE!</v>
      </c>
      <c r="M590" s="128" t="str">
        <f t="shared" si="37"/>
        <v>#VALUE!</v>
      </c>
      <c r="N590" s="128" t="str">
        <f t="shared" si="38"/>
        <v>#VALUE!</v>
      </c>
      <c r="O590" s="128" t="str">
        <f t="shared" si="39"/>
        <v>#VALUE!</v>
      </c>
      <c r="P590" s="135" t="str">
        <f t="shared" si="12"/>
        <v>OPIOIDS</v>
      </c>
      <c r="Q590" s="4" t="b">
        <v>1</v>
      </c>
      <c r="R590" s="135" t="str">
        <f t="shared" si="41"/>
        <v>HIGH</v>
      </c>
      <c r="S590" s="3">
        <v>44358.0</v>
      </c>
      <c r="T590" s="136">
        <f t="shared" si="42"/>
        <v>44502</v>
      </c>
      <c r="U590" s="4" t="str">
        <f t="shared" si="15"/>
        <v> </v>
      </c>
      <c r="V590" s="4" t="str">
        <f t="shared" si="16"/>
        <v> </v>
      </c>
      <c r="W590" s="123"/>
      <c r="X590" s="123"/>
      <c r="Y590" s="123"/>
      <c r="Z590" s="123"/>
      <c r="AA590" s="123"/>
      <c r="AB590" s="123"/>
      <c r="AC590" s="123"/>
      <c r="AD590" s="123"/>
      <c r="AE590" s="123"/>
    </row>
    <row r="591">
      <c r="A591" s="137">
        <v>11933.0</v>
      </c>
      <c r="B591" s="138" t="s">
        <v>6587</v>
      </c>
      <c r="C591" s="132" t="b">
        <v>1</v>
      </c>
      <c r="D591" s="133">
        <v>44453.0</v>
      </c>
      <c r="E591" s="134" t="str">
        <f t="shared" si="29"/>
        <v>OPI RX</v>
      </c>
      <c r="F591" s="128" t="str">
        <f t="shared" si="30"/>
        <v>#VALUE!</v>
      </c>
      <c r="G591" s="128" t="str">
        <f t="shared" si="31"/>
        <v>#VALUE!</v>
      </c>
      <c r="H591" s="128" t="str">
        <f t="shared" si="32"/>
        <v>#VALUE!</v>
      </c>
      <c r="I591" s="128" t="str">
        <f t="shared" si="33"/>
        <v>#VALUE!</v>
      </c>
      <c r="J591" s="128" t="str">
        <f t="shared" si="34"/>
        <v>#VALUE!</v>
      </c>
      <c r="K591" s="128" t="str">
        <f t="shared" si="35"/>
        <v>#VALUE!</v>
      </c>
      <c r="L591" s="128" t="str">
        <f t="shared" si="36"/>
        <v>#VALUE!</v>
      </c>
      <c r="M591" s="128" t="str">
        <f t="shared" si="37"/>
        <v>#VALUE!</v>
      </c>
      <c r="N591" s="128" t="str">
        <f t="shared" si="38"/>
        <v>#VALUE!</v>
      </c>
      <c r="O591" s="128" t="str">
        <f t="shared" si="39"/>
        <v>#VALUE!</v>
      </c>
      <c r="P591" s="135" t="str">
        <f t="shared" si="12"/>
        <v>OPIOIDS</v>
      </c>
      <c r="Q591" s="2" t="b">
        <v>0</v>
      </c>
      <c r="R591" s="4" t="str">
        <f t="shared" si="41"/>
        <v>LOW</v>
      </c>
      <c r="S591" s="3"/>
      <c r="T591" s="136">
        <f t="shared" si="42"/>
        <v>44453</v>
      </c>
      <c r="U591" s="4" t="str">
        <f t="shared" si="15"/>
        <v>DUE COMM</v>
      </c>
      <c r="V591" s="4" t="str">
        <f t="shared" si="16"/>
        <v> </v>
      </c>
      <c r="W591" s="123"/>
      <c r="X591" s="123"/>
      <c r="Y591" s="123"/>
      <c r="Z591" s="123"/>
      <c r="AA591" s="123"/>
      <c r="AB591" s="123"/>
      <c r="AC591" s="123"/>
      <c r="AD591" s="123"/>
      <c r="AE591" s="123"/>
    </row>
    <row r="592">
      <c r="A592" s="130">
        <v>11940.0</v>
      </c>
      <c r="B592" s="131" t="s">
        <v>6725</v>
      </c>
      <c r="C592" s="132" t="b">
        <v>1</v>
      </c>
      <c r="D592" s="133">
        <v>44511.0</v>
      </c>
      <c r="E592" s="134" t="str">
        <f t="shared" si="29"/>
        <v>OPI RX</v>
      </c>
      <c r="F592" s="128" t="str">
        <f t="shared" si="30"/>
        <v>#VALUE!</v>
      </c>
      <c r="G592" s="128" t="str">
        <f t="shared" si="31"/>
        <v>#VALUE!</v>
      </c>
      <c r="H592" s="128" t="str">
        <f t="shared" si="32"/>
        <v>#VALUE!</v>
      </c>
      <c r="I592" s="128" t="str">
        <f t="shared" si="33"/>
        <v>#VALUE!</v>
      </c>
      <c r="J592" s="128" t="str">
        <f t="shared" si="34"/>
        <v>#VALUE!</v>
      </c>
      <c r="K592" s="128" t="str">
        <f t="shared" si="35"/>
        <v>#VALUE!</v>
      </c>
      <c r="L592" s="128" t="str">
        <f t="shared" si="36"/>
        <v>#VALUE!</v>
      </c>
      <c r="M592" s="128" t="str">
        <f t="shared" si="37"/>
        <v>#VALUE!</v>
      </c>
      <c r="N592" s="128" t="str">
        <f t="shared" si="38"/>
        <v>#VALUE!</v>
      </c>
      <c r="O592" s="128" t="str">
        <f t="shared" si="39"/>
        <v>#VALUE!</v>
      </c>
      <c r="P592" s="135" t="str">
        <f t="shared" si="12"/>
        <v>OPIOIDS</v>
      </c>
      <c r="Q592" s="4" t="b">
        <v>0</v>
      </c>
      <c r="R592" s="4" t="str">
        <f t="shared" si="41"/>
        <v>LOW</v>
      </c>
      <c r="S592" s="3">
        <v>44236.0</v>
      </c>
      <c r="T592" s="136">
        <f t="shared" si="42"/>
        <v>44511</v>
      </c>
      <c r="U592" s="4" t="str">
        <f t="shared" si="15"/>
        <v> </v>
      </c>
      <c r="V592" s="4" t="str">
        <f t="shared" si="16"/>
        <v> </v>
      </c>
      <c r="W592" s="123"/>
      <c r="X592" s="123"/>
      <c r="Y592" s="123"/>
      <c r="Z592" s="123"/>
      <c r="AA592" s="123"/>
      <c r="AB592" s="123"/>
      <c r="AC592" s="123"/>
      <c r="AD592" s="123"/>
      <c r="AE592" s="123"/>
    </row>
    <row r="593">
      <c r="A593" s="137">
        <v>11959.0</v>
      </c>
      <c r="B593" s="138" t="s">
        <v>6483</v>
      </c>
      <c r="C593" s="132" t="b">
        <v>1</v>
      </c>
      <c r="D593" s="133">
        <v>44433.0</v>
      </c>
      <c r="E593" s="128" t="str">
        <f t="shared" si="29"/>
        <v>#VALUE!</v>
      </c>
      <c r="F593" s="128" t="str">
        <f t="shared" si="30"/>
        <v>#VALUE!</v>
      </c>
      <c r="G593" s="128" t="str">
        <f t="shared" si="31"/>
        <v>#VALUE!</v>
      </c>
      <c r="H593" s="128" t="str">
        <f t="shared" si="32"/>
        <v>#VALUE!</v>
      </c>
      <c r="I593" s="128" t="str">
        <f t="shared" si="33"/>
        <v>#VALUE!</v>
      </c>
      <c r="J593" s="128" t="str">
        <f t="shared" si="34"/>
        <v>#VALUE!</v>
      </c>
      <c r="K593" s="128" t="str">
        <f t="shared" si="35"/>
        <v>#VALUE!</v>
      </c>
      <c r="L593" s="128" t="str">
        <f t="shared" si="36"/>
        <v>#VALUE!</v>
      </c>
      <c r="M593" s="128" t="str">
        <f t="shared" si="37"/>
        <v>#VALUE!</v>
      </c>
      <c r="N593" s="128" t="str">
        <f t="shared" si="38"/>
        <v>#VALUE!</v>
      </c>
      <c r="O593" s="128" t="str">
        <f t="shared" si="39"/>
        <v>#VALUE!</v>
      </c>
      <c r="P593" s="4" t="str">
        <f t="shared" si="12"/>
        <v>NO RX</v>
      </c>
      <c r="Q593" s="4" t="b">
        <v>0</v>
      </c>
      <c r="R593" s="4" t="str">
        <f t="shared" si="41"/>
        <v>LOW</v>
      </c>
      <c r="S593" s="3"/>
      <c r="T593" s="136">
        <f t="shared" si="42"/>
        <v>44433</v>
      </c>
      <c r="U593" s="4" t="str">
        <f t="shared" si="15"/>
        <v>DUE COMM</v>
      </c>
      <c r="V593" s="4" t="str">
        <f t="shared" si="16"/>
        <v> </v>
      </c>
      <c r="W593" s="123"/>
      <c r="X593" s="123"/>
      <c r="Y593" s="123"/>
      <c r="Z593" s="123"/>
      <c r="AA593" s="123"/>
      <c r="AB593" s="123"/>
      <c r="AC593" s="123"/>
      <c r="AD593" s="123"/>
      <c r="AE593" s="123"/>
    </row>
    <row r="594">
      <c r="A594" s="127">
        <v>11976.0</v>
      </c>
      <c r="B594" s="2" t="s">
        <v>6483</v>
      </c>
      <c r="C594" s="122" t="b">
        <v>0</v>
      </c>
      <c r="D594" s="3" t="s">
        <v>6461</v>
      </c>
      <c r="E594" s="128" t="str">
        <f t="shared" si="29"/>
        <v>#VALUE!</v>
      </c>
      <c r="F594" s="128" t="str">
        <f t="shared" si="30"/>
        <v>#VALUE!</v>
      </c>
      <c r="G594" s="128" t="str">
        <f t="shared" si="31"/>
        <v>#VALUE!</v>
      </c>
      <c r="H594" s="128" t="str">
        <f t="shared" si="32"/>
        <v>#VALUE!</v>
      </c>
      <c r="I594" s="128" t="str">
        <f t="shared" si="33"/>
        <v>#VALUE!</v>
      </c>
      <c r="J594" s="128" t="str">
        <f t="shared" si="34"/>
        <v>#VALUE!</v>
      </c>
      <c r="K594" s="128" t="str">
        <f t="shared" si="35"/>
        <v>#VALUE!</v>
      </c>
      <c r="L594" s="128" t="str">
        <f t="shared" si="36"/>
        <v>#VALUE!</v>
      </c>
      <c r="M594" s="128" t="str">
        <f t="shared" si="37"/>
        <v>#VALUE!</v>
      </c>
      <c r="N594" s="128" t="str">
        <f t="shared" si="38"/>
        <v>#VALUE!</v>
      </c>
      <c r="O594" s="128" t="str">
        <f t="shared" si="39"/>
        <v>#VALUE!</v>
      </c>
      <c r="P594" s="4" t="str">
        <f t="shared" si="12"/>
        <v>NO RX</v>
      </c>
      <c r="Q594" s="2" t="b">
        <v>0</v>
      </c>
      <c r="R594" s="4" t="str">
        <f t="shared" si="41"/>
        <v>LOW</v>
      </c>
      <c r="S594" s="3"/>
      <c r="T594" s="3" t="str">
        <f t="shared" si="42"/>
        <v> - </v>
      </c>
      <c r="U594" s="4" t="str">
        <f t="shared" si="15"/>
        <v>DUE COMM</v>
      </c>
      <c r="V594" s="4" t="str">
        <f t="shared" si="16"/>
        <v> </v>
      </c>
      <c r="W594" s="123"/>
      <c r="X594" s="123"/>
      <c r="Y594" s="123"/>
      <c r="Z594" s="123"/>
      <c r="AA594" s="123"/>
      <c r="AB594" s="123"/>
      <c r="AC594" s="123"/>
      <c r="AD594" s="123"/>
      <c r="AE594" s="123"/>
    </row>
    <row r="595">
      <c r="A595" s="142">
        <v>11983.0</v>
      </c>
      <c r="B595" s="143" t="s">
        <v>6726</v>
      </c>
      <c r="C595" s="124" t="b">
        <v>0</v>
      </c>
      <c r="D595" s="3" t="s">
        <v>6461</v>
      </c>
      <c r="E595" s="128" t="str">
        <f t="shared" si="29"/>
        <v>#VALUE!</v>
      </c>
      <c r="F595" s="128" t="str">
        <f t="shared" si="30"/>
        <v>#VALUE!</v>
      </c>
      <c r="G595" s="128" t="str">
        <f t="shared" si="31"/>
        <v>#VALUE!</v>
      </c>
      <c r="H595" s="128" t="str">
        <f t="shared" si="32"/>
        <v>#VALUE!</v>
      </c>
      <c r="I595" s="134" t="str">
        <f t="shared" si="33"/>
        <v>OPI RX</v>
      </c>
      <c r="J595" s="128" t="str">
        <f t="shared" si="34"/>
        <v>#VALUE!</v>
      </c>
      <c r="K595" s="128" t="str">
        <f t="shared" si="35"/>
        <v>#VALUE!</v>
      </c>
      <c r="L595" s="128" t="str">
        <f t="shared" si="36"/>
        <v>#VALUE!</v>
      </c>
      <c r="M595" s="128" t="str">
        <f t="shared" si="37"/>
        <v>#VALUE!</v>
      </c>
      <c r="N595" s="128" t="str">
        <f t="shared" si="38"/>
        <v>#VALUE!</v>
      </c>
      <c r="O595" s="128" t="str">
        <f t="shared" si="39"/>
        <v>#VALUE!</v>
      </c>
      <c r="P595" s="135" t="str">
        <f t="shared" si="12"/>
        <v>OPIOIDS</v>
      </c>
      <c r="Q595" s="4" t="b">
        <v>1</v>
      </c>
      <c r="R595" s="135" t="str">
        <f t="shared" si="41"/>
        <v>HIGH</v>
      </c>
      <c r="S595" s="3"/>
      <c r="T595" s="3" t="str">
        <f t="shared" si="42"/>
        <v> - </v>
      </c>
      <c r="U595" s="4" t="str">
        <f t="shared" si="15"/>
        <v>DUE COMM</v>
      </c>
      <c r="V595" s="4" t="str">
        <f t="shared" si="16"/>
        <v> </v>
      </c>
      <c r="W595" s="123"/>
      <c r="X595" s="123"/>
      <c r="Y595" s="123"/>
      <c r="Z595" s="123"/>
      <c r="AA595" s="123"/>
      <c r="AB595" s="123"/>
      <c r="AC595" s="123"/>
      <c r="AD595" s="123"/>
      <c r="AE595" s="123"/>
    </row>
    <row r="596">
      <c r="A596" s="130">
        <v>11999.0</v>
      </c>
      <c r="B596" s="131" t="s">
        <v>6486</v>
      </c>
      <c r="C596" s="139" t="b">
        <v>1</v>
      </c>
      <c r="D596" s="133">
        <v>44557.0</v>
      </c>
      <c r="E596" s="128" t="str">
        <f t="shared" si="29"/>
        <v>#VALUE!</v>
      </c>
      <c r="F596" s="128" t="str">
        <f t="shared" si="30"/>
        <v>#VALUE!</v>
      </c>
      <c r="G596" s="128" t="str">
        <f t="shared" si="31"/>
        <v>#VALUE!</v>
      </c>
      <c r="H596" s="128" t="str">
        <f t="shared" si="32"/>
        <v>#VALUE!</v>
      </c>
      <c r="I596" s="128" t="str">
        <f t="shared" si="33"/>
        <v>#VALUE!</v>
      </c>
      <c r="J596" s="128" t="str">
        <f t="shared" si="34"/>
        <v>#VALUE!</v>
      </c>
      <c r="K596" s="128" t="str">
        <f t="shared" si="35"/>
        <v>#VALUE!</v>
      </c>
      <c r="L596" s="128" t="str">
        <f t="shared" si="36"/>
        <v>#VALUE!</v>
      </c>
      <c r="M596" s="134" t="str">
        <f t="shared" si="37"/>
        <v>OPI RX</v>
      </c>
      <c r="N596" s="128" t="str">
        <f t="shared" si="38"/>
        <v>#VALUE!</v>
      </c>
      <c r="O596" s="128" t="str">
        <f t="shared" si="39"/>
        <v>#VALUE!</v>
      </c>
      <c r="P596" s="135" t="str">
        <f t="shared" si="12"/>
        <v>OPIOIDS</v>
      </c>
      <c r="Q596" s="4" t="b">
        <v>1</v>
      </c>
      <c r="R596" s="135" t="str">
        <f t="shared" si="41"/>
        <v>HIGH</v>
      </c>
      <c r="S596" s="3">
        <v>44358.0</v>
      </c>
      <c r="T596" s="136">
        <f t="shared" si="42"/>
        <v>44557</v>
      </c>
      <c r="U596" s="4" t="str">
        <f t="shared" si="15"/>
        <v> </v>
      </c>
      <c r="V596" s="4" t="str">
        <f t="shared" si="16"/>
        <v> </v>
      </c>
      <c r="W596" s="123"/>
      <c r="X596" s="123"/>
      <c r="Y596" s="123"/>
      <c r="Z596" s="123"/>
      <c r="AA596" s="123"/>
      <c r="AB596" s="123"/>
      <c r="AC596" s="123"/>
      <c r="AD596" s="123"/>
      <c r="AE596" s="123"/>
    </row>
    <row r="597">
      <c r="A597" s="137">
        <v>12001.0</v>
      </c>
      <c r="B597" s="138" t="s">
        <v>6512</v>
      </c>
      <c r="C597" s="132" t="b">
        <v>1</v>
      </c>
      <c r="D597" s="133">
        <v>44539.0</v>
      </c>
      <c r="E597" s="128" t="str">
        <f t="shared" si="29"/>
        <v>#VALUE!</v>
      </c>
      <c r="F597" s="128" t="str">
        <f t="shared" si="30"/>
        <v>#VALUE!</v>
      </c>
      <c r="G597" s="128" t="str">
        <f t="shared" si="31"/>
        <v>#VALUE!</v>
      </c>
      <c r="H597" s="128" t="str">
        <f t="shared" si="32"/>
        <v>#VALUE!</v>
      </c>
      <c r="I597" s="128" t="str">
        <f t="shared" si="33"/>
        <v>#VALUE!</v>
      </c>
      <c r="J597" s="128" t="str">
        <f t="shared" si="34"/>
        <v>#VALUE!</v>
      </c>
      <c r="K597" s="128" t="str">
        <f t="shared" si="35"/>
        <v>#VALUE!</v>
      </c>
      <c r="L597" s="128" t="str">
        <f t="shared" si="36"/>
        <v>#VALUE!</v>
      </c>
      <c r="M597" s="134" t="str">
        <f t="shared" si="37"/>
        <v>OPI RX</v>
      </c>
      <c r="N597" s="128" t="str">
        <f t="shared" si="38"/>
        <v>#VALUE!</v>
      </c>
      <c r="O597" s="128" t="str">
        <f t="shared" si="39"/>
        <v>#VALUE!</v>
      </c>
      <c r="P597" s="135" t="str">
        <f t="shared" si="12"/>
        <v>OPIOIDS</v>
      </c>
      <c r="Q597" s="2" t="b">
        <v>0</v>
      </c>
      <c r="R597" s="4" t="str">
        <f t="shared" si="41"/>
        <v>LOW</v>
      </c>
      <c r="S597" s="3">
        <v>44127.0</v>
      </c>
      <c r="T597" s="136">
        <f t="shared" si="42"/>
        <v>44539</v>
      </c>
      <c r="U597" s="4" t="str">
        <f t="shared" si="15"/>
        <v>DUE COMM</v>
      </c>
      <c r="V597" s="4" t="str">
        <f t="shared" si="16"/>
        <v> </v>
      </c>
      <c r="W597" s="123"/>
      <c r="X597" s="123"/>
      <c r="Y597" s="123"/>
      <c r="Z597" s="123"/>
      <c r="AA597" s="123"/>
      <c r="AB597" s="123"/>
      <c r="AC597" s="123"/>
      <c r="AD597" s="123"/>
      <c r="AE597" s="123"/>
    </row>
    <row r="598">
      <c r="A598" s="127">
        <v>12002.0</v>
      </c>
      <c r="B598" s="2" t="s">
        <v>6491</v>
      </c>
      <c r="C598" s="122" t="b">
        <v>0</v>
      </c>
      <c r="D598" s="3" t="s">
        <v>6461</v>
      </c>
      <c r="E598" s="128" t="str">
        <f t="shared" si="29"/>
        <v>#VALUE!</v>
      </c>
      <c r="F598" s="134" t="str">
        <f t="shared" si="30"/>
        <v>OPI RX</v>
      </c>
      <c r="G598" s="128" t="str">
        <f t="shared" si="31"/>
        <v>#VALUE!</v>
      </c>
      <c r="H598" s="128" t="str">
        <f t="shared" si="32"/>
        <v>#VALUE!</v>
      </c>
      <c r="I598" s="128" t="str">
        <f t="shared" si="33"/>
        <v>#VALUE!</v>
      </c>
      <c r="J598" s="128" t="str">
        <f t="shared" si="34"/>
        <v>#VALUE!</v>
      </c>
      <c r="K598" s="128" t="str">
        <f t="shared" si="35"/>
        <v>#VALUE!</v>
      </c>
      <c r="L598" s="128" t="str">
        <f t="shared" si="36"/>
        <v>#VALUE!</v>
      </c>
      <c r="M598" s="128" t="str">
        <f t="shared" si="37"/>
        <v>#VALUE!</v>
      </c>
      <c r="N598" s="128" t="str">
        <f t="shared" si="38"/>
        <v>#VALUE!</v>
      </c>
      <c r="O598" s="128" t="str">
        <f t="shared" si="39"/>
        <v>#VALUE!</v>
      </c>
      <c r="P598" s="135" t="str">
        <f t="shared" si="12"/>
        <v>OPIOIDS</v>
      </c>
      <c r="Q598" s="4" t="b">
        <v>0</v>
      </c>
      <c r="R598" s="4" t="str">
        <f t="shared" si="41"/>
        <v>LOW</v>
      </c>
      <c r="S598" s="3"/>
      <c r="T598" s="3" t="str">
        <f t="shared" si="42"/>
        <v> - </v>
      </c>
      <c r="U598" s="4" t="str">
        <f t="shared" si="15"/>
        <v>DUE COMM</v>
      </c>
      <c r="V598" s="4" t="str">
        <f t="shared" si="16"/>
        <v> </v>
      </c>
      <c r="W598" s="123"/>
      <c r="X598" s="123"/>
      <c r="Y598" s="123"/>
      <c r="Z598" s="123"/>
      <c r="AA598" s="123"/>
      <c r="AB598" s="123"/>
      <c r="AC598" s="123"/>
      <c r="AD598" s="123"/>
      <c r="AE598" s="123"/>
    </row>
    <row r="599">
      <c r="A599" s="127">
        <v>12006.0</v>
      </c>
      <c r="B599" s="2" t="s">
        <v>6475</v>
      </c>
      <c r="C599" s="122" t="b">
        <v>0</v>
      </c>
      <c r="D599" s="3" t="s">
        <v>6461</v>
      </c>
      <c r="E599" s="128" t="str">
        <f t="shared" si="29"/>
        <v>#VALUE!</v>
      </c>
      <c r="F599" s="134" t="str">
        <f t="shared" si="30"/>
        <v>OPI RX</v>
      </c>
      <c r="G599" s="128" t="str">
        <f t="shared" si="31"/>
        <v>#VALUE!</v>
      </c>
      <c r="H599" s="128" t="str">
        <f t="shared" si="32"/>
        <v>#VALUE!</v>
      </c>
      <c r="I599" s="128" t="str">
        <f t="shared" si="33"/>
        <v>#VALUE!</v>
      </c>
      <c r="J599" s="128" t="str">
        <f t="shared" si="34"/>
        <v>#VALUE!</v>
      </c>
      <c r="K599" s="128" t="str">
        <f t="shared" si="35"/>
        <v>#VALUE!</v>
      </c>
      <c r="L599" s="128" t="str">
        <f t="shared" si="36"/>
        <v>#VALUE!</v>
      </c>
      <c r="M599" s="128" t="str">
        <f t="shared" si="37"/>
        <v>#VALUE!</v>
      </c>
      <c r="N599" s="128" t="str">
        <f t="shared" si="38"/>
        <v>#VALUE!</v>
      </c>
      <c r="O599" s="128" t="str">
        <f t="shared" si="39"/>
        <v>#VALUE!</v>
      </c>
      <c r="P599" s="135" t="str">
        <f t="shared" si="12"/>
        <v>OPIOIDS</v>
      </c>
      <c r="Q599" s="2" t="b">
        <v>0</v>
      </c>
      <c r="R599" s="4" t="str">
        <f t="shared" si="41"/>
        <v>LOW</v>
      </c>
      <c r="S599" s="3"/>
      <c r="T599" s="3" t="str">
        <f t="shared" si="42"/>
        <v> - </v>
      </c>
      <c r="U599" s="4" t="str">
        <f t="shared" si="15"/>
        <v>DUE COMM</v>
      </c>
      <c r="V599" s="4" t="str">
        <f t="shared" si="16"/>
        <v> </v>
      </c>
      <c r="W599" s="123"/>
      <c r="X599" s="123"/>
      <c r="Y599" s="123"/>
      <c r="Z599" s="123"/>
      <c r="AA599" s="123"/>
      <c r="AB599" s="123"/>
      <c r="AC599" s="123"/>
      <c r="AD599" s="123"/>
      <c r="AE599" s="123"/>
    </row>
    <row r="600">
      <c r="A600" s="130">
        <v>12008.0</v>
      </c>
      <c r="B600" s="131" t="s">
        <v>6651</v>
      </c>
      <c r="C600" s="132" t="b">
        <v>1</v>
      </c>
      <c r="D600" s="133">
        <v>44384.0</v>
      </c>
      <c r="E600" s="128" t="str">
        <f t="shared" si="29"/>
        <v>#VALUE!</v>
      </c>
      <c r="F600" s="128" t="str">
        <f t="shared" si="30"/>
        <v>#VALUE!</v>
      </c>
      <c r="G600" s="134" t="str">
        <f t="shared" si="31"/>
        <v>OPI RX</v>
      </c>
      <c r="H600" s="128" t="str">
        <f t="shared" si="32"/>
        <v>#VALUE!</v>
      </c>
      <c r="I600" s="128" t="str">
        <f t="shared" si="33"/>
        <v>#VALUE!</v>
      </c>
      <c r="J600" s="128" t="str">
        <f t="shared" si="34"/>
        <v>#VALUE!</v>
      </c>
      <c r="K600" s="128" t="str">
        <f t="shared" si="35"/>
        <v>#VALUE!</v>
      </c>
      <c r="L600" s="128" t="str">
        <f t="shared" si="36"/>
        <v>#VALUE!</v>
      </c>
      <c r="M600" s="128" t="str">
        <f t="shared" si="37"/>
        <v>#VALUE!</v>
      </c>
      <c r="N600" s="128" t="str">
        <f t="shared" si="38"/>
        <v>#VALUE!</v>
      </c>
      <c r="O600" s="128" t="str">
        <f t="shared" si="39"/>
        <v>#VALUE!</v>
      </c>
      <c r="P600" s="135" t="str">
        <f t="shared" si="12"/>
        <v>OPIOIDS</v>
      </c>
      <c r="Q600" s="4" t="b">
        <v>1</v>
      </c>
      <c r="R600" s="135" t="str">
        <f t="shared" si="41"/>
        <v>HIGH</v>
      </c>
      <c r="S600" s="3"/>
      <c r="T600" s="136">
        <f t="shared" si="42"/>
        <v>44384</v>
      </c>
      <c r="U600" s="4" t="str">
        <f t="shared" si="15"/>
        <v>DUE COMM</v>
      </c>
      <c r="V600" s="4" t="str">
        <f t="shared" si="16"/>
        <v> </v>
      </c>
      <c r="W600" s="123"/>
      <c r="X600" s="123"/>
      <c r="Y600" s="123"/>
      <c r="Z600" s="123"/>
      <c r="AA600" s="123"/>
      <c r="AB600" s="123"/>
      <c r="AC600" s="123"/>
      <c r="AD600" s="123"/>
      <c r="AE600" s="123"/>
    </row>
    <row r="601">
      <c r="A601" s="137">
        <v>12016.0</v>
      </c>
      <c r="B601" s="138" t="s">
        <v>6461</v>
      </c>
      <c r="C601" s="132" t="b">
        <v>1</v>
      </c>
      <c r="D601" s="133">
        <v>44453.0</v>
      </c>
      <c r="E601" s="128" t="str">
        <f t="shared" si="29"/>
        <v>#VALUE!</v>
      </c>
      <c r="F601" s="128" t="str">
        <f t="shared" si="30"/>
        <v>#VALUE!</v>
      </c>
      <c r="G601" s="128" t="str">
        <f t="shared" si="31"/>
        <v>#VALUE!</v>
      </c>
      <c r="H601" s="128" t="str">
        <f t="shared" si="32"/>
        <v>#VALUE!</v>
      </c>
      <c r="I601" s="128" t="str">
        <f t="shared" si="33"/>
        <v>#VALUE!</v>
      </c>
      <c r="J601" s="128" t="str">
        <f t="shared" si="34"/>
        <v>#VALUE!</v>
      </c>
      <c r="K601" s="128" t="str">
        <f t="shared" si="35"/>
        <v>#VALUE!</v>
      </c>
      <c r="L601" s="128" t="str">
        <f t="shared" si="36"/>
        <v>#VALUE!</v>
      </c>
      <c r="M601" s="128" t="str">
        <f t="shared" si="37"/>
        <v>#VALUE!</v>
      </c>
      <c r="N601" s="128" t="str">
        <f t="shared" si="38"/>
        <v>#VALUE!</v>
      </c>
      <c r="O601" s="128" t="str">
        <f t="shared" si="39"/>
        <v>#VALUE!</v>
      </c>
      <c r="P601" s="4" t="str">
        <f t="shared" si="12"/>
        <v>NO RX</v>
      </c>
      <c r="Q601" s="2" t="b">
        <v>0</v>
      </c>
      <c r="R601" s="4" t="str">
        <f t="shared" si="41"/>
        <v>LOW</v>
      </c>
      <c r="S601" s="3"/>
      <c r="T601" s="136">
        <f t="shared" si="42"/>
        <v>44453</v>
      </c>
      <c r="U601" s="4" t="str">
        <f t="shared" si="15"/>
        <v>DUE COMM</v>
      </c>
      <c r="V601" s="4" t="str">
        <f t="shared" si="16"/>
        <v> </v>
      </c>
      <c r="W601" s="123"/>
      <c r="X601" s="123"/>
      <c r="Y601" s="123"/>
      <c r="Z601" s="123"/>
      <c r="AA601" s="123"/>
      <c r="AB601" s="123"/>
      <c r="AC601" s="123"/>
      <c r="AD601" s="123"/>
      <c r="AE601" s="123"/>
    </row>
    <row r="602">
      <c r="A602" s="130">
        <v>12019.0</v>
      </c>
      <c r="B602" s="131" t="s">
        <v>6646</v>
      </c>
      <c r="C602" s="139" t="b">
        <v>1</v>
      </c>
      <c r="D602" s="133">
        <v>44497.0</v>
      </c>
      <c r="E602" s="128" t="str">
        <f t="shared" si="29"/>
        <v>#VALUE!</v>
      </c>
      <c r="F602" s="128" t="str">
        <f t="shared" si="30"/>
        <v>#VALUE!</v>
      </c>
      <c r="G602" s="128" t="str">
        <f t="shared" si="31"/>
        <v>#VALUE!</v>
      </c>
      <c r="H602" s="128" t="str">
        <f t="shared" si="32"/>
        <v>#VALUE!</v>
      </c>
      <c r="I602" s="128" t="str">
        <f t="shared" si="33"/>
        <v>#VALUE!</v>
      </c>
      <c r="J602" s="128" t="str">
        <f t="shared" si="34"/>
        <v>#VALUE!</v>
      </c>
      <c r="K602" s="128" t="str">
        <f t="shared" si="35"/>
        <v>#VALUE!</v>
      </c>
      <c r="L602" s="128" t="str">
        <f t="shared" si="36"/>
        <v>#VALUE!</v>
      </c>
      <c r="M602" s="128" t="str">
        <f t="shared" si="37"/>
        <v>#VALUE!</v>
      </c>
      <c r="N602" s="128" t="str">
        <f t="shared" si="38"/>
        <v>#VALUE!</v>
      </c>
      <c r="O602" s="128" t="str">
        <f t="shared" si="39"/>
        <v>#VALUE!</v>
      </c>
      <c r="P602" s="4" t="str">
        <f t="shared" si="12"/>
        <v>NO RX</v>
      </c>
      <c r="Q602" s="4" t="b">
        <v>0</v>
      </c>
      <c r="R602" s="4" t="str">
        <f t="shared" si="41"/>
        <v>LOW</v>
      </c>
      <c r="S602" s="3">
        <v>44235.0</v>
      </c>
      <c r="T602" s="136">
        <f t="shared" si="42"/>
        <v>44497</v>
      </c>
      <c r="U602" s="4" t="str">
        <f t="shared" si="15"/>
        <v> </v>
      </c>
      <c r="V602" s="4" t="str">
        <f t="shared" si="16"/>
        <v> </v>
      </c>
      <c r="W602" s="123"/>
      <c r="X602" s="123"/>
      <c r="Y602" s="123"/>
      <c r="Z602" s="123"/>
      <c r="AA602" s="123"/>
      <c r="AB602" s="123"/>
      <c r="AC602" s="123"/>
      <c r="AD602" s="123"/>
      <c r="AE602" s="123"/>
    </row>
    <row r="603">
      <c r="A603" s="142">
        <v>12026.0</v>
      </c>
      <c r="B603" s="143" t="s">
        <v>6483</v>
      </c>
      <c r="C603" s="124" t="b">
        <v>0</v>
      </c>
      <c r="D603" s="3" t="s">
        <v>6461</v>
      </c>
      <c r="E603" s="128" t="str">
        <f t="shared" si="29"/>
        <v>#VALUE!</v>
      </c>
      <c r="F603" s="128" t="str">
        <f t="shared" si="30"/>
        <v>#VALUE!</v>
      </c>
      <c r="G603" s="128" t="str">
        <f t="shared" si="31"/>
        <v>#VALUE!</v>
      </c>
      <c r="H603" s="128" t="str">
        <f t="shared" si="32"/>
        <v>#VALUE!</v>
      </c>
      <c r="I603" s="128" t="str">
        <f t="shared" si="33"/>
        <v>#VALUE!</v>
      </c>
      <c r="J603" s="128" t="str">
        <f t="shared" si="34"/>
        <v>#VALUE!</v>
      </c>
      <c r="K603" s="128" t="str">
        <f t="shared" si="35"/>
        <v>#VALUE!</v>
      </c>
      <c r="L603" s="128" t="str">
        <f t="shared" si="36"/>
        <v>#VALUE!</v>
      </c>
      <c r="M603" s="128" t="str">
        <f t="shared" si="37"/>
        <v>#VALUE!</v>
      </c>
      <c r="N603" s="128" t="str">
        <f t="shared" si="38"/>
        <v>#VALUE!</v>
      </c>
      <c r="O603" s="128" t="str">
        <f t="shared" si="39"/>
        <v>#VALUE!</v>
      </c>
      <c r="P603" s="4" t="str">
        <f t="shared" si="12"/>
        <v>NO RX</v>
      </c>
      <c r="Q603" s="4" t="b">
        <v>0</v>
      </c>
      <c r="R603" s="4" t="str">
        <f t="shared" si="41"/>
        <v>LOW</v>
      </c>
      <c r="S603" s="3"/>
      <c r="T603" s="3" t="str">
        <f t="shared" si="42"/>
        <v> - </v>
      </c>
      <c r="U603" s="4" t="str">
        <f t="shared" si="15"/>
        <v>DUE COMM</v>
      </c>
      <c r="V603" s="4" t="str">
        <f t="shared" si="16"/>
        <v> </v>
      </c>
      <c r="W603" s="123"/>
      <c r="X603" s="123"/>
      <c r="Y603" s="123"/>
      <c r="Z603" s="123"/>
      <c r="AA603" s="123"/>
      <c r="AB603" s="123"/>
      <c r="AC603" s="123"/>
      <c r="AD603" s="123"/>
      <c r="AE603" s="123"/>
    </row>
    <row r="604">
      <c r="A604" s="127">
        <v>12036.0</v>
      </c>
      <c r="B604" s="2" t="s">
        <v>6539</v>
      </c>
      <c r="C604" s="124" t="b">
        <v>0</v>
      </c>
      <c r="D604" s="3" t="s">
        <v>6461</v>
      </c>
      <c r="E604" s="128" t="str">
        <f t="shared" si="29"/>
        <v>#VALUE!</v>
      </c>
      <c r="F604" s="128" t="str">
        <f t="shared" si="30"/>
        <v>#VALUE!</v>
      </c>
      <c r="G604" s="128" t="str">
        <f t="shared" si="31"/>
        <v>#VALUE!</v>
      </c>
      <c r="H604" s="128" t="str">
        <f t="shared" si="32"/>
        <v>#VALUE!</v>
      </c>
      <c r="I604" s="128" t="str">
        <f t="shared" si="33"/>
        <v>#VALUE!</v>
      </c>
      <c r="J604" s="128" t="str">
        <f t="shared" si="34"/>
        <v>#VALUE!</v>
      </c>
      <c r="K604" s="128" t="str">
        <f t="shared" si="35"/>
        <v>#VALUE!</v>
      </c>
      <c r="L604" s="128" t="str">
        <f t="shared" si="36"/>
        <v>#VALUE!</v>
      </c>
      <c r="M604" s="128" t="str">
        <f t="shared" si="37"/>
        <v>#VALUE!</v>
      </c>
      <c r="N604" s="128" t="str">
        <f t="shared" si="38"/>
        <v>#VALUE!</v>
      </c>
      <c r="O604" s="128" t="str">
        <f t="shared" si="39"/>
        <v>#VALUE!</v>
      </c>
      <c r="P604" s="4" t="str">
        <f t="shared" si="12"/>
        <v>NO RX</v>
      </c>
      <c r="Q604" s="4" t="b">
        <v>0</v>
      </c>
      <c r="R604" s="4" t="str">
        <f t="shared" si="41"/>
        <v>LOW</v>
      </c>
      <c r="S604" s="3"/>
      <c r="T604" s="3" t="str">
        <f t="shared" si="42"/>
        <v> - </v>
      </c>
      <c r="U604" s="4" t="str">
        <f t="shared" si="15"/>
        <v>DUE COMM</v>
      </c>
      <c r="V604" s="4" t="str">
        <f t="shared" si="16"/>
        <v> </v>
      </c>
      <c r="W604" s="123"/>
      <c r="X604" s="123"/>
      <c r="Y604" s="123"/>
      <c r="Z604" s="123"/>
      <c r="AA604" s="123"/>
      <c r="AB604" s="123"/>
      <c r="AC604" s="123"/>
      <c r="AD604" s="123"/>
      <c r="AE604" s="123"/>
    </row>
    <row r="605">
      <c r="A605" s="127">
        <v>12057.0</v>
      </c>
      <c r="B605" s="2" t="s">
        <v>6500</v>
      </c>
      <c r="C605" s="124" t="b">
        <v>0</v>
      </c>
      <c r="D605" s="3" t="s">
        <v>6461</v>
      </c>
      <c r="E605" s="128" t="str">
        <f t="shared" si="29"/>
        <v>#VALUE!</v>
      </c>
      <c r="F605" s="128" t="str">
        <f t="shared" si="30"/>
        <v>#VALUE!</v>
      </c>
      <c r="G605" s="128" t="str">
        <f t="shared" si="31"/>
        <v>#VALUE!</v>
      </c>
      <c r="H605" s="128" t="str">
        <f t="shared" si="32"/>
        <v>#VALUE!</v>
      </c>
      <c r="I605" s="128" t="str">
        <f t="shared" si="33"/>
        <v>#VALUE!</v>
      </c>
      <c r="J605" s="128" t="str">
        <f t="shared" si="34"/>
        <v>#VALUE!</v>
      </c>
      <c r="K605" s="128" t="str">
        <f t="shared" si="35"/>
        <v>#VALUE!</v>
      </c>
      <c r="L605" s="128" t="str">
        <f t="shared" si="36"/>
        <v>#VALUE!</v>
      </c>
      <c r="M605" s="134" t="str">
        <f t="shared" si="37"/>
        <v>OPI RX</v>
      </c>
      <c r="N605" s="128" t="str">
        <f t="shared" si="38"/>
        <v>#VALUE!</v>
      </c>
      <c r="O605" s="128" t="str">
        <f t="shared" si="39"/>
        <v>#VALUE!</v>
      </c>
      <c r="P605" s="135" t="str">
        <f t="shared" si="12"/>
        <v>OPIOIDS</v>
      </c>
      <c r="Q605" s="4" t="b">
        <v>0</v>
      </c>
      <c r="R605" s="4" t="str">
        <f t="shared" si="41"/>
        <v>LOW</v>
      </c>
      <c r="S605" s="3"/>
      <c r="T605" s="3" t="str">
        <f t="shared" si="42"/>
        <v> - </v>
      </c>
      <c r="U605" s="4" t="str">
        <f t="shared" si="15"/>
        <v>DUE COMM</v>
      </c>
      <c r="V605" s="4" t="str">
        <f t="shared" si="16"/>
        <v> </v>
      </c>
      <c r="W605" s="123"/>
      <c r="X605" s="123"/>
      <c r="Y605" s="123"/>
      <c r="Z605" s="123"/>
      <c r="AA605" s="123"/>
      <c r="AB605" s="123"/>
      <c r="AC605" s="123"/>
      <c r="AD605" s="123"/>
      <c r="AE605" s="123"/>
    </row>
    <row r="606">
      <c r="A606" s="137">
        <v>12062.0</v>
      </c>
      <c r="B606" s="138" t="s">
        <v>6727</v>
      </c>
      <c r="C606" s="132" t="b">
        <v>1</v>
      </c>
      <c r="D606" s="133">
        <v>44519.0</v>
      </c>
      <c r="E606" s="134" t="str">
        <f t="shared" si="29"/>
        <v>OPI RX</v>
      </c>
      <c r="F606" s="128" t="str">
        <f t="shared" si="30"/>
        <v>#VALUE!</v>
      </c>
      <c r="G606" s="128" t="str">
        <f t="shared" si="31"/>
        <v>#VALUE!</v>
      </c>
      <c r="H606" s="134" t="str">
        <f t="shared" si="32"/>
        <v>OPI RX</v>
      </c>
      <c r="I606" s="128" t="str">
        <f t="shared" si="33"/>
        <v>#VALUE!</v>
      </c>
      <c r="J606" s="128" t="str">
        <f t="shared" si="34"/>
        <v>#VALUE!</v>
      </c>
      <c r="K606" s="128" t="str">
        <f t="shared" si="35"/>
        <v>#VALUE!</v>
      </c>
      <c r="L606" s="128" t="str">
        <f t="shared" si="36"/>
        <v>#VALUE!</v>
      </c>
      <c r="M606" s="128" t="str">
        <f t="shared" si="37"/>
        <v>#VALUE!</v>
      </c>
      <c r="N606" s="128" t="str">
        <f t="shared" si="38"/>
        <v>#VALUE!</v>
      </c>
      <c r="O606" s="128" t="str">
        <f t="shared" si="39"/>
        <v>#VALUE!</v>
      </c>
      <c r="P606" s="135" t="str">
        <f t="shared" si="12"/>
        <v>OPIOIDS</v>
      </c>
      <c r="Q606" s="4" t="b">
        <v>1</v>
      </c>
      <c r="R606" s="135" t="str">
        <f t="shared" si="41"/>
        <v>HIGH</v>
      </c>
      <c r="S606" s="3">
        <v>44335.0</v>
      </c>
      <c r="T606" s="136">
        <f t="shared" si="42"/>
        <v>44519</v>
      </c>
      <c r="U606" s="4" t="str">
        <f t="shared" si="15"/>
        <v> </v>
      </c>
      <c r="V606" s="4" t="str">
        <f t="shared" si="16"/>
        <v> </v>
      </c>
      <c r="W606" s="123"/>
      <c r="X606" s="123"/>
      <c r="Y606" s="123"/>
      <c r="Z606" s="123"/>
      <c r="AA606" s="123"/>
      <c r="AB606" s="123"/>
      <c r="AC606" s="123"/>
      <c r="AD606" s="123"/>
      <c r="AE606" s="123"/>
    </row>
    <row r="607">
      <c r="A607" s="137">
        <v>12063.0</v>
      </c>
      <c r="B607" s="138" t="s">
        <v>6728</v>
      </c>
      <c r="C607" s="139" t="b">
        <v>1</v>
      </c>
      <c r="D607" s="133">
        <v>44559.0</v>
      </c>
      <c r="E607" s="134" t="str">
        <f t="shared" si="29"/>
        <v>OPI RX</v>
      </c>
      <c r="F607" s="128" t="str">
        <f t="shared" si="30"/>
        <v>#VALUE!</v>
      </c>
      <c r="G607" s="128" t="str">
        <f t="shared" si="31"/>
        <v>#VALUE!</v>
      </c>
      <c r="H607" s="128" t="str">
        <f t="shared" si="32"/>
        <v>#VALUE!</v>
      </c>
      <c r="I607" s="128" t="str">
        <f t="shared" si="33"/>
        <v>#VALUE!</v>
      </c>
      <c r="J607" s="128" t="str">
        <f t="shared" si="34"/>
        <v>#VALUE!</v>
      </c>
      <c r="K607" s="128" t="str">
        <f t="shared" si="35"/>
        <v>#VALUE!</v>
      </c>
      <c r="L607" s="128" t="str">
        <f t="shared" si="36"/>
        <v>#VALUE!</v>
      </c>
      <c r="M607" s="128" t="str">
        <f t="shared" si="37"/>
        <v>#VALUE!</v>
      </c>
      <c r="N607" s="128" t="str">
        <f t="shared" si="38"/>
        <v>#VALUE!</v>
      </c>
      <c r="O607" s="128" t="str">
        <f t="shared" si="39"/>
        <v>#VALUE!</v>
      </c>
      <c r="P607" s="135" t="str">
        <f t="shared" si="12"/>
        <v>OPIOIDS</v>
      </c>
      <c r="Q607" s="4" t="b">
        <v>1</v>
      </c>
      <c r="R607" s="135" t="str">
        <f t="shared" si="41"/>
        <v>HIGH</v>
      </c>
      <c r="S607" s="3">
        <v>44265.0</v>
      </c>
      <c r="T607" s="136">
        <f t="shared" si="42"/>
        <v>44559</v>
      </c>
      <c r="U607" s="4" t="str">
        <f t="shared" si="15"/>
        <v> </v>
      </c>
      <c r="V607" s="4" t="str">
        <f t="shared" si="16"/>
        <v> </v>
      </c>
      <c r="W607" s="123"/>
      <c r="X607" s="123"/>
      <c r="Y607" s="123"/>
      <c r="Z607" s="123"/>
      <c r="AA607" s="123"/>
      <c r="AB607" s="123"/>
      <c r="AC607" s="123"/>
      <c r="AD607" s="123"/>
      <c r="AE607" s="123"/>
    </row>
    <row r="608">
      <c r="A608" s="137">
        <v>12071.0</v>
      </c>
      <c r="B608" s="138" t="s">
        <v>6465</v>
      </c>
      <c r="C608" s="132" t="b">
        <v>1</v>
      </c>
      <c r="D608" s="133">
        <v>44557.0</v>
      </c>
      <c r="E608" s="134" t="str">
        <f t="shared" si="29"/>
        <v>OPI RX</v>
      </c>
      <c r="F608" s="128" t="str">
        <f t="shared" si="30"/>
        <v>#VALUE!</v>
      </c>
      <c r="G608" s="128" t="str">
        <f t="shared" si="31"/>
        <v>#VALUE!</v>
      </c>
      <c r="H608" s="128" t="str">
        <f t="shared" si="32"/>
        <v>#VALUE!</v>
      </c>
      <c r="I608" s="128" t="str">
        <f t="shared" si="33"/>
        <v>#VALUE!</v>
      </c>
      <c r="J608" s="128" t="str">
        <f t="shared" si="34"/>
        <v>#VALUE!</v>
      </c>
      <c r="K608" s="128" t="str">
        <f t="shared" si="35"/>
        <v>#VALUE!</v>
      </c>
      <c r="L608" s="128" t="str">
        <f t="shared" si="36"/>
        <v>#VALUE!</v>
      </c>
      <c r="M608" s="128" t="str">
        <f t="shared" si="37"/>
        <v>#VALUE!</v>
      </c>
      <c r="N608" s="128" t="str">
        <f t="shared" si="38"/>
        <v>#VALUE!</v>
      </c>
      <c r="O608" s="128" t="str">
        <f t="shared" si="39"/>
        <v>#VALUE!</v>
      </c>
      <c r="P608" s="135" t="str">
        <f t="shared" si="12"/>
        <v>OPIOIDS</v>
      </c>
      <c r="Q608" s="4" t="b">
        <v>0</v>
      </c>
      <c r="R608" s="4" t="str">
        <f t="shared" si="41"/>
        <v>LOW</v>
      </c>
      <c r="S608" s="3">
        <v>44320.0</v>
      </c>
      <c r="T608" s="136">
        <f t="shared" si="42"/>
        <v>44557</v>
      </c>
      <c r="U608" s="4" t="str">
        <f t="shared" si="15"/>
        <v> </v>
      </c>
      <c r="V608" s="4" t="str">
        <f t="shared" si="16"/>
        <v> </v>
      </c>
      <c r="W608" s="123"/>
      <c r="X608" s="123"/>
      <c r="Y608" s="123"/>
      <c r="Z608" s="123"/>
      <c r="AA608" s="123"/>
      <c r="AB608" s="123"/>
      <c r="AC608" s="123"/>
      <c r="AD608" s="123"/>
      <c r="AE608" s="123"/>
    </row>
    <row r="609">
      <c r="A609" s="137">
        <v>12083.0</v>
      </c>
      <c r="B609" s="138" t="s">
        <v>6463</v>
      </c>
      <c r="C609" s="139" t="b">
        <v>1</v>
      </c>
      <c r="D609" s="133">
        <v>44502.0</v>
      </c>
      <c r="E609" s="128" t="str">
        <f t="shared" si="29"/>
        <v>#VALUE!</v>
      </c>
      <c r="F609" s="134" t="str">
        <f t="shared" si="30"/>
        <v>OPI RX</v>
      </c>
      <c r="G609" s="128" t="str">
        <f t="shared" si="31"/>
        <v>#VALUE!</v>
      </c>
      <c r="H609" s="128" t="str">
        <f t="shared" si="32"/>
        <v>#VALUE!</v>
      </c>
      <c r="I609" s="128" t="str">
        <f t="shared" si="33"/>
        <v>#VALUE!</v>
      </c>
      <c r="J609" s="128" t="str">
        <f t="shared" si="34"/>
        <v>#VALUE!</v>
      </c>
      <c r="K609" s="128" t="str">
        <f t="shared" si="35"/>
        <v>#VALUE!</v>
      </c>
      <c r="L609" s="128" t="str">
        <f t="shared" si="36"/>
        <v>#VALUE!</v>
      </c>
      <c r="M609" s="128" t="str">
        <f t="shared" si="37"/>
        <v>#VALUE!</v>
      </c>
      <c r="N609" s="128" t="str">
        <f t="shared" si="38"/>
        <v>#VALUE!</v>
      </c>
      <c r="O609" s="128" t="str">
        <f t="shared" si="39"/>
        <v>#VALUE!</v>
      </c>
      <c r="P609" s="135" t="str">
        <f t="shared" si="12"/>
        <v>OPIOIDS</v>
      </c>
      <c r="Q609" s="2" t="b">
        <v>1</v>
      </c>
      <c r="R609" s="135" t="str">
        <f t="shared" si="41"/>
        <v>HIGH</v>
      </c>
      <c r="S609" s="3">
        <v>44358.0</v>
      </c>
      <c r="T609" s="136">
        <f t="shared" si="42"/>
        <v>44502</v>
      </c>
      <c r="U609" s="4" t="str">
        <f t="shared" si="15"/>
        <v> </v>
      </c>
      <c r="V609" s="4" t="str">
        <f t="shared" si="16"/>
        <v> </v>
      </c>
      <c r="W609" s="123"/>
      <c r="X609" s="123"/>
      <c r="Y609" s="123"/>
      <c r="Z609" s="123"/>
      <c r="AA609" s="123"/>
      <c r="AB609" s="123"/>
      <c r="AC609" s="123"/>
      <c r="AD609" s="123"/>
      <c r="AE609" s="123"/>
    </row>
    <row r="610">
      <c r="A610" s="127">
        <v>12084.0</v>
      </c>
      <c r="B610" s="2" t="s">
        <v>6461</v>
      </c>
      <c r="C610" s="122" t="b">
        <v>0</v>
      </c>
      <c r="D610" s="3" t="s">
        <v>6461</v>
      </c>
      <c r="E610" s="128" t="str">
        <f t="shared" si="29"/>
        <v>#VALUE!</v>
      </c>
      <c r="F610" s="128" t="str">
        <f t="shared" si="30"/>
        <v>#VALUE!</v>
      </c>
      <c r="G610" s="128" t="str">
        <f t="shared" si="31"/>
        <v>#VALUE!</v>
      </c>
      <c r="H610" s="128" t="str">
        <f t="shared" si="32"/>
        <v>#VALUE!</v>
      </c>
      <c r="I610" s="128" t="str">
        <f t="shared" si="33"/>
        <v>#VALUE!</v>
      </c>
      <c r="J610" s="128" t="str">
        <f t="shared" si="34"/>
        <v>#VALUE!</v>
      </c>
      <c r="K610" s="128" t="str">
        <f t="shared" si="35"/>
        <v>#VALUE!</v>
      </c>
      <c r="L610" s="128" t="str">
        <f t="shared" si="36"/>
        <v>#VALUE!</v>
      </c>
      <c r="M610" s="128" t="str">
        <f t="shared" si="37"/>
        <v>#VALUE!</v>
      </c>
      <c r="N610" s="128" t="str">
        <f t="shared" si="38"/>
        <v>#VALUE!</v>
      </c>
      <c r="O610" s="128" t="str">
        <f t="shared" si="39"/>
        <v>#VALUE!</v>
      </c>
      <c r="P610" s="4" t="str">
        <f t="shared" si="12"/>
        <v>NO RX</v>
      </c>
      <c r="Q610" s="2" t="b">
        <v>0</v>
      </c>
      <c r="R610" s="4" t="str">
        <f t="shared" si="41"/>
        <v>LOW</v>
      </c>
      <c r="S610" s="3"/>
      <c r="T610" s="3" t="str">
        <f t="shared" si="42"/>
        <v> - </v>
      </c>
      <c r="U610" s="4" t="str">
        <f t="shared" si="15"/>
        <v>DUE COMM</v>
      </c>
      <c r="V610" s="4" t="str">
        <f t="shared" si="16"/>
        <v> </v>
      </c>
      <c r="W610" s="123"/>
      <c r="X610" s="123"/>
      <c r="Y610" s="123"/>
      <c r="Z610" s="123"/>
      <c r="AA610" s="123"/>
      <c r="AB610" s="123"/>
      <c r="AC610" s="123"/>
      <c r="AD610" s="123"/>
      <c r="AE610" s="123"/>
    </row>
    <row r="611">
      <c r="A611" s="137">
        <v>12088.0</v>
      </c>
      <c r="B611" s="138" t="s">
        <v>6463</v>
      </c>
      <c r="C611" s="132" t="b">
        <v>1</v>
      </c>
      <c r="D611" s="133">
        <v>44384.0</v>
      </c>
      <c r="E611" s="128" t="str">
        <f t="shared" si="29"/>
        <v>#VALUE!</v>
      </c>
      <c r="F611" s="134" t="str">
        <f t="shared" si="30"/>
        <v>OPI RX</v>
      </c>
      <c r="G611" s="128" t="str">
        <f t="shared" si="31"/>
        <v>#VALUE!</v>
      </c>
      <c r="H611" s="128" t="str">
        <f t="shared" si="32"/>
        <v>#VALUE!</v>
      </c>
      <c r="I611" s="128" t="str">
        <f t="shared" si="33"/>
        <v>#VALUE!</v>
      </c>
      <c r="J611" s="128" t="str">
        <f t="shared" si="34"/>
        <v>#VALUE!</v>
      </c>
      <c r="K611" s="128" t="str">
        <f t="shared" si="35"/>
        <v>#VALUE!</v>
      </c>
      <c r="L611" s="128" t="str">
        <f t="shared" si="36"/>
        <v>#VALUE!</v>
      </c>
      <c r="M611" s="128" t="str">
        <f t="shared" si="37"/>
        <v>#VALUE!</v>
      </c>
      <c r="N611" s="128" t="str">
        <f t="shared" si="38"/>
        <v>#VALUE!</v>
      </c>
      <c r="O611" s="128" t="str">
        <f t="shared" si="39"/>
        <v>#VALUE!</v>
      </c>
      <c r="P611" s="135" t="str">
        <f t="shared" si="12"/>
        <v>OPIOIDS</v>
      </c>
      <c r="Q611" s="4" t="b">
        <v>0</v>
      </c>
      <c r="R611" s="4" t="str">
        <f t="shared" si="41"/>
        <v>LOW</v>
      </c>
      <c r="S611" s="3"/>
      <c r="T611" s="136">
        <f t="shared" si="42"/>
        <v>44384</v>
      </c>
      <c r="U611" s="4" t="str">
        <f t="shared" si="15"/>
        <v>DUE COMM</v>
      </c>
      <c r="V611" s="4" t="str">
        <f t="shared" si="16"/>
        <v> </v>
      </c>
      <c r="W611" s="123"/>
      <c r="X611" s="123"/>
      <c r="Y611" s="123"/>
      <c r="Z611" s="123"/>
      <c r="AA611" s="123"/>
      <c r="AB611" s="123"/>
      <c r="AC611" s="123"/>
      <c r="AD611" s="123"/>
      <c r="AE611" s="123"/>
    </row>
    <row r="612">
      <c r="A612" s="137">
        <v>12109.0</v>
      </c>
      <c r="B612" s="138" t="s">
        <v>6729</v>
      </c>
      <c r="C612" s="139" t="b">
        <v>1</v>
      </c>
      <c r="D612" s="140">
        <v>44582.0</v>
      </c>
      <c r="E612" s="128" t="str">
        <f t="shared" si="29"/>
        <v>#VALUE!</v>
      </c>
      <c r="F612" s="134" t="str">
        <f t="shared" si="30"/>
        <v>OPI RX</v>
      </c>
      <c r="G612" s="128" t="str">
        <f t="shared" si="31"/>
        <v>#VALUE!</v>
      </c>
      <c r="H612" s="128" t="str">
        <f t="shared" si="32"/>
        <v>#VALUE!</v>
      </c>
      <c r="I612" s="128" t="str">
        <f t="shared" si="33"/>
        <v>#VALUE!</v>
      </c>
      <c r="J612" s="128" t="str">
        <f t="shared" si="34"/>
        <v>#VALUE!</v>
      </c>
      <c r="K612" s="128" t="str">
        <f t="shared" si="35"/>
        <v>#VALUE!</v>
      </c>
      <c r="L612" s="128" t="str">
        <f t="shared" si="36"/>
        <v>#VALUE!</v>
      </c>
      <c r="M612" s="128" t="str">
        <f t="shared" si="37"/>
        <v>#VALUE!</v>
      </c>
      <c r="N612" s="128" t="str">
        <f t="shared" si="38"/>
        <v>#VALUE!</v>
      </c>
      <c r="O612" s="128" t="str">
        <f t="shared" si="39"/>
        <v>#VALUE!</v>
      </c>
      <c r="P612" s="135" t="str">
        <f t="shared" si="12"/>
        <v>OPIOIDS</v>
      </c>
      <c r="Q612" s="4" t="b">
        <v>1</v>
      </c>
      <c r="R612" s="135" t="str">
        <f t="shared" si="41"/>
        <v>HIGH</v>
      </c>
      <c r="S612" s="3"/>
      <c r="T612" s="136">
        <f t="shared" si="42"/>
        <v>44582</v>
      </c>
      <c r="U612" s="4" t="str">
        <f t="shared" si="15"/>
        <v>DUE COMM</v>
      </c>
      <c r="V612" s="4" t="str">
        <f t="shared" si="16"/>
        <v> </v>
      </c>
      <c r="W612" s="123"/>
      <c r="X612" s="123"/>
      <c r="Y612" s="123"/>
      <c r="Z612" s="123"/>
      <c r="AA612" s="123"/>
      <c r="AB612" s="123"/>
      <c r="AC612" s="123"/>
      <c r="AD612" s="123"/>
      <c r="AE612" s="123"/>
    </row>
    <row r="613">
      <c r="A613" s="137">
        <v>12118.0</v>
      </c>
      <c r="B613" s="138" t="s">
        <v>6730</v>
      </c>
      <c r="C613" s="132" t="b">
        <v>1</v>
      </c>
      <c r="D613" s="133">
        <v>44466.0</v>
      </c>
      <c r="E613" s="128" t="str">
        <f t="shared" si="29"/>
        <v>#VALUE!</v>
      </c>
      <c r="F613" s="128" t="str">
        <f t="shared" si="30"/>
        <v>#VALUE!</v>
      </c>
      <c r="G613" s="128" t="str">
        <f t="shared" si="31"/>
        <v>#VALUE!</v>
      </c>
      <c r="H613" s="128" t="str">
        <f t="shared" si="32"/>
        <v>#VALUE!</v>
      </c>
      <c r="I613" s="134" t="str">
        <f t="shared" si="33"/>
        <v>OPI RX</v>
      </c>
      <c r="J613" s="128" t="str">
        <f t="shared" si="34"/>
        <v>#VALUE!</v>
      </c>
      <c r="K613" s="128" t="str">
        <f t="shared" si="35"/>
        <v>#VALUE!</v>
      </c>
      <c r="L613" s="128" t="str">
        <f t="shared" si="36"/>
        <v>#VALUE!</v>
      </c>
      <c r="M613" s="134" t="str">
        <f t="shared" si="37"/>
        <v>OPI RX</v>
      </c>
      <c r="N613" s="128" t="str">
        <f t="shared" si="38"/>
        <v>#VALUE!</v>
      </c>
      <c r="O613" s="128" t="str">
        <f t="shared" si="39"/>
        <v>#VALUE!</v>
      </c>
      <c r="P613" s="135" t="str">
        <f t="shared" si="12"/>
        <v>OPIOIDS</v>
      </c>
      <c r="Q613" s="2" t="b">
        <v>0</v>
      </c>
      <c r="R613" s="4" t="str">
        <f t="shared" si="41"/>
        <v>LOW</v>
      </c>
      <c r="S613" s="3"/>
      <c r="T613" s="136">
        <f t="shared" si="42"/>
        <v>44466</v>
      </c>
      <c r="U613" s="4" t="str">
        <f t="shared" si="15"/>
        <v>DUE COMM</v>
      </c>
      <c r="V613" s="4" t="str">
        <f t="shared" si="16"/>
        <v> </v>
      </c>
      <c r="W613" s="123"/>
      <c r="X613" s="123"/>
      <c r="Y613" s="123"/>
      <c r="Z613" s="123"/>
      <c r="AA613" s="123"/>
      <c r="AB613" s="123"/>
      <c r="AC613" s="123"/>
      <c r="AD613" s="123"/>
      <c r="AE613" s="123"/>
    </row>
    <row r="614">
      <c r="A614" s="137">
        <v>12124.0</v>
      </c>
      <c r="B614" s="138" t="s">
        <v>6512</v>
      </c>
      <c r="C614" s="132" t="b">
        <v>1</v>
      </c>
      <c r="D614" s="133">
        <v>44494.0</v>
      </c>
      <c r="E614" s="128" t="str">
        <f t="shared" si="29"/>
        <v>#VALUE!</v>
      </c>
      <c r="F614" s="128" t="str">
        <f t="shared" si="30"/>
        <v>#VALUE!</v>
      </c>
      <c r="G614" s="128" t="str">
        <f t="shared" si="31"/>
        <v>#VALUE!</v>
      </c>
      <c r="H614" s="128" t="str">
        <f t="shared" si="32"/>
        <v>#VALUE!</v>
      </c>
      <c r="I614" s="128" t="str">
        <f t="shared" si="33"/>
        <v>#VALUE!</v>
      </c>
      <c r="J614" s="128" t="str">
        <f t="shared" si="34"/>
        <v>#VALUE!</v>
      </c>
      <c r="K614" s="128" t="str">
        <f t="shared" si="35"/>
        <v>#VALUE!</v>
      </c>
      <c r="L614" s="128" t="str">
        <f t="shared" si="36"/>
        <v>#VALUE!</v>
      </c>
      <c r="M614" s="134" t="str">
        <f t="shared" si="37"/>
        <v>OPI RX</v>
      </c>
      <c r="N614" s="128" t="str">
        <f t="shared" si="38"/>
        <v>#VALUE!</v>
      </c>
      <c r="O614" s="128" t="str">
        <f t="shared" si="39"/>
        <v>#VALUE!</v>
      </c>
      <c r="P614" s="135" t="str">
        <f t="shared" si="12"/>
        <v>OPIOIDS</v>
      </c>
      <c r="Q614" s="4" t="b">
        <v>1</v>
      </c>
      <c r="R614" s="135" t="str">
        <f t="shared" si="41"/>
        <v>HIGH</v>
      </c>
      <c r="S614" s="3">
        <v>44284.0</v>
      </c>
      <c r="T614" s="136">
        <f t="shared" si="42"/>
        <v>44494</v>
      </c>
      <c r="U614" s="4" t="str">
        <f t="shared" si="15"/>
        <v> </v>
      </c>
      <c r="V614" s="4" t="str">
        <f t="shared" si="16"/>
        <v> </v>
      </c>
      <c r="W614" s="123"/>
      <c r="X614" s="123"/>
      <c r="Y614" s="123"/>
      <c r="Z614" s="123"/>
      <c r="AA614" s="123"/>
      <c r="AB614" s="123"/>
      <c r="AC614" s="123"/>
      <c r="AD614" s="123"/>
      <c r="AE614" s="123"/>
    </row>
    <row r="615">
      <c r="A615" s="130">
        <v>12127.0</v>
      </c>
      <c r="B615" s="131" t="s">
        <v>6475</v>
      </c>
      <c r="C615" s="132" t="b">
        <v>1</v>
      </c>
      <c r="D615" s="133">
        <v>44530.0</v>
      </c>
      <c r="E615" s="128" t="str">
        <f t="shared" si="29"/>
        <v>#VALUE!</v>
      </c>
      <c r="F615" s="134" t="str">
        <f t="shared" si="30"/>
        <v>OPI RX</v>
      </c>
      <c r="G615" s="128" t="str">
        <f t="shared" si="31"/>
        <v>#VALUE!</v>
      </c>
      <c r="H615" s="128" t="str">
        <f t="shared" si="32"/>
        <v>#VALUE!</v>
      </c>
      <c r="I615" s="128" t="str">
        <f t="shared" si="33"/>
        <v>#VALUE!</v>
      </c>
      <c r="J615" s="128" t="str">
        <f t="shared" si="34"/>
        <v>#VALUE!</v>
      </c>
      <c r="K615" s="128" t="str">
        <f t="shared" si="35"/>
        <v>#VALUE!</v>
      </c>
      <c r="L615" s="128" t="str">
        <f t="shared" si="36"/>
        <v>#VALUE!</v>
      </c>
      <c r="M615" s="128" t="str">
        <f t="shared" si="37"/>
        <v>#VALUE!</v>
      </c>
      <c r="N615" s="128" t="str">
        <f t="shared" si="38"/>
        <v>#VALUE!</v>
      </c>
      <c r="O615" s="128" t="str">
        <f t="shared" si="39"/>
        <v>#VALUE!</v>
      </c>
      <c r="P615" s="135" t="str">
        <f t="shared" si="12"/>
        <v>OPIOIDS</v>
      </c>
      <c r="Q615" s="4" t="b">
        <v>0</v>
      </c>
      <c r="R615" s="4" t="str">
        <f t="shared" si="41"/>
        <v>LOW</v>
      </c>
      <c r="S615" s="3">
        <v>44365.0</v>
      </c>
      <c r="T615" s="136">
        <f t="shared" si="42"/>
        <v>44530</v>
      </c>
      <c r="U615" s="4" t="str">
        <f t="shared" si="15"/>
        <v> </v>
      </c>
      <c r="V615" s="4" t="str">
        <f t="shared" si="16"/>
        <v> </v>
      </c>
      <c r="W615" s="123"/>
      <c r="X615" s="123"/>
      <c r="Y615" s="123"/>
      <c r="Z615" s="123"/>
      <c r="AA615" s="123"/>
      <c r="AB615" s="123"/>
      <c r="AC615" s="123"/>
      <c r="AD615" s="123"/>
      <c r="AE615" s="123"/>
    </row>
    <row r="616">
      <c r="A616" s="137">
        <v>12131.0</v>
      </c>
      <c r="B616" s="138" t="s">
        <v>6464</v>
      </c>
      <c r="C616" s="132" t="b">
        <v>1</v>
      </c>
      <c r="D616" s="133">
        <v>44510.0</v>
      </c>
      <c r="E616" s="128" t="str">
        <f t="shared" si="29"/>
        <v>#VALUE!</v>
      </c>
      <c r="F616" s="134" t="str">
        <f t="shared" si="30"/>
        <v>OPI RX</v>
      </c>
      <c r="G616" s="128" t="str">
        <f t="shared" si="31"/>
        <v>#VALUE!</v>
      </c>
      <c r="H616" s="128" t="str">
        <f t="shared" si="32"/>
        <v>#VALUE!</v>
      </c>
      <c r="I616" s="128" t="str">
        <f t="shared" si="33"/>
        <v>#VALUE!</v>
      </c>
      <c r="J616" s="128" t="str">
        <f t="shared" si="34"/>
        <v>#VALUE!</v>
      </c>
      <c r="K616" s="128" t="str">
        <f t="shared" si="35"/>
        <v>#VALUE!</v>
      </c>
      <c r="L616" s="128" t="str">
        <f t="shared" si="36"/>
        <v>#VALUE!</v>
      </c>
      <c r="M616" s="128" t="str">
        <f t="shared" si="37"/>
        <v>#VALUE!</v>
      </c>
      <c r="N616" s="128" t="str">
        <f t="shared" si="38"/>
        <v>#VALUE!</v>
      </c>
      <c r="O616" s="128" t="str">
        <f t="shared" si="39"/>
        <v>#VALUE!</v>
      </c>
      <c r="P616" s="135" t="str">
        <f t="shared" si="12"/>
        <v>OPIOIDS</v>
      </c>
      <c r="Q616" s="4" t="b">
        <v>1</v>
      </c>
      <c r="R616" s="135" t="str">
        <f t="shared" si="41"/>
        <v>HIGH</v>
      </c>
      <c r="S616" s="3">
        <v>44489.0</v>
      </c>
      <c r="T616" s="136">
        <f t="shared" si="42"/>
        <v>44510</v>
      </c>
      <c r="U616" s="4" t="str">
        <f t="shared" si="15"/>
        <v> </v>
      </c>
      <c r="V616" s="4" t="str">
        <f t="shared" si="16"/>
        <v> </v>
      </c>
      <c r="W616" s="123"/>
      <c r="X616" s="123"/>
      <c r="Y616" s="123"/>
      <c r="Z616" s="123"/>
      <c r="AA616" s="123"/>
      <c r="AB616" s="123"/>
      <c r="AC616" s="123"/>
      <c r="AD616" s="123"/>
      <c r="AE616" s="123"/>
    </row>
    <row r="617">
      <c r="A617" s="137">
        <v>12134.0</v>
      </c>
      <c r="B617" s="138" t="s">
        <v>6731</v>
      </c>
      <c r="C617" s="139" t="b">
        <v>1</v>
      </c>
      <c r="D617" s="133">
        <v>44384.0</v>
      </c>
      <c r="E617" s="128" t="str">
        <f t="shared" si="29"/>
        <v>#VALUE!</v>
      </c>
      <c r="F617" s="134" t="str">
        <f t="shared" si="30"/>
        <v>OPI RX</v>
      </c>
      <c r="G617" s="128" t="str">
        <f t="shared" si="31"/>
        <v>#VALUE!</v>
      </c>
      <c r="H617" s="134" t="str">
        <f t="shared" si="32"/>
        <v>OPI RX</v>
      </c>
      <c r="I617" s="128" t="str">
        <f t="shared" si="33"/>
        <v>#VALUE!</v>
      </c>
      <c r="J617" s="128" t="str">
        <f t="shared" si="34"/>
        <v>#VALUE!</v>
      </c>
      <c r="K617" s="128" t="str">
        <f t="shared" si="35"/>
        <v>#VALUE!</v>
      </c>
      <c r="L617" s="128" t="str">
        <f t="shared" si="36"/>
        <v>#VALUE!</v>
      </c>
      <c r="M617" s="128" t="str">
        <f t="shared" si="37"/>
        <v>#VALUE!</v>
      </c>
      <c r="N617" s="128" t="str">
        <f t="shared" si="38"/>
        <v>#VALUE!</v>
      </c>
      <c r="O617" s="128" t="str">
        <f t="shared" si="39"/>
        <v>#VALUE!</v>
      </c>
      <c r="P617" s="135" t="str">
        <f t="shared" si="12"/>
        <v>OPIOIDS</v>
      </c>
      <c r="Q617" s="4" t="b">
        <v>0</v>
      </c>
      <c r="R617" s="4" t="str">
        <f t="shared" si="41"/>
        <v>LOW</v>
      </c>
      <c r="S617" s="3"/>
      <c r="T617" s="136">
        <f t="shared" si="42"/>
        <v>44384</v>
      </c>
      <c r="U617" s="4" t="str">
        <f t="shared" si="15"/>
        <v>DUE COMM</v>
      </c>
      <c r="V617" s="4" t="str">
        <f t="shared" si="16"/>
        <v> </v>
      </c>
      <c r="W617" s="123"/>
      <c r="X617" s="123"/>
      <c r="Y617" s="123"/>
      <c r="Z617" s="123"/>
      <c r="AA617" s="123"/>
      <c r="AB617" s="123"/>
      <c r="AC617" s="123"/>
      <c r="AD617" s="123"/>
      <c r="AE617" s="123"/>
    </row>
    <row r="618">
      <c r="A618" s="130">
        <v>12148.0</v>
      </c>
      <c r="B618" s="131" t="s">
        <v>6512</v>
      </c>
      <c r="C618" s="131" t="b">
        <v>1</v>
      </c>
      <c r="D618" s="133">
        <v>44477.0</v>
      </c>
      <c r="E618" s="128" t="str">
        <f t="shared" si="29"/>
        <v>#VALUE!</v>
      </c>
      <c r="F618" s="128" t="str">
        <f t="shared" si="30"/>
        <v>#VALUE!</v>
      </c>
      <c r="G618" s="128" t="str">
        <f t="shared" si="31"/>
        <v>#VALUE!</v>
      </c>
      <c r="H618" s="128" t="str">
        <f t="shared" si="32"/>
        <v>#VALUE!</v>
      </c>
      <c r="I618" s="128" t="str">
        <f t="shared" si="33"/>
        <v>#VALUE!</v>
      </c>
      <c r="J618" s="128" t="str">
        <f t="shared" si="34"/>
        <v>#VALUE!</v>
      </c>
      <c r="K618" s="128" t="str">
        <f t="shared" si="35"/>
        <v>#VALUE!</v>
      </c>
      <c r="L618" s="128" t="str">
        <f t="shared" si="36"/>
        <v>#VALUE!</v>
      </c>
      <c r="M618" s="134" t="str">
        <f t="shared" si="37"/>
        <v>OPI RX</v>
      </c>
      <c r="N618" s="128" t="str">
        <f t="shared" si="38"/>
        <v>#VALUE!</v>
      </c>
      <c r="O618" s="128" t="str">
        <f t="shared" si="39"/>
        <v>#VALUE!</v>
      </c>
      <c r="P618" s="135" t="str">
        <f t="shared" si="12"/>
        <v>OPIOIDS</v>
      </c>
      <c r="Q618" s="2" t="b">
        <v>0</v>
      </c>
      <c r="R618" s="4" t="str">
        <f t="shared" si="41"/>
        <v>LOW</v>
      </c>
      <c r="S618" s="3">
        <v>44357.0</v>
      </c>
      <c r="T618" s="136">
        <f t="shared" si="42"/>
        <v>44477</v>
      </c>
      <c r="U618" s="4" t="str">
        <f t="shared" si="15"/>
        <v> </v>
      </c>
      <c r="V618" s="4" t="str">
        <f t="shared" si="16"/>
        <v> </v>
      </c>
      <c r="W618" s="123"/>
      <c r="X618" s="123"/>
      <c r="Y618" s="123"/>
      <c r="Z618" s="123"/>
      <c r="AA618" s="123"/>
      <c r="AB618" s="123"/>
      <c r="AC618" s="123"/>
      <c r="AD618" s="123"/>
      <c r="AE618" s="123"/>
    </row>
    <row r="619">
      <c r="A619" s="127">
        <v>12152.0</v>
      </c>
      <c r="B619" s="2" t="s">
        <v>6483</v>
      </c>
      <c r="C619" s="124" t="b">
        <v>0</v>
      </c>
      <c r="D619" s="3" t="s">
        <v>6461</v>
      </c>
      <c r="E619" s="128" t="str">
        <f t="shared" si="29"/>
        <v>#VALUE!</v>
      </c>
      <c r="F619" s="128" t="str">
        <f t="shared" si="30"/>
        <v>#VALUE!</v>
      </c>
      <c r="G619" s="128" t="str">
        <f t="shared" si="31"/>
        <v>#VALUE!</v>
      </c>
      <c r="H619" s="128" t="str">
        <f t="shared" si="32"/>
        <v>#VALUE!</v>
      </c>
      <c r="I619" s="128" t="str">
        <f t="shared" si="33"/>
        <v>#VALUE!</v>
      </c>
      <c r="J619" s="128" t="str">
        <f t="shared" si="34"/>
        <v>#VALUE!</v>
      </c>
      <c r="K619" s="128" t="str">
        <f t="shared" si="35"/>
        <v>#VALUE!</v>
      </c>
      <c r="L619" s="128" t="str">
        <f t="shared" si="36"/>
        <v>#VALUE!</v>
      </c>
      <c r="M619" s="128" t="str">
        <f t="shared" si="37"/>
        <v>#VALUE!</v>
      </c>
      <c r="N619" s="128" t="str">
        <f t="shared" si="38"/>
        <v>#VALUE!</v>
      </c>
      <c r="O619" s="128" t="str">
        <f t="shared" si="39"/>
        <v>#VALUE!</v>
      </c>
      <c r="P619" s="4" t="str">
        <f t="shared" si="12"/>
        <v>NO RX</v>
      </c>
      <c r="Q619" s="4" t="b">
        <v>0</v>
      </c>
      <c r="R619" s="4" t="str">
        <f t="shared" si="41"/>
        <v>LOW</v>
      </c>
      <c r="S619" s="3"/>
      <c r="T619" s="3" t="str">
        <f t="shared" si="42"/>
        <v> - </v>
      </c>
      <c r="U619" s="4" t="str">
        <f t="shared" si="15"/>
        <v>DUE COMM</v>
      </c>
      <c r="V619" s="4" t="str">
        <f t="shared" si="16"/>
        <v> </v>
      </c>
      <c r="W619" s="123"/>
      <c r="X619" s="123"/>
      <c r="Y619" s="123"/>
      <c r="Z619" s="123"/>
      <c r="AA619" s="123"/>
      <c r="AB619" s="123"/>
      <c r="AC619" s="123"/>
      <c r="AD619" s="123"/>
      <c r="AE619" s="123"/>
    </row>
    <row r="620">
      <c r="A620" s="130">
        <v>12154.0</v>
      </c>
      <c r="B620" s="131" t="s">
        <v>6732</v>
      </c>
      <c r="C620" s="139" t="b">
        <v>1</v>
      </c>
      <c r="D620" s="133">
        <v>44557.0</v>
      </c>
      <c r="E620" s="128" t="str">
        <f t="shared" si="29"/>
        <v>#VALUE!</v>
      </c>
      <c r="F620" s="134" t="str">
        <f t="shared" si="30"/>
        <v>OPI RX</v>
      </c>
      <c r="G620" s="128" t="str">
        <f t="shared" si="31"/>
        <v>#VALUE!</v>
      </c>
      <c r="H620" s="134" t="str">
        <f t="shared" si="32"/>
        <v>OPI RX</v>
      </c>
      <c r="I620" s="128" t="str">
        <f t="shared" si="33"/>
        <v>#VALUE!</v>
      </c>
      <c r="J620" s="128" t="str">
        <f t="shared" si="34"/>
        <v>#VALUE!</v>
      </c>
      <c r="K620" s="128" t="str">
        <f t="shared" si="35"/>
        <v>#VALUE!</v>
      </c>
      <c r="L620" s="128" t="str">
        <f t="shared" si="36"/>
        <v>#VALUE!</v>
      </c>
      <c r="M620" s="128" t="str">
        <f t="shared" si="37"/>
        <v>#VALUE!</v>
      </c>
      <c r="N620" s="128" t="str">
        <f t="shared" si="38"/>
        <v>#VALUE!</v>
      </c>
      <c r="O620" s="128" t="str">
        <f t="shared" si="39"/>
        <v>#VALUE!</v>
      </c>
      <c r="P620" s="135" t="str">
        <f t="shared" si="12"/>
        <v>OPIOIDS</v>
      </c>
      <c r="Q620" s="4" t="b">
        <v>0</v>
      </c>
      <c r="R620" s="4" t="str">
        <f t="shared" si="41"/>
        <v>LOW</v>
      </c>
      <c r="S620" s="3">
        <v>44315.0</v>
      </c>
      <c r="T620" s="136">
        <f t="shared" si="42"/>
        <v>44557</v>
      </c>
      <c r="U620" s="4" t="str">
        <f t="shared" si="15"/>
        <v> </v>
      </c>
      <c r="V620" s="4" t="str">
        <f t="shared" si="16"/>
        <v> </v>
      </c>
      <c r="W620" s="123"/>
      <c r="X620" s="123"/>
      <c r="Y620" s="123"/>
      <c r="Z620" s="123"/>
      <c r="AA620" s="123"/>
      <c r="AB620" s="123"/>
      <c r="AC620" s="123"/>
      <c r="AD620" s="123"/>
      <c r="AE620" s="123"/>
    </row>
    <row r="621">
      <c r="A621" s="127">
        <v>12159.0</v>
      </c>
      <c r="B621" s="2" t="s">
        <v>6477</v>
      </c>
      <c r="C621" s="124" t="b">
        <v>0</v>
      </c>
      <c r="D621" s="3" t="s">
        <v>6461</v>
      </c>
      <c r="E621" s="128" t="str">
        <f t="shared" si="29"/>
        <v>#VALUE!</v>
      </c>
      <c r="F621" s="128" t="str">
        <f t="shared" si="30"/>
        <v>#VALUE!</v>
      </c>
      <c r="G621" s="128" t="str">
        <f t="shared" si="31"/>
        <v>#VALUE!</v>
      </c>
      <c r="H621" s="128" t="str">
        <f t="shared" si="32"/>
        <v>#VALUE!</v>
      </c>
      <c r="I621" s="128" t="str">
        <f t="shared" si="33"/>
        <v>#VALUE!</v>
      </c>
      <c r="J621" s="128" t="str">
        <f t="shared" si="34"/>
        <v>#VALUE!</v>
      </c>
      <c r="K621" s="128" t="str">
        <f t="shared" si="35"/>
        <v>#VALUE!</v>
      </c>
      <c r="L621" s="128" t="str">
        <f t="shared" si="36"/>
        <v>#VALUE!</v>
      </c>
      <c r="M621" s="128" t="str">
        <f t="shared" si="37"/>
        <v>#VALUE!</v>
      </c>
      <c r="N621" s="128" t="str">
        <f t="shared" si="38"/>
        <v>#VALUE!</v>
      </c>
      <c r="O621" s="128" t="str">
        <f t="shared" si="39"/>
        <v>#VALUE!</v>
      </c>
      <c r="P621" s="4" t="str">
        <f t="shared" si="12"/>
        <v>NO RX</v>
      </c>
      <c r="Q621" s="4" t="b">
        <v>0</v>
      </c>
      <c r="R621" s="4" t="str">
        <f t="shared" si="41"/>
        <v>LOW</v>
      </c>
      <c r="S621" s="3"/>
      <c r="T621" s="3" t="str">
        <f t="shared" si="42"/>
        <v> - </v>
      </c>
      <c r="U621" s="4" t="str">
        <f t="shared" si="15"/>
        <v>DUE COMM</v>
      </c>
      <c r="V621" s="4" t="str">
        <f t="shared" si="16"/>
        <v> </v>
      </c>
      <c r="W621" s="123"/>
      <c r="X621" s="123"/>
      <c r="Y621" s="123"/>
      <c r="Z621" s="123"/>
      <c r="AA621" s="123"/>
      <c r="AB621" s="123"/>
      <c r="AC621" s="123"/>
      <c r="AD621" s="123"/>
      <c r="AE621" s="123"/>
    </row>
    <row r="622">
      <c r="A622" s="130">
        <v>12167.0</v>
      </c>
      <c r="B622" s="131" t="s">
        <v>6733</v>
      </c>
      <c r="C622" s="132" t="b">
        <v>1</v>
      </c>
      <c r="D622" s="140">
        <v>44577.0</v>
      </c>
      <c r="E622" s="134" t="str">
        <f t="shared" si="29"/>
        <v>OPI RX</v>
      </c>
      <c r="F622" s="134" t="str">
        <f t="shared" si="30"/>
        <v>OPI RX</v>
      </c>
      <c r="G622" s="128" t="str">
        <f t="shared" si="31"/>
        <v>#VALUE!</v>
      </c>
      <c r="H622" s="128" t="str">
        <f t="shared" si="32"/>
        <v>#VALUE!</v>
      </c>
      <c r="I622" s="128" t="str">
        <f t="shared" si="33"/>
        <v>#VALUE!</v>
      </c>
      <c r="J622" s="128" t="str">
        <f t="shared" si="34"/>
        <v>#VALUE!</v>
      </c>
      <c r="K622" s="128" t="str">
        <f t="shared" si="35"/>
        <v>#VALUE!</v>
      </c>
      <c r="L622" s="128" t="str">
        <f t="shared" si="36"/>
        <v>#VALUE!</v>
      </c>
      <c r="M622" s="128" t="str">
        <f t="shared" si="37"/>
        <v>#VALUE!</v>
      </c>
      <c r="N622" s="128" t="str">
        <f t="shared" si="38"/>
        <v>#VALUE!</v>
      </c>
      <c r="O622" s="128" t="str">
        <f t="shared" si="39"/>
        <v>#VALUE!</v>
      </c>
      <c r="P622" s="135" t="str">
        <f t="shared" si="12"/>
        <v>OPIOIDS</v>
      </c>
      <c r="Q622" s="2" t="b">
        <v>0</v>
      </c>
      <c r="R622" s="4" t="str">
        <f t="shared" si="41"/>
        <v>LOW</v>
      </c>
      <c r="S622" s="3"/>
      <c r="T622" s="136">
        <f t="shared" si="42"/>
        <v>44577</v>
      </c>
      <c r="U622" s="4" t="str">
        <f t="shared" si="15"/>
        <v>DUE COMM</v>
      </c>
      <c r="V622" s="4" t="str">
        <f t="shared" si="16"/>
        <v> </v>
      </c>
      <c r="W622" s="123"/>
      <c r="X622" s="123"/>
      <c r="Y622" s="123"/>
      <c r="Z622" s="123"/>
      <c r="AA622" s="123"/>
      <c r="AB622" s="123"/>
      <c r="AC622" s="123"/>
      <c r="AD622" s="123"/>
      <c r="AE622" s="123"/>
    </row>
    <row r="623">
      <c r="A623" s="137">
        <v>12175.0</v>
      </c>
      <c r="B623" s="138" t="s">
        <v>6734</v>
      </c>
      <c r="C623" s="139" t="b">
        <v>1</v>
      </c>
      <c r="D623" s="133">
        <v>44384.0</v>
      </c>
      <c r="E623" s="128" t="str">
        <f t="shared" si="29"/>
        <v>#VALUE!</v>
      </c>
      <c r="F623" s="128" t="str">
        <f t="shared" si="30"/>
        <v>#VALUE!</v>
      </c>
      <c r="G623" s="134" t="str">
        <f t="shared" si="31"/>
        <v>OPI RX</v>
      </c>
      <c r="H623" s="128" t="str">
        <f t="shared" si="32"/>
        <v>#VALUE!</v>
      </c>
      <c r="I623" s="128" t="str">
        <f t="shared" si="33"/>
        <v>#VALUE!</v>
      </c>
      <c r="J623" s="128" t="str">
        <f t="shared" si="34"/>
        <v>#VALUE!</v>
      </c>
      <c r="K623" s="128" t="str">
        <f t="shared" si="35"/>
        <v>#VALUE!</v>
      </c>
      <c r="L623" s="128" t="str">
        <f t="shared" si="36"/>
        <v>#VALUE!</v>
      </c>
      <c r="M623" s="134" t="str">
        <f t="shared" si="37"/>
        <v>OPI RX</v>
      </c>
      <c r="N623" s="128" t="str">
        <f t="shared" si="38"/>
        <v>#VALUE!</v>
      </c>
      <c r="O623" s="128" t="str">
        <f t="shared" si="39"/>
        <v>#VALUE!</v>
      </c>
      <c r="P623" s="135" t="str">
        <f t="shared" si="12"/>
        <v>OPIOIDS</v>
      </c>
      <c r="Q623" s="2" t="b">
        <v>0</v>
      </c>
      <c r="R623" s="4" t="str">
        <f t="shared" si="41"/>
        <v>LOW</v>
      </c>
      <c r="S623" s="3"/>
      <c r="T623" s="136">
        <f t="shared" si="42"/>
        <v>44384</v>
      </c>
      <c r="U623" s="4" t="str">
        <f t="shared" si="15"/>
        <v>DUE COMM</v>
      </c>
      <c r="V623" s="4" t="str">
        <f t="shared" si="16"/>
        <v> </v>
      </c>
      <c r="W623" s="123"/>
      <c r="X623" s="123"/>
      <c r="Y623" s="123"/>
      <c r="Z623" s="123"/>
      <c r="AA623" s="123"/>
      <c r="AB623" s="123"/>
      <c r="AC623" s="123"/>
      <c r="AD623" s="123"/>
      <c r="AE623" s="123"/>
    </row>
    <row r="624">
      <c r="A624" s="130">
        <v>12179.0</v>
      </c>
      <c r="B624" s="131" t="s">
        <v>6735</v>
      </c>
      <c r="C624" s="139" t="b">
        <v>1</v>
      </c>
      <c r="D624" s="133">
        <v>44384.0</v>
      </c>
      <c r="E624" s="128" t="str">
        <f t="shared" si="29"/>
        <v>#VALUE!</v>
      </c>
      <c r="F624" s="134" t="str">
        <f t="shared" si="30"/>
        <v>OPI RX</v>
      </c>
      <c r="G624" s="128" t="str">
        <f t="shared" si="31"/>
        <v>#VALUE!</v>
      </c>
      <c r="H624" s="134" t="str">
        <f t="shared" si="32"/>
        <v>OPI RX</v>
      </c>
      <c r="I624" s="128" t="str">
        <f t="shared" si="33"/>
        <v>#VALUE!</v>
      </c>
      <c r="J624" s="128" t="str">
        <f t="shared" si="34"/>
        <v>#VALUE!</v>
      </c>
      <c r="K624" s="128" t="str">
        <f t="shared" si="35"/>
        <v>#VALUE!</v>
      </c>
      <c r="L624" s="128" t="str">
        <f t="shared" si="36"/>
        <v>#VALUE!</v>
      </c>
      <c r="M624" s="128" t="str">
        <f t="shared" si="37"/>
        <v>#VALUE!</v>
      </c>
      <c r="N624" s="128" t="str">
        <f t="shared" si="38"/>
        <v>#VALUE!</v>
      </c>
      <c r="O624" s="128" t="str">
        <f t="shared" si="39"/>
        <v>#VALUE!</v>
      </c>
      <c r="P624" s="135" t="str">
        <f t="shared" si="12"/>
        <v>OPIOIDS</v>
      </c>
      <c r="Q624" s="2" t="b">
        <v>0</v>
      </c>
      <c r="R624" s="4" t="str">
        <f t="shared" si="41"/>
        <v>LOW</v>
      </c>
      <c r="S624" s="3"/>
      <c r="T624" s="136">
        <f t="shared" si="42"/>
        <v>44384</v>
      </c>
      <c r="U624" s="4" t="str">
        <f t="shared" si="15"/>
        <v>DUE COMM</v>
      </c>
      <c r="V624" s="4" t="str">
        <f t="shared" si="16"/>
        <v> </v>
      </c>
      <c r="W624" s="123"/>
      <c r="X624" s="123"/>
      <c r="Y624" s="123"/>
      <c r="Z624" s="123"/>
      <c r="AA624" s="123"/>
      <c r="AB624" s="123"/>
      <c r="AC624" s="123"/>
      <c r="AD624" s="123"/>
      <c r="AE624" s="123"/>
    </row>
    <row r="625">
      <c r="A625" s="130">
        <v>12190.0</v>
      </c>
      <c r="B625" s="131" t="s">
        <v>6635</v>
      </c>
      <c r="C625" s="134" t="b">
        <v>1</v>
      </c>
      <c r="D625" s="140">
        <v>44577.0</v>
      </c>
      <c r="E625" s="128" t="str">
        <f t="shared" si="29"/>
        <v>#VALUE!</v>
      </c>
      <c r="F625" s="134" t="str">
        <f t="shared" si="30"/>
        <v>OPI RX</v>
      </c>
      <c r="G625" s="128" t="str">
        <f t="shared" si="31"/>
        <v>#VALUE!</v>
      </c>
      <c r="H625" s="128" t="str">
        <f t="shared" si="32"/>
        <v>#VALUE!</v>
      </c>
      <c r="I625" s="128" t="str">
        <f t="shared" si="33"/>
        <v>#VALUE!</v>
      </c>
      <c r="J625" s="128" t="str">
        <f t="shared" si="34"/>
        <v>#VALUE!</v>
      </c>
      <c r="K625" s="128" t="str">
        <f t="shared" si="35"/>
        <v>#VALUE!</v>
      </c>
      <c r="L625" s="128" t="str">
        <f t="shared" si="36"/>
        <v>#VALUE!</v>
      </c>
      <c r="M625" s="128" t="str">
        <f t="shared" si="37"/>
        <v>#VALUE!</v>
      </c>
      <c r="N625" s="128" t="str">
        <f t="shared" si="38"/>
        <v>#VALUE!</v>
      </c>
      <c r="O625" s="128" t="str">
        <f t="shared" si="39"/>
        <v>#VALUE!</v>
      </c>
      <c r="P625" s="135" t="str">
        <f t="shared" si="12"/>
        <v>OPIOIDS</v>
      </c>
      <c r="Q625" s="4" t="b">
        <v>0</v>
      </c>
      <c r="R625" s="4" t="str">
        <f t="shared" si="41"/>
        <v>LOW</v>
      </c>
      <c r="S625" s="3">
        <v>44459.0</v>
      </c>
      <c r="T625" s="136">
        <f t="shared" si="42"/>
        <v>44577</v>
      </c>
      <c r="U625" s="4" t="str">
        <f t="shared" si="15"/>
        <v> </v>
      </c>
      <c r="V625" s="4" t="str">
        <f t="shared" si="16"/>
        <v> </v>
      </c>
      <c r="W625" s="123"/>
      <c r="X625" s="123"/>
      <c r="Y625" s="123"/>
      <c r="Z625" s="123"/>
      <c r="AA625" s="123"/>
      <c r="AB625" s="123"/>
      <c r="AC625" s="123"/>
      <c r="AD625" s="123"/>
      <c r="AE625" s="123"/>
    </row>
    <row r="626">
      <c r="A626" s="142">
        <v>12194.0</v>
      </c>
      <c r="B626" s="143" t="s">
        <v>6482</v>
      </c>
      <c r="C626" s="122" t="b">
        <v>0</v>
      </c>
      <c r="D626" s="3" t="s">
        <v>6461</v>
      </c>
      <c r="E626" s="128" t="str">
        <f t="shared" si="29"/>
        <v>#VALUE!</v>
      </c>
      <c r="F626" s="134" t="str">
        <f t="shared" si="30"/>
        <v>OPI RX</v>
      </c>
      <c r="G626" s="128" t="str">
        <f t="shared" si="31"/>
        <v>#VALUE!</v>
      </c>
      <c r="H626" s="128" t="str">
        <f t="shared" si="32"/>
        <v>#VALUE!</v>
      </c>
      <c r="I626" s="128" t="str">
        <f t="shared" si="33"/>
        <v>#VALUE!</v>
      </c>
      <c r="J626" s="128" t="str">
        <f t="shared" si="34"/>
        <v>#VALUE!</v>
      </c>
      <c r="K626" s="128" t="str">
        <f t="shared" si="35"/>
        <v>#VALUE!</v>
      </c>
      <c r="L626" s="128" t="str">
        <f t="shared" si="36"/>
        <v>#VALUE!</v>
      </c>
      <c r="M626" s="128" t="str">
        <f t="shared" si="37"/>
        <v>#VALUE!</v>
      </c>
      <c r="N626" s="128" t="str">
        <f t="shared" si="38"/>
        <v>#VALUE!</v>
      </c>
      <c r="O626" s="128" t="str">
        <f t="shared" si="39"/>
        <v>#VALUE!</v>
      </c>
      <c r="P626" s="135" t="str">
        <f t="shared" si="12"/>
        <v>OPIOIDS</v>
      </c>
      <c r="Q626" s="4" t="b">
        <v>1</v>
      </c>
      <c r="R626" s="135" t="str">
        <f t="shared" si="41"/>
        <v>HIGH</v>
      </c>
      <c r="S626" s="3"/>
      <c r="T626" s="3" t="str">
        <f t="shared" si="42"/>
        <v> - </v>
      </c>
      <c r="U626" s="4" t="str">
        <f t="shared" si="15"/>
        <v>DUE COMM</v>
      </c>
      <c r="V626" s="4" t="str">
        <f t="shared" si="16"/>
        <v> </v>
      </c>
      <c r="W626" s="123"/>
      <c r="X626" s="123"/>
      <c r="Y626" s="123"/>
      <c r="Z626" s="123"/>
      <c r="AA626" s="123"/>
      <c r="AB626" s="123"/>
      <c r="AC626" s="123"/>
      <c r="AD626" s="123"/>
      <c r="AE626" s="123"/>
    </row>
    <row r="627">
      <c r="A627" s="137">
        <v>12197.0</v>
      </c>
      <c r="B627" s="138" t="s">
        <v>6736</v>
      </c>
      <c r="C627" s="139" t="b">
        <v>1</v>
      </c>
      <c r="D627" s="133">
        <v>44535.0</v>
      </c>
      <c r="E627" s="134" t="str">
        <f t="shared" si="29"/>
        <v>OPI RX</v>
      </c>
      <c r="F627" s="128" t="str">
        <f t="shared" si="30"/>
        <v>#VALUE!</v>
      </c>
      <c r="G627" s="128" t="str">
        <f t="shared" si="31"/>
        <v>#VALUE!</v>
      </c>
      <c r="H627" s="134" t="str">
        <f t="shared" si="32"/>
        <v>OPI RX</v>
      </c>
      <c r="I627" s="128" t="str">
        <f t="shared" si="33"/>
        <v>#VALUE!</v>
      </c>
      <c r="J627" s="128" t="str">
        <f t="shared" si="34"/>
        <v>#VALUE!</v>
      </c>
      <c r="K627" s="128" t="str">
        <f t="shared" si="35"/>
        <v>#VALUE!</v>
      </c>
      <c r="L627" s="128" t="str">
        <f t="shared" si="36"/>
        <v>#VALUE!</v>
      </c>
      <c r="M627" s="128" t="str">
        <f t="shared" si="37"/>
        <v>#VALUE!</v>
      </c>
      <c r="N627" s="128" t="str">
        <f t="shared" si="38"/>
        <v>#VALUE!</v>
      </c>
      <c r="O627" s="128" t="str">
        <f t="shared" si="39"/>
        <v>#VALUE!</v>
      </c>
      <c r="P627" s="135" t="str">
        <f t="shared" si="12"/>
        <v>OPIOIDS</v>
      </c>
      <c r="Q627" s="4" t="b">
        <v>1</v>
      </c>
      <c r="R627" s="135" t="str">
        <f t="shared" si="41"/>
        <v>HIGH</v>
      </c>
      <c r="S627" s="3">
        <v>43913.0</v>
      </c>
      <c r="T627" s="136">
        <f t="shared" si="42"/>
        <v>44535</v>
      </c>
      <c r="U627" s="4" t="str">
        <f t="shared" si="15"/>
        <v>DUE COMM</v>
      </c>
      <c r="V627" s="4" t="str">
        <f t="shared" si="16"/>
        <v> </v>
      </c>
      <c r="W627" s="123"/>
      <c r="X627" s="123"/>
      <c r="Y627" s="123"/>
      <c r="Z627" s="123"/>
      <c r="AA627" s="123"/>
      <c r="AB627" s="123"/>
      <c r="AC627" s="123"/>
      <c r="AD627" s="123"/>
      <c r="AE627" s="123"/>
    </row>
    <row r="628">
      <c r="A628" s="137">
        <v>12204.0</v>
      </c>
      <c r="B628" s="138" t="s">
        <v>6475</v>
      </c>
      <c r="C628" s="132" t="b">
        <v>1</v>
      </c>
      <c r="D628" s="133">
        <v>44438.0</v>
      </c>
      <c r="E628" s="128" t="str">
        <f t="shared" si="29"/>
        <v>#VALUE!</v>
      </c>
      <c r="F628" s="134" t="str">
        <f t="shared" si="30"/>
        <v>OPI RX</v>
      </c>
      <c r="G628" s="128" t="str">
        <f t="shared" si="31"/>
        <v>#VALUE!</v>
      </c>
      <c r="H628" s="128" t="str">
        <f t="shared" si="32"/>
        <v>#VALUE!</v>
      </c>
      <c r="I628" s="128" t="str">
        <f t="shared" si="33"/>
        <v>#VALUE!</v>
      </c>
      <c r="J628" s="128" t="str">
        <f t="shared" si="34"/>
        <v>#VALUE!</v>
      </c>
      <c r="K628" s="128" t="str">
        <f t="shared" si="35"/>
        <v>#VALUE!</v>
      </c>
      <c r="L628" s="128" t="str">
        <f t="shared" si="36"/>
        <v>#VALUE!</v>
      </c>
      <c r="M628" s="128" t="str">
        <f t="shared" si="37"/>
        <v>#VALUE!</v>
      </c>
      <c r="N628" s="128" t="str">
        <f t="shared" si="38"/>
        <v>#VALUE!</v>
      </c>
      <c r="O628" s="128" t="str">
        <f t="shared" si="39"/>
        <v>#VALUE!</v>
      </c>
      <c r="P628" s="135" t="str">
        <f t="shared" si="12"/>
        <v>OPIOIDS</v>
      </c>
      <c r="Q628" s="4" t="b">
        <v>0</v>
      </c>
      <c r="R628" s="4" t="str">
        <f t="shared" si="41"/>
        <v>LOW</v>
      </c>
      <c r="S628" s="3"/>
      <c r="T628" s="136">
        <f t="shared" si="42"/>
        <v>44438</v>
      </c>
      <c r="U628" s="4" t="str">
        <f t="shared" si="15"/>
        <v>DUE COMM</v>
      </c>
      <c r="V628" s="4" t="str">
        <f t="shared" si="16"/>
        <v> </v>
      </c>
      <c r="W628" s="123"/>
      <c r="X628" s="123"/>
      <c r="Y628" s="123"/>
      <c r="Z628" s="123"/>
      <c r="AA628" s="123"/>
      <c r="AB628" s="123"/>
      <c r="AC628" s="123"/>
      <c r="AD628" s="123"/>
      <c r="AE628" s="123"/>
    </row>
    <row r="629">
      <c r="A629" s="127">
        <v>12205.0</v>
      </c>
      <c r="B629" s="2" t="s">
        <v>6461</v>
      </c>
      <c r="C629" s="124" t="b">
        <v>0</v>
      </c>
      <c r="D629" s="3" t="s">
        <v>6461</v>
      </c>
      <c r="E629" s="128" t="str">
        <f t="shared" si="29"/>
        <v>#VALUE!</v>
      </c>
      <c r="F629" s="128" t="str">
        <f t="shared" si="30"/>
        <v>#VALUE!</v>
      </c>
      <c r="G629" s="128" t="str">
        <f t="shared" si="31"/>
        <v>#VALUE!</v>
      </c>
      <c r="H629" s="128" t="str">
        <f t="shared" si="32"/>
        <v>#VALUE!</v>
      </c>
      <c r="I629" s="128" t="str">
        <f t="shared" si="33"/>
        <v>#VALUE!</v>
      </c>
      <c r="J629" s="128" t="str">
        <f t="shared" si="34"/>
        <v>#VALUE!</v>
      </c>
      <c r="K629" s="128" t="str">
        <f t="shared" si="35"/>
        <v>#VALUE!</v>
      </c>
      <c r="L629" s="128" t="str">
        <f t="shared" si="36"/>
        <v>#VALUE!</v>
      </c>
      <c r="M629" s="128" t="str">
        <f t="shared" si="37"/>
        <v>#VALUE!</v>
      </c>
      <c r="N629" s="128" t="str">
        <f t="shared" si="38"/>
        <v>#VALUE!</v>
      </c>
      <c r="O629" s="128" t="str">
        <f t="shared" si="39"/>
        <v>#VALUE!</v>
      </c>
      <c r="P629" s="4" t="str">
        <f t="shared" si="12"/>
        <v>NO RX</v>
      </c>
      <c r="Q629" s="4" t="b">
        <v>0</v>
      </c>
      <c r="R629" s="4" t="str">
        <f t="shared" si="41"/>
        <v>LOW</v>
      </c>
      <c r="S629" s="3"/>
      <c r="T629" s="3" t="str">
        <f t="shared" si="42"/>
        <v> - </v>
      </c>
      <c r="U629" s="4" t="str">
        <f t="shared" si="15"/>
        <v>DUE COMM</v>
      </c>
      <c r="V629" s="4" t="str">
        <f t="shared" si="16"/>
        <v> </v>
      </c>
      <c r="W629" s="123"/>
      <c r="X629" s="123"/>
      <c r="Y629" s="123"/>
      <c r="Z629" s="123"/>
      <c r="AA629" s="123"/>
      <c r="AB629" s="123"/>
      <c r="AC629" s="123"/>
      <c r="AD629" s="123"/>
      <c r="AE629" s="123"/>
    </row>
    <row r="630">
      <c r="A630" s="137">
        <v>12220.0</v>
      </c>
      <c r="B630" s="138" t="s">
        <v>6522</v>
      </c>
      <c r="C630" s="132" t="b">
        <v>1</v>
      </c>
      <c r="D630" s="133">
        <v>44384.0</v>
      </c>
      <c r="E630" s="128" t="str">
        <f t="shared" si="29"/>
        <v>#VALUE!</v>
      </c>
      <c r="F630" s="134" t="str">
        <f t="shared" si="30"/>
        <v>OPI RX</v>
      </c>
      <c r="G630" s="128" t="str">
        <f t="shared" si="31"/>
        <v>#VALUE!</v>
      </c>
      <c r="H630" s="128" t="str">
        <f t="shared" si="32"/>
        <v>#VALUE!</v>
      </c>
      <c r="I630" s="128" t="str">
        <f t="shared" si="33"/>
        <v>#VALUE!</v>
      </c>
      <c r="J630" s="128" t="str">
        <f t="shared" si="34"/>
        <v>#VALUE!</v>
      </c>
      <c r="K630" s="128" t="str">
        <f t="shared" si="35"/>
        <v>#VALUE!</v>
      </c>
      <c r="L630" s="128" t="str">
        <f t="shared" si="36"/>
        <v>#VALUE!</v>
      </c>
      <c r="M630" s="128" t="str">
        <f t="shared" si="37"/>
        <v>#VALUE!</v>
      </c>
      <c r="N630" s="128" t="str">
        <f t="shared" si="38"/>
        <v>#VALUE!</v>
      </c>
      <c r="O630" s="128" t="str">
        <f t="shared" si="39"/>
        <v>#VALUE!</v>
      </c>
      <c r="P630" s="135" t="str">
        <f t="shared" si="12"/>
        <v>OPIOIDS</v>
      </c>
      <c r="Q630" s="4" t="b">
        <v>1</v>
      </c>
      <c r="R630" s="135" t="str">
        <f t="shared" si="41"/>
        <v>HIGH</v>
      </c>
      <c r="S630" s="3"/>
      <c r="T630" s="136">
        <f t="shared" si="42"/>
        <v>44384</v>
      </c>
      <c r="U630" s="4" t="str">
        <f t="shared" si="15"/>
        <v>DUE COMM</v>
      </c>
      <c r="V630" s="4" t="str">
        <f t="shared" si="16"/>
        <v> </v>
      </c>
      <c r="W630" s="123"/>
      <c r="X630" s="123"/>
      <c r="Y630" s="123"/>
      <c r="Z630" s="123"/>
      <c r="AA630" s="123"/>
      <c r="AB630" s="123"/>
      <c r="AC630" s="123"/>
      <c r="AD630" s="123"/>
      <c r="AE630" s="123"/>
    </row>
    <row r="631">
      <c r="A631" s="130">
        <v>12224.0</v>
      </c>
      <c r="B631" s="131" t="s">
        <v>6486</v>
      </c>
      <c r="C631" s="132" t="b">
        <v>1</v>
      </c>
      <c r="D631" s="133">
        <v>44384.0</v>
      </c>
      <c r="E631" s="128" t="str">
        <f t="shared" si="29"/>
        <v>#VALUE!</v>
      </c>
      <c r="F631" s="128" t="str">
        <f t="shared" si="30"/>
        <v>#VALUE!</v>
      </c>
      <c r="G631" s="128" t="str">
        <f t="shared" si="31"/>
        <v>#VALUE!</v>
      </c>
      <c r="H631" s="128" t="str">
        <f t="shared" si="32"/>
        <v>#VALUE!</v>
      </c>
      <c r="I631" s="128" t="str">
        <f t="shared" si="33"/>
        <v>#VALUE!</v>
      </c>
      <c r="J631" s="128" t="str">
        <f t="shared" si="34"/>
        <v>#VALUE!</v>
      </c>
      <c r="K631" s="128" t="str">
        <f t="shared" si="35"/>
        <v>#VALUE!</v>
      </c>
      <c r="L631" s="128" t="str">
        <f t="shared" si="36"/>
        <v>#VALUE!</v>
      </c>
      <c r="M631" s="134" t="str">
        <f t="shared" si="37"/>
        <v>OPI RX</v>
      </c>
      <c r="N631" s="128" t="str">
        <f t="shared" si="38"/>
        <v>#VALUE!</v>
      </c>
      <c r="O631" s="128" t="str">
        <f t="shared" si="39"/>
        <v>#VALUE!</v>
      </c>
      <c r="P631" s="135" t="str">
        <f t="shared" si="12"/>
        <v>OPIOIDS</v>
      </c>
      <c r="Q631" s="2" t="b">
        <v>0</v>
      </c>
      <c r="R631" s="4" t="str">
        <f t="shared" si="41"/>
        <v>LOW</v>
      </c>
      <c r="S631" s="3"/>
      <c r="T631" s="136">
        <f t="shared" si="42"/>
        <v>44384</v>
      </c>
      <c r="U631" s="4" t="str">
        <f t="shared" si="15"/>
        <v>DUE COMM</v>
      </c>
      <c r="V631" s="4" t="str">
        <f t="shared" si="16"/>
        <v> </v>
      </c>
      <c r="W631" s="123"/>
      <c r="X631" s="123"/>
      <c r="Y631" s="123"/>
      <c r="Z631" s="123"/>
      <c r="AA631" s="123"/>
      <c r="AB631" s="123"/>
      <c r="AC631" s="123"/>
      <c r="AD631" s="123"/>
      <c r="AE631" s="123"/>
    </row>
    <row r="632">
      <c r="A632" s="137">
        <v>12225.0</v>
      </c>
      <c r="B632" s="138" t="s">
        <v>6737</v>
      </c>
      <c r="C632" s="132" t="b">
        <v>1</v>
      </c>
      <c r="D632" s="133">
        <v>44466.0</v>
      </c>
      <c r="E632" s="128" t="str">
        <f t="shared" si="29"/>
        <v>#VALUE!</v>
      </c>
      <c r="F632" s="134" t="str">
        <f t="shared" si="30"/>
        <v>OPI RX</v>
      </c>
      <c r="G632" s="128" t="str">
        <f t="shared" si="31"/>
        <v>#VALUE!</v>
      </c>
      <c r="H632" s="128" t="str">
        <f t="shared" si="32"/>
        <v>#VALUE!</v>
      </c>
      <c r="I632" s="128" t="str">
        <f t="shared" si="33"/>
        <v>#VALUE!</v>
      </c>
      <c r="J632" s="128" t="str">
        <f t="shared" si="34"/>
        <v>#VALUE!</v>
      </c>
      <c r="K632" s="128" t="str">
        <f t="shared" si="35"/>
        <v>#VALUE!</v>
      </c>
      <c r="L632" s="128" t="str">
        <f t="shared" si="36"/>
        <v>#VALUE!</v>
      </c>
      <c r="M632" s="128" t="str">
        <f t="shared" si="37"/>
        <v>#VALUE!</v>
      </c>
      <c r="N632" s="128" t="str">
        <f t="shared" si="38"/>
        <v>#VALUE!</v>
      </c>
      <c r="O632" s="128" t="str">
        <f t="shared" si="39"/>
        <v>#VALUE!</v>
      </c>
      <c r="P632" s="135" t="str">
        <f t="shared" si="12"/>
        <v>OPIOIDS</v>
      </c>
      <c r="Q632" s="4" t="b">
        <v>0</v>
      </c>
      <c r="R632" s="4" t="str">
        <f t="shared" si="41"/>
        <v>LOW</v>
      </c>
      <c r="S632" s="3"/>
      <c r="T632" s="136">
        <f t="shared" si="42"/>
        <v>44466</v>
      </c>
      <c r="U632" s="4" t="str">
        <f t="shared" si="15"/>
        <v>DUE COMM</v>
      </c>
      <c r="V632" s="4" t="str">
        <f t="shared" si="16"/>
        <v> </v>
      </c>
      <c r="W632" s="123"/>
      <c r="X632" s="123"/>
      <c r="Y632" s="123"/>
      <c r="Z632" s="123"/>
      <c r="AA632" s="123"/>
      <c r="AB632" s="123"/>
      <c r="AC632" s="123"/>
      <c r="AD632" s="123"/>
      <c r="AE632" s="123"/>
    </row>
    <row r="633">
      <c r="A633" s="137">
        <v>12227.0</v>
      </c>
      <c r="B633" s="138" t="s">
        <v>6461</v>
      </c>
      <c r="C633" s="132" t="b">
        <v>1</v>
      </c>
      <c r="D633" s="133">
        <v>44448.0</v>
      </c>
      <c r="E633" s="128" t="str">
        <f t="shared" si="29"/>
        <v>#VALUE!</v>
      </c>
      <c r="F633" s="128" t="str">
        <f t="shared" si="30"/>
        <v>#VALUE!</v>
      </c>
      <c r="G633" s="128" t="str">
        <f t="shared" si="31"/>
        <v>#VALUE!</v>
      </c>
      <c r="H633" s="128" t="str">
        <f t="shared" si="32"/>
        <v>#VALUE!</v>
      </c>
      <c r="I633" s="128" t="str">
        <f t="shared" si="33"/>
        <v>#VALUE!</v>
      </c>
      <c r="J633" s="128" t="str">
        <f t="shared" si="34"/>
        <v>#VALUE!</v>
      </c>
      <c r="K633" s="128" t="str">
        <f t="shared" si="35"/>
        <v>#VALUE!</v>
      </c>
      <c r="L633" s="128" t="str">
        <f t="shared" si="36"/>
        <v>#VALUE!</v>
      </c>
      <c r="M633" s="128" t="str">
        <f t="shared" si="37"/>
        <v>#VALUE!</v>
      </c>
      <c r="N633" s="128" t="str">
        <f t="shared" si="38"/>
        <v>#VALUE!</v>
      </c>
      <c r="O633" s="128" t="str">
        <f t="shared" si="39"/>
        <v>#VALUE!</v>
      </c>
      <c r="P633" s="4" t="str">
        <f t="shared" si="12"/>
        <v>NO RX</v>
      </c>
      <c r="Q633" s="4" t="b">
        <v>0</v>
      </c>
      <c r="R633" s="4" t="str">
        <f t="shared" si="41"/>
        <v>LOW</v>
      </c>
      <c r="S633" s="3"/>
      <c r="T633" s="136">
        <f t="shared" si="42"/>
        <v>44448</v>
      </c>
      <c r="U633" s="4" t="str">
        <f t="shared" si="15"/>
        <v>DUE COMM</v>
      </c>
      <c r="V633" s="4" t="str">
        <f t="shared" si="16"/>
        <v> </v>
      </c>
      <c r="W633" s="123"/>
      <c r="X633" s="123"/>
      <c r="Y633" s="123"/>
      <c r="Z633" s="123"/>
      <c r="AA633" s="123"/>
      <c r="AB633" s="123"/>
      <c r="AC633" s="123"/>
      <c r="AD633" s="123"/>
      <c r="AE633" s="123"/>
    </row>
    <row r="634">
      <c r="A634" s="142">
        <v>12243.0</v>
      </c>
      <c r="B634" s="143" t="s">
        <v>6738</v>
      </c>
      <c r="C634" s="122" t="b">
        <v>0</v>
      </c>
      <c r="D634" s="3" t="s">
        <v>6461</v>
      </c>
      <c r="E634" s="128" t="str">
        <f t="shared" si="29"/>
        <v>#VALUE!</v>
      </c>
      <c r="F634" s="128" t="str">
        <f t="shared" si="30"/>
        <v>#VALUE!</v>
      </c>
      <c r="G634" s="134" t="str">
        <f t="shared" si="31"/>
        <v>OPI RX</v>
      </c>
      <c r="H634" s="128" t="str">
        <f t="shared" si="32"/>
        <v>#VALUE!</v>
      </c>
      <c r="I634" s="128" t="str">
        <f t="shared" si="33"/>
        <v>#VALUE!</v>
      </c>
      <c r="J634" s="128" t="str">
        <f t="shared" si="34"/>
        <v>#VALUE!</v>
      </c>
      <c r="K634" s="128" t="str">
        <f t="shared" si="35"/>
        <v>#VALUE!</v>
      </c>
      <c r="L634" s="128" t="str">
        <f t="shared" si="36"/>
        <v>#VALUE!</v>
      </c>
      <c r="M634" s="128" t="str">
        <f t="shared" si="37"/>
        <v>#VALUE!</v>
      </c>
      <c r="N634" s="128" t="str">
        <f t="shared" si="38"/>
        <v>#VALUE!</v>
      </c>
      <c r="O634" s="128" t="str">
        <f t="shared" si="39"/>
        <v>#VALUE!</v>
      </c>
      <c r="P634" s="135" t="str">
        <f t="shared" si="12"/>
        <v>OPIOIDS</v>
      </c>
      <c r="Q634" s="2" t="b">
        <v>0</v>
      </c>
      <c r="R634" s="4" t="str">
        <f t="shared" si="41"/>
        <v>LOW</v>
      </c>
      <c r="S634" s="3"/>
      <c r="T634" s="3" t="str">
        <f t="shared" si="42"/>
        <v> - </v>
      </c>
      <c r="U634" s="4" t="str">
        <f t="shared" si="15"/>
        <v>DUE COMM</v>
      </c>
      <c r="V634" s="4" t="str">
        <f t="shared" si="16"/>
        <v> </v>
      </c>
      <c r="W634" s="123"/>
      <c r="X634" s="123"/>
      <c r="Y634" s="123"/>
      <c r="Z634" s="123"/>
      <c r="AA634" s="123"/>
      <c r="AB634" s="123"/>
      <c r="AC634" s="123"/>
      <c r="AD634" s="123"/>
      <c r="AE634" s="123"/>
    </row>
    <row r="635">
      <c r="A635" s="137">
        <v>12246.0</v>
      </c>
      <c r="B635" s="138" t="s">
        <v>6739</v>
      </c>
      <c r="C635" s="139" t="b">
        <v>1</v>
      </c>
      <c r="D635" s="133">
        <v>44496.0</v>
      </c>
      <c r="E635" s="128" t="str">
        <f t="shared" si="29"/>
        <v>#VALUE!</v>
      </c>
      <c r="F635" s="134" t="str">
        <f t="shared" si="30"/>
        <v>OPI RX</v>
      </c>
      <c r="G635" s="128" t="str">
        <f t="shared" si="31"/>
        <v>#VALUE!</v>
      </c>
      <c r="H635" s="128" t="str">
        <f t="shared" si="32"/>
        <v>#VALUE!</v>
      </c>
      <c r="I635" s="128" t="str">
        <f t="shared" si="33"/>
        <v>#VALUE!</v>
      </c>
      <c r="J635" s="128" t="str">
        <f t="shared" si="34"/>
        <v>#VALUE!</v>
      </c>
      <c r="K635" s="128" t="str">
        <f t="shared" si="35"/>
        <v>#VALUE!</v>
      </c>
      <c r="L635" s="128" t="str">
        <f t="shared" si="36"/>
        <v>#VALUE!</v>
      </c>
      <c r="M635" s="128" t="str">
        <f t="shared" si="37"/>
        <v>#VALUE!</v>
      </c>
      <c r="N635" s="128" t="str">
        <f t="shared" si="38"/>
        <v>#VALUE!</v>
      </c>
      <c r="O635" s="128" t="str">
        <f t="shared" si="39"/>
        <v>#VALUE!</v>
      </c>
      <c r="P635" s="135" t="str">
        <f t="shared" si="12"/>
        <v>OPIOIDS</v>
      </c>
      <c r="Q635" s="4" t="b">
        <v>1</v>
      </c>
      <c r="R635" s="135" t="str">
        <f t="shared" si="41"/>
        <v>HIGH</v>
      </c>
      <c r="S635" s="3">
        <v>44328.0</v>
      </c>
      <c r="T635" s="136">
        <f t="shared" si="42"/>
        <v>44496</v>
      </c>
      <c r="U635" s="4" t="str">
        <f t="shared" si="15"/>
        <v> </v>
      </c>
      <c r="V635" s="4" t="str">
        <f t="shared" si="16"/>
        <v> </v>
      </c>
      <c r="W635" s="123"/>
      <c r="X635" s="123"/>
      <c r="Y635" s="123"/>
      <c r="Z635" s="123"/>
      <c r="AA635" s="123"/>
      <c r="AB635" s="123"/>
      <c r="AC635" s="123"/>
      <c r="AD635" s="123"/>
      <c r="AE635" s="123"/>
    </row>
    <row r="636">
      <c r="A636" s="142">
        <v>12248.0</v>
      </c>
      <c r="B636" s="2" t="s">
        <v>6461</v>
      </c>
      <c r="C636" s="154" t="b">
        <v>1</v>
      </c>
      <c r="D636" s="147">
        <v>44579.0</v>
      </c>
      <c r="E636" s="128" t="str">
        <f t="shared" si="29"/>
        <v>#VALUE!</v>
      </c>
      <c r="F636" s="128" t="str">
        <f t="shared" si="30"/>
        <v>#VALUE!</v>
      </c>
      <c r="G636" s="128" t="str">
        <f t="shared" si="31"/>
        <v>#VALUE!</v>
      </c>
      <c r="H636" s="128" t="str">
        <f t="shared" si="32"/>
        <v>#VALUE!</v>
      </c>
      <c r="I636" s="128" t="str">
        <f t="shared" si="33"/>
        <v>#VALUE!</v>
      </c>
      <c r="J636" s="128" t="str">
        <f t="shared" si="34"/>
        <v>#VALUE!</v>
      </c>
      <c r="K636" s="128" t="str">
        <f t="shared" si="35"/>
        <v>#VALUE!</v>
      </c>
      <c r="L636" s="128" t="str">
        <f t="shared" si="36"/>
        <v>#VALUE!</v>
      </c>
      <c r="M636" s="128" t="str">
        <f t="shared" si="37"/>
        <v>#VALUE!</v>
      </c>
      <c r="N636" s="128" t="str">
        <f t="shared" si="38"/>
        <v>#VALUE!</v>
      </c>
      <c r="O636" s="128" t="str">
        <f t="shared" si="39"/>
        <v>#VALUE!</v>
      </c>
      <c r="P636" s="4" t="str">
        <f t="shared" si="12"/>
        <v>NO RX</v>
      </c>
      <c r="Q636" s="2" t="b">
        <v>0</v>
      </c>
      <c r="R636" s="4" t="str">
        <f t="shared" si="41"/>
        <v>LOW</v>
      </c>
      <c r="S636" s="3"/>
      <c r="T636" s="3">
        <f t="shared" si="42"/>
        <v>44579</v>
      </c>
      <c r="U636" s="4" t="str">
        <f t="shared" si="15"/>
        <v>DUE COMM</v>
      </c>
      <c r="V636" s="4" t="str">
        <f t="shared" si="16"/>
        <v> </v>
      </c>
      <c r="W636" s="123"/>
      <c r="X636" s="123"/>
      <c r="Y636" s="123"/>
      <c r="Z636" s="123"/>
      <c r="AA636" s="123"/>
      <c r="AB636" s="123"/>
      <c r="AC636" s="123"/>
      <c r="AD636" s="123"/>
      <c r="AE636" s="123"/>
    </row>
    <row r="637">
      <c r="A637" s="127">
        <v>12253.0</v>
      </c>
      <c r="B637" s="2" t="s">
        <v>6461</v>
      </c>
      <c r="C637" s="124" t="b">
        <v>0</v>
      </c>
      <c r="D637" s="3" t="s">
        <v>6461</v>
      </c>
      <c r="E637" s="128" t="str">
        <f t="shared" si="29"/>
        <v>#VALUE!</v>
      </c>
      <c r="F637" s="128" t="str">
        <f t="shared" si="30"/>
        <v>#VALUE!</v>
      </c>
      <c r="G637" s="128" t="str">
        <f t="shared" si="31"/>
        <v>#VALUE!</v>
      </c>
      <c r="H637" s="128" t="str">
        <f t="shared" si="32"/>
        <v>#VALUE!</v>
      </c>
      <c r="I637" s="128" t="str">
        <f t="shared" si="33"/>
        <v>#VALUE!</v>
      </c>
      <c r="J637" s="128" t="str">
        <f t="shared" si="34"/>
        <v>#VALUE!</v>
      </c>
      <c r="K637" s="128" t="str">
        <f t="shared" si="35"/>
        <v>#VALUE!</v>
      </c>
      <c r="L637" s="128" t="str">
        <f t="shared" si="36"/>
        <v>#VALUE!</v>
      </c>
      <c r="M637" s="128" t="str">
        <f t="shared" si="37"/>
        <v>#VALUE!</v>
      </c>
      <c r="N637" s="128" t="str">
        <f t="shared" si="38"/>
        <v>#VALUE!</v>
      </c>
      <c r="O637" s="128" t="str">
        <f t="shared" si="39"/>
        <v>#VALUE!</v>
      </c>
      <c r="P637" s="4" t="str">
        <f t="shared" si="12"/>
        <v>NO RX</v>
      </c>
      <c r="Q637" s="4" t="b">
        <v>0</v>
      </c>
      <c r="R637" s="4" t="str">
        <f t="shared" si="41"/>
        <v>LOW</v>
      </c>
      <c r="S637" s="3"/>
      <c r="T637" s="3" t="str">
        <f t="shared" si="42"/>
        <v> - </v>
      </c>
      <c r="U637" s="4" t="str">
        <f t="shared" si="15"/>
        <v>DUE COMM</v>
      </c>
      <c r="V637" s="4" t="str">
        <f t="shared" si="16"/>
        <v> </v>
      </c>
      <c r="W637" s="123"/>
      <c r="X637" s="123"/>
      <c r="Y637" s="123"/>
      <c r="Z637" s="123"/>
      <c r="AA637" s="123"/>
      <c r="AB637" s="123"/>
      <c r="AC637" s="123"/>
      <c r="AD637" s="123"/>
      <c r="AE637" s="123"/>
    </row>
    <row r="638">
      <c r="A638" s="142">
        <v>12266.0</v>
      </c>
      <c r="B638" s="143" t="s">
        <v>6498</v>
      </c>
      <c r="C638" s="122" t="b">
        <v>0</v>
      </c>
      <c r="D638" s="3" t="s">
        <v>6461</v>
      </c>
      <c r="E638" s="128" t="str">
        <f t="shared" si="29"/>
        <v>#VALUE!</v>
      </c>
      <c r="F638" s="128" t="str">
        <f t="shared" si="30"/>
        <v>#VALUE!</v>
      </c>
      <c r="G638" s="128" t="str">
        <f t="shared" si="31"/>
        <v>#VALUE!</v>
      </c>
      <c r="H638" s="128" t="str">
        <f t="shared" si="32"/>
        <v>#VALUE!</v>
      </c>
      <c r="I638" s="128" t="str">
        <f t="shared" si="33"/>
        <v>#VALUE!</v>
      </c>
      <c r="J638" s="128" t="str">
        <f t="shared" si="34"/>
        <v>#VALUE!</v>
      </c>
      <c r="K638" s="128" t="str">
        <f t="shared" si="35"/>
        <v>#VALUE!</v>
      </c>
      <c r="L638" s="128" t="str">
        <f t="shared" si="36"/>
        <v>#VALUE!</v>
      </c>
      <c r="M638" s="134" t="str">
        <f t="shared" si="37"/>
        <v>OPI RX</v>
      </c>
      <c r="N638" s="128" t="str">
        <f t="shared" si="38"/>
        <v>#VALUE!</v>
      </c>
      <c r="O638" s="128" t="str">
        <f t="shared" si="39"/>
        <v>#VALUE!</v>
      </c>
      <c r="P638" s="135" t="str">
        <f t="shared" si="12"/>
        <v>OPIOIDS</v>
      </c>
      <c r="Q638" s="2" t="b">
        <v>0</v>
      </c>
      <c r="R638" s="4" t="str">
        <f t="shared" si="41"/>
        <v>LOW</v>
      </c>
      <c r="S638" s="3"/>
      <c r="T638" s="3" t="str">
        <f t="shared" si="42"/>
        <v> - </v>
      </c>
      <c r="U638" s="4" t="str">
        <f t="shared" si="15"/>
        <v>DUE COMM</v>
      </c>
      <c r="V638" s="4" t="str">
        <f t="shared" si="16"/>
        <v> </v>
      </c>
      <c r="W638" s="123"/>
      <c r="X638" s="123"/>
      <c r="Y638" s="123"/>
      <c r="Z638" s="123"/>
      <c r="AA638" s="123"/>
      <c r="AB638" s="123"/>
      <c r="AC638" s="123"/>
      <c r="AD638" s="123"/>
      <c r="AE638" s="123"/>
    </row>
    <row r="639">
      <c r="A639" s="130">
        <v>12267.0</v>
      </c>
      <c r="B639" s="131" t="s">
        <v>6477</v>
      </c>
      <c r="C639" s="139" t="b">
        <v>1</v>
      </c>
      <c r="D639" s="133">
        <v>44495.0</v>
      </c>
      <c r="E639" s="128" t="str">
        <f t="shared" si="29"/>
        <v>#VALUE!</v>
      </c>
      <c r="F639" s="128" t="str">
        <f t="shared" si="30"/>
        <v>#VALUE!</v>
      </c>
      <c r="G639" s="128" t="str">
        <f t="shared" si="31"/>
        <v>#VALUE!</v>
      </c>
      <c r="H639" s="128" t="str">
        <f t="shared" si="32"/>
        <v>#VALUE!</v>
      </c>
      <c r="I639" s="128" t="str">
        <f t="shared" si="33"/>
        <v>#VALUE!</v>
      </c>
      <c r="J639" s="128" t="str">
        <f t="shared" si="34"/>
        <v>#VALUE!</v>
      </c>
      <c r="K639" s="128" t="str">
        <f t="shared" si="35"/>
        <v>#VALUE!</v>
      </c>
      <c r="L639" s="128" t="str">
        <f t="shared" si="36"/>
        <v>#VALUE!</v>
      </c>
      <c r="M639" s="128" t="str">
        <f t="shared" si="37"/>
        <v>#VALUE!</v>
      </c>
      <c r="N639" s="128" t="str">
        <f t="shared" si="38"/>
        <v>#VALUE!</v>
      </c>
      <c r="O639" s="128" t="str">
        <f t="shared" si="39"/>
        <v>#VALUE!</v>
      </c>
      <c r="P639" s="4" t="str">
        <f t="shared" si="12"/>
        <v>NO RX</v>
      </c>
      <c r="Q639" s="4" t="b">
        <v>1</v>
      </c>
      <c r="R639" s="135" t="str">
        <f t="shared" si="41"/>
        <v>HIGH</v>
      </c>
      <c r="S639" s="3">
        <v>44378.0</v>
      </c>
      <c r="T639" s="136">
        <f t="shared" si="42"/>
        <v>44495</v>
      </c>
      <c r="U639" s="4" t="str">
        <f t="shared" si="15"/>
        <v> </v>
      </c>
      <c r="V639" s="4" t="str">
        <f t="shared" si="16"/>
        <v> </v>
      </c>
      <c r="W639" s="123"/>
      <c r="X639" s="123"/>
      <c r="Y639" s="123"/>
      <c r="Z639" s="123"/>
      <c r="AA639" s="123"/>
      <c r="AB639" s="123"/>
      <c r="AC639" s="123"/>
      <c r="AD639" s="123"/>
      <c r="AE639" s="123"/>
    </row>
    <row r="640">
      <c r="A640" s="137">
        <v>12274.0</v>
      </c>
      <c r="B640" s="138" t="s">
        <v>6740</v>
      </c>
      <c r="C640" s="139" t="b">
        <v>1</v>
      </c>
      <c r="D640" s="133">
        <v>44384.0</v>
      </c>
      <c r="E640" s="128" t="str">
        <f t="shared" si="29"/>
        <v>#VALUE!</v>
      </c>
      <c r="F640" s="128" t="str">
        <f t="shared" si="30"/>
        <v>#VALUE!</v>
      </c>
      <c r="G640" s="134" t="str">
        <f t="shared" si="31"/>
        <v>OPI RX</v>
      </c>
      <c r="H640" s="128" t="str">
        <f t="shared" si="32"/>
        <v>#VALUE!</v>
      </c>
      <c r="I640" s="128" t="str">
        <f t="shared" si="33"/>
        <v>#VALUE!</v>
      </c>
      <c r="J640" s="134" t="str">
        <f t="shared" si="34"/>
        <v>OPI RX</v>
      </c>
      <c r="K640" s="128" t="str">
        <f t="shared" si="35"/>
        <v>#VALUE!</v>
      </c>
      <c r="L640" s="128" t="str">
        <f t="shared" si="36"/>
        <v>#VALUE!</v>
      </c>
      <c r="M640" s="128" t="str">
        <f t="shared" si="37"/>
        <v>#VALUE!</v>
      </c>
      <c r="N640" s="128" t="str">
        <f t="shared" si="38"/>
        <v>#VALUE!</v>
      </c>
      <c r="O640" s="128" t="str">
        <f t="shared" si="39"/>
        <v>#VALUE!</v>
      </c>
      <c r="P640" s="135" t="str">
        <f t="shared" si="12"/>
        <v>OPIOIDS</v>
      </c>
      <c r="Q640" s="4" t="b">
        <v>1</v>
      </c>
      <c r="R640" s="135" t="str">
        <f t="shared" si="41"/>
        <v>HIGH</v>
      </c>
      <c r="S640" s="3"/>
      <c r="T640" s="136">
        <f t="shared" si="42"/>
        <v>44384</v>
      </c>
      <c r="U640" s="4" t="str">
        <f t="shared" si="15"/>
        <v>DUE COMM</v>
      </c>
      <c r="V640" s="4" t="str">
        <f t="shared" si="16"/>
        <v> </v>
      </c>
      <c r="W640" s="123"/>
      <c r="X640" s="123"/>
      <c r="Y640" s="123"/>
      <c r="Z640" s="123"/>
      <c r="AA640" s="123"/>
      <c r="AB640" s="123"/>
      <c r="AC640" s="123"/>
      <c r="AD640" s="123"/>
      <c r="AE640" s="123"/>
    </row>
    <row r="641">
      <c r="A641" s="127">
        <v>12275.0</v>
      </c>
      <c r="B641" s="2" t="s">
        <v>6463</v>
      </c>
      <c r="C641" s="122" t="b">
        <v>0</v>
      </c>
      <c r="D641" s="3" t="s">
        <v>6461</v>
      </c>
      <c r="E641" s="128" t="str">
        <f t="shared" si="29"/>
        <v>#VALUE!</v>
      </c>
      <c r="F641" s="134" t="str">
        <f t="shared" si="30"/>
        <v>OPI RX</v>
      </c>
      <c r="G641" s="128" t="str">
        <f t="shared" si="31"/>
        <v>#VALUE!</v>
      </c>
      <c r="H641" s="128" t="str">
        <f t="shared" si="32"/>
        <v>#VALUE!</v>
      </c>
      <c r="I641" s="128" t="str">
        <f t="shared" si="33"/>
        <v>#VALUE!</v>
      </c>
      <c r="J641" s="128" t="str">
        <f t="shared" si="34"/>
        <v>#VALUE!</v>
      </c>
      <c r="K641" s="128" t="str">
        <f t="shared" si="35"/>
        <v>#VALUE!</v>
      </c>
      <c r="L641" s="128" t="str">
        <f t="shared" si="36"/>
        <v>#VALUE!</v>
      </c>
      <c r="M641" s="128" t="str">
        <f t="shared" si="37"/>
        <v>#VALUE!</v>
      </c>
      <c r="N641" s="128" t="str">
        <f t="shared" si="38"/>
        <v>#VALUE!</v>
      </c>
      <c r="O641" s="128" t="str">
        <f t="shared" si="39"/>
        <v>#VALUE!</v>
      </c>
      <c r="P641" s="135" t="str">
        <f t="shared" si="12"/>
        <v>OPIOIDS</v>
      </c>
      <c r="Q641" s="2" t="b">
        <v>1</v>
      </c>
      <c r="R641" s="135" t="str">
        <f t="shared" si="41"/>
        <v>HIGH</v>
      </c>
      <c r="S641" s="3"/>
      <c r="T641" s="3" t="str">
        <f t="shared" si="42"/>
        <v> - </v>
      </c>
      <c r="U641" s="4" t="str">
        <f t="shared" si="15"/>
        <v>DUE COMM</v>
      </c>
      <c r="V641" s="4" t="str">
        <f t="shared" si="16"/>
        <v> </v>
      </c>
      <c r="W641" s="123"/>
      <c r="X641" s="123"/>
      <c r="Y641" s="123"/>
      <c r="Z641" s="123"/>
      <c r="AA641" s="123"/>
      <c r="AB641" s="123"/>
      <c r="AC641" s="123"/>
      <c r="AD641" s="123"/>
      <c r="AE641" s="123"/>
    </row>
    <row r="642">
      <c r="A642" s="130">
        <v>12279.0</v>
      </c>
      <c r="B642" s="131" t="s">
        <v>6651</v>
      </c>
      <c r="C642" s="132" t="b">
        <v>1</v>
      </c>
      <c r="D642" s="133">
        <v>44529.0</v>
      </c>
      <c r="E642" s="128" t="str">
        <f t="shared" si="29"/>
        <v>#VALUE!</v>
      </c>
      <c r="F642" s="128" t="str">
        <f t="shared" si="30"/>
        <v>#VALUE!</v>
      </c>
      <c r="G642" s="134" t="str">
        <f t="shared" si="31"/>
        <v>OPI RX</v>
      </c>
      <c r="H642" s="128" t="str">
        <f t="shared" si="32"/>
        <v>#VALUE!</v>
      </c>
      <c r="I642" s="128" t="str">
        <f t="shared" si="33"/>
        <v>#VALUE!</v>
      </c>
      <c r="J642" s="128" t="str">
        <f t="shared" si="34"/>
        <v>#VALUE!</v>
      </c>
      <c r="K642" s="128" t="str">
        <f t="shared" si="35"/>
        <v>#VALUE!</v>
      </c>
      <c r="L642" s="128" t="str">
        <f t="shared" si="36"/>
        <v>#VALUE!</v>
      </c>
      <c r="M642" s="128" t="str">
        <f t="shared" si="37"/>
        <v>#VALUE!</v>
      </c>
      <c r="N642" s="128" t="str">
        <f t="shared" si="38"/>
        <v>#VALUE!</v>
      </c>
      <c r="O642" s="128" t="str">
        <f t="shared" si="39"/>
        <v>#VALUE!</v>
      </c>
      <c r="P642" s="135" t="str">
        <f t="shared" si="12"/>
        <v>OPIOIDS</v>
      </c>
      <c r="Q642" s="4" t="b">
        <v>0</v>
      </c>
      <c r="R642" s="4" t="str">
        <f t="shared" si="41"/>
        <v>LOW</v>
      </c>
      <c r="S642" s="3">
        <v>44405.0</v>
      </c>
      <c r="T642" s="136">
        <f t="shared" si="42"/>
        <v>44529</v>
      </c>
      <c r="U642" s="4" t="str">
        <f t="shared" si="15"/>
        <v> </v>
      </c>
      <c r="V642" s="4" t="str">
        <f t="shared" si="16"/>
        <v> </v>
      </c>
      <c r="W642" s="123"/>
      <c r="X642" s="123"/>
      <c r="Y642" s="123"/>
      <c r="Z642" s="123"/>
      <c r="AA642" s="123"/>
      <c r="AB642" s="123"/>
      <c r="AC642" s="123"/>
      <c r="AD642" s="123"/>
      <c r="AE642" s="123"/>
    </row>
    <row r="643">
      <c r="A643" s="137">
        <v>12283.0</v>
      </c>
      <c r="B643" s="138" t="s">
        <v>6491</v>
      </c>
      <c r="C643" s="139" t="b">
        <v>1</v>
      </c>
      <c r="D643" s="133">
        <v>44502.0</v>
      </c>
      <c r="E643" s="128" t="str">
        <f t="shared" si="29"/>
        <v>#VALUE!</v>
      </c>
      <c r="F643" s="134" t="str">
        <f t="shared" si="30"/>
        <v>OPI RX</v>
      </c>
      <c r="G643" s="128" t="str">
        <f t="shared" si="31"/>
        <v>#VALUE!</v>
      </c>
      <c r="H643" s="128" t="str">
        <f t="shared" si="32"/>
        <v>#VALUE!</v>
      </c>
      <c r="I643" s="128" t="str">
        <f t="shared" si="33"/>
        <v>#VALUE!</v>
      </c>
      <c r="J643" s="128" t="str">
        <f t="shared" si="34"/>
        <v>#VALUE!</v>
      </c>
      <c r="K643" s="128" t="str">
        <f t="shared" si="35"/>
        <v>#VALUE!</v>
      </c>
      <c r="L643" s="128" t="str">
        <f t="shared" si="36"/>
        <v>#VALUE!</v>
      </c>
      <c r="M643" s="128" t="str">
        <f t="shared" si="37"/>
        <v>#VALUE!</v>
      </c>
      <c r="N643" s="128" t="str">
        <f t="shared" si="38"/>
        <v>#VALUE!</v>
      </c>
      <c r="O643" s="128" t="str">
        <f t="shared" si="39"/>
        <v>#VALUE!</v>
      </c>
      <c r="P643" s="135" t="str">
        <f t="shared" si="12"/>
        <v>OPIOIDS</v>
      </c>
      <c r="Q643" s="4" t="b">
        <v>0</v>
      </c>
      <c r="R643" s="4" t="str">
        <f t="shared" si="41"/>
        <v>LOW</v>
      </c>
      <c r="S643" s="3">
        <v>44487.0</v>
      </c>
      <c r="T643" s="136">
        <f t="shared" si="42"/>
        <v>44502</v>
      </c>
      <c r="U643" s="4" t="str">
        <f t="shared" si="15"/>
        <v> </v>
      </c>
      <c r="V643" s="4" t="str">
        <f t="shared" si="16"/>
        <v> </v>
      </c>
      <c r="W643" s="123"/>
      <c r="X643" s="123"/>
      <c r="Y643" s="123"/>
      <c r="Z643" s="123"/>
      <c r="AA643" s="123"/>
      <c r="AB643" s="123"/>
      <c r="AC643" s="123"/>
      <c r="AD643" s="123"/>
      <c r="AE643" s="123"/>
    </row>
    <row r="644">
      <c r="A644" s="130">
        <v>12286.0</v>
      </c>
      <c r="B644" s="131" t="s">
        <v>6741</v>
      </c>
      <c r="C644" s="139" t="b">
        <v>1</v>
      </c>
      <c r="D644" s="133">
        <v>44503.0</v>
      </c>
      <c r="E644" s="128" t="str">
        <f t="shared" si="29"/>
        <v>#VALUE!</v>
      </c>
      <c r="F644" s="134" t="str">
        <f t="shared" si="30"/>
        <v>OPI RX</v>
      </c>
      <c r="G644" s="128" t="str">
        <f t="shared" si="31"/>
        <v>#VALUE!</v>
      </c>
      <c r="H644" s="128" t="str">
        <f t="shared" si="32"/>
        <v>#VALUE!</v>
      </c>
      <c r="I644" s="128" t="str">
        <f t="shared" si="33"/>
        <v>#VALUE!</v>
      </c>
      <c r="J644" s="128" t="str">
        <f t="shared" si="34"/>
        <v>#VALUE!</v>
      </c>
      <c r="K644" s="128" t="str">
        <f t="shared" si="35"/>
        <v>#VALUE!</v>
      </c>
      <c r="L644" s="128" t="str">
        <f t="shared" si="36"/>
        <v>#VALUE!</v>
      </c>
      <c r="M644" s="128" t="str">
        <f t="shared" si="37"/>
        <v>#VALUE!</v>
      </c>
      <c r="N644" s="128" t="str">
        <f t="shared" si="38"/>
        <v>#VALUE!</v>
      </c>
      <c r="O644" s="128" t="str">
        <f t="shared" si="39"/>
        <v>#VALUE!</v>
      </c>
      <c r="P644" s="135" t="str">
        <f t="shared" si="12"/>
        <v>OPIOIDS</v>
      </c>
      <c r="Q644" s="4" t="b">
        <v>0</v>
      </c>
      <c r="R644" s="4" t="str">
        <f t="shared" si="41"/>
        <v>LOW</v>
      </c>
      <c r="S644" s="3">
        <v>44315.0</v>
      </c>
      <c r="T644" s="136">
        <f t="shared" si="42"/>
        <v>44503</v>
      </c>
      <c r="U644" s="4" t="str">
        <f t="shared" si="15"/>
        <v> </v>
      </c>
      <c r="V644" s="4" t="str">
        <f t="shared" si="16"/>
        <v> </v>
      </c>
      <c r="W644" s="123"/>
      <c r="X644" s="123"/>
      <c r="Y644" s="123"/>
      <c r="Z644" s="123"/>
      <c r="AA644" s="123"/>
      <c r="AB644" s="123"/>
      <c r="AC644" s="123"/>
      <c r="AD644" s="123"/>
      <c r="AE644" s="123"/>
    </row>
    <row r="645">
      <c r="A645" s="130">
        <v>12289.0</v>
      </c>
      <c r="B645" s="131" t="s">
        <v>6742</v>
      </c>
      <c r="C645" s="139" t="b">
        <v>1</v>
      </c>
      <c r="D645" s="133">
        <v>44384.0</v>
      </c>
      <c r="E645" s="128" t="str">
        <f t="shared" si="29"/>
        <v>#VALUE!</v>
      </c>
      <c r="F645" s="134" t="str">
        <f t="shared" si="30"/>
        <v>OPI RX</v>
      </c>
      <c r="G645" s="128" t="str">
        <f t="shared" si="31"/>
        <v>#VALUE!</v>
      </c>
      <c r="H645" s="128" t="str">
        <f t="shared" si="32"/>
        <v>#VALUE!</v>
      </c>
      <c r="I645" s="128" t="str">
        <f t="shared" si="33"/>
        <v>#VALUE!</v>
      </c>
      <c r="J645" s="128" t="str">
        <f t="shared" si="34"/>
        <v>#VALUE!</v>
      </c>
      <c r="K645" s="128" t="str">
        <f t="shared" si="35"/>
        <v>#VALUE!</v>
      </c>
      <c r="L645" s="128" t="str">
        <f t="shared" si="36"/>
        <v>#VALUE!</v>
      </c>
      <c r="M645" s="128" t="str">
        <f t="shared" si="37"/>
        <v>#VALUE!</v>
      </c>
      <c r="N645" s="128" t="str">
        <f t="shared" si="38"/>
        <v>#VALUE!</v>
      </c>
      <c r="O645" s="128" t="str">
        <f t="shared" si="39"/>
        <v>#VALUE!</v>
      </c>
      <c r="P645" s="135" t="str">
        <f t="shared" si="12"/>
        <v>OPIOIDS</v>
      </c>
      <c r="Q645" s="4" t="b">
        <v>0</v>
      </c>
      <c r="R645" s="4" t="str">
        <f t="shared" si="41"/>
        <v>LOW</v>
      </c>
      <c r="S645" s="3"/>
      <c r="T645" s="136">
        <f t="shared" si="42"/>
        <v>44384</v>
      </c>
      <c r="U645" s="4" t="str">
        <f t="shared" si="15"/>
        <v>DUE COMM</v>
      </c>
      <c r="V645" s="4" t="str">
        <f t="shared" si="16"/>
        <v> </v>
      </c>
      <c r="W645" s="123"/>
      <c r="X645" s="123"/>
      <c r="Y645" s="123"/>
      <c r="Z645" s="123"/>
      <c r="AA645" s="123"/>
      <c r="AB645" s="123"/>
      <c r="AC645" s="123"/>
      <c r="AD645" s="123"/>
      <c r="AE645" s="123"/>
    </row>
    <row r="646">
      <c r="A646" s="137">
        <v>12292.0</v>
      </c>
      <c r="B646" s="138" t="s">
        <v>6476</v>
      </c>
      <c r="C646" s="139" t="b">
        <v>1</v>
      </c>
      <c r="D646" s="133">
        <v>44535.0</v>
      </c>
      <c r="E646" s="128" t="str">
        <f t="shared" si="29"/>
        <v>#VALUE!</v>
      </c>
      <c r="F646" s="128" t="str">
        <f t="shared" si="30"/>
        <v>#VALUE!</v>
      </c>
      <c r="G646" s="134" t="str">
        <f t="shared" si="31"/>
        <v>OPI RX</v>
      </c>
      <c r="H646" s="128" t="str">
        <f t="shared" si="32"/>
        <v>#VALUE!</v>
      </c>
      <c r="I646" s="128" t="str">
        <f t="shared" si="33"/>
        <v>#VALUE!</v>
      </c>
      <c r="J646" s="128" t="str">
        <f t="shared" si="34"/>
        <v>#VALUE!</v>
      </c>
      <c r="K646" s="128" t="str">
        <f t="shared" si="35"/>
        <v>#VALUE!</v>
      </c>
      <c r="L646" s="128" t="str">
        <f t="shared" si="36"/>
        <v>#VALUE!</v>
      </c>
      <c r="M646" s="128" t="str">
        <f t="shared" si="37"/>
        <v>#VALUE!</v>
      </c>
      <c r="N646" s="128" t="str">
        <f t="shared" si="38"/>
        <v>#VALUE!</v>
      </c>
      <c r="O646" s="128" t="str">
        <f t="shared" si="39"/>
        <v>#VALUE!</v>
      </c>
      <c r="P646" s="135" t="str">
        <f t="shared" si="12"/>
        <v>OPIOIDS</v>
      </c>
      <c r="Q646" s="4" t="b">
        <v>0</v>
      </c>
      <c r="R646" s="4" t="str">
        <f t="shared" si="41"/>
        <v>LOW</v>
      </c>
      <c r="S646" s="3">
        <v>44329.0</v>
      </c>
      <c r="T646" s="136">
        <f t="shared" si="42"/>
        <v>44535</v>
      </c>
      <c r="U646" s="4" t="str">
        <f t="shared" si="15"/>
        <v> </v>
      </c>
      <c r="V646" s="4" t="str">
        <f t="shared" si="16"/>
        <v> </v>
      </c>
      <c r="W646" s="123"/>
      <c r="X646" s="123"/>
      <c r="Y646" s="123"/>
      <c r="Z646" s="123"/>
      <c r="AA646" s="123"/>
      <c r="AB646" s="123"/>
      <c r="AC646" s="123"/>
      <c r="AD646" s="123"/>
      <c r="AE646" s="123"/>
    </row>
    <row r="647">
      <c r="A647" s="130">
        <v>12297.0</v>
      </c>
      <c r="B647" s="131" t="s">
        <v>6483</v>
      </c>
      <c r="C647" s="132" t="b">
        <v>1</v>
      </c>
      <c r="D647" s="133">
        <v>44467.0</v>
      </c>
      <c r="E647" s="128" t="str">
        <f t="shared" si="29"/>
        <v>#VALUE!</v>
      </c>
      <c r="F647" s="128" t="str">
        <f t="shared" si="30"/>
        <v>#VALUE!</v>
      </c>
      <c r="G647" s="128" t="str">
        <f t="shared" si="31"/>
        <v>#VALUE!</v>
      </c>
      <c r="H647" s="128" t="str">
        <f t="shared" si="32"/>
        <v>#VALUE!</v>
      </c>
      <c r="I647" s="128" t="str">
        <f t="shared" si="33"/>
        <v>#VALUE!</v>
      </c>
      <c r="J647" s="128" t="str">
        <f t="shared" si="34"/>
        <v>#VALUE!</v>
      </c>
      <c r="K647" s="128" t="str">
        <f t="shared" si="35"/>
        <v>#VALUE!</v>
      </c>
      <c r="L647" s="128" t="str">
        <f t="shared" si="36"/>
        <v>#VALUE!</v>
      </c>
      <c r="M647" s="128" t="str">
        <f t="shared" si="37"/>
        <v>#VALUE!</v>
      </c>
      <c r="N647" s="128" t="str">
        <f t="shared" si="38"/>
        <v>#VALUE!</v>
      </c>
      <c r="O647" s="128" t="str">
        <f t="shared" si="39"/>
        <v>#VALUE!</v>
      </c>
      <c r="P647" s="4" t="str">
        <f t="shared" si="12"/>
        <v>NO RX</v>
      </c>
      <c r="Q647" s="4" t="b">
        <v>1</v>
      </c>
      <c r="R647" s="135" t="str">
        <f t="shared" si="41"/>
        <v>HIGH</v>
      </c>
      <c r="S647" s="3">
        <v>44280.0</v>
      </c>
      <c r="T647" s="136">
        <f t="shared" si="42"/>
        <v>44467</v>
      </c>
      <c r="U647" s="4" t="str">
        <f t="shared" si="15"/>
        <v> </v>
      </c>
      <c r="V647" s="4" t="str">
        <f t="shared" si="16"/>
        <v> </v>
      </c>
      <c r="W647" s="123"/>
      <c r="X647" s="123"/>
      <c r="Y647" s="123"/>
      <c r="Z647" s="123"/>
      <c r="AA647" s="123"/>
      <c r="AB647" s="123"/>
      <c r="AC647" s="123"/>
      <c r="AD647" s="123"/>
      <c r="AE647" s="123"/>
    </row>
    <row r="648">
      <c r="A648" s="137">
        <v>12303.0</v>
      </c>
      <c r="B648" s="138" t="s">
        <v>6743</v>
      </c>
      <c r="C648" s="132" t="b">
        <v>1</v>
      </c>
      <c r="D648" s="140">
        <v>44579.0</v>
      </c>
      <c r="E648" s="128" t="str">
        <f t="shared" si="29"/>
        <v>#VALUE!</v>
      </c>
      <c r="F648" s="128" t="str">
        <f t="shared" si="30"/>
        <v>#VALUE!</v>
      </c>
      <c r="G648" s="128" t="str">
        <f t="shared" si="31"/>
        <v>#VALUE!</v>
      </c>
      <c r="H648" s="128" t="str">
        <f t="shared" si="32"/>
        <v>#VALUE!</v>
      </c>
      <c r="I648" s="128" t="str">
        <f t="shared" si="33"/>
        <v>#VALUE!</v>
      </c>
      <c r="J648" s="128" t="str">
        <f t="shared" si="34"/>
        <v>#VALUE!</v>
      </c>
      <c r="K648" s="128" t="str">
        <f t="shared" si="35"/>
        <v>#VALUE!</v>
      </c>
      <c r="L648" s="128" t="str">
        <f t="shared" si="36"/>
        <v>#VALUE!</v>
      </c>
      <c r="M648" s="134" t="str">
        <f t="shared" si="37"/>
        <v>OPI RX</v>
      </c>
      <c r="N648" s="128" t="str">
        <f t="shared" si="38"/>
        <v>#VALUE!</v>
      </c>
      <c r="O648" s="128" t="str">
        <f t="shared" si="39"/>
        <v>#VALUE!</v>
      </c>
      <c r="P648" s="135" t="str">
        <f t="shared" si="12"/>
        <v>OPIOIDS</v>
      </c>
      <c r="Q648" s="4" t="b">
        <v>0</v>
      </c>
      <c r="R648" s="4" t="str">
        <f t="shared" si="41"/>
        <v>LOW</v>
      </c>
      <c r="S648" s="3">
        <v>44390.0</v>
      </c>
      <c r="T648" s="136">
        <f t="shared" si="42"/>
        <v>44579</v>
      </c>
      <c r="U648" s="4" t="str">
        <f t="shared" si="15"/>
        <v> </v>
      </c>
      <c r="V648" s="4" t="str">
        <f t="shared" si="16"/>
        <v> </v>
      </c>
      <c r="W648" s="123"/>
      <c r="X648" s="123"/>
      <c r="Y648" s="123"/>
      <c r="Z648" s="123"/>
      <c r="AA648" s="123"/>
      <c r="AB648" s="123"/>
      <c r="AC648" s="123"/>
      <c r="AD648" s="123"/>
      <c r="AE648" s="123"/>
    </row>
    <row r="649">
      <c r="A649" s="137">
        <v>12305.0</v>
      </c>
      <c r="B649" s="138" t="s">
        <v>6463</v>
      </c>
      <c r="C649" s="132" t="b">
        <v>1</v>
      </c>
      <c r="D649" s="133">
        <v>44495.0</v>
      </c>
      <c r="E649" s="128" t="str">
        <f t="shared" si="29"/>
        <v>#VALUE!</v>
      </c>
      <c r="F649" s="134" t="str">
        <f t="shared" si="30"/>
        <v>OPI RX</v>
      </c>
      <c r="G649" s="128" t="str">
        <f t="shared" si="31"/>
        <v>#VALUE!</v>
      </c>
      <c r="H649" s="128" t="str">
        <f t="shared" si="32"/>
        <v>#VALUE!</v>
      </c>
      <c r="I649" s="128" t="str">
        <f t="shared" si="33"/>
        <v>#VALUE!</v>
      </c>
      <c r="J649" s="128" t="str">
        <f t="shared" si="34"/>
        <v>#VALUE!</v>
      </c>
      <c r="K649" s="128" t="str">
        <f t="shared" si="35"/>
        <v>#VALUE!</v>
      </c>
      <c r="L649" s="128" t="str">
        <f t="shared" si="36"/>
        <v>#VALUE!</v>
      </c>
      <c r="M649" s="128" t="str">
        <f t="shared" si="37"/>
        <v>#VALUE!</v>
      </c>
      <c r="N649" s="128" t="str">
        <f t="shared" si="38"/>
        <v>#VALUE!</v>
      </c>
      <c r="O649" s="128" t="str">
        <f t="shared" si="39"/>
        <v>#VALUE!</v>
      </c>
      <c r="P649" s="135" t="str">
        <f t="shared" si="12"/>
        <v>OPIOIDS</v>
      </c>
      <c r="Q649" s="4" t="b">
        <v>0</v>
      </c>
      <c r="R649" s="4" t="str">
        <f t="shared" si="41"/>
        <v>LOW</v>
      </c>
      <c r="S649" s="3">
        <v>44344.0</v>
      </c>
      <c r="T649" s="136">
        <f t="shared" si="42"/>
        <v>44495</v>
      </c>
      <c r="U649" s="4" t="str">
        <f t="shared" si="15"/>
        <v> </v>
      </c>
      <c r="V649" s="4" t="str">
        <f t="shared" si="16"/>
        <v> </v>
      </c>
      <c r="W649" s="123"/>
      <c r="X649" s="123"/>
      <c r="Y649" s="123"/>
      <c r="Z649" s="123"/>
      <c r="AA649" s="123"/>
      <c r="AB649" s="123"/>
      <c r="AC649" s="123"/>
      <c r="AD649" s="123"/>
      <c r="AE649" s="123"/>
    </row>
    <row r="650">
      <c r="A650" s="130">
        <v>12309.0</v>
      </c>
      <c r="B650" s="131" t="s">
        <v>6482</v>
      </c>
      <c r="C650" s="139" t="b">
        <v>1</v>
      </c>
      <c r="D650" s="140">
        <v>44577.0</v>
      </c>
      <c r="E650" s="128" t="str">
        <f t="shared" si="29"/>
        <v>#VALUE!</v>
      </c>
      <c r="F650" s="134" t="str">
        <f t="shared" si="30"/>
        <v>OPI RX</v>
      </c>
      <c r="G650" s="128" t="str">
        <f t="shared" si="31"/>
        <v>#VALUE!</v>
      </c>
      <c r="H650" s="128" t="str">
        <f t="shared" si="32"/>
        <v>#VALUE!</v>
      </c>
      <c r="I650" s="128" t="str">
        <f t="shared" si="33"/>
        <v>#VALUE!</v>
      </c>
      <c r="J650" s="128" t="str">
        <f t="shared" si="34"/>
        <v>#VALUE!</v>
      </c>
      <c r="K650" s="128" t="str">
        <f t="shared" si="35"/>
        <v>#VALUE!</v>
      </c>
      <c r="L650" s="128" t="str">
        <f t="shared" si="36"/>
        <v>#VALUE!</v>
      </c>
      <c r="M650" s="128" t="str">
        <f t="shared" si="37"/>
        <v>#VALUE!</v>
      </c>
      <c r="N650" s="128" t="str">
        <f t="shared" si="38"/>
        <v>#VALUE!</v>
      </c>
      <c r="O650" s="128" t="str">
        <f t="shared" si="39"/>
        <v>#VALUE!</v>
      </c>
      <c r="P650" s="135" t="str">
        <f t="shared" si="12"/>
        <v>OPIOIDS</v>
      </c>
      <c r="Q650" s="4" t="b">
        <v>1</v>
      </c>
      <c r="R650" s="135" t="str">
        <f t="shared" si="41"/>
        <v>HIGH</v>
      </c>
      <c r="S650" s="3"/>
      <c r="T650" s="136">
        <f t="shared" si="42"/>
        <v>44577</v>
      </c>
      <c r="U650" s="4" t="str">
        <f t="shared" si="15"/>
        <v>DUE COMM</v>
      </c>
      <c r="V650" s="4" t="str">
        <f t="shared" si="16"/>
        <v> </v>
      </c>
      <c r="W650" s="123"/>
      <c r="X650" s="123"/>
      <c r="Y650" s="123"/>
      <c r="Z650" s="123"/>
      <c r="AA650" s="123"/>
      <c r="AB650" s="123"/>
      <c r="AC650" s="123"/>
      <c r="AD650" s="123"/>
      <c r="AE650" s="123"/>
    </row>
    <row r="651">
      <c r="A651" s="130">
        <v>12314.0</v>
      </c>
      <c r="B651" s="131" t="s">
        <v>6744</v>
      </c>
      <c r="C651" s="132" t="b">
        <v>1</v>
      </c>
      <c r="D651" s="133">
        <v>44384.0</v>
      </c>
      <c r="E651" s="128" t="str">
        <f t="shared" si="29"/>
        <v>#VALUE!</v>
      </c>
      <c r="F651" s="128" t="str">
        <f t="shared" si="30"/>
        <v>#VALUE!</v>
      </c>
      <c r="G651" s="134" t="str">
        <f t="shared" si="31"/>
        <v>OPI RX</v>
      </c>
      <c r="H651" s="128" t="str">
        <f t="shared" si="32"/>
        <v>#VALUE!</v>
      </c>
      <c r="I651" s="128" t="str">
        <f t="shared" si="33"/>
        <v>#VALUE!</v>
      </c>
      <c r="J651" s="128" t="str">
        <f t="shared" si="34"/>
        <v>#VALUE!</v>
      </c>
      <c r="K651" s="128" t="str">
        <f t="shared" si="35"/>
        <v>#VALUE!</v>
      </c>
      <c r="L651" s="128" t="str">
        <f t="shared" si="36"/>
        <v>#VALUE!</v>
      </c>
      <c r="M651" s="128" t="str">
        <f t="shared" si="37"/>
        <v>#VALUE!</v>
      </c>
      <c r="N651" s="128" t="str">
        <f t="shared" si="38"/>
        <v>#VALUE!</v>
      </c>
      <c r="O651" s="128" t="str">
        <f t="shared" si="39"/>
        <v>#VALUE!</v>
      </c>
      <c r="P651" s="135" t="str">
        <f t="shared" si="12"/>
        <v>OPIOIDS</v>
      </c>
      <c r="Q651" s="4" t="b">
        <v>0</v>
      </c>
      <c r="R651" s="4" t="str">
        <f t="shared" si="41"/>
        <v>LOW</v>
      </c>
      <c r="S651" s="3"/>
      <c r="T651" s="136">
        <f t="shared" si="42"/>
        <v>44384</v>
      </c>
      <c r="U651" s="4" t="str">
        <f t="shared" si="15"/>
        <v>DUE COMM</v>
      </c>
      <c r="V651" s="4" t="str">
        <f t="shared" si="16"/>
        <v> </v>
      </c>
      <c r="W651" s="123"/>
      <c r="X651" s="123"/>
      <c r="Y651" s="123"/>
      <c r="Z651" s="123"/>
      <c r="AA651" s="123"/>
      <c r="AB651" s="123"/>
      <c r="AC651" s="123"/>
      <c r="AD651" s="123"/>
      <c r="AE651" s="123"/>
    </row>
    <row r="652">
      <c r="A652" s="142">
        <v>12315.0</v>
      </c>
      <c r="B652" s="143" t="s">
        <v>6745</v>
      </c>
      <c r="C652" s="124" t="b">
        <v>0</v>
      </c>
      <c r="D652" s="3" t="s">
        <v>6461</v>
      </c>
      <c r="E652" s="128" t="str">
        <f t="shared" si="29"/>
        <v>#VALUE!</v>
      </c>
      <c r="F652" s="128" t="str">
        <f t="shared" si="30"/>
        <v>#VALUE!</v>
      </c>
      <c r="G652" s="134" t="str">
        <f t="shared" si="31"/>
        <v>OPI RX</v>
      </c>
      <c r="H652" s="128" t="str">
        <f t="shared" si="32"/>
        <v>#VALUE!</v>
      </c>
      <c r="I652" s="128" t="str">
        <f t="shared" si="33"/>
        <v>#VALUE!</v>
      </c>
      <c r="J652" s="128" t="str">
        <f t="shared" si="34"/>
        <v>#VALUE!</v>
      </c>
      <c r="K652" s="128" t="str">
        <f t="shared" si="35"/>
        <v>#VALUE!</v>
      </c>
      <c r="L652" s="128" t="str">
        <f t="shared" si="36"/>
        <v>#VALUE!</v>
      </c>
      <c r="M652" s="128" t="str">
        <f t="shared" si="37"/>
        <v>#VALUE!</v>
      </c>
      <c r="N652" s="128" t="str">
        <f t="shared" si="38"/>
        <v>#VALUE!</v>
      </c>
      <c r="O652" s="128" t="str">
        <f t="shared" si="39"/>
        <v>#VALUE!</v>
      </c>
      <c r="P652" s="135" t="str">
        <f t="shared" si="12"/>
        <v>OPIOIDS</v>
      </c>
      <c r="Q652" s="4" t="b">
        <v>1</v>
      </c>
      <c r="R652" s="135" t="str">
        <f t="shared" si="41"/>
        <v>HIGH</v>
      </c>
      <c r="S652" s="3"/>
      <c r="T652" s="3" t="str">
        <f t="shared" si="42"/>
        <v> - </v>
      </c>
      <c r="U652" s="4" t="str">
        <f t="shared" si="15"/>
        <v>DUE COMM</v>
      </c>
      <c r="V652" s="4" t="str">
        <f t="shared" si="16"/>
        <v> </v>
      </c>
      <c r="W652" s="123"/>
      <c r="X652" s="123"/>
      <c r="Y652" s="123"/>
      <c r="Z652" s="123"/>
      <c r="AA652" s="123"/>
      <c r="AB652" s="123"/>
      <c r="AC652" s="123"/>
      <c r="AD652" s="123"/>
      <c r="AE652" s="123"/>
    </row>
    <row r="653">
      <c r="A653" s="142">
        <v>12317.0</v>
      </c>
      <c r="B653" s="143" t="s">
        <v>6746</v>
      </c>
      <c r="C653" s="122" t="b">
        <v>0</v>
      </c>
      <c r="D653" s="3" t="s">
        <v>6461</v>
      </c>
      <c r="E653" s="134" t="str">
        <f t="shared" si="29"/>
        <v>OPI RX</v>
      </c>
      <c r="F653" s="128" t="str">
        <f t="shared" si="30"/>
        <v>#VALUE!</v>
      </c>
      <c r="G653" s="128" t="str">
        <f t="shared" si="31"/>
        <v>#VALUE!</v>
      </c>
      <c r="H653" s="134" t="str">
        <f t="shared" si="32"/>
        <v>OPI RX</v>
      </c>
      <c r="I653" s="128" t="str">
        <f t="shared" si="33"/>
        <v>#VALUE!</v>
      </c>
      <c r="J653" s="128" t="str">
        <f t="shared" si="34"/>
        <v>#VALUE!</v>
      </c>
      <c r="K653" s="128" t="str">
        <f t="shared" si="35"/>
        <v>#VALUE!</v>
      </c>
      <c r="L653" s="128" t="str">
        <f t="shared" si="36"/>
        <v>#VALUE!</v>
      </c>
      <c r="M653" s="128" t="str">
        <f t="shared" si="37"/>
        <v>#VALUE!</v>
      </c>
      <c r="N653" s="128" t="str">
        <f t="shared" si="38"/>
        <v>#VALUE!</v>
      </c>
      <c r="O653" s="128" t="str">
        <f t="shared" si="39"/>
        <v>#VALUE!</v>
      </c>
      <c r="P653" s="135" t="str">
        <f t="shared" si="12"/>
        <v>OPIOIDS</v>
      </c>
      <c r="Q653" s="2" t="b">
        <v>0</v>
      </c>
      <c r="R653" s="4" t="str">
        <f t="shared" si="41"/>
        <v>LOW</v>
      </c>
      <c r="S653" s="3"/>
      <c r="T653" s="3" t="str">
        <f t="shared" si="42"/>
        <v> - </v>
      </c>
      <c r="U653" s="4" t="str">
        <f t="shared" si="15"/>
        <v>DUE COMM</v>
      </c>
      <c r="V653" s="4" t="str">
        <f t="shared" si="16"/>
        <v> </v>
      </c>
      <c r="W653" s="123"/>
      <c r="X653" s="123"/>
      <c r="Y653" s="123"/>
      <c r="Z653" s="123"/>
      <c r="AA653" s="123"/>
      <c r="AB653" s="123"/>
      <c r="AC653" s="123"/>
      <c r="AD653" s="123"/>
      <c r="AE653" s="123"/>
    </row>
    <row r="654">
      <c r="A654" s="130">
        <v>12322.0</v>
      </c>
      <c r="B654" s="131" t="s">
        <v>6747</v>
      </c>
      <c r="C654" s="132" t="b">
        <v>1</v>
      </c>
      <c r="D654" s="133">
        <v>44393.0</v>
      </c>
      <c r="E654" s="128" t="str">
        <f t="shared" si="29"/>
        <v>#VALUE!</v>
      </c>
      <c r="F654" s="128" t="str">
        <f t="shared" si="30"/>
        <v>#VALUE!</v>
      </c>
      <c r="G654" s="128" t="str">
        <f t="shared" si="31"/>
        <v>#VALUE!</v>
      </c>
      <c r="H654" s="128" t="str">
        <f t="shared" si="32"/>
        <v>#VALUE!</v>
      </c>
      <c r="I654" s="128" t="str">
        <f t="shared" si="33"/>
        <v>#VALUE!</v>
      </c>
      <c r="J654" s="128" t="str">
        <f t="shared" si="34"/>
        <v>#VALUE!</v>
      </c>
      <c r="K654" s="134" t="str">
        <f t="shared" si="35"/>
        <v>OPI RX</v>
      </c>
      <c r="L654" s="128" t="str">
        <f t="shared" si="36"/>
        <v>#VALUE!</v>
      </c>
      <c r="M654" s="128" t="str">
        <f t="shared" si="37"/>
        <v>#VALUE!</v>
      </c>
      <c r="N654" s="128" t="str">
        <f t="shared" si="38"/>
        <v>#VALUE!</v>
      </c>
      <c r="O654" s="128" t="str">
        <f t="shared" si="39"/>
        <v>#VALUE!</v>
      </c>
      <c r="P654" s="135" t="str">
        <f t="shared" si="12"/>
        <v>OPIOIDS</v>
      </c>
      <c r="Q654" s="2" t="b">
        <v>1</v>
      </c>
      <c r="R654" s="135" t="str">
        <f t="shared" si="41"/>
        <v>HIGH</v>
      </c>
      <c r="S654" s="3"/>
      <c r="T654" s="136">
        <f t="shared" si="42"/>
        <v>44393</v>
      </c>
      <c r="U654" s="4" t="str">
        <f t="shared" si="15"/>
        <v>DUE COMM</v>
      </c>
      <c r="V654" s="4" t="str">
        <f t="shared" si="16"/>
        <v> </v>
      </c>
      <c r="W654" s="123"/>
      <c r="X654" s="123"/>
      <c r="Y654" s="123"/>
      <c r="Z654" s="123"/>
      <c r="AA654" s="123"/>
      <c r="AB654" s="123"/>
      <c r="AC654" s="123"/>
      <c r="AD654" s="123"/>
      <c r="AE654" s="123"/>
    </row>
    <row r="655">
      <c r="A655" s="142">
        <v>12323.0</v>
      </c>
      <c r="B655" s="143" t="s">
        <v>6748</v>
      </c>
      <c r="C655" s="122" t="b">
        <v>0</v>
      </c>
      <c r="D655" s="3" t="s">
        <v>6461</v>
      </c>
      <c r="E655" s="128" t="str">
        <f t="shared" si="29"/>
        <v>#VALUE!</v>
      </c>
      <c r="F655" s="128" t="str">
        <f t="shared" si="30"/>
        <v>#VALUE!</v>
      </c>
      <c r="G655" s="128" t="str">
        <f t="shared" si="31"/>
        <v>#VALUE!</v>
      </c>
      <c r="H655" s="128" t="str">
        <f t="shared" si="32"/>
        <v>#VALUE!</v>
      </c>
      <c r="I655" s="128" t="str">
        <f t="shared" si="33"/>
        <v>#VALUE!</v>
      </c>
      <c r="J655" s="128" t="str">
        <f t="shared" si="34"/>
        <v>#VALUE!</v>
      </c>
      <c r="K655" s="128" t="str">
        <f t="shared" si="35"/>
        <v>#VALUE!</v>
      </c>
      <c r="L655" s="128" t="str">
        <f t="shared" si="36"/>
        <v>#VALUE!</v>
      </c>
      <c r="M655" s="128" t="str">
        <f t="shared" si="37"/>
        <v>#VALUE!</v>
      </c>
      <c r="N655" s="128" t="str">
        <f t="shared" si="38"/>
        <v>#VALUE!</v>
      </c>
      <c r="O655" s="128" t="str">
        <f t="shared" si="39"/>
        <v>#VALUE!</v>
      </c>
      <c r="P655" s="4" t="str">
        <f t="shared" si="12"/>
        <v>NO RX</v>
      </c>
      <c r="Q655" s="4" t="b">
        <v>0</v>
      </c>
      <c r="R655" s="4" t="str">
        <f t="shared" si="41"/>
        <v>LOW</v>
      </c>
      <c r="S655" s="3"/>
      <c r="T655" s="3" t="str">
        <f t="shared" si="42"/>
        <v> - </v>
      </c>
      <c r="U655" s="4" t="str">
        <f t="shared" si="15"/>
        <v>DUE COMM</v>
      </c>
      <c r="V655" s="4" t="str">
        <f t="shared" si="16"/>
        <v> </v>
      </c>
      <c r="W655" s="123"/>
      <c r="X655" s="123"/>
      <c r="Y655" s="123"/>
      <c r="Z655" s="123"/>
      <c r="AA655" s="123"/>
      <c r="AB655" s="123"/>
      <c r="AC655" s="123"/>
      <c r="AD655" s="123"/>
      <c r="AE655" s="123"/>
    </row>
    <row r="656">
      <c r="A656" s="137">
        <v>12328.0</v>
      </c>
      <c r="B656" s="138" t="s">
        <v>6491</v>
      </c>
      <c r="C656" s="132" t="b">
        <v>1</v>
      </c>
      <c r="D656" s="133">
        <v>44535.0</v>
      </c>
      <c r="E656" s="128" t="str">
        <f t="shared" si="29"/>
        <v>#VALUE!</v>
      </c>
      <c r="F656" s="134" t="str">
        <f t="shared" si="30"/>
        <v>OPI RX</v>
      </c>
      <c r="G656" s="128" t="str">
        <f t="shared" si="31"/>
        <v>#VALUE!</v>
      </c>
      <c r="H656" s="128" t="str">
        <f t="shared" si="32"/>
        <v>#VALUE!</v>
      </c>
      <c r="I656" s="128" t="str">
        <f t="shared" si="33"/>
        <v>#VALUE!</v>
      </c>
      <c r="J656" s="128" t="str">
        <f t="shared" si="34"/>
        <v>#VALUE!</v>
      </c>
      <c r="K656" s="128" t="str">
        <f t="shared" si="35"/>
        <v>#VALUE!</v>
      </c>
      <c r="L656" s="128" t="str">
        <f t="shared" si="36"/>
        <v>#VALUE!</v>
      </c>
      <c r="M656" s="128" t="str">
        <f t="shared" si="37"/>
        <v>#VALUE!</v>
      </c>
      <c r="N656" s="128" t="str">
        <f t="shared" si="38"/>
        <v>#VALUE!</v>
      </c>
      <c r="O656" s="128" t="str">
        <f t="shared" si="39"/>
        <v>#VALUE!</v>
      </c>
      <c r="P656" s="135" t="str">
        <f t="shared" si="12"/>
        <v>OPIOIDS</v>
      </c>
      <c r="Q656" s="4" t="b">
        <v>0</v>
      </c>
      <c r="R656" s="4" t="str">
        <f t="shared" si="41"/>
        <v>LOW</v>
      </c>
      <c r="S656" s="3">
        <v>44301.0</v>
      </c>
      <c r="T656" s="136">
        <f t="shared" si="42"/>
        <v>44535</v>
      </c>
      <c r="U656" s="4" t="str">
        <f t="shared" si="15"/>
        <v> </v>
      </c>
      <c r="V656" s="4" t="str">
        <f t="shared" si="16"/>
        <v> </v>
      </c>
      <c r="W656" s="123"/>
      <c r="X656" s="123"/>
      <c r="Y656" s="123"/>
      <c r="Z656" s="123"/>
      <c r="AA656" s="123"/>
      <c r="AB656" s="123"/>
      <c r="AC656" s="123"/>
      <c r="AD656" s="123"/>
      <c r="AE656" s="123"/>
    </row>
    <row r="657">
      <c r="A657" s="130">
        <v>12332.0</v>
      </c>
      <c r="B657" s="131" t="s">
        <v>6500</v>
      </c>
      <c r="C657" s="132" t="b">
        <v>1</v>
      </c>
      <c r="D657" s="133">
        <v>44494.0</v>
      </c>
      <c r="E657" s="128" t="str">
        <f t="shared" si="29"/>
        <v>#VALUE!</v>
      </c>
      <c r="F657" s="128" t="str">
        <f t="shared" si="30"/>
        <v>#VALUE!</v>
      </c>
      <c r="G657" s="128" t="str">
        <f t="shared" si="31"/>
        <v>#VALUE!</v>
      </c>
      <c r="H657" s="128" t="str">
        <f t="shared" si="32"/>
        <v>#VALUE!</v>
      </c>
      <c r="I657" s="128" t="str">
        <f t="shared" si="33"/>
        <v>#VALUE!</v>
      </c>
      <c r="J657" s="128" t="str">
        <f t="shared" si="34"/>
        <v>#VALUE!</v>
      </c>
      <c r="K657" s="128" t="str">
        <f t="shared" si="35"/>
        <v>#VALUE!</v>
      </c>
      <c r="L657" s="128" t="str">
        <f t="shared" si="36"/>
        <v>#VALUE!</v>
      </c>
      <c r="M657" s="134" t="str">
        <f t="shared" si="37"/>
        <v>OPI RX</v>
      </c>
      <c r="N657" s="128" t="str">
        <f t="shared" si="38"/>
        <v>#VALUE!</v>
      </c>
      <c r="O657" s="128" t="str">
        <f t="shared" si="39"/>
        <v>#VALUE!</v>
      </c>
      <c r="P657" s="135" t="str">
        <f t="shared" si="12"/>
        <v>OPIOIDS</v>
      </c>
      <c r="Q657" s="2" t="b">
        <v>1</v>
      </c>
      <c r="R657" s="135" t="str">
        <f t="shared" si="41"/>
        <v>HIGH</v>
      </c>
      <c r="S657" s="3"/>
      <c r="T657" s="136">
        <f t="shared" si="42"/>
        <v>44494</v>
      </c>
      <c r="U657" s="4" t="str">
        <f t="shared" si="15"/>
        <v>DUE COMM</v>
      </c>
      <c r="V657" s="4" t="str">
        <f t="shared" si="16"/>
        <v> </v>
      </c>
      <c r="W657" s="123"/>
      <c r="X657" s="123"/>
      <c r="Y657" s="123"/>
      <c r="Z657" s="123"/>
      <c r="AA657" s="123"/>
      <c r="AB657" s="123"/>
      <c r="AC657" s="123"/>
      <c r="AD657" s="123"/>
      <c r="AE657" s="123"/>
    </row>
    <row r="658">
      <c r="A658" s="137">
        <v>12349.0</v>
      </c>
      <c r="B658" s="138" t="s">
        <v>6563</v>
      </c>
      <c r="C658" s="132" t="b">
        <v>1</v>
      </c>
      <c r="D658" s="133">
        <v>44519.0</v>
      </c>
      <c r="E658" s="128" t="str">
        <f t="shared" si="29"/>
        <v>#VALUE!</v>
      </c>
      <c r="F658" s="134" t="str">
        <f t="shared" si="30"/>
        <v>OPI RX</v>
      </c>
      <c r="G658" s="128" t="str">
        <f t="shared" si="31"/>
        <v>#VALUE!</v>
      </c>
      <c r="H658" s="128" t="str">
        <f t="shared" si="32"/>
        <v>#VALUE!</v>
      </c>
      <c r="I658" s="128" t="str">
        <f t="shared" si="33"/>
        <v>#VALUE!</v>
      </c>
      <c r="J658" s="128" t="str">
        <f t="shared" si="34"/>
        <v>#VALUE!</v>
      </c>
      <c r="K658" s="128" t="str">
        <f t="shared" si="35"/>
        <v>#VALUE!</v>
      </c>
      <c r="L658" s="128" t="str">
        <f t="shared" si="36"/>
        <v>#VALUE!</v>
      </c>
      <c r="M658" s="128" t="str">
        <f t="shared" si="37"/>
        <v>#VALUE!</v>
      </c>
      <c r="N658" s="128" t="str">
        <f t="shared" si="38"/>
        <v>#VALUE!</v>
      </c>
      <c r="O658" s="128" t="str">
        <f t="shared" si="39"/>
        <v>#VALUE!</v>
      </c>
      <c r="P658" s="135" t="str">
        <f t="shared" si="12"/>
        <v>OPIOIDS</v>
      </c>
      <c r="Q658" s="4" t="b">
        <v>0</v>
      </c>
      <c r="R658" s="4" t="str">
        <f t="shared" si="41"/>
        <v>LOW</v>
      </c>
      <c r="S658" s="3">
        <v>44389.0</v>
      </c>
      <c r="T658" s="136">
        <f t="shared" si="42"/>
        <v>44519</v>
      </c>
      <c r="U658" s="4" t="str">
        <f t="shared" si="15"/>
        <v> </v>
      </c>
      <c r="V658" s="4" t="str">
        <f t="shared" si="16"/>
        <v> </v>
      </c>
      <c r="W658" s="123"/>
      <c r="X658" s="123"/>
      <c r="Y658" s="123"/>
      <c r="Z658" s="123"/>
      <c r="AA658" s="123"/>
      <c r="AB658" s="123"/>
      <c r="AC658" s="123"/>
      <c r="AD658" s="123"/>
      <c r="AE658" s="123"/>
    </row>
    <row r="659">
      <c r="A659" s="127">
        <v>12361.0</v>
      </c>
      <c r="B659" s="2" t="s">
        <v>6570</v>
      </c>
      <c r="C659" s="122" t="b">
        <v>0</v>
      </c>
      <c r="D659" s="3" t="s">
        <v>6461</v>
      </c>
      <c r="E659" s="128" t="str">
        <f t="shared" si="29"/>
        <v>#VALUE!</v>
      </c>
      <c r="F659" s="128" t="str">
        <f t="shared" si="30"/>
        <v>#VALUE!</v>
      </c>
      <c r="G659" s="128" t="str">
        <f t="shared" si="31"/>
        <v>#VALUE!</v>
      </c>
      <c r="H659" s="128" t="str">
        <f t="shared" si="32"/>
        <v>#VALUE!</v>
      </c>
      <c r="I659" s="128" t="str">
        <f t="shared" si="33"/>
        <v>#VALUE!</v>
      </c>
      <c r="J659" s="128" t="str">
        <f t="shared" si="34"/>
        <v>#VALUE!</v>
      </c>
      <c r="K659" s="128" t="str">
        <f t="shared" si="35"/>
        <v>#VALUE!</v>
      </c>
      <c r="L659" s="128" t="str">
        <f t="shared" si="36"/>
        <v>#VALUE!</v>
      </c>
      <c r="M659" s="128" t="str">
        <f t="shared" si="37"/>
        <v>#VALUE!</v>
      </c>
      <c r="N659" s="128" t="str">
        <f t="shared" si="38"/>
        <v>#VALUE!</v>
      </c>
      <c r="O659" s="128" t="str">
        <f t="shared" si="39"/>
        <v>#VALUE!</v>
      </c>
      <c r="P659" s="4" t="str">
        <f t="shared" si="12"/>
        <v>NO RX</v>
      </c>
      <c r="Q659" s="4" t="b">
        <v>0</v>
      </c>
      <c r="R659" s="4" t="str">
        <f t="shared" si="41"/>
        <v>LOW</v>
      </c>
      <c r="S659" s="3"/>
      <c r="T659" s="3" t="str">
        <f t="shared" si="42"/>
        <v> - </v>
      </c>
      <c r="U659" s="4" t="str">
        <f t="shared" si="15"/>
        <v>DUE COMM</v>
      </c>
      <c r="V659" s="4" t="str">
        <f t="shared" si="16"/>
        <v> </v>
      </c>
      <c r="W659" s="123"/>
      <c r="X659" s="123"/>
      <c r="Y659" s="123"/>
      <c r="Z659" s="123"/>
      <c r="AA659" s="123"/>
      <c r="AB659" s="123"/>
      <c r="AC659" s="123"/>
      <c r="AD659" s="123"/>
      <c r="AE659" s="123"/>
    </row>
    <row r="660">
      <c r="A660" s="130">
        <v>12363.0</v>
      </c>
      <c r="B660" s="131" t="s">
        <v>6749</v>
      </c>
      <c r="C660" s="141" t="b">
        <v>1</v>
      </c>
      <c r="D660" s="133">
        <v>44537.0</v>
      </c>
      <c r="E660" s="128" t="str">
        <f t="shared" si="29"/>
        <v>#VALUE!</v>
      </c>
      <c r="F660" s="128" t="str">
        <f t="shared" si="30"/>
        <v>#VALUE!</v>
      </c>
      <c r="G660" s="128" t="str">
        <f t="shared" si="31"/>
        <v>#VALUE!</v>
      </c>
      <c r="H660" s="128" t="str">
        <f t="shared" si="32"/>
        <v>#VALUE!</v>
      </c>
      <c r="I660" s="128" t="str">
        <f t="shared" si="33"/>
        <v>#VALUE!</v>
      </c>
      <c r="J660" s="128" t="str">
        <f t="shared" si="34"/>
        <v>#VALUE!</v>
      </c>
      <c r="K660" s="128" t="str">
        <f t="shared" si="35"/>
        <v>#VALUE!</v>
      </c>
      <c r="L660" s="128" t="str">
        <f t="shared" si="36"/>
        <v>#VALUE!</v>
      </c>
      <c r="M660" s="134" t="str">
        <f t="shared" si="37"/>
        <v>OPI RX</v>
      </c>
      <c r="N660" s="128" t="str">
        <f t="shared" si="38"/>
        <v>#VALUE!</v>
      </c>
      <c r="O660" s="128" t="str">
        <f t="shared" si="39"/>
        <v>#VALUE!</v>
      </c>
      <c r="P660" s="135" t="str">
        <f t="shared" si="12"/>
        <v>OPIOIDS</v>
      </c>
      <c r="Q660" s="4" t="b">
        <v>0</v>
      </c>
      <c r="R660" s="4" t="str">
        <f t="shared" si="41"/>
        <v>LOW</v>
      </c>
      <c r="S660" s="3">
        <v>44320.0</v>
      </c>
      <c r="T660" s="136">
        <f t="shared" si="42"/>
        <v>44537</v>
      </c>
      <c r="U660" s="4" t="str">
        <f t="shared" si="15"/>
        <v> </v>
      </c>
      <c r="V660" s="4" t="str">
        <f t="shared" si="16"/>
        <v> </v>
      </c>
      <c r="W660" s="123"/>
      <c r="X660" s="123"/>
      <c r="Y660" s="123"/>
      <c r="Z660" s="123"/>
      <c r="AA660" s="123"/>
      <c r="AB660" s="123"/>
      <c r="AC660" s="123"/>
      <c r="AD660" s="123"/>
      <c r="AE660" s="123"/>
    </row>
    <row r="661">
      <c r="A661" s="142">
        <v>12367.0</v>
      </c>
      <c r="B661" s="143" t="s">
        <v>6750</v>
      </c>
      <c r="C661" s="122" t="b">
        <v>0</v>
      </c>
      <c r="D661" s="3" t="s">
        <v>6461</v>
      </c>
      <c r="E661" s="128" t="str">
        <f t="shared" si="29"/>
        <v>#VALUE!</v>
      </c>
      <c r="F661" s="128" t="str">
        <f t="shared" si="30"/>
        <v>#VALUE!</v>
      </c>
      <c r="G661" s="128" t="str">
        <f t="shared" si="31"/>
        <v>#VALUE!</v>
      </c>
      <c r="H661" s="128" t="str">
        <f t="shared" si="32"/>
        <v>#VALUE!</v>
      </c>
      <c r="I661" s="128" t="str">
        <f t="shared" si="33"/>
        <v>#VALUE!</v>
      </c>
      <c r="J661" s="128" t="str">
        <f t="shared" si="34"/>
        <v>#VALUE!</v>
      </c>
      <c r="K661" s="128" t="str">
        <f t="shared" si="35"/>
        <v>#VALUE!</v>
      </c>
      <c r="L661" s="128" t="str">
        <f t="shared" si="36"/>
        <v>#VALUE!</v>
      </c>
      <c r="M661" s="128" t="str">
        <f t="shared" si="37"/>
        <v>#VALUE!</v>
      </c>
      <c r="N661" s="128" t="str">
        <f t="shared" si="38"/>
        <v>#VALUE!</v>
      </c>
      <c r="O661" s="128" t="str">
        <f t="shared" si="39"/>
        <v>#VALUE!</v>
      </c>
      <c r="P661" s="4" t="str">
        <f t="shared" si="12"/>
        <v>NO RX</v>
      </c>
      <c r="Q661" s="2" t="b">
        <v>0</v>
      </c>
      <c r="R661" s="4" t="str">
        <f t="shared" si="41"/>
        <v>LOW</v>
      </c>
      <c r="S661" s="3"/>
      <c r="T661" s="3" t="str">
        <f t="shared" si="42"/>
        <v> - </v>
      </c>
      <c r="U661" s="4" t="str">
        <f t="shared" si="15"/>
        <v>DUE COMM</v>
      </c>
      <c r="V661" s="4" t="str">
        <f t="shared" si="16"/>
        <v> </v>
      </c>
      <c r="W661" s="123"/>
      <c r="X661" s="123"/>
      <c r="Y661" s="123"/>
      <c r="Z661" s="123"/>
      <c r="AA661" s="123"/>
      <c r="AB661" s="123"/>
      <c r="AC661" s="123"/>
      <c r="AD661" s="123"/>
      <c r="AE661" s="123"/>
    </row>
    <row r="662">
      <c r="A662" s="137">
        <v>12370.0</v>
      </c>
      <c r="B662" s="149" t="s">
        <v>6488</v>
      </c>
      <c r="C662" s="132" t="b">
        <v>1</v>
      </c>
      <c r="D662" s="140">
        <v>44582.0</v>
      </c>
      <c r="E662" s="128" t="str">
        <f t="shared" si="29"/>
        <v>#VALUE!</v>
      </c>
      <c r="F662" s="134" t="str">
        <f t="shared" si="30"/>
        <v>OPI RX</v>
      </c>
      <c r="G662" s="134" t="str">
        <f t="shared" si="31"/>
        <v>#VALUE!</v>
      </c>
      <c r="H662" s="128" t="str">
        <f t="shared" si="32"/>
        <v>#VALUE!</v>
      </c>
      <c r="I662" s="128" t="str">
        <f t="shared" si="33"/>
        <v>#VALUE!</v>
      </c>
      <c r="J662" s="128" t="str">
        <f t="shared" si="34"/>
        <v>#VALUE!</v>
      </c>
      <c r="K662" s="128" t="str">
        <f t="shared" si="35"/>
        <v>#VALUE!</v>
      </c>
      <c r="L662" s="128" t="str">
        <f t="shared" si="36"/>
        <v>#VALUE!</v>
      </c>
      <c r="M662" s="134" t="str">
        <f t="shared" si="37"/>
        <v>#VALUE!</v>
      </c>
      <c r="N662" s="128" t="str">
        <f t="shared" si="38"/>
        <v>#VALUE!</v>
      </c>
      <c r="O662" s="128" t="str">
        <f t="shared" si="39"/>
        <v>#VALUE!</v>
      </c>
      <c r="P662" s="135" t="str">
        <f t="shared" si="12"/>
        <v>OPIOIDS</v>
      </c>
      <c r="Q662" s="4" t="b">
        <v>0</v>
      </c>
      <c r="R662" s="4" t="str">
        <f t="shared" si="41"/>
        <v>LOW</v>
      </c>
      <c r="S662" s="3"/>
      <c r="T662" s="136">
        <f t="shared" si="42"/>
        <v>44582</v>
      </c>
      <c r="U662" s="4" t="str">
        <f t="shared" si="15"/>
        <v>DUE COMM</v>
      </c>
      <c r="V662" s="4" t="str">
        <f t="shared" si="16"/>
        <v> </v>
      </c>
      <c r="W662" s="123"/>
      <c r="X662" s="123"/>
      <c r="Y662" s="123"/>
      <c r="Z662" s="123"/>
      <c r="AA662" s="123"/>
      <c r="AB662" s="123"/>
      <c r="AC662" s="123"/>
      <c r="AD662" s="123"/>
      <c r="AE662" s="123"/>
    </row>
    <row r="663">
      <c r="A663" s="127">
        <v>12375.0</v>
      </c>
      <c r="B663" s="2" t="s">
        <v>6461</v>
      </c>
      <c r="C663" s="154" t="b">
        <v>1</v>
      </c>
      <c r="D663" s="147">
        <v>44578.0</v>
      </c>
      <c r="E663" s="128" t="str">
        <f t="shared" si="29"/>
        <v>#VALUE!</v>
      </c>
      <c r="F663" s="128" t="str">
        <f t="shared" si="30"/>
        <v>#VALUE!</v>
      </c>
      <c r="G663" s="128" t="str">
        <f t="shared" si="31"/>
        <v>#VALUE!</v>
      </c>
      <c r="H663" s="128" t="str">
        <f t="shared" si="32"/>
        <v>#VALUE!</v>
      </c>
      <c r="I663" s="128" t="str">
        <f t="shared" si="33"/>
        <v>#VALUE!</v>
      </c>
      <c r="J663" s="128" t="str">
        <f t="shared" si="34"/>
        <v>#VALUE!</v>
      </c>
      <c r="K663" s="128" t="str">
        <f t="shared" si="35"/>
        <v>#VALUE!</v>
      </c>
      <c r="L663" s="128" t="str">
        <f t="shared" si="36"/>
        <v>#VALUE!</v>
      </c>
      <c r="M663" s="128" t="str">
        <f t="shared" si="37"/>
        <v>#VALUE!</v>
      </c>
      <c r="N663" s="128" t="str">
        <f t="shared" si="38"/>
        <v>#VALUE!</v>
      </c>
      <c r="O663" s="128" t="str">
        <f t="shared" si="39"/>
        <v>#VALUE!</v>
      </c>
      <c r="P663" s="4" t="str">
        <f t="shared" si="12"/>
        <v>NO RX</v>
      </c>
      <c r="Q663" s="4" t="b">
        <v>0</v>
      </c>
      <c r="R663" s="4" t="str">
        <f t="shared" si="41"/>
        <v>LOW</v>
      </c>
      <c r="S663" s="3"/>
      <c r="T663" s="3">
        <f t="shared" si="42"/>
        <v>44578</v>
      </c>
      <c r="U663" s="4" t="str">
        <f t="shared" si="15"/>
        <v>DUE COMM</v>
      </c>
      <c r="V663" s="4" t="str">
        <f t="shared" si="16"/>
        <v> </v>
      </c>
      <c r="W663" s="123"/>
      <c r="X663" s="123"/>
      <c r="Y663" s="123"/>
      <c r="Z663" s="123"/>
      <c r="AA663" s="123"/>
      <c r="AB663" s="123"/>
      <c r="AC663" s="123"/>
      <c r="AD663" s="123"/>
      <c r="AE663" s="123"/>
    </row>
    <row r="664">
      <c r="A664" s="130">
        <v>12381.0</v>
      </c>
      <c r="B664" s="131" t="s">
        <v>6522</v>
      </c>
      <c r="C664" s="132" t="b">
        <v>1</v>
      </c>
      <c r="D664" s="133">
        <v>44557.0</v>
      </c>
      <c r="E664" s="128" t="str">
        <f t="shared" si="29"/>
        <v>#VALUE!</v>
      </c>
      <c r="F664" s="134" t="str">
        <f t="shared" si="30"/>
        <v>OPI RX</v>
      </c>
      <c r="G664" s="128" t="str">
        <f t="shared" si="31"/>
        <v>#VALUE!</v>
      </c>
      <c r="H664" s="128" t="str">
        <f t="shared" si="32"/>
        <v>#VALUE!</v>
      </c>
      <c r="I664" s="128" t="str">
        <f t="shared" si="33"/>
        <v>#VALUE!</v>
      </c>
      <c r="J664" s="128" t="str">
        <f t="shared" si="34"/>
        <v>#VALUE!</v>
      </c>
      <c r="K664" s="128" t="str">
        <f t="shared" si="35"/>
        <v>#VALUE!</v>
      </c>
      <c r="L664" s="128" t="str">
        <f t="shared" si="36"/>
        <v>#VALUE!</v>
      </c>
      <c r="M664" s="128" t="str">
        <f t="shared" si="37"/>
        <v>#VALUE!</v>
      </c>
      <c r="N664" s="128" t="str">
        <f t="shared" si="38"/>
        <v>#VALUE!</v>
      </c>
      <c r="O664" s="128" t="str">
        <f t="shared" si="39"/>
        <v>#VALUE!</v>
      </c>
      <c r="P664" s="135" t="str">
        <f t="shared" si="12"/>
        <v>OPIOIDS</v>
      </c>
      <c r="Q664" s="2" t="b">
        <v>0</v>
      </c>
      <c r="R664" s="4" t="str">
        <f t="shared" si="41"/>
        <v>LOW</v>
      </c>
      <c r="S664" s="3">
        <v>44333.0</v>
      </c>
      <c r="T664" s="136">
        <f t="shared" si="42"/>
        <v>44557</v>
      </c>
      <c r="U664" s="4" t="str">
        <f t="shared" si="15"/>
        <v> </v>
      </c>
      <c r="V664" s="4" t="str">
        <f t="shared" si="16"/>
        <v> </v>
      </c>
      <c r="W664" s="123"/>
      <c r="X664" s="123"/>
      <c r="Y664" s="123"/>
      <c r="Z664" s="123"/>
      <c r="AA664" s="123"/>
      <c r="AB664" s="123"/>
      <c r="AC664" s="123"/>
      <c r="AD664" s="123"/>
      <c r="AE664" s="123"/>
    </row>
    <row r="665">
      <c r="A665" s="130">
        <v>12397.0</v>
      </c>
      <c r="B665" s="131" t="s">
        <v>6570</v>
      </c>
      <c r="C665" s="132" t="b">
        <v>1</v>
      </c>
      <c r="D665" s="140">
        <v>44577.0</v>
      </c>
      <c r="E665" s="128" t="str">
        <f t="shared" si="29"/>
        <v>#VALUE!</v>
      </c>
      <c r="F665" s="128" t="str">
        <f t="shared" si="30"/>
        <v>#VALUE!</v>
      </c>
      <c r="G665" s="128" t="str">
        <f t="shared" si="31"/>
        <v>#VALUE!</v>
      </c>
      <c r="H665" s="128" t="str">
        <f t="shared" si="32"/>
        <v>#VALUE!</v>
      </c>
      <c r="I665" s="128" t="str">
        <f t="shared" si="33"/>
        <v>#VALUE!</v>
      </c>
      <c r="J665" s="128" t="str">
        <f t="shared" si="34"/>
        <v>#VALUE!</v>
      </c>
      <c r="K665" s="128" t="str">
        <f t="shared" si="35"/>
        <v>#VALUE!</v>
      </c>
      <c r="L665" s="128" t="str">
        <f t="shared" si="36"/>
        <v>#VALUE!</v>
      </c>
      <c r="M665" s="128" t="str">
        <f t="shared" si="37"/>
        <v>#VALUE!</v>
      </c>
      <c r="N665" s="128" t="str">
        <f t="shared" si="38"/>
        <v>#VALUE!</v>
      </c>
      <c r="O665" s="128" t="str">
        <f t="shared" si="39"/>
        <v>#VALUE!</v>
      </c>
      <c r="P665" s="4" t="str">
        <f t="shared" si="12"/>
        <v>NO RX</v>
      </c>
      <c r="Q665" s="2" t="b">
        <v>0</v>
      </c>
      <c r="R665" s="4" t="str">
        <f t="shared" si="41"/>
        <v>LOW</v>
      </c>
      <c r="S665" s="3"/>
      <c r="T665" s="136">
        <f t="shared" si="42"/>
        <v>44577</v>
      </c>
      <c r="U665" s="4" t="str">
        <f t="shared" si="15"/>
        <v>DUE COMM</v>
      </c>
      <c r="V665" s="4" t="str">
        <f t="shared" si="16"/>
        <v> </v>
      </c>
      <c r="W665" s="123"/>
      <c r="X665" s="123"/>
      <c r="Y665" s="123"/>
      <c r="Z665" s="123"/>
      <c r="AA665" s="123"/>
      <c r="AB665" s="123"/>
      <c r="AC665" s="123"/>
      <c r="AD665" s="123"/>
      <c r="AE665" s="123"/>
    </row>
    <row r="666">
      <c r="A666" s="130">
        <v>12408.0</v>
      </c>
      <c r="B666" s="131" t="s">
        <v>6751</v>
      </c>
      <c r="C666" s="139" t="b">
        <v>1</v>
      </c>
      <c r="D666" s="133">
        <v>44530.0</v>
      </c>
      <c r="E666" s="128" t="str">
        <f t="shared" si="29"/>
        <v>#VALUE!</v>
      </c>
      <c r="F666" s="128" t="str">
        <f t="shared" si="30"/>
        <v>#VALUE!</v>
      </c>
      <c r="G666" s="128" t="str">
        <f t="shared" si="31"/>
        <v>#VALUE!</v>
      </c>
      <c r="H666" s="128" t="str">
        <f t="shared" si="32"/>
        <v>#VALUE!</v>
      </c>
      <c r="I666" s="128" t="str">
        <f t="shared" si="33"/>
        <v>#VALUE!</v>
      </c>
      <c r="J666" s="128" t="str">
        <f t="shared" si="34"/>
        <v>#VALUE!</v>
      </c>
      <c r="K666" s="128" t="str">
        <f t="shared" si="35"/>
        <v>#VALUE!</v>
      </c>
      <c r="L666" s="128" t="str">
        <f t="shared" si="36"/>
        <v>#VALUE!</v>
      </c>
      <c r="M666" s="134" t="str">
        <f t="shared" si="37"/>
        <v>OPI RX</v>
      </c>
      <c r="N666" s="128" t="str">
        <f t="shared" si="38"/>
        <v>#VALUE!</v>
      </c>
      <c r="O666" s="128" t="str">
        <f t="shared" si="39"/>
        <v>#VALUE!</v>
      </c>
      <c r="P666" s="135" t="str">
        <f t="shared" si="12"/>
        <v>OPIOIDS</v>
      </c>
      <c r="Q666" s="2" t="b">
        <v>0</v>
      </c>
      <c r="R666" s="4" t="str">
        <f t="shared" si="41"/>
        <v>LOW</v>
      </c>
      <c r="S666" s="3">
        <v>44377.0</v>
      </c>
      <c r="T666" s="136">
        <f t="shared" si="42"/>
        <v>44530</v>
      </c>
      <c r="U666" s="4" t="str">
        <f t="shared" si="15"/>
        <v> </v>
      </c>
      <c r="V666" s="4" t="str">
        <f t="shared" si="16"/>
        <v> </v>
      </c>
      <c r="W666" s="123"/>
      <c r="X666" s="123"/>
      <c r="Y666" s="123"/>
      <c r="Z666" s="123"/>
      <c r="AA666" s="123"/>
      <c r="AB666" s="123"/>
      <c r="AC666" s="123"/>
      <c r="AD666" s="123"/>
      <c r="AE666" s="123"/>
    </row>
    <row r="667">
      <c r="A667" s="142">
        <v>12412.0</v>
      </c>
      <c r="B667" s="2" t="s">
        <v>6461</v>
      </c>
      <c r="C667" s="124" t="b">
        <v>0</v>
      </c>
      <c r="D667" s="3" t="s">
        <v>6461</v>
      </c>
      <c r="E667" s="128" t="str">
        <f t="shared" si="29"/>
        <v>#VALUE!</v>
      </c>
      <c r="F667" s="128" t="str">
        <f t="shared" si="30"/>
        <v>#VALUE!</v>
      </c>
      <c r="G667" s="128" t="str">
        <f t="shared" si="31"/>
        <v>#VALUE!</v>
      </c>
      <c r="H667" s="128" t="str">
        <f t="shared" si="32"/>
        <v>#VALUE!</v>
      </c>
      <c r="I667" s="128" t="str">
        <f t="shared" si="33"/>
        <v>#VALUE!</v>
      </c>
      <c r="J667" s="128" t="str">
        <f t="shared" si="34"/>
        <v>#VALUE!</v>
      </c>
      <c r="K667" s="128" t="str">
        <f t="shared" si="35"/>
        <v>#VALUE!</v>
      </c>
      <c r="L667" s="128" t="str">
        <f t="shared" si="36"/>
        <v>#VALUE!</v>
      </c>
      <c r="M667" s="128" t="str">
        <f t="shared" si="37"/>
        <v>#VALUE!</v>
      </c>
      <c r="N667" s="128" t="str">
        <f t="shared" si="38"/>
        <v>#VALUE!</v>
      </c>
      <c r="O667" s="128" t="str">
        <f t="shared" si="39"/>
        <v>#VALUE!</v>
      </c>
      <c r="P667" s="4" t="str">
        <f t="shared" si="12"/>
        <v>NO RX</v>
      </c>
      <c r="Q667" s="4" t="b">
        <v>0</v>
      </c>
      <c r="R667" s="4" t="str">
        <f t="shared" si="41"/>
        <v>LOW</v>
      </c>
      <c r="S667" s="3"/>
      <c r="T667" s="3" t="str">
        <f t="shared" si="42"/>
        <v> - </v>
      </c>
      <c r="U667" s="4" t="str">
        <f t="shared" si="15"/>
        <v>DUE COMM</v>
      </c>
      <c r="V667" s="4" t="str">
        <f t="shared" si="16"/>
        <v> </v>
      </c>
      <c r="W667" s="123"/>
      <c r="X667" s="123"/>
      <c r="Y667" s="123"/>
      <c r="Z667" s="123"/>
      <c r="AA667" s="123"/>
      <c r="AB667" s="123"/>
      <c r="AC667" s="123"/>
      <c r="AD667" s="123"/>
      <c r="AE667" s="123"/>
    </row>
    <row r="668">
      <c r="A668" s="137">
        <v>12416.0</v>
      </c>
      <c r="B668" s="138" t="s">
        <v>6477</v>
      </c>
      <c r="C668" s="132" t="b">
        <v>1</v>
      </c>
      <c r="D668" s="133">
        <v>44428.0</v>
      </c>
      <c r="E668" s="128" t="str">
        <f t="shared" si="29"/>
        <v>#VALUE!</v>
      </c>
      <c r="F668" s="128" t="str">
        <f t="shared" si="30"/>
        <v>#VALUE!</v>
      </c>
      <c r="G668" s="128" t="str">
        <f t="shared" si="31"/>
        <v>#VALUE!</v>
      </c>
      <c r="H668" s="128" t="str">
        <f t="shared" si="32"/>
        <v>#VALUE!</v>
      </c>
      <c r="I668" s="128" t="str">
        <f t="shared" si="33"/>
        <v>#VALUE!</v>
      </c>
      <c r="J668" s="128" t="str">
        <f t="shared" si="34"/>
        <v>#VALUE!</v>
      </c>
      <c r="K668" s="128" t="str">
        <f t="shared" si="35"/>
        <v>#VALUE!</v>
      </c>
      <c r="L668" s="128" t="str">
        <f t="shared" si="36"/>
        <v>#VALUE!</v>
      </c>
      <c r="M668" s="128" t="str">
        <f t="shared" si="37"/>
        <v>#VALUE!</v>
      </c>
      <c r="N668" s="128" t="str">
        <f t="shared" si="38"/>
        <v>#VALUE!</v>
      </c>
      <c r="O668" s="128" t="str">
        <f t="shared" si="39"/>
        <v>#VALUE!</v>
      </c>
      <c r="P668" s="4" t="str">
        <f t="shared" si="12"/>
        <v>NO RX</v>
      </c>
      <c r="Q668" s="4" t="b">
        <v>0</v>
      </c>
      <c r="R668" s="4" t="str">
        <f t="shared" si="41"/>
        <v>LOW</v>
      </c>
      <c r="S668" s="3"/>
      <c r="T668" s="136">
        <f t="shared" si="42"/>
        <v>44428</v>
      </c>
      <c r="U668" s="4" t="str">
        <f t="shared" si="15"/>
        <v>DUE COMM</v>
      </c>
      <c r="V668" s="4" t="str">
        <f t="shared" si="16"/>
        <v> </v>
      </c>
      <c r="W668" s="123"/>
      <c r="X668" s="123"/>
      <c r="Y668" s="123"/>
      <c r="Z668" s="123"/>
      <c r="AA668" s="123"/>
      <c r="AB668" s="123"/>
      <c r="AC668" s="123"/>
      <c r="AD668" s="123"/>
      <c r="AE668" s="123"/>
    </row>
    <row r="669">
      <c r="A669" s="142">
        <v>12437.0</v>
      </c>
      <c r="B669" s="2" t="s">
        <v>6461</v>
      </c>
      <c r="C669" s="124" t="b">
        <v>0</v>
      </c>
      <c r="D669" s="3" t="s">
        <v>6461</v>
      </c>
      <c r="E669" s="128" t="str">
        <f t="shared" si="29"/>
        <v>#VALUE!</v>
      </c>
      <c r="F669" s="128" t="str">
        <f t="shared" si="30"/>
        <v>#VALUE!</v>
      </c>
      <c r="G669" s="128" t="str">
        <f t="shared" si="31"/>
        <v>#VALUE!</v>
      </c>
      <c r="H669" s="128" t="str">
        <f t="shared" si="32"/>
        <v>#VALUE!</v>
      </c>
      <c r="I669" s="128" t="str">
        <f t="shared" si="33"/>
        <v>#VALUE!</v>
      </c>
      <c r="J669" s="128" t="str">
        <f t="shared" si="34"/>
        <v>#VALUE!</v>
      </c>
      <c r="K669" s="128" t="str">
        <f t="shared" si="35"/>
        <v>#VALUE!</v>
      </c>
      <c r="L669" s="128" t="str">
        <f t="shared" si="36"/>
        <v>#VALUE!</v>
      </c>
      <c r="M669" s="128" t="str">
        <f t="shared" si="37"/>
        <v>#VALUE!</v>
      </c>
      <c r="N669" s="128" t="str">
        <f t="shared" si="38"/>
        <v>#VALUE!</v>
      </c>
      <c r="O669" s="128" t="str">
        <f t="shared" si="39"/>
        <v>#VALUE!</v>
      </c>
      <c r="P669" s="4" t="str">
        <f t="shared" si="12"/>
        <v>NO RX</v>
      </c>
      <c r="Q669" s="4" t="b">
        <v>0</v>
      </c>
      <c r="R669" s="4" t="str">
        <f t="shared" si="41"/>
        <v>LOW</v>
      </c>
      <c r="S669" s="3"/>
      <c r="T669" s="3" t="str">
        <f t="shared" si="42"/>
        <v> - </v>
      </c>
      <c r="U669" s="4" t="str">
        <f t="shared" si="15"/>
        <v>DUE COMM</v>
      </c>
      <c r="V669" s="4" t="str">
        <f t="shared" si="16"/>
        <v> </v>
      </c>
      <c r="W669" s="123"/>
      <c r="X669" s="123"/>
      <c r="Y669" s="123"/>
      <c r="Z669" s="123"/>
      <c r="AA669" s="123"/>
      <c r="AB669" s="123"/>
      <c r="AC669" s="123"/>
      <c r="AD669" s="123"/>
      <c r="AE669" s="123"/>
    </row>
    <row r="670">
      <c r="A670" s="137">
        <v>12440.0</v>
      </c>
      <c r="B670" s="138" t="s">
        <v>6536</v>
      </c>
      <c r="C670" s="132" t="b">
        <v>1</v>
      </c>
      <c r="D670" s="133">
        <v>44453.0</v>
      </c>
      <c r="E670" s="128" t="str">
        <f t="shared" si="29"/>
        <v>#VALUE!</v>
      </c>
      <c r="F670" s="134" t="str">
        <f t="shared" si="30"/>
        <v>OPI RX</v>
      </c>
      <c r="G670" s="128" t="str">
        <f t="shared" si="31"/>
        <v>#VALUE!</v>
      </c>
      <c r="H670" s="128" t="str">
        <f t="shared" si="32"/>
        <v>#VALUE!</v>
      </c>
      <c r="I670" s="128" t="str">
        <f t="shared" si="33"/>
        <v>#VALUE!</v>
      </c>
      <c r="J670" s="128" t="str">
        <f t="shared" si="34"/>
        <v>#VALUE!</v>
      </c>
      <c r="K670" s="128" t="str">
        <f t="shared" si="35"/>
        <v>#VALUE!</v>
      </c>
      <c r="L670" s="128" t="str">
        <f t="shared" si="36"/>
        <v>#VALUE!</v>
      </c>
      <c r="M670" s="128" t="str">
        <f t="shared" si="37"/>
        <v>#VALUE!</v>
      </c>
      <c r="N670" s="128" t="str">
        <f t="shared" si="38"/>
        <v>#VALUE!</v>
      </c>
      <c r="O670" s="128" t="str">
        <f t="shared" si="39"/>
        <v>#VALUE!</v>
      </c>
      <c r="P670" s="135" t="str">
        <f t="shared" si="12"/>
        <v>OPIOIDS</v>
      </c>
      <c r="Q670" s="4" t="b">
        <v>1</v>
      </c>
      <c r="R670" s="135" t="str">
        <f t="shared" si="41"/>
        <v>HIGH</v>
      </c>
      <c r="S670" s="3"/>
      <c r="T670" s="136">
        <f t="shared" si="42"/>
        <v>44453</v>
      </c>
      <c r="U670" s="4" t="str">
        <f t="shared" si="15"/>
        <v>DUE COMM</v>
      </c>
      <c r="V670" s="4" t="str">
        <f t="shared" si="16"/>
        <v> </v>
      </c>
      <c r="W670" s="123"/>
      <c r="X670" s="123"/>
      <c r="Y670" s="123"/>
      <c r="Z670" s="123"/>
      <c r="AA670" s="123"/>
      <c r="AB670" s="123"/>
      <c r="AC670" s="123"/>
      <c r="AD670" s="123"/>
      <c r="AE670" s="123"/>
    </row>
    <row r="671">
      <c r="A671" s="130">
        <v>12448.0</v>
      </c>
      <c r="B671" s="131" t="s">
        <v>6752</v>
      </c>
      <c r="C671" s="139" t="b">
        <v>1</v>
      </c>
      <c r="D671" s="133">
        <v>44442.0</v>
      </c>
      <c r="E671" s="128" t="str">
        <f t="shared" si="29"/>
        <v>#VALUE!</v>
      </c>
      <c r="F671" s="134" t="str">
        <f t="shared" si="30"/>
        <v>OPI RX</v>
      </c>
      <c r="G671" s="128" t="str">
        <f t="shared" si="31"/>
        <v>#VALUE!</v>
      </c>
      <c r="H671" s="128" t="str">
        <f t="shared" si="32"/>
        <v>#VALUE!</v>
      </c>
      <c r="I671" s="128" t="str">
        <f t="shared" si="33"/>
        <v>#VALUE!</v>
      </c>
      <c r="J671" s="128" t="str">
        <f t="shared" si="34"/>
        <v>#VALUE!</v>
      </c>
      <c r="K671" s="128" t="str">
        <f t="shared" si="35"/>
        <v>#VALUE!</v>
      </c>
      <c r="L671" s="128" t="str">
        <f t="shared" si="36"/>
        <v>#VALUE!</v>
      </c>
      <c r="M671" s="128" t="str">
        <f t="shared" si="37"/>
        <v>#VALUE!</v>
      </c>
      <c r="N671" s="128" t="str">
        <f t="shared" si="38"/>
        <v>#VALUE!</v>
      </c>
      <c r="O671" s="128" t="str">
        <f t="shared" si="39"/>
        <v>#VALUE!</v>
      </c>
      <c r="P671" s="135" t="str">
        <f t="shared" si="12"/>
        <v>OPIOIDS</v>
      </c>
      <c r="Q671" s="4" t="b">
        <v>1</v>
      </c>
      <c r="R671" s="135" t="str">
        <f t="shared" si="41"/>
        <v>HIGH</v>
      </c>
      <c r="S671" s="3"/>
      <c r="T671" s="136">
        <f t="shared" si="42"/>
        <v>44442</v>
      </c>
      <c r="U671" s="4" t="str">
        <f t="shared" si="15"/>
        <v>DUE COMM</v>
      </c>
      <c r="V671" s="4" t="str">
        <f t="shared" si="16"/>
        <v> </v>
      </c>
      <c r="W671" s="123"/>
      <c r="X671" s="123"/>
      <c r="Y671" s="123"/>
      <c r="Z671" s="123"/>
      <c r="AA671" s="123"/>
      <c r="AB671" s="123"/>
      <c r="AC671" s="123"/>
      <c r="AD671" s="123"/>
      <c r="AE671" s="123"/>
    </row>
    <row r="672">
      <c r="A672" s="130">
        <v>12449.0</v>
      </c>
      <c r="B672" s="131" t="s">
        <v>6491</v>
      </c>
      <c r="C672" s="132" t="b">
        <v>1</v>
      </c>
      <c r="D672" s="133">
        <v>44461.0</v>
      </c>
      <c r="E672" s="128" t="str">
        <f t="shared" si="29"/>
        <v>#VALUE!</v>
      </c>
      <c r="F672" s="134" t="str">
        <f t="shared" si="30"/>
        <v>OPI RX</v>
      </c>
      <c r="G672" s="128" t="str">
        <f t="shared" si="31"/>
        <v>#VALUE!</v>
      </c>
      <c r="H672" s="128" t="str">
        <f t="shared" si="32"/>
        <v>#VALUE!</v>
      </c>
      <c r="I672" s="128" t="str">
        <f t="shared" si="33"/>
        <v>#VALUE!</v>
      </c>
      <c r="J672" s="128" t="str">
        <f t="shared" si="34"/>
        <v>#VALUE!</v>
      </c>
      <c r="K672" s="128" t="str">
        <f t="shared" si="35"/>
        <v>#VALUE!</v>
      </c>
      <c r="L672" s="128" t="str">
        <f t="shared" si="36"/>
        <v>#VALUE!</v>
      </c>
      <c r="M672" s="128" t="str">
        <f t="shared" si="37"/>
        <v>#VALUE!</v>
      </c>
      <c r="N672" s="128" t="str">
        <f t="shared" si="38"/>
        <v>#VALUE!</v>
      </c>
      <c r="O672" s="128" t="str">
        <f t="shared" si="39"/>
        <v>#VALUE!</v>
      </c>
      <c r="P672" s="135" t="str">
        <f t="shared" si="12"/>
        <v>OPIOIDS</v>
      </c>
      <c r="Q672" s="4" t="b">
        <v>0</v>
      </c>
      <c r="R672" s="4" t="str">
        <f t="shared" si="41"/>
        <v>LOW</v>
      </c>
      <c r="S672" s="3"/>
      <c r="T672" s="136">
        <f t="shared" si="42"/>
        <v>44461</v>
      </c>
      <c r="U672" s="4" t="str">
        <f t="shared" si="15"/>
        <v>DUE COMM</v>
      </c>
      <c r="V672" s="4" t="str">
        <f t="shared" si="16"/>
        <v> </v>
      </c>
      <c r="W672" s="123"/>
      <c r="X672" s="123"/>
      <c r="Y672" s="123"/>
      <c r="Z672" s="123"/>
      <c r="AA672" s="123"/>
      <c r="AB672" s="123"/>
      <c r="AC672" s="123"/>
      <c r="AD672" s="123"/>
      <c r="AE672" s="123"/>
    </row>
    <row r="673">
      <c r="A673" s="137">
        <v>12451.0</v>
      </c>
      <c r="B673" s="138" t="s">
        <v>6463</v>
      </c>
      <c r="C673" s="132" t="b">
        <v>1</v>
      </c>
      <c r="D673" s="133">
        <v>44442.0</v>
      </c>
      <c r="E673" s="128" t="str">
        <f t="shared" si="29"/>
        <v>#VALUE!</v>
      </c>
      <c r="F673" s="134" t="str">
        <f t="shared" si="30"/>
        <v>OPI RX</v>
      </c>
      <c r="G673" s="128" t="str">
        <f t="shared" si="31"/>
        <v>#VALUE!</v>
      </c>
      <c r="H673" s="128" t="str">
        <f t="shared" si="32"/>
        <v>#VALUE!</v>
      </c>
      <c r="I673" s="128" t="str">
        <f t="shared" si="33"/>
        <v>#VALUE!</v>
      </c>
      <c r="J673" s="128" t="str">
        <f t="shared" si="34"/>
        <v>#VALUE!</v>
      </c>
      <c r="K673" s="128" t="str">
        <f t="shared" si="35"/>
        <v>#VALUE!</v>
      </c>
      <c r="L673" s="128" t="str">
        <f t="shared" si="36"/>
        <v>#VALUE!</v>
      </c>
      <c r="M673" s="128" t="str">
        <f t="shared" si="37"/>
        <v>#VALUE!</v>
      </c>
      <c r="N673" s="128" t="str">
        <f t="shared" si="38"/>
        <v>#VALUE!</v>
      </c>
      <c r="O673" s="128" t="str">
        <f t="shared" si="39"/>
        <v>#VALUE!</v>
      </c>
      <c r="P673" s="135" t="str">
        <f t="shared" si="12"/>
        <v>OPIOIDS</v>
      </c>
      <c r="Q673" s="2" t="b">
        <v>0</v>
      </c>
      <c r="R673" s="4" t="str">
        <f t="shared" si="41"/>
        <v>LOW</v>
      </c>
      <c r="S673" s="3"/>
      <c r="T673" s="136">
        <f t="shared" si="42"/>
        <v>44442</v>
      </c>
      <c r="U673" s="4" t="str">
        <f t="shared" si="15"/>
        <v>DUE COMM</v>
      </c>
      <c r="V673" s="4" t="str">
        <f t="shared" si="16"/>
        <v> </v>
      </c>
      <c r="W673" s="123"/>
      <c r="X673" s="123"/>
      <c r="Y673" s="123"/>
      <c r="Z673" s="123"/>
      <c r="AA673" s="123"/>
      <c r="AB673" s="123"/>
      <c r="AC673" s="123"/>
      <c r="AD673" s="123"/>
      <c r="AE673" s="123"/>
    </row>
    <row r="674">
      <c r="A674" s="130">
        <v>12459.0</v>
      </c>
      <c r="B674" s="131" t="s">
        <v>6753</v>
      </c>
      <c r="C674" s="132" t="b">
        <v>1</v>
      </c>
      <c r="D674" s="133">
        <v>44502.0</v>
      </c>
      <c r="E674" s="134" t="str">
        <f t="shared" si="29"/>
        <v>OPI RX</v>
      </c>
      <c r="F674" s="128" t="str">
        <f t="shared" si="30"/>
        <v>#VALUE!</v>
      </c>
      <c r="G674" s="128" t="str">
        <f t="shared" si="31"/>
        <v>#VALUE!</v>
      </c>
      <c r="H674" s="128" t="str">
        <f t="shared" si="32"/>
        <v>#VALUE!</v>
      </c>
      <c r="I674" s="128" t="str">
        <f t="shared" si="33"/>
        <v>#VALUE!</v>
      </c>
      <c r="J674" s="128" t="str">
        <f t="shared" si="34"/>
        <v>#VALUE!</v>
      </c>
      <c r="K674" s="128" t="str">
        <f t="shared" si="35"/>
        <v>#VALUE!</v>
      </c>
      <c r="L674" s="128" t="str">
        <f t="shared" si="36"/>
        <v>#VALUE!</v>
      </c>
      <c r="M674" s="128" t="str">
        <f t="shared" si="37"/>
        <v>#VALUE!</v>
      </c>
      <c r="N674" s="128" t="str">
        <f t="shared" si="38"/>
        <v>#VALUE!</v>
      </c>
      <c r="O674" s="128" t="str">
        <f t="shared" si="39"/>
        <v>#VALUE!</v>
      </c>
      <c r="P674" s="135" t="str">
        <f t="shared" si="12"/>
        <v>OPIOIDS</v>
      </c>
      <c r="Q674" s="4" t="b">
        <v>1</v>
      </c>
      <c r="R674" s="135" t="str">
        <f t="shared" si="41"/>
        <v>HIGH</v>
      </c>
      <c r="S674" s="3">
        <v>44298.0</v>
      </c>
      <c r="T674" s="136">
        <f t="shared" si="42"/>
        <v>44502</v>
      </c>
      <c r="U674" s="4" t="str">
        <f t="shared" si="15"/>
        <v> </v>
      </c>
      <c r="V674" s="4" t="str">
        <f t="shared" si="16"/>
        <v> </v>
      </c>
      <c r="W674" s="123"/>
      <c r="X674" s="123"/>
      <c r="Y674" s="123"/>
      <c r="Z674" s="123"/>
      <c r="AA674" s="123"/>
      <c r="AB674" s="123"/>
      <c r="AC674" s="123"/>
      <c r="AD674" s="123"/>
      <c r="AE674" s="123"/>
    </row>
    <row r="675">
      <c r="A675" s="151">
        <v>12461.0</v>
      </c>
      <c r="B675" s="134" t="s">
        <v>6461</v>
      </c>
      <c r="C675" s="141" t="b">
        <v>1</v>
      </c>
      <c r="D675" s="133">
        <v>44537.0</v>
      </c>
      <c r="E675" s="128" t="str">
        <f t="shared" si="29"/>
        <v>#VALUE!</v>
      </c>
      <c r="F675" s="128" t="str">
        <f t="shared" si="30"/>
        <v>#VALUE!</v>
      </c>
      <c r="G675" s="128" t="str">
        <f t="shared" si="31"/>
        <v>#VALUE!</v>
      </c>
      <c r="H675" s="128" t="str">
        <f t="shared" si="32"/>
        <v>#VALUE!</v>
      </c>
      <c r="I675" s="128" t="str">
        <f t="shared" si="33"/>
        <v>#VALUE!</v>
      </c>
      <c r="J675" s="128" t="str">
        <f t="shared" si="34"/>
        <v>#VALUE!</v>
      </c>
      <c r="K675" s="128" t="str">
        <f t="shared" si="35"/>
        <v>#VALUE!</v>
      </c>
      <c r="L675" s="128" t="str">
        <f t="shared" si="36"/>
        <v>#VALUE!</v>
      </c>
      <c r="M675" s="128" t="str">
        <f t="shared" si="37"/>
        <v>#VALUE!</v>
      </c>
      <c r="N675" s="128" t="str">
        <f t="shared" si="38"/>
        <v>#VALUE!</v>
      </c>
      <c r="O675" s="128" t="str">
        <f t="shared" si="39"/>
        <v>#VALUE!</v>
      </c>
      <c r="P675" s="4" t="str">
        <f t="shared" si="12"/>
        <v>NO RX</v>
      </c>
      <c r="Q675" s="4" t="b">
        <v>0</v>
      </c>
      <c r="R675" s="4" t="str">
        <f t="shared" si="41"/>
        <v>LOW</v>
      </c>
      <c r="S675" s="3">
        <v>44509.0</v>
      </c>
      <c r="T675" s="136">
        <f t="shared" si="42"/>
        <v>44537</v>
      </c>
      <c r="U675" s="4" t="str">
        <f t="shared" si="15"/>
        <v> </v>
      </c>
      <c r="V675" s="4" t="str">
        <f t="shared" si="16"/>
        <v> </v>
      </c>
      <c r="W675" s="123"/>
      <c r="X675" s="123"/>
      <c r="Y675" s="123"/>
      <c r="Z675" s="123"/>
      <c r="AA675" s="123"/>
      <c r="AB675" s="123"/>
      <c r="AC675" s="123"/>
      <c r="AD675" s="123"/>
      <c r="AE675" s="123"/>
    </row>
    <row r="676">
      <c r="A676" s="137">
        <v>12463.0</v>
      </c>
      <c r="B676" s="138" t="s">
        <v>6491</v>
      </c>
      <c r="C676" s="132" t="b">
        <v>1</v>
      </c>
      <c r="D676" s="133">
        <v>44557.0</v>
      </c>
      <c r="E676" s="128" t="str">
        <f t="shared" si="29"/>
        <v>#VALUE!</v>
      </c>
      <c r="F676" s="134" t="str">
        <f t="shared" si="30"/>
        <v>OPI RX</v>
      </c>
      <c r="G676" s="128" t="str">
        <f t="shared" si="31"/>
        <v>#VALUE!</v>
      </c>
      <c r="H676" s="128" t="str">
        <f t="shared" si="32"/>
        <v>#VALUE!</v>
      </c>
      <c r="I676" s="128" t="str">
        <f t="shared" si="33"/>
        <v>#VALUE!</v>
      </c>
      <c r="J676" s="128" t="str">
        <f t="shared" si="34"/>
        <v>#VALUE!</v>
      </c>
      <c r="K676" s="128" t="str">
        <f t="shared" si="35"/>
        <v>#VALUE!</v>
      </c>
      <c r="L676" s="128" t="str">
        <f t="shared" si="36"/>
        <v>#VALUE!</v>
      </c>
      <c r="M676" s="128" t="str">
        <f t="shared" si="37"/>
        <v>#VALUE!</v>
      </c>
      <c r="N676" s="128" t="str">
        <f t="shared" si="38"/>
        <v>#VALUE!</v>
      </c>
      <c r="O676" s="128" t="str">
        <f t="shared" si="39"/>
        <v>#VALUE!</v>
      </c>
      <c r="P676" s="135" t="str">
        <f t="shared" si="12"/>
        <v>OPIOIDS</v>
      </c>
      <c r="Q676" s="4" t="b">
        <v>0</v>
      </c>
      <c r="R676" s="4" t="str">
        <f t="shared" si="41"/>
        <v>LOW</v>
      </c>
      <c r="S676" s="3">
        <v>44330.0</v>
      </c>
      <c r="T676" s="136">
        <f t="shared" si="42"/>
        <v>44557</v>
      </c>
      <c r="U676" s="4" t="str">
        <f t="shared" si="15"/>
        <v> </v>
      </c>
      <c r="V676" s="4" t="str">
        <f t="shared" si="16"/>
        <v> </v>
      </c>
      <c r="W676" s="123"/>
      <c r="X676" s="123"/>
      <c r="Y676" s="123"/>
      <c r="Z676" s="123"/>
      <c r="AA676" s="123"/>
      <c r="AB676" s="123"/>
      <c r="AC676" s="123"/>
      <c r="AD676" s="123"/>
      <c r="AE676" s="123"/>
    </row>
    <row r="677">
      <c r="A677" s="130">
        <v>12467.0</v>
      </c>
      <c r="B677" s="131" t="s">
        <v>6754</v>
      </c>
      <c r="C677" s="139" t="b">
        <v>1</v>
      </c>
      <c r="D677" s="133">
        <v>44494.0</v>
      </c>
      <c r="E677" s="128" t="str">
        <f t="shared" si="29"/>
        <v>#VALUE!</v>
      </c>
      <c r="F677" s="128" t="str">
        <f t="shared" si="30"/>
        <v>#VALUE!</v>
      </c>
      <c r="G677" s="128" t="str">
        <f t="shared" si="31"/>
        <v>#VALUE!</v>
      </c>
      <c r="H677" s="128" t="str">
        <f t="shared" si="32"/>
        <v>#VALUE!</v>
      </c>
      <c r="I677" s="128" t="str">
        <f t="shared" si="33"/>
        <v>#VALUE!</v>
      </c>
      <c r="J677" s="134" t="str">
        <f t="shared" si="34"/>
        <v>OPI RX</v>
      </c>
      <c r="K677" s="128" t="str">
        <f t="shared" si="35"/>
        <v>#VALUE!</v>
      </c>
      <c r="L677" s="128" t="str">
        <f t="shared" si="36"/>
        <v>#VALUE!</v>
      </c>
      <c r="M677" s="128" t="str">
        <f t="shared" si="37"/>
        <v>#VALUE!</v>
      </c>
      <c r="N677" s="128" t="str">
        <f t="shared" si="38"/>
        <v>#VALUE!</v>
      </c>
      <c r="O677" s="128" t="str">
        <f t="shared" si="39"/>
        <v>#VALUE!</v>
      </c>
      <c r="P677" s="135" t="str">
        <f t="shared" si="12"/>
        <v>OPIOIDS</v>
      </c>
      <c r="Q677" s="4" t="b">
        <v>0</v>
      </c>
      <c r="R677" s="4" t="str">
        <f t="shared" si="41"/>
        <v>LOW</v>
      </c>
      <c r="S677" s="3">
        <v>44361.0</v>
      </c>
      <c r="T677" s="136">
        <f t="shared" si="42"/>
        <v>44494</v>
      </c>
      <c r="U677" s="4" t="str">
        <f t="shared" si="15"/>
        <v> </v>
      </c>
      <c r="V677" s="4" t="str">
        <f t="shared" si="16"/>
        <v> </v>
      </c>
      <c r="W677" s="123"/>
      <c r="X677" s="123"/>
      <c r="Y677" s="123"/>
      <c r="Z677" s="123"/>
      <c r="AA677" s="123"/>
      <c r="AB677" s="123"/>
      <c r="AC677" s="123"/>
      <c r="AD677" s="123"/>
      <c r="AE677" s="123"/>
    </row>
    <row r="678">
      <c r="A678" s="137">
        <v>12469.0</v>
      </c>
      <c r="B678" s="138" t="s">
        <v>6463</v>
      </c>
      <c r="C678" s="139" t="b">
        <v>1</v>
      </c>
      <c r="D678" s="133">
        <v>44435.0</v>
      </c>
      <c r="E678" s="128" t="str">
        <f t="shared" si="29"/>
        <v>#VALUE!</v>
      </c>
      <c r="F678" s="134" t="str">
        <f t="shared" si="30"/>
        <v>OPI RX</v>
      </c>
      <c r="G678" s="128" t="str">
        <f t="shared" si="31"/>
        <v>#VALUE!</v>
      </c>
      <c r="H678" s="128" t="str">
        <f t="shared" si="32"/>
        <v>#VALUE!</v>
      </c>
      <c r="I678" s="128" t="str">
        <f t="shared" si="33"/>
        <v>#VALUE!</v>
      </c>
      <c r="J678" s="128" t="str">
        <f t="shared" si="34"/>
        <v>#VALUE!</v>
      </c>
      <c r="K678" s="128" t="str">
        <f t="shared" si="35"/>
        <v>#VALUE!</v>
      </c>
      <c r="L678" s="128" t="str">
        <f t="shared" si="36"/>
        <v>#VALUE!</v>
      </c>
      <c r="M678" s="128" t="str">
        <f t="shared" si="37"/>
        <v>#VALUE!</v>
      </c>
      <c r="N678" s="128" t="str">
        <f t="shared" si="38"/>
        <v>#VALUE!</v>
      </c>
      <c r="O678" s="128" t="str">
        <f t="shared" si="39"/>
        <v>#VALUE!</v>
      </c>
      <c r="P678" s="135" t="str">
        <f t="shared" si="12"/>
        <v>OPIOIDS</v>
      </c>
      <c r="Q678" s="4" t="b">
        <v>0</v>
      </c>
      <c r="R678" s="4" t="str">
        <f t="shared" si="41"/>
        <v>LOW</v>
      </c>
      <c r="S678" s="3"/>
      <c r="T678" s="136">
        <f t="shared" si="42"/>
        <v>44435</v>
      </c>
      <c r="U678" s="4" t="str">
        <f t="shared" si="15"/>
        <v>DUE COMM</v>
      </c>
      <c r="V678" s="4" t="str">
        <f t="shared" si="16"/>
        <v> </v>
      </c>
      <c r="W678" s="123"/>
      <c r="X678" s="123"/>
      <c r="Y678" s="123"/>
      <c r="Z678" s="123"/>
      <c r="AA678" s="123"/>
      <c r="AB678" s="123"/>
      <c r="AC678" s="123"/>
      <c r="AD678" s="123"/>
      <c r="AE678" s="123"/>
    </row>
    <row r="679">
      <c r="A679" s="130">
        <v>12471.0</v>
      </c>
      <c r="B679" s="131" t="s">
        <v>6725</v>
      </c>
      <c r="C679" s="132" t="b">
        <v>1</v>
      </c>
      <c r="D679" s="133">
        <v>44414.0</v>
      </c>
      <c r="E679" s="134" t="str">
        <f t="shared" si="29"/>
        <v>OPI RX</v>
      </c>
      <c r="F679" s="128" t="str">
        <f t="shared" si="30"/>
        <v>#VALUE!</v>
      </c>
      <c r="G679" s="128" t="str">
        <f t="shared" si="31"/>
        <v>#VALUE!</v>
      </c>
      <c r="H679" s="128" t="str">
        <f t="shared" si="32"/>
        <v>#VALUE!</v>
      </c>
      <c r="I679" s="128" t="str">
        <f t="shared" si="33"/>
        <v>#VALUE!</v>
      </c>
      <c r="J679" s="128" t="str">
        <f t="shared" si="34"/>
        <v>#VALUE!</v>
      </c>
      <c r="K679" s="128" t="str">
        <f t="shared" si="35"/>
        <v>#VALUE!</v>
      </c>
      <c r="L679" s="128" t="str">
        <f t="shared" si="36"/>
        <v>#VALUE!</v>
      </c>
      <c r="M679" s="128" t="str">
        <f t="shared" si="37"/>
        <v>#VALUE!</v>
      </c>
      <c r="N679" s="128" t="str">
        <f t="shared" si="38"/>
        <v>#VALUE!</v>
      </c>
      <c r="O679" s="128" t="str">
        <f t="shared" si="39"/>
        <v>#VALUE!</v>
      </c>
      <c r="P679" s="135" t="str">
        <f t="shared" si="12"/>
        <v>OPIOIDS</v>
      </c>
      <c r="Q679" s="2" t="b">
        <v>1</v>
      </c>
      <c r="R679" s="135" t="str">
        <f t="shared" si="41"/>
        <v>HIGH</v>
      </c>
      <c r="S679" s="3"/>
      <c r="T679" s="136">
        <f t="shared" si="42"/>
        <v>44414</v>
      </c>
      <c r="U679" s="4" t="str">
        <f t="shared" si="15"/>
        <v>DUE COMM</v>
      </c>
      <c r="V679" s="4" t="str">
        <f t="shared" si="16"/>
        <v> </v>
      </c>
      <c r="W679" s="123"/>
      <c r="X679" s="123"/>
      <c r="Y679" s="123"/>
      <c r="Z679" s="123"/>
      <c r="AA679" s="123"/>
      <c r="AB679" s="123"/>
      <c r="AC679" s="123"/>
      <c r="AD679" s="123"/>
      <c r="AE679" s="123"/>
    </row>
    <row r="680">
      <c r="A680" s="130">
        <v>12473.0</v>
      </c>
      <c r="B680" s="131" t="s">
        <v>6461</v>
      </c>
      <c r="C680" s="132" t="b">
        <v>1</v>
      </c>
      <c r="D680" s="133">
        <v>44498.0</v>
      </c>
      <c r="E680" s="128" t="str">
        <f t="shared" si="29"/>
        <v>#VALUE!</v>
      </c>
      <c r="F680" s="128" t="str">
        <f t="shared" si="30"/>
        <v>#VALUE!</v>
      </c>
      <c r="G680" s="128" t="str">
        <f t="shared" si="31"/>
        <v>#VALUE!</v>
      </c>
      <c r="H680" s="128" t="str">
        <f t="shared" si="32"/>
        <v>#VALUE!</v>
      </c>
      <c r="I680" s="128" t="str">
        <f t="shared" si="33"/>
        <v>#VALUE!</v>
      </c>
      <c r="J680" s="128" t="str">
        <f t="shared" si="34"/>
        <v>#VALUE!</v>
      </c>
      <c r="K680" s="128" t="str">
        <f t="shared" si="35"/>
        <v>#VALUE!</v>
      </c>
      <c r="L680" s="128" t="str">
        <f t="shared" si="36"/>
        <v>#VALUE!</v>
      </c>
      <c r="M680" s="128" t="str">
        <f t="shared" si="37"/>
        <v>#VALUE!</v>
      </c>
      <c r="N680" s="128" t="str">
        <f t="shared" si="38"/>
        <v>#VALUE!</v>
      </c>
      <c r="O680" s="128" t="str">
        <f t="shared" si="39"/>
        <v>#VALUE!</v>
      </c>
      <c r="P680" s="4" t="str">
        <f t="shared" si="12"/>
        <v>NO RX</v>
      </c>
      <c r="Q680" s="2" t="b">
        <v>0</v>
      </c>
      <c r="R680" s="4" t="str">
        <f t="shared" si="41"/>
        <v>LOW</v>
      </c>
      <c r="S680" s="3">
        <v>44312.0</v>
      </c>
      <c r="T680" s="136">
        <f t="shared" si="42"/>
        <v>44498</v>
      </c>
      <c r="U680" s="4" t="str">
        <f t="shared" si="15"/>
        <v> </v>
      </c>
      <c r="V680" s="4" t="str">
        <f t="shared" si="16"/>
        <v> </v>
      </c>
      <c r="W680" s="123"/>
      <c r="X680" s="123"/>
      <c r="Y680" s="123"/>
      <c r="Z680" s="123"/>
      <c r="AA680" s="123"/>
      <c r="AB680" s="123"/>
      <c r="AC680" s="123"/>
      <c r="AD680" s="123"/>
      <c r="AE680" s="123"/>
    </row>
    <row r="681">
      <c r="A681" s="142">
        <v>12484.0</v>
      </c>
      <c r="B681" s="143" t="s">
        <v>6541</v>
      </c>
      <c r="C681" s="124" t="b">
        <v>0</v>
      </c>
      <c r="D681" s="3" t="s">
        <v>6461</v>
      </c>
      <c r="E681" s="128" t="str">
        <f t="shared" si="29"/>
        <v>#VALUE!</v>
      </c>
      <c r="F681" s="128" t="str">
        <f t="shared" si="30"/>
        <v>#VALUE!</v>
      </c>
      <c r="G681" s="128" t="str">
        <f t="shared" si="31"/>
        <v>#VALUE!</v>
      </c>
      <c r="H681" s="128" t="str">
        <f t="shared" si="32"/>
        <v>#VALUE!</v>
      </c>
      <c r="I681" s="128" t="str">
        <f t="shared" si="33"/>
        <v>#VALUE!</v>
      </c>
      <c r="J681" s="128" t="str">
        <f t="shared" si="34"/>
        <v>#VALUE!</v>
      </c>
      <c r="K681" s="128" t="str">
        <f t="shared" si="35"/>
        <v>#VALUE!</v>
      </c>
      <c r="L681" s="128" t="str">
        <f t="shared" si="36"/>
        <v>#VALUE!</v>
      </c>
      <c r="M681" s="128" t="str">
        <f t="shared" si="37"/>
        <v>#VALUE!</v>
      </c>
      <c r="N681" s="128" t="str">
        <f t="shared" si="38"/>
        <v>#VALUE!</v>
      </c>
      <c r="O681" s="128" t="str">
        <f t="shared" si="39"/>
        <v>#VALUE!</v>
      </c>
      <c r="P681" s="4" t="str">
        <f t="shared" si="12"/>
        <v>NO RX</v>
      </c>
      <c r="Q681" s="4" t="b">
        <v>0</v>
      </c>
      <c r="R681" s="4" t="str">
        <f t="shared" si="41"/>
        <v>LOW</v>
      </c>
      <c r="S681" s="3"/>
      <c r="T681" s="3" t="str">
        <f t="shared" si="42"/>
        <v> - </v>
      </c>
      <c r="U681" s="4" t="str">
        <f t="shared" si="15"/>
        <v>DUE COMM</v>
      </c>
      <c r="V681" s="4" t="str">
        <f t="shared" si="16"/>
        <v> </v>
      </c>
      <c r="W681" s="123"/>
      <c r="X681" s="123"/>
      <c r="Y681" s="123"/>
      <c r="Z681" s="123"/>
      <c r="AA681" s="123"/>
      <c r="AB681" s="123"/>
      <c r="AC681" s="123"/>
      <c r="AD681" s="123"/>
      <c r="AE681" s="123"/>
    </row>
    <row r="682">
      <c r="A682" s="137">
        <v>12489.0</v>
      </c>
      <c r="B682" s="138" t="s">
        <v>6588</v>
      </c>
      <c r="C682" s="132" t="b">
        <v>1</v>
      </c>
      <c r="D682" s="133">
        <v>44474.0</v>
      </c>
      <c r="E682" s="134" t="str">
        <f t="shared" si="29"/>
        <v>OPI RX</v>
      </c>
      <c r="F682" s="128" t="str">
        <f t="shared" si="30"/>
        <v>#VALUE!</v>
      </c>
      <c r="G682" s="128" t="str">
        <f t="shared" si="31"/>
        <v>#VALUE!</v>
      </c>
      <c r="H682" s="128" t="str">
        <f t="shared" si="32"/>
        <v>#VALUE!</v>
      </c>
      <c r="I682" s="128" t="str">
        <f t="shared" si="33"/>
        <v>#VALUE!</v>
      </c>
      <c r="J682" s="128" t="str">
        <f t="shared" si="34"/>
        <v>#VALUE!</v>
      </c>
      <c r="K682" s="128" t="str">
        <f t="shared" si="35"/>
        <v>#VALUE!</v>
      </c>
      <c r="L682" s="128" t="str">
        <f t="shared" si="36"/>
        <v>#VALUE!</v>
      </c>
      <c r="M682" s="128" t="str">
        <f t="shared" si="37"/>
        <v>#VALUE!</v>
      </c>
      <c r="N682" s="128" t="str">
        <f t="shared" si="38"/>
        <v>#VALUE!</v>
      </c>
      <c r="O682" s="128" t="str">
        <f t="shared" si="39"/>
        <v>#VALUE!</v>
      </c>
      <c r="P682" s="135" t="str">
        <f t="shared" si="12"/>
        <v>OPIOIDS</v>
      </c>
      <c r="Q682" s="4" t="b">
        <v>1</v>
      </c>
      <c r="R682" s="135" t="str">
        <f t="shared" si="41"/>
        <v>HIGH</v>
      </c>
      <c r="S682" s="3">
        <v>44326.0</v>
      </c>
      <c r="T682" s="136">
        <f t="shared" si="42"/>
        <v>44474</v>
      </c>
      <c r="U682" s="4" t="str">
        <f t="shared" si="15"/>
        <v> </v>
      </c>
      <c r="V682" s="4" t="str">
        <f t="shared" si="16"/>
        <v> </v>
      </c>
      <c r="W682" s="123"/>
      <c r="X682" s="123"/>
      <c r="Y682" s="123"/>
      <c r="Z682" s="123"/>
      <c r="AA682" s="123"/>
      <c r="AB682" s="123"/>
      <c r="AC682" s="123"/>
      <c r="AD682" s="123"/>
      <c r="AE682" s="123"/>
    </row>
    <row r="683">
      <c r="A683" s="130">
        <v>12492.0</v>
      </c>
      <c r="B683" s="131" t="s">
        <v>6496</v>
      </c>
      <c r="C683" s="132" t="b">
        <v>1</v>
      </c>
      <c r="D683" s="133">
        <v>44428.0</v>
      </c>
      <c r="E683" s="128" t="str">
        <f t="shared" si="29"/>
        <v>#VALUE!</v>
      </c>
      <c r="F683" s="128" t="str">
        <f t="shared" si="30"/>
        <v>#VALUE!</v>
      </c>
      <c r="G683" s="128" t="str">
        <f t="shared" si="31"/>
        <v>#VALUE!</v>
      </c>
      <c r="H683" s="128" t="str">
        <f t="shared" si="32"/>
        <v>#VALUE!</v>
      </c>
      <c r="I683" s="128" t="str">
        <f t="shared" si="33"/>
        <v>#VALUE!</v>
      </c>
      <c r="J683" s="128" t="str">
        <f t="shared" si="34"/>
        <v>#VALUE!</v>
      </c>
      <c r="K683" s="128" t="str">
        <f t="shared" si="35"/>
        <v>#VALUE!</v>
      </c>
      <c r="L683" s="128" t="str">
        <f t="shared" si="36"/>
        <v>#VALUE!</v>
      </c>
      <c r="M683" s="134" t="str">
        <f t="shared" si="37"/>
        <v>OPI RX</v>
      </c>
      <c r="N683" s="128" t="str">
        <f t="shared" si="38"/>
        <v>#VALUE!</v>
      </c>
      <c r="O683" s="128" t="str">
        <f t="shared" si="39"/>
        <v>#VALUE!</v>
      </c>
      <c r="P683" s="135" t="str">
        <f t="shared" si="12"/>
        <v>OPIOIDS</v>
      </c>
      <c r="Q683" s="2" t="b">
        <v>1</v>
      </c>
      <c r="R683" s="135" t="str">
        <f t="shared" si="41"/>
        <v>HIGH</v>
      </c>
      <c r="S683" s="3"/>
      <c r="T683" s="136">
        <f t="shared" si="42"/>
        <v>44428</v>
      </c>
      <c r="U683" s="4" t="str">
        <f t="shared" si="15"/>
        <v>DUE COMM</v>
      </c>
      <c r="V683" s="4" t="str">
        <f t="shared" si="16"/>
        <v> </v>
      </c>
      <c r="W683" s="123"/>
      <c r="X683" s="123"/>
      <c r="Y683" s="123"/>
      <c r="Z683" s="123"/>
      <c r="AA683" s="123"/>
      <c r="AB683" s="123"/>
      <c r="AC683" s="123"/>
      <c r="AD683" s="123"/>
      <c r="AE683" s="123"/>
    </row>
    <row r="684">
      <c r="A684" s="155">
        <v>12499.0</v>
      </c>
      <c r="B684" s="4" t="s">
        <v>6464</v>
      </c>
      <c r="C684" s="122" t="b">
        <v>0</v>
      </c>
      <c r="D684" s="3" t="s">
        <v>6461</v>
      </c>
      <c r="E684" s="128" t="str">
        <f t="shared" si="29"/>
        <v>#VALUE!</v>
      </c>
      <c r="F684" s="134" t="str">
        <f t="shared" si="30"/>
        <v>OPI RX</v>
      </c>
      <c r="G684" s="128" t="str">
        <f t="shared" si="31"/>
        <v>#VALUE!</v>
      </c>
      <c r="H684" s="128" t="str">
        <f t="shared" si="32"/>
        <v>#VALUE!</v>
      </c>
      <c r="I684" s="128" t="str">
        <f t="shared" si="33"/>
        <v>#VALUE!</v>
      </c>
      <c r="J684" s="128" t="str">
        <f t="shared" si="34"/>
        <v>#VALUE!</v>
      </c>
      <c r="K684" s="128" t="str">
        <f t="shared" si="35"/>
        <v>#VALUE!</v>
      </c>
      <c r="L684" s="128" t="str">
        <f t="shared" si="36"/>
        <v>#VALUE!</v>
      </c>
      <c r="M684" s="128" t="str">
        <f t="shared" si="37"/>
        <v>#VALUE!</v>
      </c>
      <c r="N684" s="128" t="str">
        <f t="shared" si="38"/>
        <v>#VALUE!</v>
      </c>
      <c r="O684" s="128" t="str">
        <f t="shared" si="39"/>
        <v>#VALUE!</v>
      </c>
      <c r="P684" s="135" t="str">
        <f t="shared" si="12"/>
        <v>OPIOIDS</v>
      </c>
      <c r="Q684" s="4" t="b">
        <v>1</v>
      </c>
      <c r="R684" s="135" t="str">
        <f t="shared" si="41"/>
        <v>HIGH</v>
      </c>
      <c r="S684" s="3"/>
      <c r="T684" s="3" t="str">
        <f t="shared" si="42"/>
        <v> - </v>
      </c>
      <c r="U684" s="4" t="str">
        <f t="shared" si="15"/>
        <v>DUE COMM</v>
      </c>
      <c r="V684" s="4" t="str">
        <f t="shared" si="16"/>
        <v> </v>
      </c>
      <c r="W684" s="123"/>
      <c r="X684" s="123"/>
      <c r="Y684" s="123"/>
      <c r="Z684" s="123"/>
      <c r="AA684" s="123"/>
      <c r="AB684" s="123"/>
      <c r="AC684" s="123"/>
      <c r="AD684" s="123"/>
      <c r="AE684" s="123"/>
    </row>
    <row r="685">
      <c r="A685" s="130">
        <v>12506.0</v>
      </c>
      <c r="B685" s="131" t="s">
        <v>6755</v>
      </c>
      <c r="C685" s="132" t="b">
        <v>1</v>
      </c>
      <c r="D685" s="133">
        <v>44529.0</v>
      </c>
      <c r="E685" s="128" t="str">
        <f t="shared" si="29"/>
        <v>#VALUE!</v>
      </c>
      <c r="F685" s="134" t="str">
        <f t="shared" si="30"/>
        <v>OPI RX</v>
      </c>
      <c r="G685" s="128" t="str">
        <f t="shared" si="31"/>
        <v>#VALUE!</v>
      </c>
      <c r="H685" s="128" t="str">
        <f t="shared" si="32"/>
        <v>#VALUE!</v>
      </c>
      <c r="I685" s="128" t="str">
        <f t="shared" si="33"/>
        <v>#VALUE!</v>
      </c>
      <c r="J685" s="128" t="str">
        <f t="shared" si="34"/>
        <v>#VALUE!</v>
      </c>
      <c r="K685" s="128" t="str">
        <f t="shared" si="35"/>
        <v>#VALUE!</v>
      </c>
      <c r="L685" s="128" t="str">
        <f t="shared" si="36"/>
        <v>#VALUE!</v>
      </c>
      <c r="M685" s="128" t="str">
        <f t="shared" si="37"/>
        <v>#VALUE!</v>
      </c>
      <c r="N685" s="128" t="str">
        <f t="shared" si="38"/>
        <v>#VALUE!</v>
      </c>
      <c r="O685" s="128" t="str">
        <f t="shared" si="39"/>
        <v>#VALUE!</v>
      </c>
      <c r="P685" s="135" t="str">
        <f t="shared" si="12"/>
        <v>OPIOIDS</v>
      </c>
      <c r="Q685" s="4" t="b">
        <v>0</v>
      </c>
      <c r="R685" s="4" t="str">
        <f t="shared" si="41"/>
        <v>LOW</v>
      </c>
      <c r="S685" s="3">
        <v>43955.0</v>
      </c>
      <c r="T685" s="136">
        <f t="shared" si="42"/>
        <v>44529</v>
      </c>
      <c r="U685" s="4" t="str">
        <f t="shared" si="15"/>
        <v>DUE COMM</v>
      </c>
      <c r="V685" s="4" t="str">
        <f t="shared" si="16"/>
        <v> </v>
      </c>
      <c r="W685" s="123"/>
      <c r="X685" s="123"/>
      <c r="Y685" s="123"/>
      <c r="Z685" s="123"/>
      <c r="AA685" s="123"/>
      <c r="AB685" s="123"/>
      <c r="AC685" s="123"/>
      <c r="AD685" s="123"/>
      <c r="AE685" s="123"/>
    </row>
    <row r="686">
      <c r="A686" s="130">
        <v>12510.0</v>
      </c>
      <c r="B686" s="131" t="s">
        <v>6461</v>
      </c>
      <c r="C686" s="131" t="b">
        <v>1</v>
      </c>
      <c r="D686" s="133">
        <v>44498.0</v>
      </c>
      <c r="E686" s="128" t="str">
        <f t="shared" si="29"/>
        <v>#VALUE!</v>
      </c>
      <c r="F686" s="128" t="str">
        <f t="shared" si="30"/>
        <v>#VALUE!</v>
      </c>
      <c r="G686" s="128" t="str">
        <f t="shared" si="31"/>
        <v>#VALUE!</v>
      </c>
      <c r="H686" s="128" t="str">
        <f t="shared" si="32"/>
        <v>#VALUE!</v>
      </c>
      <c r="I686" s="128" t="str">
        <f t="shared" si="33"/>
        <v>#VALUE!</v>
      </c>
      <c r="J686" s="128" t="str">
        <f t="shared" si="34"/>
        <v>#VALUE!</v>
      </c>
      <c r="K686" s="128" t="str">
        <f t="shared" si="35"/>
        <v>#VALUE!</v>
      </c>
      <c r="L686" s="128" t="str">
        <f t="shared" si="36"/>
        <v>#VALUE!</v>
      </c>
      <c r="M686" s="128" t="str">
        <f t="shared" si="37"/>
        <v>#VALUE!</v>
      </c>
      <c r="N686" s="128" t="str">
        <f t="shared" si="38"/>
        <v>#VALUE!</v>
      </c>
      <c r="O686" s="128" t="str">
        <f t="shared" si="39"/>
        <v>#VALUE!</v>
      </c>
      <c r="P686" s="4" t="str">
        <f t="shared" si="12"/>
        <v>NO RX</v>
      </c>
      <c r="Q686" s="4" t="b">
        <v>0</v>
      </c>
      <c r="R686" s="4" t="str">
        <f t="shared" si="41"/>
        <v>LOW</v>
      </c>
      <c r="S686" s="3">
        <v>44483.0</v>
      </c>
      <c r="T686" s="136">
        <f t="shared" si="42"/>
        <v>44498</v>
      </c>
      <c r="U686" s="4" t="str">
        <f t="shared" si="15"/>
        <v> </v>
      </c>
      <c r="V686" s="4" t="str">
        <f t="shared" si="16"/>
        <v> </v>
      </c>
      <c r="W686" s="123"/>
      <c r="X686" s="123"/>
      <c r="Y686" s="123"/>
      <c r="Z686" s="123"/>
      <c r="AA686" s="123"/>
      <c r="AB686" s="123"/>
      <c r="AC686" s="123"/>
      <c r="AD686" s="123"/>
      <c r="AE686" s="123"/>
    </row>
    <row r="687">
      <c r="A687" s="130">
        <v>12512.0</v>
      </c>
      <c r="B687" s="131" t="s">
        <v>6483</v>
      </c>
      <c r="C687" s="139" t="b">
        <v>1</v>
      </c>
      <c r="D687" s="133">
        <v>44440.0</v>
      </c>
      <c r="E687" s="128" t="str">
        <f t="shared" si="29"/>
        <v>#VALUE!</v>
      </c>
      <c r="F687" s="128" t="str">
        <f t="shared" si="30"/>
        <v>#VALUE!</v>
      </c>
      <c r="G687" s="128" t="str">
        <f t="shared" si="31"/>
        <v>#VALUE!</v>
      </c>
      <c r="H687" s="128" t="str">
        <f t="shared" si="32"/>
        <v>#VALUE!</v>
      </c>
      <c r="I687" s="128" t="str">
        <f t="shared" si="33"/>
        <v>#VALUE!</v>
      </c>
      <c r="J687" s="128" t="str">
        <f t="shared" si="34"/>
        <v>#VALUE!</v>
      </c>
      <c r="K687" s="128" t="str">
        <f t="shared" si="35"/>
        <v>#VALUE!</v>
      </c>
      <c r="L687" s="128" t="str">
        <f t="shared" si="36"/>
        <v>#VALUE!</v>
      </c>
      <c r="M687" s="128" t="str">
        <f t="shared" si="37"/>
        <v>#VALUE!</v>
      </c>
      <c r="N687" s="128" t="str">
        <f t="shared" si="38"/>
        <v>#VALUE!</v>
      </c>
      <c r="O687" s="128" t="str">
        <f t="shared" si="39"/>
        <v>#VALUE!</v>
      </c>
      <c r="P687" s="4" t="str">
        <f t="shared" si="12"/>
        <v>NO RX</v>
      </c>
      <c r="Q687" s="4" t="b">
        <v>0</v>
      </c>
      <c r="R687" s="4" t="str">
        <f t="shared" si="41"/>
        <v>LOW</v>
      </c>
      <c r="S687" s="3"/>
      <c r="T687" s="136">
        <f t="shared" si="42"/>
        <v>44440</v>
      </c>
      <c r="U687" s="4" t="str">
        <f t="shared" si="15"/>
        <v>DUE COMM</v>
      </c>
      <c r="V687" s="4" t="str">
        <f t="shared" si="16"/>
        <v> </v>
      </c>
      <c r="W687" s="123"/>
      <c r="X687" s="123"/>
      <c r="Y687" s="123"/>
      <c r="Z687" s="123"/>
      <c r="AA687" s="123"/>
      <c r="AB687" s="123"/>
      <c r="AC687" s="123"/>
      <c r="AD687" s="123"/>
      <c r="AE687" s="123"/>
    </row>
    <row r="688">
      <c r="A688" s="127">
        <v>12521.0</v>
      </c>
      <c r="B688" s="2" t="s">
        <v>6461</v>
      </c>
      <c r="C688" s="122" t="b">
        <v>0</v>
      </c>
      <c r="D688" s="3" t="s">
        <v>6461</v>
      </c>
      <c r="E688" s="128" t="str">
        <f t="shared" si="29"/>
        <v>#VALUE!</v>
      </c>
      <c r="F688" s="128" t="str">
        <f t="shared" si="30"/>
        <v>#VALUE!</v>
      </c>
      <c r="G688" s="128" t="str">
        <f t="shared" si="31"/>
        <v>#VALUE!</v>
      </c>
      <c r="H688" s="128" t="str">
        <f t="shared" si="32"/>
        <v>#VALUE!</v>
      </c>
      <c r="I688" s="128" t="str">
        <f t="shared" si="33"/>
        <v>#VALUE!</v>
      </c>
      <c r="J688" s="128" t="str">
        <f t="shared" si="34"/>
        <v>#VALUE!</v>
      </c>
      <c r="K688" s="128" t="str">
        <f t="shared" si="35"/>
        <v>#VALUE!</v>
      </c>
      <c r="L688" s="128" t="str">
        <f t="shared" si="36"/>
        <v>#VALUE!</v>
      </c>
      <c r="M688" s="128" t="str">
        <f t="shared" si="37"/>
        <v>#VALUE!</v>
      </c>
      <c r="N688" s="128" t="str">
        <f t="shared" si="38"/>
        <v>#VALUE!</v>
      </c>
      <c r="O688" s="128" t="str">
        <f t="shared" si="39"/>
        <v>#VALUE!</v>
      </c>
      <c r="P688" s="4" t="str">
        <f t="shared" si="12"/>
        <v>NO RX</v>
      </c>
      <c r="Q688" s="4" t="b">
        <v>0</v>
      </c>
      <c r="R688" s="4" t="str">
        <f t="shared" si="41"/>
        <v>LOW</v>
      </c>
      <c r="S688" s="3"/>
      <c r="T688" s="3" t="str">
        <f t="shared" si="42"/>
        <v> - </v>
      </c>
      <c r="U688" s="4" t="str">
        <f t="shared" si="15"/>
        <v>DUE COMM</v>
      </c>
      <c r="V688" s="4" t="str">
        <f t="shared" si="16"/>
        <v> </v>
      </c>
      <c r="W688" s="123"/>
      <c r="X688" s="123"/>
      <c r="Y688" s="123"/>
      <c r="Z688" s="123"/>
      <c r="AA688" s="123"/>
      <c r="AB688" s="123"/>
      <c r="AC688" s="123"/>
      <c r="AD688" s="123"/>
      <c r="AE688" s="123"/>
    </row>
    <row r="689">
      <c r="A689" s="130">
        <v>12526.0</v>
      </c>
      <c r="B689" s="131" t="s">
        <v>6481</v>
      </c>
      <c r="C689" s="132" t="b">
        <v>1</v>
      </c>
      <c r="D689" s="133">
        <v>44498.0</v>
      </c>
      <c r="E689" s="134" t="str">
        <f t="shared" si="29"/>
        <v>OPI RX</v>
      </c>
      <c r="F689" s="128" t="str">
        <f t="shared" si="30"/>
        <v>#VALUE!</v>
      </c>
      <c r="G689" s="128" t="str">
        <f t="shared" si="31"/>
        <v>#VALUE!</v>
      </c>
      <c r="H689" s="128" t="str">
        <f t="shared" si="32"/>
        <v>#VALUE!</v>
      </c>
      <c r="I689" s="128" t="str">
        <f t="shared" si="33"/>
        <v>#VALUE!</v>
      </c>
      <c r="J689" s="128" t="str">
        <f t="shared" si="34"/>
        <v>#VALUE!</v>
      </c>
      <c r="K689" s="128" t="str">
        <f t="shared" si="35"/>
        <v>#VALUE!</v>
      </c>
      <c r="L689" s="128" t="str">
        <f t="shared" si="36"/>
        <v>#VALUE!</v>
      </c>
      <c r="M689" s="128" t="str">
        <f t="shared" si="37"/>
        <v>#VALUE!</v>
      </c>
      <c r="N689" s="128" t="str">
        <f t="shared" si="38"/>
        <v>#VALUE!</v>
      </c>
      <c r="O689" s="128" t="str">
        <f t="shared" si="39"/>
        <v>#VALUE!</v>
      </c>
      <c r="P689" s="135" t="str">
        <f t="shared" si="12"/>
        <v>OPIOIDS</v>
      </c>
      <c r="Q689" s="2" t="b">
        <v>0</v>
      </c>
      <c r="R689" s="4" t="str">
        <f t="shared" si="41"/>
        <v>LOW</v>
      </c>
      <c r="S689" s="3">
        <v>44420.0</v>
      </c>
      <c r="T689" s="136">
        <f t="shared" si="42"/>
        <v>44498</v>
      </c>
      <c r="U689" s="4" t="str">
        <f t="shared" si="15"/>
        <v> </v>
      </c>
      <c r="V689" s="4" t="str">
        <f t="shared" si="16"/>
        <v> </v>
      </c>
      <c r="W689" s="123"/>
      <c r="X689" s="123"/>
      <c r="Y689" s="123"/>
      <c r="Z689" s="123"/>
      <c r="AA689" s="123"/>
      <c r="AB689" s="123"/>
      <c r="AC689" s="123"/>
      <c r="AD689" s="123"/>
      <c r="AE689" s="123"/>
    </row>
    <row r="690">
      <c r="A690" s="142">
        <v>12527.0</v>
      </c>
      <c r="B690" s="143" t="s">
        <v>6625</v>
      </c>
      <c r="C690" s="124" t="b">
        <v>0</v>
      </c>
      <c r="D690" s="3" t="s">
        <v>6461</v>
      </c>
      <c r="E690" s="128" t="str">
        <f t="shared" si="29"/>
        <v>#VALUE!</v>
      </c>
      <c r="F690" s="128" t="str">
        <f t="shared" si="30"/>
        <v>#VALUE!</v>
      </c>
      <c r="G690" s="128" t="str">
        <f t="shared" si="31"/>
        <v>#VALUE!</v>
      </c>
      <c r="H690" s="128" t="str">
        <f t="shared" si="32"/>
        <v>#VALUE!</v>
      </c>
      <c r="I690" s="128" t="str">
        <f t="shared" si="33"/>
        <v>#VALUE!</v>
      </c>
      <c r="J690" s="128" t="str">
        <f t="shared" si="34"/>
        <v>#VALUE!</v>
      </c>
      <c r="K690" s="128" t="str">
        <f t="shared" si="35"/>
        <v>#VALUE!</v>
      </c>
      <c r="L690" s="128" t="str">
        <f t="shared" si="36"/>
        <v>#VALUE!</v>
      </c>
      <c r="M690" s="128" t="str">
        <f t="shared" si="37"/>
        <v>#VALUE!</v>
      </c>
      <c r="N690" s="128" t="str">
        <f t="shared" si="38"/>
        <v>#VALUE!</v>
      </c>
      <c r="O690" s="128" t="str">
        <f t="shared" si="39"/>
        <v>#VALUE!</v>
      </c>
      <c r="P690" s="4" t="str">
        <f t="shared" si="12"/>
        <v>NO RX</v>
      </c>
      <c r="Q690" s="4" t="b">
        <v>0</v>
      </c>
      <c r="R690" s="4" t="str">
        <f t="shared" si="41"/>
        <v>LOW</v>
      </c>
      <c r="S690" s="3"/>
      <c r="T690" s="3" t="str">
        <f t="shared" si="42"/>
        <v> - </v>
      </c>
      <c r="U690" s="4" t="str">
        <f t="shared" si="15"/>
        <v>DUE COMM</v>
      </c>
      <c r="V690" s="4" t="str">
        <f t="shared" si="16"/>
        <v> </v>
      </c>
      <c r="W690" s="123"/>
      <c r="X690" s="123"/>
      <c r="Y690" s="123"/>
      <c r="Z690" s="123"/>
      <c r="AA690" s="123"/>
      <c r="AB690" s="123"/>
      <c r="AC690" s="123"/>
      <c r="AD690" s="123"/>
      <c r="AE690" s="123"/>
    </row>
    <row r="691">
      <c r="A691" s="130">
        <v>12531.0</v>
      </c>
      <c r="B691" s="131" t="s">
        <v>6660</v>
      </c>
      <c r="C691" s="139" t="b">
        <v>1</v>
      </c>
      <c r="D691" s="133">
        <v>44519.0</v>
      </c>
      <c r="E691" s="134" t="str">
        <f t="shared" si="29"/>
        <v>OPI RX</v>
      </c>
      <c r="F691" s="134" t="str">
        <f t="shared" si="30"/>
        <v>OPI RX</v>
      </c>
      <c r="G691" s="128" t="str">
        <f t="shared" si="31"/>
        <v>#VALUE!</v>
      </c>
      <c r="H691" s="128" t="str">
        <f t="shared" si="32"/>
        <v>#VALUE!</v>
      </c>
      <c r="I691" s="128" t="str">
        <f t="shared" si="33"/>
        <v>#VALUE!</v>
      </c>
      <c r="J691" s="128" t="str">
        <f t="shared" si="34"/>
        <v>#VALUE!</v>
      </c>
      <c r="K691" s="128" t="str">
        <f t="shared" si="35"/>
        <v>#VALUE!</v>
      </c>
      <c r="L691" s="128" t="str">
        <f t="shared" si="36"/>
        <v>#VALUE!</v>
      </c>
      <c r="M691" s="128" t="str">
        <f t="shared" si="37"/>
        <v>#VALUE!</v>
      </c>
      <c r="N691" s="128" t="str">
        <f t="shared" si="38"/>
        <v>#VALUE!</v>
      </c>
      <c r="O691" s="128" t="str">
        <f t="shared" si="39"/>
        <v>#VALUE!</v>
      </c>
      <c r="P691" s="135" t="str">
        <f t="shared" si="12"/>
        <v>OPIOIDS</v>
      </c>
      <c r="Q691" s="4" t="b">
        <v>0</v>
      </c>
      <c r="R691" s="4" t="str">
        <f t="shared" si="41"/>
        <v>LOW</v>
      </c>
      <c r="S691" s="3">
        <v>44152.0</v>
      </c>
      <c r="T691" s="136">
        <f t="shared" si="42"/>
        <v>44519</v>
      </c>
      <c r="U691" s="4" t="str">
        <f t="shared" si="15"/>
        <v>DUE COMM</v>
      </c>
      <c r="V691" s="4" t="str">
        <f t="shared" si="16"/>
        <v> </v>
      </c>
      <c r="W691" s="123"/>
      <c r="X691" s="123"/>
      <c r="Y691" s="123"/>
      <c r="Z691" s="123"/>
      <c r="AA691" s="123"/>
      <c r="AB691" s="123"/>
      <c r="AC691" s="123"/>
      <c r="AD691" s="123"/>
      <c r="AE691" s="123"/>
    </row>
    <row r="692">
      <c r="A692" s="137">
        <v>12533.0</v>
      </c>
      <c r="B692" s="138" t="s">
        <v>6491</v>
      </c>
      <c r="C692" s="139" t="b">
        <v>1</v>
      </c>
      <c r="D692" s="133">
        <v>44559.0</v>
      </c>
      <c r="E692" s="128" t="str">
        <f t="shared" si="29"/>
        <v>#VALUE!</v>
      </c>
      <c r="F692" s="134" t="str">
        <f t="shared" si="30"/>
        <v>OPI RX</v>
      </c>
      <c r="G692" s="128" t="str">
        <f t="shared" si="31"/>
        <v>#VALUE!</v>
      </c>
      <c r="H692" s="128" t="str">
        <f t="shared" si="32"/>
        <v>#VALUE!</v>
      </c>
      <c r="I692" s="128" t="str">
        <f t="shared" si="33"/>
        <v>#VALUE!</v>
      </c>
      <c r="J692" s="128" t="str">
        <f t="shared" si="34"/>
        <v>#VALUE!</v>
      </c>
      <c r="K692" s="128" t="str">
        <f t="shared" si="35"/>
        <v>#VALUE!</v>
      </c>
      <c r="L692" s="128" t="str">
        <f t="shared" si="36"/>
        <v>#VALUE!</v>
      </c>
      <c r="M692" s="128" t="str">
        <f t="shared" si="37"/>
        <v>#VALUE!</v>
      </c>
      <c r="N692" s="128" t="str">
        <f t="shared" si="38"/>
        <v>#VALUE!</v>
      </c>
      <c r="O692" s="128" t="str">
        <f t="shared" si="39"/>
        <v>#VALUE!</v>
      </c>
      <c r="P692" s="135" t="str">
        <f t="shared" si="12"/>
        <v>OPIOIDS</v>
      </c>
      <c r="Q692" s="4" t="b">
        <v>1</v>
      </c>
      <c r="R692" s="135" t="str">
        <f t="shared" si="41"/>
        <v>HIGH</v>
      </c>
      <c r="S692" s="3">
        <v>44434.0</v>
      </c>
      <c r="T692" s="136">
        <f t="shared" si="42"/>
        <v>44559</v>
      </c>
      <c r="U692" s="4" t="str">
        <f t="shared" si="15"/>
        <v> </v>
      </c>
      <c r="V692" s="4" t="str">
        <f t="shared" si="16"/>
        <v> </v>
      </c>
      <c r="W692" s="123"/>
      <c r="X692" s="123"/>
      <c r="Y692" s="123"/>
      <c r="Z692" s="123"/>
      <c r="AA692" s="123"/>
      <c r="AB692" s="123"/>
      <c r="AC692" s="123"/>
      <c r="AD692" s="123"/>
      <c r="AE692" s="123"/>
    </row>
    <row r="693">
      <c r="A693" s="137">
        <v>12538.0</v>
      </c>
      <c r="B693" s="138" t="s">
        <v>6512</v>
      </c>
      <c r="C693" s="132" t="b">
        <v>1</v>
      </c>
      <c r="D693" s="133">
        <v>44384.0</v>
      </c>
      <c r="E693" s="128" t="str">
        <f t="shared" si="29"/>
        <v>#VALUE!</v>
      </c>
      <c r="F693" s="128" t="str">
        <f t="shared" si="30"/>
        <v>#VALUE!</v>
      </c>
      <c r="G693" s="128" t="str">
        <f t="shared" si="31"/>
        <v>#VALUE!</v>
      </c>
      <c r="H693" s="128" t="str">
        <f t="shared" si="32"/>
        <v>#VALUE!</v>
      </c>
      <c r="I693" s="128" t="str">
        <f t="shared" si="33"/>
        <v>#VALUE!</v>
      </c>
      <c r="J693" s="128" t="str">
        <f t="shared" si="34"/>
        <v>#VALUE!</v>
      </c>
      <c r="K693" s="128" t="str">
        <f t="shared" si="35"/>
        <v>#VALUE!</v>
      </c>
      <c r="L693" s="128" t="str">
        <f t="shared" si="36"/>
        <v>#VALUE!</v>
      </c>
      <c r="M693" s="134" t="str">
        <f t="shared" si="37"/>
        <v>OPI RX</v>
      </c>
      <c r="N693" s="128" t="str">
        <f t="shared" si="38"/>
        <v>#VALUE!</v>
      </c>
      <c r="O693" s="128" t="str">
        <f t="shared" si="39"/>
        <v>#VALUE!</v>
      </c>
      <c r="P693" s="135" t="str">
        <f t="shared" si="12"/>
        <v>OPIOIDS</v>
      </c>
      <c r="Q693" s="4" t="b">
        <v>0</v>
      </c>
      <c r="R693" s="4" t="str">
        <f t="shared" si="41"/>
        <v>LOW</v>
      </c>
      <c r="S693" s="3"/>
      <c r="T693" s="136">
        <f t="shared" si="42"/>
        <v>44384</v>
      </c>
      <c r="U693" s="4" t="str">
        <f t="shared" si="15"/>
        <v>DUE COMM</v>
      </c>
      <c r="V693" s="4" t="str">
        <f t="shared" si="16"/>
        <v> </v>
      </c>
      <c r="W693" s="123"/>
      <c r="X693" s="123"/>
      <c r="Y693" s="123"/>
      <c r="Z693" s="123"/>
      <c r="AA693" s="123"/>
      <c r="AB693" s="123"/>
      <c r="AC693" s="123"/>
      <c r="AD693" s="123"/>
      <c r="AE693" s="123"/>
    </row>
    <row r="694">
      <c r="A694" s="130">
        <v>12552.0</v>
      </c>
      <c r="B694" s="131" t="s">
        <v>6463</v>
      </c>
      <c r="C694" s="132" t="b">
        <v>1</v>
      </c>
      <c r="D694" s="133">
        <v>44384.0</v>
      </c>
      <c r="E694" s="128" t="str">
        <f t="shared" si="29"/>
        <v>#VALUE!</v>
      </c>
      <c r="F694" s="134" t="str">
        <f t="shared" si="30"/>
        <v>OPI RX</v>
      </c>
      <c r="G694" s="128" t="str">
        <f t="shared" si="31"/>
        <v>#VALUE!</v>
      </c>
      <c r="H694" s="128" t="str">
        <f t="shared" si="32"/>
        <v>#VALUE!</v>
      </c>
      <c r="I694" s="128" t="str">
        <f t="shared" si="33"/>
        <v>#VALUE!</v>
      </c>
      <c r="J694" s="128" t="str">
        <f t="shared" si="34"/>
        <v>#VALUE!</v>
      </c>
      <c r="K694" s="128" t="str">
        <f t="shared" si="35"/>
        <v>#VALUE!</v>
      </c>
      <c r="L694" s="128" t="str">
        <f t="shared" si="36"/>
        <v>#VALUE!</v>
      </c>
      <c r="M694" s="128" t="str">
        <f t="shared" si="37"/>
        <v>#VALUE!</v>
      </c>
      <c r="N694" s="128" t="str">
        <f t="shared" si="38"/>
        <v>#VALUE!</v>
      </c>
      <c r="O694" s="128" t="str">
        <f t="shared" si="39"/>
        <v>#VALUE!</v>
      </c>
      <c r="P694" s="135" t="str">
        <f t="shared" si="12"/>
        <v>OPIOIDS</v>
      </c>
      <c r="Q694" s="4" t="b">
        <v>0</v>
      </c>
      <c r="R694" s="4" t="str">
        <f t="shared" si="41"/>
        <v>LOW</v>
      </c>
      <c r="S694" s="3"/>
      <c r="T694" s="136">
        <f t="shared" si="42"/>
        <v>44384</v>
      </c>
      <c r="U694" s="4" t="str">
        <f t="shared" si="15"/>
        <v>DUE COMM</v>
      </c>
      <c r="V694" s="4" t="str">
        <f t="shared" si="16"/>
        <v> </v>
      </c>
      <c r="W694" s="123"/>
      <c r="X694" s="123"/>
      <c r="Y694" s="123"/>
      <c r="Z694" s="123"/>
      <c r="AA694" s="123"/>
      <c r="AB694" s="123"/>
      <c r="AC694" s="123"/>
      <c r="AD694" s="123"/>
      <c r="AE694" s="123"/>
    </row>
    <row r="695">
      <c r="A695" s="152">
        <v>12556.0</v>
      </c>
      <c r="B695" s="138" t="s">
        <v>6463</v>
      </c>
      <c r="C695" s="132" t="b">
        <v>1</v>
      </c>
      <c r="D695" s="133">
        <v>44535.0</v>
      </c>
      <c r="E695" s="128" t="str">
        <f t="shared" si="29"/>
        <v>#VALUE!</v>
      </c>
      <c r="F695" s="134" t="str">
        <f t="shared" si="30"/>
        <v>OPI RX</v>
      </c>
      <c r="G695" s="128" t="str">
        <f t="shared" si="31"/>
        <v>#VALUE!</v>
      </c>
      <c r="H695" s="128" t="str">
        <f t="shared" si="32"/>
        <v>#VALUE!</v>
      </c>
      <c r="I695" s="128" t="str">
        <f t="shared" si="33"/>
        <v>#VALUE!</v>
      </c>
      <c r="J695" s="128" t="str">
        <f t="shared" si="34"/>
        <v>#VALUE!</v>
      </c>
      <c r="K695" s="128" t="str">
        <f t="shared" si="35"/>
        <v>#VALUE!</v>
      </c>
      <c r="L695" s="128" t="str">
        <f t="shared" si="36"/>
        <v>#VALUE!</v>
      </c>
      <c r="M695" s="128" t="str">
        <f t="shared" si="37"/>
        <v>#VALUE!</v>
      </c>
      <c r="N695" s="128" t="str">
        <f t="shared" si="38"/>
        <v>#VALUE!</v>
      </c>
      <c r="O695" s="128" t="str">
        <f t="shared" si="39"/>
        <v>#VALUE!</v>
      </c>
      <c r="P695" s="135" t="str">
        <f t="shared" si="12"/>
        <v>OPIOIDS</v>
      </c>
      <c r="Q695" s="4" t="b">
        <v>0</v>
      </c>
      <c r="R695" s="4" t="str">
        <f t="shared" si="41"/>
        <v>LOW</v>
      </c>
      <c r="S695" s="3">
        <v>44368.0</v>
      </c>
      <c r="T695" s="136">
        <f t="shared" si="42"/>
        <v>44535</v>
      </c>
      <c r="U695" s="4" t="str">
        <f t="shared" si="15"/>
        <v> </v>
      </c>
      <c r="V695" s="4" t="str">
        <f t="shared" si="16"/>
        <v> </v>
      </c>
      <c r="W695" s="123"/>
      <c r="X695" s="123"/>
      <c r="Y695" s="123"/>
      <c r="Z695" s="123"/>
      <c r="AA695" s="123"/>
      <c r="AB695" s="123"/>
      <c r="AC695" s="123"/>
      <c r="AD695" s="123"/>
      <c r="AE695" s="123"/>
    </row>
    <row r="696">
      <c r="A696" s="127">
        <v>12559.0</v>
      </c>
      <c r="B696" s="2" t="s">
        <v>6483</v>
      </c>
      <c r="C696" s="124" t="b">
        <v>0</v>
      </c>
      <c r="D696" s="3" t="s">
        <v>6461</v>
      </c>
      <c r="E696" s="128" t="str">
        <f t="shared" si="29"/>
        <v>#VALUE!</v>
      </c>
      <c r="F696" s="128" t="str">
        <f t="shared" si="30"/>
        <v>#VALUE!</v>
      </c>
      <c r="G696" s="128" t="str">
        <f t="shared" si="31"/>
        <v>#VALUE!</v>
      </c>
      <c r="H696" s="128" t="str">
        <f t="shared" si="32"/>
        <v>#VALUE!</v>
      </c>
      <c r="I696" s="128" t="str">
        <f t="shared" si="33"/>
        <v>#VALUE!</v>
      </c>
      <c r="J696" s="128" t="str">
        <f t="shared" si="34"/>
        <v>#VALUE!</v>
      </c>
      <c r="K696" s="128" t="str">
        <f t="shared" si="35"/>
        <v>#VALUE!</v>
      </c>
      <c r="L696" s="128" t="str">
        <f t="shared" si="36"/>
        <v>#VALUE!</v>
      </c>
      <c r="M696" s="128" t="str">
        <f t="shared" si="37"/>
        <v>#VALUE!</v>
      </c>
      <c r="N696" s="128" t="str">
        <f t="shared" si="38"/>
        <v>#VALUE!</v>
      </c>
      <c r="O696" s="128" t="str">
        <f t="shared" si="39"/>
        <v>#VALUE!</v>
      </c>
      <c r="P696" s="4" t="str">
        <f t="shared" si="12"/>
        <v>NO RX</v>
      </c>
      <c r="Q696" s="4" t="b">
        <v>0</v>
      </c>
      <c r="R696" s="4" t="str">
        <f t="shared" si="41"/>
        <v>LOW</v>
      </c>
      <c r="S696" s="3"/>
      <c r="T696" s="3" t="str">
        <f t="shared" si="42"/>
        <v> - </v>
      </c>
      <c r="U696" s="4" t="str">
        <f t="shared" si="15"/>
        <v>DUE COMM</v>
      </c>
      <c r="V696" s="4" t="str">
        <f t="shared" si="16"/>
        <v> </v>
      </c>
      <c r="W696" s="123"/>
      <c r="X696" s="123"/>
      <c r="Y696" s="123"/>
      <c r="Z696" s="123"/>
      <c r="AA696" s="123"/>
      <c r="AB696" s="123"/>
      <c r="AC696" s="123"/>
      <c r="AD696" s="123"/>
      <c r="AE696" s="123"/>
    </row>
    <row r="697">
      <c r="A697" s="127">
        <v>12566.0</v>
      </c>
      <c r="B697" s="2" t="s">
        <v>6756</v>
      </c>
      <c r="C697" s="122" t="b">
        <v>0</v>
      </c>
      <c r="D697" s="3" t="s">
        <v>6461</v>
      </c>
      <c r="E697" s="134" t="str">
        <f t="shared" si="29"/>
        <v>OPI RX</v>
      </c>
      <c r="F697" s="128" t="str">
        <f t="shared" si="30"/>
        <v>#VALUE!</v>
      </c>
      <c r="G697" s="128" t="str">
        <f t="shared" si="31"/>
        <v>#VALUE!</v>
      </c>
      <c r="H697" s="128" t="str">
        <f t="shared" si="32"/>
        <v>#VALUE!</v>
      </c>
      <c r="I697" s="128" t="str">
        <f t="shared" si="33"/>
        <v>#VALUE!</v>
      </c>
      <c r="J697" s="128" t="str">
        <f t="shared" si="34"/>
        <v>#VALUE!</v>
      </c>
      <c r="K697" s="128" t="str">
        <f t="shared" si="35"/>
        <v>#VALUE!</v>
      </c>
      <c r="L697" s="128" t="str">
        <f t="shared" si="36"/>
        <v>#VALUE!</v>
      </c>
      <c r="M697" s="128" t="str">
        <f t="shared" si="37"/>
        <v>#VALUE!</v>
      </c>
      <c r="N697" s="128" t="str">
        <f t="shared" si="38"/>
        <v>#VALUE!</v>
      </c>
      <c r="O697" s="128" t="str">
        <f t="shared" si="39"/>
        <v>#VALUE!</v>
      </c>
      <c r="P697" s="135" t="str">
        <f t="shared" si="12"/>
        <v>OPIOIDS</v>
      </c>
      <c r="Q697" s="2" t="b">
        <v>0</v>
      </c>
      <c r="R697" s="4" t="str">
        <f t="shared" si="41"/>
        <v>LOW</v>
      </c>
      <c r="S697" s="3"/>
      <c r="T697" s="3" t="str">
        <f t="shared" si="42"/>
        <v> - </v>
      </c>
      <c r="U697" s="4" t="str">
        <f t="shared" si="15"/>
        <v>DUE COMM</v>
      </c>
      <c r="V697" s="4" t="str">
        <f t="shared" si="16"/>
        <v> </v>
      </c>
      <c r="W697" s="123"/>
      <c r="X697" s="123"/>
      <c r="Y697" s="123"/>
      <c r="Z697" s="123"/>
      <c r="AA697" s="123"/>
      <c r="AB697" s="123"/>
      <c r="AC697" s="123"/>
      <c r="AD697" s="123"/>
      <c r="AE697" s="123"/>
    </row>
    <row r="698">
      <c r="A698" s="137">
        <v>12567.0</v>
      </c>
      <c r="B698" s="138" t="s">
        <v>6466</v>
      </c>
      <c r="C698" s="139" t="b">
        <v>1</v>
      </c>
      <c r="D698" s="133">
        <v>44476.0</v>
      </c>
      <c r="E698" s="128" t="str">
        <f t="shared" si="29"/>
        <v>#VALUE!</v>
      </c>
      <c r="F698" s="128" t="str">
        <f t="shared" si="30"/>
        <v>#VALUE!</v>
      </c>
      <c r="G698" s="134" t="str">
        <f t="shared" si="31"/>
        <v>OPI RX</v>
      </c>
      <c r="H698" s="128" t="str">
        <f t="shared" si="32"/>
        <v>#VALUE!</v>
      </c>
      <c r="I698" s="128" t="str">
        <f t="shared" si="33"/>
        <v>#VALUE!</v>
      </c>
      <c r="J698" s="128" t="str">
        <f t="shared" si="34"/>
        <v>#VALUE!</v>
      </c>
      <c r="K698" s="128" t="str">
        <f t="shared" si="35"/>
        <v>#VALUE!</v>
      </c>
      <c r="L698" s="128" t="str">
        <f t="shared" si="36"/>
        <v>#VALUE!</v>
      </c>
      <c r="M698" s="128" t="str">
        <f t="shared" si="37"/>
        <v>#VALUE!</v>
      </c>
      <c r="N698" s="128" t="str">
        <f t="shared" si="38"/>
        <v>#VALUE!</v>
      </c>
      <c r="O698" s="128" t="str">
        <f t="shared" si="39"/>
        <v>#VALUE!</v>
      </c>
      <c r="P698" s="135" t="str">
        <f t="shared" si="12"/>
        <v>OPIOIDS</v>
      </c>
      <c r="Q698" s="4" t="b">
        <v>1</v>
      </c>
      <c r="R698" s="135" t="str">
        <f t="shared" si="41"/>
        <v>HIGH</v>
      </c>
      <c r="S698" s="3">
        <v>44383.0</v>
      </c>
      <c r="T698" s="136">
        <f t="shared" si="42"/>
        <v>44476</v>
      </c>
      <c r="U698" s="4" t="str">
        <f t="shared" si="15"/>
        <v> </v>
      </c>
      <c r="V698" s="4" t="str">
        <f t="shared" si="16"/>
        <v> </v>
      </c>
      <c r="W698" s="123"/>
      <c r="X698" s="123"/>
      <c r="Y698" s="123"/>
      <c r="Z698" s="123"/>
      <c r="AA698" s="123"/>
      <c r="AB698" s="123"/>
      <c r="AC698" s="123"/>
      <c r="AD698" s="123"/>
      <c r="AE698" s="123"/>
    </row>
    <row r="699">
      <c r="A699" s="137">
        <v>12572.0</v>
      </c>
      <c r="B699" s="138" t="s">
        <v>6757</v>
      </c>
      <c r="C699" s="139" t="b">
        <v>1</v>
      </c>
      <c r="D699" s="133">
        <v>44559.0</v>
      </c>
      <c r="E699" s="128" t="str">
        <f t="shared" si="29"/>
        <v>#VALUE!</v>
      </c>
      <c r="F699" s="128" t="str">
        <f t="shared" si="30"/>
        <v>#VALUE!</v>
      </c>
      <c r="G699" s="134" t="str">
        <f t="shared" si="31"/>
        <v>OPI RX</v>
      </c>
      <c r="H699" s="134" t="str">
        <f t="shared" si="32"/>
        <v>OPI RX</v>
      </c>
      <c r="I699" s="128" t="str">
        <f t="shared" si="33"/>
        <v>#VALUE!</v>
      </c>
      <c r="J699" s="128" t="str">
        <f t="shared" si="34"/>
        <v>#VALUE!</v>
      </c>
      <c r="K699" s="128" t="str">
        <f t="shared" si="35"/>
        <v>#VALUE!</v>
      </c>
      <c r="L699" s="128" t="str">
        <f t="shared" si="36"/>
        <v>#VALUE!</v>
      </c>
      <c r="M699" s="128" t="str">
        <f t="shared" si="37"/>
        <v>#VALUE!</v>
      </c>
      <c r="N699" s="128" t="str">
        <f t="shared" si="38"/>
        <v>#VALUE!</v>
      </c>
      <c r="O699" s="128" t="str">
        <f t="shared" si="39"/>
        <v>#VALUE!</v>
      </c>
      <c r="P699" s="135" t="str">
        <f t="shared" si="12"/>
        <v>OPIOIDS</v>
      </c>
      <c r="Q699" s="4" t="b">
        <v>1</v>
      </c>
      <c r="R699" s="135" t="str">
        <f t="shared" si="41"/>
        <v>HIGH</v>
      </c>
      <c r="S699" s="3">
        <v>44393.0</v>
      </c>
      <c r="T699" s="136">
        <f t="shared" si="42"/>
        <v>44559</v>
      </c>
      <c r="U699" s="4" t="str">
        <f t="shared" si="15"/>
        <v> </v>
      </c>
      <c r="V699" s="4" t="str">
        <f t="shared" si="16"/>
        <v> </v>
      </c>
      <c r="W699" s="123"/>
      <c r="X699" s="123"/>
      <c r="Y699" s="123"/>
      <c r="Z699" s="123"/>
      <c r="AA699" s="123"/>
      <c r="AB699" s="123"/>
      <c r="AC699" s="123"/>
      <c r="AD699" s="123"/>
      <c r="AE699" s="123"/>
    </row>
    <row r="700">
      <c r="A700" s="137">
        <v>12575.0</v>
      </c>
      <c r="B700" s="138" t="s">
        <v>6483</v>
      </c>
      <c r="C700" s="139" t="b">
        <v>1</v>
      </c>
      <c r="D700" s="133">
        <v>44420.0</v>
      </c>
      <c r="E700" s="128" t="str">
        <f t="shared" si="29"/>
        <v>#VALUE!</v>
      </c>
      <c r="F700" s="128" t="str">
        <f t="shared" si="30"/>
        <v>#VALUE!</v>
      </c>
      <c r="G700" s="128" t="str">
        <f t="shared" si="31"/>
        <v>#VALUE!</v>
      </c>
      <c r="H700" s="128" t="str">
        <f t="shared" si="32"/>
        <v>#VALUE!</v>
      </c>
      <c r="I700" s="128" t="str">
        <f t="shared" si="33"/>
        <v>#VALUE!</v>
      </c>
      <c r="J700" s="128" t="str">
        <f t="shared" si="34"/>
        <v>#VALUE!</v>
      </c>
      <c r="K700" s="128" t="str">
        <f t="shared" si="35"/>
        <v>#VALUE!</v>
      </c>
      <c r="L700" s="128" t="str">
        <f t="shared" si="36"/>
        <v>#VALUE!</v>
      </c>
      <c r="M700" s="128" t="str">
        <f t="shared" si="37"/>
        <v>#VALUE!</v>
      </c>
      <c r="N700" s="128" t="str">
        <f t="shared" si="38"/>
        <v>#VALUE!</v>
      </c>
      <c r="O700" s="128" t="str">
        <f t="shared" si="39"/>
        <v>#VALUE!</v>
      </c>
      <c r="P700" s="4" t="str">
        <f t="shared" si="12"/>
        <v>NO RX</v>
      </c>
      <c r="Q700" s="4" t="b">
        <v>0</v>
      </c>
      <c r="R700" s="4" t="str">
        <f t="shared" si="41"/>
        <v>LOW</v>
      </c>
      <c r="S700" s="3"/>
      <c r="T700" s="136">
        <f t="shared" si="42"/>
        <v>44420</v>
      </c>
      <c r="U700" s="4" t="str">
        <f t="shared" si="15"/>
        <v>DUE COMM</v>
      </c>
      <c r="V700" s="4" t="str">
        <f t="shared" si="16"/>
        <v> </v>
      </c>
      <c r="W700" s="123"/>
      <c r="X700" s="123"/>
      <c r="Y700" s="123"/>
      <c r="Z700" s="123"/>
      <c r="AA700" s="123"/>
      <c r="AB700" s="123"/>
      <c r="AC700" s="123"/>
      <c r="AD700" s="123"/>
      <c r="AE700" s="123"/>
    </row>
    <row r="701">
      <c r="A701" s="137">
        <v>12577.0</v>
      </c>
      <c r="B701" s="138" t="s">
        <v>6522</v>
      </c>
      <c r="C701" s="139" t="b">
        <v>1</v>
      </c>
      <c r="D701" s="140">
        <v>44577.0</v>
      </c>
      <c r="E701" s="128" t="str">
        <f t="shared" si="29"/>
        <v>#VALUE!</v>
      </c>
      <c r="F701" s="134" t="str">
        <f t="shared" si="30"/>
        <v>OPI RX</v>
      </c>
      <c r="G701" s="128" t="str">
        <f t="shared" si="31"/>
        <v>#VALUE!</v>
      </c>
      <c r="H701" s="128" t="str">
        <f t="shared" si="32"/>
        <v>#VALUE!</v>
      </c>
      <c r="I701" s="128" t="str">
        <f t="shared" si="33"/>
        <v>#VALUE!</v>
      </c>
      <c r="J701" s="128" t="str">
        <f t="shared" si="34"/>
        <v>#VALUE!</v>
      </c>
      <c r="K701" s="128" t="str">
        <f t="shared" si="35"/>
        <v>#VALUE!</v>
      </c>
      <c r="L701" s="128" t="str">
        <f t="shared" si="36"/>
        <v>#VALUE!</v>
      </c>
      <c r="M701" s="128" t="str">
        <f t="shared" si="37"/>
        <v>#VALUE!</v>
      </c>
      <c r="N701" s="128" t="str">
        <f t="shared" si="38"/>
        <v>#VALUE!</v>
      </c>
      <c r="O701" s="128" t="str">
        <f t="shared" si="39"/>
        <v>#VALUE!</v>
      </c>
      <c r="P701" s="135" t="str">
        <f t="shared" si="12"/>
        <v>OPIOIDS</v>
      </c>
      <c r="Q701" s="4" t="b">
        <v>0</v>
      </c>
      <c r="R701" s="4" t="str">
        <f t="shared" si="41"/>
        <v>LOW</v>
      </c>
      <c r="S701" s="3"/>
      <c r="T701" s="136">
        <f t="shared" si="42"/>
        <v>44577</v>
      </c>
      <c r="U701" s="4" t="str">
        <f t="shared" si="15"/>
        <v>DUE COMM</v>
      </c>
      <c r="V701" s="4" t="str">
        <f t="shared" si="16"/>
        <v> </v>
      </c>
      <c r="W701" s="123"/>
      <c r="X701" s="123"/>
      <c r="Y701" s="123"/>
      <c r="Z701" s="123"/>
      <c r="AA701" s="123"/>
      <c r="AB701" s="123"/>
      <c r="AC701" s="123"/>
      <c r="AD701" s="123"/>
      <c r="AE701" s="123"/>
    </row>
    <row r="702">
      <c r="A702" s="130">
        <v>12589.0</v>
      </c>
      <c r="B702" s="131" t="s">
        <v>6505</v>
      </c>
      <c r="C702" s="131" t="b">
        <v>1</v>
      </c>
      <c r="D702" s="133">
        <v>44476.0</v>
      </c>
      <c r="E702" s="134" t="str">
        <f t="shared" si="29"/>
        <v>OPI RX</v>
      </c>
      <c r="F702" s="128" t="str">
        <f t="shared" si="30"/>
        <v>#VALUE!</v>
      </c>
      <c r="G702" s="128" t="str">
        <f t="shared" si="31"/>
        <v>#VALUE!</v>
      </c>
      <c r="H702" s="128" t="str">
        <f t="shared" si="32"/>
        <v>#VALUE!</v>
      </c>
      <c r="I702" s="128" t="str">
        <f t="shared" si="33"/>
        <v>#VALUE!</v>
      </c>
      <c r="J702" s="128" t="str">
        <f t="shared" si="34"/>
        <v>#VALUE!</v>
      </c>
      <c r="K702" s="128" t="str">
        <f t="shared" si="35"/>
        <v>#VALUE!</v>
      </c>
      <c r="L702" s="128" t="str">
        <f t="shared" si="36"/>
        <v>#VALUE!</v>
      </c>
      <c r="M702" s="128" t="str">
        <f t="shared" si="37"/>
        <v>#VALUE!</v>
      </c>
      <c r="N702" s="128" t="str">
        <f t="shared" si="38"/>
        <v>#VALUE!</v>
      </c>
      <c r="O702" s="128" t="str">
        <f t="shared" si="39"/>
        <v>#VALUE!</v>
      </c>
      <c r="P702" s="135" t="str">
        <f t="shared" si="12"/>
        <v>OPIOIDS</v>
      </c>
      <c r="Q702" s="4" t="b">
        <v>0</v>
      </c>
      <c r="R702" s="4" t="str">
        <f t="shared" si="41"/>
        <v>LOW</v>
      </c>
      <c r="S702" s="3">
        <v>44461.0</v>
      </c>
      <c r="T702" s="136">
        <f t="shared" si="42"/>
        <v>44476</v>
      </c>
      <c r="U702" s="4" t="str">
        <f t="shared" si="15"/>
        <v> </v>
      </c>
      <c r="V702" s="4" t="str">
        <f t="shared" si="16"/>
        <v> </v>
      </c>
      <c r="W702" s="123"/>
      <c r="X702" s="123"/>
      <c r="Y702" s="123"/>
      <c r="Z702" s="123"/>
      <c r="AA702" s="123"/>
      <c r="AB702" s="123"/>
      <c r="AC702" s="123"/>
      <c r="AD702" s="123"/>
      <c r="AE702" s="123"/>
    </row>
    <row r="703">
      <c r="A703" s="130">
        <v>12594.0</v>
      </c>
      <c r="B703" s="131" t="s">
        <v>6463</v>
      </c>
      <c r="C703" s="139" t="b">
        <v>1</v>
      </c>
      <c r="D703" s="133">
        <v>44440.0</v>
      </c>
      <c r="E703" s="128" t="str">
        <f t="shared" si="29"/>
        <v>#VALUE!</v>
      </c>
      <c r="F703" s="134" t="str">
        <f t="shared" si="30"/>
        <v>OPI RX</v>
      </c>
      <c r="G703" s="128" t="str">
        <f t="shared" si="31"/>
        <v>#VALUE!</v>
      </c>
      <c r="H703" s="128" t="str">
        <f t="shared" si="32"/>
        <v>#VALUE!</v>
      </c>
      <c r="I703" s="128" t="str">
        <f t="shared" si="33"/>
        <v>#VALUE!</v>
      </c>
      <c r="J703" s="128" t="str">
        <f t="shared" si="34"/>
        <v>#VALUE!</v>
      </c>
      <c r="K703" s="128" t="str">
        <f t="shared" si="35"/>
        <v>#VALUE!</v>
      </c>
      <c r="L703" s="128" t="str">
        <f t="shared" si="36"/>
        <v>#VALUE!</v>
      </c>
      <c r="M703" s="128" t="str">
        <f t="shared" si="37"/>
        <v>#VALUE!</v>
      </c>
      <c r="N703" s="128" t="str">
        <f t="shared" si="38"/>
        <v>#VALUE!</v>
      </c>
      <c r="O703" s="128" t="str">
        <f t="shared" si="39"/>
        <v>#VALUE!</v>
      </c>
      <c r="P703" s="135" t="str">
        <f t="shared" si="12"/>
        <v>OPIOIDS</v>
      </c>
      <c r="Q703" s="4" t="b">
        <v>1</v>
      </c>
      <c r="R703" s="135" t="str">
        <f t="shared" si="41"/>
        <v>HIGH</v>
      </c>
      <c r="S703" s="3"/>
      <c r="T703" s="136">
        <f t="shared" si="42"/>
        <v>44440</v>
      </c>
      <c r="U703" s="4" t="str">
        <f t="shared" si="15"/>
        <v>DUE COMM</v>
      </c>
      <c r="V703" s="4" t="str">
        <f t="shared" si="16"/>
        <v> </v>
      </c>
      <c r="W703" s="123"/>
      <c r="X703" s="123"/>
      <c r="Y703" s="123"/>
      <c r="Z703" s="123"/>
      <c r="AA703" s="123"/>
      <c r="AB703" s="123"/>
      <c r="AC703" s="123"/>
      <c r="AD703" s="123"/>
      <c r="AE703" s="123"/>
    </row>
    <row r="704">
      <c r="A704" s="130">
        <v>12600.0</v>
      </c>
      <c r="B704" s="131" t="s">
        <v>6483</v>
      </c>
      <c r="C704" s="132" t="b">
        <v>1</v>
      </c>
      <c r="D704" s="133">
        <v>44420.0</v>
      </c>
      <c r="E704" s="128" t="str">
        <f t="shared" si="29"/>
        <v>#VALUE!</v>
      </c>
      <c r="F704" s="128" t="str">
        <f t="shared" si="30"/>
        <v>#VALUE!</v>
      </c>
      <c r="G704" s="128" t="str">
        <f t="shared" si="31"/>
        <v>#VALUE!</v>
      </c>
      <c r="H704" s="128" t="str">
        <f t="shared" si="32"/>
        <v>#VALUE!</v>
      </c>
      <c r="I704" s="128" t="str">
        <f t="shared" si="33"/>
        <v>#VALUE!</v>
      </c>
      <c r="J704" s="128" t="str">
        <f t="shared" si="34"/>
        <v>#VALUE!</v>
      </c>
      <c r="K704" s="128" t="str">
        <f t="shared" si="35"/>
        <v>#VALUE!</v>
      </c>
      <c r="L704" s="128" t="str">
        <f t="shared" si="36"/>
        <v>#VALUE!</v>
      </c>
      <c r="M704" s="128" t="str">
        <f t="shared" si="37"/>
        <v>#VALUE!</v>
      </c>
      <c r="N704" s="128" t="str">
        <f t="shared" si="38"/>
        <v>#VALUE!</v>
      </c>
      <c r="O704" s="128" t="str">
        <f t="shared" si="39"/>
        <v>#VALUE!</v>
      </c>
      <c r="P704" s="4" t="str">
        <f t="shared" si="12"/>
        <v>NO RX</v>
      </c>
      <c r="Q704" s="4" t="b">
        <v>0</v>
      </c>
      <c r="R704" s="4" t="str">
        <f t="shared" si="41"/>
        <v>LOW</v>
      </c>
      <c r="S704" s="3"/>
      <c r="T704" s="136">
        <f t="shared" si="42"/>
        <v>44420</v>
      </c>
      <c r="U704" s="4" t="str">
        <f t="shared" si="15"/>
        <v>DUE COMM</v>
      </c>
      <c r="V704" s="4" t="str">
        <f t="shared" si="16"/>
        <v> </v>
      </c>
      <c r="W704" s="123"/>
      <c r="X704" s="123"/>
      <c r="Y704" s="123"/>
      <c r="Z704" s="123"/>
      <c r="AA704" s="123"/>
      <c r="AB704" s="123"/>
      <c r="AC704" s="123"/>
      <c r="AD704" s="123"/>
      <c r="AE704" s="123"/>
    </row>
    <row r="705">
      <c r="A705" s="137">
        <v>12604.0</v>
      </c>
      <c r="B705" s="138" t="s">
        <v>6758</v>
      </c>
      <c r="C705" s="139" t="b">
        <v>1</v>
      </c>
      <c r="D705" s="133">
        <v>44496.0</v>
      </c>
      <c r="E705" s="128" t="str">
        <f t="shared" si="29"/>
        <v>#VALUE!</v>
      </c>
      <c r="F705" s="134" t="str">
        <f t="shared" si="30"/>
        <v>OPI RX</v>
      </c>
      <c r="G705" s="128" t="str">
        <f t="shared" si="31"/>
        <v>#VALUE!</v>
      </c>
      <c r="H705" s="128" t="str">
        <f t="shared" si="32"/>
        <v>#VALUE!</v>
      </c>
      <c r="I705" s="128" t="str">
        <f t="shared" si="33"/>
        <v>#VALUE!</v>
      </c>
      <c r="J705" s="128" t="str">
        <f t="shared" si="34"/>
        <v>#VALUE!</v>
      </c>
      <c r="K705" s="128" t="str">
        <f t="shared" si="35"/>
        <v>#VALUE!</v>
      </c>
      <c r="L705" s="128" t="str">
        <f t="shared" si="36"/>
        <v>#VALUE!</v>
      </c>
      <c r="M705" s="128" t="str">
        <f t="shared" si="37"/>
        <v>#VALUE!</v>
      </c>
      <c r="N705" s="128" t="str">
        <f t="shared" si="38"/>
        <v>#VALUE!</v>
      </c>
      <c r="O705" s="128" t="str">
        <f t="shared" si="39"/>
        <v>#VALUE!</v>
      </c>
      <c r="P705" s="135" t="str">
        <f t="shared" si="12"/>
        <v>OPIOIDS</v>
      </c>
      <c r="Q705" s="4" t="b">
        <v>0</v>
      </c>
      <c r="R705" s="4" t="str">
        <f t="shared" si="41"/>
        <v>LOW</v>
      </c>
      <c r="S705" s="3">
        <v>44123.0</v>
      </c>
      <c r="T705" s="136">
        <f t="shared" si="42"/>
        <v>44496</v>
      </c>
      <c r="U705" s="4" t="str">
        <f t="shared" si="15"/>
        <v>DUE COMM</v>
      </c>
      <c r="V705" s="4" t="str">
        <f t="shared" si="16"/>
        <v> </v>
      </c>
      <c r="W705" s="123"/>
      <c r="X705" s="123"/>
      <c r="Y705" s="123"/>
      <c r="Z705" s="123"/>
      <c r="AA705" s="123"/>
      <c r="AB705" s="123"/>
      <c r="AC705" s="123"/>
      <c r="AD705" s="123"/>
      <c r="AE705" s="123"/>
    </row>
    <row r="706">
      <c r="A706" s="127">
        <v>12612.0</v>
      </c>
      <c r="B706" s="2" t="s">
        <v>6722</v>
      </c>
      <c r="C706" s="124" t="b">
        <v>0</v>
      </c>
      <c r="D706" s="3" t="s">
        <v>6461</v>
      </c>
      <c r="E706" s="128" t="str">
        <f t="shared" si="29"/>
        <v>#VALUE!</v>
      </c>
      <c r="F706" s="128" t="str">
        <f t="shared" si="30"/>
        <v>#VALUE!</v>
      </c>
      <c r="G706" s="128" t="str">
        <f t="shared" si="31"/>
        <v>#VALUE!</v>
      </c>
      <c r="H706" s="128" t="str">
        <f t="shared" si="32"/>
        <v>#VALUE!</v>
      </c>
      <c r="I706" s="128" t="str">
        <f t="shared" si="33"/>
        <v>#VALUE!</v>
      </c>
      <c r="J706" s="128" t="str">
        <f t="shared" si="34"/>
        <v>#VALUE!</v>
      </c>
      <c r="K706" s="128" t="str">
        <f t="shared" si="35"/>
        <v>#VALUE!</v>
      </c>
      <c r="L706" s="128" t="str">
        <f t="shared" si="36"/>
        <v>#VALUE!</v>
      </c>
      <c r="M706" s="128" t="str">
        <f t="shared" si="37"/>
        <v>#VALUE!</v>
      </c>
      <c r="N706" s="128" t="str">
        <f t="shared" si="38"/>
        <v>#VALUE!</v>
      </c>
      <c r="O706" s="128" t="str">
        <f t="shared" si="39"/>
        <v>#VALUE!</v>
      </c>
      <c r="P706" s="4" t="str">
        <f t="shared" si="12"/>
        <v>NO RX</v>
      </c>
      <c r="Q706" s="4" t="b">
        <v>0</v>
      </c>
      <c r="R706" s="4" t="str">
        <f t="shared" si="41"/>
        <v>LOW</v>
      </c>
      <c r="S706" s="3"/>
      <c r="T706" s="3" t="str">
        <f t="shared" si="42"/>
        <v> - </v>
      </c>
      <c r="U706" s="4" t="str">
        <f t="shared" si="15"/>
        <v>DUE COMM</v>
      </c>
      <c r="V706" s="4" t="str">
        <f t="shared" si="16"/>
        <v> </v>
      </c>
      <c r="W706" s="123"/>
      <c r="X706" s="123"/>
      <c r="Y706" s="123"/>
      <c r="Z706" s="123"/>
      <c r="AA706" s="123"/>
      <c r="AB706" s="123"/>
      <c r="AC706" s="123"/>
      <c r="AD706" s="123"/>
      <c r="AE706" s="123"/>
    </row>
    <row r="707">
      <c r="A707" s="130">
        <v>12614.0</v>
      </c>
      <c r="B707" s="131" t="s">
        <v>6759</v>
      </c>
      <c r="C707" s="132" t="b">
        <v>1</v>
      </c>
      <c r="D707" s="133">
        <v>44533.0</v>
      </c>
      <c r="E707" s="128" t="str">
        <f t="shared" si="29"/>
        <v>#VALUE!</v>
      </c>
      <c r="F707" s="134" t="str">
        <f t="shared" si="30"/>
        <v>OPI RX</v>
      </c>
      <c r="G707" s="128" t="str">
        <f t="shared" si="31"/>
        <v>#VALUE!</v>
      </c>
      <c r="H707" s="128" t="str">
        <f t="shared" si="32"/>
        <v>#VALUE!</v>
      </c>
      <c r="I707" s="128" t="str">
        <f t="shared" si="33"/>
        <v>#VALUE!</v>
      </c>
      <c r="J707" s="128" t="str">
        <f t="shared" si="34"/>
        <v>#VALUE!</v>
      </c>
      <c r="K707" s="128" t="str">
        <f t="shared" si="35"/>
        <v>#VALUE!</v>
      </c>
      <c r="L707" s="128" t="str">
        <f t="shared" si="36"/>
        <v>#VALUE!</v>
      </c>
      <c r="M707" s="134" t="str">
        <f t="shared" si="37"/>
        <v>OPI RX</v>
      </c>
      <c r="N707" s="134" t="str">
        <f t="shared" si="38"/>
        <v>OPI RX</v>
      </c>
      <c r="O707" s="128" t="str">
        <f t="shared" si="39"/>
        <v>#VALUE!</v>
      </c>
      <c r="P707" s="135" t="str">
        <f t="shared" si="12"/>
        <v>OPIOIDS</v>
      </c>
      <c r="Q707" s="2" t="b">
        <v>0</v>
      </c>
      <c r="R707" s="4" t="str">
        <f t="shared" si="41"/>
        <v>LOW</v>
      </c>
      <c r="S707" s="3">
        <v>44505.0</v>
      </c>
      <c r="T707" s="136">
        <f t="shared" si="42"/>
        <v>44533</v>
      </c>
      <c r="U707" s="4" t="str">
        <f t="shared" si="15"/>
        <v> </v>
      </c>
      <c r="V707" s="4" t="str">
        <f t="shared" si="16"/>
        <v> </v>
      </c>
      <c r="W707" s="123"/>
      <c r="X707" s="123"/>
      <c r="Y707" s="123"/>
      <c r="Z707" s="123"/>
      <c r="AA707" s="123"/>
      <c r="AB707" s="123"/>
      <c r="AC707" s="123"/>
      <c r="AD707" s="123"/>
      <c r="AE707" s="123"/>
    </row>
    <row r="708">
      <c r="A708" s="137">
        <v>12617.0</v>
      </c>
      <c r="B708" s="131" t="s">
        <v>6477</v>
      </c>
      <c r="C708" s="132" t="b">
        <v>1</v>
      </c>
      <c r="D708" s="133">
        <v>44494.0</v>
      </c>
      <c r="E708" s="128" t="str">
        <f t="shared" si="29"/>
        <v>#VALUE!</v>
      </c>
      <c r="F708" s="128" t="str">
        <f t="shared" si="30"/>
        <v>#VALUE!</v>
      </c>
      <c r="G708" s="128" t="str">
        <f t="shared" si="31"/>
        <v>#VALUE!</v>
      </c>
      <c r="H708" s="128" t="str">
        <f t="shared" si="32"/>
        <v>#VALUE!</v>
      </c>
      <c r="I708" s="128" t="str">
        <f t="shared" si="33"/>
        <v>#VALUE!</v>
      </c>
      <c r="J708" s="128" t="str">
        <f t="shared" si="34"/>
        <v>#VALUE!</v>
      </c>
      <c r="K708" s="128" t="str">
        <f t="shared" si="35"/>
        <v>#VALUE!</v>
      </c>
      <c r="L708" s="128" t="str">
        <f t="shared" si="36"/>
        <v>#VALUE!</v>
      </c>
      <c r="M708" s="128" t="str">
        <f t="shared" si="37"/>
        <v>#VALUE!</v>
      </c>
      <c r="N708" s="128" t="str">
        <f t="shared" si="38"/>
        <v>#VALUE!</v>
      </c>
      <c r="O708" s="128" t="str">
        <f t="shared" si="39"/>
        <v>#VALUE!</v>
      </c>
      <c r="P708" s="4" t="str">
        <f t="shared" si="12"/>
        <v>NO RX</v>
      </c>
      <c r="Q708" s="4" t="b">
        <v>0</v>
      </c>
      <c r="R708" s="4" t="str">
        <f t="shared" si="41"/>
        <v>LOW</v>
      </c>
      <c r="S708" s="3">
        <v>44378.0</v>
      </c>
      <c r="T708" s="136">
        <f t="shared" si="42"/>
        <v>44494</v>
      </c>
      <c r="U708" s="4" t="str">
        <f t="shared" si="15"/>
        <v> </v>
      </c>
      <c r="V708" s="4" t="str">
        <f t="shared" si="16"/>
        <v> </v>
      </c>
      <c r="W708" s="123"/>
      <c r="X708" s="123"/>
      <c r="Y708" s="123"/>
      <c r="Z708" s="123"/>
      <c r="AA708" s="123"/>
      <c r="AB708" s="123"/>
      <c r="AC708" s="123"/>
      <c r="AD708" s="123"/>
      <c r="AE708" s="123"/>
    </row>
    <row r="709">
      <c r="A709" s="137">
        <v>12620.0</v>
      </c>
      <c r="B709" s="149" t="s">
        <v>6526</v>
      </c>
      <c r="C709" s="139" t="b">
        <v>1</v>
      </c>
      <c r="D709" s="140">
        <v>44579.0</v>
      </c>
      <c r="E709" s="134" t="str">
        <f t="shared" si="29"/>
        <v>OPI RX</v>
      </c>
      <c r="F709" s="128" t="str">
        <f t="shared" si="30"/>
        <v>#VALUE!</v>
      </c>
      <c r="G709" s="128" t="str">
        <f t="shared" si="31"/>
        <v>#VALUE!</v>
      </c>
      <c r="H709" s="128" t="str">
        <f t="shared" si="32"/>
        <v>#VALUE!</v>
      </c>
      <c r="I709" s="128" t="str">
        <f t="shared" si="33"/>
        <v>#VALUE!</v>
      </c>
      <c r="J709" s="128" t="str">
        <f t="shared" si="34"/>
        <v>#VALUE!</v>
      </c>
      <c r="K709" s="128" t="str">
        <f t="shared" si="35"/>
        <v>#VALUE!</v>
      </c>
      <c r="L709" s="128" t="str">
        <f t="shared" si="36"/>
        <v>#VALUE!</v>
      </c>
      <c r="M709" s="128" t="str">
        <f t="shared" si="37"/>
        <v>#VALUE!</v>
      </c>
      <c r="N709" s="128" t="str">
        <f t="shared" si="38"/>
        <v>#VALUE!</v>
      </c>
      <c r="O709" s="128" t="str">
        <f t="shared" si="39"/>
        <v>#VALUE!</v>
      </c>
      <c r="P709" s="135" t="str">
        <f t="shared" si="12"/>
        <v>OPIOIDS</v>
      </c>
      <c r="Q709" s="4" t="b">
        <v>1</v>
      </c>
      <c r="R709" s="135" t="str">
        <f t="shared" si="41"/>
        <v>HIGH</v>
      </c>
      <c r="S709" s="3"/>
      <c r="T709" s="136">
        <f t="shared" si="42"/>
        <v>44579</v>
      </c>
      <c r="U709" s="4" t="str">
        <f t="shared" si="15"/>
        <v>DUE COMM</v>
      </c>
      <c r="V709" s="4" t="str">
        <f t="shared" si="16"/>
        <v> </v>
      </c>
      <c r="W709" s="123"/>
      <c r="X709" s="123"/>
      <c r="Y709" s="123"/>
      <c r="Z709" s="123"/>
      <c r="AA709" s="123"/>
      <c r="AB709" s="123"/>
      <c r="AC709" s="123"/>
      <c r="AD709" s="123"/>
      <c r="AE709" s="123"/>
    </row>
    <row r="710">
      <c r="A710" s="127">
        <v>12622.0</v>
      </c>
      <c r="B710" s="2" t="s">
        <v>6760</v>
      </c>
      <c r="C710" s="124" t="b">
        <v>0</v>
      </c>
      <c r="D710" s="3" t="s">
        <v>6461</v>
      </c>
      <c r="E710" s="128" t="str">
        <f t="shared" si="29"/>
        <v>#VALUE!</v>
      </c>
      <c r="F710" s="128" t="str">
        <f t="shared" si="30"/>
        <v>#VALUE!</v>
      </c>
      <c r="G710" s="128" t="str">
        <f t="shared" si="31"/>
        <v>#VALUE!</v>
      </c>
      <c r="H710" s="128" t="str">
        <f t="shared" si="32"/>
        <v>#VALUE!</v>
      </c>
      <c r="I710" s="128" t="str">
        <f t="shared" si="33"/>
        <v>#VALUE!</v>
      </c>
      <c r="J710" s="128" t="str">
        <f t="shared" si="34"/>
        <v>#VALUE!</v>
      </c>
      <c r="K710" s="128" t="str">
        <f t="shared" si="35"/>
        <v>#VALUE!</v>
      </c>
      <c r="L710" s="128" t="str">
        <f t="shared" si="36"/>
        <v>#VALUE!</v>
      </c>
      <c r="M710" s="134" t="str">
        <f t="shared" si="37"/>
        <v>OPI RX</v>
      </c>
      <c r="N710" s="128" t="str">
        <f t="shared" si="38"/>
        <v>#VALUE!</v>
      </c>
      <c r="O710" s="128" t="str">
        <f t="shared" si="39"/>
        <v>#VALUE!</v>
      </c>
      <c r="P710" s="135" t="str">
        <f t="shared" si="12"/>
        <v>OPIOIDS</v>
      </c>
      <c r="Q710" s="4" t="b">
        <v>0</v>
      </c>
      <c r="R710" s="4" t="str">
        <f t="shared" si="41"/>
        <v>LOW</v>
      </c>
      <c r="S710" s="3"/>
      <c r="T710" s="3" t="str">
        <f t="shared" si="42"/>
        <v> - </v>
      </c>
      <c r="U710" s="4" t="str">
        <f t="shared" si="15"/>
        <v>DUE COMM</v>
      </c>
      <c r="V710" s="4" t="str">
        <f t="shared" si="16"/>
        <v> </v>
      </c>
      <c r="W710" s="123"/>
      <c r="X710" s="123"/>
      <c r="Y710" s="123"/>
      <c r="Z710" s="123"/>
      <c r="AA710" s="123"/>
      <c r="AB710" s="123"/>
      <c r="AC710" s="123"/>
      <c r="AD710" s="123"/>
      <c r="AE710" s="123"/>
    </row>
    <row r="711">
      <c r="A711" s="142">
        <v>12623.0</v>
      </c>
      <c r="B711" s="143" t="s">
        <v>6465</v>
      </c>
      <c r="C711" s="122" t="b">
        <v>0</v>
      </c>
      <c r="D711" s="3" t="s">
        <v>6461</v>
      </c>
      <c r="E711" s="134" t="str">
        <f t="shared" si="29"/>
        <v>OPI RX</v>
      </c>
      <c r="F711" s="128" t="str">
        <f t="shared" si="30"/>
        <v>#VALUE!</v>
      </c>
      <c r="G711" s="128" t="str">
        <f t="shared" si="31"/>
        <v>#VALUE!</v>
      </c>
      <c r="H711" s="128" t="str">
        <f t="shared" si="32"/>
        <v>#VALUE!</v>
      </c>
      <c r="I711" s="128" t="str">
        <f t="shared" si="33"/>
        <v>#VALUE!</v>
      </c>
      <c r="J711" s="128" t="str">
        <f t="shared" si="34"/>
        <v>#VALUE!</v>
      </c>
      <c r="K711" s="128" t="str">
        <f t="shared" si="35"/>
        <v>#VALUE!</v>
      </c>
      <c r="L711" s="128" t="str">
        <f t="shared" si="36"/>
        <v>#VALUE!</v>
      </c>
      <c r="M711" s="128" t="str">
        <f t="shared" si="37"/>
        <v>#VALUE!</v>
      </c>
      <c r="N711" s="128" t="str">
        <f t="shared" si="38"/>
        <v>#VALUE!</v>
      </c>
      <c r="O711" s="128" t="str">
        <f t="shared" si="39"/>
        <v>#VALUE!</v>
      </c>
      <c r="P711" s="135" t="str">
        <f t="shared" si="12"/>
        <v>OPIOIDS</v>
      </c>
      <c r="Q711" s="4" t="b">
        <v>0</v>
      </c>
      <c r="R711" s="4" t="str">
        <f t="shared" si="41"/>
        <v>LOW</v>
      </c>
      <c r="S711" s="3"/>
      <c r="T711" s="3" t="str">
        <f t="shared" si="42"/>
        <v> - </v>
      </c>
      <c r="U711" s="4" t="str">
        <f t="shared" si="15"/>
        <v>DUE COMM</v>
      </c>
      <c r="V711" s="4" t="str">
        <f t="shared" si="16"/>
        <v> </v>
      </c>
      <c r="W711" s="123"/>
      <c r="X711" s="123"/>
      <c r="Y711" s="123"/>
      <c r="Z711" s="123"/>
      <c r="AA711" s="123"/>
      <c r="AB711" s="123"/>
      <c r="AC711" s="123"/>
      <c r="AD711" s="123"/>
      <c r="AE711" s="123"/>
    </row>
    <row r="712">
      <c r="A712" s="142">
        <v>12636.0</v>
      </c>
      <c r="B712" s="143" t="s">
        <v>6761</v>
      </c>
      <c r="C712" s="122" t="b">
        <v>0</v>
      </c>
      <c r="D712" s="3" t="s">
        <v>6461</v>
      </c>
      <c r="E712" s="128" t="str">
        <f t="shared" si="29"/>
        <v>#VALUE!</v>
      </c>
      <c r="F712" s="128" t="str">
        <f t="shared" si="30"/>
        <v>#VALUE!</v>
      </c>
      <c r="G712" s="128" t="str">
        <f t="shared" si="31"/>
        <v>#VALUE!</v>
      </c>
      <c r="H712" s="128" t="str">
        <f t="shared" si="32"/>
        <v>#VALUE!</v>
      </c>
      <c r="I712" s="128" t="str">
        <f t="shared" si="33"/>
        <v>#VALUE!</v>
      </c>
      <c r="J712" s="128" t="str">
        <f t="shared" si="34"/>
        <v>#VALUE!</v>
      </c>
      <c r="K712" s="128" t="str">
        <f t="shared" si="35"/>
        <v>#VALUE!</v>
      </c>
      <c r="L712" s="128" t="str">
        <f t="shared" si="36"/>
        <v>#VALUE!</v>
      </c>
      <c r="M712" s="128" t="str">
        <f t="shared" si="37"/>
        <v>#VALUE!</v>
      </c>
      <c r="N712" s="128" t="str">
        <f t="shared" si="38"/>
        <v>#VALUE!</v>
      </c>
      <c r="O712" s="128" t="str">
        <f t="shared" si="39"/>
        <v>#VALUE!</v>
      </c>
      <c r="P712" s="4" t="str">
        <f t="shared" si="12"/>
        <v>NO RX</v>
      </c>
      <c r="Q712" s="4" t="b">
        <v>0</v>
      </c>
      <c r="R712" s="4" t="str">
        <f t="shared" si="41"/>
        <v>LOW</v>
      </c>
      <c r="S712" s="3"/>
      <c r="T712" s="3" t="str">
        <f t="shared" si="42"/>
        <v> - </v>
      </c>
      <c r="U712" s="4" t="str">
        <f t="shared" si="15"/>
        <v>DUE COMM</v>
      </c>
      <c r="V712" s="4" t="str">
        <f t="shared" si="16"/>
        <v> </v>
      </c>
      <c r="W712" s="123"/>
      <c r="X712" s="123"/>
      <c r="Y712" s="123"/>
      <c r="Z712" s="123"/>
      <c r="AA712" s="123"/>
      <c r="AB712" s="123"/>
      <c r="AC712" s="123"/>
      <c r="AD712" s="123"/>
      <c r="AE712" s="123"/>
    </row>
    <row r="713">
      <c r="A713" s="137">
        <v>12638.0</v>
      </c>
      <c r="B713" s="138" t="s">
        <v>6463</v>
      </c>
      <c r="C713" s="139" t="b">
        <v>1</v>
      </c>
      <c r="D713" s="133">
        <v>44502.0</v>
      </c>
      <c r="E713" s="128" t="str">
        <f t="shared" si="29"/>
        <v>#VALUE!</v>
      </c>
      <c r="F713" s="134" t="str">
        <f t="shared" si="30"/>
        <v>OPI RX</v>
      </c>
      <c r="G713" s="128" t="str">
        <f t="shared" si="31"/>
        <v>#VALUE!</v>
      </c>
      <c r="H713" s="128" t="str">
        <f t="shared" si="32"/>
        <v>#VALUE!</v>
      </c>
      <c r="I713" s="128" t="str">
        <f t="shared" si="33"/>
        <v>#VALUE!</v>
      </c>
      <c r="J713" s="128" t="str">
        <f t="shared" si="34"/>
        <v>#VALUE!</v>
      </c>
      <c r="K713" s="128" t="str">
        <f t="shared" si="35"/>
        <v>#VALUE!</v>
      </c>
      <c r="L713" s="128" t="str">
        <f t="shared" si="36"/>
        <v>#VALUE!</v>
      </c>
      <c r="M713" s="128" t="str">
        <f t="shared" si="37"/>
        <v>#VALUE!</v>
      </c>
      <c r="N713" s="128" t="str">
        <f t="shared" si="38"/>
        <v>#VALUE!</v>
      </c>
      <c r="O713" s="128" t="str">
        <f t="shared" si="39"/>
        <v>#VALUE!</v>
      </c>
      <c r="P713" s="135" t="str">
        <f t="shared" si="12"/>
        <v>OPIOIDS</v>
      </c>
      <c r="Q713" s="4" t="b">
        <v>0</v>
      </c>
      <c r="R713" s="4" t="str">
        <f t="shared" si="41"/>
        <v>LOW</v>
      </c>
      <c r="S713" s="3">
        <v>44384.0</v>
      </c>
      <c r="T713" s="136">
        <f t="shared" si="42"/>
        <v>44502</v>
      </c>
      <c r="U713" s="4" t="str">
        <f t="shared" si="15"/>
        <v> </v>
      </c>
      <c r="V713" s="4" t="str">
        <f t="shared" si="16"/>
        <v> </v>
      </c>
      <c r="W713" s="123"/>
      <c r="X713" s="123"/>
      <c r="Y713" s="123"/>
      <c r="Z713" s="123"/>
      <c r="AA713" s="123"/>
      <c r="AB713" s="123"/>
      <c r="AC713" s="123"/>
      <c r="AD713" s="123"/>
      <c r="AE713" s="123"/>
    </row>
    <row r="714">
      <c r="A714" s="130">
        <v>12639.0</v>
      </c>
      <c r="B714" s="131" t="s">
        <v>6762</v>
      </c>
      <c r="C714" s="139" t="b">
        <v>1</v>
      </c>
      <c r="D714" s="133">
        <v>44556.0</v>
      </c>
      <c r="E714" s="134" t="str">
        <f t="shared" si="29"/>
        <v>OPI RX</v>
      </c>
      <c r="F714" s="128" t="str">
        <f t="shared" si="30"/>
        <v>#VALUE!</v>
      </c>
      <c r="G714" s="128" t="str">
        <f t="shared" si="31"/>
        <v>#VALUE!</v>
      </c>
      <c r="H714" s="128" t="str">
        <f t="shared" si="32"/>
        <v>#VALUE!</v>
      </c>
      <c r="I714" s="128" t="str">
        <f t="shared" si="33"/>
        <v>#VALUE!</v>
      </c>
      <c r="J714" s="128" t="str">
        <f t="shared" si="34"/>
        <v>#VALUE!</v>
      </c>
      <c r="K714" s="128" t="str">
        <f t="shared" si="35"/>
        <v>#VALUE!</v>
      </c>
      <c r="L714" s="128" t="str">
        <f t="shared" si="36"/>
        <v>#VALUE!</v>
      </c>
      <c r="M714" s="128" t="str">
        <f t="shared" si="37"/>
        <v>#VALUE!</v>
      </c>
      <c r="N714" s="134" t="str">
        <f t="shared" si="38"/>
        <v>OPI RX</v>
      </c>
      <c r="O714" s="128" t="str">
        <f t="shared" si="39"/>
        <v>#VALUE!</v>
      </c>
      <c r="P714" s="135" t="str">
        <f t="shared" si="12"/>
        <v>OPIOIDS</v>
      </c>
      <c r="Q714" s="4" t="b">
        <v>0</v>
      </c>
      <c r="R714" s="4" t="str">
        <f t="shared" si="41"/>
        <v>LOW</v>
      </c>
      <c r="S714" s="3">
        <v>44358.0</v>
      </c>
      <c r="T714" s="136">
        <f t="shared" si="42"/>
        <v>44556</v>
      </c>
      <c r="U714" s="4" t="str">
        <f t="shared" si="15"/>
        <v> </v>
      </c>
      <c r="V714" s="4" t="str">
        <f t="shared" si="16"/>
        <v> </v>
      </c>
      <c r="W714" s="123"/>
      <c r="X714" s="123"/>
      <c r="Y714" s="123"/>
      <c r="Z714" s="123"/>
      <c r="AA714" s="123"/>
      <c r="AB714" s="123"/>
      <c r="AC714" s="123"/>
      <c r="AD714" s="123"/>
      <c r="AE714" s="123"/>
    </row>
    <row r="715">
      <c r="A715" s="151">
        <v>12659.0</v>
      </c>
      <c r="B715" s="131" t="s">
        <v>6512</v>
      </c>
      <c r="C715" s="132" t="b">
        <v>1</v>
      </c>
      <c r="D715" s="133">
        <v>44495.0</v>
      </c>
      <c r="E715" s="128" t="str">
        <f t="shared" si="29"/>
        <v>#VALUE!</v>
      </c>
      <c r="F715" s="128" t="str">
        <f t="shared" si="30"/>
        <v>#VALUE!</v>
      </c>
      <c r="G715" s="128" t="str">
        <f t="shared" si="31"/>
        <v>#VALUE!</v>
      </c>
      <c r="H715" s="128" t="str">
        <f t="shared" si="32"/>
        <v>#VALUE!</v>
      </c>
      <c r="I715" s="128" t="str">
        <f t="shared" si="33"/>
        <v>#VALUE!</v>
      </c>
      <c r="J715" s="128" t="str">
        <f t="shared" si="34"/>
        <v>#VALUE!</v>
      </c>
      <c r="K715" s="128" t="str">
        <f t="shared" si="35"/>
        <v>#VALUE!</v>
      </c>
      <c r="L715" s="128" t="str">
        <f t="shared" si="36"/>
        <v>#VALUE!</v>
      </c>
      <c r="M715" s="134" t="str">
        <f t="shared" si="37"/>
        <v>OPI RX</v>
      </c>
      <c r="N715" s="128" t="str">
        <f t="shared" si="38"/>
        <v>#VALUE!</v>
      </c>
      <c r="O715" s="128" t="str">
        <f t="shared" si="39"/>
        <v>#VALUE!</v>
      </c>
      <c r="P715" s="135" t="str">
        <f t="shared" si="12"/>
        <v>OPIOIDS</v>
      </c>
      <c r="Q715" s="2" t="b">
        <v>0</v>
      </c>
      <c r="R715" s="4" t="str">
        <f t="shared" si="41"/>
        <v>LOW</v>
      </c>
      <c r="S715" s="3">
        <v>44405.0</v>
      </c>
      <c r="T715" s="136">
        <f t="shared" si="42"/>
        <v>44495</v>
      </c>
      <c r="U715" s="4" t="str">
        <f t="shared" si="15"/>
        <v> </v>
      </c>
      <c r="V715" s="4" t="str">
        <f t="shared" si="16"/>
        <v> </v>
      </c>
      <c r="W715" s="123"/>
      <c r="X715" s="123"/>
      <c r="Y715" s="123"/>
      <c r="Z715" s="123"/>
      <c r="AA715" s="123"/>
      <c r="AB715" s="123"/>
      <c r="AC715" s="123"/>
      <c r="AD715" s="123"/>
      <c r="AE715" s="123"/>
    </row>
    <row r="716">
      <c r="A716" s="127">
        <v>12661.0</v>
      </c>
      <c r="B716" s="2" t="s">
        <v>6763</v>
      </c>
      <c r="C716" s="122" t="b">
        <v>0</v>
      </c>
      <c r="D716" s="3" t="s">
        <v>6461</v>
      </c>
      <c r="E716" s="128" t="str">
        <f t="shared" si="29"/>
        <v>#VALUE!</v>
      </c>
      <c r="F716" s="128" t="str">
        <f t="shared" si="30"/>
        <v>#VALUE!</v>
      </c>
      <c r="G716" s="128" t="str">
        <f t="shared" si="31"/>
        <v>#VALUE!</v>
      </c>
      <c r="H716" s="128" t="str">
        <f t="shared" si="32"/>
        <v>#VALUE!</v>
      </c>
      <c r="I716" s="128" t="str">
        <f t="shared" si="33"/>
        <v>#VALUE!</v>
      </c>
      <c r="J716" s="128" t="str">
        <f t="shared" si="34"/>
        <v>#VALUE!</v>
      </c>
      <c r="K716" s="128" t="str">
        <f t="shared" si="35"/>
        <v>#VALUE!</v>
      </c>
      <c r="L716" s="128" t="str">
        <f t="shared" si="36"/>
        <v>#VALUE!</v>
      </c>
      <c r="M716" s="134" t="str">
        <f t="shared" si="37"/>
        <v>OPI RX</v>
      </c>
      <c r="N716" s="128" t="str">
        <f t="shared" si="38"/>
        <v>#VALUE!</v>
      </c>
      <c r="O716" s="128" t="str">
        <f t="shared" si="39"/>
        <v>#VALUE!</v>
      </c>
      <c r="P716" s="135" t="str">
        <f t="shared" si="12"/>
        <v>OPIOIDS</v>
      </c>
      <c r="Q716" s="2" t="b">
        <v>0</v>
      </c>
      <c r="R716" s="4" t="str">
        <f t="shared" si="41"/>
        <v>LOW</v>
      </c>
      <c r="S716" s="3"/>
      <c r="T716" s="3" t="str">
        <f t="shared" si="42"/>
        <v> - </v>
      </c>
      <c r="U716" s="4" t="str">
        <f t="shared" si="15"/>
        <v>DUE COMM</v>
      </c>
      <c r="V716" s="4" t="str">
        <f t="shared" si="16"/>
        <v> </v>
      </c>
      <c r="W716" s="123"/>
      <c r="X716" s="123"/>
      <c r="Y716" s="123"/>
      <c r="Z716" s="123"/>
      <c r="AA716" s="123"/>
      <c r="AB716" s="123"/>
      <c r="AC716" s="123"/>
      <c r="AD716" s="123"/>
      <c r="AE716" s="123"/>
    </row>
    <row r="717">
      <c r="A717" s="130">
        <v>12662.0</v>
      </c>
      <c r="B717" s="131" t="s">
        <v>6764</v>
      </c>
      <c r="C717" s="132" t="b">
        <v>1</v>
      </c>
      <c r="D717" s="133">
        <v>44480.0</v>
      </c>
      <c r="E717" s="128" t="str">
        <f t="shared" si="29"/>
        <v>#VALUE!</v>
      </c>
      <c r="F717" s="134" t="str">
        <f t="shared" si="30"/>
        <v>OPI RX</v>
      </c>
      <c r="G717" s="128" t="str">
        <f t="shared" si="31"/>
        <v>#VALUE!</v>
      </c>
      <c r="H717" s="134" t="str">
        <f t="shared" si="32"/>
        <v>OPI RX</v>
      </c>
      <c r="I717" s="128" t="str">
        <f t="shared" si="33"/>
        <v>#VALUE!</v>
      </c>
      <c r="J717" s="128" t="str">
        <f t="shared" si="34"/>
        <v>#VALUE!</v>
      </c>
      <c r="K717" s="128" t="str">
        <f t="shared" si="35"/>
        <v>#VALUE!</v>
      </c>
      <c r="L717" s="128" t="str">
        <f t="shared" si="36"/>
        <v>#VALUE!</v>
      </c>
      <c r="M717" s="128" t="str">
        <f t="shared" si="37"/>
        <v>#VALUE!</v>
      </c>
      <c r="N717" s="128" t="str">
        <f t="shared" si="38"/>
        <v>#VALUE!</v>
      </c>
      <c r="O717" s="128" t="str">
        <f t="shared" si="39"/>
        <v>#VALUE!</v>
      </c>
      <c r="P717" s="135" t="str">
        <f t="shared" si="12"/>
        <v>OPIOIDS</v>
      </c>
      <c r="Q717" s="4" t="b">
        <v>1</v>
      </c>
      <c r="R717" s="135" t="str">
        <f t="shared" si="41"/>
        <v>HIGH</v>
      </c>
      <c r="S717" s="3">
        <v>44363.0</v>
      </c>
      <c r="T717" s="136">
        <f t="shared" si="42"/>
        <v>44480</v>
      </c>
      <c r="U717" s="4" t="str">
        <f t="shared" si="15"/>
        <v> </v>
      </c>
      <c r="V717" s="4" t="str">
        <f t="shared" si="16"/>
        <v> </v>
      </c>
      <c r="W717" s="123"/>
      <c r="X717" s="123"/>
      <c r="Y717" s="123"/>
      <c r="Z717" s="123"/>
      <c r="AA717" s="123"/>
      <c r="AB717" s="123"/>
      <c r="AC717" s="123"/>
      <c r="AD717" s="123"/>
      <c r="AE717" s="123"/>
    </row>
    <row r="718">
      <c r="A718" s="142">
        <v>12665.0</v>
      </c>
      <c r="B718" s="143" t="s">
        <v>6465</v>
      </c>
      <c r="C718" s="124" t="b">
        <v>0</v>
      </c>
      <c r="D718" s="3" t="s">
        <v>6461</v>
      </c>
      <c r="E718" s="134" t="str">
        <f t="shared" si="29"/>
        <v>OPI RX</v>
      </c>
      <c r="F718" s="128" t="str">
        <f t="shared" si="30"/>
        <v>#VALUE!</v>
      </c>
      <c r="G718" s="128" t="str">
        <f t="shared" si="31"/>
        <v>#VALUE!</v>
      </c>
      <c r="H718" s="128" t="str">
        <f t="shared" si="32"/>
        <v>#VALUE!</v>
      </c>
      <c r="I718" s="128" t="str">
        <f t="shared" si="33"/>
        <v>#VALUE!</v>
      </c>
      <c r="J718" s="128" t="str">
        <f t="shared" si="34"/>
        <v>#VALUE!</v>
      </c>
      <c r="K718" s="128" t="str">
        <f t="shared" si="35"/>
        <v>#VALUE!</v>
      </c>
      <c r="L718" s="128" t="str">
        <f t="shared" si="36"/>
        <v>#VALUE!</v>
      </c>
      <c r="M718" s="128" t="str">
        <f t="shared" si="37"/>
        <v>#VALUE!</v>
      </c>
      <c r="N718" s="128" t="str">
        <f t="shared" si="38"/>
        <v>#VALUE!</v>
      </c>
      <c r="O718" s="128" t="str">
        <f t="shared" si="39"/>
        <v>#VALUE!</v>
      </c>
      <c r="P718" s="135" t="str">
        <f t="shared" si="12"/>
        <v>OPIOIDS</v>
      </c>
      <c r="Q718" s="4" t="b">
        <v>0</v>
      </c>
      <c r="R718" s="4" t="str">
        <f t="shared" si="41"/>
        <v>LOW</v>
      </c>
      <c r="S718" s="3"/>
      <c r="T718" s="3" t="str">
        <f t="shared" si="42"/>
        <v> - </v>
      </c>
      <c r="U718" s="4" t="str">
        <f t="shared" si="15"/>
        <v>DUE COMM</v>
      </c>
      <c r="V718" s="4" t="str">
        <f t="shared" si="16"/>
        <v> </v>
      </c>
      <c r="W718" s="123"/>
      <c r="X718" s="123"/>
      <c r="Y718" s="123"/>
      <c r="Z718" s="123"/>
      <c r="AA718" s="123"/>
      <c r="AB718" s="123"/>
      <c r="AC718" s="123"/>
      <c r="AD718" s="123"/>
      <c r="AE718" s="123"/>
    </row>
    <row r="719">
      <c r="A719" s="127">
        <v>12669.0</v>
      </c>
      <c r="B719" s="2" t="s">
        <v>6765</v>
      </c>
      <c r="C719" s="122" t="b">
        <v>0</v>
      </c>
      <c r="D719" s="3" t="s">
        <v>6461</v>
      </c>
      <c r="E719" s="128" t="str">
        <f t="shared" si="29"/>
        <v>#VALUE!</v>
      </c>
      <c r="F719" s="128" t="str">
        <f t="shared" si="30"/>
        <v>#VALUE!</v>
      </c>
      <c r="G719" s="128" t="str">
        <f t="shared" si="31"/>
        <v>#VALUE!</v>
      </c>
      <c r="H719" s="128" t="str">
        <f t="shared" si="32"/>
        <v>#VALUE!</v>
      </c>
      <c r="I719" s="128" t="str">
        <f t="shared" si="33"/>
        <v>#VALUE!</v>
      </c>
      <c r="J719" s="128" t="str">
        <f t="shared" si="34"/>
        <v>#VALUE!</v>
      </c>
      <c r="K719" s="128" t="str">
        <f t="shared" si="35"/>
        <v>#VALUE!</v>
      </c>
      <c r="L719" s="128" t="str">
        <f t="shared" si="36"/>
        <v>#VALUE!</v>
      </c>
      <c r="M719" s="128" t="str">
        <f t="shared" si="37"/>
        <v>#VALUE!</v>
      </c>
      <c r="N719" s="128" t="str">
        <f t="shared" si="38"/>
        <v>#VALUE!</v>
      </c>
      <c r="O719" s="128" t="str">
        <f t="shared" si="39"/>
        <v>#VALUE!</v>
      </c>
      <c r="P719" s="4" t="str">
        <f t="shared" si="12"/>
        <v>NO RX</v>
      </c>
      <c r="Q719" s="4" t="b">
        <v>0</v>
      </c>
      <c r="R719" s="4" t="str">
        <f t="shared" si="41"/>
        <v>LOW</v>
      </c>
      <c r="S719" s="3"/>
      <c r="T719" s="3" t="str">
        <f t="shared" si="42"/>
        <v> - </v>
      </c>
      <c r="U719" s="4" t="str">
        <f t="shared" si="15"/>
        <v>DUE COMM</v>
      </c>
      <c r="V719" s="4" t="str">
        <f t="shared" si="16"/>
        <v> </v>
      </c>
      <c r="W719" s="123"/>
      <c r="X719" s="123"/>
      <c r="Y719" s="123"/>
      <c r="Z719" s="123"/>
      <c r="AA719" s="123"/>
      <c r="AB719" s="123"/>
      <c r="AC719" s="123"/>
      <c r="AD719" s="123"/>
      <c r="AE719" s="123"/>
    </row>
    <row r="720">
      <c r="A720" s="142">
        <v>12671.0</v>
      </c>
      <c r="B720" s="143" t="s">
        <v>6476</v>
      </c>
      <c r="C720" s="124" t="b">
        <v>0</v>
      </c>
      <c r="D720" s="3" t="s">
        <v>6461</v>
      </c>
      <c r="E720" s="128" t="str">
        <f t="shared" si="29"/>
        <v>#VALUE!</v>
      </c>
      <c r="F720" s="128" t="str">
        <f t="shared" si="30"/>
        <v>#VALUE!</v>
      </c>
      <c r="G720" s="134" t="str">
        <f t="shared" si="31"/>
        <v>OPI RX</v>
      </c>
      <c r="H720" s="128" t="str">
        <f t="shared" si="32"/>
        <v>#VALUE!</v>
      </c>
      <c r="I720" s="128" t="str">
        <f t="shared" si="33"/>
        <v>#VALUE!</v>
      </c>
      <c r="J720" s="128" t="str">
        <f t="shared" si="34"/>
        <v>#VALUE!</v>
      </c>
      <c r="K720" s="128" t="str">
        <f t="shared" si="35"/>
        <v>#VALUE!</v>
      </c>
      <c r="L720" s="128" t="str">
        <f t="shared" si="36"/>
        <v>#VALUE!</v>
      </c>
      <c r="M720" s="128" t="str">
        <f t="shared" si="37"/>
        <v>#VALUE!</v>
      </c>
      <c r="N720" s="128" t="str">
        <f t="shared" si="38"/>
        <v>#VALUE!</v>
      </c>
      <c r="O720" s="128" t="str">
        <f t="shared" si="39"/>
        <v>#VALUE!</v>
      </c>
      <c r="P720" s="135" t="str">
        <f t="shared" si="12"/>
        <v>OPIOIDS</v>
      </c>
      <c r="Q720" s="4" t="b">
        <v>0</v>
      </c>
      <c r="R720" s="4" t="str">
        <f t="shared" si="41"/>
        <v>LOW</v>
      </c>
      <c r="S720" s="3"/>
      <c r="T720" s="3" t="str">
        <f t="shared" si="42"/>
        <v> - </v>
      </c>
      <c r="U720" s="4" t="str">
        <f t="shared" si="15"/>
        <v>DUE COMM</v>
      </c>
      <c r="V720" s="4" t="str">
        <f t="shared" si="16"/>
        <v> </v>
      </c>
      <c r="W720" s="123"/>
      <c r="X720" s="123"/>
      <c r="Y720" s="123"/>
      <c r="Z720" s="123"/>
      <c r="AA720" s="123"/>
      <c r="AB720" s="123"/>
      <c r="AC720" s="123"/>
      <c r="AD720" s="123"/>
      <c r="AE720" s="123"/>
    </row>
    <row r="721">
      <c r="A721" s="130">
        <v>12675.0</v>
      </c>
      <c r="B721" s="131" t="s">
        <v>6463</v>
      </c>
      <c r="C721" s="132" t="b">
        <v>1</v>
      </c>
      <c r="D721" s="133">
        <v>44480.0</v>
      </c>
      <c r="E721" s="128" t="str">
        <f t="shared" si="29"/>
        <v>#VALUE!</v>
      </c>
      <c r="F721" s="134" t="str">
        <f t="shared" si="30"/>
        <v>OPI RX</v>
      </c>
      <c r="G721" s="128" t="str">
        <f t="shared" si="31"/>
        <v>#VALUE!</v>
      </c>
      <c r="H721" s="128" t="str">
        <f t="shared" si="32"/>
        <v>#VALUE!</v>
      </c>
      <c r="I721" s="128" t="str">
        <f t="shared" si="33"/>
        <v>#VALUE!</v>
      </c>
      <c r="J721" s="128" t="str">
        <f t="shared" si="34"/>
        <v>#VALUE!</v>
      </c>
      <c r="K721" s="128" t="str">
        <f t="shared" si="35"/>
        <v>#VALUE!</v>
      </c>
      <c r="L721" s="128" t="str">
        <f t="shared" si="36"/>
        <v>#VALUE!</v>
      </c>
      <c r="M721" s="128" t="str">
        <f t="shared" si="37"/>
        <v>#VALUE!</v>
      </c>
      <c r="N721" s="128" t="str">
        <f t="shared" si="38"/>
        <v>#VALUE!</v>
      </c>
      <c r="O721" s="128" t="str">
        <f t="shared" si="39"/>
        <v>#VALUE!</v>
      </c>
      <c r="P721" s="135" t="str">
        <f t="shared" si="12"/>
        <v>OPIOIDS</v>
      </c>
      <c r="Q721" s="2" t="b">
        <v>0</v>
      </c>
      <c r="R721" s="4" t="str">
        <f t="shared" si="41"/>
        <v>LOW</v>
      </c>
      <c r="S721" s="3">
        <v>44473.0</v>
      </c>
      <c r="T721" s="136">
        <f t="shared" si="42"/>
        <v>44480</v>
      </c>
      <c r="U721" s="4" t="str">
        <f t="shared" si="15"/>
        <v> </v>
      </c>
      <c r="V721" s="4" t="str">
        <f t="shared" si="16"/>
        <v> </v>
      </c>
      <c r="W721" s="123"/>
      <c r="X721" s="123"/>
      <c r="Y721" s="123"/>
      <c r="Z721" s="123"/>
      <c r="AA721" s="123"/>
      <c r="AB721" s="123"/>
      <c r="AC721" s="123"/>
      <c r="AD721" s="123"/>
      <c r="AE721" s="123"/>
    </row>
    <row r="722">
      <c r="A722" s="130">
        <v>12676.0</v>
      </c>
      <c r="B722" s="131" t="s">
        <v>6766</v>
      </c>
      <c r="C722" s="132" t="b">
        <v>1</v>
      </c>
      <c r="D722" s="133">
        <v>44440.0</v>
      </c>
      <c r="E722" s="128" t="str">
        <f t="shared" si="29"/>
        <v>#VALUE!</v>
      </c>
      <c r="F722" s="134" t="str">
        <f t="shared" si="30"/>
        <v>OPI RX</v>
      </c>
      <c r="G722" s="128" t="str">
        <f t="shared" si="31"/>
        <v>#VALUE!</v>
      </c>
      <c r="H722" s="128" t="str">
        <f t="shared" si="32"/>
        <v>#VALUE!</v>
      </c>
      <c r="I722" s="128" t="str">
        <f t="shared" si="33"/>
        <v>#VALUE!</v>
      </c>
      <c r="J722" s="128" t="str">
        <f t="shared" si="34"/>
        <v>#VALUE!</v>
      </c>
      <c r="K722" s="128" t="str">
        <f t="shared" si="35"/>
        <v>#VALUE!</v>
      </c>
      <c r="L722" s="128" t="str">
        <f t="shared" si="36"/>
        <v>#VALUE!</v>
      </c>
      <c r="M722" s="128" t="str">
        <f t="shared" si="37"/>
        <v>#VALUE!</v>
      </c>
      <c r="N722" s="128" t="str">
        <f t="shared" si="38"/>
        <v>#VALUE!</v>
      </c>
      <c r="O722" s="128" t="str">
        <f t="shared" si="39"/>
        <v>#VALUE!</v>
      </c>
      <c r="P722" s="135" t="str">
        <f t="shared" si="12"/>
        <v>OPIOIDS</v>
      </c>
      <c r="Q722" s="4" t="b">
        <v>0</v>
      </c>
      <c r="R722" s="4" t="str">
        <f t="shared" si="41"/>
        <v>LOW</v>
      </c>
      <c r="S722" s="3"/>
      <c r="T722" s="136">
        <f t="shared" si="42"/>
        <v>44440</v>
      </c>
      <c r="U722" s="4" t="str">
        <f t="shared" si="15"/>
        <v>DUE COMM</v>
      </c>
      <c r="V722" s="4" t="str">
        <f t="shared" si="16"/>
        <v> </v>
      </c>
      <c r="W722" s="123"/>
      <c r="X722" s="123"/>
      <c r="Y722" s="123"/>
      <c r="Z722" s="123"/>
      <c r="AA722" s="123"/>
      <c r="AB722" s="123"/>
      <c r="AC722" s="123"/>
      <c r="AD722" s="123"/>
      <c r="AE722" s="123"/>
    </row>
    <row r="723">
      <c r="A723" s="142">
        <v>12677.0</v>
      </c>
      <c r="B723" s="143" t="s">
        <v>6465</v>
      </c>
      <c r="C723" s="124" t="b">
        <v>0</v>
      </c>
      <c r="D723" s="3" t="s">
        <v>6461</v>
      </c>
      <c r="E723" s="134" t="str">
        <f t="shared" si="29"/>
        <v>OPI RX</v>
      </c>
      <c r="F723" s="128" t="str">
        <f t="shared" si="30"/>
        <v>#VALUE!</v>
      </c>
      <c r="G723" s="128" t="str">
        <f t="shared" si="31"/>
        <v>#VALUE!</v>
      </c>
      <c r="H723" s="128" t="str">
        <f t="shared" si="32"/>
        <v>#VALUE!</v>
      </c>
      <c r="I723" s="128" t="str">
        <f t="shared" si="33"/>
        <v>#VALUE!</v>
      </c>
      <c r="J723" s="128" t="str">
        <f t="shared" si="34"/>
        <v>#VALUE!</v>
      </c>
      <c r="K723" s="128" t="str">
        <f t="shared" si="35"/>
        <v>#VALUE!</v>
      </c>
      <c r="L723" s="128" t="str">
        <f t="shared" si="36"/>
        <v>#VALUE!</v>
      </c>
      <c r="M723" s="128" t="str">
        <f t="shared" si="37"/>
        <v>#VALUE!</v>
      </c>
      <c r="N723" s="128" t="str">
        <f t="shared" si="38"/>
        <v>#VALUE!</v>
      </c>
      <c r="O723" s="128" t="str">
        <f t="shared" si="39"/>
        <v>#VALUE!</v>
      </c>
      <c r="P723" s="135" t="str">
        <f t="shared" si="12"/>
        <v>OPIOIDS</v>
      </c>
      <c r="Q723" s="4" t="b">
        <v>0</v>
      </c>
      <c r="R723" s="4" t="str">
        <f t="shared" si="41"/>
        <v>LOW</v>
      </c>
      <c r="S723" s="3"/>
      <c r="T723" s="3" t="str">
        <f t="shared" si="42"/>
        <v> - </v>
      </c>
      <c r="U723" s="4" t="str">
        <f t="shared" si="15"/>
        <v>DUE COMM</v>
      </c>
      <c r="V723" s="4" t="str">
        <f t="shared" si="16"/>
        <v> </v>
      </c>
      <c r="W723" s="123"/>
      <c r="X723" s="123"/>
      <c r="Y723" s="123"/>
      <c r="Z723" s="123"/>
      <c r="AA723" s="123"/>
      <c r="AB723" s="123"/>
      <c r="AC723" s="123"/>
      <c r="AD723" s="123"/>
      <c r="AE723" s="123"/>
    </row>
    <row r="724">
      <c r="A724" s="137">
        <v>12682.0</v>
      </c>
      <c r="B724" s="138" t="s">
        <v>6767</v>
      </c>
      <c r="C724" s="139" t="b">
        <v>1</v>
      </c>
      <c r="D724" s="133">
        <v>44539.0</v>
      </c>
      <c r="E724" s="128" t="str">
        <f t="shared" si="29"/>
        <v>#VALUE!</v>
      </c>
      <c r="F724" s="128" t="str">
        <f t="shared" si="30"/>
        <v>#VALUE!</v>
      </c>
      <c r="G724" s="134" t="str">
        <f t="shared" si="31"/>
        <v>OPI RX</v>
      </c>
      <c r="H724" s="134" t="str">
        <f t="shared" si="32"/>
        <v>OPI RX</v>
      </c>
      <c r="I724" s="128" t="str">
        <f t="shared" si="33"/>
        <v>#VALUE!</v>
      </c>
      <c r="J724" s="128" t="str">
        <f t="shared" si="34"/>
        <v>#VALUE!</v>
      </c>
      <c r="K724" s="128" t="str">
        <f t="shared" si="35"/>
        <v>#VALUE!</v>
      </c>
      <c r="L724" s="128" t="str">
        <f t="shared" si="36"/>
        <v>#VALUE!</v>
      </c>
      <c r="M724" s="128" t="str">
        <f t="shared" si="37"/>
        <v>#VALUE!</v>
      </c>
      <c r="N724" s="128" t="str">
        <f t="shared" si="38"/>
        <v>#VALUE!</v>
      </c>
      <c r="O724" s="128" t="str">
        <f t="shared" si="39"/>
        <v>#VALUE!</v>
      </c>
      <c r="P724" s="135" t="str">
        <f t="shared" si="12"/>
        <v>OPIOIDS</v>
      </c>
      <c r="Q724" s="4" t="b">
        <v>0</v>
      </c>
      <c r="R724" s="4" t="str">
        <f t="shared" si="41"/>
        <v>LOW</v>
      </c>
      <c r="S724" s="3">
        <v>44418.0</v>
      </c>
      <c r="T724" s="136">
        <f t="shared" si="42"/>
        <v>44539</v>
      </c>
      <c r="U724" s="4" t="str">
        <f t="shared" si="15"/>
        <v> </v>
      </c>
      <c r="V724" s="4" t="str">
        <f t="shared" si="16"/>
        <v> </v>
      </c>
      <c r="W724" s="123"/>
      <c r="X724" s="123"/>
      <c r="Y724" s="123"/>
      <c r="Z724" s="123"/>
      <c r="AA724" s="123"/>
      <c r="AB724" s="123"/>
      <c r="AC724" s="123"/>
      <c r="AD724" s="123"/>
      <c r="AE724" s="123"/>
    </row>
    <row r="725">
      <c r="A725" s="142">
        <v>12683.0</v>
      </c>
      <c r="B725" s="143" t="s">
        <v>6483</v>
      </c>
      <c r="C725" s="124" t="b">
        <v>0</v>
      </c>
      <c r="D725" s="3" t="s">
        <v>6461</v>
      </c>
      <c r="E725" s="128" t="str">
        <f t="shared" si="29"/>
        <v>#VALUE!</v>
      </c>
      <c r="F725" s="128" t="str">
        <f t="shared" si="30"/>
        <v>#VALUE!</v>
      </c>
      <c r="G725" s="128" t="str">
        <f t="shared" si="31"/>
        <v>#VALUE!</v>
      </c>
      <c r="H725" s="128" t="str">
        <f t="shared" si="32"/>
        <v>#VALUE!</v>
      </c>
      <c r="I725" s="128" t="str">
        <f t="shared" si="33"/>
        <v>#VALUE!</v>
      </c>
      <c r="J725" s="128" t="str">
        <f t="shared" si="34"/>
        <v>#VALUE!</v>
      </c>
      <c r="K725" s="128" t="str">
        <f t="shared" si="35"/>
        <v>#VALUE!</v>
      </c>
      <c r="L725" s="128" t="str">
        <f t="shared" si="36"/>
        <v>#VALUE!</v>
      </c>
      <c r="M725" s="128" t="str">
        <f t="shared" si="37"/>
        <v>#VALUE!</v>
      </c>
      <c r="N725" s="128" t="str">
        <f t="shared" si="38"/>
        <v>#VALUE!</v>
      </c>
      <c r="O725" s="128" t="str">
        <f t="shared" si="39"/>
        <v>#VALUE!</v>
      </c>
      <c r="P725" s="4" t="str">
        <f t="shared" si="12"/>
        <v>NO RX</v>
      </c>
      <c r="Q725" s="4" t="b">
        <v>0</v>
      </c>
      <c r="R725" s="4" t="str">
        <f t="shared" si="41"/>
        <v>LOW</v>
      </c>
      <c r="S725" s="3"/>
      <c r="T725" s="3" t="str">
        <f t="shared" si="42"/>
        <v> - </v>
      </c>
      <c r="U725" s="4" t="str">
        <f t="shared" si="15"/>
        <v>DUE COMM</v>
      </c>
      <c r="V725" s="4" t="str">
        <f t="shared" si="16"/>
        <v> </v>
      </c>
      <c r="W725" s="123"/>
      <c r="X725" s="123"/>
      <c r="Y725" s="123"/>
      <c r="Z725" s="123"/>
      <c r="AA725" s="123"/>
      <c r="AB725" s="123"/>
      <c r="AC725" s="123"/>
      <c r="AD725" s="123"/>
      <c r="AE725" s="123"/>
    </row>
    <row r="726">
      <c r="A726" s="142">
        <v>12690.0</v>
      </c>
      <c r="B726" s="143" t="s">
        <v>6491</v>
      </c>
      <c r="C726" s="124" t="b">
        <v>0</v>
      </c>
      <c r="D726" s="3" t="s">
        <v>6461</v>
      </c>
      <c r="E726" s="128" t="str">
        <f t="shared" si="29"/>
        <v>#VALUE!</v>
      </c>
      <c r="F726" s="134" t="str">
        <f t="shared" si="30"/>
        <v>OPI RX</v>
      </c>
      <c r="G726" s="128" t="str">
        <f t="shared" si="31"/>
        <v>#VALUE!</v>
      </c>
      <c r="H726" s="128" t="str">
        <f t="shared" si="32"/>
        <v>#VALUE!</v>
      </c>
      <c r="I726" s="128" t="str">
        <f t="shared" si="33"/>
        <v>#VALUE!</v>
      </c>
      <c r="J726" s="128" t="str">
        <f t="shared" si="34"/>
        <v>#VALUE!</v>
      </c>
      <c r="K726" s="128" t="str">
        <f t="shared" si="35"/>
        <v>#VALUE!</v>
      </c>
      <c r="L726" s="128" t="str">
        <f t="shared" si="36"/>
        <v>#VALUE!</v>
      </c>
      <c r="M726" s="128" t="str">
        <f t="shared" si="37"/>
        <v>#VALUE!</v>
      </c>
      <c r="N726" s="128" t="str">
        <f t="shared" si="38"/>
        <v>#VALUE!</v>
      </c>
      <c r="O726" s="128" t="str">
        <f t="shared" si="39"/>
        <v>#VALUE!</v>
      </c>
      <c r="P726" s="135" t="str">
        <f t="shared" si="12"/>
        <v>OPIOIDS</v>
      </c>
      <c r="Q726" s="4" t="b">
        <v>0</v>
      </c>
      <c r="R726" s="4" t="str">
        <f t="shared" si="41"/>
        <v>LOW</v>
      </c>
      <c r="S726" s="3"/>
      <c r="T726" s="3" t="str">
        <f t="shared" si="42"/>
        <v> - </v>
      </c>
      <c r="U726" s="4" t="str">
        <f t="shared" si="15"/>
        <v>DUE COMM</v>
      </c>
      <c r="V726" s="4" t="str">
        <f t="shared" si="16"/>
        <v> </v>
      </c>
      <c r="W726" s="123"/>
      <c r="X726" s="123"/>
      <c r="Y726" s="123"/>
      <c r="Z726" s="123"/>
      <c r="AA726" s="123"/>
      <c r="AB726" s="123"/>
      <c r="AC726" s="123"/>
      <c r="AD726" s="123"/>
      <c r="AE726" s="123"/>
    </row>
    <row r="727">
      <c r="A727" s="137">
        <v>12697.0</v>
      </c>
      <c r="B727" s="138" t="s">
        <v>6768</v>
      </c>
      <c r="C727" s="132" t="b">
        <v>1</v>
      </c>
      <c r="D727" s="133">
        <v>44535.0</v>
      </c>
      <c r="E727" s="134" t="str">
        <f t="shared" si="29"/>
        <v>OPI RX</v>
      </c>
      <c r="F727" s="128" t="str">
        <f t="shared" si="30"/>
        <v>#VALUE!</v>
      </c>
      <c r="G727" s="128" t="str">
        <f t="shared" si="31"/>
        <v>#VALUE!</v>
      </c>
      <c r="H727" s="128" t="str">
        <f t="shared" si="32"/>
        <v>#VALUE!</v>
      </c>
      <c r="I727" s="128" t="str">
        <f t="shared" si="33"/>
        <v>#VALUE!</v>
      </c>
      <c r="J727" s="128" t="str">
        <f t="shared" si="34"/>
        <v>#VALUE!</v>
      </c>
      <c r="K727" s="128" t="str">
        <f t="shared" si="35"/>
        <v>#VALUE!</v>
      </c>
      <c r="L727" s="128" t="str">
        <f t="shared" si="36"/>
        <v>#VALUE!</v>
      </c>
      <c r="M727" s="128" t="str">
        <f t="shared" si="37"/>
        <v>#VALUE!</v>
      </c>
      <c r="N727" s="128" t="str">
        <f t="shared" si="38"/>
        <v>#VALUE!</v>
      </c>
      <c r="O727" s="128" t="str">
        <f t="shared" si="39"/>
        <v>#VALUE!</v>
      </c>
      <c r="P727" s="135" t="str">
        <f t="shared" si="12"/>
        <v>OPIOIDS</v>
      </c>
      <c r="Q727" s="4" t="b">
        <v>1</v>
      </c>
      <c r="R727" s="135" t="str">
        <f t="shared" si="41"/>
        <v>HIGH</v>
      </c>
      <c r="S727" s="3">
        <v>44406.0</v>
      </c>
      <c r="T727" s="136">
        <f t="shared" si="42"/>
        <v>44535</v>
      </c>
      <c r="U727" s="4" t="str">
        <f t="shared" si="15"/>
        <v> </v>
      </c>
      <c r="V727" s="4" t="str">
        <f t="shared" si="16"/>
        <v> </v>
      </c>
      <c r="W727" s="123"/>
      <c r="X727" s="123"/>
      <c r="Y727" s="123"/>
      <c r="Z727" s="123"/>
      <c r="AA727" s="123"/>
      <c r="AB727" s="123"/>
      <c r="AC727" s="123"/>
      <c r="AD727" s="123"/>
      <c r="AE727" s="123"/>
    </row>
    <row r="728">
      <c r="A728" s="137">
        <v>12704.0</v>
      </c>
      <c r="B728" s="138" t="s">
        <v>6476</v>
      </c>
      <c r="C728" s="132" t="b">
        <v>1</v>
      </c>
      <c r="D728" s="140">
        <v>44577.0</v>
      </c>
      <c r="E728" s="128" t="str">
        <f t="shared" si="29"/>
        <v>#VALUE!</v>
      </c>
      <c r="F728" s="128" t="str">
        <f t="shared" si="30"/>
        <v>#VALUE!</v>
      </c>
      <c r="G728" s="134" t="str">
        <f t="shared" si="31"/>
        <v>OPI RX</v>
      </c>
      <c r="H728" s="128" t="str">
        <f t="shared" si="32"/>
        <v>#VALUE!</v>
      </c>
      <c r="I728" s="128" t="str">
        <f t="shared" si="33"/>
        <v>#VALUE!</v>
      </c>
      <c r="J728" s="128" t="str">
        <f t="shared" si="34"/>
        <v>#VALUE!</v>
      </c>
      <c r="K728" s="128" t="str">
        <f t="shared" si="35"/>
        <v>#VALUE!</v>
      </c>
      <c r="L728" s="128" t="str">
        <f t="shared" si="36"/>
        <v>#VALUE!</v>
      </c>
      <c r="M728" s="128" t="str">
        <f t="shared" si="37"/>
        <v>#VALUE!</v>
      </c>
      <c r="N728" s="128" t="str">
        <f t="shared" si="38"/>
        <v>#VALUE!</v>
      </c>
      <c r="O728" s="128" t="str">
        <f t="shared" si="39"/>
        <v>#VALUE!</v>
      </c>
      <c r="P728" s="135" t="str">
        <f t="shared" si="12"/>
        <v>OPIOIDS</v>
      </c>
      <c r="Q728" s="4" t="b">
        <v>0</v>
      </c>
      <c r="R728" s="4" t="str">
        <f t="shared" si="41"/>
        <v>LOW</v>
      </c>
      <c r="S728" s="3"/>
      <c r="T728" s="136">
        <f t="shared" si="42"/>
        <v>44577</v>
      </c>
      <c r="U728" s="4" t="str">
        <f t="shared" si="15"/>
        <v>DUE COMM</v>
      </c>
      <c r="V728" s="4" t="str">
        <f t="shared" si="16"/>
        <v> </v>
      </c>
      <c r="W728" s="123"/>
      <c r="X728" s="123"/>
      <c r="Y728" s="123"/>
      <c r="Z728" s="123"/>
      <c r="AA728" s="123"/>
      <c r="AB728" s="123"/>
      <c r="AC728" s="123"/>
      <c r="AD728" s="123"/>
      <c r="AE728" s="123"/>
    </row>
    <row r="729">
      <c r="A729" s="130">
        <v>12709.0</v>
      </c>
      <c r="B729" s="131" t="s">
        <v>6769</v>
      </c>
      <c r="C729" s="134" t="b">
        <v>1</v>
      </c>
      <c r="D729" s="133">
        <v>44476.0</v>
      </c>
      <c r="E729" s="128" t="str">
        <f t="shared" si="29"/>
        <v>#VALUE!</v>
      </c>
      <c r="F729" s="134" t="str">
        <f t="shared" si="30"/>
        <v>OPI RX</v>
      </c>
      <c r="G729" s="128" t="str">
        <f t="shared" si="31"/>
        <v>#VALUE!</v>
      </c>
      <c r="H729" s="128" t="str">
        <f t="shared" si="32"/>
        <v>#VALUE!</v>
      </c>
      <c r="I729" s="128" t="str">
        <f t="shared" si="33"/>
        <v>#VALUE!</v>
      </c>
      <c r="J729" s="128" t="str">
        <f t="shared" si="34"/>
        <v>#VALUE!</v>
      </c>
      <c r="K729" s="128" t="str">
        <f t="shared" si="35"/>
        <v>#VALUE!</v>
      </c>
      <c r="L729" s="128" t="str">
        <f t="shared" si="36"/>
        <v>#VALUE!</v>
      </c>
      <c r="M729" s="128" t="str">
        <f t="shared" si="37"/>
        <v>#VALUE!</v>
      </c>
      <c r="N729" s="128" t="str">
        <f t="shared" si="38"/>
        <v>#VALUE!</v>
      </c>
      <c r="O729" s="128" t="str">
        <f t="shared" si="39"/>
        <v>#VALUE!</v>
      </c>
      <c r="P729" s="135" t="str">
        <f t="shared" si="12"/>
        <v>OPIOIDS</v>
      </c>
      <c r="Q729" s="4" t="b">
        <v>0</v>
      </c>
      <c r="R729" s="4" t="str">
        <f t="shared" si="41"/>
        <v>LOW</v>
      </c>
      <c r="S729" s="3">
        <v>44461.0</v>
      </c>
      <c r="T729" s="136">
        <f t="shared" si="42"/>
        <v>44476</v>
      </c>
      <c r="U729" s="4" t="str">
        <f t="shared" si="15"/>
        <v> </v>
      </c>
      <c r="V729" s="4" t="str">
        <f t="shared" si="16"/>
        <v> </v>
      </c>
      <c r="W729" s="123"/>
      <c r="X729" s="123"/>
      <c r="Y729" s="123"/>
      <c r="Z729" s="123"/>
      <c r="AA729" s="123"/>
      <c r="AB729" s="123"/>
      <c r="AC729" s="123"/>
      <c r="AD729" s="123"/>
      <c r="AE729" s="123"/>
    </row>
    <row r="730">
      <c r="A730" s="137">
        <v>12710.0</v>
      </c>
      <c r="B730" s="138" t="s">
        <v>6770</v>
      </c>
      <c r="C730" s="132" t="b">
        <v>1</v>
      </c>
      <c r="D730" s="140">
        <v>44578.0</v>
      </c>
      <c r="E730" s="128" t="str">
        <f t="shared" si="29"/>
        <v>#VALUE!</v>
      </c>
      <c r="F730" s="128" t="str">
        <f t="shared" si="30"/>
        <v>#VALUE!</v>
      </c>
      <c r="G730" s="128" t="str">
        <f t="shared" si="31"/>
        <v>#VALUE!</v>
      </c>
      <c r="H730" s="128" t="str">
        <f t="shared" si="32"/>
        <v>#VALUE!</v>
      </c>
      <c r="I730" s="128" t="str">
        <f t="shared" si="33"/>
        <v>#VALUE!</v>
      </c>
      <c r="J730" s="128" t="str">
        <f t="shared" si="34"/>
        <v>#VALUE!</v>
      </c>
      <c r="K730" s="128" t="str">
        <f t="shared" si="35"/>
        <v>#VALUE!</v>
      </c>
      <c r="L730" s="128" t="str">
        <f t="shared" si="36"/>
        <v>#VALUE!</v>
      </c>
      <c r="M730" s="128" t="str">
        <f t="shared" si="37"/>
        <v>#VALUE!</v>
      </c>
      <c r="N730" s="128" t="str">
        <f t="shared" si="38"/>
        <v>#VALUE!</v>
      </c>
      <c r="O730" s="128" t="str">
        <f t="shared" si="39"/>
        <v>#VALUE!</v>
      </c>
      <c r="P730" s="4" t="str">
        <f t="shared" si="12"/>
        <v>NO RX</v>
      </c>
      <c r="Q730" s="2" t="b">
        <v>0</v>
      </c>
      <c r="R730" s="4" t="str">
        <f t="shared" si="41"/>
        <v>LOW</v>
      </c>
      <c r="S730" s="3"/>
      <c r="T730" s="136">
        <f t="shared" si="42"/>
        <v>44578</v>
      </c>
      <c r="U730" s="4" t="str">
        <f t="shared" si="15"/>
        <v>DUE COMM</v>
      </c>
      <c r="V730" s="4" t="str">
        <f t="shared" si="16"/>
        <v> </v>
      </c>
      <c r="W730" s="123"/>
      <c r="X730" s="123"/>
      <c r="Y730" s="123"/>
      <c r="Z730" s="123"/>
      <c r="AA730" s="123"/>
      <c r="AB730" s="123"/>
      <c r="AC730" s="123"/>
      <c r="AD730" s="123"/>
      <c r="AE730" s="123"/>
    </row>
    <row r="731">
      <c r="A731" s="142">
        <v>12715.0</v>
      </c>
      <c r="B731" s="143" t="s">
        <v>6725</v>
      </c>
      <c r="C731" s="122" t="b">
        <v>0</v>
      </c>
      <c r="D731" s="3" t="s">
        <v>6461</v>
      </c>
      <c r="E731" s="134" t="str">
        <f t="shared" si="29"/>
        <v>OPI RX</v>
      </c>
      <c r="F731" s="128" t="str">
        <f t="shared" si="30"/>
        <v>#VALUE!</v>
      </c>
      <c r="G731" s="128" t="str">
        <f t="shared" si="31"/>
        <v>#VALUE!</v>
      </c>
      <c r="H731" s="128" t="str">
        <f t="shared" si="32"/>
        <v>#VALUE!</v>
      </c>
      <c r="I731" s="128" t="str">
        <f t="shared" si="33"/>
        <v>#VALUE!</v>
      </c>
      <c r="J731" s="128" t="str">
        <f t="shared" si="34"/>
        <v>#VALUE!</v>
      </c>
      <c r="K731" s="128" t="str">
        <f t="shared" si="35"/>
        <v>#VALUE!</v>
      </c>
      <c r="L731" s="128" t="str">
        <f t="shared" si="36"/>
        <v>#VALUE!</v>
      </c>
      <c r="M731" s="128" t="str">
        <f t="shared" si="37"/>
        <v>#VALUE!</v>
      </c>
      <c r="N731" s="128" t="str">
        <f t="shared" si="38"/>
        <v>#VALUE!</v>
      </c>
      <c r="O731" s="128" t="str">
        <f t="shared" si="39"/>
        <v>#VALUE!</v>
      </c>
      <c r="P731" s="135" t="str">
        <f t="shared" si="12"/>
        <v>OPIOIDS</v>
      </c>
      <c r="Q731" s="4" t="b">
        <v>0</v>
      </c>
      <c r="R731" s="4" t="str">
        <f t="shared" si="41"/>
        <v>LOW</v>
      </c>
      <c r="S731" s="3"/>
      <c r="T731" s="3" t="str">
        <f t="shared" si="42"/>
        <v> - </v>
      </c>
      <c r="U731" s="4" t="str">
        <f t="shared" si="15"/>
        <v>DUE COMM</v>
      </c>
      <c r="V731" s="4" t="str">
        <f t="shared" si="16"/>
        <v> </v>
      </c>
      <c r="W731" s="123"/>
      <c r="X731" s="123"/>
      <c r="Y731" s="123"/>
      <c r="Z731" s="123"/>
      <c r="AA731" s="123"/>
      <c r="AB731" s="123"/>
      <c r="AC731" s="123"/>
      <c r="AD731" s="123"/>
      <c r="AE731" s="123"/>
    </row>
    <row r="732">
      <c r="A732" s="130">
        <v>12721.0</v>
      </c>
      <c r="B732" s="131" t="s">
        <v>6771</v>
      </c>
      <c r="C732" s="139" t="b">
        <v>1</v>
      </c>
      <c r="D732" s="133">
        <v>44539.0</v>
      </c>
      <c r="E732" s="128" t="str">
        <f t="shared" si="29"/>
        <v>#VALUE!</v>
      </c>
      <c r="F732" s="128" t="str">
        <f t="shared" si="30"/>
        <v>#VALUE!</v>
      </c>
      <c r="G732" s="128" t="str">
        <f t="shared" si="31"/>
        <v>#VALUE!</v>
      </c>
      <c r="H732" s="128" t="str">
        <f t="shared" si="32"/>
        <v>#VALUE!</v>
      </c>
      <c r="I732" s="128" t="str">
        <f t="shared" si="33"/>
        <v>#VALUE!</v>
      </c>
      <c r="J732" s="128" t="str">
        <f t="shared" si="34"/>
        <v>#VALUE!</v>
      </c>
      <c r="K732" s="128" t="str">
        <f t="shared" si="35"/>
        <v>#VALUE!</v>
      </c>
      <c r="L732" s="128" t="str">
        <f t="shared" si="36"/>
        <v>#VALUE!</v>
      </c>
      <c r="M732" s="134" t="str">
        <f t="shared" si="37"/>
        <v>OPI RX</v>
      </c>
      <c r="N732" s="128" t="str">
        <f t="shared" si="38"/>
        <v>#VALUE!</v>
      </c>
      <c r="O732" s="128" t="str">
        <f t="shared" si="39"/>
        <v>#VALUE!</v>
      </c>
      <c r="P732" s="135" t="str">
        <f t="shared" si="12"/>
        <v>OPIOIDS</v>
      </c>
      <c r="Q732" s="4" t="b">
        <v>0</v>
      </c>
      <c r="R732" s="4" t="str">
        <f t="shared" si="41"/>
        <v>LOW</v>
      </c>
      <c r="S732" s="3">
        <v>44391.0</v>
      </c>
      <c r="T732" s="136">
        <f t="shared" si="42"/>
        <v>44539</v>
      </c>
      <c r="U732" s="4" t="str">
        <f t="shared" si="15"/>
        <v> </v>
      </c>
      <c r="V732" s="4" t="str">
        <f t="shared" si="16"/>
        <v> </v>
      </c>
      <c r="W732" s="123"/>
      <c r="X732" s="123"/>
      <c r="Y732" s="123"/>
      <c r="Z732" s="123"/>
      <c r="AA732" s="123"/>
      <c r="AB732" s="123"/>
      <c r="AC732" s="123"/>
      <c r="AD732" s="123"/>
      <c r="AE732" s="123"/>
    </row>
    <row r="733">
      <c r="A733" s="137">
        <v>12724.0</v>
      </c>
      <c r="B733" s="138" t="s">
        <v>6590</v>
      </c>
      <c r="C733" s="139" t="b">
        <v>1</v>
      </c>
      <c r="D733" s="133">
        <v>44446.0</v>
      </c>
      <c r="E733" s="128" t="str">
        <f t="shared" si="29"/>
        <v>#VALUE!</v>
      </c>
      <c r="F733" s="134" t="str">
        <f t="shared" si="30"/>
        <v>OPI RX</v>
      </c>
      <c r="G733" s="128" t="str">
        <f t="shared" si="31"/>
        <v>#VALUE!</v>
      </c>
      <c r="H733" s="128" t="str">
        <f t="shared" si="32"/>
        <v>#VALUE!</v>
      </c>
      <c r="I733" s="128" t="str">
        <f t="shared" si="33"/>
        <v>#VALUE!</v>
      </c>
      <c r="J733" s="128" t="str">
        <f t="shared" si="34"/>
        <v>#VALUE!</v>
      </c>
      <c r="K733" s="128" t="str">
        <f t="shared" si="35"/>
        <v>#VALUE!</v>
      </c>
      <c r="L733" s="128" t="str">
        <f t="shared" si="36"/>
        <v>#VALUE!</v>
      </c>
      <c r="M733" s="128" t="str">
        <f t="shared" si="37"/>
        <v>#VALUE!</v>
      </c>
      <c r="N733" s="128" t="str">
        <f t="shared" si="38"/>
        <v>#VALUE!</v>
      </c>
      <c r="O733" s="128" t="str">
        <f t="shared" si="39"/>
        <v>#VALUE!</v>
      </c>
      <c r="P733" s="135" t="str">
        <f t="shared" si="12"/>
        <v>OPIOIDS</v>
      </c>
      <c r="Q733" s="4" t="b">
        <v>0</v>
      </c>
      <c r="R733" s="4" t="str">
        <f t="shared" si="41"/>
        <v>LOW</v>
      </c>
      <c r="S733" s="3"/>
      <c r="T733" s="136">
        <f t="shared" si="42"/>
        <v>44446</v>
      </c>
      <c r="U733" s="4" t="str">
        <f t="shared" si="15"/>
        <v>DUE COMM</v>
      </c>
      <c r="V733" s="4" t="str">
        <f t="shared" si="16"/>
        <v> </v>
      </c>
      <c r="W733" s="123"/>
      <c r="X733" s="123"/>
      <c r="Y733" s="123"/>
      <c r="Z733" s="123"/>
      <c r="AA733" s="123"/>
      <c r="AB733" s="123"/>
      <c r="AC733" s="123"/>
      <c r="AD733" s="123"/>
      <c r="AE733" s="123"/>
    </row>
    <row r="734">
      <c r="A734" s="127">
        <v>12729.0</v>
      </c>
      <c r="B734" s="2" t="s">
        <v>6461</v>
      </c>
      <c r="C734" s="124" t="b">
        <v>0</v>
      </c>
      <c r="D734" s="3" t="s">
        <v>6461</v>
      </c>
      <c r="E734" s="128" t="str">
        <f t="shared" si="29"/>
        <v>#VALUE!</v>
      </c>
      <c r="F734" s="128" t="str">
        <f t="shared" si="30"/>
        <v>#VALUE!</v>
      </c>
      <c r="G734" s="128" t="str">
        <f t="shared" si="31"/>
        <v>#VALUE!</v>
      </c>
      <c r="H734" s="128" t="str">
        <f t="shared" si="32"/>
        <v>#VALUE!</v>
      </c>
      <c r="I734" s="128" t="str">
        <f t="shared" si="33"/>
        <v>#VALUE!</v>
      </c>
      <c r="J734" s="128" t="str">
        <f t="shared" si="34"/>
        <v>#VALUE!</v>
      </c>
      <c r="K734" s="128" t="str">
        <f t="shared" si="35"/>
        <v>#VALUE!</v>
      </c>
      <c r="L734" s="128" t="str">
        <f t="shared" si="36"/>
        <v>#VALUE!</v>
      </c>
      <c r="M734" s="128" t="str">
        <f t="shared" si="37"/>
        <v>#VALUE!</v>
      </c>
      <c r="N734" s="128" t="str">
        <f t="shared" si="38"/>
        <v>#VALUE!</v>
      </c>
      <c r="O734" s="128" t="str">
        <f t="shared" si="39"/>
        <v>#VALUE!</v>
      </c>
      <c r="P734" s="4" t="str">
        <f t="shared" si="12"/>
        <v>NO RX</v>
      </c>
      <c r="Q734" s="4" t="b">
        <v>0</v>
      </c>
      <c r="R734" s="4" t="str">
        <f t="shared" si="41"/>
        <v>LOW</v>
      </c>
      <c r="S734" s="3"/>
      <c r="T734" s="3" t="str">
        <f t="shared" si="42"/>
        <v> - </v>
      </c>
      <c r="U734" s="4" t="str">
        <f t="shared" si="15"/>
        <v>DUE COMM</v>
      </c>
      <c r="V734" s="4" t="str">
        <f t="shared" si="16"/>
        <v> </v>
      </c>
      <c r="W734" s="123"/>
      <c r="X734" s="123"/>
      <c r="Y734" s="123"/>
      <c r="Z734" s="123"/>
      <c r="AA734" s="123"/>
      <c r="AB734" s="123"/>
      <c r="AC734" s="123"/>
      <c r="AD734" s="123"/>
      <c r="AE734" s="123"/>
    </row>
    <row r="735">
      <c r="A735" s="142">
        <v>12735.0</v>
      </c>
      <c r="B735" s="143" t="s">
        <v>6486</v>
      </c>
      <c r="C735" s="122" t="b">
        <v>0</v>
      </c>
      <c r="D735" s="3" t="s">
        <v>6461</v>
      </c>
      <c r="E735" s="128" t="str">
        <f t="shared" si="29"/>
        <v>#VALUE!</v>
      </c>
      <c r="F735" s="128" t="str">
        <f t="shared" si="30"/>
        <v>#VALUE!</v>
      </c>
      <c r="G735" s="128" t="str">
        <f t="shared" si="31"/>
        <v>#VALUE!</v>
      </c>
      <c r="H735" s="128" t="str">
        <f t="shared" si="32"/>
        <v>#VALUE!</v>
      </c>
      <c r="I735" s="128" t="str">
        <f t="shared" si="33"/>
        <v>#VALUE!</v>
      </c>
      <c r="J735" s="128" t="str">
        <f t="shared" si="34"/>
        <v>#VALUE!</v>
      </c>
      <c r="K735" s="128" t="str">
        <f t="shared" si="35"/>
        <v>#VALUE!</v>
      </c>
      <c r="L735" s="128" t="str">
        <f t="shared" si="36"/>
        <v>#VALUE!</v>
      </c>
      <c r="M735" s="134" t="str">
        <f t="shared" si="37"/>
        <v>OPI RX</v>
      </c>
      <c r="N735" s="128" t="str">
        <f t="shared" si="38"/>
        <v>#VALUE!</v>
      </c>
      <c r="O735" s="128" t="str">
        <f t="shared" si="39"/>
        <v>#VALUE!</v>
      </c>
      <c r="P735" s="135" t="str">
        <f t="shared" si="12"/>
        <v>OPIOIDS</v>
      </c>
      <c r="Q735" s="4" t="b">
        <v>0</v>
      </c>
      <c r="R735" s="4" t="str">
        <f t="shared" si="41"/>
        <v>LOW</v>
      </c>
      <c r="S735" s="3"/>
      <c r="T735" s="3" t="str">
        <f t="shared" si="42"/>
        <v> - </v>
      </c>
      <c r="U735" s="4" t="str">
        <f t="shared" si="15"/>
        <v>DUE COMM</v>
      </c>
      <c r="V735" s="4" t="str">
        <f t="shared" si="16"/>
        <v> </v>
      </c>
      <c r="W735" s="123"/>
      <c r="X735" s="123"/>
      <c r="Y735" s="123"/>
      <c r="Z735" s="123"/>
      <c r="AA735" s="123"/>
      <c r="AB735" s="123"/>
      <c r="AC735" s="123"/>
      <c r="AD735" s="123"/>
      <c r="AE735" s="123"/>
    </row>
    <row r="736">
      <c r="A736" s="130">
        <v>12740.0</v>
      </c>
      <c r="B736" s="131" t="s">
        <v>6500</v>
      </c>
      <c r="C736" s="132" t="b">
        <v>1</v>
      </c>
      <c r="D736" s="133">
        <v>44483.0</v>
      </c>
      <c r="E736" s="128" t="str">
        <f t="shared" si="29"/>
        <v>#VALUE!</v>
      </c>
      <c r="F736" s="128" t="str">
        <f t="shared" si="30"/>
        <v>#VALUE!</v>
      </c>
      <c r="G736" s="128" t="str">
        <f t="shared" si="31"/>
        <v>#VALUE!</v>
      </c>
      <c r="H736" s="128" t="str">
        <f t="shared" si="32"/>
        <v>#VALUE!</v>
      </c>
      <c r="I736" s="128" t="str">
        <f t="shared" si="33"/>
        <v>#VALUE!</v>
      </c>
      <c r="J736" s="128" t="str">
        <f t="shared" si="34"/>
        <v>#VALUE!</v>
      </c>
      <c r="K736" s="128" t="str">
        <f t="shared" si="35"/>
        <v>#VALUE!</v>
      </c>
      <c r="L736" s="128" t="str">
        <f t="shared" si="36"/>
        <v>#VALUE!</v>
      </c>
      <c r="M736" s="134" t="str">
        <f t="shared" si="37"/>
        <v>OPI RX</v>
      </c>
      <c r="N736" s="128" t="str">
        <f t="shared" si="38"/>
        <v>#VALUE!</v>
      </c>
      <c r="O736" s="128" t="str">
        <f t="shared" si="39"/>
        <v>#VALUE!</v>
      </c>
      <c r="P736" s="135" t="str">
        <f t="shared" si="12"/>
        <v>OPIOIDS</v>
      </c>
      <c r="Q736" s="4" t="b">
        <v>1</v>
      </c>
      <c r="R736" s="135" t="str">
        <f t="shared" si="41"/>
        <v>HIGH</v>
      </c>
      <c r="S736" s="3">
        <v>44470.0</v>
      </c>
      <c r="T736" s="136">
        <f t="shared" si="42"/>
        <v>44483</v>
      </c>
      <c r="U736" s="4" t="str">
        <f t="shared" si="15"/>
        <v> </v>
      </c>
      <c r="V736" s="4" t="str">
        <f t="shared" si="16"/>
        <v> </v>
      </c>
      <c r="W736" s="123"/>
      <c r="X736" s="123"/>
      <c r="Y736" s="123"/>
      <c r="Z736" s="123"/>
      <c r="AA736" s="123"/>
      <c r="AB736" s="123"/>
      <c r="AC736" s="123"/>
      <c r="AD736" s="123"/>
      <c r="AE736" s="123"/>
    </row>
    <row r="737">
      <c r="A737" s="137">
        <v>12741.0</v>
      </c>
      <c r="B737" s="138" t="s">
        <v>6772</v>
      </c>
      <c r="C737" s="132" t="b">
        <v>1</v>
      </c>
      <c r="D737" s="133">
        <v>44535.0</v>
      </c>
      <c r="E737" s="128" t="str">
        <f t="shared" si="29"/>
        <v>#VALUE!</v>
      </c>
      <c r="F737" s="134" t="str">
        <f t="shared" si="30"/>
        <v>OPI RX</v>
      </c>
      <c r="G737" s="134" t="str">
        <f t="shared" si="31"/>
        <v>OPI RX</v>
      </c>
      <c r="H737" s="134" t="str">
        <f t="shared" si="32"/>
        <v>OPI RX</v>
      </c>
      <c r="I737" s="128" t="str">
        <f t="shared" si="33"/>
        <v>#VALUE!</v>
      </c>
      <c r="J737" s="128" t="str">
        <f t="shared" si="34"/>
        <v>#VALUE!</v>
      </c>
      <c r="K737" s="128" t="str">
        <f t="shared" si="35"/>
        <v>#VALUE!</v>
      </c>
      <c r="L737" s="128" t="str">
        <f t="shared" si="36"/>
        <v>#VALUE!</v>
      </c>
      <c r="M737" s="128" t="str">
        <f t="shared" si="37"/>
        <v>#VALUE!</v>
      </c>
      <c r="N737" s="128" t="str">
        <f t="shared" si="38"/>
        <v>#VALUE!</v>
      </c>
      <c r="O737" s="128" t="str">
        <f t="shared" si="39"/>
        <v>#VALUE!</v>
      </c>
      <c r="P737" s="135" t="str">
        <f t="shared" si="12"/>
        <v>OPIOIDS</v>
      </c>
      <c r="Q737" s="4" t="b">
        <v>1</v>
      </c>
      <c r="R737" s="135" t="str">
        <f t="shared" si="41"/>
        <v>HIGH</v>
      </c>
      <c r="S737" s="3">
        <v>44363.0</v>
      </c>
      <c r="T737" s="136">
        <f t="shared" si="42"/>
        <v>44535</v>
      </c>
      <c r="U737" s="4" t="str">
        <f t="shared" si="15"/>
        <v> </v>
      </c>
      <c r="V737" s="4" t="str">
        <f t="shared" si="16"/>
        <v> </v>
      </c>
      <c r="W737" s="123"/>
      <c r="X737" s="123"/>
      <c r="Y737" s="123"/>
      <c r="Z737" s="123"/>
      <c r="AA737" s="123"/>
      <c r="AB737" s="123"/>
      <c r="AC737" s="123"/>
      <c r="AD737" s="123"/>
      <c r="AE737" s="123"/>
    </row>
    <row r="738">
      <c r="A738" s="130">
        <v>12742.0</v>
      </c>
      <c r="B738" s="131" t="s">
        <v>6570</v>
      </c>
      <c r="C738" s="139" t="b">
        <v>1</v>
      </c>
      <c r="D738" s="133">
        <v>44476.0</v>
      </c>
      <c r="E738" s="128" t="str">
        <f t="shared" si="29"/>
        <v>#VALUE!</v>
      </c>
      <c r="F738" s="128" t="str">
        <f t="shared" si="30"/>
        <v>#VALUE!</v>
      </c>
      <c r="G738" s="128" t="str">
        <f t="shared" si="31"/>
        <v>#VALUE!</v>
      </c>
      <c r="H738" s="128" t="str">
        <f t="shared" si="32"/>
        <v>#VALUE!</v>
      </c>
      <c r="I738" s="128" t="str">
        <f t="shared" si="33"/>
        <v>#VALUE!</v>
      </c>
      <c r="J738" s="128" t="str">
        <f t="shared" si="34"/>
        <v>#VALUE!</v>
      </c>
      <c r="K738" s="128" t="str">
        <f t="shared" si="35"/>
        <v>#VALUE!</v>
      </c>
      <c r="L738" s="128" t="str">
        <f t="shared" si="36"/>
        <v>#VALUE!</v>
      </c>
      <c r="M738" s="128" t="str">
        <f t="shared" si="37"/>
        <v>#VALUE!</v>
      </c>
      <c r="N738" s="128" t="str">
        <f t="shared" si="38"/>
        <v>#VALUE!</v>
      </c>
      <c r="O738" s="128" t="str">
        <f t="shared" si="39"/>
        <v>#VALUE!</v>
      </c>
      <c r="P738" s="4" t="str">
        <f t="shared" si="12"/>
        <v>NO RX</v>
      </c>
      <c r="Q738" s="4" t="b">
        <v>0</v>
      </c>
      <c r="R738" s="4" t="str">
        <f t="shared" si="41"/>
        <v>LOW</v>
      </c>
      <c r="S738" s="3">
        <v>44096.0</v>
      </c>
      <c r="T738" s="136">
        <f t="shared" si="42"/>
        <v>44476</v>
      </c>
      <c r="U738" s="4" t="str">
        <f t="shared" si="15"/>
        <v>DUE COMM</v>
      </c>
      <c r="V738" s="4" t="str">
        <f t="shared" si="16"/>
        <v> </v>
      </c>
      <c r="W738" s="123"/>
      <c r="X738" s="123"/>
      <c r="Y738" s="123"/>
      <c r="Z738" s="123"/>
      <c r="AA738" s="123"/>
      <c r="AB738" s="123"/>
      <c r="AC738" s="123"/>
      <c r="AD738" s="123"/>
      <c r="AE738" s="123"/>
    </row>
    <row r="739">
      <c r="A739" s="142">
        <v>12743.0</v>
      </c>
      <c r="B739" s="143" t="s">
        <v>6478</v>
      </c>
      <c r="C739" s="124" t="b">
        <v>0</v>
      </c>
      <c r="D739" s="3" t="s">
        <v>6461</v>
      </c>
      <c r="E739" s="128" t="str">
        <f t="shared" si="29"/>
        <v>#VALUE!</v>
      </c>
      <c r="F739" s="134" t="str">
        <f t="shared" si="30"/>
        <v>OPI RX</v>
      </c>
      <c r="G739" s="128" t="str">
        <f t="shared" si="31"/>
        <v>#VALUE!</v>
      </c>
      <c r="H739" s="128" t="str">
        <f t="shared" si="32"/>
        <v>#VALUE!</v>
      </c>
      <c r="I739" s="128" t="str">
        <f t="shared" si="33"/>
        <v>#VALUE!</v>
      </c>
      <c r="J739" s="128" t="str">
        <f t="shared" si="34"/>
        <v>#VALUE!</v>
      </c>
      <c r="K739" s="128" t="str">
        <f t="shared" si="35"/>
        <v>#VALUE!</v>
      </c>
      <c r="L739" s="128" t="str">
        <f t="shared" si="36"/>
        <v>#VALUE!</v>
      </c>
      <c r="M739" s="128" t="str">
        <f t="shared" si="37"/>
        <v>#VALUE!</v>
      </c>
      <c r="N739" s="128" t="str">
        <f t="shared" si="38"/>
        <v>#VALUE!</v>
      </c>
      <c r="O739" s="128" t="str">
        <f t="shared" si="39"/>
        <v>#VALUE!</v>
      </c>
      <c r="P739" s="135" t="str">
        <f t="shared" si="12"/>
        <v>OPIOIDS</v>
      </c>
      <c r="Q739" s="4" t="b">
        <v>0</v>
      </c>
      <c r="R739" s="4" t="str">
        <f t="shared" si="41"/>
        <v>LOW</v>
      </c>
      <c r="S739" s="3"/>
      <c r="T739" s="3" t="str">
        <f t="shared" si="42"/>
        <v> - </v>
      </c>
      <c r="U739" s="4" t="str">
        <f t="shared" si="15"/>
        <v>DUE COMM</v>
      </c>
      <c r="V739" s="4" t="str">
        <f t="shared" si="16"/>
        <v> </v>
      </c>
      <c r="W739" s="123"/>
      <c r="X739" s="123"/>
      <c r="Y739" s="123"/>
      <c r="Z739" s="123"/>
      <c r="AA739" s="123"/>
      <c r="AB739" s="123"/>
      <c r="AC739" s="123"/>
      <c r="AD739" s="123"/>
      <c r="AE739" s="123"/>
    </row>
    <row r="740">
      <c r="A740" s="130">
        <v>12751.0</v>
      </c>
      <c r="B740" s="131" t="s">
        <v>6491</v>
      </c>
      <c r="C740" s="134" t="b">
        <v>1</v>
      </c>
      <c r="D740" s="133">
        <v>44466.0</v>
      </c>
      <c r="E740" s="128" t="str">
        <f t="shared" si="29"/>
        <v>#VALUE!</v>
      </c>
      <c r="F740" s="134" t="str">
        <f t="shared" si="30"/>
        <v>OPI RX</v>
      </c>
      <c r="G740" s="128" t="str">
        <f t="shared" si="31"/>
        <v>#VALUE!</v>
      </c>
      <c r="H740" s="128" t="str">
        <f t="shared" si="32"/>
        <v>#VALUE!</v>
      </c>
      <c r="I740" s="128" t="str">
        <f t="shared" si="33"/>
        <v>#VALUE!</v>
      </c>
      <c r="J740" s="128" t="str">
        <f t="shared" si="34"/>
        <v>#VALUE!</v>
      </c>
      <c r="K740" s="128" t="str">
        <f t="shared" si="35"/>
        <v>#VALUE!</v>
      </c>
      <c r="L740" s="128" t="str">
        <f t="shared" si="36"/>
        <v>#VALUE!</v>
      </c>
      <c r="M740" s="128" t="str">
        <f t="shared" si="37"/>
        <v>#VALUE!</v>
      </c>
      <c r="N740" s="128" t="str">
        <f t="shared" si="38"/>
        <v>#VALUE!</v>
      </c>
      <c r="O740" s="128" t="str">
        <f t="shared" si="39"/>
        <v>#VALUE!</v>
      </c>
      <c r="P740" s="135" t="str">
        <f t="shared" si="12"/>
        <v>OPIOIDS</v>
      </c>
      <c r="Q740" s="4" t="b">
        <v>0</v>
      </c>
      <c r="R740" s="4" t="str">
        <f t="shared" si="41"/>
        <v>LOW</v>
      </c>
      <c r="S740" s="3"/>
      <c r="T740" s="136">
        <f t="shared" si="42"/>
        <v>44466</v>
      </c>
      <c r="U740" s="4" t="str">
        <f t="shared" si="15"/>
        <v>DUE COMM</v>
      </c>
      <c r="V740" s="4" t="str">
        <f t="shared" si="16"/>
        <v> </v>
      </c>
      <c r="W740" s="123"/>
      <c r="X740" s="123"/>
      <c r="Y740" s="123"/>
      <c r="Z740" s="123"/>
      <c r="AA740" s="123"/>
      <c r="AB740" s="123"/>
      <c r="AC740" s="123"/>
      <c r="AD740" s="123"/>
      <c r="AE740" s="123"/>
    </row>
    <row r="741">
      <c r="A741" s="127">
        <v>12752.0</v>
      </c>
      <c r="B741" s="2" t="s">
        <v>6773</v>
      </c>
      <c r="C741" s="124" t="b">
        <v>0</v>
      </c>
      <c r="D741" s="3" t="s">
        <v>6461</v>
      </c>
      <c r="E741" s="128" t="str">
        <f t="shared" si="29"/>
        <v>#VALUE!</v>
      </c>
      <c r="F741" s="128" t="str">
        <f t="shared" si="30"/>
        <v>#VALUE!</v>
      </c>
      <c r="G741" s="128" t="str">
        <f t="shared" si="31"/>
        <v>#VALUE!</v>
      </c>
      <c r="H741" s="128" t="str">
        <f t="shared" si="32"/>
        <v>#VALUE!</v>
      </c>
      <c r="I741" s="128" t="str">
        <f t="shared" si="33"/>
        <v>#VALUE!</v>
      </c>
      <c r="J741" s="128" t="str">
        <f t="shared" si="34"/>
        <v>#VALUE!</v>
      </c>
      <c r="K741" s="128" t="str">
        <f t="shared" si="35"/>
        <v>#VALUE!</v>
      </c>
      <c r="L741" s="128" t="str">
        <f t="shared" si="36"/>
        <v>#VALUE!</v>
      </c>
      <c r="M741" s="128" t="str">
        <f t="shared" si="37"/>
        <v>#VALUE!</v>
      </c>
      <c r="N741" s="134" t="str">
        <f t="shared" si="38"/>
        <v>OPI RX</v>
      </c>
      <c r="O741" s="128" t="str">
        <f t="shared" si="39"/>
        <v>#VALUE!</v>
      </c>
      <c r="P741" s="135" t="str">
        <f t="shared" si="12"/>
        <v>OPIOIDS</v>
      </c>
      <c r="Q741" s="4" t="b">
        <v>0</v>
      </c>
      <c r="R741" s="4" t="str">
        <f t="shared" si="41"/>
        <v>LOW</v>
      </c>
      <c r="S741" s="3"/>
      <c r="T741" s="3" t="str">
        <f t="shared" si="42"/>
        <v> - </v>
      </c>
      <c r="U741" s="4" t="str">
        <f t="shared" si="15"/>
        <v>DUE COMM</v>
      </c>
      <c r="V741" s="4" t="str">
        <f t="shared" si="16"/>
        <v> </v>
      </c>
      <c r="W741" s="123"/>
      <c r="X741" s="123"/>
      <c r="Y741" s="123"/>
      <c r="Z741" s="123"/>
      <c r="AA741" s="123"/>
      <c r="AB741" s="123"/>
      <c r="AC741" s="123"/>
      <c r="AD741" s="123"/>
      <c r="AE741" s="123"/>
    </row>
    <row r="742">
      <c r="A742" s="130">
        <v>12758.0</v>
      </c>
      <c r="B742" s="131" t="s">
        <v>6774</v>
      </c>
      <c r="C742" s="132" t="b">
        <v>1</v>
      </c>
      <c r="D742" s="133">
        <v>44557.0</v>
      </c>
      <c r="E742" s="128" t="str">
        <f t="shared" si="29"/>
        <v>#VALUE!</v>
      </c>
      <c r="F742" s="128" t="str">
        <f t="shared" si="30"/>
        <v>#VALUE!</v>
      </c>
      <c r="G742" s="128" t="str">
        <f t="shared" si="31"/>
        <v>#VALUE!</v>
      </c>
      <c r="H742" s="128" t="str">
        <f t="shared" si="32"/>
        <v>#VALUE!</v>
      </c>
      <c r="I742" s="128" t="str">
        <f t="shared" si="33"/>
        <v>#VALUE!</v>
      </c>
      <c r="J742" s="128" t="str">
        <f t="shared" si="34"/>
        <v>#VALUE!</v>
      </c>
      <c r="K742" s="128" t="str">
        <f t="shared" si="35"/>
        <v>#VALUE!</v>
      </c>
      <c r="L742" s="128" t="str">
        <f t="shared" si="36"/>
        <v>#VALUE!</v>
      </c>
      <c r="M742" s="134" t="str">
        <f t="shared" si="37"/>
        <v>OPI RX</v>
      </c>
      <c r="N742" s="128" t="str">
        <f t="shared" si="38"/>
        <v>#VALUE!</v>
      </c>
      <c r="O742" s="128" t="str">
        <f t="shared" si="39"/>
        <v>#VALUE!</v>
      </c>
      <c r="P742" s="135" t="str">
        <f t="shared" si="12"/>
        <v>OPIOIDS</v>
      </c>
      <c r="Q742" s="4" t="b">
        <v>1</v>
      </c>
      <c r="R742" s="135" t="str">
        <f t="shared" si="41"/>
        <v>HIGH</v>
      </c>
      <c r="S742" s="3">
        <v>43992.0</v>
      </c>
      <c r="T742" s="136">
        <f t="shared" si="42"/>
        <v>44557</v>
      </c>
      <c r="U742" s="4" t="str">
        <f t="shared" si="15"/>
        <v>DUE COMM</v>
      </c>
      <c r="V742" s="4" t="str">
        <f t="shared" si="16"/>
        <v> </v>
      </c>
      <c r="W742" s="123"/>
      <c r="X742" s="123"/>
      <c r="Y742" s="123"/>
      <c r="Z742" s="123"/>
      <c r="AA742" s="123"/>
      <c r="AB742" s="123"/>
      <c r="AC742" s="123"/>
      <c r="AD742" s="123"/>
      <c r="AE742" s="123"/>
    </row>
    <row r="743">
      <c r="A743" s="130">
        <v>12761.0</v>
      </c>
      <c r="B743" s="131" t="s">
        <v>6640</v>
      </c>
      <c r="C743" s="139" t="b">
        <v>1</v>
      </c>
      <c r="D743" s="133">
        <v>44475.0</v>
      </c>
      <c r="E743" s="128" t="str">
        <f t="shared" si="29"/>
        <v>#VALUE!</v>
      </c>
      <c r="F743" s="134" t="str">
        <f t="shared" si="30"/>
        <v>OPI RX</v>
      </c>
      <c r="G743" s="128" t="str">
        <f t="shared" si="31"/>
        <v>#VALUE!</v>
      </c>
      <c r="H743" s="128" t="str">
        <f t="shared" si="32"/>
        <v>#VALUE!</v>
      </c>
      <c r="I743" s="128" t="str">
        <f t="shared" si="33"/>
        <v>#VALUE!</v>
      </c>
      <c r="J743" s="128" t="str">
        <f t="shared" si="34"/>
        <v>#VALUE!</v>
      </c>
      <c r="K743" s="128" t="str">
        <f t="shared" si="35"/>
        <v>#VALUE!</v>
      </c>
      <c r="L743" s="128" t="str">
        <f t="shared" si="36"/>
        <v>#VALUE!</v>
      </c>
      <c r="M743" s="128" t="str">
        <f t="shared" si="37"/>
        <v>#VALUE!</v>
      </c>
      <c r="N743" s="128" t="str">
        <f t="shared" si="38"/>
        <v>#VALUE!</v>
      </c>
      <c r="O743" s="128" t="str">
        <f t="shared" si="39"/>
        <v>#VALUE!</v>
      </c>
      <c r="P743" s="135" t="str">
        <f t="shared" si="12"/>
        <v>OPIOIDS</v>
      </c>
      <c r="Q743" s="4" t="b">
        <v>0</v>
      </c>
      <c r="R743" s="4" t="str">
        <f t="shared" si="41"/>
        <v>LOW</v>
      </c>
      <c r="S743" s="3">
        <v>44459.0</v>
      </c>
      <c r="T743" s="136">
        <f t="shared" si="42"/>
        <v>44475</v>
      </c>
      <c r="U743" s="4" t="str">
        <f t="shared" si="15"/>
        <v> </v>
      </c>
      <c r="V743" s="4" t="str">
        <f t="shared" si="16"/>
        <v> </v>
      </c>
      <c r="W743" s="123"/>
      <c r="X743" s="123"/>
      <c r="Y743" s="123"/>
      <c r="Z743" s="123"/>
      <c r="AA743" s="123"/>
      <c r="AB743" s="123"/>
      <c r="AC743" s="123"/>
      <c r="AD743" s="123"/>
      <c r="AE743" s="123"/>
    </row>
    <row r="744">
      <c r="A744" s="127">
        <v>12764.0</v>
      </c>
      <c r="B744" s="2" t="s">
        <v>6775</v>
      </c>
      <c r="C744" s="122" t="b">
        <v>0</v>
      </c>
      <c r="D744" s="3" t="s">
        <v>6461</v>
      </c>
      <c r="E744" s="128" t="str">
        <f t="shared" si="29"/>
        <v>#VALUE!</v>
      </c>
      <c r="F744" s="128" t="str">
        <f t="shared" si="30"/>
        <v>#VALUE!</v>
      </c>
      <c r="G744" s="128" t="str">
        <f t="shared" si="31"/>
        <v>#VALUE!</v>
      </c>
      <c r="H744" s="128" t="str">
        <f t="shared" si="32"/>
        <v>#VALUE!</v>
      </c>
      <c r="I744" s="128" t="str">
        <f t="shared" si="33"/>
        <v>#VALUE!</v>
      </c>
      <c r="J744" s="128" t="str">
        <f t="shared" si="34"/>
        <v>#VALUE!</v>
      </c>
      <c r="K744" s="128" t="str">
        <f t="shared" si="35"/>
        <v>#VALUE!</v>
      </c>
      <c r="L744" s="128" t="str">
        <f t="shared" si="36"/>
        <v>#VALUE!</v>
      </c>
      <c r="M744" s="134" t="str">
        <f t="shared" si="37"/>
        <v>OPI RX</v>
      </c>
      <c r="N744" s="128" t="str">
        <f t="shared" si="38"/>
        <v>#VALUE!</v>
      </c>
      <c r="O744" s="128" t="str">
        <f t="shared" si="39"/>
        <v>#VALUE!</v>
      </c>
      <c r="P744" s="135" t="str">
        <f t="shared" si="12"/>
        <v>OPIOIDS</v>
      </c>
      <c r="Q744" s="2" t="b">
        <v>0</v>
      </c>
      <c r="R744" s="4" t="str">
        <f t="shared" si="41"/>
        <v>LOW</v>
      </c>
      <c r="S744" s="3"/>
      <c r="T744" s="3" t="str">
        <f t="shared" si="42"/>
        <v> - </v>
      </c>
      <c r="U744" s="4" t="str">
        <f t="shared" si="15"/>
        <v>DUE COMM</v>
      </c>
      <c r="V744" s="4" t="str">
        <f t="shared" si="16"/>
        <v> </v>
      </c>
      <c r="W744" s="123"/>
      <c r="X744" s="123"/>
      <c r="Y744" s="123"/>
      <c r="Z744" s="123"/>
      <c r="AA744" s="123"/>
      <c r="AB744" s="123"/>
      <c r="AC744" s="123"/>
      <c r="AD744" s="123"/>
      <c r="AE744" s="123"/>
    </row>
    <row r="745">
      <c r="A745" s="142">
        <v>12767.0</v>
      </c>
      <c r="B745" s="2" t="s">
        <v>6461</v>
      </c>
      <c r="C745" s="124" t="b">
        <v>0</v>
      </c>
      <c r="D745" s="3" t="s">
        <v>6461</v>
      </c>
      <c r="E745" s="128" t="str">
        <f t="shared" si="29"/>
        <v>#VALUE!</v>
      </c>
      <c r="F745" s="128" t="str">
        <f t="shared" si="30"/>
        <v>#VALUE!</v>
      </c>
      <c r="G745" s="128" t="str">
        <f t="shared" si="31"/>
        <v>#VALUE!</v>
      </c>
      <c r="H745" s="128" t="str">
        <f t="shared" si="32"/>
        <v>#VALUE!</v>
      </c>
      <c r="I745" s="128" t="str">
        <f t="shared" si="33"/>
        <v>#VALUE!</v>
      </c>
      <c r="J745" s="128" t="str">
        <f t="shared" si="34"/>
        <v>#VALUE!</v>
      </c>
      <c r="K745" s="128" t="str">
        <f t="shared" si="35"/>
        <v>#VALUE!</v>
      </c>
      <c r="L745" s="128" t="str">
        <f t="shared" si="36"/>
        <v>#VALUE!</v>
      </c>
      <c r="M745" s="128" t="str">
        <f t="shared" si="37"/>
        <v>#VALUE!</v>
      </c>
      <c r="N745" s="128" t="str">
        <f t="shared" si="38"/>
        <v>#VALUE!</v>
      </c>
      <c r="O745" s="128" t="str">
        <f t="shared" si="39"/>
        <v>#VALUE!</v>
      </c>
      <c r="P745" s="4" t="str">
        <f t="shared" si="12"/>
        <v>NO RX</v>
      </c>
      <c r="Q745" s="4" t="b">
        <v>0</v>
      </c>
      <c r="R745" s="4" t="str">
        <f t="shared" si="41"/>
        <v>LOW</v>
      </c>
      <c r="S745" s="3"/>
      <c r="T745" s="3" t="str">
        <f t="shared" si="42"/>
        <v> - </v>
      </c>
      <c r="U745" s="4" t="str">
        <f t="shared" si="15"/>
        <v>DUE COMM</v>
      </c>
      <c r="V745" s="4" t="str">
        <f t="shared" si="16"/>
        <v> </v>
      </c>
      <c r="W745" s="123"/>
      <c r="X745" s="123"/>
      <c r="Y745" s="123"/>
      <c r="Z745" s="123"/>
      <c r="AA745" s="123"/>
      <c r="AB745" s="123"/>
      <c r="AC745" s="123"/>
      <c r="AD745" s="123"/>
      <c r="AE745" s="123"/>
    </row>
    <row r="746">
      <c r="A746" s="142">
        <v>12770.0</v>
      </c>
      <c r="B746" s="143" t="s">
        <v>6463</v>
      </c>
      <c r="C746" s="124" t="b">
        <v>0</v>
      </c>
      <c r="D746" s="3" t="s">
        <v>6461</v>
      </c>
      <c r="E746" s="128" t="str">
        <f t="shared" si="29"/>
        <v>#VALUE!</v>
      </c>
      <c r="F746" s="134" t="str">
        <f t="shared" si="30"/>
        <v>OPI RX</v>
      </c>
      <c r="G746" s="128" t="str">
        <f t="shared" si="31"/>
        <v>#VALUE!</v>
      </c>
      <c r="H746" s="128" t="str">
        <f t="shared" si="32"/>
        <v>#VALUE!</v>
      </c>
      <c r="I746" s="128" t="str">
        <f t="shared" si="33"/>
        <v>#VALUE!</v>
      </c>
      <c r="J746" s="128" t="str">
        <f t="shared" si="34"/>
        <v>#VALUE!</v>
      </c>
      <c r="K746" s="128" t="str">
        <f t="shared" si="35"/>
        <v>#VALUE!</v>
      </c>
      <c r="L746" s="128" t="str">
        <f t="shared" si="36"/>
        <v>#VALUE!</v>
      </c>
      <c r="M746" s="128" t="str">
        <f t="shared" si="37"/>
        <v>#VALUE!</v>
      </c>
      <c r="N746" s="128" t="str">
        <f t="shared" si="38"/>
        <v>#VALUE!</v>
      </c>
      <c r="O746" s="128" t="str">
        <f t="shared" si="39"/>
        <v>#VALUE!</v>
      </c>
      <c r="P746" s="135" t="str">
        <f t="shared" si="12"/>
        <v>OPIOIDS</v>
      </c>
      <c r="Q746" s="4" t="b">
        <v>0</v>
      </c>
      <c r="R746" s="4" t="str">
        <f t="shared" si="41"/>
        <v>LOW</v>
      </c>
      <c r="S746" s="3"/>
      <c r="T746" s="3" t="str">
        <f t="shared" si="42"/>
        <v> - </v>
      </c>
      <c r="U746" s="4" t="str">
        <f t="shared" si="15"/>
        <v>DUE COMM</v>
      </c>
      <c r="V746" s="4" t="str">
        <f t="shared" si="16"/>
        <v> </v>
      </c>
      <c r="W746" s="123"/>
      <c r="X746" s="123"/>
      <c r="Y746" s="123"/>
      <c r="Z746" s="123"/>
      <c r="AA746" s="123"/>
      <c r="AB746" s="123"/>
      <c r="AC746" s="123"/>
      <c r="AD746" s="123"/>
      <c r="AE746" s="123"/>
    </row>
    <row r="747">
      <c r="A747" s="142">
        <v>12773.0</v>
      </c>
      <c r="B747" s="143" t="s">
        <v>6486</v>
      </c>
      <c r="C747" s="124" t="b">
        <v>0</v>
      </c>
      <c r="D747" s="3" t="s">
        <v>6461</v>
      </c>
      <c r="E747" s="128" t="str">
        <f t="shared" si="29"/>
        <v>#VALUE!</v>
      </c>
      <c r="F747" s="128" t="str">
        <f t="shared" si="30"/>
        <v>#VALUE!</v>
      </c>
      <c r="G747" s="128" t="str">
        <f t="shared" si="31"/>
        <v>#VALUE!</v>
      </c>
      <c r="H747" s="128" t="str">
        <f t="shared" si="32"/>
        <v>#VALUE!</v>
      </c>
      <c r="I747" s="128" t="str">
        <f t="shared" si="33"/>
        <v>#VALUE!</v>
      </c>
      <c r="J747" s="128" t="str">
        <f t="shared" si="34"/>
        <v>#VALUE!</v>
      </c>
      <c r="K747" s="128" t="str">
        <f t="shared" si="35"/>
        <v>#VALUE!</v>
      </c>
      <c r="L747" s="128" t="str">
        <f t="shared" si="36"/>
        <v>#VALUE!</v>
      </c>
      <c r="M747" s="134" t="str">
        <f t="shared" si="37"/>
        <v>OPI RX</v>
      </c>
      <c r="N747" s="128" t="str">
        <f t="shared" si="38"/>
        <v>#VALUE!</v>
      </c>
      <c r="O747" s="128" t="str">
        <f t="shared" si="39"/>
        <v>#VALUE!</v>
      </c>
      <c r="P747" s="135" t="str">
        <f t="shared" si="12"/>
        <v>OPIOIDS</v>
      </c>
      <c r="Q747" s="4" t="b">
        <v>0</v>
      </c>
      <c r="R747" s="4" t="str">
        <f t="shared" si="41"/>
        <v>LOW</v>
      </c>
      <c r="S747" s="3"/>
      <c r="T747" s="3" t="str">
        <f t="shared" si="42"/>
        <v> - </v>
      </c>
      <c r="U747" s="4" t="str">
        <f t="shared" si="15"/>
        <v>DUE COMM</v>
      </c>
      <c r="V747" s="4" t="str">
        <f t="shared" si="16"/>
        <v> </v>
      </c>
      <c r="W747" s="123"/>
      <c r="X747" s="123"/>
      <c r="Y747" s="123"/>
      <c r="Z747" s="123"/>
      <c r="AA747" s="123"/>
      <c r="AB747" s="123"/>
      <c r="AC747" s="123"/>
      <c r="AD747" s="123"/>
      <c r="AE747" s="123"/>
    </row>
    <row r="748">
      <c r="A748" s="130">
        <v>12775.0</v>
      </c>
      <c r="B748" s="131" t="s">
        <v>6763</v>
      </c>
      <c r="C748" s="139" t="b">
        <v>1</v>
      </c>
      <c r="D748" s="133">
        <v>44565.0</v>
      </c>
      <c r="E748" s="128" t="str">
        <f t="shared" si="29"/>
        <v>#VALUE!</v>
      </c>
      <c r="F748" s="128" t="str">
        <f t="shared" si="30"/>
        <v>#VALUE!</v>
      </c>
      <c r="G748" s="128" t="str">
        <f t="shared" si="31"/>
        <v>#VALUE!</v>
      </c>
      <c r="H748" s="128" t="str">
        <f t="shared" si="32"/>
        <v>#VALUE!</v>
      </c>
      <c r="I748" s="128" t="str">
        <f t="shared" si="33"/>
        <v>#VALUE!</v>
      </c>
      <c r="J748" s="128" t="str">
        <f t="shared" si="34"/>
        <v>#VALUE!</v>
      </c>
      <c r="K748" s="128" t="str">
        <f t="shared" si="35"/>
        <v>#VALUE!</v>
      </c>
      <c r="L748" s="128" t="str">
        <f t="shared" si="36"/>
        <v>#VALUE!</v>
      </c>
      <c r="M748" s="144" t="str">
        <f t="shared" si="37"/>
        <v>OPI RX</v>
      </c>
      <c r="N748" s="128" t="str">
        <f t="shared" si="38"/>
        <v>#VALUE!</v>
      </c>
      <c r="O748" s="128" t="str">
        <f t="shared" si="39"/>
        <v>#VALUE!</v>
      </c>
      <c r="P748" s="135" t="str">
        <f t="shared" si="12"/>
        <v>OPIOIDS</v>
      </c>
      <c r="Q748" s="4" t="b">
        <v>0</v>
      </c>
      <c r="R748" s="4" t="str">
        <f t="shared" si="41"/>
        <v>LOW</v>
      </c>
      <c r="S748" s="145">
        <v>44018.0</v>
      </c>
      <c r="T748" s="136">
        <f t="shared" si="42"/>
        <v>44565</v>
      </c>
      <c r="U748" s="4" t="str">
        <f t="shared" si="15"/>
        <v>DUE COMM</v>
      </c>
      <c r="V748" s="4" t="str">
        <f t="shared" si="16"/>
        <v> </v>
      </c>
      <c r="W748" s="123"/>
      <c r="X748" s="123"/>
      <c r="Y748" s="123"/>
      <c r="Z748" s="123"/>
      <c r="AA748" s="123"/>
      <c r="AB748" s="123"/>
      <c r="AC748" s="123"/>
      <c r="AD748" s="123"/>
      <c r="AE748" s="123"/>
    </row>
    <row r="749">
      <c r="A749" s="137">
        <v>12776.0</v>
      </c>
      <c r="B749" s="138" t="s">
        <v>6722</v>
      </c>
      <c r="C749" s="132" t="b">
        <v>1</v>
      </c>
      <c r="D749" s="133">
        <v>44439.0</v>
      </c>
      <c r="E749" s="128" t="str">
        <f t="shared" si="29"/>
        <v>#VALUE!</v>
      </c>
      <c r="F749" s="128" t="str">
        <f t="shared" si="30"/>
        <v>#VALUE!</v>
      </c>
      <c r="G749" s="128" t="str">
        <f t="shared" si="31"/>
        <v>#VALUE!</v>
      </c>
      <c r="H749" s="128" t="str">
        <f t="shared" si="32"/>
        <v>#VALUE!</v>
      </c>
      <c r="I749" s="128" t="str">
        <f t="shared" si="33"/>
        <v>#VALUE!</v>
      </c>
      <c r="J749" s="128" t="str">
        <f t="shared" si="34"/>
        <v>#VALUE!</v>
      </c>
      <c r="K749" s="128" t="str">
        <f t="shared" si="35"/>
        <v>#VALUE!</v>
      </c>
      <c r="L749" s="128" t="str">
        <f t="shared" si="36"/>
        <v>#VALUE!</v>
      </c>
      <c r="M749" s="128" t="str">
        <f t="shared" si="37"/>
        <v>#VALUE!</v>
      </c>
      <c r="N749" s="128" t="str">
        <f t="shared" si="38"/>
        <v>#VALUE!</v>
      </c>
      <c r="O749" s="128" t="str">
        <f t="shared" si="39"/>
        <v>#VALUE!</v>
      </c>
      <c r="P749" s="4" t="str">
        <f t="shared" si="12"/>
        <v>NO RX</v>
      </c>
      <c r="Q749" s="4" t="b">
        <v>0</v>
      </c>
      <c r="R749" s="4" t="str">
        <f t="shared" si="41"/>
        <v>LOW</v>
      </c>
      <c r="S749" s="3"/>
      <c r="T749" s="136">
        <f t="shared" si="42"/>
        <v>44439</v>
      </c>
      <c r="U749" s="4" t="str">
        <f t="shared" si="15"/>
        <v>DUE COMM</v>
      </c>
      <c r="V749" s="4" t="str">
        <f t="shared" si="16"/>
        <v> </v>
      </c>
      <c r="W749" s="123"/>
      <c r="X749" s="123"/>
      <c r="Y749" s="123"/>
      <c r="Z749" s="123"/>
      <c r="AA749" s="123"/>
      <c r="AB749" s="123"/>
      <c r="AC749" s="123"/>
      <c r="AD749" s="123"/>
      <c r="AE749" s="123"/>
    </row>
    <row r="750">
      <c r="A750" s="142">
        <v>12779.0</v>
      </c>
      <c r="B750" s="143" t="s">
        <v>6776</v>
      </c>
      <c r="C750" s="122" t="b">
        <v>0</v>
      </c>
      <c r="D750" s="3" t="s">
        <v>6461</v>
      </c>
      <c r="E750" s="128" t="str">
        <f t="shared" si="29"/>
        <v>#VALUE!</v>
      </c>
      <c r="F750" s="128" t="str">
        <f t="shared" si="30"/>
        <v>#VALUE!</v>
      </c>
      <c r="G750" s="128" t="str">
        <f t="shared" si="31"/>
        <v>#VALUE!</v>
      </c>
      <c r="H750" s="128" t="str">
        <f t="shared" si="32"/>
        <v>#VALUE!</v>
      </c>
      <c r="I750" s="128" t="str">
        <f t="shared" si="33"/>
        <v>#VALUE!</v>
      </c>
      <c r="J750" s="128" t="str">
        <f t="shared" si="34"/>
        <v>#VALUE!</v>
      </c>
      <c r="K750" s="128" t="str">
        <f t="shared" si="35"/>
        <v>#VALUE!</v>
      </c>
      <c r="L750" s="128" t="str">
        <f t="shared" si="36"/>
        <v>#VALUE!</v>
      </c>
      <c r="M750" s="128" t="str">
        <f t="shared" si="37"/>
        <v>#VALUE!</v>
      </c>
      <c r="N750" s="128" t="str">
        <f t="shared" si="38"/>
        <v>#VALUE!</v>
      </c>
      <c r="O750" s="128" t="str">
        <f t="shared" si="39"/>
        <v>#VALUE!</v>
      </c>
      <c r="P750" s="4" t="str">
        <f t="shared" si="12"/>
        <v>NO RX</v>
      </c>
      <c r="Q750" s="4" t="b">
        <v>0</v>
      </c>
      <c r="R750" s="4" t="str">
        <f t="shared" si="41"/>
        <v>LOW</v>
      </c>
      <c r="S750" s="3"/>
      <c r="T750" s="3" t="str">
        <f t="shared" si="42"/>
        <v> - </v>
      </c>
      <c r="U750" s="4" t="str">
        <f t="shared" si="15"/>
        <v>DUE COMM</v>
      </c>
      <c r="V750" s="4" t="str">
        <f t="shared" si="16"/>
        <v> </v>
      </c>
      <c r="W750" s="123"/>
      <c r="X750" s="123"/>
      <c r="Y750" s="123"/>
      <c r="Z750" s="123"/>
      <c r="AA750" s="123"/>
      <c r="AB750" s="123"/>
      <c r="AC750" s="123"/>
      <c r="AD750" s="123"/>
      <c r="AE750" s="123"/>
    </row>
    <row r="751">
      <c r="A751" s="130">
        <v>12781.0</v>
      </c>
      <c r="B751" s="131" t="s">
        <v>6500</v>
      </c>
      <c r="C751" s="131" t="b">
        <v>1</v>
      </c>
      <c r="D751" s="133">
        <v>44502.0</v>
      </c>
      <c r="E751" s="128" t="str">
        <f t="shared" si="29"/>
        <v>#VALUE!</v>
      </c>
      <c r="F751" s="128" t="str">
        <f t="shared" si="30"/>
        <v>#VALUE!</v>
      </c>
      <c r="G751" s="128" t="str">
        <f t="shared" si="31"/>
        <v>#VALUE!</v>
      </c>
      <c r="H751" s="128" t="str">
        <f t="shared" si="32"/>
        <v>#VALUE!</v>
      </c>
      <c r="I751" s="128" t="str">
        <f t="shared" si="33"/>
        <v>#VALUE!</v>
      </c>
      <c r="J751" s="128" t="str">
        <f t="shared" si="34"/>
        <v>#VALUE!</v>
      </c>
      <c r="K751" s="128" t="str">
        <f t="shared" si="35"/>
        <v>#VALUE!</v>
      </c>
      <c r="L751" s="128" t="str">
        <f t="shared" si="36"/>
        <v>#VALUE!</v>
      </c>
      <c r="M751" s="134" t="str">
        <f t="shared" si="37"/>
        <v>OPI RX</v>
      </c>
      <c r="N751" s="128" t="str">
        <f t="shared" si="38"/>
        <v>#VALUE!</v>
      </c>
      <c r="O751" s="128" t="str">
        <f t="shared" si="39"/>
        <v>#VALUE!</v>
      </c>
      <c r="P751" s="135" t="str">
        <f t="shared" si="12"/>
        <v>OPIOIDS</v>
      </c>
      <c r="Q751" s="4" t="b">
        <v>0</v>
      </c>
      <c r="R751" s="4" t="str">
        <f t="shared" si="41"/>
        <v>LOW</v>
      </c>
      <c r="S751" s="3">
        <v>44484.0</v>
      </c>
      <c r="T751" s="136">
        <f t="shared" si="42"/>
        <v>44502</v>
      </c>
      <c r="U751" s="4" t="str">
        <f t="shared" si="15"/>
        <v> </v>
      </c>
      <c r="V751" s="4" t="str">
        <f t="shared" si="16"/>
        <v> </v>
      </c>
      <c r="W751" s="123"/>
      <c r="X751" s="123"/>
      <c r="Y751" s="123"/>
      <c r="Z751" s="123"/>
      <c r="AA751" s="123"/>
      <c r="AB751" s="123"/>
      <c r="AC751" s="123"/>
      <c r="AD751" s="123"/>
      <c r="AE751" s="123"/>
    </row>
    <row r="752">
      <c r="A752" s="137">
        <v>12787.0</v>
      </c>
      <c r="B752" s="138" t="s">
        <v>6777</v>
      </c>
      <c r="C752" s="139" t="b">
        <v>1</v>
      </c>
      <c r="D752" s="133">
        <v>44474.0</v>
      </c>
      <c r="E752" s="134" t="str">
        <f t="shared" si="29"/>
        <v>OPI RX</v>
      </c>
      <c r="F752" s="128" t="str">
        <f t="shared" si="30"/>
        <v>#VALUE!</v>
      </c>
      <c r="G752" s="128" t="str">
        <f t="shared" si="31"/>
        <v>#VALUE!</v>
      </c>
      <c r="H752" s="128" t="str">
        <f t="shared" si="32"/>
        <v>#VALUE!</v>
      </c>
      <c r="I752" s="128" t="str">
        <f t="shared" si="33"/>
        <v>#VALUE!</v>
      </c>
      <c r="J752" s="128" t="str">
        <f t="shared" si="34"/>
        <v>#VALUE!</v>
      </c>
      <c r="K752" s="128" t="str">
        <f t="shared" si="35"/>
        <v>#VALUE!</v>
      </c>
      <c r="L752" s="128" t="str">
        <f t="shared" si="36"/>
        <v>#VALUE!</v>
      </c>
      <c r="M752" s="128" t="str">
        <f t="shared" si="37"/>
        <v>#VALUE!</v>
      </c>
      <c r="N752" s="128" t="str">
        <f t="shared" si="38"/>
        <v>#VALUE!</v>
      </c>
      <c r="O752" s="128" t="str">
        <f t="shared" si="39"/>
        <v>#VALUE!</v>
      </c>
      <c r="P752" s="135" t="str">
        <f t="shared" si="12"/>
        <v>OPIOIDS</v>
      </c>
      <c r="Q752" s="4" t="b">
        <v>1</v>
      </c>
      <c r="R752" s="135" t="str">
        <f t="shared" si="41"/>
        <v>HIGH</v>
      </c>
      <c r="S752" s="3">
        <v>44390.0</v>
      </c>
      <c r="T752" s="136">
        <f t="shared" si="42"/>
        <v>44474</v>
      </c>
      <c r="U752" s="4" t="str">
        <f t="shared" si="15"/>
        <v> </v>
      </c>
      <c r="V752" s="4" t="str">
        <f t="shared" si="16"/>
        <v> </v>
      </c>
      <c r="W752" s="123"/>
      <c r="X752" s="123"/>
      <c r="Y752" s="123"/>
      <c r="Z752" s="123"/>
      <c r="AA752" s="123"/>
      <c r="AB752" s="123"/>
      <c r="AC752" s="123"/>
      <c r="AD752" s="123"/>
      <c r="AE752" s="123"/>
    </row>
    <row r="753">
      <c r="A753" s="137">
        <v>12790.0</v>
      </c>
      <c r="B753" s="138" t="s">
        <v>6512</v>
      </c>
      <c r="C753" s="139" t="b">
        <v>1</v>
      </c>
      <c r="D753" s="133">
        <v>44469.0</v>
      </c>
      <c r="E753" s="128" t="str">
        <f t="shared" si="29"/>
        <v>#VALUE!</v>
      </c>
      <c r="F753" s="128" t="str">
        <f t="shared" si="30"/>
        <v>#VALUE!</v>
      </c>
      <c r="G753" s="128" t="str">
        <f t="shared" si="31"/>
        <v>#VALUE!</v>
      </c>
      <c r="H753" s="128" t="str">
        <f t="shared" si="32"/>
        <v>#VALUE!</v>
      </c>
      <c r="I753" s="128" t="str">
        <f t="shared" si="33"/>
        <v>#VALUE!</v>
      </c>
      <c r="J753" s="128" t="str">
        <f t="shared" si="34"/>
        <v>#VALUE!</v>
      </c>
      <c r="K753" s="128" t="str">
        <f t="shared" si="35"/>
        <v>#VALUE!</v>
      </c>
      <c r="L753" s="128" t="str">
        <f t="shared" si="36"/>
        <v>#VALUE!</v>
      </c>
      <c r="M753" s="134" t="str">
        <f t="shared" si="37"/>
        <v>OPI RX</v>
      </c>
      <c r="N753" s="128" t="str">
        <f t="shared" si="38"/>
        <v>#VALUE!</v>
      </c>
      <c r="O753" s="128" t="str">
        <f t="shared" si="39"/>
        <v>#VALUE!</v>
      </c>
      <c r="P753" s="135" t="str">
        <f t="shared" si="12"/>
        <v>OPIOIDS</v>
      </c>
      <c r="Q753" s="2" t="b">
        <v>0</v>
      </c>
      <c r="R753" s="4" t="str">
        <f t="shared" si="41"/>
        <v>LOW</v>
      </c>
      <c r="S753" s="3">
        <v>44383.0</v>
      </c>
      <c r="T753" s="136">
        <f t="shared" si="42"/>
        <v>44469</v>
      </c>
      <c r="U753" s="4" t="str">
        <f t="shared" si="15"/>
        <v> </v>
      </c>
      <c r="V753" s="4" t="str">
        <f t="shared" si="16"/>
        <v> </v>
      </c>
      <c r="W753" s="123"/>
      <c r="X753" s="123"/>
      <c r="Y753" s="123"/>
      <c r="Z753" s="123"/>
      <c r="AA753" s="123"/>
      <c r="AB753" s="123"/>
      <c r="AC753" s="123"/>
      <c r="AD753" s="123"/>
      <c r="AE753" s="123"/>
    </row>
    <row r="754">
      <c r="A754" s="142">
        <v>12791.0</v>
      </c>
      <c r="B754" s="143" t="s">
        <v>6778</v>
      </c>
      <c r="C754" s="122" t="b">
        <v>0</v>
      </c>
      <c r="D754" s="3" t="s">
        <v>6461</v>
      </c>
      <c r="E754" s="128" t="str">
        <f t="shared" si="29"/>
        <v>#VALUE!</v>
      </c>
      <c r="F754" s="128" t="str">
        <f t="shared" si="30"/>
        <v>#VALUE!</v>
      </c>
      <c r="G754" s="134" t="str">
        <f t="shared" si="31"/>
        <v>OPI RX</v>
      </c>
      <c r="H754" s="128" t="str">
        <f t="shared" si="32"/>
        <v>#VALUE!</v>
      </c>
      <c r="I754" s="128" t="str">
        <f t="shared" si="33"/>
        <v>#VALUE!</v>
      </c>
      <c r="J754" s="128" t="str">
        <f t="shared" si="34"/>
        <v>#VALUE!</v>
      </c>
      <c r="K754" s="128" t="str">
        <f t="shared" si="35"/>
        <v>#VALUE!</v>
      </c>
      <c r="L754" s="128" t="str">
        <f t="shared" si="36"/>
        <v>#VALUE!</v>
      </c>
      <c r="M754" s="128" t="str">
        <f t="shared" si="37"/>
        <v>#VALUE!</v>
      </c>
      <c r="N754" s="128" t="str">
        <f t="shared" si="38"/>
        <v>#VALUE!</v>
      </c>
      <c r="O754" s="128" t="str">
        <f t="shared" si="39"/>
        <v>#VALUE!</v>
      </c>
      <c r="P754" s="135" t="str">
        <f t="shared" si="12"/>
        <v>OPIOIDS</v>
      </c>
      <c r="Q754" s="4" t="b">
        <v>0</v>
      </c>
      <c r="R754" s="4" t="str">
        <f t="shared" si="41"/>
        <v>LOW</v>
      </c>
      <c r="S754" s="3"/>
      <c r="T754" s="3" t="str">
        <f t="shared" si="42"/>
        <v> - </v>
      </c>
      <c r="U754" s="4" t="str">
        <f t="shared" si="15"/>
        <v>DUE COMM</v>
      </c>
      <c r="V754" s="4" t="str">
        <f t="shared" si="16"/>
        <v> </v>
      </c>
      <c r="W754" s="123"/>
      <c r="X754" s="123"/>
      <c r="Y754" s="123"/>
      <c r="Z754" s="123"/>
      <c r="AA754" s="123"/>
      <c r="AB754" s="123"/>
      <c r="AC754" s="123"/>
      <c r="AD754" s="123"/>
      <c r="AE754" s="123"/>
    </row>
    <row r="755">
      <c r="A755" s="142">
        <v>12792.0</v>
      </c>
      <c r="B755" s="2" t="s">
        <v>6461</v>
      </c>
      <c r="C755" s="124" t="b">
        <v>0</v>
      </c>
      <c r="D755" s="3" t="s">
        <v>6461</v>
      </c>
      <c r="E755" s="128" t="str">
        <f t="shared" si="29"/>
        <v>#VALUE!</v>
      </c>
      <c r="F755" s="128" t="str">
        <f t="shared" si="30"/>
        <v>#VALUE!</v>
      </c>
      <c r="G755" s="128" t="str">
        <f t="shared" si="31"/>
        <v>#VALUE!</v>
      </c>
      <c r="H755" s="128" t="str">
        <f t="shared" si="32"/>
        <v>#VALUE!</v>
      </c>
      <c r="I755" s="128" t="str">
        <f t="shared" si="33"/>
        <v>#VALUE!</v>
      </c>
      <c r="J755" s="128" t="str">
        <f t="shared" si="34"/>
        <v>#VALUE!</v>
      </c>
      <c r="K755" s="128" t="str">
        <f t="shared" si="35"/>
        <v>#VALUE!</v>
      </c>
      <c r="L755" s="128" t="str">
        <f t="shared" si="36"/>
        <v>#VALUE!</v>
      </c>
      <c r="M755" s="128" t="str">
        <f t="shared" si="37"/>
        <v>#VALUE!</v>
      </c>
      <c r="N755" s="128" t="str">
        <f t="shared" si="38"/>
        <v>#VALUE!</v>
      </c>
      <c r="O755" s="128" t="str">
        <f t="shared" si="39"/>
        <v>#VALUE!</v>
      </c>
      <c r="P755" s="4" t="str">
        <f t="shared" si="12"/>
        <v>NO RX</v>
      </c>
      <c r="Q755" s="4" t="b">
        <v>0</v>
      </c>
      <c r="R755" s="4" t="str">
        <f t="shared" si="41"/>
        <v>LOW</v>
      </c>
      <c r="S755" s="3"/>
      <c r="T755" s="3" t="str">
        <f t="shared" si="42"/>
        <v> - </v>
      </c>
      <c r="U755" s="4" t="str">
        <f t="shared" si="15"/>
        <v>DUE COMM</v>
      </c>
      <c r="V755" s="4" t="str">
        <f t="shared" si="16"/>
        <v> </v>
      </c>
      <c r="W755" s="123"/>
      <c r="X755" s="123"/>
      <c r="Y755" s="123"/>
      <c r="Z755" s="123"/>
      <c r="AA755" s="123"/>
      <c r="AB755" s="123"/>
      <c r="AC755" s="123"/>
      <c r="AD755" s="123"/>
      <c r="AE755" s="123"/>
    </row>
    <row r="756">
      <c r="A756" s="137">
        <v>12795.0</v>
      </c>
      <c r="B756" s="138" t="s">
        <v>6488</v>
      </c>
      <c r="C756" s="132" t="b">
        <v>1</v>
      </c>
      <c r="D756" s="133">
        <v>44498.0</v>
      </c>
      <c r="E756" s="128" t="str">
        <f t="shared" si="29"/>
        <v>#VALUE!</v>
      </c>
      <c r="F756" s="134" t="str">
        <f t="shared" si="30"/>
        <v>OPI RX</v>
      </c>
      <c r="G756" s="128" t="str">
        <f t="shared" si="31"/>
        <v>#VALUE!</v>
      </c>
      <c r="H756" s="128" t="str">
        <f t="shared" si="32"/>
        <v>#VALUE!</v>
      </c>
      <c r="I756" s="128" t="str">
        <f t="shared" si="33"/>
        <v>#VALUE!</v>
      </c>
      <c r="J756" s="128" t="str">
        <f t="shared" si="34"/>
        <v>#VALUE!</v>
      </c>
      <c r="K756" s="128" t="str">
        <f t="shared" si="35"/>
        <v>#VALUE!</v>
      </c>
      <c r="L756" s="128" t="str">
        <f t="shared" si="36"/>
        <v>#VALUE!</v>
      </c>
      <c r="M756" s="128" t="str">
        <f t="shared" si="37"/>
        <v>#VALUE!</v>
      </c>
      <c r="N756" s="128" t="str">
        <f t="shared" si="38"/>
        <v>#VALUE!</v>
      </c>
      <c r="O756" s="128" t="str">
        <f t="shared" si="39"/>
        <v>#VALUE!</v>
      </c>
      <c r="P756" s="135" t="str">
        <f t="shared" si="12"/>
        <v>OPIOIDS</v>
      </c>
      <c r="Q756" s="4" t="b">
        <v>0</v>
      </c>
      <c r="R756" s="4" t="str">
        <f t="shared" si="41"/>
        <v>LOW</v>
      </c>
      <c r="S756" s="3">
        <v>44406.0</v>
      </c>
      <c r="T756" s="136">
        <f t="shared" si="42"/>
        <v>44498</v>
      </c>
      <c r="U756" s="4" t="str">
        <f t="shared" si="15"/>
        <v> </v>
      </c>
      <c r="V756" s="4" t="str">
        <f t="shared" si="16"/>
        <v> </v>
      </c>
      <c r="W756" s="123"/>
      <c r="X756" s="123"/>
      <c r="Y756" s="123"/>
      <c r="Z756" s="123"/>
      <c r="AA756" s="123"/>
      <c r="AB756" s="123"/>
      <c r="AC756" s="123"/>
      <c r="AD756" s="123"/>
      <c r="AE756" s="123"/>
    </row>
    <row r="757">
      <c r="A757" s="130">
        <v>12800.0</v>
      </c>
      <c r="B757" s="131" t="s">
        <v>6594</v>
      </c>
      <c r="C757" s="132" t="b">
        <v>1</v>
      </c>
      <c r="D757" s="133">
        <v>44497.0</v>
      </c>
      <c r="E757" s="134" t="str">
        <f t="shared" si="29"/>
        <v>OPI RX</v>
      </c>
      <c r="F757" s="128" t="str">
        <f t="shared" si="30"/>
        <v>#VALUE!</v>
      </c>
      <c r="G757" s="128" t="str">
        <f t="shared" si="31"/>
        <v>#VALUE!</v>
      </c>
      <c r="H757" s="128" t="str">
        <f t="shared" si="32"/>
        <v>#VALUE!</v>
      </c>
      <c r="I757" s="128" t="str">
        <f t="shared" si="33"/>
        <v>#VALUE!</v>
      </c>
      <c r="J757" s="128" t="str">
        <f t="shared" si="34"/>
        <v>#VALUE!</v>
      </c>
      <c r="K757" s="128" t="str">
        <f t="shared" si="35"/>
        <v>#VALUE!</v>
      </c>
      <c r="L757" s="128" t="str">
        <f t="shared" si="36"/>
        <v>#VALUE!</v>
      </c>
      <c r="M757" s="128" t="str">
        <f t="shared" si="37"/>
        <v>#VALUE!</v>
      </c>
      <c r="N757" s="128" t="str">
        <f t="shared" si="38"/>
        <v>#VALUE!</v>
      </c>
      <c r="O757" s="128" t="str">
        <f t="shared" si="39"/>
        <v>#VALUE!</v>
      </c>
      <c r="P757" s="135" t="str">
        <f t="shared" si="12"/>
        <v>OPIOIDS</v>
      </c>
      <c r="Q757" s="2" t="b">
        <v>0</v>
      </c>
      <c r="R757" s="4" t="str">
        <f t="shared" si="41"/>
        <v>LOW</v>
      </c>
      <c r="S757" s="3">
        <v>44482.0</v>
      </c>
      <c r="T757" s="136">
        <f t="shared" si="42"/>
        <v>44497</v>
      </c>
      <c r="U757" s="4" t="str">
        <f t="shared" si="15"/>
        <v> </v>
      </c>
      <c r="V757" s="4" t="str">
        <f t="shared" si="16"/>
        <v> </v>
      </c>
      <c r="W757" s="123"/>
      <c r="X757" s="123"/>
      <c r="Y757" s="123"/>
      <c r="Z757" s="123"/>
      <c r="AA757" s="123"/>
      <c r="AB757" s="123"/>
      <c r="AC757" s="123"/>
      <c r="AD757" s="123"/>
      <c r="AE757" s="123"/>
    </row>
    <row r="758">
      <c r="A758" s="130">
        <v>12804.0</v>
      </c>
      <c r="B758" s="131" t="s">
        <v>6779</v>
      </c>
      <c r="C758" s="132" t="b">
        <v>1</v>
      </c>
      <c r="D758" s="133">
        <v>44519.0</v>
      </c>
      <c r="E758" s="134" t="str">
        <f t="shared" si="29"/>
        <v>OPI RX</v>
      </c>
      <c r="F758" s="128" t="str">
        <f t="shared" si="30"/>
        <v>#VALUE!</v>
      </c>
      <c r="G758" s="128" t="str">
        <f t="shared" si="31"/>
        <v>#VALUE!</v>
      </c>
      <c r="H758" s="128" t="str">
        <f t="shared" si="32"/>
        <v>#VALUE!</v>
      </c>
      <c r="I758" s="128" t="str">
        <f t="shared" si="33"/>
        <v>#VALUE!</v>
      </c>
      <c r="J758" s="128" t="str">
        <f t="shared" si="34"/>
        <v>#VALUE!</v>
      </c>
      <c r="K758" s="128" t="str">
        <f t="shared" si="35"/>
        <v>#VALUE!</v>
      </c>
      <c r="L758" s="128" t="str">
        <f t="shared" si="36"/>
        <v>#VALUE!</v>
      </c>
      <c r="M758" s="128" t="str">
        <f t="shared" si="37"/>
        <v>#VALUE!</v>
      </c>
      <c r="N758" s="128" t="str">
        <f t="shared" si="38"/>
        <v>#VALUE!</v>
      </c>
      <c r="O758" s="128" t="str">
        <f t="shared" si="39"/>
        <v>#VALUE!</v>
      </c>
      <c r="P758" s="135" t="str">
        <f t="shared" si="12"/>
        <v>OPIOIDS</v>
      </c>
      <c r="Q758" s="2" t="b">
        <v>0</v>
      </c>
      <c r="R758" s="4" t="str">
        <f t="shared" si="41"/>
        <v>LOW</v>
      </c>
      <c r="S758" s="3">
        <v>44013.0</v>
      </c>
      <c r="T758" s="136">
        <f t="shared" si="42"/>
        <v>44519</v>
      </c>
      <c r="U758" s="4" t="str">
        <f t="shared" si="15"/>
        <v>DUE COMM</v>
      </c>
      <c r="V758" s="4" t="str">
        <f t="shared" si="16"/>
        <v> </v>
      </c>
      <c r="W758" s="123"/>
      <c r="X758" s="123"/>
      <c r="Y758" s="123"/>
      <c r="Z758" s="123"/>
      <c r="AA758" s="123"/>
      <c r="AB758" s="123"/>
      <c r="AC758" s="123"/>
      <c r="AD758" s="123"/>
      <c r="AE758" s="123"/>
    </row>
    <row r="759">
      <c r="A759" s="148">
        <v>12811.0</v>
      </c>
      <c r="B759" s="157" t="s">
        <v>6483</v>
      </c>
      <c r="C759" s="122" t="b">
        <v>0</v>
      </c>
      <c r="D759" s="3" t="s">
        <v>6461</v>
      </c>
      <c r="E759" s="128" t="str">
        <f t="shared" si="29"/>
        <v>#VALUE!</v>
      </c>
      <c r="F759" s="128" t="str">
        <f t="shared" si="30"/>
        <v>#VALUE!</v>
      </c>
      <c r="G759" s="128" t="str">
        <f t="shared" si="31"/>
        <v>#VALUE!</v>
      </c>
      <c r="H759" s="128" t="str">
        <f t="shared" si="32"/>
        <v>#VALUE!</v>
      </c>
      <c r="I759" s="128" t="str">
        <f t="shared" si="33"/>
        <v>#VALUE!</v>
      </c>
      <c r="J759" s="128" t="str">
        <f t="shared" si="34"/>
        <v>#VALUE!</v>
      </c>
      <c r="K759" s="128" t="str">
        <f t="shared" si="35"/>
        <v>#VALUE!</v>
      </c>
      <c r="L759" s="128" t="str">
        <f t="shared" si="36"/>
        <v>#VALUE!</v>
      </c>
      <c r="M759" s="128" t="str">
        <f t="shared" si="37"/>
        <v>#VALUE!</v>
      </c>
      <c r="N759" s="128" t="str">
        <f t="shared" si="38"/>
        <v>#VALUE!</v>
      </c>
      <c r="O759" s="128" t="str">
        <f t="shared" si="39"/>
        <v>#VALUE!</v>
      </c>
      <c r="P759" s="4" t="str">
        <f t="shared" si="12"/>
        <v>NO RX</v>
      </c>
      <c r="Q759" s="4" t="b">
        <v>0</v>
      </c>
      <c r="R759" s="4" t="str">
        <f t="shared" si="41"/>
        <v>LOW</v>
      </c>
      <c r="S759" s="3"/>
      <c r="T759" s="3" t="str">
        <f t="shared" si="42"/>
        <v> - </v>
      </c>
      <c r="U759" s="4" t="str">
        <f t="shared" si="15"/>
        <v>DUE COMM</v>
      </c>
      <c r="V759" s="4" t="str">
        <f t="shared" si="16"/>
        <v> </v>
      </c>
      <c r="W759" s="123"/>
      <c r="X759" s="123"/>
      <c r="Y759" s="123"/>
      <c r="Z759" s="123"/>
      <c r="AA759" s="123"/>
      <c r="AB759" s="123"/>
      <c r="AC759" s="123"/>
      <c r="AD759" s="123"/>
      <c r="AE759" s="123"/>
    </row>
    <row r="760">
      <c r="A760" s="127">
        <v>12812.0</v>
      </c>
      <c r="B760" s="2" t="s">
        <v>6512</v>
      </c>
      <c r="C760" s="124" t="b">
        <v>0</v>
      </c>
      <c r="D760" s="3" t="s">
        <v>6461</v>
      </c>
      <c r="E760" s="128" t="str">
        <f t="shared" si="29"/>
        <v>#VALUE!</v>
      </c>
      <c r="F760" s="128" t="str">
        <f t="shared" si="30"/>
        <v>#VALUE!</v>
      </c>
      <c r="G760" s="128" t="str">
        <f t="shared" si="31"/>
        <v>#VALUE!</v>
      </c>
      <c r="H760" s="128" t="str">
        <f t="shared" si="32"/>
        <v>#VALUE!</v>
      </c>
      <c r="I760" s="128" t="str">
        <f t="shared" si="33"/>
        <v>#VALUE!</v>
      </c>
      <c r="J760" s="128" t="str">
        <f t="shared" si="34"/>
        <v>#VALUE!</v>
      </c>
      <c r="K760" s="128" t="str">
        <f t="shared" si="35"/>
        <v>#VALUE!</v>
      </c>
      <c r="L760" s="128" t="str">
        <f t="shared" si="36"/>
        <v>#VALUE!</v>
      </c>
      <c r="M760" s="134" t="str">
        <f t="shared" si="37"/>
        <v>OPI RX</v>
      </c>
      <c r="N760" s="128" t="str">
        <f t="shared" si="38"/>
        <v>#VALUE!</v>
      </c>
      <c r="O760" s="128" t="str">
        <f t="shared" si="39"/>
        <v>#VALUE!</v>
      </c>
      <c r="P760" s="135" t="str">
        <f t="shared" si="12"/>
        <v>OPIOIDS</v>
      </c>
      <c r="Q760" s="2" t="b">
        <v>0</v>
      </c>
      <c r="R760" s="4" t="str">
        <f t="shared" si="41"/>
        <v>LOW</v>
      </c>
      <c r="S760" s="3"/>
      <c r="T760" s="3" t="str">
        <f t="shared" si="42"/>
        <v> - </v>
      </c>
      <c r="U760" s="4" t="str">
        <f t="shared" si="15"/>
        <v>DUE COMM</v>
      </c>
      <c r="V760" s="4" t="str">
        <f t="shared" si="16"/>
        <v> </v>
      </c>
      <c r="W760" s="123"/>
      <c r="X760" s="123"/>
      <c r="Y760" s="123"/>
      <c r="Z760" s="123"/>
      <c r="AA760" s="123"/>
      <c r="AB760" s="123"/>
      <c r="AC760" s="123"/>
      <c r="AD760" s="123"/>
      <c r="AE760" s="123"/>
    </row>
    <row r="761">
      <c r="A761" s="127">
        <v>12813.0</v>
      </c>
      <c r="B761" s="2" t="s">
        <v>6500</v>
      </c>
      <c r="C761" s="124" t="b">
        <v>0</v>
      </c>
      <c r="D761" s="3" t="s">
        <v>6461</v>
      </c>
      <c r="E761" s="128" t="str">
        <f t="shared" si="29"/>
        <v>#VALUE!</v>
      </c>
      <c r="F761" s="128" t="str">
        <f t="shared" si="30"/>
        <v>#VALUE!</v>
      </c>
      <c r="G761" s="128" t="str">
        <f t="shared" si="31"/>
        <v>#VALUE!</v>
      </c>
      <c r="H761" s="128" t="str">
        <f t="shared" si="32"/>
        <v>#VALUE!</v>
      </c>
      <c r="I761" s="128" t="str">
        <f t="shared" si="33"/>
        <v>#VALUE!</v>
      </c>
      <c r="J761" s="128" t="str">
        <f t="shared" si="34"/>
        <v>#VALUE!</v>
      </c>
      <c r="K761" s="128" t="str">
        <f t="shared" si="35"/>
        <v>#VALUE!</v>
      </c>
      <c r="L761" s="128" t="str">
        <f t="shared" si="36"/>
        <v>#VALUE!</v>
      </c>
      <c r="M761" s="134" t="str">
        <f t="shared" si="37"/>
        <v>OPI RX</v>
      </c>
      <c r="N761" s="128" t="str">
        <f t="shared" si="38"/>
        <v>#VALUE!</v>
      </c>
      <c r="O761" s="128" t="str">
        <f t="shared" si="39"/>
        <v>#VALUE!</v>
      </c>
      <c r="P761" s="135" t="str">
        <f t="shared" si="12"/>
        <v>OPIOIDS</v>
      </c>
      <c r="Q761" s="2" t="b">
        <v>0</v>
      </c>
      <c r="R761" s="4" t="str">
        <f t="shared" si="41"/>
        <v>LOW</v>
      </c>
      <c r="S761" s="3"/>
      <c r="T761" s="3" t="str">
        <f t="shared" si="42"/>
        <v> - </v>
      </c>
      <c r="U761" s="4" t="str">
        <f t="shared" si="15"/>
        <v>DUE COMM</v>
      </c>
      <c r="V761" s="4" t="str">
        <f t="shared" si="16"/>
        <v> </v>
      </c>
      <c r="W761" s="123"/>
      <c r="X761" s="123"/>
      <c r="Y761" s="123"/>
      <c r="Z761" s="123"/>
      <c r="AA761" s="123"/>
      <c r="AB761" s="123"/>
      <c r="AC761" s="123"/>
      <c r="AD761" s="123"/>
      <c r="AE761" s="123"/>
    </row>
    <row r="762">
      <c r="A762" s="142">
        <v>12822.0</v>
      </c>
      <c r="B762" s="143" t="s">
        <v>6491</v>
      </c>
      <c r="C762" s="124" t="b">
        <v>0</v>
      </c>
      <c r="D762" s="3" t="s">
        <v>6461</v>
      </c>
      <c r="E762" s="128" t="str">
        <f t="shared" si="29"/>
        <v>#VALUE!</v>
      </c>
      <c r="F762" s="134" t="str">
        <f t="shared" si="30"/>
        <v>OPI RX</v>
      </c>
      <c r="G762" s="128" t="str">
        <f t="shared" si="31"/>
        <v>#VALUE!</v>
      </c>
      <c r="H762" s="128" t="str">
        <f t="shared" si="32"/>
        <v>#VALUE!</v>
      </c>
      <c r="I762" s="128" t="str">
        <f t="shared" si="33"/>
        <v>#VALUE!</v>
      </c>
      <c r="J762" s="128" t="str">
        <f t="shared" si="34"/>
        <v>#VALUE!</v>
      </c>
      <c r="K762" s="128" t="str">
        <f t="shared" si="35"/>
        <v>#VALUE!</v>
      </c>
      <c r="L762" s="128" t="str">
        <f t="shared" si="36"/>
        <v>#VALUE!</v>
      </c>
      <c r="M762" s="128" t="str">
        <f t="shared" si="37"/>
        <v>#VALUE!</v>
      </c>
      <c r="N762" s="128" t="str">
        <f t="shared" si="38"/>
        <v>#VALUE!</v>
      </c>
      <c r="O762" s="128" t="str">
        <f t="shared" si="39"/>
        <v>#VALUE!</v>
      </c>
      <c r="P762" s="135" t="str">
        <f t="shared" si="12"/>
        <v>OPIOIDS</v>
      </c>
      <c r="Q762" s="4" t="b">
        <v>0</v>
      </c>
      <c r="R762" s="4" t="str">
        <f t="shared" si="41"/>
        <v>LOW</v>
      </c>
      <c r="S762" s="3"/>
      <c r="T762" s="3" t="str">
        <f t="shared" si="42"/>
        <v> - </v>
      </c>
      <c r="U762" s="4" t="str">
        <f t="shared" si="15"/>
        <v>DUE COMM</v>
      </c>
      <c r="V762" s="4" t="str">
        <f t="shared" si="16"/>
        <v> </v>
      </c>
      <c r="W762" s="123"/>
      <c r="X762" s="123"/>
      <c r="Y762" s="123"/>
      <c r="Z762" s="123"/>
      <c r="AA762" s="123"/>
      <c r="AB762" s="123"/>
      <c r="AC762" s="123"/>
      <c r="AD762" s="123"/>
      <c r="AE762" s="123"/>
    </row>
    <row r="763">
      <c r="A763" s="142">
        <v>12826.0</v>
      </c>
      <c r="B763" s="2" t="s">
        <v>6461</v>
      </c>
      <c r="C763" s="124" t="b">
        <v>0</v>
      </c>
      <c r="D763" s="3" t="s">
        <v>6461</v>
      </c>
      <c r="E763" s="128" t="str">
        <f t="shared" si="29"/>
        <v>#VALUE!</v>
      </c>
      <c r="F763" s="128" t="str">
        <f t="shared" si="30"/>
        <v>#VALUE!</v>
      </c>
      <c r="G763" s="128" t="str">
        <f t="shared" si="31"/>
        <v>#VALUE!</v>
      </c>
      <c r="H763" s="128" t="str">
        <f t="shared" si="32"/>
        <v>#VALUE!</v>
      </c>
      <c r="I763" s="128" t="str">
        <f t="shared" si="33"/>
        <v>#VALUE!</v>
      </c>
      <c r="J763" s="128" t="str">
        <f t="shared" si="34"/>
        <v>#VALUE!</v>
      </c>
      <c r="K763" s="128" t="str">
        <f t="shared" si="35"/>
        <v>#VALUE!</v>
      </c>
      <c r="L763" s="128" t="str">
        <f t="shared" si="36"/>
        <v>#VALUE!</v>
      </c>
      <c r="M763" s="128" t="str">
        <f t="shared" si="37"/>
        <v>#VALUE!</v>
      </c>
      <c r="N763" s="128" t="str">
        <f t="shared" si="38"/>
        <v>#VALUE!</v>
      </c>
      <c r="O763" s="128" t="str">
        <f t="shared" si="39"/>
        <v>#VALUE!</v>
      </c>
      <c r="P763" s="4" t="str">
        <f t="shared" si="12"/>
        <v>NO RX</v>
      </c>
      <c r="Q763" s="4" t="b">
        <v>0</v>
      </c>
      <c r="R763" s="4" t="str">
        <f t="shared" si="41"/>
        <v>LOW</v>
      </c>
      <c r="S763" s="3"/>
      <c r="T763" s="3" t="str">
        <f t="shared" si="42"/>
        <v> - </v>
      </c>
      <c r="U763" s="4" t="str">
        <f t="shared" si="15"/>
        <v>DUE COMM</v>
      </c>
      <c r="V763" s="4" t="str">
        <f t="shared" si="16"/>
        <v> </v>
      </c>
      <c r="W763" s="123"/>
      <c r="X763" s="123"/>
      <c r="Y763" s="123"/>
      <c r="Z763" s="123"/>
      <c r="AA763" s="123"/>
      <c r="AB763" s="123"/>
      <c r="AC763" s="123"/>
      <c r="AD763" s="123"/>
      <c r="AE763" s="123"/>
    </row>
    <row r="764">
      <c r="A764" s="130">
        <v>12827.0</v>
      </c>
      <c r="B764" s="131" t="s">
        <v>6477</v>
      </c>
      <c r="C764" s="132" t="b">
        <v>1</v>
      </c>
      <c r="D764" s="133">
        <v>44428.0</v>
      </c>
      <c r="E764" s="128" t="str">
        <f t="shared" si="29"/>
        <v>#VALUE!</v>
      </c>
      <c r="F764" s="128" t="str">
        <f t="shared" si="30"/>
        <v>#VALUE!</v>
      </c>
      <c r="G764" s="128" t="str">
        <f t="shared" si="31"/>
        <v>#VALUE!</v>
      </c>
      <c r="H764" s="128" t="str">
        <f t="shared" si="32"/>
        <v>#VALUE!</v>
      </c>
      <c r="I764" s="128" t="str">
        <f t="shared" si="33"/>
        <v>#VALUE!</v>
      </c>
      <c r="J764" s="128" t="str">
        <f t="shared" si="34"/>
        <v>#VALUE!</v>
      </c>
      <c r="K764" s="128" t="str">
        <f t="shared" si="35"/>
        <v>#VALUE!</v>
      </c>
      <c r="L764" s="128" t="str">
        <f t="shared" si="36"/>
        <v>#VALUE!</v>
      </c>
      <c r="M764" s="128" t="str">
        <f t="shared" si="37"/>
        <v>#VALUE!</v>
      </c>
      <c r="N764" s="128" t="str">
        <f t="shared" si="38"/>
        <v>#VALUE!</v>
      </c>
      <c r="O764" s="128" t="str">
        <f t="shared" si="39"/>
        <v>#VALUE!</v>
      </c>
      <c r="P764" s="4" t="str">
        <f t="shared" si="12"/>
        <v>NO RX</v>
      </c>
      <c r="Q764" s="4" t="b">
        <v>0</v>
      </c>
      <c r="R764" s="4" t="str">
        <f t="shared" si="41"/>
        <v>LOW</v>
      </c>
      <c r="S764" s="3"/>
      <c r="T764" s="136">
        <f t="shared" si="42"/>
        <v>44428</v>
      </c>
      <c r="U764" s="4" t="str">
        <f t="shared" si="15"/>
        <v>DUE COMM</v>
      </c>
      <c r="V764" s="4" t="str">
        <f t="shared" si="16"/>
        <v> </v>
      </c>
      <c r="W764" s="123"/>
      <c r="X764" s="123"/>
      <c r="Y764" s="123"/>
      <c r="Z764" s="123"/>
      <c r="AA764" s="123"/>
      <c r="AB764" s="123"/>
      <c r="AC764" s="123"/>
      <c r="AD764" s="123"/>
      <c r="AE764" s="123"/>
    </row>
    <row r="765">
      <c r="A765" s="127">
        <v>12841.0</v>
      </c>
      <c r="B765" s="2" t="s">
        <v>6477</v>
      </c>
      <c r="C765" s="122" t="b">
        <v>0</v>
      </c>
      <c r="D765" s="3" t="s">
        <v>6461</v>
      </c>
      <c r="E765" s="128" t="str">
        <f t="shared" si="29"/>
        <v>#VALUE!</v>
      </c>
      <c r="F765" s="128" t="str">
        <f t="shared" si="30"/>
        <v>#VALUE!</v>
      </c>
      <c r="G765" s="128" t="str">
        <f t="shared" si="31"/>
        <v>#VALUE!</v>
      </c>
      <c r="H765" s="128" t="str">
        <f t="shared" si="32"/>
        <v>#VALUE!</v>
      </c>
      <c r="I765" s="128" t="str">
        <f t="shared" si="33"/>
        <v>#VALUE!</v>
      </c>
      <c r="J765" s="128" t="str">
        <f t="shared" si="34"/>
        <v>#VALUE!</v>
      </c>
      <c r="K765" s="128" t="str">
        <f t="shared" si="35"/>
        <v>#VALUE!</v>
      </c>
      <c r="L765" s="128" t="str">
        <f t="shared" si="36"/>
        <v>#VALUE!</v>
      </c>
      <c r="M765" s="128" t="str">
        <f t="shared" si="37"/>
        <v>#VALUE!</v>
      </c>
      <c r="N765" s="128" t="str">
        <f t="shared" si="38"/>
        <v>#VALUE!</v>
      </c>
      <c r="O765" s="128" t="str">
        <f t="shared" si="39"/>
        <v>#VALUE!</v>
      </c>
      <c r="P765" s="4" t="str">
        <f t="shared" si="12"/>
        <v>NO RX</v>
      </c>
      <c r="Q765" s="2" t="b">
        <v>0</v>
      </c>
      <c r="R765" s="4" t="str">
        <f t="shared" si="41"/>
        <v>LOW</v>
      </c>
      <c r="S765" s="3"/>
      <c r="T765" s="3" t="str">
        <f t="shared" si="42"/>
        <v> - </v>
      </c>
      <c r="U765" s="4" t="str">
        <f t="shared" si="15"/>
        <v>DUE COMM</v>
      </c>
      <c r="V765" s="4" t="str">
        <f t="shared" si="16"/>
        <v> </v>
      </c>
      <c r="W765" s="123"/>
      <c r="X765" s="123"/>
      <c r="Y765" s="123"/>
      <c r="Z765" s="123"/>
      <c r="AA765" s="123"/>
      <c r="AB765" s="123"/>
      <c r="AC765" s="123"/>
      <c r="AD765" s="123"/>
      <c r="AE765" s="123"/>
    </row>
    <row r="766">
      <c r="A766" s="152">
        <v>12843.0</v>
      </c>
      <c r="B766" s="138" t="s">
        <v>6466</v>
      </c>
      <c r="C766" s="132" t="b">
        <v>1</v>
      </c>
      <c r="D766" s="133">
        <v>44404.0</v>
      </c>
      <c r="E766" s="128" t="str">
        <f t="shared" si="29"/>
        <v>#VALUE!</v>
      </c>
      <c r="F766" s="128" t="str">
        <f t="shared" si="30"/>
        <v>#VALUE!</v>
      </c>
      <c r="G766" s="134" t="str">
        <f t="shared" si="31"/>
        <v>OPI RX</v>
      </c>
      <c r="H766" s="128" t="str">
        <f t="shared" si="32"/>
        <v>#VALUE!</v>
      </c>
      <c r="I766" s="128" t="str">
        <f t="shared" si="33"/>
        <v>#VALUE!</v>
      </c>
      <c r="J766" s="128" t="str">
        <f t="shared" si="34"/>
        <v>#VALUE!</v>
      </c>
      <c r="K766" s="128" t="str">
        <f t="shared" si="35"/>
        <v>#VALUE!</v>
      </c>
      <c r="L766" s="128" t="str">
        <f t="shared" si="36"/>
        <v>#VALUE!</v>
      </c>
      <c r="M766" s="128" t="str">
        <f t="shared" si="37"/>
        <v>#VALUE!</v>
      </c>
      <c r="N766" s="128" t="str">
        <f t="shared" si="38"/>
        <v>#VALUE!</v>
      </c>
      <c r="O766" s="128" t="str">
        <f t="shared" si="39"/>
        <v>#VALUE!</v>
      </c>
      <c r="P766" s="135" t="str">
        <f t="shared" si="12"/>
        <v>OPIOIDS</v>
      </c>
      <c r="Q766" s="4" t="b">
        <v>1</v>
      </c>
      <c r="R766" s="135" t="str">
        <f t="shared" si="41"/>
        <v>HIGH</v>
      </c>
      <c r="S766" s="3"/>
      <c r="T766" s="136">
        <f t="shared" si="42"/>
        <v>44404</v>
      </c>
      <c r="U766" s="4" t="str">
        <f t="shared" si="15"/>
        <v>DUE COMM</v>
      </c>
      <c r="V766" s="4" t="str">
        <f t="shared" si="16"/>
        <v> </v>
      </c>
      <c r="W766" s="123"/>
      <c r="X766" s="123"/>
      <c r="Y766" s="123"/>
      <c r="Z766" s="123"/>
      <c r="AA766" s="123"/>
      <c r="AB766" s="123"/>
      <c r="AC766" s="123"/>
      <c r="AD766" s="123"/>
      <c r="AE766" s="123"/>
    </row>
    <row r="767">
      <c r="A767" s="148">
        <v>12844.0</v>
      </c>
      <c r="B767" s="157" t="s">
        <v>6780</v>
      </c>
      <c r="C767" s="122" t="b">
        <v>0</v>
      </c>
      <c r="D767" s="3" t="s">
        <v>6461</v>
      </c>
      <c r="E767" s="128" t="str">
        <f t="shared" si="29"/>
        <v>#VALUE!</v>
      </c>
      <c r="F767" s="128" t="str">
        <f t="shared" si="30"/>
        <v>#VALUE!</v>
      </c>
      <c r="G767" s="128" t="str">
        <f t="shared" si="31"/>
        <v>#VALUE!</v>
      </c>
      <c r="H767" s="128" t="str">
        <f t="shared" si="32"/>
        <v>#VALUE!</v>
      </c>
      <c r="I767" s="128" t="str">
        <f t="shared" si="33"/>
        <v>#VALUE!</v>
      </c>
      <c r="J767" s="128" t="str">
        <f t="shared" si="34"/>
        <v>#VALUE!</v>
      </c>
      <c r="K767" s="128" t="str">
        <f t="shared" si="35"/>
        <v>#VALUE!</v>
      </c>
      <c r="L767" s="128" t="str">
        <f t="shared" si="36"/>
        <v>#VALUE!</v>
      </c>
      <c r="M767" s="128" t="str">
        <f t="shared" si="37"/>
        <v>#VALUE!</v>
      </c>
      <c r="N767" s="128" t="str">
        <f t="shared" si="38"/>
        <v>#VALUE!</v>
      </c>
      <c r="O767" s="128" t="str">
        <f t="shared" si="39"/>
        <v>#VALUE!</v>
      </c>
      <c r="P767" s="4" t="str">
        <f t="shared" si="12"/>
        <v>NO RX</v>
      </c>
      <c r="Q767" s="2" t="b">
        <v>0</v>
      </c>
      <c r="R767" s="4" t="str">
        <f t="shared" si="41"/>
        <v>LOW</v>
      </c>
      <c r="S767" s="3"/>
      <c r="T767" s="3" t="str">
        <f t="shared" si="42"/>
        <v> - </v>
      </c>
      <c r="U767" s="4" t="str">
        <f t="shared" si="15"/>
        <v>DUE COMM</v>
      </c>
      <c r="V767" s="4" t="str">
        <f t="shared" si="16"/>
        <v> </v>
      </c>
      <c r="W767" s="123"/>
      <c r="X767" s="123"/>
      <c r="Y767" s="123"/>
      <c r="Z767" s="123"/>
      <c r="AA767" s="123"/>
      <c r="AB767" s="123"/>
      <c r="AC767" s="123"/>
      <c r="AD767" s="123"/>
      <c r="AE767" s="123"/>
    </row>
    <row r="768">
      <c r="A768" s="130">
        <v>12849.0</v>
      </c>
      <c r="B768" s="55" t="s">
        <v>6781</v>
      </c>
      <c r="C768" s="139" t="b">
        <v>1</v>
      </c>
      <c r="D768" s="140">
        <v>44578.0</v>
      </c>
      <c r="E768" s="128" t="str">
        <f t="shared" si="29"/>
        <v>#VALUE!</v>
      </c>
      <c r="F768" s="128" t="str">
        <f t="shared" si="30"/>
        <v>#VALUE!</v>
      </c>
      <c r="G768" s="134" t="str">
        <f t="shared" si="31"/>
        <v>OPI RX</v>
      </c>
      <c r="H768" s="128" t="str">
        <f t="shared" si="32"/>
        <v>#VALUE!</v>
      </c>
      <c r="I768" s="128" t="str">
        <f t="shared" si="33"/>
        <v>#VALUE!</v>
      </c>
      <c r="J768" s="128" t="str">
        <f t="shared" si="34"/>
        <v>#VALUE!</v>
      </c>
      <c r="K768" s="128" t="str">
        <f t="shared" si="35"/>
        <v>#VALUE!</v>
      </c>
      <c r="L768" s="128" t="str">
        <f t="shared" si="36"/>
        <v>#VALUE!</v>
      </c>
      <c r="M768" s="128" t="str">
        <f t="shared" si="37"/>
        <v>#VALUE!</v>
      </c>
      <c r="N768" s="128" t="str">
        <f t="shared" si="38"/>
        <v>#VALUE!</v>
      </c>
      <c r="O768" s="128" t="str">
        <f t="shared" si="39"/>
        <v>#VALUE!</v>
      </c>
      <c r="P768" s="135" t="str">
        <f t="shared" si="12"/>
        <v>OPIOIDS</v>
      </c>
      <c r="Q768" s="4" t="b">
        <v>0</v>
      </c>
      <c r="R768" s="4" t="str">
        <f t="shared" si="41"/>
        <v>LOW</v>
      </c>
      <c r="S768" s="3"/>
      <c r="T768" s="136">
        <f t="shared" si="42"/>
        <v>44578</v>
      </c>
      <c r="U768" s="4" t="str">
        <f t="shared" si="15"/>
        <v>DUE COMM</v>
      </c>
      <c r="V768" s="4" t="str">
        <f t="shared" si="16"/>
        <v> </v>
      </c>
      <c r="W768" s="123"/>
      <c r="X768" s="123"/>
      <c r="Y768" s="123"/>
      <c r="Z768" s="123"/>
      <c r="AA768" s="123"/>
      <c r="AB768" s="123"/>
      <c r="AC768" s="123"/>
      <c r="AD768" s="123"/>
      <c r="AE768" s="123"/>
    </row>
    <row r="769">
      <c r="A769" s="142">
        <v>12850.0</v>
      </c>
      <c r="B769" s="143" t="s">
        <v>6500</v>
      </c>
      <c r="C769" s="124" t="b">
        <v>0</v>
      </c>
      <c r="D769" s="3" t="s">
        <v>6461</v>
      </c>
      <c r="E769" s="128" t="str">
        <f t="shared" si="29"/>
        <v>#VALUE!</v>
      </c>
      <c r="F769" s="128" t="str">
        <f t="shared" si="30"/>
        <v>#VALUE!</v>
      </c>
      <c r="G769" s="128" t="str">
        <f t="shared" si="31"/>
        <v>#VALUE!</v>
      </c>
      <c r="H769" s="128" t="str">
        <f t="shared" si="32"/>
        <v>#VALUE!</v>
      </c>
      <c r="I769" s="128" t="str">
        <f t="shared" si="33"/>
        <v>#VALUE!</v>
      </c>
      <c r="J769" s="128" t="str">
        <f t="shared" si="34"/>
        <v>#VALUE!</v>
      </c>
      <c r="K769" s="128" t="str">
        <f t="shared" si="35"/>
        <v>#VALUE!</v>
      </c>
      <c r="L769" s="128" t="str">
        <f t="shared" si="36"/>
        <v>#VALUE!</v>
      </c>
      <c r="M769" s="134" t="str">
        <f t="shared" si="37"/>
        <v>OPI RX</v>
      </c>
      <c r="N769" s="128" t="str">
        <f t="shared" si="38"/>
        <v>#VALUE!</v>
      </c>
      <c r="O769" s="128" t="str">
        <f t="shared" si="39"/>
        <v>#VALUE!</v>
      </c>
      <c r="P769" s="135" t="str">
        <f t="shared" si="12"/>
        <v>OPIOIDS</v>
      </c>
      <c r="Q769" s="4" t="b">
        <v>0</v>
      </c>
      <c r="R769" s="4" t="str">
        <f t="shared" si="41"/>
        <v>LOW</v>
      </c>
      <c r="S769" s="3"/>
      <c r="T769" s="3" t="str">
        <f t="shared" si="42"/>
        <v> - </v>
      </c>
      <c r="U769" s="4" t="str">
        <f t="shared" si="15"/>
        <v>DUE COMM</v>
      </c>
      <c r="V769" s="4" t="str">
        <f t="shared" si="16"/>
        <v> </v>
      </c>
      <c r="W769" s="123"/>
      <c r="X769" s="123"/>
      <c r="Y769" s="123"/>
      <c r="Z769" s="123"/>
      <c r="AA769" s="123"/>
      <c r="AB769" s="123"/>
      <c r="AC769" s="123"/>
      <c r="AD769" s="123"/>
      <c r="AE769" s="123"/>
    </row>
    <row r="770">
      <c r="A770" s="142">
        <v>12856.0</v>
      </c>
      <c r="B770" s="143" t="s">
        <v>6477</v>
      </c>
      <c r="C770" s="124" t="b">
        <v>0</v>
      </c>
      <c r="D770" s="3" t="s">
        <v>6461</v>
      </c>
      <c r="E770" s="128" t="str">
        <f t="shared" si="29"/>
        <v>#VALUE!</v>
      </c>
      <c r="F770" s="128" t="str">
        <f t="shared" si="30"/>
        <v>#VALUE!</v>
      </c>
      <c r="G770" s="128" t="str">
        <f t="shared" si="31"/>
        <v>#VALUE!</v>
      </c>
      <c r="H770" s="128" t="str">
        <f t="shared" si="32"/>
        <v>#VALUE!</v>
      </c>
      <c r="I770" s="128" t="str">
        <f t="shared" si="33"/>
        <v>#VALUE!</v>
      </c>
      <c r="J770" s="128" t="str">
        <f t="shared" si="34"/>
        <v>#VALUE!</v>
      </c>
      <c r="K770" s="128" t="str">
        <f t="shared" si="35"/>
        <v>#VALUE!</v>
      </c>
      <c r="L770" s="128" t="str">
        <f t="shared" si="36"/>
        <v>#VALUE!</v>
      </c>
      <c r="M770" s="128" t="str">
        <f t="shared" si="37"/>
        <v>#VALUE!</v>
      </c>
      <c r="N770" s="128" t="str">
        <f t="shared" si="38"/>
        <v>#VALUE!</v>
      </c>
      <c r="O770" s="128" t="str">
        <f t="shared" si="39"/>
        <v>#VALUE!</v>
      </c>
      <c r="P770" s="4" t="str">
        <f t="shared" si="12"/>
        <v>NO RX</v>
      </c>
      <c r="Q770" s="2" t="b">
        <v>0</v>
      </c>
      <c r="R770" s="4" t="str">
        <f t="shared" si="41"/>
        <v>LOW</v>
      </c>
      <c r="S770" s="3"/>
      <c r="T770" s="3" t="str">
        <f t="shared" si="42"/>
        <v> - </v>
      </c>
      <c r="U770" s="4" t="str">
        <f t="shared" si="15"/>
        <v>DUE COMM</v>
      </c>
      <c r="V770" s="4" t="str">
        <f t="shared" si="16"/>
        <v> </v>
      </c>
      <c r="W770" s="123"/>
      <c r="X770" s="123"/>
      <c r="Y770" s="123"/>
      <c r="Z770" s="123"/>
      <c r="AA770" s="123"/>
      <c r="AB770" s="123"/>
      <c r="AC770" s="123"/>
      <c r="AD770" s="123"/>
      <c r="AE770" s="123"/>
    </row>
    <row r="771">
      <c r="A771" s="130">
        <v>12858.0</v>
      </c>
      <c r="B771" s="131" t="s">
        <v>6463</v>
      </c>
      <c r="C771" s="139" t="b">
        <v>1</v>
      </c>
      <c r="D771" s="133">
        <v>44496.0</v>
      </c>
      <c r="E771" s="128" t="str">
        <f t="shared" si="29"/>
        <v>#VALUE!</v>
      </c>
      <c r="F771" s="134" t="str">
        <f t="shared" si="30"/>
        <v>OPI RX</v>
      </c>
      <c r="G771" s="128" t="str">
        <f t="shared" si="31"/>
        <v>#VALUE!</v>
      </c>
      <c r="H771" s="128" t="str">
        <f t="shared" si="32"/>
        <v>#VALUE!</v>
      </c>
      <c r="I771" s="128" t="str">
        <f t="shared" si="33"/>
        <v>#VALUE!</v>
      </c>
      <c r="J771" s="128" t="str">
        <f t="shared" si="34"/>
        <v>#VALUE!</v>
      </c>
      <c r="K771" s="128" t="str">
        <f t="shared" si="35"/>
        <v>#VALUE!</v>
      </c>
      <c r="L771" s="128" t="str">
        <f t="shared" si="36"/>
        <v>#VALUE!</v>
      </c>
      <c r="M771" s="128" t="str">
        <f t="shared" si="37"/>
        <v>#VALUE!</v>
      </c>
      <c r="N771" s="128" t="str">
        <f t="shared" si="38"/>
        <v>#VALUE!</v>
      </c>
      <c r="O771" s="128" t="str">
        <f t="shared" si="39"/>
        <v>#VALUE!</v>
      </c>
      <c r="P771" s="135" t="str">
        <f t="shared" si="12"/>
        <v>OPIOIDS</v>
      </c>
      <c r="Q771" s="4" t="b">
        <v>0</v>
      </c>
      <c r="R771" s="4" t="str">
        <f t="shared" si="41"/>
        <v>LOW</v>
      </c>
      <c r="S771" s="3">
        <v>44390.0</v>
      </c>
      <c r="T771" s="136">
        <f t="shared" si="42"/>
        <v>44496</v>
      </c>
      <c r="U771" s="4" t="str">
        <f t="shared" si="15"/>
        <v> </v>
      </c>
      <c r="V771" s="4" t="str">
        <f t="shared" si="16"/>
        <v> </v>
      </c>
      <c r="W771" s="123"/>
      <c r="X771" s="123"/>
      <c r="Y771" s="123"/>
      <c r="Z771" s="123"/>
      <c r="AA771" s="123"/>
      <c r="AB771" s="123"/>
      <c r="AC771" s="123"/>
      <c r="AD771" s="123"/>
      <c r="AE771" s="123"/>
    </row>
    <row r="772">
      <c r="A772" s="137">
        <v>12862.0</v>
      </c>
      <c r="B772" s="138" t="s">
        <v>6512</v>
      </c>
      <c r="C772" s="132" t="b">
        <v>1</v>
      </c>
      <c r="D772" s="133">
        <v>44477.0</v>
      </c>
      <c r="E772" s="128" t="str">
        <f t="shared" si="29"/>
        <v>#VALUE!</v>
      </c>
      <c r="F772" s="128" t="str">
        <f t="shared" si="30"/>
        <v>#VALUE!</v>
      </c>
      <c r="G772" s="128" t="str">
        <f t="shared" si="31"/>
        <v>#VALUE!</v>
      </c>
      <c r="H772" s="128" t="str">
        <f t="shared" si="32"/>
        <v>#VALUE!</v>
      </c>
      <c r="I772" s="128" t="str">
        <f t="shared" si="33"/>
        <v>#VALUE!</v>
      </c>
      <c r="J772" s="128" t="str">
        <f t="shared" si="34"/>
        <v>#VALUE!</v>
      </c>
      <c r="K772" s="128" t="str">
        <f t="shared" si="35"/>
        <v>#VALUE!</v>
      </c>
      <c r="L772" s="128" t="str">
        <f t="shared" si="36"/>
        <v>#VALUE!</v>
      </c>
      <c r="M772" s="134" t="str">
        <f t="shared" si="37"/>
        <v>OPI RX</v>
      </c>
      <c r="N772" s="128" t="str">
        <f t="shared" si="38"/>
        <v>#VALUE!</v>
      </c>
      <c r="O772" s="128" t="str">
        <f t="shared" si="39"/>
        <v>#VALUE!</v>
      </c>
      <c r="P772" s="135" t="str">
        <f t="shared" si="12"/>
        <v>OPIOIDS</v>
      </c>
      <c r="Q772" s="4" t="b">
        <v>0</v>
      </c>
      <c r="R772" s="4" t="str">
        <f t="shared" si="41"/>
        <v>LOW</v>
      </c>
      <c r="S772" s="3">
        <v>44463.0</v>
      </c>
      <c r="T772" s="136">
        <f t="shared" si="42"/>
        <v>44477</v>
      </c>
      <c r="U772" s="4" t="str">
        <f t="shared" si="15"/>
        <v> </v>
      </c>
      <c r="V772" s="4" t="str">
        <f t="shared" si="16"/>
        <v> </v>
      </c>
      <c r="W772" s="123"/>
      <c r="X772" s="123"/>
      <c r="Y772" s="123"/>
      <c r="Z772" s="123"/>
      <c r="AA772" s="123"/>
      <c r="AB772" s="123"/>
      <c r="AC772" s="123"/>
      <c r="AD772" s="123"/>
      <c r="AE772" s="123"/>
    </row>
    <row r="773">
      <c r="A773" s="137">
        <v>12866.0</v>
      </c>
      <c r="B773" s="131" t="s">
        <v>6461</v>
      </c>
      <c r="C773" s="139" t="b">
        <v>1</v>
      </c>
      <c r="D773" s="133">
        <v>44414.0</v>
      </c>
      <c r="E773" s="128" t="str">
        <f t="shared" si="29"/>
        <v>#VALUE!</v>
      </c>
      <c r="F773" s="128" t="str">
        <f t="shared" si="30"/>
        <v>#VALUE!</v>
      </c>
      <c r="G773" s="128" t="str">
        <f t="shared" si="31"/>
        <v>#VALUE!</v>
      </c>
      <c r="H773" s="128" t="str">
        <f t="shared" si="32"/>
        <v>#VALUE!</v>
      </c>
      <c r="I773" s="128" t="str">
        <f t="shared" si="33"/>
        <v>#VALUE!</v>
      </c>
      <c r="J773" s="128" t="str">
        <f t="shared" si="34"/>
        <v>#VALUE!</v>
      </c>
      <c r="K773" s="128" t="str">
        <f t="shared" si="35"/>
        <v>#VALUE!</v>
      </c>
      <c r="L773" s="128" t="str">
        <f t="shared" si="36"/>
        <v>#VALUE!</v>
      </c>
      <c r="M773" s="128" t="str">
        <f t="shared" si="37"/>
        <v>#VALUE!</v>
      </c>
      <c r="N773" s="128" t="str">
        <f t="shared" si="38"/>
        <v>#VALUE!</v>
      </c>
      <c r="O773" s="128" t="str">
        <f t="shared" si="39"/>
        <v>#VALUE!</v>
      </c>
      <c r="P773" s="4" t="str">
        <f t="shared" si="12"/>
        <v>NO RX</v>
      </c>
      <c r="Q773" s="4" t="b">
        <v>0</v>
      </c>
      <c r="R773" s="4" t="str">
        <f t="shared" si="41"/>
        <v>LOW</v>
      </c>
      <c r="S773" s="3"/>
      <c r="T773" s="136">
        <f t="shared" si="42"/>
        <v>44414</v>
      </c>
      <c r="U773" s="4" t="str">
        <f t="shared" si="15"/>
        <v>DUE COMM</v>
      </c>
      <c r="V773" s="4" t="str">
        <f t="shared" si="16"/>
        <v> </v>
      </c>
      <c r="W773" s="123"/>
      <c r="X773" s="123"/>
      <c r="Y773" s="123"/>
      <c r="Z773" s="123"/>
      <c r="AA773" s="123"/>
      <c r="AB773" s="123"/>
      <c r="AC773" s="123"/>
      <c r="AD773" s="123"/>
      <c r="AE773" s="123"/>
    </row>
    <row r="774">
      <c r="A774" s="142">
        <v>12868.0</v>
      </c>
      <c r="B774" s="143" t="s">
        <v>6483</v>
      </c>
      <c r="C774" s="122" t="b">
        <v>0</v>
      </c>
      <c r="D774" s="3" t="s">
        <v>6461</v>
      </c>
      <c r="E774" s="128" t="str">
        <f t="shared" si="29"/>
        <v>#VALUE!</v>
      </c>
      <c r="F774" s="128" t="str">
        <f t="shared" si="30"/>
        <v>#VALUE!</v>
      </c>
      <c r="G774" s="128" t="str">
        <f t="shared" si="31"/>
        <v>#VALUE!</v>
      </c>
      <c r="H774" s="128" t="str">
        <f t="shared" si="32"/>
        <v>#VALUE!</v>
      </c>
      <c r="I774" s="128" t="str">
        <f t="shared" si="33"/>
        <v>#VALUE!</v>
      </c>
      <c r="J774" s="128" t="str">
        <f t="shared" si="34"/>
        <v>#VALUE!</v>
      </c>
      <c r="K774" s="128" t="str">
        <f t="shared" si="35"/>
        <v>#VALUE!</v>
      </c>
      <c r="L774" s="128" t="str">
        <f t="shared" si="36"/>
        <v>#VALUE!</v>
      </c>
      <c r="M774" s="128" t="str">
        <f t="shared" si="37"/>
        <v>#VALUE!</v>
      </c>
      <c r="N774" s="128" t="str">
        <f t="shared" si="38"/>
        <v>#VALUE!</v>
      </c>
      <c r="O774" s="128" t="str">
        <f t="shared" si="39"/>
        <v>#VALUE!</v>
      </c>
      <c r="P774" s="4" t="str">
        <f t="shared" si="12"/>
        <v>NO RX</v>
      </c>
      <c r="Q774" s="4" t="b">
        <v>0</v>
      </c>
      <c r="R774" s="4" t="str">
        <f t="shared" si="41"/>
        <v>LOW</v>
      </c>
      <c r="S774" s="3"/>
      <c r="T774" s="3" t="str">
        <f t="shared" si="42"/>
        <v> - </v>
      </c>
      <c r="U774" s="4" t="str">
        <f t="shared" si="15"/>
        <v>DUE COMM</v>
      </c>
      <c r="V774" s="4" t="str">
        <f t="shared" si="16"/>
        <v> </v>
      </c>
      <c r="W774" s="123"/>
      <c r="X774" s="123"/>
      <c r="Y774" s="123"/>
      <c r="Z774" s="123"/>
      <c r="AA774" s="123"/>
      <c r="AB774" s="123"/>
      <c r="AC774" s="123"/>
      <c r="AD774" s="123"/>
      <c r="AE774" s="123"/>
    </row>
    <row r="775">
      <c r="A775" s="137">
        <v>12869.0</v>
      </c>
      <c r="B775" s="149" t="s">
        <v>6782</v>
      </c>
      <c r="C775" s="139" t="b">
        <v>1</v>
      </c>
      <c r="D775" s="140">
        <v>44577.0</v>
      </c>
      <c r="E775" s="128" t="str">
        <f t="shared" si="29"/>
        <v>#VALUE!</v>
      </c>
      <c r="F775" s="128" t="str">
        <f t="shared" si="30"/>
        <v>#VALUE!</v>
      </c>
      <c r="G775" s="134" t="str">
        <f t="shared" si="31"/>
        <v>OPI RX</v>
      </c>
      <c r="H775" s="128" t="str">
        <f t="shared" si="32"/>
        <v>OPI RX</v>
      </c>
      <c r="I775" s="128" t="str">
        <f t="shared" si="33"/>
        <v>#VALUE!</v>
      </c>
      <c r="J775" s="128" t="str">
        <f t="shared" si="34"/>
        <v>#VALUE!</v>
      </c>
      <c r="K775" s="128" t="str">
        <f t="shared" si="35"/>
        <v>#VALUE!</v>
      </c>
      <c r="L775" s="128" t="str">
        <f t="shared" si="36"/>
        <v>#VALUE!</v>
      </c>
      <c r="M775" s="128" t="str">
        <f t="shared" si="37"/>
        <v>#VALUE!</v>
      </c>
      <c r="N775" s="128" t="str">
        <f t="shared" si="38"/>
        <v>#VALUE!</v>
      </c>
      <c r="O775" s="128" t="str">
        <f t="shared" si="39"/>
        <v>#VALUE!</v>
      </c>
      <c r="P775" s="135" t="str">
        <f t="shared" si="12"/>
        <v>OPIOIDS</v>
      </c>
      <c r="Q775" s="4" t="b">
        <v>1</v>
      </c>
      <c r="R775" s="135" t="str">
        <f t="shared" si="41"/>
        <v>HIGH</v>
      </c>
      <c r="S775" s="3"/>
      <c r="T775" s="136">
        <f t="shared" si="42"/>
        <v>44577</v>
      </c>
      <c r="U775" s="4" t="str">
        <f t="shared" si="15"/>
        <v>DUE COMM</v>
      </c>
      <c r="V775" s="4" t="str">
        <f t="shared" si="16"/>
        <v> </v>
      </c>
      <c r="W775" s="123"/>
      <c r="X775" s="123"/>
      <c r="Y775" s="123"/>
      <c r="Z775" s="123"/>
      <c r="AA775" s="123"/>
      <c r="AB775" s="123"/>
      <c r="AC775" s="123"/>
      <c r="AD775" s="123"/>
      <c r="AE775" s="123"/>
    </row>
    <row r="776">
      <c r="A776" s="130">
        <v>12871.0</v>
      </c>
      <c r="B776" s="131" t="s">
        <v>6783</v>
      </c>
      <c r="C776" s="141" t="b">
        <v>1</v>
      </c>
      <c r="D776" s="133">
        <v>44537.0</v>
      </c>
      <c r="E776" s="128" t="str">
        <f t="shared" si="29"/>
        <v>#VALUE!</v>
      </c>
      <c r="F776" s="128" t="str">
        <f t="shared" si="30"/>
        <v>#VALUE!</v>
      </c>
      <c r="G776" s="128" t="str">
        <f t="shared" si="31"/>
        <v>#VALUE!</v>
      </c>
      <c r="H776" s="128" t="str">
        <f t="shared" si="32"/>
        <v>#VALUE!</v>
      </c>
      <c r="I776" s="128" t="str">
        <f t="shared" si="33"/>
        <v>#VALUE!</v>
      </c>
      <c r="J776" s="128" t="str">
        <f t="shared" si="34"/>
        <v>#VALUE!</v>
      </c>
      <c r="K776" s="128" t="str">
        <f t="shared" si="35"/>
        <v>#VALUE!</v>
      </c>
      <c r="L776" s="128" t="str">
        <f t="shared" si="36"/>
        <v>#VALUE!</v>
      </c>
      <c r="M776" s="128" t="str">
        <f t="shared" si="37"/>
        <v>#VALUE!</v>
      </c>
      <c r="N776" s="128" t="str">
        <f t="shared" si="38"/>
        <v>#VALUE!</v>
      </c>
      <c r="O776" s="128" t="str">
        <f t="shared" si="39"/>
        <v>#VALUE!</v>
      </c>
      <c r="P776" s="4" t="str">
        <f t="shared" si="12"/>
        <v>NO RX</v>
      </c>
      <c r="Q776" s="4" t="b">
        <v>0</v>
      </c>
      <c r="R776" s="4" t="str">
        <f t="shared" si="41"/>
        <v>LOW</v>
      </c>
      <c r="S776" s="3">
        <v>44509.0</v>
      </c>
      <c r="T776" s="136">
        <f t="shared" si="42"/>
        <v>44537</v>
      </c>
      <c r="U776" s="4" t="str">
        <f t="shared" si="15"/>
        <v> </v>
      </c>
      <c r="V776" s="4" t="str">
        <f t="shared" si="16"/>
        <v> </v>
      </c>
      <c r="W776" s="123"/>
      <c r="X776" s="123"/>
      <c r="Y776" s="123"/>
      <c r="Z776" s="123"/>
      <c r="AA776" s="123"/>
      <c r="AB776" s="123"/>
      <c r="AC776" s="123"/>
      <c r="AD776" s="123"/>
      <c r="AE776" s="123"/>
    </row>
    <row r="777">
      <c r="A777" s="130">
        <v>12873.0</v>
      </c>
      <c r="B777" s="131" t="s">
        <v>6466</v>
      </c>
      <c r="C777" s="132" t="b">
        <v>1</v>
      </c>
      <c r="D777" s="133">
        <v>44519.0</v>
      </c>
      <c r="E777" s="128" t="str">
        <f t="shared" si="29"/>
        <v>#VALUE!</v>
      </c>
      <c r="F777" s="128" t="str">
        <f t="shared" si="30"/>
        <v>#VALUE!</v>
      </c>
      <c r="G777" s="134" t="str">
        <f t="shared" si="31"/>
        <v>OPI RX</v>
      </c>
      <c r="H777" s="128" t="str">
        <f t="shared" si="32"/>
        <v>#VALUE!</v>
      </c>
      <c r="I777" s="128" t="str">
        <f t="shared" si="33"/>
        <v>#VALUE!</v>
      </c>
      <c r="J777" s="128" t="str">
        <f t="shared" si="34"/>
        <v>#VALUE!</v>
      </c>
      <c r="K777" s="128" t="str">
        <f t="shared" si="35"/>
        <v>#VALUE!</v>
      </c>
      <c r="L777" s="128" t="str">
        <f t="shared" si="36"/>
        <v>#VALUE!</v>
      </c>
      <c r="M777" s="128" t="str">
        <f t="shared" si="37"/>
        <v>#VALUE!</v>
      </c>
      <c r="N777" s="128" t="str">
        <f t="shared" si="38"/>
        <v>#VALUE!</v>
      </c>
      <c r="O777" s="128" t="str">
        <f t="shared" si="39"/>
        <v>#VALUE!</v>
      </c>
      <c r="P777" s="135" t="str">
        <f t="shared" si="12"/>
        <v>OPIOIDS</v>
      </c>
      <c r="Q777" s="4" t="b">
        <v>0</v>
      </c>
      <c r="R777" s="4" t="str">
        <f t="shared" si="41"/>
        <v>LOW</v>
      </c>
      <c r="S777" s="3">
        <v>44383.0</v>
      </c>
      <c r="T777" s="136">
        <f t="shared" si="42"/>
        <v>44519</v>
      </c>
      <c r="U777" s="4" t="str">
        <f t="shared" si="15"/>
        <v> </v>
      </c>
      <c r="V777" s="4" t="str">
        <f t="shared" si="16"/>
        <v> </v>
      </c>
      <c r="W777" s="123"/>
      <c r="X777" s="123"/>
      <c r="Y777" s="123"/>
      <c r="Z777" s="123"/>
      <c r="AA777" s="123"/>
      <c r="AB777" s="123"/>
      <c r="AC777" s="123"/>
      <c r="AD777" s="123"/>
      <c r="AE777" s="123"/>
    </row>
    <row r="778">
      <c r="A778" s="130">
        <v>12875.0</v>
      </c>
      <c r="B778" s="131" t="s">
        <v>6460</v>
      </c>
      <c r="C778" s="139" t="b">
        <v>1</v>
      </c>
      <c r="D778" s="133">
        <v>44564.0</v>
      </c>
      <c r="E778" s="128" t="str">
        <f t="shared" si="29"/>
        <v>#VALUE!</v>
      </c>
      <c r="F778" s="128" t="str">
        <f t="shared" si="30"/>
        <v>#VALUE!</v>
      </c>
      <c r="G778" s="128" t="str">
        <f t="shared" si="31"/>
        <v>#VALUE!</v>
      </c>
      <c r="H778" s="128" t="str">
        <f t="shared" si="32"/>
        <v>#VALUE!</v>
      </c>
      <c r="I778" s="128" t="str">
        <f t="shared" si="33"/>
        <v>#VALUE!</v>
      </c>
      <c r="J778" s="128" t="str">
        <f t="shared" si="34"/>
        <v>#VALUE!</v>
      </c>
      <c r="K778" s="128" t="str">
        <f t="shared" si="35"/>
        <v>#VALUE!</v>
      </c>
      <c r="L778" s="128" t="str">
        <f t="shared" si="36"/>
        <v>#VALUE!</v>
      </c>
      <c r="M778" s="128" t="str">
        <f t="shared" si="37"/>
        <v>#VALUE!</v>
      </c>
      <c r="N778" s="128" t="str">
        <f t="shared" si="38"/>
        <v>#VALUE!</v>
      </c>
      <c r="O778" s="128" t="str">
        <f t="shared" si="39"/>
        <v>#VALUE!</v>
      </c>
      <c r="P778" s="4" t="str">
        <f t="shared" si="12"/>
        <v>NO RX</v>
      </c>
      <c r="Q778" s="2" t="b">
        <v>0</v>
      </c>
      <c r="R778" s="4" t="str">
        <f t="shared" si="41"/>
        <v>LOW</v>
      </c>
      <c r="S778" s="3">
        <v>44467.0</v>
      </c>
      <c r="T778" s="136">
        <f t="shared" si="42"/>
        <v>44564</v>
      </c>
      <c r="U778" s="4" t="str">
        <f t="shared" si="15"/>
        <v> </v>
      </c>
      <c r="V778" s="4" t="str">
        <f t="shared" si="16"/>
        <v> </v>
      </c>
      <c r="W778" s="123"/>
      <c r="X778" s="123"/>
      <c r="Y778" s="123"/>
      <c r="Z778" s="123"/>
      <c r="AA778" s="123"/>
      <c r="AB778" s="123"/>
      <c r="AC778" s="123"/>
      <c r="AD778" s="123"/>
      <c r="AE778" s="123"/>
    </row>
    <row r="779">
      <c r="A779" s="137">
        <v>12876.0</v>
      </c>
      <c r="B779" s="138" t="s">
        <v>6491</v>
      </c>
      <c r="C779" s="132" t="b">
        <v>1</v>
      </c>
      <c r="D779" s="133">
        <v>44565.0</v>
      </c>
      <c r="E779" s="128" t="str">
        <f t="shared" si="29"/>
        <v>#VALUE!</v>
      </c>
      <c r="F779" s="134" t="str">
        <f t="shared" si="30"/>
        <v>OPI RX</v>
      </c>
      <c r="G779" s="128" t="str">
        <f t="shared" si="31"/>
        <v>#VALUE!</v>
      </c>
      <c r="H779" s="128" t="str">
        <f t="shared" si="32"/>
        <v>#VALUE!</v>
      </c>
      <c r="I779" s="128" t="str">
        <f t="shared" si="33"/>
        <v>#VALUE!</v>
      </c>
      <c r="J779" s="128" t="str">
        <f t="shared" si="34"/>
        <v>#VALUE!</v>
      </c>
      <c r="K779" s="128" t="str">
        <f t="shared" si="35"/>
        <v>#VALUE!</v>
      </c>
      <c r="L779" s="128" t="str">
        <f t="shared" si="36"/>
        <v>#VALUE!</v>
      </c>
      <c r="M779" s="128" t="str">
        <f t="shared" si="37"/>
        <v>#VALUE!</v>
      </c>
      <c r="N779" s="128" t="str">
        <f t="shared" si="38"/>
        <v>#VALUE!</v>
      </c>
      <c r="O779" s="128" t="str">
        <f t="shared" si="39"/>
        <v>#VALUE!</v>
      </c>
      <c r="P779" s="135" t="str">
        <f t="shared" si="12"/>
        <v>OPIOIDS</v>
      </c>
      <c r="Q779" s="4" t="b">
        <v>0</v>
      </c>
      <c r="R779" s="4" t="str">
        <f t="shared" si="41"/>
        <v>LOW</v>
      </c>
      <c r="S779" s="3">
        <v>44391.0</v>
      </c>
      <c r="T779" s="136">
        <f t="shared" si="42"/>
        <v>44565</v>
      </c>
      <c r="U779" s="4" t="str">
        <f t="shared" si="15"/>
        <v> </v>
      </c>
      <c r="V779" s="4" t="str">
        <f t="shared" si="16"/>
        <v> </v>
      </c>
      <c r="W779" s="123"/>
      <c r="X779" s="123"/>
      <c r="Y779" s="123"/>
      <c r="Z779" s="123"/>
      <c r="AA779" s="123"/>
      <c r="AB779" s="123"/>
      <c r="AC779" s="123"/>
      <c r="AD779" s="123"/>
      <c r="AE779" s="123"/>
    </row>
    <row r="780">
      <c r="A780" s="137">
        <v>12879.0</v>
      </c>
      <c r="B780" s="138" t="s">
        <v>6488</v>
      </c>
      <c r="C780" s="139" t="b">
        <v>1</v>
      </c>
      <c r="D780" s="140">
        <v>44579.0</v>
      </c>
      <c r="E780" s="128" t="str">
        <f t="shared" si="29"/>
        <v>#VALUE!</v>
      </c>
      <c r="F780" s="134" t="str">
        <f t="shared" si="30"/>
        <v>OPI RX</v>
      </c>
      <c r="G780" s="128" t="str">
        <f t="shared" si="31"/>
        <v>#VALUE!</v>
      </c>
      <c r="H780" s="128" t="str">
        <f t="shared" si="32"/>
        <v>#VALUE!</v>
      </c>
      <c r="I780" s="128" t="str">
        <f t="shared" si="33"/>
        <v>#VALUE!</v>
      </c>
      <c r="J780" s="128" t="str">
        <f t="shared" si="34"/>
        <v>#VALUE!</v>
      </c>
      <c r="K780" s="128" t="str">
        <f t="shared" si="35"/>
        <v>#VALUE!</v>
      </c>
      <c r="L780" s="128" t="str">
        <f t="shared" si="36"/>
        <v>#VALUE!</v>
      </c>
      <c r="M780" s="128" t="str">
        <f t="shared" si="37"/>
        <v>#VALUE!</v>
      </c>
      <c r="N780" s="128" t="str">
        <f t="shared" si="38"/>
        <v>#VALUE!</v>
      </c>
      <c r="O780" s="128" t="str">
        <f t="shared" si="39"/>
        <v>#VALUE!</v>
      </c>
      <c r="P780" s="135" t="str">
        <f t="shared" si="12"/>
        <v>OPIOIDS</v>
      </c>
      <c r="Q780" s="4" t="b">
        <v>1</v>
      </c>
      <c r="R780" s="135" t="str">
        <f t="shared" si="41"/>
        <v>HIGH</v>
      </c>
      <c r="S780" s="3"/>
      <c r="T780" s="136">
        <f t="shared" si="42"/>
        <v>44579</v>
      </c>
      <c r="U780" s="4" t="str">
        <f t="shared" si="15"/>
        <v>DUE COMM</v>
      </c>
      <c r="V780" s="4" t="str">
        <f t="shared" si="16"/>
        <v> </v>
      </c>
      <c r="W780" s="123"/>
      <c r="X780" s="123"/>
      <c r="Y780" s="123"/>
      <c r="Z780" s="123"/>
      <c r="AA780" s="123"/>
      <c r="AB780" s="123"/>
      <c r="AC780" s="123"/>
      <c r="AD780" s="123"/>
      <c r="AE780" s="123"/>
    </row>
    <row r="781">
      <c r="A781" s="137">
        <v>12884.0</v>
      </c>
      <c r="B781" s="138" t="s">
        <v>6485</v>
      </c>
      <c r="C781" s="132" t="b">
        <v>1</v>
      </c>
      <c r="D781" s="133">
        <v>44466.0</v>
      </c>
      <c r="E781" s="128" t="str">
        <f t="shared" si="29"/>
        <v>#VALUE!</v>
      </c>
      <c r="F781" s="128" t="str">
        <f t="shared" si="30"/>
        <v>#VALUE!</v>
      </c>
      <c r="G781" s="134" t="str">
        <f t="shared" si="31"/>
        <v>OPI RX</v>
      </c>
      <c r="H781" s="128" t="str">
        <f t="shared" si="32"/>
        <v>#VALUE!</v>
      </c>
      <c r="I781" s="128" t="str">
        <f t="shared" si="33"/>
        <v>#VALUE!</v>
      </c>
      <c r="J781" s="128" t="str">
        <f t="shared" si="34"/>
        <v>#VALUE!</v>
      </c>
      <c r="K781" s="128" t="str">
        <f t="shared" si="35"/>
        <v>#VALUE!</v>
      </c>
      <c r="L781" s="128" t="str">
        <f t="shared" si="36"/>
        <v>#VALUE!</v>
      </c>
      <c r="M781" s="128" t="str">
        <f t="shared" si="37"/>
        <v>#VALUE!</v>
      </c>
      <c r="N781" s="128" t="str">
        <f t="shared" si="38"/>
        <v>#VALUE!</v>
      </c>
      <c r="O781" s="128" t="str">
        <f t="shared" si="39"/>
        <v>#VALUE!</v>
      </c>
      <c r="P781" s="135" t="str">
        <f t="shared" si="12"/>
        <v>OPIOIDS</v>
      </c>
      <c r="Q781" s="2" t="b">
        <v>1</v>
      </c>
      <c r="R781" s="135" t="str">
        <f t="shared" si="41"/>
        <v>HIGH</v>
      </c>
      <c r="S781" s="3"/>
      <c r="T781" s="136">
        <f t="shared" si="42"/>
        <v>44466</v>
      </c>
      <c r="U781" s="4" t="str">
        <f t="shared" si="15"/>
        <v>DUE COMM</v>
      </c>
      <c r="V781" s="4" t="str">
        <f t="shared" si="16"/>
        <v> </v>
      </c>
      <c r="W781" s="123"/>
      <c r="X781" s="123"/>
      <c r="Y781" s="123"/>
      <c r="Z781" s="123"/>
      <c r="AA781" s="123"/>
      <c r="AB781" s="123"/>
      <c r="AC781" s="123"/>
      <c r="AD781" s="123"/>
      <c r="AE781" s="123"/>
    </row>
    <row r="782">
      <c r="A782" s="130">
        <v>12888.0</v>
      </c>
      <c r="B782" s="131" t="s">
        <v>6461</v>
      </c>
      <c r="C782" s="139" t="b">
        <v>1</v>
      </c>
      <c r="D782" s="133">
        <v>44390.0</v>
      </c>
      <c r="E782" s="128" t="str">
        <f t="shared" si="29"/>
        <v>#VALUE!</v>
      </c>
      <c r="F782" s="128" t="str">
        <f t="shared" si="30"/>
        <v>#VALUE!</v>
      </c>
      <c r="G782" s="128" t="str">
        <f t="shared" si="31"/>
        <v>#VALUE!</v>
      </c>
      <c r="H782" s="128" t="str">
        <f t="shared" si="32"/>
        <v>#VALUE!</v>
      </c>
      <c r="I782" s="128" t="str">
        <f t="shared" si="33"/>
        <v>#VALUE!</v>
      </c>
      <c r="J782" s="128" t="str">
        <f t="shared" si="34"/>
        <v>#VALUE!</v>
      </c>
      <c r="K782" s="128" t="str">
        <f t="shared" si="35"/>
        <v>#VALUE!</v>
      </c>
      <c r="L782" s="128" t="str">
        <f t="shared" si="36"/>
        <v>#VALUE!</v>
      </c>
      <c r="M782" s="128" t="str">
        <f t="shared" si="37"/>
        <v>#VALUE!</v>
      </c>
      <c r="N782" s="128" t="str">
        <f t="shared" si="38"/>
        <v>#VALUE!</v>
      </c>
      <c r="O782" s="128" t="str">
        <f t="shared" si="39"/>
        <v>#VALUE!</v>
      </c>
      <c r="P782" s="4" t="str">
        <f t="shared" si="12"/>
        <v>NO RX</v>
      </c>
      <c r="Q782" s="4" t="b">
        <v>0</v>
      </c>
      <c r="R782" s="4" t="str">
        <f t="shared" si="41"/>
        <v>LOW</v>
      </c>
      <c r="S782" s="3"/>
      <c r="T782" s="136">
        <f t="shared" si="42"/>
        <v>44390</v>
      </c>
      <c r="U782" s="4" t="str">
        <f t="shared" si="15"/>
        <v>DUE COMM</v>
      </c>
      <c r="V782" s="4" t="str">
        <f t="shared" si="16"/>
        <v> </v>
      </c>
      <c r="W782" s="123"/>
      <c r="X782" s="123"/>
      <c r="Y782" s="123"/>
      <c r="Z782" s="123"/>
      <c r="AA782" s="123"/>
      <c r="AB782" s="123"/>
      <c r="AC782" s="123"/>
      <c r="AD782" s="123"/>
      <c r="AE782" s="123"/>
    </row>
    <row r="783">
      <c r="A783" s="142">
        <v>12890.0</v>
      </c>
      <c r="B783" s="143" t="s">
        <v>6717</v>
      </c>
      <c r="C783" s="122" t="b">
        <v>0</v>
      </c>
      <c r="D783" s="3" t="s">
        <v>6461</v>
      </c>
      <c r="E783" s="134" t="str">
        <f t="shared" si="29"/>
        <v>OPI RX</v>
      </c>
      <c r="F783" s="128" t="str">
        <f t="shared" si="30"/>
        <v>#VALUE!</v>
      </c>
      <c r="G783" s="128" t="str">
        <f t="shared" si="31"/>
        <v>#VALUE!</v>
      </c>
      <c r="H783" s="128" t="str">
        <f t="shared" si="32"/>
        <v>#VALUE!</v>
      </c>
      <c r="I783" s="128" t="str">
        <f t="shared" si="33"/>
        <v>#VALUE!</v>
      </c>
      <c r="J783" s="128" t="str">
        <f t="shared" si="34"/>
        <v>#VALUE!</v>
      </c>
      <c r="K783" s="128" t="str">
        <f t="shared" si="35"/>
        <v>#VALUE!</v>
      </c>
      <c r="L783" s="128" t="str">
        <f t="shared" si="36"/>
        <v>#VALUE!</v>
      </c>
      <c r="M783" s="128" t="str">
        <f t="shared" si="37"/>
        <v>#VALUE!</v>
      </c>
      <c r="N783" s="128" t="str">
        <f t="shared" si="38"/>
        <v>#VALUE!</v>
      </c>
      <c r="O783" s="128" t="str">
        <f t="shared" si="39"/>
        <v>#VALUE!</v>
      </c>
      <c r="P783" s="135" t="str">
        <f t="shared" si="12"/>
        <v>OPIOIDS</v>
      </c>
      <c r="Q783" s="4" t="b">
        <v>1</v>
      </c>
      <c r="R783" s="135" t="str">
        <f t="shared" si="41"/>
        <v>HIGH</v>
      </c>
      <c r="S783" s="3"/>
      <c r="T783" s="3" t="str">
        <f t="shared" si="42"/>
        <v> - </v>
      </c>
      <c r="U783" s="4" t="str">
        <f t="shared" si="15"/>
        <v>DUE COMM</v>
      </c>
      <c r="V783" s="4" t="str">
        <f t="shared" si="16"/>
        <v> </v>
      </c>
      <c r="W783" s="123"/>
      <c r="X783" s="123"/>
      <c r="Y783" s="123"/>
      <c r="Z783" s="123"/>
      <c r="AA783" s="123"/>
      <c r="AB783" s="123"/>
      <c r="AC783" s="123"/>
      <c r="AD783" s="123"/>
      <c r="AE783" s="123"/>
    </row>
    <row r="784">
      <c r="A784" s="142">
        <v>12893.0</v>
      </c>
      <c r="B784" s="143" t="s">
        <v>6486</v>
      </c>
      <c r="C784" s="124" t="b">
        <v>0</v>
      </c>
      <c r="D784" s="3" t="s">
        <v>6461</v>
      </c>
      <c r="E784" s="128" t="str">
        <f t="shared" si="29"/>
        <v>#VALUE!</v>
      </c>
      <c r="F784" s="128" t="str">
        <f t="shared" si="30"/>
        <v>#VALUE!</v>
      </c>
      <c r="G784" s="128" t="str">
        <f t="shared" si="31"/>
        <v>#VALUE!</v>
      </c>
      <c r="H784" s="128" t="str">
        <f t="shared" si="32"/>
        <v>#VALUE!</v>
      </c>
      <c r="I784" s="128" t="str">
        <f t="shared" si="33"/>
        <v>#VALUE!</v>
      </c>
      <c r="J784" s="128" t="str">
        <f t="shared" si="34"/>
        <v>#VALUE!</v>
      </c>
      <c r="K784" s="128" t="str">
        <f t="shared" si="35"/>
        <v>#VALUE!</v>
      </c>
      <c r="L784" s="128" t="str">
        <f t="shared" si="36"/>
        <v>#VALUE!</v>
      </c>
      <c r="M784" s="134" t="str">
        <f t="shared" si="37"/>
        <v>OPI RX</v>
      </c>
      <c r="N784" s="128" t="str">
        <f t="shared" si="38"/>
        <v>#VALUE!</v>
      </c>
      <c r="O784" s="128" t="str">
        <f t="shared" si="39"/>
        <v>#VALUE!</v>
      </c>
      <c r="P784" s="135" t="str">
        <f t="shared" si="12"/>
        <v>OPIOIDS</v>
      </c>
      <c r="Q784" s="4" t="b">
        <v>1</v>
      </c>
      <c r="R784" s="135" t="str">
        <f t="shared" si="41"/>
        <v>HIGH</v>
      </c>
      <c r="S784" s="3"/>
      <c r="T784" s="3" t="str">
        <f t="shared" si="42"/>
        <v> - </v>
      </c>
      <c r="U784" s="4" t="str">
        <f t="shared" si="15"/>
        <v>DUE COMM</v>
      </c>
      <c r="V784" s="4" t="str">
        <f t="shared" si="16"/>
        <v> </v>
      </c>
      <c r="W784" s="123"/>
      <c r="X784" s="123"/>
      <c r="Y784" s="123"/>
      <c r="Z784" s="123"/>
      <c r="AA784" s="123"/>
      <c r="AB784" s="123"/>
      <c r="AC784" s="123"/>
      <c r="AD784" s="123"/>
      <c r="AE784" s="123"/>
    </row>
    <row r="785">
      <c r="A785" s="127">
        <v>12894.0</v>
      </c>
      <c r="B785" s="2" t="s">
        <v>6477</v>
      </c>
      <c r="C785" s="122" t="b">
        <v>0</v>
      </c>
      <c r="D785" s="3" t="s">
        <v>6461</v>
      </c>
      <c r="E785" s="128" t="str">
        <f t="shared" si="29"/>
        <v>#VALUE!</v>
      </c>
      <c r="F785" s="128" t="str">
        <f t="shared" si="30"/>
        <v>#VALUE!</v>
      </c>
      <c r="G785" s="128" t="str">
        <f t="shared" si="31"/>
        <v>#VALUE!</v>
      </c>
      <c r="H785" s="128" t="str">
        <f t="shared" si="32"/>
        <v>#VALUE!</v>
      </c>
      <c r="I785" s="128" t="str">
        <f t="shared" si="33"/>
        <v>#VALUE!</v>
      </c>
      <c r="J785" s="128" t="str">
        <f t="shared" si="34"/>
        <v>#VALUE!</v>
      </c>
      <c r="K785" s="128" t="str">
        <f t="shared" si="35"/>
        <v>#VALUE!</v>
      </c>
      <c r="L785" s="128" t="str">
        <f t="shared" si="36"/>
        <v>#VALUE!</v>
      </c>
      <c r="M785" s="128" t="str">
        <f t="shared" si="37"/>
        <v>#VALUE!</v>
      </c>
      <c r="N785" s="128" t="str">
        <f t="shared" si="38"/>
        <v>#VALUE!</v>
      </c>
      <c r="O785" s="128" t="str">
        <f t="shared" si="39"/>
        <v>#VALUE!</v>
      </c>
      <c r="P785" s="4" t="str">
        <f t="shared" si="12"/>
        <v>NO RX</v>
      </c>
      <c r="Q785" s="4" t="b">
        <v>0</v>
      </c>
      <c r="R785" s="4" t="str">
        <f t="shared" si="41"/>
        <v>LOW</v>
      </c>
      <c r="S785" s="3"/>
      <c r="T785" s="3" t="str">
        <f t="shared" si="42"/>
        <v> - </v>
      </c>
      <c r="U785" s="4" t="str">
        <f t="shared" si="15"/>
        <v>DUE COMM</v>
      </c>
      <c r="V785" s="4" t="str">
        <f t="shared" si="16"/>
        <v> </v>
      </c>
      <c r="W785" s="123"/>
      <c r="X785" s="123"/>
      <c r="Y785" s="123"/>
      <c r="Z785" s="123"/>
      <c r="AA785" s="123"/>
      <c r="AB785" s="123"/>
      <c r="AC785" s="123"/>
      <c r="AD785" s="123"/>
      <c r="AE785" s="123"/>
    </row>
    <row r="786">
      <c r="A786" s="127">
        <v>12897.0</v>
      </c>
      <c r="B786" s="2" t="s">
        <v>6461</v>
      </c>
      <c r="C786" s="122" t="b">
        <v>0</v>
      </c>
      <c r="D786" s="3" t="s">
        <v>6461</v>
      </c>
      <c r="E786" s="128" t="str">
        <f t="shared" si="29"/>
        <v>#VALUE!</v>
      </c>
      <c r="F786" s="128" t="str">
        <f t="shared" si="30"/>
        <v>#VALUE!</v>
      </c>
      <c r="G786" s="128" t="str">
        <f t="shared" si="31"/>
        <v>#VALUE!</v>
      </c>
      <c r="H786" s="128" t="str">
        <f t="shared" si="32"/>
        <v>#VALUE!</v>
      </c>
      <c r="I786" s="128" t="str">
        <f t="shared" si="33"/>
        <v>#VALUE!</v>
      </c>
      <c r="J786" s="128" t="str">
        <f t="shared" si="34"/>
        <v>#VALUE!</v>
      </c>
      <c r="K786" s="128" t="str">
        <f t="shared" si="35"/>
        <v>#VALUE!</v>
      </c>
      <c r="L786" s="128" t="str">
        <f t="shared" si="36"/>
        <v>#VALUE!</v>
      </c>
      <c r="M786" s="128" t="str">
        <f t="shared" si="37"/>
        <v>#VALUE!</v>
      </c>
      <c r="N786" s="128" t="str">
        <f t="shared" si="38"/>
        <v>#VALUE!</v>
      </c>
      <c r="O786" s="128" t="str">
        <f t="shared" si="39"/>
        <v>#VALUE!</v>
      </c>
      <c r="P786" s="4" t="str">
        <f t="shared" si="12"/>
        <v>NO RX</v>
      </c>
      <c r="Q786" s="4" t="b">
        <v>0</v>
      </c>
      <c r="R786" s="4" t="str">
        <f t="shared" si="41"/>
        <v>LOW</v>
      </c>
      <c r="S786" s="3"/>
      <c r="T786" s="3" t="str">
        <f t="shared" si="42"/>
        <v> - </v>
      </c>
      <c r="U786" s="4" t="str">
        <f t="shared" si="15"/>
        <v>DUE COMM</v>
      </c>
      <c r="V786" s="4" t="str">
        <f t="shared" si="16"/>
        <v> </v>
      </c>
      <c r="W786" s="123"/>
      <c r="X786" s="123"/>
      <c r="Y786" s="123"/>
      <c r="Z786" s="123"/>
      <c r="AA786" s="123"/>
      <c r="AB786" s="123"/>
      <c r="AC786" s="123"/>
      <c r="AD786" s="123"/>
      <c r="AE786" s="123"/>
    </row>
    <row r="787">
      <c r="A787" s="130">
        <v>12901.0</v>
      </c>
      <c r="B787" s="131" t="s">
        <v>6476</v>
      </c>
      <c r="C787" s="132" t="b">
        <v>1</v>
      </c>
      <c r="D787" s="133">
        <v>44530.0</v>
      </c>
      <c r="E787" s="128" t="str">
        <f t="shared" si="29"/>
        <v>#VALUE!</v>
      </c>
      <c r="F787" s="128" t="str">
        <f t="shared" si="30"/>
        <v>#VALUE!</v>
      </c>
      <c r="G787" s="134" t="str">
        <f t="shared" si="31"/>
        <v>OPI RX</v>
      </c>
      <c r="H787" s="128" t="str">
        <f t="shared" si="32"/>
        <v>#VALUE!</v>
      </c>
      <c r="I787" s="128" t="str">
        <f t="shared" si="33"/>
        <v>#VALUE!</v>
      </c>
      <c r="J787" s="128" t="str">
        <f t="shared" si="34"/>
        <v>#VALUE!</v>
      </c>
      <c r="K787" s="128" t="str">
        <f t="shared" si="35"/>
        <v>#VALUE!</v>
      </c>
      <c r="L787" s="128" t="str">
        <f t="shared" si="36"/>
        <v>#VALUE!</v>
      </c>
      <c r="M787" s="128" t="str">
        <f t="shared" si="37"/>
        <v>#VALUE!</v>
      </c>
      <c r="N787" s="128" t="str">
        <f t="shared" si="38"/>
        <v>#VALUE!</v>
      </c>
      <c r="O787" s="128" t="str">
        <f t="shared" si="39"/>
        <v>#VALUE!</v>
      </c>
      <c r="P787" s="135" t="str">
        <f t="shared" si="12"/>
        <v>OPIOIDS</v>
      </c>
      <c r="Q787" s="4" t="b">
        <v>0</v>
      </c>
      <c r="R787" s="4" t="str">
        <f t="shared" si="41"/>
        <v>LOW</v>
      </c>
      <c r="S787" s="3">
        <v>44462.0</v>
      </c>
      <c r="T787" s="136">
        <f t="shared" si="42"/>
        <v>44530</v>
      </c>
      <c r="U787" s="4" t="str">
        <f t="shared" si="15"/>
        <v> </v>
      </c>
      <c r="V787" s="4" t="str">
        <f t="shared" si="16"/>
        <v> </v>
      </c>
      <c r="W787" s="123"/>
      <c r="X787" s="123"/>
      <c r="Y787" s="123"/>
      <c r="Z787" s="123"/>
      <c r="AA787" s="123"/>
      <c r="AB787" s="123"/>
      <c r="AC787" s="123"/>
      <c r="AD787" s="123"/>
      <c r="AE787" s="123"/>
    </row>
    <row r="788">
      <c r="A788" s="137">
        <v>12902.0</v>
      </c>
      <c r="B788" s="138" t="s">
        <v>6477</v>
      </c>
      <c r="C788" s="132" t="b">
        <v>1</v>
      </c>
      <c r="D788" s="133">
        <v>44519.0</v>
      </c>
      <c r="E788" s="128" t="str">
        <f t="shared" si="29"/>
        <v>#VALUE!</v>
      </c>
      <c r="F788" s="128" t="str">
        <f t="shared" si="30"/>
        <v>#VALUE!</v>
      </c>
      <c r="G788" s="128" t="str">
        <f t="shared" si="31"/>
        <v>#VALUE!</v>
      </c>
      <c r="H788" s="128" t="str">
        <f t="shared" si="32"/>
        <v>#VALUE!</v>
      </c>
      <c r="I788" s="128" t="str">
        <f t="shared" si="33"/>
        <v>#VALUE!</v>
      </c>
      <c r="J788" s="128" t="str">
        <f t="shared" si="34"/>
        <v>#VALUE!</v>
      </c>
      <c r="K788" s="128" t="str">
        <f t="shared" si="35"/>
        <v>#VALUE!</v>
      </c>
      <c r="L788" s="128" t="str">
        <f t="shared" si="36"/>
        <v>#VALUE!</v>
      </c>
      <c r="M788" s="128" t="str">
        <f t="shared" si="37"/>
        <v>#VALUE!</v>
      </c>
      <c r="N788" s="128" t="str">
        <f t="shared" si="38"/>
        <v>#VALUE!</v>
      </c>
      <c r="O788" s="128" t="str">
        <f t="shared" si="39"/>
        <v>#VALUE!</v>
      </c>
      <c r="P788" s="4" t="str">
        <f t="shared" si="12"/>
        <v>NO RX</v>
      </c>
      <c r="Q788" s="4" t="b">
        <v>1</v>
      </c>
      <c r="R788" s="135" t="str">
        <f t="shared" si="41"/>
        <v>HIGH</v>
      </c>
      <c r="S788" s="3">
        <v>44398.0</v>
      </c>
      <c r="T788" s="136">
        <f t="shared" si="42"/>
        <v>44519</v>
      </c>
      <c r="U788" s="4" t="str">
        <f t="shared" si="15"/>
        <v> </v>
      </c>
      <c r="V788" s="4" t="str">
        <f t="shared" si="16"/>
        <v> </v>
      </c>
      <c r="W788" s="123"/>
      <c r="X788" s="123"/>
      <c r="Y788" s="123"/>
      <c r="Z788" s="123"/>
      <c r="AA788" s="123"/>
      <c r="AB788" s="123"/>
      <c r="AC788" s="123"/>
      <c r="AD788" s="123"/>
      <c r="AE788" s="123"/>
    </row>
    <row r="789">
      <c r="A789" s="130">
        <v>12903.0</v>
      </c>
      <c r="B789" s="131" t="s">
        <v>6477</v>
      </c>
      <c r="C789" s="132" t="b">
        <v>1</v>
      </c>
      <c r="D789" s="133">
        <v>44447.0</v>
      </c>
      <c r="E789" s="128" t="str">
        <f t="shared" si="29"/>
        <v>#VALUE!</v>
      </c>
      <c r="F789" s="128" t="str">
        <f t="shared" si="30"/>
        <v>#VALUE!</v>
      </c>
      <c r="G789" s="128" t="str">
        <f t="shared" si="31"/>
        <v>#VALUE!</v>
      </c>
      <c r="H789" s="128" t="str">
        <f t="shared" si="32"/>
        <v>#VALUE!</v>
      </c>
      <c r="I789" s="128" t="str">
        <f t="shared" si="33"/>
        <v>#VALUE!</v>
      </c>
      <c r="J789" s="128" t="str">
        <f t="shared" si="34"/>
        <v>#VALUE!</v>
      </c>
      <c r="K789" s="128" t="str">
        <f t="shared" si="35"/>
        <v>#VALUE!</v>
      </c>
      <c r="L789" s="128" t="str">
        <f t="shared" si="36"/>
        <v>#VALUE!</v>
      </c>
      <c r="M789" s="128" t="str">
        <f t="shared" si="37"/>
        <v>#VALUE!</v>
      </c>
      <c r="N789" s="128" t="str">
        <f t="shared" si="38"/>
        <v>#VALUE!</v>
      </c>
      <c r="O789" s="128" t="str">
        <f t="shared" si="39"/>
        <v>#VALUE!</v>
      </c>
      <c r="P789" s="4" t="str">
        <f t="shared" si="12"/>
        <v>NO RX</v>
      </c>
      <c r="Q789" s="4" t="b">
        <v>0</v>
      </c>
      <c r="R789" s="4" t="str">
        <f t="shared" si="41"/>
        <v>LOW</v>
      </c>
      <c r="S789" s="3"/>
      <c r="T789" s="136">
        <f t="shared" si="42"/>
        <v>44447</v>
      </c>
      <c r="U789" s="4" t="str">
        <f t="shared" si="15"/>
        <v>DUE COMM</v>
      </c>
      <c r="V789" s="4" t="str">
        <f t="shared" si="16"/>
        <v> </v>
      </c>
      <c r="W789" s="123"/>
      <c r="X789" s="123"/>
      <c r="Y789" s="123"/>
      <c r="Z789" s="123"/>
      <c r="AA789" s="123"/>
      <c r="AB789" s="123"/>
      <c r="AC789" s="123"/>
      <c r="AD789" s="123"/>
      <c r="AE789" s="123"/>
    </row>
    <row r="790">
      <c r="A790" s="130">
        <v>12904.0</v>
      </c>
      <c r="B790" s="131" t="s">
        <v>6784</v>
      </c>
      <c r="C790" s="141" t="b">
        <v>1</v>
      </c>
      <c r="D790" s="133">
        <v>44533.0</v>
      </c>
      <c r="E790" s="134" t="str">
        <f t="shared" si="29"/>
        <v>OPI RX</v>
      </c>
      <c r="F790" s="128" t="str">
        <f t="shared" si="30"/>
        <v>#VALUE!</v>
      </c>
      <c r="G790" s="134" t="str">
        <f t="shared" si="31"/>
        <v>OPI RX</v>
      </c>
      <c r="H790" s="128" t="str">
        <f t="shared" si="32"/>
        <v>#VALUE!</v>
      </c>
      <c r="I790" s="128" t="str">
        <f t="shared" si="33"/>
        <v>#VALUE!</v>
      </c>
      <c r="J790" s="128" t="str">
        <f t="shared" si="34"/>
        <v>#VALUE!</v>
      </c>
      <c r="K790" s="128" t="str">
        <f t="shared" si="35"/>
        <v>#VALUE!</v>
      </c>
      <c r="L790" s="128" t="str">
        <f t="shared" si="36"/>
        <v>#VALUE!</v>
      </c>
      <c r="M790" s="128" t="str">
        <f t="shared" si="37"/>
        <v>#VALUE!</v>
      </c>
      <c r="N790" s="128" t="str">
        <f t="shared" si="38"/>
        <v>#VALUE!</v>
      </c>
      <c r="O790" s="128" t="str">
        <f t="shared" si="39"/>
        <v>#VALUE!</v>
      </c>
      <c r="P790" s="135" t="str">
        <f t="shared" si="12"/>
        <v>OPIOIDS</v>
      </c>
      <c r="Q790" s="4" t="b">
        <v>0</v>
      </c>
      <c r="R790" s="4" t="str">
        <f t="shared" si="41"/>
        <v>LOW</v>
      </c>
      <c r="S790" s="3">
        <v>44504.0</v>
      </c>
      <c r="T790" s="136">
        <f t="shared" si="42"/>
        <v>44533</v>
      </c>
      <c r="U790" s="4" t="str">
        <f t="shared" si="15"/>
        <v> </v>
      </c>
      <c r="V790" s="4" t="str">
        <f t="shared" si="16"/>
        <v> </v>
      </c>
      <c r="W790" s="123"/>
      <c r="X790" s="123"/>
      <c r="Y790" s="123"/>
      <c r="Z790" s="123"/>
      <c r="AA790" s="123"/>
      <c r="AB790" s="123"/>
      <c r="AC790" s="123"/>
      <c r="AD790" s="123"/>
      <c r="AE790" s="123"/>
    </row>
    <row r="791">
      <c r="A791" s="130">
        <v>12907.0</v>
      </c>
      <c r="B791" s="131" t="s">
        <v>6750</v>
      </c>
      <c r="C791" s="139" t="b">
        <v>1</v>
      </c>
      <c r="D791" s="133">
        <v>44420.0</v>
      </c>
      <c r="E791" s="128" t="str">
        <f t="shared" si="29"/>
        <v>#VALUE!</v>
      </c>
      <c r="F791" s="128" t="str">
        <f t="shared" si="30"/>
        <v>#VALUE!</v>
      </c>
      <c r="G791" s="128" t="str">
        <f t="shared" si="31"/>
        <v>#VALUE!</v>
      </c>
      <c r="H791" s="128" t="str">
        <f t="shared" si="32"/>
        <v>#VALUE!</v>
      </c>
      <c r="I791" s="128" t="str">
        <f t="shared" si="33"/>
        <v>#VALUE!</v>
      </c>
      <c r="J791" s="128" t="str">
        <f t="shared" si="34"/>
        <v>#VALUE!</v>
      </c>
      <c r="K791" s="128" t="str">
        <f t="shared" si="35"/>
        <v>#VALUE!</v>
      </c>
      <c r="L791" s="128" t="str">
        <f t="shared" si="36"/>
        <v>#VALUE!</v>
      </c>
      <c r="M791" s="128" t="str">
        <f t="shared" si="37"/>
        <v>#VALUE!</v>
      </c>
      <c r="N791" s="128" t="str">
        <f t="shared" si="38"/>
        <v>#VALUE!</v>
      </c>
      <c r="O791" s="128" t="str">
        <f t="shared" si="39"/>
        <v>#VALUE!</v>
      </c>
      <c r="P791" s="4" t="str">
        <f t="shared" si="12"/>
        <v>NO RX</v>
      </c>
      <c r="Q791" s="4" t="b">
        <v>1</v>
      </c>
      <c r="R791" s="135" t="str">
        <f t="shared" si="41"/>
        <v>HIGH</v>
      </c>
      <c r="S791" s="3"/>
      <c r="T791" s="136">
        <f t="shared" si="42"/>
        <v>44420</v>
      </c>
      <c r="U791" s="4" t="str">
        <f t="shared" si="15"/>
        <v>DUE COMM</v>
      </c>
      <c r="V791" s="4" t="str">
        <f t="shared" si="16"/>
        <v> </v>
      </c>
      <c r="W791" s="123"/>
      <c r="X791" s="123"/>
      <c r="Y791" s="123"/>
      <c r="Z791" s="123"/>
      <c r="AA791" s="123"/>
      <c r="AB791" s="123"/>
      <c r="AC791" s="123"/>
      <c r="AD791" s="123"/>
      <c r="AE791" s="123"/>
    </row>
    <row r="792">
      <c r="A792" s="130">
        <v>12909.0</v>
      </c>
      <c r="B792" s="131" t="s">
        <v>6785</v>
      </c>
      <c r="C792" s="132" t="b">
        <v>1</v>
      </c>
      <c r="D792" s="133">
        <v>44564.0</v>
      </c>
      <c r="E792" s="128" t="str">
        <f t="shared" si="29"/>
        <v>#VALUE!</v>
      </c>
      <c r="F792" s="128" t="str">
        <f t="shared" si="30"/>
        <v>#VALUE!</v>
      </c>
      <c r="G792" s="128" t="str">
        <f t="shared" si="31"/>
        <v>#VALUE!</v>
      </c>
      <c r="H792" s="128" t="str">
        <f t="shared" si="32"/>
        <v>#VALUE!</v>
      </c>
      <c r="I792" s="128" t="str">
        <f t="shared" si="33"/>
        <v>#VALUE!</v>
      </c>
      <c r="J792" s="128" t="str">
        <f t="shared" si="34"/>
        <v>#VALUE!</v>
      </c>
      <c r="K792" s="128" t="str">
        <f t="shared" si="35"/>
        <v>#VALUE!</v>
      </c>
      <c r="L792" s="128" t="str">
        <f t="shared" si="36"/>
        <v>#VALUE!</v>
      </c>
      <c r="M792" s="134" t="str">
        <f t="shared" si="37"/>
        <v>OPI RX</v>
      </c>
      <c r="N792" s="128" t="str">
        <f t="shared" si="38"/>
        <v>#VALUE!</v>
      </c>
      <c r="O792" s="128" t="str">
        <f t="shared" si="39"/>
        <v>#VALUE!</v>
      </c>
      <c r="P792" s="135" t="str">
        <f t="shared" si="12"/>
        <v>OPIOIDS</v>
      </c>
      <c r="Q792" s="4" t="b">
        <v>0</v>
      </c>
      <c r="R792" s="4" t="str">
        <f t="shared" si="41"/>
        <v>LOW</v>
      </c>
      <c r="S792" s="3"/>
      <c r="T792" s="136">
        <f t="shared" si="42"/>
        <v>44564</v>
      </c>
      <c r="U792" s="4" t="str">
        <f t="shared" si="15"/>
        <v>DUE COMM</v>
      </c>
      <c r="V792" s="4" t="str">
        <f t="shared" si="16"/>
        <v> </v>
      </c>
      <c r="W792" s="123"/>
      <c r="X792" s="123"/>
      <c r="Y792" s="123"/>
      <c r="Z792" s="123"/>
      <c r="AA792" s="123"/>
      <c r="AB792" s="123"/>
      <c r="AC792" s="123"/>
      <c r="AD792" s="123"/>
      <c r="AE792" s="123"/>
    </row>
    <row r="793">
      <c r="A793" s="127">
        <v>12913.0</v>
      </c>
      <c r="B793" s="2" t="s">
        <v>6465</v>
      </c>
      <c r="C793" s="124" t="b">
        <v>0</v>
      </c>
      <c r="D793" s="3" t="s">
        <v>6461</v>
      </c>
      <c r="E793" s="134" t="str">
        <f t="shared" si="29"/>
        <v>OPI RX</v>
      </c>
      <c r="F793" s="128" t="str">
        <f t="shared" si="30"/>
        <v>#VALUE!</v>
      </c>
      <c r="G793" s="128" t="str">
        <f t="shared" si="31"/>
        <v>#VALUE!</v>
      </c>
      <c r="H793" s="128" t="str">
        <f t="shared" si="32"/>
        <v>#VALUE!</v>
      </c>
      <c r="I793" s="128" t="str">
        <f t="shared" si="33"/>
        <v>#VALUE!</v>
      </c>
      <c r="J793" s="128" t="str">
        <f t="shared" si="34"/>
        <v>#VALUE!</v>
      </c>
      <c r="K793" s="128" t="str">
        <f t="shared" si="35"/>
        <v>#VALUE!</v>
      </c>
      <c r="L793" s="128" t="str">
        <f t="shared" si="36"/>
        <v>#VALUE!</v>
      </c>
      <c r="M793" s="128" t="str">
        <f t="shared" si="37"/>
        <v>#VALUE!</v>
      </c>
      <c r="N793" s="128" t="str">
        <f t="shared" si="38"/>
        <v>#VALUE!</v>
      </c>
      <c r="O793" s="128" t="str">
        <f t="shared" si="39"/>
        <v>#VALUE!</v>
      </c>
      <c r="P793" s="135" t="str">
        <f t="shared" si="12"/>
        <v>OPIOIDS</v>
      </c>
      <c r="Q793" s="4" t="b">
        <v>0</v>
      </c>
      <c r="R793" s="4" t="str">
        <f t="shared" si="41"/>
        <v>LOW</v>
      </c>
      <c r="S793" s="3"/>
      <c r="T793" s="3" t="str">
        <f t="shared" si="42"/>
        <v> - </v>
      </c>
      <c r="U793" s="4" t="str">
        <f t="shared" si="15"/>
        <v>DUE COMM</v>
      </c>
      <c r="V793" s="4" t="str">
        <f t="shared" si="16"/>
        <v> </v>
      </c>
      <c r="W793" s="123"/>
      <c r="X793" s="123"/>
      <c r="Y793" s="123"/>
      <c r="Z793" s="123"/>
      <c r="AA793" s="123"/>
      <c r="AB793" s="123"/>
      <c r="AC793" s="123"/>
      <c r="AD793" s="123"/>
      <c r="AE793" s="123"/>
    </row>
    <row r="794">
      <c r="A794" s="142">
        <v>12920.0</v>
      </c>
      <c r="B794" s="143" t="s">
        <v>6786</v>
      </c>
      <c r="C794" s="124" t="b">
        <v>0</v>
      </c>
      <c r="D794" s="3" t="s">
        <v>6461</v>
      </c>
      <c r="E794" s="134" t="str">
        <f t="shared" si="29"/>
        <v>OPI RX</v>
      </c>
      <c r="F794" s="128" t="str">
        <f t="shared" si="30"/>
        <v>#VALUE!</v>
      </c>
      <c r="G794" s="128" t="str">
        <f t="shared" si="31"/>
        <v>#VALUE!</v>
      </c>
      <c r="H794" s="128" t="str">
        <f t="shared" si="32"/>
        <v>#VALUE!</v>
      </c>
      <c r="I794" s="128" t="str">
        <f t="shared" si="33"/>
        <v>#VALUE!</v>
      </c>
      <c r="J794" s="128" t="str">
        <f t="shared" si="34"/>
        <v>#VALUE!</v>
      </c>
      <c r="K794" s="128" t="str">
        <f t="shared" si="35"/>
        <v>#VALUE!</v>
      </c>
      <c r="L794" s="128" t="str">
        <f t="shared" si="36"/>
        <v>#VALUE!</v>
      </c>
      <c r="M794" s="128" t="str">
        <f t="shared" si="37"/>
        <v>#VALUE!</v>
      </c>
      <c r="N794" s="128" t="str">
        <f t="shared" si="38"/>
        <v>#VALUE!</v>
      </c>
      <c r="O794" s="128" t="str">
        <f t="shared" si="39"/>
        <v>#VALUE!</v>
      </c>
      <c r="P794" s="135" t="str">
        <f t="shared" si="12"/>
        <v>OPIOIDS</v>
      </c>
      <c r="Q794" s="4" t="b">
        <v>1</v>
      </c>
      <c r="R794" s="135" t="str">
        <f t="shared" si="41"/>
        <v>HIGH</v>
      </c>
      <c r="S794" s="3"/>
      <c r="T794" s="3" t="str">
        <f t="shared" si="42"/>
        <v> - </v>
      </c>
      <c r="U794" s="4" t="str">
        <f t="shared" si="15"/>
        <v>DUE COMM</v>
      </c>
      <c r="V794" s="4" t="str">
        <f t="shared" si="16"/>
        <v> </v>
      </c>
      <c r="W794" s="123"/>
      <c r="X794" s="123"/>
      <c r="Y794" s="123"/>
      <c r="Z794" s="123"/>
      <c r="AA794" s="123"/>
      <c r="AB794" s="123"/>
      <c r="AC794" s="123"/>
      <c r="AD794" s="123"/>
      <c r="AE794" s="123"/>
    </row>
    <row r="795">
      <c r="A795" s="155">
        <v>12928.0</v>
      </c>
      <c r="B795" s="2" t="s">
        <v>6461</v>
      </c>
      <c r="C795" s="122" t="b">
        <v>0</v>
      </c>
      <c r="D795" s="3" t="s">
        <v>6461</v>
      </c>
      <c r="E795" s="128" t="str">
        <f t="shared" si="29"/>
        <v>#VALUE!</v>
      </c>
      <c r="F795" s="128" t="str">
        <f t="shared" si="30"/>
        <v>#VALUE!</v>
      </c>
      <c r="G795" s="128" t="str">
        <f t="shared" si="31"/>
        <v>#VALUE!</v>
      </c>
      <c r="H795" s="128" t="str">
        <f t="shared" si="32"/>
        <v>#VALUE!</v>
      </c>
      <c r="I795" s="128" t="str">
        <f t="shared" si="33"/>
        <v>#VALUE!</v>
      </c>
      <c r="J795" s="128" t="str">
        <f t="shared" si="34"/>
        <v>#VALUE!</v>
      </c>
      <c r="K795" s="128" t="str">
        <f t="shared" si="35"/>
        <v>#VALUE!</v>
      </c>
      <c r="L795" s="128" t="str">
        <f t="shared" si="36"/>
        <v>#VALUE!</v>
      </c>
      <c r="M795" s="128" t="str">
        <f t="shared" si="37"/>
        <v>#VALUE!</v>
      </c>
      <c r="N795" s="128" t="str">
        <f t="shared" si="38"/>
        <v>#VALUE!</v>
      </c>
      <c r="O795" s="128" t="str">
        <f t="shared" si="39"/>
        <v>#VALUE!</v>
      </c>
      <c r="P795" s="4" t="str">
        <f t="shared" si="12"/>
        <v>NO RX</v>
      </c>
      <c r="Q795" s="4" t="b">
        <v>0</v>
      </c>
      <c r="R795" s="4" t="str">
        <f t="shared" si="41"/>
        <v>LOW</v>
      </c>
      <c r="S795" s="3"/>
      <c r="T795" s="3" t="str">
        <f t="shared" si="42"/>
        <v> - </v>
      </c>
      <c r="U795" s="4" t="str">
        <f t="shared" si="15"/>
        <v>DUE COMM</v>
      </c>
      <c r="V795" s="4" t="str">
        <f t="shared" si="16"/>
        <v> </v>
      </c>
      <c r="W795" s="123"/>
      <c r="X795" s="123"/>
      <c r="Y795" s="123"/>
      <c r="Z795" s="123"/>
      <c r="AA795" s="123"/>
      <c r="AB795" s="123"/>
      <c r="AC795" s="123"/>
      <c r="AD795" s="123"/>
      <c r="AE795" s="123"/>
    </row>
    <row r="796">
      <c r="A796" s="137">
        <v>12930.0</v>
      </c>
      <c r="B796" s="138" t="s">
        <v>6488</v>
      </c>
      <c r="C796" s="139" t="b">
        <v>1</v>
      </c>
      <c r="D796" s="133">
        <v>44539.0</v>
      </c>
      <c r="E796" s="128" t="str">
        <f t="shared" si="29"/>
        <v>#VALUE!</v>
      </c>
      <c r="F796" s="134" t="str">
        <f t="shared" si="30"/>
        <v>OPI RX</v>
      </c>
      <c r="G796" s="128" t="str">
        <f t="shared" si="31"/>
        <v>#VALUE!</v>
      </c>
      <c r="H796" s="128" t="str">
        <f t="shared" si="32"/>
        <v>#VALUE!</v>
      </c>
      <c r="I796" s="128" t="str">
        <f t="shared" si="33"/>
        <v>#VALUE!</v>
      </c>
      <c r="J796" s="128" t="str">
        <f t="shared" si="34"/>
        <v>#VALUE!</v>
      </c>
      <c r="K796" s="128" t="str">
        <f t="shared" si="35"/>
        <v>#VALUE!</v>
      </c>
      <c r="L796" s="128" t="str">
        <f t="shared" si="36"/>
        <v>#VALUE!</v>
      </c>
      <c r="M796" s="128" t="str">
        <f t="shared" si="37"/>
        <v>#VALUE!</v>
      </c>
      <c r="N796" s="128" t="str">
        <f t="shared" si="38"/>
        <v>#VALUE!</v>
      </c>
      <c r="O796" s="128" t="str">
        <f t="shared" si="39"/>
        <v>#VALUE!</v>
      </c>
      <c r="P796" s="135" t="str">
        <f t="shared" si="12"/>
        <v>OPIOIDS</v>
      </c>
      <c r="Q796" s="4" t="b">
        <v>0</v>
      </c>
      <c r="R796" s="4" t="str">
        <f t="shared" si="41"/>
        <v>LOW</v>
      </c>
      <c r="S796" s="3"/>
      <c r="T796" s="136">
        <f t="shared" si="42"/>
        <v>44539</v>
      </c>
      <c r="U796" s="4" t="str">
        <f t="shared" si="15"/>
        <v>DUE COMM</v>
      </c>
      <c r="V796" s="4" t="str">
        <f t="shared" si="16"/>
        <v> </v>
      </c>
      <c r="W796" s="123"/>
      <c r="X796" s="123"/>
      <c r="Y796" s="123"/>
      <c r="Z796" s="123"/>
      <c r="AA796" s="123"/>
      <c r="AB796" s="123"/>
      <c r="AC796" s="123"/>
      <c r="AD796" s="123"/>
      <c r="AE796" s="123"/>
    </row>
    <row r="797">
      <c r="A797" s="137">
        <v>12932.0</v>
      </c>
      <c r="B797" s="138" t="s">
        <v>6787</v>
      </c>
      <c r="C797" s="139" t="b">
        <v>1</v>
      </c>
      <c r="D797" s="133">
        <v>44387.0</v>
      </c>
      <c r="E797" s="128" t="str">
        <f t="shared" si="29"/>
        <v>#VALUE!</v>
      </c>
      <c r="F797" s="134" t="str">
        <f t="shared" si="30"/>
        <v>OPI RX</v>
      </c>
      <c r="G797" s="128" t="str">
        <f t="shared" si="31"/>
        <v>#VALUE!</v>
      </c>
      <c r="H797" s="128" t="str">
        <f t="shared" si="32"/>
        <v>#VALUE!</v>
      </c>
      <c r="I797" s="128" t="str">
        <f t="shared" si="33"/>
        <v>#VALUE!</v>
      </c>
      <c r="J797" s="128" t="str">
        <f t="shared" si="34"/>
        <v>#VALUE!</v>
      </c>
      <c r="K797" s="128" t="str">
        <f t="shared" si="35"/>
        <v>#VALUE!</v>
      </c>
      <c r="L797" s="128" t="str">
        <f t="shared" si="36"/>
        <v>#VALUE!</v>
      </c>
      <c r="M797" s="128" t="str">
        <f t="shared" si="37"/>
        <v>#VALUE!</v>
      </c>
      <c r="N797" s="128" t="str">
        <f t="shared" si="38"/>
        <v>#VALUE!</v>
      </c>
      <c r="O797" s="128" t="str">
        <f t="shared" si="39"/>
        <v>#VALUE!</v>
      </c>
      <c r="P797" s="135" t="str">
        <f t="shared" si="12"/>
        <v>OPIOIDS</v>
      </c>
      <c r="Q797" s="4" t="b">
        <v>0</v>
      </c>
      <c r="R797" s="4" t="str">
        <f t="shared" si="41"/>
        <v>LOW</v>
      </c>
      <c r="S797" s="3"/>
      <c r="T797" s="136">
        <f t="shared" si="42"/>
        <v>44387</v>
      </c>
      <c r="U797" s="4" t="str">
        <f t="shared" si="15"/>
        <v>DUE COMM</v>
      </c>
      <c r="V797" s="4" t="str">
        <f t="shared" si="16"/>
        <v> </v>
      </c>
      <c r="W797" s="123"/>
      <c r="X797" s="123"/>
      <c r="Y797" s="123"/>
      <c r="Z797" s="123"/>
      <c r="AA797" s="123"/>
      <c r="AB797" s="123"/>
      <c r="AC797" s="123"/>
      <c r="AD797" s="123"/>
      <c r="AE797" s="123"/>
    </row>
    <row r="798">
      <c r="A798" s="137">
        <v>12933.0</v>
      </c>
      <c r="B798" s="138" t="s">
        <v>6788</v>
      </c>
      <c r="C798" s="132" t="b">
        <v>1</v>
      </c>
      <c r="D798" s="133">
        <v>44519.0</v>
      </c>
      <c r="E798" s="128" t="str">
        <f t="shared" si="29"/>
        <v>#VALUE!</v>
      </c>
      <c r="F798" s="134" t="str">
        <f t="shared" si="30"/>
        <v>OPI RX</v>
      </c>
      <c r="G798" s="128" t="str">
        <f t="shared" si="31"/>
        <v>#VALUE!</v>
      </c>
      <c r="H798" s="128" t="str">
        <f t="shared" si="32"/>
        <v>#VALUE!</v>
      </c>
      <c r="I798" s="128" t="str">
        <f t="shared" si="33"/>
        <v>#VALUE!</v>
      </c>
      <c r="J798" s="128" t="str">
        <f t="shared" si="34"/>
        <v>#VALUE!</v>
      </c>
      <c r="K798" s="134" t="str">
        <f t="shared" si="35"/>
        <v>OPI RX</v>
      </c>
      <c r="L798" s="128" t="str">
        <f t="shared" si="36"/>
        <v>#VALUE!</v>
      </c>
      <c r="M798" s="128" t="str">
        <f t="shared" si="37"/>
        <v>#VALUE!</v>
      </c>
      <c r="N798" s="128" t="str">
        <f t="shared" si="38"/>
        <v>#VALUE!</v>
      </c>
      <c r="O798" s="128" t="str">
        <f t="shared" si="39"/>
        <v>#VALUE!</v>
      </c>
      <c r="P798" s="135" t="str">
        <f t="shared" si="12"/>
        <v>OPIOIDS</v>
      </c>
      <c r="Q798" s="2" t="b">
        <v>0</v>
      </c>
      <c r="R798" s="4" t="str">
        <f t="shared" si="41"/>
        <v>LOW</v>
      </c>
      <c r="S798" s="3">
        <v>44406.0</v>
      </c>
      <c r="T798" s="136">
        <f t="shared" si="42"/>
        <v>44519</v>
      </c>
      <c r="U798" s="4" t="str">
        <f t="shared" si="15"/>
        <v> </v>
      </c>
      <c r="V798" s="4" t="str">
        <f t="shared" si="16"/>
        <v> </v>
      </c>
      <c r="W798" s="123"/>
      <c r="X798" s="123"/>
      <c r="Y798" s="123"/>
      <c r="Z798" s="123"/>
      <c r="AA798" s="123"/>
      <c r="AB798" s="123"/>
      <c r="AC798" s="123"/>
      <c r="AD798" s="123"/>
      <c r="AE798" s="123"/>
    </row>
    <row r="799">
      <c r="A799" s="142">
        <v>12948.0</v>
      </c>
      <c r="B799" s="143" t="s">
        <v>6483</v>
      </c>
      <c r="C799" s="124" t="b">
        <v>0</v>
      </c>
      <c r="D799" s="3" t="s">
        <v>6461</v>
      </c>
      <c r="E799" s="128" t="str">
        <f t="shared" si="29"/>
        <v>#VALUE!</v>
      </c>
      <c r="F799" s="128" t="str">
        <f t="shared" si="30"/>
        <v>#VALUE!</v>
      </c>
      <c r="G799" s="128" t="str">
        <f t="shared" si="31"/>
        <v>#VALUE!</v>
      </c>
      <c r="H799" s="128" t="str">
        <f t="shared" si="32"/>
        <v>#VALUE!</v>
      </c>
      <c r="I799" s="128" t="str">
        <f t="shared" si="33"/>
        <v>#VALUE!</v>
      </c>
      <c r="J799" s="128" t="str">
        <f t="shared" si="34"/>
        <v>#VALUE!</v>
      </c>
      <c r="K799" s="128" t="str">
        <f t="shared" si="35"/>
        <v>#VALUE!</v>
      </c>
      <c r="L799" s="128" t="str">
        <f t="shared" si="36"/>
        <v>#VALUE!</v>
      </c>
      <c r="M799" s="128" t="str">
        <f t="shared" si="37"/>
        <v>#VALUE!</v>
      </c>
      <c r="N799" s="128" t="str">
        <f t="shared" si="38"/>
        <v>#VALUE!</v>
      </c>
      <c r="O799" s="128" t="str">
        <f t="shared" si="39"/>
        <v>#VALUE!</v>
      </c>
      <c r="P799" s="4" t="str">
        <f t="shared" si="12"/>
        <v>NO RX</v>
      </c>
      <c r="Q799" s="4" t="b">
        <v>0</v>
      </c>
      <c r="R799" s="4" t="str">
        <f t="shared" si="41"/>
        <v>LOW</v>
      </c>
      <c r="S799" s="3"/>
      <c r="T799" s="3" t="str">
        <f t="shared" si="42"/>
        <v> - </v>
      </c>
      <c r="U799" s="4" t="str">
        <f t="shared" si="15"/>
        <v>DUE COMM</v>
      </c>
      <c r="V799" s="4" t="str">
        <f t="shared" si="16"/>
        <v> </v>
      </c>
      <c r="W799" s="123"/>
      <c r="X799" s="123"/>
      <c r="Y799" s="123"/>
      <c r="Z799" s="123"/>
      <c r="AA799" s="123"/>
      <c r="AB799" s="123"/>
      <c r="AC799" s="123"/>
      <c r="AD799" s="123"/>
      <c r="AE799" s="123"/>
    </row>
    <row r="800">
      <c r="A800" s="130">
        <v>12950.0</v>
      </c>
      <c r="B800" s="131" t="s">
        <v>6789</v>
      </c>
      <c r="C800" s="132" t="b">
        <v>1</v>
      </c>
      <c r="D800" s="133">
        <v>44461.0</v>
      </c>
      <c r="E800" s="128" t="str">
        <f t="shared" si="29"/>
        <v>#VALUE!</v>
      </c>
      <c r="F800" s="128" t="str">
        <f t="shared" si="30"/>
        <v>#VALUE!</v>
      </c>
      <c r="G800" s="128" t="str">
        <f t="shared" si="31"/>
        <v>#VALUE!</v>
      </c>
      <c r="H800" s="128" t="str">
        <f t="shared" si="32"/>
        <v>#VALUE!</v>
      </c>
      <c r="I800" s="128" t="str">
        <f t="shared" si="33"/>
        <v>#VALUE!</v>
      </c>
      <c r="J800" s="128" t="str">
        <f t="shared" si="34"/>
        <v>#VALUE!</v>
      </c>
      <c r="K800" s="128" t="str">
        <f t="shared" si="35"/>
        <v>#VALUE!</v>
      </c>
      <c r="L800" s="128" t="str">
        <f t="shared" si="36"/>
        <v>#VALUE!</v>
      </c>
      <c r="M800" s="134" t="str">
        <f t="shared" si="37"/>
        <v>OPI RX</v>
      </c>
      <c r="N800" s="128" t="str">
        <f t="shared" si="38"/>
        <v>#VALUE!</v>
      </c>
      <c r="O800" s="128" t="str">
        <f t="shared" si="39"/>
        <v>#VALUE!</v>
      </c>
      <c r="P800" s="135" t="str">
        <f t="shared" si="12"/>
        <v>OPIOIDS</v>
      </c>
      <c r="Q800" s="4" t="b">
        <v>0</v>
      </c>
      <c r="R800" s="4" t="str">
        <f t="shared" si="41"/>
        <v>LOW</v>
      </c>
      <c r="S800" s="3"/>
      <c r="T800" s="136">
        <f t="shared" si="42"/>
        <v>44461</v>
      </c>
      <c r="U800" s="4" t="str">
        <f t="shared" si="15"/>
        <v>DUE COMM</v>
      </c>
      <c r="V800" s="4" t="str">
        <f t="shared" si="16"/>
        <v> </v>
      </c>
      <c r="W800" s="123"/>
      <c r="X800" s="123"/>
      <c r="Y800" s="123"/>
      <c r="Z800" s="123"/>
      <c r="AA800" s="123"/>
      <c r="AB800" s="123"/>
      <c r="AC800" s="123"/>
      <c r="AD800" s="1"/>
      <c r="AE800" s="1"/>
    </row>
    <row r="801">
      <c r="A801" s="151">
        <v>12951.0</v>
      </c>
      <c r="B801" s="134" t="s">
        <v>6461</v>
      </c>
      <c r="C801" s="141" t="b">
        <v>1</v>
      </c>
      <c r="D801" s="133">
        <v>44551.0</v>
      </c>
      <c r="E801" s="128" t="str">
        <f t="shared" si="29"/>
        <v>#VALUE!</v>
      </c>
      <c r="F801" s="128" t="str">
        <f t="shared" si="30"/>
        <v>#VALUE!</v>
      </c>
      <c r="G801" s="128" t="str">
        <f t="shared" si="31"/>
        <v>#VALUE!</v>
      </c>
      <c r="H801" s="128" t="str">
        <f t="shared" si="32"/>
        <v>#VALUE!</v>
      </c>
      <c r="I801" s="128" t="str">
        <f t="shared" si="33"/>
        <v>#VALUE!</v>
      </c>
      <c r="J801" s="128" t="str">
        <f t="shared" si="34"/>
        <v>#VALUE!</v>
      </c>
      <c r="K801" s="128" t="str">
        <f t="shared" si="35"/>
        <v>#VALUE!</v>
      </c>
      <c r="L801" s="128" t="str">
        <f t="shared" si="36"/>
        <v>#VALUE!</v>
      </c>
      <c r="M801" s="128" t="str">
        <f t="shared" si="37"/>
        <v>#VALUE!</v>
      </c>
      <c r="N801" s="128" t="str">
        <f t="shared" si="38"/>
        <v>#VALUE!</v>
      </c>
      <c r="O801" s="128" t="str">
        <f t="shared" si="39"/>
        <v>#VALUE!</v>
      </c>
      <c r="P801" s="4" t="str">
        <f t="shared" si="12"/>
        <v>NO RX</v>
      </c>
      <c r="Q801" s="4" t="b">
        <v>1</v>
      </c>
      <c r="R801" s="135" t="str">
        <f t="shared" si="41"/>
        <v>HIGH</v>
      </c>
      <c r="S801" s="3">
        <v>44033.0</v>
      </c>
      <c r="T801" s="136">
        <f t="shared" si="42"/>
        <v>44551</v>
      </c>
      <c r="U801" s="4" t="str">
        <f t="shared" si="15"/>
        <v>DUE COMM</v>
      </c>
      <c r="V801" s="4" t="str">
        <f t="shared" si="16"/>
        <v> </v>
      </c>
      <c r="W801" s="123"/>
      <c r="X801" s="123"/>
      <c r="Y801" s="123"/>
      <c r="Z801" s="123"/>
      <c r="AA801" s="123"/>
      <c r="AB801" s="123"/>
      <c r="AC801" s="123"/>
      <c r="AD801" s="123"/>
      <c r="AE801" s="123"/>
    </row>
    <row r="802">
      <c r="A802" s="137">
        <v>12954.0</v>
      </c>
      <c r="B802" s="138" t="s">
        <v>6505</v>
      </c>
      <c r="C802" s="139" t="b">
        <v>1</v>
      </c>
      <c r="D802" s="133">
        <v>44480.0</v>
      </c>
      <c r="E802" s="134" t="str">
        <f t="shared" si="29"/>
        <v>OPI RX</v>
      </c>
      <c r="F802" s="128" t="str">
        <f t="shared" si="30"/>
        <v>#VALUE!</v>
      </c>
      <c r="G802" s="128" t="str">
        <f t="shared" si="31"/>
        <v>#VALUE!</v>
      </c>
      <c r="H802" s="128" t="str">
        <f t="shared" si="32"/>
        <v>#VALUE!</v>
      </c>
      <c r="I802" s="128" t="str">
        <f t="shared" si="33"/>
        <v>#VALUE!</v>
      </c>
      <c r="J802" s="128" t="str">
        <f t="shared" si="34"/>
        <v>#VALUE!</v>
      </c>
      <c r="K802" s="128" t="str">
        <f t="shared" si="35"/>
        <v>#VALUE!</v>
      </c>
      <c r="L802" s="128" t="str">
        <f t="shared" si="36"/>
        <v>#VALUE!</v>
      </c>
      <c r="M802" s="128" t="str">
        <f t="shared" si="37"/>
        <v>#VALUE!</v>
      </c>
      <c r="N802" s="128" t="str">
        <f t="shared" si="38"/>
        <v>#VALUE!</v>
      </c>
      <c r="O802" s="128" t="str">
        <f t="shared" si="39"/>
        <v>#VALUE!</v>
      </c>
      <c r="P802" s="135" t="str">
        <f t="shared" si="12"/>
        <v>OPIOIDS</v>
      </c>
      <c r="Q802" s="4" t="b">
        <v>0</v>
      </c>
      <c r="R802" s="4" t="str">
        <f t="shared" si="41"/>
        <v>LOW</v>
      </c>
      <c r="S802" s="3">
        <v>44404.0</v>
      </c>
      <c r="T802" s="136">
        <f t="shared" si="42"/>
        <v>44480</v>
      </c>
      <c r="U802" s="4" t="str">
        <f t="shared" si="15"/>
        <v> </v>
      </c>
      <c r="V802" s="4" t="str">
        <f t="shared" si="16"/>
        <v> </v>
      </c>
      <c r="W802" s="123"/>
      <c r="X802" s="123"/>
      <c r="Y802" s="123"/>
      <c r="Z802" s="123"/>
      <c r="AA802" s="123"/>
      <c r="AB802" s="123"/>
      <c r="AC802" s="123"/>
      <c r="AD802" s="123"/>
      <c r="AE802" s="123"/>
    </row>
    <row r="803">
      <c r="A803" s="137">
        <v>12957.0</v>
      </c>
      <c r="B803" s="138" t="s">
        <v>6790</v>
      </c>
      <c r="C803" s="132" t="b">
        <v>1</v>
      </c>
      <c r="D803" s="133">
        <v>44387.0</v>
      </c>
      <c r="E803" s="128" t="str">
        <f t="shared" si="29"/>
        <v>#VALUE!</v>
      </c>
      <c r="F803" s="134" t="str">
        <f t="shared" si="30"/>
        <v>OPI RX</v>
      </c>
      <c r="G803" s="128" t="str">
        <f t="shared" si="31"/>
        <v>#VALUE!</v>
      </c>
      <c r="H803" s="128" t="str">
        <f t="shared" si="32"/>
        <v>#VALUE!</v>
      </c>
      <c r="I803" s="128" t="str">
        <f t="shared" si="33"/>
        <v>#VALUE!</v>
      </c>
      <c r="J803" s="128" t="str">
        <f t="shared" si="34"/>
        <v>#VALUE!</v>
      </c>
      <c r="K803" s="128" t="str">
        <f t="shared" si="35"/>
        <v>#VALUE!</v>
      </c>
      <c r="L803" s="128" t="str">
        <f t="shared" si="36"/>
        <v>#VALUE!</v>
      </c>
      <c r="M803" s="128" t="str">
        <f t="shared" si="37"/>
        <v>#VALUE!</v>
      </c>
      <c r="N803" s="128" t="str">
        <f t="shared" si="38"/>
        <v>#VALUE!</v>
      </c>
      <c r="O803" s="128" t="str">
        <f t="shared" si="39"/>
        <v>#VALUE!</v>
      </c>
      <c r="P803" s="135" t="str">
        <f t="shared" si="12"/>
        <v>OPIOIDS</v>
      </c>
      <c r="Q803" s="4" t="b">
        <v>1</v>
      </c>
      <c r="R803" s="135" t="str">
        <f t="shared" si="41"/>
        <v>HIGH</v>
      </c>
      <c r="S803" s="3"/>
      <c r="T803" s="136">
        <f t="shared" si="42"/>
        <v>44387</v>
      </c>
      <c r="U803" s="4" t="str">
        <f t="shared" si="15"/>
        <v>DUE COMM</v>
      </c>
      <c r="V803" s="4" t="str">
        <f t="shared" si="16"/>
        <v> </v>
      </c>
      <c r="W803" s="123"/>
      <c r="X803" s="123"/>
      <c r="Y803" s="123"/>
      <c r="Z803" s="123"/>
      <c r="AA803" s="123"/>
      <c r="AB803" s="123"/>
      <c r="AC803" s="123"/>
      <c r="AD803" s="123"/>
      <c r="AE803" s="123"/>
    </row>
    <row r="804">
      <c r="A804" s="130">
        <v>12964.0</v>
      </c>
      <c r="B804" s="131" t="s">
        <v>6594</v>
      </c>
      <c r="C804" s="132" t="b">
        <v>1</v>
      </c>
      <c r="D804" s="133">
        <v>44384.0</v>
      </c>
      <c r="E804" s="134" t="str">
        <f t="shared" si="29"/>
        <v>OPI RX</v>
      </c>
      <c r="F804" s="128" t="str">
        <f t="shared" si="30"/>
        <v>#VALUE!</v>
      </c>
      <c r="G804" s="128" t="str">
        <f t="shared" si="31"/>
        <v>#VALUE!</v>
      </c>
      <c r="H804" s="128" t="str">
        <f t="shared" si="32"/>
        <v>#VALUE!</v>
      </c>
      <c r="I804" s="128" t="str">
        <f t="shared" si="33"/>
        <v>#VALUE!</v>
      </c>
      <c r="J804" s="128" t="str">
        <f t="shared" si="34"/>
        <v>#VALUE!</v>
      </c>
      <c r="K804" s="128" t="str">
        <f t="shared" si="35"/>
        <v>#VALUE!</v>
      </c>
      <c r="L804" s="128" t="str">
        <f t="shared" si="36"/>
        <v>#VALUE!</v>
      </c>
      <c r="M804" s="128" t="str">
        <f t="shared" si="37"/>
        <v>#VALUE!</v>
      </c>
      <c r="N804" s="128" t="str">
        <f t="shared" si="38"/>
        <v>#VALUE!</v>
      </c>
      <c r="O804" s="128" t="str">
        <f t="shared" si="39"/>
        <v>#VALUE!</v>
      </c>
      <c r="P804" s="135" t="str">
        <f t="shared" si="12"/>
        <v>OPIOIDS</v>
      </c>
      <c r="Q804" s="4" t="b">
        <v>0</v>
      </c>
      <c r="R804" s="4" t="str">
        <f t="shared" si="41"/>
        <v>LOW</v>
      </c>
      <c r="S804" s="3"/>
      <c r="T804" s="136">
        <f t="shared" si="42"/>
        <v>44384</v>
      </c>
      <c r="U804" s="4" t="str">
        <f t="shared" si="15"/>
        <v>DUE COMM</v>
      </c>
      <c r="V804" s="4" t="str">
        <f t="shared" si="16"/>
        <v> </v>
      </c>
      <c r="W804" s="123"/>
      <c r="X804" s="123"/>
      <c r="Y804" s="123"/>
      <c r="Z804" s="123"/>
      <c r="AA804" s="123"/>
      <c r="AB804" s="123"/>
      <c r="AC804" s="123"/>
      <c r="AD804" s="123"/>
      <c r="AE804" s="123"/>
    </row>
    <row r="805">
      <c r="A805" s="130">
        <v>12965.0</v>
      </c>
      <c r="B805" s="131" t="s">
        <v>6761</v>
      </c>
      <c r="C805" s="131" t="b">
        <v>1</v>
      </c>
      <c r="D805" s="133">
        <v>44502.0</v>
      </c>
      <c r="E805" s="128" t="str">
        <f t="shared" si="29"/>
        <v>#VALUE!</v>
      </c>
      <c r="F805" s="128" t="str">
        <f t="shared" si="30"/>
        <v>#VALUE!</v>
      </c>
      <c r="G805" s="128" t="str">
        <f t="shared" si="31"/>
        <v>#VALUE!</v>
      </c>
      <c r="H805" s="128" t="str">
        <f t="shared" si="32"/>
        <v>#VALUE!</v>
      </c>
      <c r="I805" s="128" t="str">
        <f t="shared" si="33"/>
        <v>#VALUE!</v>
      </c>
      <c r="J805" s="128" t="str">
        <f t="shared" si="34"/>
        <v>#VALUE!</v>
      </c>
      <c r="K805" s="128" t="str">
        <f t="shared" si="35"/>
        <v>#VALUE!</v>
      </c>
      <c r="L805" s="128" t="str">
        <f t="shared" si="36"/>
        <v>#VALUE!</v>
      </c>
      <c r="M805" s="128" t="str">
        <f t="shared" si="37"/>
        <v>#VALUE!</v>
      </c>
      <c r="N805" s="128" t="str">
        <f t="shared" si="38"/>
        <v>#VALUE!</v>
      </c>
      <c r="O805" s="128" t="str">
        <f t="shared" si="39"/>
        <v>#VALUE!</v>
      </c>
      <c r="P805" s="4" t="str">
        <f t="shared" si="12"/>
        <v>NO RX</v>
      </c>
      <c r="Q805" s="4" t="b">
        <v>0</v>
      </c>
      <c r="R805" s="4" t="str">
        <f t="shared" si="41"/>
        <v>LOW</v>
      </c>
      <c r="S805" s="3">
        <v>44139.0</v>
      </c>
      <c r="T805" s="136">
        <f t="shared" si="42"/>
        <v>44502</v>
      </c>
      <c r="U805" s="4" t="str">
        <f t="shared" si="15"/>
        <v>DUE COMM</v>
      </c>
      <c r="V805" s="4" t="str">
        <f t="shared" si="16"/>
        <v> </v>
      </c>
      <c r="W805" s="123"/>
      <c r="X805" s="123"/>
      <c r="Y805" s="123"/>
      <c r="Z805" s="123"/>
      <c r="AA805" s="123"/>
      <c r="AB805" s="123"/>
      <c r="AC805" s="123"/>
      <c r="AD805" s="123"/>
      <c r="AE805" s="123"/>
    </row>
    <row r="806">
      <c r="A806" s="127">
        <v>12970.0</v>
      </c>
      <c r="B806" s="2" t="s">
        <v>6791</v>
      </c>
      <c r="C806" s="122" t="b">
        <v>0</v>
      </c>
      <c r="D806" s="3" t="s">
        <v>6461</v>
      </c>
      <c r="E806" s="128" t="str">
        <f t="shared" si="29"/>
        <v>#VALUE!</v>
      </c>
      <c r="F806" s="128" t="str">
        <f t="shared" si="30"/>
        <v>#VALUE!</v>
      </c>
      <c r="G806" s="134" t="str">
        <f t="shared" si="31"/>
        <v>OPI RX</v>
      </c>
      <c r="H806" s="128" t="str">
        <f t="shared" si="32"/>
        <v>#VALUE!</v>
      </c>
      <c r="I806" s="128" t="str">
        <f t="shared" si="33"/>
        <v>#VALUE!</v>
      </c>
      <c r="J806" s="128" t="str">
        <f t="shared" si="34"/>
        <v>#VALUE!</v>
      </c>
      <c r="K806" s="128" t="str">
        <f t="shared" si="35"/>
        <v>#VALUE!</v>
      </c>
      <c r="L806" s="128" t="str">
        <f t="shared" si="36"/>
        <v>#VALUE!</v>
      </c>
      <c r="M806" s="128" t="str">
        <f t="shared" si="37"/>
        <v>#VALUE!</v>
      </c>
      <c r="N806" s="128" t="str">
        <f t="shared" si="38"/>
        <v>#VALUE!</v>
      </c>
      <c r="O806" s="128" t="str">
        <f t="shared" si="39"/>
        <v>#VALUE!</v>
      </c>
      <c r="P806" s="135" t="str">
        <f t="shared" si="12"/>
        <v>OPIOIDS</v>
      </c>
      <c r="Q806" s="4" t="b">
        <v>0</v>
      </c>
      <c r="R806" s="4" t="str">
        <f t="shared" si="41"/>
        <v>LOW</v>
      </c>
      <c r="S806" s="3"/>
      <c r="T806" s="3" t="str">
        <f t="shared" si="42"/>
        <v> - </v>
      </c>
      <c r="U806" s="4" t="str">
        <f t="shared" si="15"/>
        <v>DUE COMM</v>
      </c>
      <c r="V806" s="4" t="str">
        <f t="shared" si="16"/>
        <v> </v>
      </c>
      <c r="W806" s="123"/>
      <c r="X806" s="123"/>
      <c r="Y806" s="123"/>
      <c r="Z806" s="123"/>
      <c r="AA806" s="123"/>
      <c r="AB806" s="123"/>
      <c r="AC806" s="123"/>
      <c r="AD806" s="123"/>
      <c r="AE806" s="123"/>
    </row>
    <row r="807">
      <c r="A807" s="130">
        <v>12975.0</v>
      </c>
      <c r="B807" s="55" t="s">
        <v>6465</v>
      </c>
      <c r="C807" s="132" t="b">
        <v>1</v>
      </c>
      <c r="D807" s="140">
        <v>44578.0</v>
      </c>
      <c r="E807" s="128" t="str">
        <f t="shared" si="29"/>
        <v>OPI RX</v>
      </c>
      <c r="F807" s="128" t="str">
        <f t="shared" si="30"/>
        <v>#VALUE!</v>
      </c>
      <c r="G807" s="128" t="str">
        <f t="shared" si="31"/>
        <v>#VALUE!</v>
      </c>
      <c r="H807" s="128" t="str">
        <f t="shared" si="32"/>
        <v>#VALUE!</v>
      </c>
      <c r="I807" s="128" t="str">
        <f t="shared" si="33"/>
        <v>#VALUE!</v>
      </c>
      <c r="J807" s="128" t="str">
        <f t="shared" si="34"/>
        <v>#VALUE!</v>
      </c>
      <c r="K807" s="128" t="str">
        <f t="shared" si="35"/>
        <v>#VALUE!</v>
      </c>
      <c r="L807" s="128" t="str">
        <f t="shared" si="36"/>
        <v>#VALUE!</v>
      </c>
      <c r="M807" s="134" t="str">
        <f t="shared" si="37"/>
        <v>#VALUE!</v>
      </c>
      <c r="N807" s="128" t="str">
        <f t="shared" si="38"/>
        <v>#VALUE!</v>
      </c>
      <c r="O807" s="128" t="str">
        <f t="shared" si="39"/>
        <v>#VALUE!</v>
      </c>
      <c r="P807" s="135" t="str">
        <f t="shared" si="12"/>
        <v>OPIOIDS</v>
      </c>
      <c r="Q807" s="4" t="b">
        <v>1</v>
      </c>
      <c r="R807" s="135" t="str">
        <f t="shared" si="41"/>
        <v>HIGH</v>
      </c>
      <c r="S807" s="3"/>
      <c r="T807" s="136">
        <f t="shared" si="42"/>
        <v>44578</v>
      </c>
      <c r="U807" s="4" t="str">
        <f t="shared" si="15"/>
        <v>DUE COMM</v>
      </c>
      <c r="V807" s="4" t="str">
        <f t="shared" si="16"/>
        <v> </v>
      </c>
      <c r="W807" s="123"/>
      <c r="X807" s="123"/>
      <c r="Y807" s="123"/>
      <c r="Z807" s="123"/>
      <c r="AA807" s="123"/>
      <c r="AB807" s="123"/>
      <c r="AC807" s="123"/>
      <c r="AD807" s="123"/>
      <c r="AE807" s="123"/>
    </row>
    <row r="808">
      <c r="A808" s="142">
        <v>12984.0</v>
      </c>
      <c r="B808" s="143" t="s">
        <v>6500</v>
      </c>
      <c r="C808" s="124" t="b">
        <v>0</v>
      </c>
      <c r="D808" s="3" t="s">
        <v>6461</v>
      </c>
      <c r="E808" s="128" t="str">
        <f t="shared" si="29"/>
        <v>#VALUE!</v>
      </c>
      <c r="F808" s="128" t="str">
        <f t="shared" si="30"/>
        <v>#VALUE!</v>
      </c>
      <c r="G808" s="128" t="str">
        <f t="shared" si="31"/>
        <v>#VALUE!</v>
      </c>
      <c r="H808" s="128" t="str">
        <f t="shared" si="32"/>
        <v>#VALUE!</v>
      </c>
      <c r="I808" s="128" t="str">
        <f t="shared" si="33"/>
        <v>#VALUE!</v>
      </c>
      <c r="J808" s="128" t="str">
        <f t="shared" si="34"/>
        <v>#VALUE!</v>
      </c>
      <c r="K808" s="128" t="str">
        <f t="shared" si="35"/>
        <v>#VALUE!</v>
      </c>
      <c r="L808" s="128" t="str">
        <f t="shared" si="36"/>
        <v>#VALUE!</v>
      </c>
      <c r="M808" s="134" t="str">
        <f t="shared" si="37"/>
        <v>OPI RX</v>
      </c>
      <c r="N808" s="128" t="str">
        <f t="shared" si="38"/>
        <v>#VALUE!</v>
      </c>
      <c r="O808" s="128" t="str">
        <f t="shared" si="39"/>
        <v>#VALUE!</v>
      </c>
      <c r="P808" s="135" t="str">
        <f t="shared" si="12"/>
        <v>OPIOIDS</v>
      </c>
      <c r="Q808" s="4" t="b">
        <v>0</v>
      </c>
      <c r="R808" s="4" t="str">
        <f t="shared" si="41"/>
        <v>LOW</v>
      </c>
      <c r="S808" s="3"/>
      <c r="T808" s="3" t="str">
        <f t="shared" si="42"/>
        <v> - </v>
      </c>
      <c r="U808" s="4" t="str">
        <f t="shared" si="15"/>
        <v>DUE COMM</v>
      </c>
      <c r="V808" s="4" t="str">
        <f t="shared" si="16"/>
        <v> </v>
      </c>
      <c r="W808" s="123"/>
      <c r="X808" s="123"/>
      <c r="Y808" s="123"/>
      <c r="Z808" s="123"/>
      <c r="AA808" s="123"/>
      <c r="AB808" s="123"/>
      <c r="AC808" s="123"/>
      <c r="AD808" s="123"/>
      <c r="AE808" s="123"/>
    </row>
    <row r="809">
      <c r="A809" s="137">
        <v>12990.0</v>
      </c>
      <c r="B809" s="138" t="s">
        <v>6476</v>
      </c>
      <c r="C809" s="139" t="b">
        <v>1</v>
      </c>
      <c r="D809" s="133">
        <v>44496.0</v>
      </c>
      <c r="E809" s="128" t="str">
        <f t="shared" si="29"/>
        <v>#VALUE!</v>
      </c>
      <c r="F809" s="128" t="str">
        <f t="shared" si="30"/>
        <v>#VALUE!</v>
      </c>
      <c r="G809" s="134" t="str">
        <f t="shared" si="31"/>
        <v>OPI RX</v>
      </c>
      <c r="H809" s="128" t="str">
        <f t="shared" si="32"/>
        <v>#VALUE!</v>
      </c>
      <c r="I809" s="128" t="str">
        <f t="shared" si="33"/>
        <v>#VALUE!</v>
      </c>
      <c r="J809" s="128" t="str">
        <f t="shared" si="34"/>
        <v>#VALUE!</v>
      </c>
      <c r="K809" s="128" t="str">
        <f t="shared" si="35"/>
        <v>#VALUE!</v>
      </c>
      <c r="L809" s="128" t="str">
        <f t="shared" si="36"/>
        <v>#VALUE!</v>
      </c>
      <c r="M809" s="128" t="str">
        <f t="shared" si="37"/>
        <v>#VALUE!</v>
      </c>
      <c r="N809" s="128" t="str">
        <f t="shared" si="38"/>
        <v>#VALUE!</v>
      </c>
      <c r="O809" s="128" t="str">
        <f t="shared" si="39"/>
        <v>#VALUE!</v>
      </c>
      <c r="P809" s="135" t="str">
        <f t="shared" si="12"/>
        <v>OPIOIDS</v>
      </c>
      <c r="Q809" s="4" t="b">
        <v>0</v>
      </c>
      <c r="R809" s="4" t="str">
        <f t="shared" si="41"/>
        <v>LOW</v>
      </c>
      <c r="S809" s="3">
        <v>44456.0</v>
      </c>
      <c r="T809" s="136">
        <f t="shared" si="42"/>
        <v>44496</v>
      </c>
      <c r="U809" s="4" t="str">
        <f t="shared" si="15"/>
        <v> </v>
      </c>
      <c r="V809" s="4" t="str">
        <f t="shared" si="16"/>
        <v> </v>
      </c>
      <c r="W809" s="123"/>
      <c r="X809" s="123"/>
      <c r="Y809" s="123"/>
      <c r="Z809" s="123"/>
      <c r="AA809" s="123"/>
      <c r="AB809" s="123"/>
      <c r="AC809" s="123"/>
      <c r="AD809" s="123"/>
      <c r="AE809" s="123"/>
    </row>
    <row r="810">
      <c r="A810" s="142">
        <v>13008.0</v>
      </c>
      <c r="B810" s="143" t="s">
        <v>6483</v>
      </c>
      <c r="C810" s="124" t="b">
        <v>0</v>
      </c>
      <c r="D810" s="3" t="s">
        <v>6461</v>
      </c>
      <c r="E810" s="128" t="str">
        <f t="shared" si="29"/>
        <v>#VALUE!</v>
      </c>
      <c r="F810" s="128" t="str">
        <f t="shared" si="30"/>
        <v>#VALUE!</v>
      </c>
      <c r="G810" s="128" t="str">
        <f t="shared" si="31"/>
        <v>#VALUE!</v>
      </c>
      <c r="H810" s="128" t="str">
        <f t="shared" si="32"/>
        <v>#VALUE!</v>
      </c>
      <c r="I810" s="128" t="str">
        <f t="shared" si="33"/>
        <v>#VALUE!</v>
      </c>
      <c r="J810" s="128" t="str">
        <f t="shared" si="34"/>
        <v>#VALUE!</v>
      </c>
      <c r="K810" s="128" t="str">
        <f t="shared" si="35"/>
        <v>#VALUE!</v>
      </c>
      <c r="L810" s="128" t="str">
        <f t="shared" si="36"/>
        <v>#VALUE!</v>
      </c>
      <c r="M810" s="128" t="str">
        <f t="shared" si="37"/>
        <v>#VALUE!</v>
      </c>
      <c r="N810" s="128" t="str">
        <f t="shared" si="38"/>
        <v>#VALUE!</v>
      </c>
      <c r="O810" s="128" t="str">
        <f t="shared" si="39"/>
        <v>#VALUE!</v>
      </c>
      <c r="P810" s="4" t="str">
        <f t="shared" si="12"/>
        <v>NO RX</v>
      </c>
      <c r="Q810" s="4" t="b">
        <v>0</v>
      </c>
      <c r="R810" s="4" t="str">
        <f t="shared" si="41"/>
        <v>LOW</v>
      </c>
      <c r="S810" s="3"/>
      <c r="T810" s="3" t="str">
        <f t="shared" si="42"/>
        <v> - </v>
      </c>
      <c r="U810" s="4" t="str">
        <f t="shared" si="15"/>
        <v>DUE COMM</v>
      </c>
      <c r="V810" s="4" t="str">
        <f t="shared" si="16"/>
        <v> </v>
      </c>
      <c r="W810" s="123"/>
      <c r="X810" s="123"/>
      <c r="Y810" s="123"/>
      <c r="Z810" s="123"/>
      <c r="AA810" s="123"/>
      <c r="AB810" s="123"/>
      <c r="AC810" s="123"/>
      <c r="AD810" s="123"/>
      <c r="AE810" s="123"/>
    </row>
    <row r="811">
      <c r="A811" s="137">
        <v>13009.0</v>
      </c>
      <c r="B811" s="138" t="s">
        <v>6512</v>
      </c>
      <c r="C811" s="139" t="b">
        <v>1</v>
      </c>
      <c r="D811" s="133">
        <v>44461.0</v>
      </c>
      <c r="E811" s="128" t="str">
        <f t="shared" si="29"/>
        <v>#VALUE!</v>
      </c>
      <c r="F811" s="128" t="str">
        <f t="shared" si="30"/>
        <v>#VALUE!</v>
      </c>
      <c r="G811" s="128" t="str">
        <f t="shared" si="31"/>
        <v>#VALUE!</v>
      </c>
      <c r="H811" s="128" t="str">
        <f t="shared" si="32"/>
        <v>#VALUE!</v>
      </c>
      <c r="I811" s="128" t="str">
        <f t="shared" si="33"/>
        <v>#VALUE!</v>
      </c>
      <c r="J811" s="128" t="str">
        <f t="shared" si="34"/>
        <v>#VALUE!</v>
      </c>
      <c r="K811" s="128" t="str">
        <f t="shared" si="35"/>
        <v>#VALUE!</v>
      </c>
      <c r="L811" s="128" t="str">
        <f t="shared" si="36"/>
        <v>#VALUE!</v>
      </c>
      <c r="M811" s="134" t="str">
        <f t="shared" si="37"/>
        <v>OPI RX</v>
      </c>
      <c r="N811" s="128" t="str">
        <f t="shared" si="38"/>
        <v>#VALUE!</v>
      </c>
      <c r="O811" s="128" t="str">
        <f t="shared" si="39"/>
        <v>#VALUE!</v>
      </c>
      <c r="P811" s="135" t="str">
        <f t="shared" si="12"/>
        <v>OPIOIDS</v>
      </c>
      <c r="Q811" s="4" t="b">
        <v>0</v>
      </c>
      <c r="R811" s="4" t="str">
        <f t="shared" si="41"/>
        <v>LOW</v>
      </c>
      <c r="S811" s="3"/>
      <c r="T811" s="136">
        <f t="shared" si="42"/>
        <v>44461</v>
      </c>
      <c r="U811" s="4" t="str">
        <f t="shared" si="15"/>
        <v>DUE COMM</v>
      </c>
      <c r="V811" s="4" t="str">
        <f t="shared" si="16"/>
        <v> </v>
      </c>
      <c r="W811" s="123"/>
      <c r="X811" s="123"/>
      <c r="Y811" s="123"/>
      <c r="Z811" s="123"/>
      <c r="AA811" s="123"/>
      <c r="AB811" s="123"/>
      <c r="AC811" s="123"/>
      <c r="AD811" s="123"/>
      <c r="AE811" s="123"/>
    </row>
    <row r="812">
      <c r="A812" s="137">
        <v>13013.0</v>
      </c>
      <c r="B812" s="138" t="s">
        <v>6481</v>
      </c>
      <c r="C812" s="132" t="b">
        <v>1</v>
      </c>
      <c r="D812" s="133">
        <v>44480.0</v>
      </c>
      <c r="E812" s="134" t="str">
        <f t="shared" si="29"/>
        <v>OPI RX</v>
      </c>
      <c r="F812" s="128" t="str">
        <f t="shared" si="30"/>
        <v>#VALUE!</v>
      </c>
      <c r="G812" s="128" t="str">
        <f t="shared" si="31"/>
        <v>#VALUE!</v>
      </c>
      <c r="H812" s="128" t="str">
        <f t="shared" si="32"/>
        <v>#VALUE!</v>
      </c>
      <c r="I812" s="128" t="str">
        <f t="shared" si="33"/>
        <v>#VALUE!</v>
      </c>
      <c r="J812" s="128" t="str">
        <f t="shared" si="34"/>
        <v>#VALUE!</v>
      </c>
      <c r="K812" s="128" t="str">
        <f t="shared" si="35"/>
        <v>#VALUE!</v>
      </c>
      <c r="L812" s="128" t="str">
        <f t="shared" si="36"/>
        <v>#VALUE!</v>
      </c>
      <c r="M812" s="128" t="str">
        <f t="shared" si="37"/>
        <v>#VALUE!</v>
      </c>
      <c r="N812" s="128" t="str">
        <f t="shared" si="38"/>
        <v>#VALUE!</v>
      </c>
      <c r="O812" s="128" t="str">
        <f t="shared" si="39"/>
        <v>#VALUE!</v>
      </c>
      <c r="P812" s="135" t="str">
        <f t="shared" si="12"/>
        <v>OPIOIDS</v>
      </c>
      <c r="Q812" s="4" t="b">
        <v>0</v>
      </c>
      <c r="R812" s="4" t="str">
        <f t="shared" si="41"/>
        <v>LOW</v>
      </c>
      <c r="S812" s="3">
        <v>44047.0</v>
      </c>
      <c r="T812" s="136">
        <f t="shared" si="42"/>
        <v>44480</v>
      </c>
      <c r="U812" s="4" t="str">
        <f t="shared" si="15"/>
        <v>DUE COMM</v>
      </c>
      <c r="V812" s="4" t="str">
        <f t="shared" si="16"/>
        <v> </v>
      </c>
      <c r="W812" s="123"/>
      <c r="X812" s="123"/>
      <c r="Y812" s="123"/>
      <c r="Z812" s="123"/>
      <c r="AA812" s="123"/>
      <c r="AB812" s="123"/>
      <c r="AC812" s="123"/>
      <c r="AD812" s="123"/>
      <c r="AE812" s="123"/>
    </row>
    <row r="813">
      <c r="A813" s="137">
        <v>13018.0</v>
      </c>
      <c r="B813" s="138" t="s">
        <v>6461</v>
      </c>
      <c r="C813" s="139" t="b">
        <v>1</v>
      </c>
      <c r="D813" s="133">
        <v>44407.0</v>
      </c>
      <c r="E813" s="128" t="str">
        <f t="shared" si="29"/>
        <v>#VALUE!</v>
      </c>
      <c r="F813" s="128" t="str">
        <f t="shared" si="30"/>
        <v>#VALUE!</v>
      </c>
      <c r="G813" s="128" t="str">
        <f t="shared" si="31"/>
        <v>#VALUE!</v>
      </c>
      <c r="H813" s="128" t="str">
        <f t="shared" si="32"/>
        <v>#VALUE!</v>
      </c>
      <c r="I813" s="128" t="str">
        <f t="shared" si="33"/>
        <v>#VALUE!</v>
      </c>
      <c r="J813" s="128" t="str">
        <f t="shared" si="34"/>
        <v>#VALUE!</v>
      </c>
      <c r="K813" s="128" t="str">
        <f t="shared" si="35"/>
        <v>#VALUE!</v>
      </c>
      <c r="L813" s="128" t="str">
        <f t="shared" si="36"/>
        <v>#VALUE!</v>
      </c>
      <c r="M813" s="128" t="str">
        <f t="shared" si="37"/>
        <v>#VALUE!</v>
      </c>
      <c r="N813" s="128" t="str">
        <f t="shared" si="38"/>
        <v>#VALUE!</v>
      </c>
      <c r="O813" s="128" t="str">
        <f t="shared" si="39"/>
        <v>#VALUE!</v>
      </c>
      <c r="P813" s="4" t="str">
        <f t="shared" si="12"/>
        <v>NO RX</v>
      </c>
      <c r="Q813" s="4" t="b">
        <v>0</v>
      </c>
      <c r="R813" s="4" t="str">
        <f t="shared" si="41"/>
        <v>LOW</v>
      </c>
      <c r="S813" s="3"/>
      <c r="T813" s="136">
        <f t="shared" si="42"/>
        <v>44407</v>
      </c>
      <c r="U813" s="4" t="str">
        <f t="shared" si="15"/>
        <v>DUE COMM</v>
      </c>
      <c r="V813" s="4" t="str">
        <f t="shared" si="16"/>
        <v> </v>
      </c>
      <c r="W813" s="123"/>
      <c r="X813" s="123"/>
      <c r="Y813" s="123"/>
      <c r="Z813" s="123"/>
      <c r="AA813" s="123"/>
      <c r="AB813" s="123"/>
      <c r="AC813" s="123"/>
      <c r="AD813" s="123"/>
      <c r="AE813" s="123"/>
    </row>
    <row r="814">
      <c r="A814" s="137">
        <v>13019.0</v>
      </c>
      <c r="B814" s="138" t="s">
        <v>6476</v>
      </c>
      <c r="C814" s="139" t="b">
        <v>1</v>
      </c>
      <c r="D814" s="133">
        <v>44490.0</v>
      </c>
      <c r="E814" s="128" t="str">
        <f t="shared" si="29"/>
        <v>#VALUE!</v>
      </c>
      <c r="F814" s="128" t="str">
        <f t="shared" si="30"/>
        <v>#VALUE!</v>
      </c>
      <c r="G814" s="134" t="str">
        <f t="shared" si="31"/>
        <v>OPI RX</v>
      </c>
      <c r="H814" s="128" t="str">
        <f t="shared" si="32"/>
        <v>#VALUE!</v>
      </c>
      <c r="I814" s="128" t="str">
        <f t="shared" si="33"/>
        <v>#VALUE!</v>
      </c>
      <c r="J814" s="128" t="str">
        <f t="shared" si="34"/>
        <v>#VALUE!</v>
      </c>
      <c r="K814" s="128" t="str">
        <f t="shared" si="35"/>
        <v>#VALUE!</v>
      </c>
      <c r="L814" s="128" t="str">
        <f t="shared" si="36"/>
        <v>#VALUE!</v>
      </c>
      <c r="M814" s="128" t="str">
        <f t="shared" si="37"/>
        <v>#VALUE!</v>
      </c>
      <c r="N814" s="128" t="str">
        <f t="shared" si="38"/>
        <v>#VALUE!</v>
      </c>
      <c r="O814" s="128" t="str">
        <f t="shared" si="39"/>
        <v>#VALUE!</v>
      </c>
      <c r="P814" s="135" t="str">
        <f t="shared" si="12"/>
        <v>OPIOIDS</v>
      </c>
      <c r="Q814" s="4" t="b">
        <v>0</v>
      </c>
      <c r="R814" s="4" t="str">
        <f t="shared" si="41"/>
        <v>LOW</v>
      </c>
      <c r="S814" s="3">
        <v>44447.0</v>
      </c>
      <c r="T814" s="136">
        <f t="shared" si="42"/>
        <v>44490</v>
      </c>
      <c r="U814" s="4" t="str">
        <f t="shared" si="15"/>
        <v> </v>
      </c>
      <c r="V814" s="4" t="str">
        <f t="shared" si="16"/>
        <v> </v>
      </c>
      <c r="W814" s="123"/>
      <c r="X814" s="123"/>
      <c r="Y814" s="123"/>
      <c r="Z814" s="123"/>
      <c r="AA814" s="123"/>
      <c r="AB814" s="123"/>
      <c r="AC814" s="123"/>
      <c r="AD814" s="123"/>
      <c r="AE814" s="123"/>
    </row>
    <row r="815">
      <c r="A815" s="130">
        <v>13023.0</v>
      </c>
      <c r="B815" s="131" t="s">
        <v>6465</v>
      </c>
      <c r="C815" s="132" t="b">
        <v>1</v>
      </c>
      <c r="D815" s="133">
        <v>44404.0</v>
      </c>
      <c r="E815" s="134" t="str">
        <f t="shared" si="29"/>
        <v>OPI RX</v>
      </c>
      <c r="F815" s="128" t="str">
        <f t="shared" si="30"/>
        <v>#VALUE!</v>
      </c>
      <c r="G815" s="128" t="str">
        <f t="shared" si="31"/>
        <v>#VALUE!</v>
      </c>
      <c r="H815" s="128" t="str">
        <f t="shared" si="32"/>
        <v>#VALUE!</v>
      </c>
      <c r="I815" s="128" t="str">
        <f t="shared" si="33"/>
        <v>#VALUE!</v>
      </c>
      <c r="J815" s="128" t="str">
        <f t="shared" si="34"/>
        <v>#VALUE!</v>
      </c>
      <c r="K815" s="128" t="str">
        <f t="shared" si="35"/>
        <v>#VALUE!</v>
      </c>
      <c r="L815" s="128" t="str">
        <f t="shared" si="36"/>
        <v>#VALUE!</v>
      </c>
      <c r="M815" s="128" t="str">
        <f t="shared" si="37"/>
        <v>#VALUE!</v>
      </c>
      <c r="N815" s="128" t="str">
        <f t="shared" si="38"/>
        <v>#VALUE!</v>
      </c>
      <c r="O815" s="128" t="str">
        <f t="shared" si="39"/>
        <v>#VALUE!</v>
      </c>
      <c r="P815" s="135" t="str">
        <f t="shared" si="12"/>
        <v>OPIOIDS</v>
      </c>
      <c r="Q815" s="4" t="b">
        <v>0</v>
      </c>
      <c r="R815" s="4" t="str">
        <f t="shared" si="41"/>
        <v>LOW</v>
      </c>
      <c r="S815" s="3"/>
      <c r="T815" s="136">
        <f t="shared" si="42"/>
        <v>44404</v>
      </c>
      <c r="U815" s="4" t="str">
        <f t="shared" si="15"/>
        <v>DUE COMM</v>
      </c>
      <c r="V815" s="4" t="str">
        <f t="shared" si="16"/>
        <v> </v>
      </c>
      <c r="W815" s="123"/>
      <c r="X815" s="123"/>
      <c r="Y815" s="123"/>
      <c r="Z815" s="123"/>
      <c r="AA815" s="123"/>
      <c r="AB815" s="123"/>
      <c r="AC815" s="123"/>
      <c r="AD815" s="123"/>
      <c r="AE815" s="123"/>
    </row>
    <row r="816">
      <c r="A816" s="137">
        <v>13025.0</v>
      </c>
      <c r="B816" s="138" t="s">
        <v>6581</v>
      </c>
      <c r="C816" s="139" t="b">
        <v>1</v>
      </c>
      <c r="D816" s="133">
        <v>44390.0</v>
      </c>
      <c r="E816" s="134" t="str">
        <f t="shared" si="29"/>
        <v>OPI RX</v>
      </c>
      <c r="F816" s="128" t="str">
        <f t="shared" si="30"/>
        <v>#VALUE!</v>
      </c>
      <c r="G816" s="128" t="str">
        <f t="shared" si="31"/>
        <v>#VALUE!</v>
      </c>
      <c r="H816" s="128" t="str">
        <f t="shared" si="32"/>
        <v>#VALUE!</v>
      </c>
      <c r="I816" s="128" t="str">
        <f t="shared" si="33"/>
        <v>#VALUE!</v>
      </c>
      <c r="J816" s="128" t="str">
        <f t="shared" si="34"/>
        <v>#VALUE!</v>
      </c>
      <c r="K816" s="128" t="str">
        <f t="shared" si="35"/>
        <v>#VALUE!</v>
      </c>
      <c r="L816" s="128" t="str">
        <f t="shared" si="36"/>
        <v>#VALUE!</v>
      </c>
      <c r="M816" s="134" t="str">
        <f t="shared" si="37"/>
        <v>OPI RX</v>
      </c>
      <c r="N816" s="128" t="str">
        <f t="shared" si="38"/>
        <v>#VALUE!</v>
      </c>
      <c r="O816" s="128" t="str">
        <f t="shared" si="39"/>
        <v>#VALUE!</v>
      </c>
      <c r="P816" s="135" t="str">
        <f t="shared" si="12"/>
        <v>OPIOIDS</v>
      </c>
      <c r="Q816" s="4" t="b">
        <v>0</v>
      </c>
      <c r="R816" s="4" t="str">
        <f t="shared" si="41"/>
        <v>LOW</v>
      </c>
      <c r="S816" s="3"/>
      <c r="T816" s="136">
        <f t="shared" si="42"/>
        <v>44390</v>
      </c>
      <c r="U816" s="4" t="str">
        <f t="shared" si="15"/>
        <v>DUE COMM</v>
      </c>
      <c r="V816" s="4" t="str">
        <f t="shared" si="16"/>
        <v> </v>
      </c>
      <c r="W816" s="123"/>
      <c r="X816" s="123"/>
      <c r="Y816" s="123"/>
      <c r="Z816" s="123"/>
      <c r="AA816" s="123"/>
      <c r="AB816" s="123"/>
      <c r="AC816" s="123"/>
      <c r="AD816" s="123"/>
      <c r="AE816" s="123"/>
    </row>
    <row r="817">
      <c r="A817" s="127">
        <v>13026.0</v>
      </c>
      <c r="B817" s="2" t="s">
        <v>6461</v>
      </c>
      <c r="C817" s="124" t="b">
        <v>0</v>
      </c>
      <c r="D817" s="3" t="s">
        <v>6461</v>
      </c>
      <c r="E817" s="128" t="str">
        <f t="shared" si="29"/>
        <v>#VALUE!</v>
      </c>
      <c r="F817" s="128" t="str">
        <f t="shared" si="30"/>
        <v>#VALUE!</v>
      </c>
      <c r="G817" s="128" t="str">
        <f t="shared" si="31"/>
        <v>#VALUE!</v>
      </c>
      <c r="H817" s="128" t="str">
        <f t="shared" si="32"/>
        <v>#VALUE!</v>
      </c>
      <c r="I817" s="128" t="str">
        <f t="shared" si="33"/>
        <v>#VALUE!</v>
      </c>
      <c r="J817" s="128" t="str">
        <f t="shared" si="34"/>
        <v>#VALUE!</v>
      </c>
      <c r="K817" s="128" t="str">
        <f t="shared" si="35"/>
        <v>#VALUE!</v>
      </c>
      <c r="L817" s="128" t="str">
        <f t="shared" si="36"/>
        <v>#VALUE!</v>
      </c>
      <c r="M817" s="128" t="str">
        <f t="shared" si="37"/>
        <v>#VALUE!</v>
      </c>
      <c r="N817" s="128" t="str">
        <f t="shared" si="38"/>
        <v>#VALUE!</v>
      </c>
      <c r="O817" s="128" t="str">
        <f t="shared" si="39"/>
        <v>#VALUE!</v>
      </c>
      <c r="P817" s="4" t="str">
        <f t="shared" si="12"/>
        <v>NO RX</v>
      </c>
      <c r="Q817" s="4" t="b">
        <v>0</v>
      </c>
      <c r="R817" s="4" t="str">
        <f t="shared" si="41"/>
        <v>LOW</v>
      </c>
      <c r="S817" s="3"/>
      <c r="T817" s="3" t="str">
        <f t="shared" si="42"/>
        <v> - </v>
      </c>
      <c r="U817" s="4" t="str">
        <f t="shared" si="15"/>
        <v>DUE COMM</v>
      </c>
      <c r="V817" s="4" t="str">
        <f t="shared" si="16"/>
        <v> </v>
      </c>
      <c r="W817" s="123"/>
      <c r="X817" s="123"/>
      <c r="Y817" s="123"/>
      <c r="Z817" s="123"/>
      <c r="AA817" s="123"/>
      <c r="AB817" s="123"/>
      <c r="AC817" s="123"/>
      <c r="AD817" s="123"/>
      <c r="AE817" s="123"/>
    </row>
    <row r="818">
      <c r="A818" s="137">
        <v>13033.0</v>
      </c>
      <c r="B818" s="131" t="s">
        <v>6461</v>
      </c>
      <c r="C818" s="132" t="b">
        <v>1</v>
      </c>
      <c r="D818" s="133">
        <v>44407.0</v>
      </c>
      <c r="E818" s="128" t="str">
        <f t="shared" si="29"/>
        <v>#VALUE!</v>
      </c>
      <c r="F818" s="128" t="str">
        <f t="shared" si="30"/>
        <v>#VALUE!</v>
      </c>
      <c r="G818" s="128" t="str">
        <f t="shared" si="31"/>
        <v>#VALUE!</v>
      </c>
      <c r="H818" s="128" t="str">
        <f t="shared" si="32"/>
        <v>#VALUE!</v>
      </c>
      <c r="I818" s="128" t="str">
        <f t="shared" si="33"/>
        <v>#VALUE!</v>
      </c>
      <c r="J818" s="128" t="str">
        <f t="shared" si="34"/>
        <v>#VALUE!</v>
      </c>
      <c r="K818" s="128" t="str">
        <f t="shared" si="35"/>
        <v>#VALUE!</v>
      </c>
      <c r="L818" s="128" t="str">
        <f t="shared" si="36"/>
        <v>#VALUE!</v>
      </c>
      <c r="M818" s="128" t="str">
        <f t="shared" si="37"/>
        <v>#VALUE!</v>
      </c>
      <c r="N818" s="128" t="str">
        <f t="shared" si="38"/>
        <v>#VALUE!</v>
      </c>
      <c r="O818" s="128" t="str">
        <f t="shared" si="39"/>
        <v>#VALUE!</v>
      </c>
      <c r="P818" s="4" t="str">
        <f t="shared" si="12"/>
        <v>NO RX</v>
      </c>
      <c r="Q818" s="4" t="b">
        <v>0</v>
      </c>
      <c r="R818" s="4" t="str">
        <f t="shared" si="41"/>
        <v>LOW</v>
      </c>
      <c r="S818" s="3"/>
      <c r="T818" s="136">
        <f t="shared" si="42"/>
        <v>44407</v>
      </c>
      <c r="U818" s="4" t="str">
        <f t="shared" si="15"/>
        <v>DUE COMM</v>
      </c>
      <c r="V818" s="4" t="str">
        <f t="shared" si="16"/>
        <v> </v>
      </c>
      <c r="W818" s="123"/>
      <c r="X818" s="123"/>
      <c r="Y818" s="123"/>
      <c r="Z818" s="123"/>
      <c r="AA818" s="123"/>
      <c r="AB818" s="123"/>
      <c r="AC818" s="123"/>
      <c r="AD818" s="123"/>
      <c r="AE818" s="123"/>
    </row>
    <row r="819">
      <c r="A819" s="142">
        <v>13037.0</v>
      </c>
      <c r="B819" s="143" t="s">
        <v>6792</v>
      </c>
      <c r="C819" s="122" t="b">
        <v>0</v>
      </c>
      <c r="D819" s="3" t="s">
        <v>6461</v>
      </c>
      <c r="E819" s="128" t="str">
        <f t="shared" si="29"/>
        <v>#VALUE!</v>
      </c>
      <c r="F819" s="128" t="str">
        <f t="shared" si="30"/>
        <v>#VALUE!</v>
      </c>
      <c r="G819" s="128" t="str">
        <f t="shared" si="31"/>
        <v>#VALUE!</v>
      </c>
      <c r="H819" s="128" t="str">
        <f t="shared" si="32"/>
        <v>#VALUE!</v>
      </c>
      <c r="I819" s="128" t="str">
        <f t="shared" si="33"/>
        <v>#VALUE!</v>
      </c>
      <c r="J819" s="128" t="str">
        <f t="shared" si="34"/>
        <v>#VALUE!</v>
      </c>
      <c r="K819" s="128" t="str">
        <f t="shared" si="35"/>
        <v>#VALUE!</v>
      </c>
      <c r="L819" s="128" t="str">
        <f t="shared" si="36"/>
        <v>#VALUE!</v>
      </c>
      <c r="M819" s="134" t="str">
        <f t="shared" si="37"/>
        <v>OPI RX</v>
      </c>
      <c r="N819" s="128" t="str">
        <f t="shared" si="38"/>
        <v>#VALUE!</v>
      </c>
      <c r="O819" s="128" t="str">
        <f t="shared" si="39"/>
        <v>#VALUE!</v>
      </c>
      <c r="P819" s="135" t="str">
        <f t="shared" si="12"/>
        <v>OPIOIDS</v>
      </c>
      <c r="Q819" s="4" t="b">
        <v>0</v>
      </c>
      <c r="R819" s="4" t="str">
        <f t="shared" si="41"/>
        <v>LOW</v>
      </c>
      <c r="S819" s="3"/>
      <c r="T819" s="3" t="str">
        <f t="shared" si="42"/>
        <v> - </v>
      </c>
      <c r="U819" s="4" t="str">
        <f t="shared" si="15"/>
        <v>DUE COMM</v>
      </c>
      <c r="V819" s="4" t="str">
        <f t="shared" si="16"/>
        <v> </v>
      </c>
      <c r="W819" s="123"/>
      <c r="X819" s="123"/>
      <c r="Y819" s="123"/>
      <c r="Z819" s="123"/>
      <c r="AA819" s="123"/>
      <c r="AB819" s="123"/>
      <c r="AC819" s="123"/>
      <c r="AD819" s="123"/>
      <c r="AE819" s="123"/>
    </row>
    <row r="820">
      <c r="A820" s="127">
        <v>13040.0</v>
      </c>
      <c r="B820" s="2" t="s">
        <v>6461</v>
      </c>
      <c r="C820" s="124" t="b">
        <v>0</v>
      </c>
      <c r="D820" s="3" t="s">
        <v>6461</v>
      </c>
      <c r="E820" s="128" t="str">
        <f t="shared" si="29"/>
        <v>#VALUE!</v>
      </c>
      <c r="F820" s="128" t="str">
        <f t="shared" si="30"/>
        <v>#VALUE!</v>
      </c>
      <c r="G820" s="128" t="str">
        <f t="shared" si="31"/>
        <v>#VALUE!</v>
      </c>
      <c r="H820" s="128" t="str">
        <f t="shared" si="32"/>
        <v>#VALUE!</v>
      </c>
      <c r="I820" s="128" t="str">
        <f t="shared" si="33"/>
        <v>#VALUE!</v>
      </c>
      <c r="J820" s="128" t="str">
        <f t="shared" si="34"/>
        <v>#VALUE!</v>
      </c>
      <c r="K820" s="128" t="str">
        <f t="shared" si="35"/>
        <v>#VALUE!</v>
      </c>
      <c r="L820" s="128" t="str">
        <f t="shared" si="36"/>
        <v>#VALUE!</v>
      </c>
      <c r="M820" s="128" t="str">
        <f t="shared" si="37"/>
        <v>#VALUE!</v>
      </c>
      <c r="N820" s="128" t="str">
        <f t="shared" si="38"/>
        <v>#VALUE!</v>
      </c>
      <c r="O820" s="128" t="str">
        <f t="shared" si="39"/>
        <v>#VALUE!</v>
      </c>
      <c r="P820" s="4" t="str">
        <f t="shared" si="12"/>
        <v>NO RX</v>
      </c>
      <c r="Q820" s="4" t="b">
        <v>0</v>
      </c>
      <c r="R820" s="4" t="str">
        <f t="shared" si="41"/>
        <v>LOW</v>
      </c>
      <c r="S820" s="3"/>
      <c r="T820" s="3" t="str">
        <f t="shared" si="42"/>
        <v> - </v>
      </c>
      <c r="U820" s="4" t="str">
        <f t="shared" si="15"/>
        <v>DUE COMM</v>
      </c>
      <c r="V820" s="4" t="str">
        <f t="shared" si="16"/>
        <v> </v>
      </c>
      <c r="W820" s="123"/>
      <c r="X820" s="123"/>
      <c r="Y820" s="123"/>
      <c r="Z820" s="123"/>
      <c r="AA820" s="123"/>
      <c r="AB820" s="123"/>
      <c r="AC820" s="123"/>
      <c r="AD820" s="123"/>
      <c r="AE820" s="123"/>
    </row>
    <row r="821">
      <c r="A821" s="130">
        <v>13043.0</v>
      </c>
      <c r="B821" s="131" t="s">
        <v>6793</v>
      </c>
      <c r="C821" s="132" t="b">
        <v>1</v>
      </c>
      <c r="D821" s="133">
        <v>44432.0</v>
      </c>
      <c r="E821" s="128" t="str">
        <f t="shared" si="29"/>
        <v>#VALUE!</v>
      </c>
      <c r="F821" s="134" t="str">
        <f t="shared" si="30"/>
        <v>OPI RX</v>
      </c>
      <c r="G821" s="128" t="str">
        <f t="shared" si="31"/>
        <v>#VALUE!</v>
      </c>
      <c r="H821" s="128" t="str">
        <f t="shared" si="32"/>
        <v>#VALUE!</v>
      </c>
      <c r="I821" s="128" t="str">
        <f t="shared" si="33"/>
        <v>#VALUE!</v>
      </c>
      <c r="J821" s="128" t="str">
        <f t="shared" si="34"/>
        <v>#VALUE!</v>
      </c>
      <c r="K821" s="128" t="str">
        <f t="shared" si="35"/>
        <v>#VALUE!</v>
      </c>
      <c r="L821" s="128" t="str">
        <f t="shared" si="36"/>
        <v>#VALUE!</v>
      </c>
      <c r="M821" s="128" t="str">
        <f t="shared" si="37"/>
        <v>#VALUE!</v>
      </c>
      <c r="N821" s="128" t="str">
        <f t="shared" si="38"/>
        <v>#VALUE!</v>
      </c>
      <c r="O821" s="128" t="str">
        <f t="shared" si="39"/>
        <v>#VALUE!</v>
      </c>
      <c r="P821" s="135" t="str">
        <f t="shared" si="12"/>
        <v>OPIOIDS</v>
      </c>
      <c r="Q821" s="4" t="b">
        <v>0</v>
      </c>
      <c r="R821" s="4" t="str">
        <f t="shared" si="41"/>
        <v>LOW</v>
      </c>
      <c r="S821" s="3"/>
      <c r="T821" s="136">
        <f t="shared" si="42"/>
        <v>44432</v>
      </c>
      <c r="U821" s="4" t="str">
        <f t="shared" si="15"/>
        <v>DUE COMM</v>
      </c>
      <c r="V821" s="4" t="str">
        <f t="shared" si="16"/>
        <v> </v>
      </c>
      <c r="W821" s="123"/>
      <c r="X821" s="123"/>
      <c r="Y821" s="123"/>
      <c r="Z821" s="123"/>
      <c r="AA821" s="123"/>
      <c r="AB821" s="123"/>
      <c r="AC821" s="123"/>
      <c r="AD821" s="123"/>
      <c r="AE821" s="123"/>
    </row>
    <row r="822">
      <c r="A822" s="142">
        <v>13047.0</v>
      </c>
      <c r="B822" s="143" t="s">
        <v>6794</v>
      </c>
      <c r="C822" s="124" t="b">
        <v>0</v>
      </c>
      <c r="D822" s="3" t="s">
        <v>6461</v>
      </c>
      <c r="E822" s="128" t="str">
        <f t="shared" si="29"/>
        <v>#VALUE!</v>
      </c>
      <c r="F822" s="128" t="str">
        <f t="shared" si="30"/>
        <v>#VALUE!</v>
      </c>
      <c r="G822" s="128" t="str">
        <f t="shared" si="31"/>
        <v>#VALUE!</v>
      </c>
      <c r="H822" s="134" t="str">
        <f t="shared" si="32"/>
        <v>OPI RX</v>
      </c>
      <c r="I822" s="128" t="str">
        <f t="shared" si="33"/>
        <v>#VALUE!</v>
      </c>
      <c r="J822" s="128" t="str">
        <f t="shared" si="34"/>
        <v>#VALUE!</v>
      </c>
      <c r="K822" s="128" t="str">
        <f t="shared" si="35"/>
        <v>#VALUE!</v>
      </c>
      <c r="L822" s="128" t="str">
        <f t="shared" si="36"/>
        <v>#VALUE!</v>
      </c>
      <c r="M822" s="128" t="str">
        <f t="shared" si="37"/>
        <v>#VALUE!</v>
      </c>
      <c r="N822" s="128" t="str">
        <f t="shared" si="38"/>
        <v>#VALUE!</v>
      </c>
      <c r="O822" s="128" t="str">
        <f t="shared" si="39"/>
        <v>#VALUE!</v>
      </c>
      <c r="P822" s="135" t="str">
        <f t="shared" si="12"/>
        <v>OPIOIDS</v>
      </c>
      <c r="Q822" s="4" t="b">
        <v>0</v>
      </c>
      <c r="R822" s="4" t="str">
        <f t="shared" si="41"/>
        <v>LOW</v>
      </c>
      <c r="S822" s="3"/>
      <c r="T822" s="3" t="str">
        <f t="shared" si="42"/>
        <v> - </v>
      </c>
      <c r="U822" s="4" t="str">
        <f t="shared" si="15"/>
        <v>DUE COMM</v>
      </c>
      <c r="V822" s="4" t="str">
        <f t="shared" si="16"/>
        <v> </v>
      </c>
      <c r="W822" s="123"/>
      <c r="X822" s="123"/>
      <c r="Y822" s="123"/>
      <c r="Z822" s="123"/>
      <c r="AA822" s="123"/>
      <c r="AB822" s="123"/>
      <c r="AC822" s="123"/>
      <c r="AD822" s="123"/>
      <c r="AE822" s="123"/>
    </row>
    <row r="823">
      <c r="A823" s="148">
        <v>13049.0</v>
      </c>
      <c r="B823" s="143" t="s">
        <v>6646</v>
      </c>
      <c r="C823" s="122" t="b">
        <v>0</v>
      </c>
      <c r="D823" s="3" t="s">
        <v>6461</v>
      </c>
      <c r="E823" s="128" t="str">
        <f t="shared" si="29"/>
        <v>#VALUE!</v>
      </c>
      <c r="F823" s="128" t="str">
        <f t="shared" si="30"/>
        <v>#VALUE!</v>
      </c>
      <c r="G823" s="128" t="str">
        <f t="shared" si="31"/>
        <v>#VALUE!</v>
      </c>
      <c r="H823" s="128" t="str">
        <f t="shared" si="32"/>
        <v>#VALUE!</v>
      </c>
      <c r="I823" s="128" t="str">
        <f t="shared" si="33"/>
        <v>#VALUE!</v>
      </c>
      <c r="J823" s="128" t="str">
        <f t="shared" si="34"/>
        <v>#VALUE!</v>
      </c>
      <c r="K823" s="128" t="str">
        <f t="shared" si="35"/>
        <v>#VALUE!</v>
      </c>
      <c r="L823" s="128" t="str">
        <f t="shared" si="36"/>
        <v>#VALUE!</v>
      </c>
      <c r="M823" s="128" t="str">
        <f t="shared" si="37"/>
        <v>#VALUE!</v>
      </c>
      <c r="N823" s="128" t="str">
        <f t="shared" si="38"/>
        <v>#VALUE!</v>
      </c>
      <c r="O823" s="128" t="str">
        <f t="shared" si="39"/>
        <v>#VALUE!</v>
      </c>
      <c r="P823" s="4" t="str">
        <f t="shared" si="12"/>
        <v>NO RX</v>
      </c>
      <c r="Q823" s="4" t="b">
        <v>0</v>
      </c>
      <c r="R823" s="4" t="str">
        <f t="shared" si="41"/>
        <v>LOW</v>
      </c>
      <c r="S823" s="3"/>
      <c r="T823" s="3" t="str">
        <f t="shared" si="42"/>
        <v> - </v>
      </c>
      <c r="U823" s="4" t="str">
        <f t="shared" si="15"/>
        <v>DUE COMM</v>
      </c>
      <c r="V823" s="4" t="str">
        <f t="shared" si="16"/>
        <v> </v>
      </c>
      <c r="W823" s="123"/>
      <c r="X823" s="123"/>
      <c r="Y823" s="123"/>
      <c r="Z823" s="123"/>
      <c r="AA823" s="123"/>
      <c r="AB823" s="123"/>
      <c r="AC823" s="123"/>
      <c r="AD823" s="123"/>
      <c r="AE823" s="123"/>
    </row>
    <row r="824">
      <c r="A824" s="137">
        <v>13053.0</v>
      </c>
      <c r="B824" s="138" t="s">
        <v>6795</v>
      </c>
      <c r="C824" s="139" t="b">
        <v>1</v>
      </c>
      <c r="D824" s="133">
        <v>44557.0</v>
      </c>
      <c r="E824" s="128" t="str">
        <f t="shared" si="29"/>
        <v>#VALUE!</v>
      </c>
      <c r="F824" s="128" t="str">
        <f t="shared" si="30"/>
        <v>#VALUE!</v>
      </c>
      <c r="G824" s="134" t="str">
        <f t="shared" si="31"/>
        <v>OPI RX</v>
      </c>
      <c r="H824" s="128" t="str">
        <f t="shared" si="32"/>
        <v>#VALUE!</v>
      </c>
      <c r="I824" s="128" t="str">
        <f t="shared" si="33"/>
        <v>#VALUE!</v>
      </c>
      <c r="J824" s="128" t="str">
        <f t="shared" si="34"/>
        <v>#VALUE!</v>
      </c>
      <c r="K824" s="128" t="str">
        <f t="shared" si="35"/>
        <v>#VALUE!</v>
      </c>
      <c r="L824" s="128" t="str">
        <f t="shared" si="36"/>
        <v>#VALUE!</v>
      </c>
      <c r="M824" s="128" t="str">
        <f t="shared" si="37"/>
        <v>#VALUE!</v>
      </c>
      <c r="N824" s="128" t="str">
        <f t="shared" si="38"/>
        <v>#VALUE!</v>
      </c>
      <c r="O824" s="128" t="str">
        <f t="shared" si="39"/>
        <v>#VALUE!</v>
      </c>
      <c r="P824" s="135" t="str">
        <f t="shared" si="12"/>
        <v>OPIOIDS</v>
      </c>
      <c r="Q824" s="4" t="b">
        <v>1</v>
      </c>
      <c r="R824" s="135" t="str">
        <f t="shared" si="41"/>
        <v>HIGH</v>
      </c>
      <c r="S824" s="3">
        <v>44425.0</v>
      </c>
      <c r="T824" s="136">
        <f t="shared" si="42"/>
        <v>44557</v>
      </c>
      <c r="U824" s="4" t="str">
        <f t="shared" si="15"/>
        <v> </v>
      </c>
      <c r="V824" s="4" t="str">
        <f t="shared" si="16"/>
        <v> </v>
      </c>
      <c r="W824" s="123"/>
      <c r="X824" s="123"/>
      <c r="Y824" s="123"/>
      <c r="Z824" s="123"/>
      <c r="AA824" s="123"/>
      <c r="AB824" s="123"/>
      <c r="AC824" s="123"/>
      <c r="AD824" s="123"/>
      <c r="AE824" s="123"/>
    </row>
    <row r="825">
      <c r="A825" s="142">
        <v>13061.0</v>
      </c>
      <c r="B825" s="143" t="s">
        <v>6463</v>
      </c>
      <c r="C825" s="122" t="b">
        <v>0</v>
      </c>
      <c r="D825" s="3" t="s">
        <v>6461</v>
      </c>
      <c r="E825" s="128" t="str">
        <f t="shared" si="29"/>
        <v>#VALUE!</v>
      </c>
      <c r="F825" s="134" t="str">
        <f t="shared" si="30"/>
        <v>OPI RX</v>
      </c>
      <c r="G825" s="128" t="str">
        <f t="shared" si="31"/>
        <v>#VALUE!</v>
      </c>
      <c r="H825" s="128" t="str">
        <f t="shared" si="32"/>
        <v>#VALUE!</v>
      </c>
      <c r="I825" s="128" t="str">
        <f t="shared" si="33"/>
        <v>#VALUE!</v>
      </c>
      <c r="J825" s="128" t="str">
        <f t="shared" si="34"/>
        <v>#VALUE!</v>
      </c>
      <c r="K825" s="128" t="str">
        <f t="shared" si="35"/>
        <v>#VALUE!</v>
      </c>
      <c r="L825" s="128" t="str">
        <f t="shared" si="36"/>
        <v>#VALUE!</v>
      </c>
      <c r="M825" s="128" t="str">
        <f t="shared" si="37"/>
        <v>#VALUE!</v>
      </c>
      <c r="N825" s="128" t="str">
        <f t="shared" si="38"/>
        <v>#VALUE!</v>
      </c>
      <c r="O825" s="128" t="str">
        <f t="shared" si="39"/>
        <v>#VALUE!</v>
      </c>
      <c r="P825" s="135" t="str">
        <f t="shared" si="12"/>
        <v>OPIOIDS</v>
      </c>
      <c r="Q825" s="4" t="b">
        <v>0</v>
      </c>
      <c r="R825" s="4" t="str">
        <f t="shared" si="41"/>
        <v>LOW</v>
      </c>
      <c r="S825" s="3"/>
      <c r="T825" s="3" t="str">
        <f t="shared" si="42"/>
        <v> - </v>
      </c>
      <c r="U825" s="4" t="str">
        <f t="shared" si="15"/>
        <v>DUE COMM</v>
      </c>
      <c r="V825" s="4" t="str">
        <f t="shared" si="16"/>
        <v> </v>
      </c>
      <c r="W825" s="123"/>
      <c r="X825" s="123"/>
      <c r="Y825" s="123"/>
      <c r="Z825" s="123"/>
      <c r="AA825" s="123"/>
      <c r="AB825" s="123"/>
      <c r="AC825" s="123"/>
      <c r="AD825" s="123"/>
      <c r="AE825" s="123"/>
    </row>
    <row r="826">
      <c r="A826" s="130">
        <v>13063.0</v>
      </c>
      <c r="B826" s="131" t="s">
        <v>6486</v>
      </c>
      <c r="C826" s="139" t="b">
        <v>1</v>
      </c>
      <c r="D826" s="133">
        <v>44498.0</v>
      </c>
      <c r="E826" s="128" t="str">
        <f t="shared" si="29"/>
        <v>#VALUE!</v>
      </c>
      <c r="F826" s="128" t="str">
        <f t="shared" si="30"/>
        <v>#VALUE!</v>
      </c>
      <c r="G826" s="128" t="str">
        <f t="shared" si="31"/>
        <v>#VALUE!</v>
      </c>
      <c r="H826" s="128" t="str">
        <f t="shared" si="32"/>
        <v>#VALUE!</v>
      </c>
      <c r="I826" s="128" t="str">
        <f t="shared" si="33"/>
        <v>#VALUE!</v>
      </c>
      <c r="J826" s="128" t="str">
        <f t="shared" si="34"/>
        <v>#VALUE!</v>
      </c>
      <c r="K826" s="128" t="str">
        <f t="shared" si="35"/>
        <v>#VALUE!</v>
      </c>
      <c r="L826" s="128" t="str">
        <f t="shared" si="36"/>
        <v>#VALUE!</v>
      </c>
      <c r="M826" s="134" t="str">
        <f t="shared" si="37"/>
        <v>OPI RX</v>
      </c>
      <c r="N826" s="128" t="str">
        <f t="shared" si="38"/>
        <v>#VALUE!</v>
      </c>
      <c r="O826" s="128" t="str">
        <f t="shared" si="39"/>
        <v>#VALUE!</v>
      </c>
      <c r="P826" s="135" t="str">
        <f t="shared" si="12"/>
        <v>OPIOIDS</v>
      </c>
      <c r="Q826" s="4" t="b">
        <v>0</v>
      </c>
      <c r="R826" s="4" t="str">
        <f t="shared" si="41"/>
        <v>LOW</v>
      </c>
      <c r="S826" s="3">
        <v>44483.0</v>
      </c>
      <c r="T826" s="136">
        <f t="shared" si="42"/>
        <v>44498</v>
      </c>
      <c r="U826" s="4" t="str">
        <f t="shared" si="15"/>
        <v> </v>
      </c>
      <c r="V826" s="4" t="str">
        <f t="shared" si="16"/>
        <v> </v>
      </c>
      <c r="W826" s="123"/>
      <c r="X826" s="123"/>
      <c r="Y826" s="123"/>
      <c r="Z826" s="123"/>
      <c r="AA826" s="123"/>
      <c r="AB826" s="123"/>
      <c r="AC826" s="123"/>
      <c r="AD826" s="123"/>
      <c r="AE826" s="123"/>
    </row>
    <row r="827">
      <c r="A827" s="130">
        <v>13078.0</v>
      </c>
      <c r="B827" s="131" t="s">
        <v>6796</v>
      </c>
      <c r="C827" s="132" t="b">
        <v>1</v>
      </c>
      <c r="D827" s="133">
        <v>44531.0</v>
      </c>
      <c r="E827" s="128" t="str">
        <f t="shared" si="29"/>
        <v>#VALUE!</v>
      </c>
      <c r="F827" s="128" t="str">
        <f t="shared" si="30"/>
        <v>#VALUE!</v>
      </c>
      <c r="G827" s="128" t="str">
        <f t="shared" si="31"/>
        <v>#VALUE!</v>
      </c>
      <c r="H827" s="128" t="str">
        <f t="shared" si="32"/>
        <v>#VALUE!</v>
      </c>
      <c r="I827" s="128" t="str">
        <f t="shared" si="33"/>
        <v>#VALUE!</v>
      </c>
      <c r="J827" s="128" t="str">
        <f t="shared" si="34"/>
        <v>#VALUE!</v>
      </c>
      <c r="K827" s="128" t="str">
        <f t="shared" si="35"/>
        <v>#VALUE!</v>
      </c>
      <c r="L827" s="128" t="str">
        <f t="shared" si="36"/>
        <v>#VALUE!</v>
      </c>
      <c r="M827" s="128" t="str">
        <f t="shared" si="37"/>
        <v>#VALUE!</v>
      </c>
      <c r="N827" s="128" t="str">
        <f t="shared" si="38"/>
        <v>#VALUE!</v>
      </c>
      <c r="O827" s="128" t="str">
        <f t="shared" si="39"/>
        <v>#VALUE!</v>
      </c>
      <c r="P827" s="4" t="str">
        <f t="shared" si="12"/>
        <v>NO RX</v>
      </c>
      <c r="Q827" s="2" t="b">
        <v>0</v>
      </c>
      <c r="R827" s="4" t="str">
        <f t="shared" si="41"/>
        <v>LOW</v>
      </c>
      <c r="S827" s="3">
        <v>44438.0</v>
      </c>
      <c r="T827" s="136">
        <f t="shared" si="42"/>
        <v>44531</v>
      </c>
      <c r="U827" s="4" t="str">
        <f t="shared" si="15"/>
        <v> </v>
      </c>
      <c r="V827" s="4" t="str">
        <f t="shared" si="16"/>
        <v> </v>
      </c>
      <c r="W827" s="123"/>
      <c r="X827" s="123"/>
      <c r="Y827" s="123"/>
      <c r="Z827" s="123"/>
      <c r="AA827" s="123"/>
      <c r="AB827" s="123"/>
      <c r="AC827" s="123"/>
      <c r="AD827" s="123"/>
      <c r="AE827" s="123"/>
    </row>
    <row r="828">
      <c r="A828" s="137">
        <v>13083.0</v>
      </c>
      <c r="B828" s="138" t="s">
        <v>6797</v>
      </c>
      <c r="C828" s="132" t="b">
        <v>1</v>
      </c>
      <c r="D828" s="133">
        <v>44384.0</v>
      </c>
      <c r="E828" s="128" t="str">
        <f t="shared" si="29"/>
        <v>#VALUE!</v>
      </c>
      <c r="F828" s="128" t="str">
        <f t="shared" si="30"/>
        <v>#VALUE!</v>
      </c>
      <c r="G828" s="128" t="str">
        <f t="shared" si="31"/>
        <v>#VALUE!</v>
      </c>
      <c r="H828" s="128" t="str">
        <f t="shared" si="32"/>
        <v>#VALUE!</v>
      </c>
      <c r="I828" s="128" t="str">
        <f t="shared" si="33"/>
        <v>#VALUE!</v>
      </c>
      <c r="J828" s="128" t="str">
        <f t="shared" si="34"/>
        <v>#VALUE!</v>
      </c>
      <c r="K828" s="128" t="str">
        <f t="shared" si="35"/>
        <v>#VALUE!</v>
      </c>
      <c r="L828" s="128" t="str">
        <f t="shared" si="36"/>
        <v>#VALUE!</v>
      </c>
      <c r="M828" s="128" t="str">
        <f t="shared" si="37"/>
        <v>#VALUE!</v>
      </c>
      <c r="N828" s="128" t="str">
        <f t="shared" si="38"/>
        <v>#VALUE!</v>
      </c>
      <c r="O828" s="128" t="str">
        <f t="shared" si="39"/>
        <v>#VALUE!</v>
      </c>
      <c r="P828" s="4" t="str">
        <f t="shared" si="12"/>
        <v>NO RX</v>
      </c>
      <c r="Q828" s="2" t="b">
        <v>0</v>
      </c>
      <c r="R828" s="4" t="str">
        <f t="shared" si="41"/>
        <v>LOW</v>
      </c>
      <c r="S828" s="3"/>
      <c r="T828" s="136">
        <f t="shared" si="42"/>
        <v>44384</v>
      </c>
      <c r="U828" s="4" t="str">
        <f t="shared" si="15"/>
        <v>DUE COMM</v>
      </c>
      <c r="V828" s="4" t="str">
        <f t="shared" si="16"/>
        <v> </v>
      </c>
      <c r="W828" s="123"/>
      <c r="X828" s="123"/>
      <c r="Y828" s="123"/>
      <c r="Z828" s="123"/>
      <c r="AA828" s="123"/>
      <c r="AB828" s="123"/>
      <c r="AC828" s="123"/>
      <c r="AD828" s="123"/>
      <c r="AE828" s="123"/>
    </row>
    <row r="829">
      <c r="A829" s="137">
        <v>13084.0</v>
      </c>
      <c r="B829" s="138" t="s">
        <v>6465</v>
      </c>
      <c r="C829" s="132" t="b">
        <v>1</v>
      </c>
      <c r="D829" s="133">
        <v>44405.0</v>
      </c>
      <c r="E829" s="134" t="str">
        <f t="shared" si="29"/>
        <v>OPI RX</v>
      </c>
      <c r="F829" s="128" t="str">
        <f t="shared" si="30"/>
        <v>#VALUE!</v>
      </c>
      <c r="G829" s="128" t="str">
        <f t="shared" si="31"/>
        <v>#VALUE!</v>
      </c>
      <c r="H829" s="128" t="str">
        <f t="shared" si="32"/>
        <v>#VALUE!</v>
      </c>
      <c r="I829" s="128" t="str">
        <f t="shared" si="33"/>
        <v>#VALUE!</v>
      </c>
      <c r="J829" s="128" t="str">
        <f t="shared" si="34"/>
        <v>#VALUE!</v>
      </c>
      <c r="K829" s="128" t="str">
        <f t="shared" si="35"/>
        <v>#VALUE!</v>
      </c>
      <c r="L829" s="128" t="str">
        <f t="shared" si="36"/>
        <v>#VALUE!</v>
      </c>
      <c r="M829" s="128" t="str">
        <f t="shared" si="37"/>
        <v>#VALUE!</v>
      </c>
      <c r="N829" s="128" t="str">
        <f t="shared" si="38"/>
        <v>#VALUE!</v>
      </c>
      <c r="O829" s="128" t="str">
        <f t="shared" si="39"/>
        <v>#VALUE!</v>
      </c>
      <c r="P829" s="135" t="str">
        <f t="shared" si="12"/>
        <v>OPIOIDS</v>
      </c>
      <c r="Q829" s="2" t="b">
        <v>0</v>
      </c>
      <c r="R829" s="4" t="str">
        <f t="shared" si="41"/>
        <v>LOW</v>
      </c>
      <c r="S829" s="3"/>
      <c r="T829" s="136">
        <f t="shared" si="42"/>
        <v>44405</v>
      </c>
      <c r="U829" s="4" t="str">
        <f t="shared" si="15"/>
        <v>DUE COMM</v>
      </c>
      <c r="V829" s="4" t="str">
        <f t="shared" si="16"/>
        <v> </v>
      </c>
      <c r="W829" s="123"/>
      <c r="X829" s="123"/>
      <c r="Y829" s="123"/>
      <c r="Z829" s="123"/>
      <c r="AA829" s="123"/>
      <c r="AB829" s="123"/>
      <c r="AC829" s="123"/>
      <c r="AD829" s="123"/>
      <c r="AE829" s="123"/>
    </row>
    <row r="830">
      <c r="A830" s="130">
        <v>13085.0</v>
      </c>
      <c r="B830" s="131" t="s">
        <v>6686</v>
      </c>
      <c r="C830" s="132" t="b">
        <v>1</v>
      </c>
      <c r="D830" s="133">
        <v>44442.0</v>
      </c>
      <c r="E830" s="128" t="str">
        <f t="shared" si="29"/>
        <v>#VALUE!</v>
      </c>
      <c r="F830" s="128" t="str">
        <f t="shared" si="30"/>
        <v>#VALUE!</v>
      </c>
      <c r="G830" s="128" t="str">
        <f t="shared" si="31"/>
        <v>#VALUE!</v>
      </c>
      <c r="H830" s="128" t="str">
        <f t="shared" si="32"/>
        <v>#VALUE!</v>
      </c>
      <c r="I830" s="128" t="str">
        <f t="shared" si="33"/>
        <v>#VALUE!</v>
      </c>
      <c r="J830" s="128" t="str">
        <f t="shared" si="34"/>
        <v>#VALUE!</v>
      </c>
      <c r="K830" s="128" t="str">
        <f t="shared" si="35"/>
        <v>#VALUE!</v>
      </c>
      <c r="L830" s="128" t="str">
        <f t="shared" si="36"/>
        <v>#VALUE!</v>
      </c>
      <c r="M830" s="134" t="str">
        <f t="shared" si="37"/>
        <v>OPI RX</v>
      </c>
      <c r="N830" s="128" t="str">
        <f t="shared" si="38"/>
        <v>#VALUE!</v>
      </c>
      <c r="O830" s="128" t="str">
        <f t="shared" si="39"/>
        <v>#VALUE!</v>
      </c>
      <c r="P830" s="135" t="str">
        <f t="shared" si="12"/>
        <v>OPIOIDS</v>
      </c>
      <c r="Q830" s="4" t="b">
        <v>0</v>
      </c>
      <c r="R830" s="4" t="str">
        <f t="shared" si="41"/>
        <v>LOW</v>
      </c>
      <c r="S830" s="3"/>
      <c r="T830" s="136">
        <f t="shared" si="42"/>
        <v>44442</v>
      </c>
      <c r="U830" s="4" t="str">
        <f t="shared" si="15"/>
        <v>DUE COMM</v>
      </c>
      <c r="V830" s="4" t="str">
        <f t="shared" si="16"/>
        <v> </v>
      </c>
      <c r="W830" s="123"/>
      <c r="X830" s="123"/>
      <c r="Y830" s="123"/>
      <c r="Z830" s="123"/>
      <c r="AA830" s="123"/>
      <c r="AB830" s="123"/>
      <c r="AC830" s="123"/>
      <c r="AD830" s="123"/>
      <c r="AE830" s="123"/>
    </row>
    <row r="831">
      <c r="A831" s="137">
        <v>13086.0</v>
      </c>
      <c r="B831" s="138" t="s">
        <v>6512</v>
      </c>
      <c r="C831" s="139" t="b">
        <v>1</v>
      </c>
      <c r="D831" s="133">
        <v>44384.0</v>
      </c>
      <c r="E831" s="128" t="str">
        <f t="shared" si="29"/>
        <v>#VALUE!</v>
      </c>
      <c r="F831" s="128" t="str">
        <f t="shared" si="30"/>
        <v>#VALUE!</v>
      </c>
      <c r="G831" s="128" t="str">
        <f t="shared" si="31"/>
        <v>#VALUE!</v>
      </c>
      <c r="H831" s="128" t="str">
        <f t="shared" si="32"/>
        <v>#VALUE!</v>
      </c>
      <c r="I831" s="128" t="str">
        <f t="shared" si="33"/>
        <v>#VALUE!</v>
      </c>
      <c r="J831" s="128" t="str">
        <f t="shared" si="34"/>
        <v>#VALUE!</v>
      </c>
      <c r="K831" s="128" t="str">
        <f t="shared" si="35"/>
        <v>#VALUE!</v>
      </c>
      <c r="L831" s="128" t="str">
        <f t="shared" si="36"/>
        <v>#VALUE!</v>
      </c>
      <c r="M831" s="134" t="str">
        <f t="shared" si="37"/>
        <v>OPI RX</v>
      </c>
      <c r="N831" s="128" t="str">
        <f t="shared" si="38"/>
        <v>#VALUE!</v>
      </c>
      <c r="O831" s="128" t="str">
        <f t="shared" si="39"/>
        <v>#VALUE!</v>
      </c>
      <c r="P831" s="135" t="str">
        <f t="shared" si="12"/>
        <v>OPIOIDS</v>
      </c>
      <c r="Q831" s="4" t="b">
        <v>0</v>
      </c>
      <c r="R831" s="4" t="str">
        <f t="shared" si="41"/>
        <v>LOW</v>
      </c>
      <c r="S831" s="3"/>
      <c r="T831" s="136">
        <f t="shared" si="42"/>
        <v>44384</v>
      </c>
      <c r="U831" s="4" t="str">
        <f t="shared" si="15"/>
        <v>DUE COMM</v>
      </c>
      <c r="V831" s="4" t="str">
        <f t="shared" si="16"/>
        <v> </v>
      </c>
      <c r="W831" s="123"/>
      <c r="X831" s="123"/>
      <c r="Y831" s="123"/>
      <c r="Z831" s="123"/>
      <c r="AA831" s="123"/>
      <c r="AB831" s="123"/>
      <c r="AC831" s="123"/>
      <c r="AD831" s="123"/>
      <c r="AE831" s="123"/>
    </row>
    <row r="832">
      <c r="A832" s="130">
        <v>13090.0</v>
      </c>
      <c r="B832" s="131" t="s">
        <v>6594</v>
      </c>
      <c r="C832" s="139" t="b">
        <v>1</v>
      </c>
      <c r="D832" s="133">
        <v>44510.0</v>
      </c>
      <c r="E832" s="134" t="str">
        <f t="shared" si="29"/>
        <v>OPI RX</v>
      </c>
      <c r="F832" s="128" t="str">
        <f t="shared" si="30"/>
        <v>#VALUE!</v>
      </c>
      <c r="G832" s="128" t="str">
        <f t="shared" si="31"/>
        <v>#VALUE!</v>
      </c>
      <c r="H832" s="128" t="str">
        <f t="shared" si="32"/>
        <v>#VALUE!</v>
      </c>
      <c r="I832" s="128" t="str">
        <f t="shared" si="33"/>
        <v>#VALUE!</v>
      </c>
      <c r="J832" s="128" t="str">
        <f t="shared" si="34"/>
        <v>#VALUE!</v>
      </c>
      <c r="K832" s="128" t="str">
        <f t="shared" si="35"/>
        <v>#VALUE!</v>
      </c>
      <c r="L832" s="128" t="str">
        <f t="shared" si="36"/>
        <v>#VALUE!</v>
      </c>
      <c r="M832" s="128" t="str">
        <f t="shared" si="37"/>
        <v>#VALUE!</v>
      </c>
      <c r="N832" s="128" t="str">
        <f t="shared" si="38"/>
        <v>#VALUE!</v>
      </c>
      <c r="O832" s="128" t="str">
        <f t="shared" si="39"/>
        <v>#VALUE!</v>
      </c>
      <c r="P832" s="135" t="str">
        <f t="shared" si="12"/>
        <v>OPIOIDS</v>
      </c>
      <c r="Q832" s="4" t="b">
        <v>0</v>
      </c>
      <c r="R832" s="4" t="str">
        <f t="shared" si="41"/>
        <v>LOW</v>
      </c>
      <c r="S832" s="3">
        <v>44460.0</v>
      </c>
      <c r="T832" s="136">
        <f t="shared" si="42"/>
        <v>44510</v>
      </c>
      <c r="U832" s="4" t="str">
        <f t="shared" si="15"/>
        <v> </v>
      </c>
      <c r="V832" s="4" t="str">
        <f t="shared" si="16"/>
        <v> </v>
      </c>
      <c r="W832" s="123"/>
      <c r="X832" s="123"/>
      <c r="Y832" s="123"/>
      <c r="Z832" s="123"/>
      <c r="AA832" s="123"/>
      <c r="AB832" s="123"/>
      <c r="AC832" s="123"/>
      <c r="AD832" s="123"/>
      <c r="AE832" s="123"/>
    </row>
    <row r="833">
      <c r="A833" s="130">
        <v>13108.0</v>
      </c>
      <c r="B833" s="131" t="s">
        <v>6798</v>
      </c>
      <c r="C833" s="132" t="b">
        <v>1</v>
      </c>
      <c r="D833" s="133">
        <v>44519.0</v>
      </c>
      <c r="E833" s="128" t="str">
        <f t="shared" si="29"/>
        <v>#VALUE!</v>
      </c>
      <c r="F833" s="128" t="str">
        <f t="shared" si="30"/>
        <v>#VALUE!</v>
      </c>
      <c r="G833" s="128" t="str">
        <f t="shared" si="31"/>
        <v>#VALUE!</v>
      </c>
      <c r="H833" s="128" t="str">
        <f t="shared" si="32"/>
        <v>#VALUE!</v>
      </c>
      <c r="I833" s="128" t="str">
        <f t="shared" si="33"/>
        <v>#VALUE!</v>
      </c>
      <c r="J833" s="128" t="str">
        <f t="shared" si="34"/>
        <v>#VALUE!</v>
      </c>
      <c r="K833" s="128" t="str">
        <f t="shared" si="35"/>
        <v>#VALUE!</v>
      </c>
      <c r="L833" s="128" t="str">
        <f t="shared" si="36"/>
        <v>#VALUE!</v>
      </c>
      <c r="M833" s="134" t="str">
        <f t="shared" si="37"/>
        <v>OPI RX</v>
      </c>
      <c r="N833" s="128" t="str">
        <f t="shared" si="38"/>
        <v>#VALUE!</v>
      </c>
      <c r="O833" s="128" t="str">
        <f t="shared" si="39"/>
        <v>#VALUE!</v>
      </c>
      <c r="P833" s="135" t="str">
        <f t="shared" si="12"/>
        <v>OPIOIDS</v>
      </c>
      <c r="Q833" s="2" t="b">
        <v>0</v>
      </c>
      <c r="R833" s="4" t="str">
        <f t="shared" si="41"/>
        <v>LOW</v>
      </c>
      <c r="S833" s="3">
        <v>44420.0</v>
      </c>
      <c r="T833" s="136">
        <f t="shared" si="42"/>
        <v>44519</v>
      </c>
      <c r="U833" s="4" t="str">
        <f t="shared" si="15"/>
        <v> </v>
      </c>
      <c r="V833" s="4" t="str">
        <f t="shared" si="16"/>
        <v> </v>
      </c>
      <c r="W833" s="123"/>
      <c r="X833" s="123"/>
      <c r="Y833" s="123"/>
      <c r="Z833" s="123"/>
      <c r="AA833" s="123"/>
      <c r="AB833" s="123"/>
      <c r="AC833" s="123"/>
      <c r="AD833" s="123"/>
      <c r="AE833" s="123"/>
    </row>
    <row r="834">
      <c r="A834" s="151">
        <v>13109.0</v>
      </c>
      <c r="B834" s="134" t="s">
        <v>6463</v>
      </c>
      <c r="C834" s="132" t="b">
        <v>1</v>
      </c>
      <c r="D834" s="133">
        <v>44529.0</v>
      </c>
      <c r="E834" s="128" t="str">
        <f t="shared" si="29"/>
        <v>#VALUE!</v>
      </c>
      <c r="F834" s="134" t="str">
        <f t="shared" si="30"/>
        <v>OPI RX</v>
      </c>
      <c r="G834" s="128" t="str">
        <f t="shared" si="31"/>
        <v>#VALUE!</v>
      </c>
      <c r="H834" s="128" t="str">
        <f t="shared" si="32"/>
        <v>#VALUE!</v>
      </c>
      <c r="I834" s="128" t="str">
        <f t="shared" si="33"/>
        <v>#VALUE!</v>
      </c>
      <c r="J834" s="128" t="str">
        <f t="shared" si="34"/>
        <v>#VALUE!</v>
      </c>
      <c r="K834" s="128" t="str">
        <f t="shared" si="35"/>
        <v>#VALUE!</v>
      </c>
      <c r="L834" s="128" t="str">
        <f t="shared" si="36"/>
        <v>#VALUE!</v>
      </c>
      <c r="M834" s="128" t="str">
        <f t="shared" si="37"/>
        <v>#VALUE!</v>
      </c>
      <c r="N834" s="128" t="str">
        <f t="shared" si="38"/>
        <v>#VALUE!</v>
      </c>
      <c r="O834" s="128" t="str">
        <f t="shared" si="39"/>
        <v>#VALUE!</v>
      </c>
      <c r="P834" s="135" t="str">
        <f t="shared" si="12"/>
        <v>OPIOIDS</v>
      </c>
      <c r="Q834" s="4" t="b">
        <v>0</v>
      </c>
      <c r="R834" s="4" t="str">
        <f t="shared" si="41"/>
        <v>LOW</v>
      </c>
      <c r="S834" s="3">
        <v>44496.0</v>
      </c>
      <c r="T834" s="136">
        <f t="shared" si="42"/>
        <v>44529</v>
      </c>
      <c r="U834" s="4" t="str">
        <f t="shared" si="15"/>
        <v> </v>
      </c>
      <c r="V834" s="4" t="str">
        <f t="shared" si="16"/>
        <v> </v>
      </c>
      <c r="W834" s="123"/>
      <c r="X834" s="123"/>
      <c r="Y834" s="123"/>
      <c r="Z834" s="123"/>
      <c r="AA834" s="123"/>
      <c r="AB834" s="123"/>
      <c r="AC834" s="123"/>
      <c r="AD834" s="123"/>
      <c r="AE834" s="123"/>
    </row>
    <row r="835">
      <c r="A835" s="142">
        <v>13110.0</v>
      </c>
      <c r="B835" s="2" t="s">
        <v>6461</v>
      </c>
      <c r="C835" s="122" t="b">
        <v>0</v>
      </c>
      <c r="D835" s="3" t="s">
        <v>6461</v>
      </c>
      <c r="E835" s="128" t="str">
        <f t="shared" si="29"/>
        <v>#VALUE!</v>
      </c>
      <c r="F835" s="128" t="str">
        <f t="shared" si="30"/>
        <v>#VALUE!</v>
      </c>
      <c r="G835" s="128" t="str">
        <f t="shared" si="31"/>
        <v>#VALUE!</v>
      </c>
      <c r="H835" s="128" t="str">
        <f t="shared" si="32"/>
        <v>#VALUE!</v>
      </c>
      <c r="I835" s="128" t="str">
        <f t="shared" si="33"/>
        <v>#VALUE!</v>
      </c>
      <c r="J835" s="128" t="str">
        <f t="shared" si="34"/>
        <v>#VALUE!</v>
      </c>
      <c r="K835" s="128" t="str">
        <f t="shared" si="35"/>
        <v>#VALUE!</v>
      </c>
      <c r="L835" s="128" t="str">
        <f t="shared" si="36"/>
        <v>#VALUE!</v>
      </c>
      <c r="M835" s="128" t="str">
        <f t="shared" si="37"/>
        <v>#VALUE!</v>
      </c>
      <c r="N835" s="128" t="str">
        <f t="shared" si="38"/>
        <v>#VALUE!</v>
      </c>
      <c r="O835" s="128" t="str">
        <f t="shared" si="39"/>
        <v>#VALUE!</v>
      </c>
      <c r="P835" s="4" t="str">
        <f t="shared" si="12"/>
        <v>NO RX</v>
      </c>
      <c r="Q835" s="4" t="b">
        <v>0</v>
      </c>
      <c r="R835" s="4" t="str">
        <f t="shared" si="41"/>
        <v>LOW</v>
      </c>
      <c r="S835" s="3"/>
      <c r="T835" s="3" t="str">
        <f t="shared" si="42"/>
        <v> - </v>
      </c>
      <c r="U835" s="4" t="str">
        <f t="shared" si="15"/>
        <v>DUE COMM</v>
      </c>
      <c r="V835" s="4" t="str">
        <f t="shared" si="16"/>
        <v> </v>
      </c>
      <c r="W835" s="123"/>
      <c r="X835" s="123"/>
      <c r="Y835" s="123"/>
      <c r="Z835" s="123"/>
      <c r="AA835" s="123"/>
      <c r="AB835" s="123"/>
      <c r="AC835" s="123"/>
      <c r="AD835" s="123"/>
      <c r="AE835" s="123"/>
    </row>
    <row r="836">
      <c r="A836" s="137">
        <v>13112.0</v>
      </c>
      <c r="B836" s="131" t="s">
        <v>6461</v>
      </c>
      <c r="C836" s="139" t="b">
        <v>1</v>
      </c>
      <c r="D836" s="133">
        <v>44420.0</v>
      </c>
      <c r="E836" s="128" t="str">
        <f t="shared" si="29"/>
        <v>#VALUE!</v>
      </c>
      <c r="F836" s="128" t="str">
        <f t="shared" si="30"/>
        <v>#VALUE!</v>
      </c>
      <c r="G836" s="128" t="str">
        <f t="shared" si="31"/>
        <v>#VALUE!</v>
      </c>
      <c r="H836" s="128" t="str">
        <f t="shared" si="32"/>
        <v>#VALUE!</v>
      </c>
      <c r="I836" s="128" t="str">
        <f t="shared" si="33"/>
        <v>#VALUE!</v>
      </c>
      <c r="J836" s="128" t="str">
        <f t="shared" si="34"/>
        <v>#VALUE!</v>
      </c>
      <c r="K836" s="128" t="str">
        <f t="shared" si="35"/>
        <v>#VALUE!</v>
      </c>
      <c r="L836" s="128" t="str">
        <f t="shared" si="36"/>
        <v>#VALUE!</v>
      </c>
      <c r="M836" s="128" t="str">
        <f t="shared" si="37"/>
        <v>#VALUE!</v>
      </c>
      <c r="N836" s="128" t="str">
        <f t="shared" si="38"/>
        <v>#VALUE!</v>
      </c>
      <c r="O836" s="128" t="str">
        <f t="shared" si="39"/>
        <v>#VALUE!</v>
      </c>
      <c r="P836" s="4" t="str">
        <f t="shared" si="12"/>
        <v>NO RX</v>
      </c>
      <c r="Q836" s="4" t="b">
        <v>0</v>
      </c>
      <c r="R836" s="4" t="str">
        <f t="shared" si="41"/>
        <v>LOW</v>
      </c>
      <c r="S836" s="3"/>
      <c r="T836" s="136">
        <f t="shared" si="42"/>
        <v>44420</v>
      </c>
      <c r="U836" s="4" t="str">
        <f t="shared" si="15"/>
        <v>DUE COMM</v>
      </c>
      <c r="V836" s="4" t="str">
        <f t="shared" si="16"/>
        <v> </v>
      </c>
      <c r="W836" s="123"/>
      <c r="X836" s="123"/>
      <c r="Y836" s="123"/>
      <c r="Z836" s="123"/>
      <c r="AA836" s="123"/>
      <c r="AB836" s="123"/>
      <c r="AC836" s="123"/>
      <c r="AD836" s="123"/>
      <c r="AE836" s="123"/>
    </row>
    <row r="837">
      <c r="A837" s="130">
        <v>13118.0</v>
      </c>
      <c r="B837" s="131" t="s">
        <v>6491</v>
      </c>
      <c r="C837" s="134" t="b">
        <v>1</v>
      </c>
      <c r="D837" s="133">
        <v>44480.0</v>
      </c>
      <c r="E837" s="128" t="str">
        <f t="shared" si="29"/>
        <v>#VALUE!</v>
      </c>
      <c r="F837" s="134" t="str">
        <f t="shared" si="30"/>
        <v>OPI RX</v>
      </c>
      <c r="G837" s="128" t="str">
        <f t="shared" si="31"/>
        <v>#VALUE!</v>
      </c>
      <c r="H837" s="128" t="str">
        <f t="shared" si="32"/>
        <v>#VALUE!</v>
      </c>
      <c r="I837" s="128" t="str">
        <f t="shared" si="33"/>
        <v>#VALUE!</v>
      </c>
      <c r="J837" s="128" t="str">
        <f t="shared" si="34"/>
        <v>#VALUE!</v>
      </c>
      <c r="K837" s="128" t="str">
        <f t="shared" si="35"/>
        <v>#VALUE!</v>
      </c>
      <c r="L837" s="128" t="str">
        <f t="shared" si="36"/>
        <v>#VALUE!</v>
      </c>
      <c r="M837" s="128" t="str">
        <f t="shared" si="37"/>
        <v>#VALUE!</v>
      </c>
      <c r="N837" s="128" t="str">
        <f t="shared" si="38"/>
        <v>#VALUE!</v>
      </c>
      <c r="O837" s="128" t="str">
        <f t="shared" si="39"/>
        <v>#VALUE!</v>
      </c>
      <c r="P837" s="135" t="str">
        <f t="shared" si="12"/>
        <v>OPIOIDS</v>
      </c>
      <c r="Q837" s="4" t="b">
        <v>0</v>
      </c>
      <c r="R837" s="4" t="str">
        <f t="shared" si="41"/>
        <v>LOW</v>
      </c>
      <c r="S837" s="3">
        <v>44468.0</v>
      </c>
      <c r="T837" s="136">
        <f t="shared" si="42"/>
        <v>44480</v>
      </c>
      <c r="U837" s="4" t="str">
        <f t="shared" si="15"/>
        <v> </v>
      </c>
      <c r="V837" s="4" t="str">
        <f t="shared" si="16"/>
        <v> </v>
      </c>
      <c r="W837" s="123"/>
      <c r="X837" s="123"/>
      <c r="Y837" s="123"/>
      <c r="Z837" s="123"/>
      <c r="AA837" s="123"/>
      <c r="AB837" s="123"/>
      <c r="AC837" s="123"/>
      <c r="AD837" s="123"/>
      <c r="AE837" s="123"/>
    </row>
    <row r="838">
      <c r="A838" s="130">
        <v>13120.0</v>
      </c>
      <c r="B838" s="131" t="s">
        <v>6799</v>
      </c>
      <c r="C838" s="134" t="b">
        <v>1</v>
      </c>
      <c r="D838" s="133">
        <v>44489.0</v>
      </c>
      <c r="E838" s="128" t="str">
        <f t="shared" si="29"/>
        <v>#VALUE!</v>
      </c>
      <c r="F838" s="128" t="str">
        <f t="shared" si="30"/>
        <v>#VALUE!</v>
      </c>
      <c r="G838" s="128" t="str">
        <f t="shared" si="31"/>
        <v>#VALUE!</v>
      </c>
      <c r="H838" s="128" t="str">
        <f t="shared" si="32"/>
        <v>#VALUE!</v>
      </c>
      <c r="I838" s="128" t="str">
        <f t="shared" si="33"/>
        <v>#VALUE!</v>
      </c>
      <c r="J838" s="128" t="str">
        <f t="shared" si="34"/>
        <v>#VALUE!</v>
      </c>
      <c r="K838" s="128" t="str">
        <f t="shared" si="35"/>
        <v>#VALUE!</v>
      </c>
      <c r="L838" s="128" t="str">
        <f t="shared" si="36"/>
        <v>#VALUE!</v>
      </c>
      <c r="M838" s="128" t="str">
        <f t="shared" si="37"/>
        <v>#VALUE!</v>
      </c>
      <c r="N838" s="128" t="str">
        <f t="shared" si="38"/>
        <v>#VALUE!</v>
      </c>
      <c r="O838" s="128" t="str">
        <f t="shared" si="39"/>
        <v>#VALUE!</v>
      </c>
      <c r="P838" s="4" t="str">
        <f t="shared" si="12"/>
        <v>NO RX</v>
      </c>
      <c r="Q838" s="2" t="b">
        <v>1</v>
      </c>
      <c r="R838" s="135" t="str">
        <f t="shared" si="41"/>
        <v>HIGH</v>
      </c>
      <c r="S838" s="3">
        <v>44473.0</v>
      </c>
      <c r="T838" s="136">
        <f t="shared" si="42"/>
        <v>44489</v>
      </c>
      <c r="U838" s="4" t="str">
        <f t="shared" si="15"/>
        <v> </v>
      </c>
      <c r="V838" s="4" t="str">
        <f t="shared" si="16"/>
        <v> </v>
      </c>
      <c r="W838" s="123"/>
      <c r="X838" s="123"/>
      <c r="Y838" s="123"/>
      <c r="Z838" s="123"/>
      <c r="AA838" s="123"/>
      <c r="AB838" s="123"/>
      <c r="AC838" s="123"/>
      <c r="AD838" s="123"/>
      <c r="AE838" s="123"/>
    </row>
    <row r="839">
      <c r="A839" s="142">
        <v>13125.0</v>
      </c>
      <c r="B839" s="143" t="s">
        <v>6512</v>
      </c>
      <c r="C839" s="122" t="b">
        <v>0</v>
      </c>
      <c r="D839" s="3" t="s">
        <v>6461</v>
      </c>
      <c r="E839" s="128" t="str">
        <f t="shared" si="29"/>
        <v>#VALUE!</v>
      </c>
      <c r="F839" s="128" t="str">
        <f t="shared" si="30"/>
        <v>#VALUE!</v>
      </c>
      <c r="G839" s="128" t="str">
        <f t="shared" si="31"/>
        <v>#VALUE!</v>
      </c>
      <c r="H839" s="128" t="str">
        <f t="shared" si="32"/>
        <v>#VALUE!</v>
      </c>
      <c r="I839" s="128" t="str">
        <f t="shared" si="33"/>
        <v>#VALUE!</v>
      </c>
      <c r="J839" s="128" t="str">
        <f t="shared" si="34"/>
        <v>#VALUE!</v>
      </c>
      <c r="K839" s="128" t="str">
        <f t="shared" si="35"/>
        <v>#VALUE!</v>
      </c>
      <c r="L839" s="128" t="str">
        <f t="shared" si="36"/>
        <v>#VALUE!</v>
      </c>
      <c r="M839" s="134" t="str">
        <f t="shared" si="37"/>
        <v>OPI RX</v>
      </c>
      <c r="N839" s="128" t="str">
        <f t="shared" si="38"/>
        <v>#VALUE!</v>
      </c>
      <c r="O839" s="128" t="str">
        <f t="shared" si="39"/>
        <v>#VALUE!</v>
      </c>
      <c r="P839" s="135" t="str">
        <f t="shared" si="12"/>
        <v>OPIOIDS</v>
      </c>
      <c r="Q839" s="2" t="b">
        <v>0</v>
      </c>
      <c r="R839" s="4" t="str">
        <f t="shared" si="41"/>
        <v>LOW</v>
      </c>
      <c r="S839" s="3"/>
      <c r="T839" s="3" t="str">
        <f t="shared" si="42"/>
        <v> - </v>
      </c>
      <c r="U839" s="4" t="str">
        <f t="shared" si="15"/>
        <v>DUE COMM</v>
      </c>
      <c r="V839" s="4" t="str">
        <f t="shared" si="16"/>
        <v> </v>
      </c>
      <c r="W839" s="123"/>
      <c r="X839" s="123"/>
      <c r="Y839" s="123"/>
      <c r="Z839" s="123"/>
      <c r="AA839" s="123"/>
      <c r="AB839" s="123"/>
      <c r="AC839" s="123"/>
      <c r="AD839" s="123"/>
      <c r="AE839" s="123"/>
    </row>
    <row r="840">
      <c r="A840" s="130">
        <v>13131.0</v>
      </c>
      <c r="B840" s="131" t="s">
        <v>6512</v>
      </c>
      <c r="C840" s="132" t="b">
        <v>1</v>
      </c>
      <c r="D840" s="133">
        <v>44441.0</v>
      </c>
      <c r="E840" s="128" t="str">
        <f t="shared" si="29"/>
        <v>#VALUE!</v>
      </c>
      <c r="F840" s="128" t="str">
        <f t="shared" si="30"/>
        <v>#VALUE!</v>
      </c>
      <c r="G840" s="128" t="str">
        <f t="shared" si="31"/>
        <v>#VALUE!</v>
      </c>
      <c r="H840" s="128" t="str">
        <f t="shared" si="32"/>
        <v>#VALUE!</v>
      </c>
      <c r="I840" s="128" t="str">
        <f t="shared" si="33"/>
        <v>#VALUE!</v>
      </c>
      <c r="J840" s="128" t="str">
        <f t="shared" si="34"/>
        <v>#VALUE!</v>
      </c>
      <c r="K840" s="128" t="str">
        <f t="shared" si="35"/>
        <v>#VALUE!</v>
      </c>
      <c r="L840" s="128" t="str">
        <f t="shared" si="36"/>
        <v>#VALUE!</v>
      </c>
      <c r="M840" s="134" t="str">
        <f t="shared" si="37"/>
        <v>OPI RX</v>
      </c>
      <c r="N840" s="128" t="str">
        <f t="shared" si="38"/>
        <v>#VALUE!</v>
      </c>
      <c r="O840" s="128" t="str">
        <f t="shared" si="39"/>
        <v>#VALUE!</v>
      </c>
      <c r="P840" s="135" t="str">
        <f t="shared" si="12"/>
        <v>OPIOIDS</v>
      </c>
      <c r="Q840" s="4" t="b">
        <v>0</v>
      </c>
      <c r="R840" s="4" t="str">
        <f t="shared" si="41"/>
        <v>LOW</v>
      </c>
      <c r="S840" s="3"/>
      <c r="T840" s="136">
        <f t="shared" si="42"/>
        <v>44441</v>
      </c>
      <c r="U840" s="4" t="str">
        <f t="shared" si="15"/>
        <v>DUE COMM</v>
      </c>
      <c r="V840" s="4" t="str">
        <f t="shared" si="16"/>
        <v> </v>
      </c>
      <c r="W840" s="123"/>
      <c r="X840" s="123"/>
      <c r="Y840" s="123"/>
      <c r="Z840" s="123"/>
      <c r="AA840" s="123"/>
      <c r="AB840" s="123"/>
      <c r="AC840" s="123"/>
      <c r="AD840" s="123"/>
      <c r="AE840" s="123"/>
    </row>
    <row r="841">
      <c r="A841" s="142">
        <v>13133.0</v>
      </c>
      <c r="B841" s="143" t="s">
        <v>6595</v>
      </c>
      <c r="C841" s="122" t="b">
        <v>0</v>
      </c>
      <c r="D841" s="3" t="s">
        <v>6461</v>
      </c>
      <c r="E841" s="128" t="str">
        <f t="shared" si="29"/>
        <v>#VALUE!</v>
      </c>
      <c r="F841" s="128" t="str">
        <f t="shared" si="30"/>
        <v>#VALUE!</v>
      </c>
      <c r="G841" s="128" t="str">
        <f t="shared" si="31"/>
        <v>#VALUE!</v>
      </c>
      <c r="H841" s="128" t="str">
        <f t="shared" si="32"/>
        <v>#VALUE!</v>
      </c>
      <c r="I841" s="128" t="str">
        <f t="shared" si="33"/>
        <v>#VALUE!</v>
      </c>
      <c r="J841" s="128" t="str">
        <f t="shared" si="34"/>
        <v>#VALUE!</v>
      </c>
      <c r="K841" s="128" t="str">
        <f t="shared" si="35"/>
        <v>#VALUE!</v>
      </c>
      <c r="L841" s="128" t="str">
        <f t="shared" si="36"/>
        <v>#VALUE!</v>
      </c>
      <c r="M841" s="134" t="str">
        <f t="shared" si="37"/>
        <v>OPI RX</v>
      </c>
      <c r="N841" s="128" t="str">
        <f t="shared" si="38"/>
        <v>#VALUE!</v>
      </c>
      <c r="O841" s="128" t="str">
        <f t="shared" si="39"/>
        <v>#VALUE!</v>
      </c>
      <c r="P841" s="135" t="str">
        <f t="shared" si="12"/>
        <v>OPIOIDS</v>
      </c>
      <c r="Q841" s="4" t="b">
        <v>0</v>
      </c>
      <c r="R841" s="4" t="str">
        <f t="shared" si="41"/>
        <v>LOW</v>
      </c>
      <c r="S841" s="3"/>
      <c r="T841" s="3" t="str">
        <f t="shared" si="42"/>
        <v> - </v>
      </c>
      <c r="U841" s="4" t="str">
        <f t="shared" si="15"/>
        <v>DUE COMM</v>
      </c>
      <c r="V841" s="4" t="str">
        <f t="shared" si="16"/>
        <v> </v>
      </c>
      <c r="W841" s="4"/>
      <c r="X841" s="123"/>
      <c r="Y841" s="123"/>
      <c r="Z841" s="123"/>
      <c r="AA841" s="123"/>
      <c r="AB841" s="123"/>
      <c r="AC841" s="123"/>
      <c r="AD841" s="123"/>
      <c r="AE841" s="123"/>
    </row>
    <row r="842">
      <c r="A842" s="142">
        <v>13135.0</v>
      </c>
      <c r="B842" s="2" t="s">
        <v>6461</v>
      </c>
      <c r="C842" s="124" t="b">
        <v>0</v>
      </c>
      <c r="D842" s="3" t="s">
        <v>6461</v>
      </c>
      <c r="E842" s="128" t="str">
        <f t="shared" si="29"/>
        <v>#VALUE!</v>
      </c>
      <c r="F842" s="128" t="str">
        <f t="shared" si="30"/>
        <v>#VALUE!</v>
      </c>
      <c r="G842" s="128" t="str">
        <f t="shared" si="31"/>
        <v>#VALUE!</v>
      </c>
      <c r="H842" s="128" t="str">
        <f t="shared" si="32"/>
        <v>#VALUE!</v>
      </c>
      <c r="I842" s="128" t="str">
        <f t="shared" si="33"/>
        <v>#VALUE!</v>
      </c>
      <c r="J842" s="128" t="str">
        <f t="shared" si="34"/>
        <v>#VALUE!</v>
      </c>
      <c r="K842" s="128" t="str">
        <f t="shared" si="35"/>
        <v>#VALUE!</v>
      </c>
      <c r="L842" s="128" t="str">
        <f t="shared" si="36"/>
        <v>#VALUE!</v>
      </c>
      <c r="M842" s="128" t="str">
        <f t="shared" si="37"/>
        <v>#VALUE!</v>
      </c>
      <c r="N842" s="128" t="str">
        <f t="shared" si="38"/>
        <v>#VALUE!</v>
      </c>
      <c r="O842" s="128" t="str">
        <f t="shared" si="39"/>
        <v>#VALUE!</v>
      </c>
      <c r="P842" s="4" t="str">
        <f t="shared" si="12"/>
        <v>NO RX</v>
      </c>
      <c r="Q842" s="4" t="b">
        <v>0</v>
      </c>
      <c r="R842" s="4" t="str">
        <f t="shared" si="41"/>
        <v>LOW</v>
      </c>
      <c r="S842" s="3"/>
      <c r="T842" s="3" t="str">
        <f t="shared" si="42"/>
        <v> - </v>
      </c>
      <c r="U842" s="4" t="str">
        <f t="shared" si="15"/>
        <v>DUE COMM</v>
      </c>
      <c r="V842" s="4" t="str">
        <f t="shared" si="16"/>
        <v> </v>
      </c>
      <c r="W842" s="4"/>
      <c r="X842" s="123"/>
      <c r="Y842" s="123"/>
      <c r="Z842" s="123"/>
      <c r="AA842" s="123"/>
      <c r="AB842" s="123"/>
      <c r="AC842" s="123"/>
      <c r="AD842" s="123"/>
      <c r="AE842" s="123"/>
    </row>
    <row r="843">
      <c r="A843" s="137">
        <v>13139.0</v>
      </c>
      <c r="B843" s="138" t="s">
        <v>6800</v>
      </c>
      <c r="C843" s="132" t="b">
        <v>1</v>
      </c>
      <c r="D843" s="140">
        <v>44582.0</v>
      </c>
      <c r="E843" s="128" t="str">
        <f t="shared" si="29"/>
        <v>#VALUE!</v>
      </c>
      <c r="F843" s="128" t="str">
        <f t="shared" si="30"/>
        <v>#VALUE!</v>
      </c>
      <c r="G843" s="134" t="str">
        <f t="shared" si="31"/>
        <v>OPI RX</v>
      </c>
      <c r="H843" s="128" t="str">
        <f t="shared" si="32"/>
        <v>#VALUE!</v>
      </c>
      <c r="I843" s="128" t="str">
        <f t="shared" si="33"/>
        <v>#VALUE!</v>
      </c>
      <c r="J843" s="128" t="str">
        <f t="shared" si="34"/>
        <v>#VALUE!</v>
      </c>
      <c r="K843" s="128" t="str">
        <f t="shared" si="35"/>
        <v>#VALUE!</v>
      </c>
      <c r="L843" s="128" t="str">
        <f t="shared" si="36"/>
        <v>#VALUE!</v>
      </c>
      <c r="M843" s="128" t="str">
        <f t="shared" si="37"/>
        <v>#VALUE!</v>
      </c>
      <c r="N843" s="128" t="str">
        <f t="shared" si="38"/>
        <v>#VALUE!</v>
      </c>
      <c r="O843" s="128" t="str">
        <f t="shared" si="39"/>
        <v>#VALUE!</v>
      </c>
      <c r="P843" s="135" t="str">
        <f t="shared" si="12"/>
        <v>OPIOIDS</v>
      </c>
      <c r="Q843" s="4" t="b">
        <v>0</v>
      </c>
      <c r="R843" s="4" t="str">
        <f t="shared" si="41"/>
        <v>LOW</v>
      </c>
      <c r="S843" s="3"/>
      <c r="T843" s="136">
        <f t="shared" si="42"/>
        <v>44582</v>
      </c>
      <c r="U843" s="4" t="str">
        <f t="shared" si="15"/>
        <v>DUE COMM</v>
      </c>
      <c r="V843" s="4" t="str">
        <f t="shared" si="16"/>
        <v> </v>
      </c>
      <c r="W843" s="4"/>
      <c r="X843" s="123"/>
      <c r="Y843" s="123"/>
      <c r="Z843" s="123"/>
      <c r="AA843" s="123"/>
      <c r="AB843" s="123"/>
      <c r="AC843" s="123"/>
      <c r="AD843" s="123"/>
      <c r="AE843" s="123"/>
    </row>
    <row r="844">
      <c r="A844" s="130">
        <v>13141.0</v>
      </c>
      <c r="B844" s="131" t="s">
        <v>6477</v>
      </c>
      <c r="C844" s="139" t="b">
        <v>1</v>
      </c>
      <c r="D844" s="133">
        <v>44420.0</v>
      </c>
      <c r="E844" s="128" t="str">
        <f t="shared" si="29"/>
        <v>#VALUE!</v>
      </c>
      <c r="F844" s="128" t="str">
        <f t="shared" si="30"/>
        <v>#VALUE!</v>
      </c>
      <c r="G844" s="128" t="str">
        <f t="shared" si="31"/>
        <v>#VALUE!</v>
      </c>
      <c r="H844" s="128" t="str">
        <f t="shared" si="32"/>
        <v>#VALUE!</v>
      </c>
      <c r="I844" s="128" t="str">
        <f t="shared" si="33"/>
        <v>#VALUE!</v>
      </c>
      <c r="J844" s="128" t="str">
        <f t="shared" si="34"/>
        <v>#VALUE!</v>
      </c>
      <c r="K844" s="128" t="str">
        <f t="shared" si="35"/>
        <v>#VALUE!</v>
      </c>
      <c r="L844" s="128" t="str">
        <f t="shared" si="36"/>
        <v>#VALUE!</v>
      </c>
      <c r="M844" s="128" t="str">
        <f t="shared" si="37"/>
        <v>#VALUE!</v>
      </c>
      <c r="N844" s="128" t="str">
        <f t="shared" si="38"/>
        <v>#VALUE!</v>
      </c>
      <c r="O844" s="128" t="str">
        <f t="shared" si="39"/>
        <v>#VALUE!</v>
      </c>
      <c r="P844" s="4" t="str">
        <f t="shared" si="12"/>
        <v>NO RX</v>
      </c>
      <c r="Q844" s="4" t="b">
        <v>0</v>
      </c>
      <c r="R844" s="4" t="str">
        <f t="shared" si="41"/>
        <v>LOW</v>
      </c>
      <c r="S844" s="3"/>
      <c r="T844" s="136">
        <f t="shared" si="42"/>
        <v>44420</v>
      </c>
      <c r="U844" s="4" t="str">
        <f t="shared" si="15"/>
        <v>DUE COMM</v>
      </c>
      <c r="V844" s="4" t="str">
        <f t="shared" si="16"/>
        <v> </v>
      </c>
      <c r="W844" s="4"/>
      <c r="X844" s="123"/>
      <c r="Y844" s="123"/>
      <c r="Z844" s="123"/>
      <c r="AA844" s="123"/>
      <c r="AB844" s="123"/>
      <c r="AC844" s="123"/>
      <c r="AD844" s="123"/>
      <c r="AE844" s="123"/>
    </row>
    <row r="845">
      <c r="A845" s="127">
        <v>13147.0</v>
      </c>
      <c r="B845" s="2" t="s">
        <v>6461</v>
      </c>
      <c r="C845" s="122" t="b">
        <v>0</v>
      </c>
      <c r="D845" s="3" t="s">
        <v>6461</v>
      </c>
      <c r="E845" s="128" t="str">
        <f t="shared" si="29"/>
        <v>#VALUE!</v>
      </c>
      <c r="F845" s="128" t="str">
        <f t="shared" si="30"/>
        <v>#VALUE!</v>
      </c>
      <c r="G845" s="128" t="str">
        <f t="shared" si="31"/>
        <v>#VALUE!</v>
      </c>
      <c r="H845" s="128" t="str">
        <f t="shared" si="32"/>
        <v>#VALUE!</v>
      </c>
      <c r="I845" s="128" t="str">
        <f t="shared" si="33"/>
        <v>#VALUE!</v>
      </c>
      <c r="J845" s="128" t="str">
        <f t="shared" si="34"/>
        <v>#VALUE!</v>
      </c>
      <c r="K845" s="128" t="str">
        <f t="shared" si="35"/>
        <v>#VALUE!</v>
      </c>
      <c r="L845" s="128" t="str">
        <f t="shared" si="36"/>
        <v>#VALUE!</v>
      </c>
      <c r="M845" s="128" t="str">
        <f t="shared" si="37"/>
        <v>#VALUE!</v>
      </c>
      <c r="N845" s="128" t="str">
        <f t="shared" si="38"/>
        <v>#VALUE!</v>
      </c>
      <c r="O845" s="128" t="str">
        <f t="shared" si="39"/>
        <v>#VALUE!</v>
      </c>
      <c r="P845" s="4" t="str">
        <f t="shared" si="12"/>
        <v>NO RX</v>
      </c>
      <c r="Q845" s="2" t="b">
        <v>0</v>
      </c>
      <c r="R845" s="4" t="str">
        <f t="shared" si="41"/>
        <v>LOW</v>
      </c>
      <c r="S845" s="3"/>
      <c r="T845" s="3" t="str">
        <f t="shared" si="42"/>
        <v> - </v>
      </c>
      <c r="U845" s="4" t="str">
        <f t="shared" si="15"/>
        <v>DUE COMM</v>
      </c>
      <c r="V845" s="4" t="str">
        <f t="shared" si="16"/>
        <v> </v>
      </c>
      <c r="W845" s="123"/>
      <c r="X845" s="123"/>
      <c r="Y845" s="123"/>
      <c r="Z845" s="123"/>
      <c r="AA845" s="123"/>
      <c r="AB845" s="123"/>
      <c r="AC845" s="123"/>
      <c r="AD845" s="123"/>
      <c r="AE845" s="123"/>
    </row>
    <row r="846">
      <c r="A846" s="130">
        <v>13151.0</v>
      </c>
      <c r="B846" s="131" t="s">
        <v>6774</v>
      </c>
      <c r="C846" s="132" t="b">
        <v>1</v>
      </c>
      <c r="D846" s="133">
        <v>44453.0</v>
      </c>
      <c r="E846" s="128" t="str">
        <f t="shared" si="29"/>
        <v>#VALUE!</v>
      </c>
      <c r="F846" s="128" t="str">
        <f t="shared" si="30"/>
        <v>#VALUE!</v>
      </c>
      <c r="G846" s="128" t="str">
        <f t="shared" si="31"/>
        <v>#VALUE!</v>
      </c>
      <c r="H846" s="128" t="str">
        <f t="shared" si="32"/>
        <v>#VALUE!</v>
      </c>
      <c r="I846" s="128" t="str">
        <f t="shared" si="33"/>
        <v>#VALUE!</v>
      </c>
      <c r="J846" s="128" t="str">
        <f t="shared" si="34"/>
        <v>#VALUE!</v>
      </c>
      <c r="K846" s="128" t="str">
        <f t="shared" si="35"/>
        <v>#VALUE!</v>
      </c>
      <c r="L846" s="128" t="str">
        <f t="shared" si="36"/>
        <v>#VALUE!</v>
      </c>
      <c r="M846" s="134" t="str">
        <f t="shared" si="37"/>
        <v>OPI RX</v>
      </c>
      <c r="N846" s="128" t="str">
        <f t="shared" si="38"/>
        <v>#VALUE!</v>
      </c>
      <c r="O846" s="128" t="str">
        <f t="shared" si="39"/>
        <v>#VALUE!</v>
      </c>
      <c r="P846" s="135" t="str">
        <f t="shared" si="12"/>
        <v>OPIOIDS</v>
      </c>
      <c r="Q846" s="4" t="b">
        <v>0</v>
      </c>
      <c r="R846" s="4" t="str">
        <f t="shared" si="41"/>
        <v>LOW</v>
      </c>
      <c r="S846" s="3"/>
      <c r="T846" s="136">
        <f t="shared" si="42"/>
        <v>44453</v>
      </c>
      <c r="U846" s="4" t="str">
        <f t="shared" si="15"/>
        <v>DUE COMM</v>
      </c>
      <c r="V846" s="4" t="str">
        <f t="shared" si="16"/>
        <v> </v>
      </c>
      <c r="W846" s="123"/>
      <c r="X846" s="123"/>
      <c r="Y846" s="123"/>
      <c r="Z846" s="123"/>
      <c r="AA846" s="123"/>
      <c r="AB846" s="123"/>
      <c r="AC846" s="123"/>
      <c r="AD846" s="123"/>
      <c r="AE846" s="123"/>
    </row>
    <row r="847">
      <c r="A847" s="137">
        <v>13152.0</v>
      </c>
      <c r="B847" s="131" t="s">
        <v>6461</v>
      </c>
      <c r="C847" s="139" t="b">
        <v>1</v>
      </c>
      <c r="D847" s="133">
        <v>44442.0</v>
      </c>
      <c r="E847" s="128" t="str">
        <f t="shared" si="29"/>
        <v>#VALUE!</v>
      </c>
      <c r="F847" s="128" t="str">
        <f t="shared" si="30"/>
        <v>#VALUE!</v>
      </c>
      <c r="G847" s="128" t="str">
        <f t="shared" si="31"/>
        <v>#VALUE!</v>
      </c>
      <c r="H847" s="128" t="str">
        <f t="shared" si="32"/>
        <v>#VALUE!</v>
      </c>
      <c r="I847" s="128" t="str">
        <f t="shared" si="33"/>
        <v>#VALUE!</v>
      </c>
      <c r="J847" s="128" t="str">
        <f t="shared" si="34"/>
        <v>#VALUE!</v>
      </c>
      <c r="K847" s="128" t="str">
        <f t="shared" si="35"/>
        <v>#VALUE!</v>
      </c>
      <c r="L847" s="128" t="str">
        <f t="shared" si="36"/>
        <v>#VALUE!</v>
      </c>
      <c r="M847" s="128" t="str">
        <f t="shared" si="37"/>
        <v>#VALUE!</v>
      </c>
      <c r="N847" s="128" t="str">
        <f t="shared" si="38"/>
        <v>#VALUE!</v>
      </c>
      <c r="O847" s="128" t="str">
        <f t="shared" si="39"/>
        <v>#VALUE!</v>
      </c>
      <c r="P847" s="4" t="str">
        <f t="shared" si="12"/>
        <v>NO RX</v>
      </c>
      <c r="Q847" s="4" t="b">
        <v>0</v>
      </c>
      <c r="R847" s="4" t="str">
        <f t="shared" si="41"/>
        <v>LOW</v>
      </c>
      <c r="S847" s="3"/>
      <c r="T847" s="136">
        <f t="shared" si="42"/>
        <v>44442</v>
      </c>
      <c r="U847" s="4" t="str">
        <f t="shared" si="15"/>
        <v>DUE COMM</v>
      </c>
      <c r="V847" s="4" t="str">
        <f t="shared" si="16"/>
        <v> </v>
      </c>
      <c r="W847" s="123"/>
      <c r="X847" s="123"/>
      <c r="Y847" s="123"/>
      <c r="Z847" s="123"/>
      <c r="AA847" s="123"/>
      <c r="AB847" s="123"/>
      <c r="AC847" s="123"/>
      <c r="AD847" s="123"/>
      <c r="AE847" s="123"/>
    </row>
    <row r="848">
      <c r="A848" s="142">
        <v>13164.0</v>
      </c>
      <c r="B848" s="2" t="s">
        <v>6461</v>
      </c>
      <c r="C848" s="124" t="b">
        <v>0</v>
      </c>
      <c r="D848" s="3" t="s">
        <v>6461</v>
      </c>
      <c r="E848" s="128" t="str">
        <f t="shared" si="29"/>
        <v>#VALUE!</v>
      </c>
      <c r="F848" s="128" t="str">
        <f t="shared" si="30"/>
        <v>#VALUE!</v>
      </c>
      <c r="G848" s="128" t="str">
        <f t="shared" si="31"/>
        <v>#VALUE!</v>
      </c>
      <c r="H848" s="128" t="str">
        <f t="shared" si="32"/>
        <v>#VALUE!</v>
      </c>
      <c r="I848" s="128" t="str">
        <f t="shared" si="33"/>
        <v>#VALUE!</v>
      </c>
      <c r="J848" s="128" t="str">
        <f t="shared" si="34"/>
        <v>#VALUE!</v>
      </c>
      <c r="K848" s="128" t="str">
        <f t="shared" si="35"/>
        <v>#VALUE!</v>
      </c>
      <c r="L848" s="128" t="str">
        <f t="shared" si="36"/>
        <v>#VALUE!</v>
      </c>
      <c r="M848" s="128" t="str">
        <f t="shared" si="37"/>
        <v>#VALUE!</v>
      </c>
      <c r="N848" s="128" t="str">
        <f t="shared" si="38"/>
        <v>#VALUE!</v>
      </c>
      <c r="O848" s="128" t="str">
        <f t="shared" si="39"/>
        <v>#VALUE!</v>
      </c>
      <c r="P848" s="4" t="str">
        <f t="shared" si="12"/>
        <v>NO RX</v>
      </c>
      <c r="Q848" s="4" t="b">
        <v>0</v>
      </c>
      <c r="R848" s="4" t="str">
        <f t="shared" si="41"/>
        <v>LOW</v>
      </c>
      <c r="S848" s="3"/>
      <c r="T848" s="3" t="str">
        <f t="shared" si="42"/>
        <v> - </v>
      </c>
      <c r="U848" s="4" t="str">
        <f t="shared" si="15"/>
        <v>DUE COMM</v>
      </c>
      <c r="V848" s="4" t="str">
        <f t="shared" si="16"/>
        <v> </v>
      </c>
      <c r="W848" s="123"/>
      <c r="X848" s="123"/>
      <c r="Y848" s="123"/>
      <c r="Z848" s="123"/>
      <c r="AA848" s="123"/>
      <c r="AB848" s="123"/>
      <c r="AC848" s="123"/>
      <c r="AD848" s="123"/>
      <c r="AE848" s="123"/>
    </row>
    <row r="849">
      <c r="A849" s="130">
        <v>13167.0</v>
      </c>
      <c r="B849" s="131" t="s">
        <v>6461</v>
      </c>
      <c r="C849" s="134" t="b">
        <v>1</v>
      </c>
      <c r="D849" s="133">
        <v>44494.0</v>
      </c>
      <c r="E849" s="128" t="str">
        <f t="shared" si="29"/>
        <v>#VALUE!</v>
      </c>
      <c r="F849" s="128" t="str">
        <f t="shared" si="30"/>
        <v>#VALUE!</v>
      </c>
      <c r="G849" s="128" t="str">
        <f t="shared" si="31"/>
        <v>#VALUE!</v>
      </c>
      <c r="H849" s="128" t="str">
        <f t="shared" si="32"/>
        <v>#VALUE!</v>
      </c>
      <c r="I849" s="128" t="str">
        <f t="shared" si="33"/>
        <v>#VALUE!</v>
      </c>
      <c r="J849" s="128" t="str">
        <f t="shared" si="34"/>
        <v>#VALUE!</v>
      </c>
      <c r="K849" s="128" t="str">
        <f t="shared" si="35"/>
        <v>#VALUE!</v>
      </c>
      <c r="L849" s="128" t="str">
        <f t="shared" si="36"/>
        <v>#VALUE!</v>
      </c>
      <c r="M849" s="128" t="str">
        <f t="shared" si="37"/>
        <v>#VALUE!</v>
      </c>
      <c r="N849" s="128" t="str">
        <f t="shared" si="38"/>
        <v>#VALUE!</v>
      </c>
      <c r="O849" s="128" t="str">
        <f t="shared" si="39"/>
        <v>#VALUE!</v>
      </c>
      <c r="P849" s="4" t="str">
        <f t="shared" si="12"/>
        <v>NO RX</v>
      </c>
      <c r="Q849" s="4" t="b">
        <v>0</v>
      </c>
      <c r="R849" s="4" t="str">
        <f t="shared" si="41"/>
        <v>LOW</v>
      </c>
      <c r="S849" s="3">
        <v>44475.0</v>
      </c>
      <c r="T849" s="136">
        <f t="shared" si="42"/>
        <v>44494</v>
      </c>
      <c r="U849" s="4" t="str">
        <f t="shared" si="15"/>
        <v> </v>
      </c>
      <c r="V849" s="4" t="str">
        <f t="shared" si="16"/>
        <v> </v>
      </c>
      <c r="W849" s="123"/>
      <c r="X849" s="123"/>
      <c r="Y849" s="123"/>
      <c r="Z849" s="123"/>
      <c r="AA849" s="123"/>
      <c r="AB849" s="123"/>
      <c r="AC849" s="123"/>
      <c r="AD849" s="123"/>
      <c r="AE849" s="123"/>
    </row>
    <row r="850">
      <c r="A850" s="137">
        <v>13170.0</v>
      </c>
      <c r="B850" s="138" t="s">
        <v>6591</v>
      </c>
      <c r="C850" s="132" t="b">
        <v>1</v>
      </c>
      <c r="D850" s="133">
        <v>44497.0</v>
      </c>
      <c r="E850" s="128" t="str">
        <f t="shared" si="29"/>
        <v>#VALUE!</v>
      </c>
      <c r="F850" s="128" t="str">
        <f t="shared" si="30"/>
        <v>#VALUE!</v>
      </c>
      <c r="G850" s="128" t="str">
        <f t="shared" si="31"/>
        <v>#VALUE!</v>
      </c>
      <c r="H850" s="128" t="str">
        <f t="shared" si="32"/>
        <v>#VALUE!</v>
      </c>
      <c r="I850" s="128" t="str">
        <f t="shared" si="33"/>
        <v>#VALUE!</v>
      </c>
      <c r="J850" s="128" t="str">
        <f t="shared" si="34"/>
        <v>#VALUE!</v>
      </c>
      <c r="K850" s="128" t="str">
        <f t="shared" si="35"/>
        <v>#VALUE!</v>
      </c>
      <c r="L850" s="128" t="str">
        <f t="shared" si="36"/>
        <v>#VALUE!</v>
      </c>
      <c r="M850" s="128" t="str">
        <f t="shared" si="37"/>
        <v>#VALUE!</v>
      </c>
      <c r="N850" s="128" t="str">
        <f t="shared" si="38"/>
        <v>#VALUE!</v>
      </c>
      <c r="O850" s="128" t="str">
        <f t="shared" si="39"/>
        <v>#VALUE!</v>
      </c>
      <c r="P850" s="4" t="str">
        <f t="shared" si="12"/>
        <v>NO RX</v>
      </c>
      <c r="Q850" s="2" t="b">
        <v>0</v>
      </c>
      <c r="R850" s="4" t="str">
        <f t="shared" si="41"/>
        <v>LOW</v>
      </c>
      <c r="S850" s="3">
        <v>44068.0</v>
      </c>
      <c r="T850" s="136">
        <f t="shared" si="42"/>
        <v>44497</v>
      </c>
      <c r="U850" s="4" t="str">
        <f t="shared" si="15"/>
        <v>DUE COMM</v>
      </c>
      <c r="V850" s="4" t="str">
        <f t="shared" si="16"/>
        <v> </v>
      </c>
      <c r="W850" s="123"/>
      <c r="X850" s="123"/>
      <c r="Y850" s="123"/>
      <c r="Z850" s="123"/>
      <c r="AA850" s="123"/>
      <c r="AB850" s="123"/>
      <c r="AC850" s="123"/>
      <c r="AD850" s="123"/>
      <c r="AE850" s="123"/>
    </row>
    <row r="851">
      <c r="A851" s="142">
        <v>13178.0</v>
      </c>
      <c r="B851" s="2" t="s">
        <v>6461</v>
      </c>
      <c r="C851" s="124" t="b">
        <v>0</v>
      </c>
      <c r="D851" s="3" t="s">
        <v>6461</v>
      </c>
      <c r="E851" s="128" t="str">
        <f t="shared" si="29"/>
        <v>#VALUE!</v>
      </c>
      <c r="F851" s="128" t="str">
        <f t="shared" si="30"/>
        <v>#VALUE!</v>
      </c>
      <c r="G851" s="128" t="str">
        <f t="shared" si="31"/>
        <v>#VALUE!</v>
      </c>
      <c r="H851" s="128" t="str">
        <f t="shared" si="32"/>
        <v>#VALUE!</v>
      </c>
      <c r="I851" s="128" t="str">
        <f t="shared" si="33"/>
        <v>#VALUE!</v>
      </c>
      <c r="J851" s="128" t="str">
        <f t="shared" si="34"/>
        <v>#VALUE!</v>
      </c>
      <c r="K851" s="128" t="str">
        <f t="shared" si="35"/>
        <v>#VALUE!</v>
      </c>
      <c r="L851" s="128" t="str">
        <f t="shared" si="36"/>
        <v>#VALUE!</v>
      </c>
      <c r="M851" s="128" t="str">
        <f t="shared" si="37"/>
        <v>#VALUE!</v>
      </c>
      <c r="N851" s="128" t="str">
        <f t="shared" si="38"/>
        <v>#VALUE!</v>
      </c>
      <c r="O851" s="128" t="str">
        <f t="shared" si="39"/>
        <v>#VALUE!</v>
      </c>
      <c r="P851" s="4" t="str">
        <f t="shared" si="12"/>
        <v>NO RX</v>
      </c>
      <c r="Q851" s="4" t="b">
        <v>0</v>
      </c>
      <c r="R851" s="4" t="str">
        <f t="shared" si="41"/>
        <v>LOW</v>
      </c>
      <c r="S851" s="3"/>
      <c r="T851" s="3" t="str">
        <f t="shared" si="42"/>
        <v> - </v>
      </c>
      <c r="U851" s="4" t="str">
        <f t="shared" si="15"/>
        <v>DUE COMM</v>
      </c>
      <c r="V851" s="4" t="str">
        <f t="shared" si="16"/>
        <v> </v>
      </c>
      <c r="W851" s="123"/>
      <c r="X851" s="123"/>
      <c r="Y851" s="123"/>
      <c r="Z851" s="123"/>
      <c r="AA851" s="123"/>
      <c r="AB851" s="123"/>
      <c r="AC851" s="123"/>
      <c r="AD851" s="123"/>
      <c r="AE851" s="123"/>
    </row>
    <row r="852">
      <c r="A852" s="130">
        <v>13179.0</v>
      </c>
      <c r="B852" s="131" t="s">
        <v>6801</v>
      </c>
      <c r="C852" s="132" t="b">
        <v>1</v>
      </c>
      <c r="D852" s="133">
        <v>44390.0</v>
      </c>
      <c r="E852" s="128" t="str">
        <f t="shared" si="29"/>
        <v>#VALUE!</v>
      </c>
      <c r="F852" s="134" t="str">
        <f t="shared" si="30"/>
        <v>OPI RX</v>
      </c>
      <c r="G852" s="128" t="str">
        <f t="shared" si="31"/>
        <v>#VALUE!</v>
      </c>
      <c r="H852" s="128" t="str">
        <f t="shared" si="32"/>
        <v>#VALUE!</v>
      </c>
      <c r="I852" s="128" t="str">
        <f t="shared" si="33"/>
        <v>#VALUE!</v>
      </c>
      <c r="J852" s="128" t="str">
        <f t="shared" si="34"/>
        <v>#VALUE!</v>
      </c>
      <c r="K852" s="128" t="str">
        <f t="shared" si="35"/>
        <v>#VALUE!</v>
      </c>
      <c r="L852" s="128" t="str">
        <f t="shared" si="36"/>
        <v>#VALUE!</v>
      </c>
      <c r="M852" s="128" t="str">
        <f t="shared" si="37"/>
        <v>#VALUE!</v>
      </c>
      <c r="N852" s="128" t="str">
        <f t="shared" si="38"/>
        <v>#VALUE!</v>
      </c>
      <c r="O852" s="128" t="str">
        <f t="shared" si="39"/>
        <v>#VALUE!</v>
      </c>
      <c r="P852" s="135" t="str">
        <f t="shared" si="12"/>
        <v>OPIOIDS</v>
      </c>
      <c r="Q852" s="2" t="b">
        <v>0</v>
      </c>
      <c r="R852" s="4" t="str">
        <f t="shared" si="41"/>
        <v>LOW</v>
      </c>
      <c r="S852" s="3"/>
      <c r="T852" s="136">
        <f t="shared" si="42"/>
        <v>44390</v>
      </c>
      <c r="U852" s="4" t="str">
        <f t="shared" si="15"/>
        <v>DUE COMM</v>
      </c>
      <c r="V852" s="4" t="str">
        <f t="shared" si="16"/>
        <v> </v>
      </c>
      <c r="W852" s="123"/>
      <c r="X852" s="123"/>
      <c r="Y852" s="123"/>
      <c r="Z852" s="123"/>
      <c r="AA852" s="123"/>
      <c r="AB852" s="123"/>
      <c r="AC852" s="123"/>
      <c r="AD852" s="123"/>
      <c r="AE852" s="123"/>
    </row>
    <row r="853">
      <c r="A853" s="127">
        <v>13180.0</v>
      </c>
      <c r="B853" s="2" t="s">
        <v>6461</v>
      </c>
      <c r="C853" s="124" t="b">
        <v>0</v>
      </c>
      <c r="D853" s="3" t="s">
        <v>6461</v>
      </c>
      <c r="E853" s="128" t="str">
        <f t="shared" si="29"/>
        <v>#VALUE!</v>
      </c>
      <c r="F853" s="128" t="str">
        <f t="shared" si="30"/>
        <v>#VALUE!</v>
      </c>
      <c r="G853" s="128" t="str">
        <f t="shared" si="31"/>
        <v>#VALUE!</v>
      </c>
      <c r="H853" s="128" t="str">
        <f t="shared" si="32"/>
        <v>#VALUE!</v>
      </c>
      <c r="I853" s="128" t="str">
        <f t="shared" si="33"/>
        <v>#VALUE!</v>
      </c>
      <c r="J853" s="128" t="str">
        <f t="shared" si="34"/>
        <v>#VALUE!</v>
      </c>
      <c r="K853" s="128" t="str">
        <f t="shared" si="35"/>
        <v>#VALUE!</v>
      </c>
      <c r="L853" s="128" t="str">
        <f t="shared" si="36"/>
        <v>#VALUE!</v>
      </c>
      <c r="M853" s="128" t="str">
        <f t="shared" si="37"/>
        <v>#VALUE!</v>
      </c>
      <c r="N853" s="128" t="str">
        <f t="shared" si="38"/>
        <v>#VALUE!</v>
      </c>
      <c r="O853" s="128" t="str">
        <f t="shared" si="39"/>
        <v>#VALUE!</v>
      </c>
      <c r="P853" s="4" t="str">
        <f t="shared" si="12"/>
        <v>NO RX</v>
      </c>
      <c r="Q853" s="4" t="b">
        <v>0</v>
      </c>
      <c r="R853" s="4" t="str">
        <f t="shared" si="41"/>
        <v>LOW</v>
      </c>
      <c r="S853" s="3"/>
      <c r="T853" s="3" t="str">
        <f t="shared" si="42"/>
        <v> - </v>
      </c>
      <c r="U853" s="4" t="str">
        <f t="shared" si="15"/>
        <v>DUE COMM</v>
      </c>
      <c r="V853" s="4" t="str">
        <f t="shared" si="16"/>
        <v> </v>
      </c>
      <c r="W853" s="123"/>
      <c r="X853" s="123"/>
      <c r="Y853" s="123"/>
      <c r="Z853" s="123"/>
      <c r="AA853" s="123"/>
      <c r="AB853" s="123"/>
      <c r="AC853" s="123"/>
      <c r="AD853" s="123"/>
      <c r="AE853" s="123"/>
    </row>
    <row r="854">
      <c r="A854" s="137">
        <v>13182.0</v>
      </c>
      <c r="B854" s="138" t="s">
        <v>6802</v>
      </c>
      <c r="C854" s="139" t="b">
        <v>1</v>
      </c>
      <c r="D854" s="133">
        <v>44461.0</v>
      </c>
      <c r="E854" s="128" t="str">
        <f t="shared" si="29"/>
        <v>#VALUE!</v>
      </c>
      <c r="F854" s="128" t="str">
        <f t="shared" si="30"/>
        <v>#VALUE!</v>
      </c>
      <c r="G854" s="128" t="str">
        <f t="shared" si="31"/>
        <v>#VALUE!</v>
      </c>
      <c r="H854" s="128" t="str">
        <f t="shared" si="32"/>
        <v>#VALUE!</v>
      </c>
      <c r="I854" s="128" t="str">
        <f t="shared" si="33"/>
        <v>#VALUE!</v>
      </c>
      <c r="J854" s="128" t="str">
        <f t="shared" si="34"/>
        <v>#VALUE!</v>
      </c>
      <c r="K854" s="128" t="str">
        <f t="shared" si="35"/>
        <v>#VALUE!</v>
      </c>
      <c r="L854" s="128" t="str">
        <f t="shared" si="36"/>
        <v>#VALUE!</v>
      </c>
      <c r="M854" s="128" t="str">
        <f t="shared" si="37"/>
        <v>#VALUE!</v>
      </c>
      <c r="N854" s="128" t="str">
        <f t="shared" si="38"/>
        <v>#VALUE!</v>
      </c>
      <c r="O854" s="128" t="str">
        <f t="shared" si="39"/>
        <v>#VALUE!</v>
      </c>
      <c r="P854" s="4" t="str">
        <f t="shared" si="12"/>
        <v>NO RX</v>
      </c>
      <c r="Q854" s="4" t="b">
        <v>0</v>
      </c>
      <c r="R854" s="4" t="str">
        <f t="shared" si="41"/>
        <v>LOW</v>
      </c>
      <c r="S854" s="3"/>
      <c r="T854" s="136">
        <f t="shared" si="42"/>
        <v>44461</v>
      </c>
      <c r="U854" s="4" t="str">
        <f t="shared" si="15"/>
        <v>DUE COMM</v>
      </c>
      <c r="V854" s="4" t="str">
        <f t="shared" si="16"/>
        <v> </v>
      </c>
      <c r="W854" s="123"/>
      <c r="X854" s="123"/>
      <c r="Y854" s="123"/>
      <c r="Z854" s="123"/>
      <c r="AA854" s="123"/>
      <c r="AB854" s="123"/>
      <c r="AC854" s="123"/>
      <c r="AD854" s="123"/>
      <c r="AE854" s="123"/>
    </row>
    <row r="855">
      <c r="A855" s="130">
        <v>13183.0</v>
      </c>
      <c r="B855" s="131" t="s">
        <v>6500</v>
      </c>
      <c r="C855" s="139" t="b">
        <v>1</v>
      </c>
      <c r="D855" s="133">
        <v>44483.0</v>
      </c>
      <c r="E855" s="128" t="str">
        <f t="shared" si="29"/>
        <v>#VALUE!</v>
      </c>
      <c r="F855" s="128" t="str">
        <f t="shared" si="30"/>
        <v>#VALUE!</v>
      </c>
      <c r="G855" s="128" t="str">
        <f t="shared" si="31"/>
        <v>#VALUE!</v>
      </c>
      <c r="H855" s="128" t="str">
        <f t="shared" si="32"/>
        <v>#VALUE!</v>
      </c>
      <c r="I855" s="128" t="str">
        <f t="shared" si="33"/>
        <v>#VALUE!</v>
      </c>
      <c r="J855" s="128" t="str">
        <f t="shared" si="34"/>
        <v>#VALUE!</v>
      </c>
      <c r="K855" s="128" t="str">
        <f t="shared" si="35"/>
        <v>#VALUE!</v>
      </c>
      <c r="L855" s="128" t="str">
        <f t="shared" si="36"/>
        <v>#VALUE!</v>
      </c>
      <c r="M855" s="134" t="str">
        <f t="shared" si="37"/>
        <v>OPI RX</v>
      </c>
      <c r="N855" s="128" t="str">
        <f t="shared" si="38"/>
        <v>#VALUE!</v>
      </c>
      <c r="O855" s="128" t="str">
        <f t="shared" si="39"/>
        <v>#VALUE!</v>
      </c>
      <c r="P855" s="135" t="str">
        <f t="shared" si="12"/>
        <v>OPIOIDS</v>
      </c>
      <c r="Q855" s="4" t="b">
        <v>0</v>
      </c>
      <c r="R855" s="4" t="str">
        <f t="shared" si="41"/>
        <v>LOW</v>
      </c>
      <c r="S855" s="3">
        <v>44124.0</v>
      </c>
      <c r="T855" s="136">
        <f t="shared" si="42"/>
        <v>44483</v>
      </c>
      <c r="U855" s="4" t="str">
        <f t="shared" si="15"/>
        <v>DUE COMM</v>
      </c>
      <c r="V855" s="4" t="str">
        <f t="shared" si="16"/>
        <v> </v>
      </c>
      <c r="W855" s="123"/>
      <c r="X855" s="123"/>
      <c r="Y855" s="123"/>
      <c r="Z855" s="123"/>
      <c r="AA855" s="123"/>
      <c r="AB855" s="123"/>
      <c r="AC855" s="123"/>
      <c r="AD855" s="123"/>
      <c r="AE855" s="123"/>
    </row>
    <row r="856">
      <c r="A856" s="137">
        <v>13187.0</v>
      </c>
      <c r="B856" s="138" t="s">
        <v>6803</v>
      </c>
      <c r="C856" s="132" t="b">
        <v>1</v>
      </c>
      <c r="D856" s="133">
        <v>44557.0</v>
      </c>
      <c r="E856" s="128" t="str">
        <f t="shared" si="29"/>
        <v>#VALUE!</v>
      </c>
      <c r="F856" s="134" t="str">
        <f t="shared" si="30"/>
        <v>OPI RX</v>
      </c>
      <c r="G856" s="128" t="str">
        <f t="shared" si="31"/>
        <v>#VALUE!</v>
      </c>
      <c r="H856" s="134" t="str">
        <f t="shared" si="32"/>
        <v>OPI RX</v>
      </c>
      <c r="I856" s="128" t="str">
        <f t="shared" si="33"/>
        <v>#VALUE!</v>
      </c>
      <c r="J856" s="128" t="str">
        <f t="shared" si="34"/>
        <v>#VALUE!</v>
      </c>
      <c r="K856" s="128" t="str">
        <f t="shared" si="35"/>
        <v>#VALUE!</v>
      </c>
      <c r="L856" s="128" t="str">
        <f t="shared" si="36"/>
        <v>#VALUE!</v>
      </c>
      <c r="M856" s="128" t="str">
        <f t="shared" si="37"/>
        <v>#VALUE!</v>
      </c>
      <c r="N856" s="128" t="str">
        <f t="shared" si="38"/>
        <v>#VALUE!</v>
      </c>
      <c r="O856" s="128" t="str">
        <f t="shared" si="39"/>
        <v>#VALUE!</v>
      </c>
      <c r="P856" s="135" t="str">
        <f t="shared" si="12"/>
        <v>OPIOIDS</v>
      </c>
      <c r="Q856" s="2" t="b">
        <v>1</v>
      </c>
      <c r="R856" s="135" t="str">
        <f t="shared" si="41"/>
        <v>HIGH</v>
      </c>
      <c r="S856" s="3">
        <v>44249.0</v>
      </c>
      <c r="T856" s="136">
        <f t="shared" si="42"/>
        <v>44557</v>
      </c>
      <c r="U856" s="4" t="str">
        <f t="shared" si="15"/>
        <v> </v>
      </c>
      <c r="V856" s="4" t="str">
        <f t="shared" si="16"/>
        <v> </v>
      </c>
      <c r="W856" s="1"/>
      <c r="X856" s="123"/>
      <c r="Y856" s="123"/>
      <c r="Z856" s="123"/>
      <c r="AA856" s="123"/>
      <c r="AB856" s="123"/>
      <c r="AC856" s="123"/>
      <c r="AD856" s="123"/>
      <c r="AE856" s="123"/>
    </row>
    <row r="857">
      <c r="A857" s="137">
        <v>13194.0</v>
      </c>
      <c r="B857" s="138" t="s">
        <v>6804</v>
      </c>
      <c r="C857" s="132" t="b">
        <v>1</v>
      </c>
      <c r="D857" s="133">
        <v>44467.0</v>
      </c>
      <c r="E857" s="128" t="str">
        <f t="shared" si="29"/>
        <v>#VALUE!</v>
      </c>
      <c r="F857" s="128" t="str">
        <f t="shared" si="30"/>
        <v>#VALUE!</v>
      </c>
      <c r="G857" s="128" t="str">
        <f t="shared" si="31"/>
        <v>#VALUE!</v>
      </c>
      <c r="H857" s="128" t="str">
        <f t="shared" si="32"/>
        <v>#VALUE!</v>
      </c>
      <c r="I857" s="128" t="str">
        <f t="shared" si="33"/>
        <v>#VALUE!</v>
      </c>
      <c r="J857" s="128" t="str">
        <f t="shared" si="34"/>
        <v>#VALUE!</v>
      </c>
      <c r="K857" s="128" t="str">
        <f t="shared" si="35"/>
        <v>#VALUE!</v>
      </c>
      <c r="L857" s="128" t="str">
        <f t="shared" si="36"/>
        <v>#VALUE!</v>
      </c>
      <c r="M857" s="128" t="str">
        <f t="shared" si="37"/>
        <v>#VALUE!</v>
      </c>
      <c r="N857" s="128" t="str">
        <f t="shared" si="38"/>
        <v>#VALUE!</v>
      </c>
      <c r="O857" s="128" t="str">
        <f t="shared" si="39"/>
        <v>#VALUE!</v>
      </c>
      <c r="P857" s="4" t="str">
        <f t="shared" si="12"/>
        <v>NO RX</v>
      </c>
      <c r="Q857" s="4" t="b">
        <v>1</v>
      </c>
      <c r="R857" s="135" t="str">
        <f t="shared" si="41"/>
        <v>HIGH</v>
      </c>
      <c r="S857" s="3">
        <v>44074.0</v>
      </c>
      <c r="T857" s="136">
        <f t="shared" si="42"/>
        <v>44467</v>
      </c>
      <c r="U857" s="4" t="str">
        <f t="shared" si="15"/>
        <v>DUE COMM</v>
      </c>
      <c r="V857" s="4" t="str">
        <f t="shared" si="16"/>
        <v> </v>
      </c>
      <c r="W857" s="123"/>
      <c r="X857" s="123"/>
      <c r="Y857" s="123"/>
      <c r="Z857" s="123"/>
      <c r="AA857" s="123"/>
      <c r="AB857" s="123"/>
      <c r="AC857" s="123"/>
      <c r="AD857" s="123"/>
      <c r="AE857" s="123"/>
    </row>
    <row r="858">
      <c r="A858" s="130">
        <v>13199.0</v>
      </c>
      <c r="B858" s="131" t="s">
        <v>6512</v>
      </c>
      <c r="C858" s="139" t="b">
        <v>1</v>
      </c>
      <c r="D858" s="133">
        <v>44498.0</v>
      </c>
      <c r="E858" s="128" t="str">
        <f t="shared" si="29"/>
        <v>#VALUE!</v>
      </c>
      <c r="F858" s="128" t="str">
        <f t="shared" si="30"/>
        <v>#VALUE!</v>
      </c>
      <c r="G858" s="128" t="str">
        <f t="shared" si="31"/>
        <v>#VALUE!</v>
      </c>
      <c r="H858" s="128" t="str">
        <f t="shared" si="32"/>
        <v>#VALUE!</v>
      </c>
      <c r="I858" s="128" t="str">
        <f t="shared" si="33"/>
        <v>#VALUE!</v>
      </c>
      <c r="J858" s="128" t="str">
        <f t="shared" si="34"/>
        <v>#VALUE!</v>
      </c>
      <c r="K858" s="128" t="str">
        <f t="shared" si="35"/>
        <v>#VALUE!</v>
      </c>
      <c r="L858" s="128" t="str">
        <f t="shared" si="36"/>
        <v>#VALUE!</v>
      </c>
      <c r="M858" s="134" t="str">
        <f t="shared" si="37"/>
        <v>OPI RX</v>
      </c>
      <c r="N858" s="128" t="str">
        <f t="shared" si="38"/>
        <v>#VALUE!</v>
      </c>
      <c r="O858" s="128" t="str">
        <f t="shared" si="39"/>
        <v>#VALUE!</v>
      </c>
      <c r="P858" s="135" t="str">
        <f t="shared" si="12"/>
        <v>OPIOIDS</v>
      </c>
      <c r="Q858" s="4" t="b">
        <v>1</v>
      </c>
      <c r="R858" s="135" t="str">
        <f t="shared" si="41"/>
        <v>HIGH</v>
      </c>
      <c r="S858" s="3">
        <v>44467.0</v>
      </c>
      <c r="T858" s="136">
        <f t="shared" si="42"/>
        <v>44498</v>
      </c>
      <c r="U858" s="4" t="str">
        <f t="shared" si="15"/>
        <v> </v>
      </c>
      <c r="V858" s="4" t="str">
        <f t="shared" si="16"/>
        <v> </v>
      </c>
      <c r="W858" s="123"/>
      <c r="X858" s="123"/>
      <c r="Y858" s="123"/>
      <c r="Z858" s="123"/>
      <c r="AA858" s="123"/>
      <c r="AB858" s="123"/>
      <c r="AC858" s="123"/>
      <c r="AD858" s="123"/>
      <c r="AE858" s="123"/>
    </row>
    <row r="859">
      <c r="A859" s="137">
        <v>13203.0</v>
      </c>
      <c r="B859" s="131" t="s">
        <v>6461</v>
      </c>
      <c r="C859" s="132" t="b">
        <v>1</v>
      </c>
      <c r="D859" s="133">
        <v>44480.0</v>
      </c>
      <c r="E859" s="128" t="str">
        <f t="shared" si="29"/>
        <v>#VALUE!</v>
      </c>
      <c r="F859" s="128" t="str">
        <f t="shared" si="30"/>
        <v>#VALUE!</v>
      </c>
      <c r="G859" s="128" t="str">
        <f t="shared" si="31"/>
        <v>#VALUE!</v>
      </c>
      <c r="H859" s="128" t="str">
        <f t="shared" si="32"/>
        <v>#VALUE!</v>
      </c>
      <c r="I859" s="128" t="str">
        <f t="shared" si="33"/>
        <v>#VALUE!</v>
      </c>
      <c r="J859" s="128" t="str">
        <f t="shared" si="34"/>
        <v>#VALUE!</v>
      </c>
      <c r="K859" s="128" t="str">
        <f t="shared" si="35"/>
        <v>#VALUE!</v>
      </c>
      <c r="L859" s="128" t="str">
        <f t="shared" si="36"/>
        <v>#VALUE!</v>
      </c>
      <c r="M859" s="128" t="str">
        <f t="shared" si="37"/>
        <v>#VALUE!</v>
      </c>
      <c r="N859" s="128" t="str">
        <f t="shared" si="38"/>
        <v>#VALUE!</v>
      </c>
      <c r="O859" s="128" t="str">
        <f t="shared" si="39"/>
        <v>#VALUE!</v>
      </c>
      <c r="P859" s="4" t="str">
        <f t="shared" si="12"/>
        <v>NO RX</v>
      </c>
      <c r="Q859" s="4" t="b">
        <v>0</v>
      </c>
      <c r="R859" s="4" t="str">
        <f t="shared" si="41"/>
        <v>LOW</v>
      </c>
      <c r="S859" s="3">
        <v>44469.0</v>
      </c>
      <c r="T859" s="136">
        <f t="shared" si="42"/>
        <v>44480</v>
      </c>
      <c r="U859" s="4" t="str">
        <f t="shared" si="15"/>
        <v> </v>
      </c>
      <c r="V859" s="4" t="str">
        <f t="shared" si="16"/>
        <v> </v>
      </c>
      <c r="W859" s="123"/>
      <c r="X859" s="123"/>
      <c r="Y859" s="123"/>
      <c r="Z859" s="123"/>
      <c r="AA859" s="123"/>
      <c r="AB859" s="123"/>
      <c r="AC859" s="123"/>
      <c r="AD859" s="123"/>
      <c r="AE859" s="123"/>
    </row>
    <row r="860">
      <c r="A860" s="137">
        <v>13205.0</v>
      </c>
      <c r="B860" s="138" t="s">
        <v>6520</v>
      </c>
      <c r="C860" s="139" t="b">
        <v>1</v>
      </c>
      <c r="D860" s="133">
        <v>44421.0</v>
      </c>
      <c r="E860" s="128" t="str">
        <f t="shared" si="29"/>
        <v>#VALUE!</v>
      </c>
      <c r="F860" s="134" t="str">
        <f t="shared" si="30"/>
        <v>OPI RX</v>
      </c>
      <c r="G860" s="128" t="str">
        <f t="shared" si="31"/>
        <v>#VALUE!</v>
      </c>
      <c r="H860" s="128" t="str">
        <f t="shared" si="32"/>
        <v>#VALUE!</v>
      </c>
      <c r="I860" s="128" t="str">
        <f t="shared" si="33"/>
        <v>#VALUE!</v>
      </c>
      <c r="J860" s="128" t="str">
        <f t="shared" si="34"/>
        <v>#VALUE!</v>
      </c>
      <c r="K860" s="128" t="str">
        <f t="shared" si="35"/>
        <v>#VALUE!</v>
      </c>
      <c r="L860" s="128" t="str">
        <f t="shared" si="36"/>
        <v>#VALUE!</v>
      </c>
      <c r="M860" s="128" t="str">
        <f t="shared" si="37"/>
        <v>#VALUE!</v>
      </c>
      <c r="N860" s="128" t="str">
        <f t="shared" si="38"/>
        <v>#VALUE!</v>
      </c>
      <c r="O860" s="128" t="str">
        <f t="shared" si="39"/>
        <v>#VALUE!</v>
      </c>
      <c r="P860" s="135" t="str">
        <f t="shared" si="12"/>
        <v>OPIOIDS</v>
      </c>
      <c r="Q860" s="4" t="b">
        <v>0</v>
      </c>
      <c r="R860" s="4" t="str">
        <f t="shared" si="41"/>
        <v>LOW</v>
      </c>
      <c r="S860" s="3"/>
      <c r="T860" s="136">
        <f t="shared" si="42"/>
        <v>44421</v>
      </c>
      <c r="U860" s="4" t="str">
        <f t="shared" si="15"/>
        <v>DUE COMM</v>
      </c>
      <c r="V860" s="4" t="str">
        <f t="shared" si="16"/>
        <v> </v>
      </c>
      <c r="W860" s="123"/>
      <c r="X860" s="123"/>
      <c r="Y860" s="123"/>
      <c r="Z860" s="123"/>
      <c r="AA860" s="123"/>
      <c r="AB860" s="123"/>
      <c r="AC860" s="123"/>
      <c r="AD860" s="123"/>
      <c r="AE860" s="123"/>
    </row>
    <row r="861">
      <c r="A861" s="142">
        <v>13210.0</v>
      </c>
      <c r="B861" s="143" t="s">
        <v>6491</v>
      </c>
      <c r="C861" s="124" t="b">
        <v>0</v>
      </c>
      <c r="D861" s="3" t="s">
        <v>6461</v>
      </c>
      <c r="E861" s="128" t="str">
        <f t="shared" si="29"/>
        <v>#VALUE!</v>
      </c>
      <c r="F861" s="134" t="str">
        <f t="shared" si="30"/>
        <v>OPI RX</v>
      </c>
      <c r="G861" s="128" t="str">
        <f t="shared" si="31"/>
        <v>#VALUE!</v>
      </c>
      <c r="H861" s="128" t="str">
        <f t="shared" si="32"/>
        <v>#VALUE!</v>
      </c>
      <c r="I861" s="128" t="str">
        <f t="shared" si="33"/>
        <v>#VALUE!</v>
      </c>
      <c r="J861" s="128" t="str">
        <f t="shared" si="34"/>
        <v>#VALUE!</v>
      </c>
      <c r="K861" s="128" t="str">
        <f t="shared" si="35"/>
        <v>#VALUE!</v>
      </c>
      <c r="L861" s="128" t="str">
        <f t="shared" si="36"/>
        <v>#VALUE!</v>
      </c>
      <c r="M861" s="128" t="str">
        <f t="shared" si="37"/>
        <v>#VALUE!</v>
      </c>
      <c r="N861" s="128" t="str">
        <f t="shared" si="38"/>
        <v>#VALUE!</v>
      </c>
      <c r="O861" s="128" t="str">
        <f t="shared" si="39"/>
        <v>#VALUE!</v>
      </c>
      <c r="P861" s="135" t="str">
        <f t="shared" si="12"/>
        <v>OPIOIDS</v>
      </c>
      <c r="Q861" s="4" t="b">
        <v>0</v>
      </c>
      <c r="R861" s="4" t="str">
        <f t="shared" si="41"/>
        <v>LOW</v>
      </c>
      <c r="S861" s="3"/>
      <c r="T861" s="3" t="str">
        <f t="shared" si="42"/>
        <v> - </v>
      </c>
      <c r="U861" s="4" t="str">
        <f t="shared" si="15"/>
        <v>DUE COMM</v>
      </c>
      <c r="V861" s="4" t="str">
        <f t="shared" si="16"/>
        <v> </v>
      </c>
      <c r="W861" s="123"/>
      <c r="X861" s="123"/>
      <c r="Y861" s="123"/>
      <c r="Z861" s="123"/>
      <c r="AA861" s="123"/>
      <c r="AB861" s="123"/>
      <c r="AC861" s="123"/>
      <c r="AD861" s="123"/>
      <c r="AE861" s="123"/>
    </row>
    <row r="862">
      <c r="A862" s="130">
        <v>13215.0</v>
      </c>
      <c r="B862" s="131" t="s">
        <v>6752</v>
      </c>
      <c r="C862" s="139" t="b">
        <v>1</v>
      </c>
      <c r="D862" s="133">
        <v>44467.0</v>
      </c>
      <c r="E862" s="128" t="str">
        <f t="shared" si="29"/>
        <v>#VALUE!</v>
      </c>
      <c r="F862" s="134" t="str">
        <f t="shared" si="30"/>
        <v>OPI RX</v>
      </c>
      <c r="G862" s="128" t="str">
        <f t="shared" si="31"/>
        <v>#VALUE!</v>
      </c>
      <c r="H862" s="128" t="str">
        <f t="shared" si="32"/>
        <v>#VALUE!</v>
      </c>
      <c r="I862" s="128" t="str">
        <f t="shared" si="33"/>
        <v>#VALUE!</v>
      </c>
      <c r="J862" s="128" t="str">
        <f t="shared" si="34"/>
        <v>#VALUE!</v>
      </c>
      <c r="K862" s="128" t="str">
        <f t="shared" si="35"/>
        <v>#VALUE!</v>
      </c>
      <c r="L862" s="128" t="str">
        <f t="shared" si="36"/>
        <v>#VALUE!</v>
      </c>
      <c r="M862" s="128" t="str">
        <f t="shared" si="37"/>
        <v>#VALUE!</v>
      </c>
      <c r="N862" s="128" t="str">
        <f t="shared" si="38"/>
        <v>#VALUE!</v>
      </c>
      <c r="O862" s="128" t="str">
        <f t="shared" si="39"/>
        <v>#VALUE!</v>
      </c>
      <c r="P862" s="135" t="str">
        <f t="shared" si="12"/>
        <v>OPIOIDS</v>
      </c>
      <c r="Q862" s="4" t="b">
        <v>1</v>
      </c>
      <c r="R862" s="135" t="str">
        <f t="shared" si="41"/>
        <v>HIGH</v>
      </c>
      <c r="S862" s="3">
        <v>44061.0</v>
      </c>
      <c r="T862" s="136">
        <f t="shared" si="42"/>
        <v>44467</v>
      </c>
      <c r="U862" s="4" t="str">
        <f t="shared" si="15"/>
        <v>DUE COMM</v>
      </c>
      <c r="V862" s="4" t="str">
        <f t="shared" si="16"/>
        <v> </v>
      </c>
      <c r="W862" s="123"/>
      <c r="X862" s="123"/>
      <c r="Y862" s="123"/>
      <c r="Z862" s="123"/>
      <c r="AA862" s="123"/>
      <c r="AB862" s="123"/>
      <c r="AC862" s="123"/>
      <c r="AD862" s="123"/>
      <c r="AE862" s="123"/>
    </row>
    <row r="863">
      <c r="A863" s="130">
        <v>13217.0</v>
      </c>
      <c r="B863" s="131" t="s">
        <v>6461</v>
      </c>
      <c r="C863" s="139" t="b">
        <v>1</v>
      </c>
      <c r="D863" s="133">
        <v>44387.0</v>
      </c>
      <c r="E863" s="128" t="str">
        <f t="shared" si="29"/>
        <v>#VALUE!</v>
      </c>
      <c r="F863" s="128" t="str">
        <f t="shared" si="30"/>
        <v>#VALUE!</v>
      </c>
      <c r="G863" s="128" t="str">
        <f t="shared" si="31"/>
        <v>#VALUE!</v>
      </c>
      <c r="H863" s="128" t="str">
        <f t="shared" si="32"/>
        <v>#VALUE!</v>
      </c>
      <c r="I863" s="128" t="str">
        <f t="shared" si="33"/>
        <v>#VALUE!</v>
      </c>
      <c r="J863" s="128" t="str">
        <f t="shared" si="34"/>
        <v>#VALUE!</v>
      </c>
      <c r="K863" s="128" t="str">
        <f t="shared" si="35"/>
        <v>#VALUE!</v>
      </c>
      <c r="L863" s="128" t="str">
        <f t="shared" si="36"/>
        <v>#VALUE!</v>
      </c>
      <c r="M863" s="128" t="str">
        <f t="shared" si="37"/>
        <v>#VALUE!</v>
      </c>
      <c r="N863" s="128" t="str">
        <f t="shared" si="38"/>
        <v>#VALUE!</v>
      </c>
      <c r="O863" s="128" t="str">
        <f t="shared" si="39"/>
        <v>#VALUE!</v>
      </c>
      <c r="P863" s="4" t="str">
        <f t="shared" si="12"/>
        <v>NO RX</v>
      </c>
      <c r="Q863" s="4" t="b">
        <v>0</v>
      </c>
      <c r="R863" s="4" t="str">
        <f t="shared" si="41"/>
        <v>LOW</v>
      </c>
      <c r="S863" s="3"/>
      <c r="T863" s="136">
        <f t="shared" si="42"/>
        <v>44387</v>
      </c>
      <c r="U863" s="4" t="str">
        <f t="shared" si="15"/>
        <v>DUE COMM</v>
      </c>
      <c r="V863" s="4" t="str">
        <f t="shared" si="16"/>
        <v> </v>
      </c>
      <c r="W863" s="123"/>
      <c r="X863" s="123"/>
      <c r="Y863" s="123"/>
      <c r="Z863" s="123"/>
      <c r="AA863" s="123"/>
      <c r="AB863" s="123"/>
      <c r="AC863" s="123"/>
      <c r="AD863" s="123"/>
      <c r="AE863" s="123"/>
    </row>
    <row r="864">
      <c r="A864" s="137">
        <v>13225.0</v>
      </c>
      <c r="B864" s="138" t="s">
        <v>6463</v>
      </c>
      <c r="C864" s="139" t="b">
        <v>1</v>
      </c>
      <c r="D864" s="140">
        <v>44577.0</v>
      </c>
      <c r="E864" s="128" t="str">
        <f t="shared" si="29"/>
        <v>#VALUE!</v>
      </c>
      <c r="F864" s="134" t="str">
        <f t="shared" si="30"/>
        <v>OPI RX</v>
      </c>
      <c r="G864" s="128" t="str">
        <f t="shared" si="31"/>
        <v>#VALUE!</v>
      </c>
      <c r="H864" s="128" t="str">
        <f t="shared" si="32"/>
        <v>#VALUE!</v>
      </c>
      <c r="I864" s="128" t="str">
        <f t="shared" si="33"/>
        <v>#VALUE!</v>
      </c>
      <c r="J864" s="128" t="str">
        <f t="shared" si="34"/>
        <v>#VALUE!</v>
      </c>
      <c r="K864" s="128" t="str">
        <f t="shared" si="35"/>
        <v>#VALUE!</v>
      </c>
      <c r="L864" s="128" t="str">
        <f t="shared" si="36"/>
        <v>#VALUE!</v>
      </c>
      <c r="M864" s="128" t="str">
        <f t="shared" si="37"/>
        <v>#VALUE!</v>
      </c>
      <c r="N864" s="128" t="str">
        <f t="shared" si="38"/>
        <v>#VALUE!</v>
      </c>
      <c r="O864" s="128" t="str">
        <f t="shared" si="39"/>
        <v>#VALUE!</v>
      </c>
      <c r="P864" s="135" t="str">
        <f t="shared" si="12"/>
        <v>OPIOIDS</v>
      </c>
      <c r="Q864" s="4" t="b">
        <v>0</v>
      </c>
      <c r="R864" s="4" t="str">
        <f t="shared" si="41"/>
        <v>LOW</v>
      </c>
      <c r="S864" s="3"/>
      <c r="T864" s="136">
        <f t="shared" si="42"/>
        <v>44577</v>
      </c>
      <c r="U864" s="4" t="str">
        <f t="shared" si="15"/>
        <v>DUE COMM</v>
      </c>
      <c r="V864" s="4" t="str">
        <f t="shared" si="16"/>
        <v> </v>
      </c>
      <c r="W864" s="123"/>
      <c r="X864" s="123"/>
      <c r="Y864" s="123"/>
      <c r="Z864" s="123"/>
      <c r="AA864" s="123"/>
      <c r="AB864" s="123"/>
      <c r="AC864" s="123"/>
      <c r="AD864" s="123"/>
      <c r="AE864" s="123"/>
    </row>
    <row r="865">
      <c r="A865" s="130">
        <v>13230.0</v>
      </c>
      <c r="B865" s="131" t="s">
        <v>6477</v>
      </c>
      <c r="C865" s="132" t="b">
        <v>1</v>
      </c>
      <c r="D865" s="133">
        <v>44533.0</v>
      </c>
      <c r="E865" s="128" t="str">
        <f t="shared" si="29"/>
        <v>#VALUE!</v>
      </c>
      <c r="F865" s="128" t="str">
        <f t="shared" si="30"/>
        <v>#VALUE!</v>
      </c>
      <c r="G865" s="128" t="str">
        <f t="shared" si="31"/>
        <v>#VALUE!</v>
      </c>
      <c r="H865" s="128" t="str">
        <f t="shared" si="32"/>
        <v>#VALUE!</v>
      </c>
      <c r="I865" s="128" t="str">
        <f t="shared" si="33"/>
        <v>#VALUE!</v>
      </c>
      <c r="J865" s="128" t="str">
        <f t="shared" si="34"/>
        <v>#VALUE!</v>
      </c>
      <c r="K865" s="128" t="str">
        <f t="shared" si="35"/>
        <v>#VALUE!</v>
      </c>
      <c r="L865" s="128" t="str">
        <f t="shared" si="36"/>
        <v>#VALUE!</v>
      </c>
      <c r="M865" s="128" t="str">
        <f t="shared" si="37"/>
        <v>#VALUE!</v>
      </c>
      <c r="N865" s="128" t="str">
        <f t="shared" si="38"/>
        <v>#VALUE!</v>
      </c>
      <c r="O865" s="128" t="str">
        <f t="shared" si="39"/>
        <v>#VALUE!</v>
      </c>
      <c r="P865" s="4" t="str">
        <f t="shared" si="12"/>
        <v>NO RX</v>
      </c>
      <c r="Q865" s="2" t="b">
        <v>0</v>
      </c>
      <c r="R865" s="4" t="str">
        <f t="shared" si="41"/>
        <v>LOW</v>
      </c>
      <c r="S865" s="3">
        <v>44062.0</v>
      </c>
      <c r="T865" s="136">
        <f t="shared" si="42"/>
        <v>44533</v>
      </c>
      <c r="U865" s="4" t="str">
        <f t="shared" si="15"/>
        <v>DUE COMM</v>
      </c>
      <c r="V865" s="4" t="str">
        <f t="shared" si="16"/>
        <v> </v>
      </c>
      <c r="W865" s="123"/>
      <c r="X865" s="123"/>
      <c r="Y865" s="123"/>
      <c r="Z865" s="123"/>
      <c r="AA865" s="123"/>
      <c r="AB865" s="123"/>
      <c r="AC865" s="123"/>
      <c r="AD865" s="123"/>
      <c r="AE865" s="123"/>
    </row>
    <row r="866">
      <c r="A866" s="142">
        <v>13232.0</v>
      </c>
      <c r="B866" s="143" t="s">
        <v>6483</v>
      </c>
      <c r="C866" s="124" t="b">
        <v>0</v>
      </c>
      <c r="D866" s="3" t="s">
        <v>6461</v>
      </c>
      <c r="E866" s="128" t="str">
        <f t="shared" si="29"/>
        <v>#VALUE!</v>
      </c>
      <c r="F866" s="128" t="str">
        <f t="shared" si="30"/>
        <v>#VALUE!</v>
      </c>
      <c r="G866" s="128" t="str">
        <f t="shared" si="31"/>
        <v>#VALUE!</v>
      </c>
      <c r="H866" s="128" t="str">
        <f t="shared" si="32"/>
        <v>#VALUE!</v>
      </c>
      <c r="I866" s="128" t="str">
        <f t="shared" si="33"/>
        <v>#VALUE!</v>
      </c>
      <c r="J866" s="128" t="str">
        <f t="shared" si="34"/>
        <v>#VALUE!</v>
      </c>
      <c r="K866" s="128" t="str">
        <f t="shared" si="35"/>
        <v>#VALUE!</v>
      </c>
      <c r="L866" s="128" t="str">
        <f t="shared" si="36"/>
        <v>#VALUE!</v>
      </c>
      <c r="M866" s="128" t="str">
        <f t="shared" si="37"/>
        <v>#VALUE!</v>
      </c>
      <c r="N866" s="128" t="str">
        <f t="shared" si="38"/>
        <v>#VALUE!</v>
      </c>
      <c r="O866" s="128" t="str">
        <f t="shared" si="39"/>
        <v>#VALUE!</v>
      </c>
      <c r="P866" s="4" t="str">
        <f t="shared" si="12"/>
        <v>NO RX</v>
      </c>
      <c r="Q866" s="4" t="b">
        <v>0</v>
      </c>
      <c r="R866" s="4" t="str">
        <f t="shared" si="41"/>
        <v>LOW</v>
      </c>
      <c r="S866" s="3"/>
      <c r="T866" s="3" t="str">
        <f t="shared" si="42"/>
        <v> - </v>
      </c>
      <c r="U866" s="4" t="str">
        <f t="shared" si="15"/>
        <v>DUE COMM</v>
      </c>
      <c r="V866" s="4" t="str">
        <f t="shared" si="16"/>
        <v> </v>
      </c>
      <c r="W866" s="123"/>
      <c r="X866" s="123"/>
      <c r="Y866" s="123"/>
      <c r="Z866" s="123"/>
      <c r="AA866" s="123"/>
      <c r="AB866" s="123"/>
      <c r="AC866" s="123"/>
      <c r="AD866" s="123"/>
      <c r="AE866" s="123"/>
    </row>
    <row r="867">
      <c r="A867" s="130">
        <v>13234.0</v>
      </c>
      <c r="B867" s="131" t="s">
        <v>6488</v>
      </c>
      <c r="C867" s="132" t="b">
        <v>1</v>
      </c>
      <c r="D867" s="133">
        <v>44535.0</v>
      </c>
      <c r="E867" s="128" t="str">
        <f t="shared" si="29"/>
        <v>#VALUE!</v>
      </c>
      <c r="F867" s="134" t="str">
        <f t="shared" si="30"/>
        <v>OPI RX</v>
      </c>
      <c r="G867" s="128" t="str">
        <f t="shared" si="31"/>
        <v>#VALUE!</v>
      </c>
      <c r="H867" s="128" t="str">
        <f t="shared" si="32"/>
        <v>#VALUE!</v>
      </c>
      <c r="I867" s="128" t="str">
        <f t="shared" si="33"/>
        <v>#VALUE!</v>
      </c>
      <c r="J867" s="128" t="str">
        <f t="shared" si="34"/>
        <v>#VALUE!</v>
      </c>
      <c r="K867" s="128" t="str">
        <f t="shared" si="35"/>
        <v>#VALUE!</v>
      </c>
      <c r="L867" s="128" t="str">
        <f t="shared" si="36"/>
        <v>#VALUE!</v>
      </c>
      <c r="M867" s="128" t="str">
        <f t="shared" si="37"/>
        <v>#VALUE!</v>
      </c>
      <c r="N867" s="128" t="str">
        <f t="shared" si="38"/>
        <v>#VALUE!</v>
      </c>
      <c r="O867" s="128" t="str">
        <f t="shared" si="39"/>
        <v>#VALUE!</v>
      </c>
      <c r="P867" s="135" t="str">
        <f t="shared" si="12"/>
        <v>OPIOIDS</v>
      </c>
      <c r="Q867" s="2" t="b">
        <v>1</v>
      </c>
      <c r="R867" s="135" t="str">
        <f t="shared" si="41"/>
        <v>HIGH</v>
      </c>
      <c r="S867" s="3">
        <v>44518.0</v>
      </c>
      <c r="T867" s="136">
        <f t="shared" si="42"/>
        <v>44535</v>
      </c>
      <c r="U867" s="4" t="str">
        <f t="shared" si="15"/>
        <v> </v>
      </c>
      <c r="V867" s="4" t="str">
        <f t="shared" si="16"/>
        <v> </v>
      </c>
      <c r="W867" s="123"/>
      <c r="X867" s="123"/>
      <c r="Y867" s="123"/>
      <c r="Z867" s="123"/>
      <c r="AA867" s="123"/>
      <c r="AB867" s="123"/>
      <c r="AC867" s="123"/>
      <c r="AD867" s="123"/>
      <c r="AE867" s="123"/>
    </row>
    <row r="868">
      <c r="A868" s="137">
        <v>13235.0</v>
      </c>
      <c r="B868" s="131" t="s">
        <v>6805</v>
      </c>
      <c r="C868" s="132" t="b">
        <v>1</v>
      </c>
      <c r="D868" s="133">
        <v>44531.0</v>
      </c>
      <c r="E868" s="128" t="str">
        <f t="shared" si="29"/>
        <v>#VALUE!</v>
      </c>
      <c r="F868" s="128" t="str">
        <f t="shared" si="30"/>
        <v>#VALUE!</v>
      </c>
      <c r="G868" s="128" t="str">
        <f t="shared" si="31"/>
        <v>#VALUE!</v>
      </c>
      <c r="H868" s="128" t="str">
        <f t="shared" si="32"/>
        <v>#VALUE!</v>
      </c>
      <c r="I868" s="128" t="str">
        <f t="shared" si="33"/>
        <v>#VALUE!</v>
      </c>
      <c r="J868" s="128" t="str">
        <f t="shared" si="34"/>
        <v>#VALUE!</v>
      </c>
      <c r="K868" s="128" t="str">
        <f t="shared" si="35"/>
        <v>#VALUE!</v>
      </c>
      <c r="L868" s="128" t="str">
        <f t="shared" si="36"/>
        <v>#VALUE!</v>
      </c>
      <c r="M868" s="134" t="str">
        <f t="shared" si="37"/>
        <v>OPI RX</v>
      </c>
      <c r="N868" s="128" t="str">
        <f t="shared" si="38"/>
        <v>#VALUE!</v>
      </c>
      <c r="O868" s="128" t="str">
        <f t="shared" si="39"/>
        <v>#VALUE!</v>
      </c>
      <c r="P868" s="135" t="str">
        <f t="shared" si="12"/>
        <v>OPIOIDS</v>
      </c>
      <c r="Q868" s="4" t="b">
        <v>1</v>
      </c>
      <c r="R868" s="135" t="str">
        <f t="shared" si="41"/>
        <v>HIGH</v>
      </c>
      <c r="S868" s="3">
        <v>44082.0</v>
      </c>
      <c r="T868" s="136">
        <f t="shared" si="42"/>
        <v>44531</v>
      </c>
      <c r="U868" s="4" t="str">
        <f t="shared" si="15"/>
        <v>DUE COMM</v>
      </c>
      <c r="V868" s="4" t="str">
        <f t="shared" si="16"/>
        <v> </v>
      </c>
      <c r="W868" s="123"/>
      <c r="X868" s="123"/>
      <c r="Y868" s="123"/>
      <c r="Z868" s="123"/>
      <c r="AA868" s="123"/>
      <c r="AB868" s="123"/>
      <c r="AC868" s="123"/>
      <c r="AD868" s="123"/>
      <c r="AE868" s="123"/>
    </row>
    <row r="869">
      <c r="A869" s="130">
        <v>13236.0</v>
      </c>
      <c r="B869" s="131" t="s">
        <v>6646</v>
      </c>
      <c r="C869" s="139" t="b">
        <v>1</v>
      </c>
      <c r="D869" s="133">
        <v>44390.0</v>
      </c>
      <c r="E869" s="128" t="str">
        <f t="shared" si="29"/>
        <v>#VALUE!</v>
      </c>
      <c r="F869" s="128" t="str">
        <f t="shared" si="30"/>
        <v>#VALUE!</v>
      </c>
      <c r="G869" s="128" t="str">
        <f t="shared" si="31"/>
        <v>#VALUE!</v>
      </c>
      <c r="H869" s="128" t="str">
        <f t="shared" si="32"/>
        <v>#VALUE!</v>
      </c>
      <c r="I869" s="128" t="str">
        <f t="shared" si="33"/>
        <v>#VALUE!</v>
      </c>
      <c r="J869" s="128" t="str">
        <f t="shared" si="34"/>
        <v>#VALUE!</v>
      </c>
      <c r="K869" s="128" t="str">
        <f t="shared" si="35"/>
        <v>#VALUE!</v>
      </c>
      <c r="L869" s="128" t="str">
        <f t="shared" si="36"/>
        <v>#VALUE!</v>
      </c>
      <c r="M869" s="128" t="str">
        <f t="shared" si="37"/>
        <v>#VALUE!</v>
      </c>
      <c r="N869" s="128" t="str">
        <f t="shared" si="38"/>
        <v>#VALUE!</v>
      </c>
      <c r="O869" s="128" t="str">
        <f t="shared" si="39"/>
        <v>#VALUE!</v>
      </c>
      <c r="P869" s="4" t="str">
        <f t="shared" si="12"/>
        <v>NO RX</v>
      </c>
      <c r="Q869" s="4" t="b">
        <v>0</v>
      </c>
      <c r="R869" s="4" t="str">
        <f t="shared" si="41"/>
        <v>LOW</v>
      </c>
      <c r="S869" s="3"/>
      <c r="T869" s="136">
        <f t="shared" si="42"/>
        <v>44390</v>
      </c>
      <c r="U869" s="4" t="str">
        <f t="shared" si="15"/>
        <v>DUE COMM</v>
      </c>
      <c r="V869" s="4" t="str">
        <f t="shared" si="16"/>
        <v> </v>
      </c>
      <c r="W869" s="123"/>
      <c r="X869" s="123"/>
      <c r="Y869" s="123"/>
      <c r="Z869" s="123"/>
      <c r="AA869" s="123"/>
      <c r="AB869" s="123"/>
      <c r="AC869" s="123"/>
      <c r="AD869" s="123"/>
      <c r="AE869" s="123"/>
    </row>
    <row r="870">
      <c r="A870" s="137">
        <v>13240.0</v>
      </c>
      <c r="B870" s="138" t="s">
        <v>6491</v>
      </c>
      <c r="C870" s="139" t="b">
        <v>1</v>
      </c>
      <c r="D870" s="133">
        <v>44480.0</v>
      </c>
      <c r="E870" s="128" t="str">
        <f t="shared" si="29"/>
        <v>#VALUE!</v>
      </c>
      <c r="F870" s="134" t="str">
        <f t="shared" si="30"/>
        <v>OPI RX</v>
      </c>
      <c r="G870" s="128" t="str">
        <f t="shared" si="31"/>
        <v>#VALUE!</v>
      </c>
      <c r="H870" s="128" t="str">
        <f t="shared" si="32"/>
        <v>#VALUE!</v>
      </c>
      <c r="I870" s="128" t="str">
        <f t="shared" si="33"/>
        <v>#VALUE!</v>
      </c>
      <c r="J870" s="128" t="str">
        <f t="shared" si="34"/>
        <v>#VALUE!</v>
      </c>
      <c r="K870" s="128" t="str">
        <f t="shared" si="35"/>
        <v>#VALUE!</v>
      </c>
      <c r="L870" s="128" t="str">
        <f t="shared" si="36"/>
        <v>#VALUE!</v>
      </c>
      <c r="M870" s="128" t="str">
        <f t="shared" si="37"/>
        <v>#VALUE!</v>
      </c>
      <c r="N870" s="128" t="str">
        <f t="shared" si="38"/>
        <v>#VALUE!</v>
      </c>
      <c r="O870" s="128" t="str">
        <f t="shared" si="39"/>
        <v>#VALUE!</v>
      </c>
      <c r="P870" s="135" t="str">
        <f t="shared" si="12"/>
        <v>OPIOIDS</v>
      </c>
      <c r="Q870" s="4" t="b">
        <v>0</v>
      </c>
      <c r="R870" s="4" t="str">
        <f t="shared" si="41"/>
        <v>LOW</v>
      </c>
      <c r="S870" s="3">
        <v>44110.0</v>
      </c>
      <c r="T870" s="136">
        <f t="shared" si="42"/>
        <v>44480</v>
      </c>
      <c r="U870" s="4" t="str">
        <f t="shared" si="15"/>
        <v>DUE COMM</v>
      </c>
      <c r="V870" s="4" t="str">
        <f t="shared" si="16"/>
        <v> </v>
      </c>
      <c r="W870" s="123"/>
      <c r="X870" s="123"/>
      <c r="Y870" s="123"/>
      <c r="Z870" s="123"/>
      <c r="AA870" s="123"/>
      <c r="AB870" s="123"/>
      <c r="AC870" s="123"/>
      <c r="AD870" s="123"/>
      <c r="AE870" s="123"/>
    </row>
    <row r="871">
      <c r="A871" s="127">
        <v>13241.0</v>
      </c>
      <c r="B871" s="2" t="s">
        <v>6771</v>
      </c>
      <c r="C871" s="122" t="b">
        <v>0</v>
      </c>
      <c r="D871" s="3" t="s">
        <v>6461</v>
      </c>
      <c r="E871" s="128" t="str">
        <f t="shared" si="29"/>
        <v>#VALUE!</v>
      </c>
      <c r="F871" s="128" t="str">
        <f t="shared" si="30"/>
        <v>#VALUE!</v>
      </c>
      <c r="G871" s="128" t="str">
        <f t="shared" si="31"/>
        <v>#VALUE!</v>
      </c>
      <c r="H871" s="128" t="str">
        <f t="shared" si="32"/>
        <v>#VALUE!</v>
      </c>
      <c r="I871" s="128" t="str">
        <f t="shared" si="33"/>
        <v>#VALUE!</v>
      </c>
      <c r="J871" s="128" t="str">
        <f t="shared" si="34"/>
        <v>#VALUE!</v>
      </c>
      <c r="K871" s="128" t="str">
        <f t="shared" si="35"/>
        <v>#VALUE!</v>
      </c>
      <c r="L871" s="128" t="str">
        <f t="shared" si="36"/>
        <v>#VALUE!</v>
      </c>
      <c r="M871" s="134" t="str">
        <f t="shared" si="37"/>
        <v>OPI RX</v>
      </c>
      <c r="N871" s="128" t="str">
        <f t="shared" si="38"/>
        <v>#VALUE!</v>
      </c>
      <c r="O871" s="128" t="str">
        <f t="shared" si="39"/>
        <v>#VALUE!</v>
      </c>
      <c r="P871" s="135" t="str">
        <f t="shared" si="12"/>
        <v>OPIOIDS</v>
      </c>
      <c r="Q871" s="4" t="b">
        <v>0</v>
      </c>
      <c r="R871" s="4" t="str">
        <f t="shared" si="41"/>
        <v>LOW</v>
      </c>
      <c r="S871" s="3"/>
      <c r="T871" s="3" t="str">
        <f t="shared" si="42"/>
        <v> - </v>
      </c>
      <c r="U871" s="4" t="str">
        <f t="shared" si="15"/>
        <v>DUE COMM</v>
      </c>
      <c r="V871" s="4" t="str">
        <f t="shared" si="16"/>
        <v> </v>
      </c>
      <c r="W871" s="123"/>
      <c r="X871" s="123"/>
      <c r="Y871" s="123"/>
      <c r="Z871" s="123"/>
      <c r="AA871" s="123"/>
      <c r="AB871" s="123"/>
      <c r="AC871" s="123"/>
      <c r="AD871" s="123"/>
      <c r="AE871" s="123"/>
    </row>
    <row r="872">
      <c r="A872" s="130">
        <v>13247.0</v>
      </c>
      <c r="B872" s="131" t="s">
        <v>6512</v>
      </c>
      <c r="C872" s="132" t="b">
        <v>1</v>
      </c>
      <c r="D872" s="133">
        <v>44498.0</v>
      </c>
      <c r="E872" s="128" t="str">
        <f t="shared" si="29"/>
        <v>#VALUE!</v>
      </c>
      <c r="F872" s="128" t="str">
        <f t="shared" si="30"/>
        <v>#VALUE!</v>
      </c>
      <c r="G872" s="128" t="str">
        <f t="shared" si="31"/>
        <v>#VALUE!</v>
      </c>
      <c r="H872" s="128" t="str">
        <f t="shared" si="32"/>
        <v>#VALUE!</v>
      </c>
      <c r="I872" s="128" t="str">
        <f t="shared" si="33"/>
        <v>#VALUE!</v>
      </c>
      <c r="J872" s="128" t="str">
        <f t="shared" si="34"/>
        <v>#VALUE!</v>
      </c>
      <c r="K872" s="128" t="str">
        <f t="shared" si="35"/>
        <v>#VALUE!</v>
      </c>
      <c r="L872" s="128" t="str">
        <f t="shared" si="36"/>
        <v>#VALUE!</v>
      </c>
      <c r="M872" s="134" t="str">
        <f t="shared" si="37"/>
        <v>OPI RX</v>
      </c>
      <c r="N872" s="128" t="str">
        <f t="shared" si="38"/>
        <v>#VALUE!</v>
      </c>
      <c r="O872" s="128" t="str">
        <f t="shared" si="39"/>
        <v>#VALUE!</v>
      </c>
      <c r="P872" s="135" t="str">
        <f t="shared" si="12"/>
        <v>OPIOIDS</v>
      </c>
      <c r="Q872" s="2" t="b">
        <v>0</v>
      </c>
      <c r="R872" s="4" t="str">
        <f t="shared" si="41"/>
        <v>LOW</v>
      </c>
      <c r="S872" s="3">
        <v>44467.0</v>
      </c>
      <c r="T872" s="136">
        <f t="shared" si="42"/>
        <v>44498</v>
      </c>
      <c r="U872" s="4" t="str">
        <f t="shared" si="15"/>
        <v> </v>
      </c>
      <c r="V872" s="4" t="str">
        <f t="shared" si="16"/>
        <v> </v>
      </c>
      <c r="W872" s="123"/>
      <c r="X872" s="123"/>
      <c r="Y872" s="123"/>
      <c r="Z872" s="123"/>
      <c r="AA872" s="123"/>
      <c r="AB872" s="123"/>
      <c r="AC872" s="123"/>
      <c r="AD872" s="123"/>
      <c r="AE872" s="123"/>
    </row>
    <row r="873">
      <c r="A873" s="142">
        <v>13249.0</v>
      </c>
      <c r="B873" s="143" t="s">
        <v>6491</v>
      </c>
      <c r="C873" s="124" t="b">
        <v>0</v>
      </c>
      <c r="D873" s="3" t="s">
        <v>6461</v>
      </c>
      <c r="E873" s="128" t="str">
        <f t="shared" si="29"/>
        <v>#VALUE!</v>
      </c>
      <c r="F873" s="134" t="str">
        <f t="shared" si="30"/>
        <v>OPI RX</v>
      </c>
      <c r="G873" s="128" t="str">
        <f t="shared" si="31"/>
        <v>#VALUE!</v>
      </c>
      <c r="H873" s="128" t="str">
        <f t="shared" si="32"/>
        <v>#VALUE!</v>
      </c>
      <c r="I873" s="128" t="str">
        <f t="shared" si="33"/>
        <v>#VALUE!</v>
      </c>
      <c r="J873" s="128" t="str">
        <f t="shared" si="34"/>
        <v>#VALUE!</v>
      </c>
      <c r="K873" s="128" t="str">
        <f t="shared" si="35"/>
        <v>#VALUE!</v>
      </c>
      <c r="L873" s="128" t="str">
        <f t="shared" si="36"/>
        <v>#VALUE!</v>
      </c>
      <c r="M873" s="128" t="str">
        <f t="shared" si="37"/>
        <v>#VALUE!</v>
      </c>
      <c r="N873" s="128" t="str">
        <f t="shared" si="38"/>
        <v>#VALUE!</v>
      </c>
      <c r="O873" s="128" t="str">
        <f t="shared" si="39"/>
        <v>#VALUE!</v>
      </c>
      <c r="P873" s="135" t="str">
        <f t="shared" si="12"/>
        <v>OPIOIDS</v>
      </c>
      <c r="Q873" s="4" t="b">
        <v>0</v>
      </c>
      <c r="R873" s="4" t="str">
        <f t="shared" si="41"/>
        <v>LOW</v>
      </c>
      <c r="S873" s="3"/>
      <c r="T873" s="3" t="str">
        <f t="shared" si="42"/>
        <v> - </v>
      </c>
      <c r="U873" s="4" t="str">
        <f t="shared" si="15"/>
        <v>DUE COMM</v>
      </c>
      <c r="V873" s="4" t="str">
        <f t="shared" si="16"/>
        <v> </v>
      </c>
      <c r="W873" s="123"/>
      <c r="X873" s="123"/>
      <c r="Y873" s="123"/>
      <c r="Z873" s="123"/>
      <c r="AA873" s="123"/>
      <c r="AB873" s="123"/>
      <c r="AC873" s="123"/>
      <c r="AD873" s="123"/>
      <c r="AE873" s="123"/>
    </row>
    <row r="874">
      <c r="A874" s="130">
        <v>13260.0</v>
      </c>
      <c r="B874" s="131" t="s">
        <v>6491</v>
      </c>
      <c r="C874" s="139" t="b">
        <v>1</v>
      </c>
      <c r="D874" s="133">
        <v>44490.0</v>
      </c>
      <c r="E874" s="128" t="str">
        <f t="shared" si="29"/>
        <v>#VALUE!</v>
      </c>
      <c r="F874" s="134" t="str">
        <f t="shared" si="30"/>
        <v>OPI RX</v>
      </c>
      <c r="G874" s="128" t="str">
        <f t="shared" si="31"/>
        <v>#VALUE!</v>
      </c>
      <c r="H874" s="128" t="str">
        <f t="shared" si="32"/>
        <v>#VALUE!</v>
      </c>
      <c r="I874" s="128" t="str">
        <f t="shared" si="33"/>
        <v>#VALUE!</v>
      </c>
      <c r="J874" s="128" t="str">
        <f t="shared" si="34"/>
        <v>#VALUE!</v>
      </c>
      <c r="K874" s="128" t="str">
        <f t="shared" si="35"/>
        <v>#VALUE!</v>
      </c>
      <c r="L874" s="128" t="str">
        <f t="shared" si="36"/>
        <v>#VALUE!</v>
      </c>
      <c r="M874" s="128" t="str">
        <f t="shared" si="37"/>
        <v>#VALUE!</v>
      </c>
      <c r="N874" s="128" t="str">
        <f t="shared" si="38"/>
        <v>#VALUE!</v>
      </c>
      <c r="O874" s="128" t="str">
        <f t="shared" si="39"/>
        <v>#VALUE!</v>
      </c>
      <c r="P874" s="135" t="str">
        <f t="shared" si="12"/>
        <v>OPIOIDS</v>
      </c>
      <c r="Q874" s="4" t="b">
        <v>1</v>
      </c>
      <c r="R874" s="135" t="str">
        <f t="shared" si="41"/>
        <v>HIGH</v>
      </c>
      <c r="S874" s="3">
        <v>44474.0</v>
      </c>
      <c r="T874" s="136">
        <f t="shared" si="42"/>
        <v>44490</v>
      </c>
      <c r="U874" s="4" t="str">
        <f t="shared" si="15"/>
        <v> </v>
      </c>
      <c r="V874" s="4" t="str">
        <f t="shared" si="16"/>
        <v> </v>
      </c>
      <c r="W874" s="123"/>
      <c r="X874" s="123"/>
      <c r="Y874" s="123"/>
      <c r="Z874" s="123"/>
      <c r="AA874" s="123"/>
      <c r="AB874" s="123"/>
      <c r="AC874" s="123"/>
      <c r="AD874" s="123"/>
      <c r="AE874" s="123"/>
    </row>
    <row r="875">
      <c r="A875" s="137">
        <v>13261.0</v>
      </c>
      <c r="B875" s="138" t="s">
        <v>6664</v>
      </c>
      <c r="C875" s="132" t="b">
        <v>1</v>
      </c>
      <c r="D875" s="133">
        <v>44453.0</v>
      </c>
      <c r="E875" s="128" t="str">
        <f t="shared" si="29"/>
        <v>#VALUE!</v>
      </c>
      <c r="F875" s="128" t="str">
        <f t="shared" si="30"/>
        <v>#VALUE!</v>
      </c>
      <c r="G875" s="128" t="str">
        <f t="shared" si="31"/>
        <v>#VALUE!</v>
      </c>
      <c r="H875" s="128" t="str">
        <f t="shared" si="32"/>
        <v>#VALUE!</v>
      </c>
      <c r="I875" s="128" t="str">
        <f t="shared" si="33"/>
        <v>#VALUE!</v>
      </c>
      <c r="J875" s="128" t="str">
        <f t="shared" si="34"/>
        <v>#VALUE!</v>
      </c>
      <c r="K875" s="128" t="str">
        <f t="shared" si="35"/>
        <v>#VALUE!</v>
      </c>
      <c r="L875" s="128" t="str">
        <f t="shared" si="36"/>
        <v>#VALUE!</v>
      </c>
      <c r="M875" s="128" t="str">
        <f t="shared" si="37"/>
        <v>#VALUE!</v>
      </c>
      <c r="N875" s="128" t="str">
        <f t="shared" si="38"/>
        <v>#VALUE!</v>
      </c>
      <c r="O875" s="128" t="str">
        <f t="shared" si="39"/>
        <v>#VALUE!</v>
      </c>
      <c r="P875" s="4" t="str">
        <f t="shared" si="12"/>
        <v>NO RX</v>
      </c>
      <c r="Q875" s="4" t="b">
        <v>0</v>
      </c>
      <c r="R875" s="4" t="str">
        <f t="shared" si="41"/>
        <v>LOW</v>
      </c>
      <c r="S875" s="3"/>
      <c r="T875" s="136">
        <f t="shared" si="42"/>
        <v>44453</v>
      </c>
      <c r="U875" s="4" t="str">
        <f t="shared" si="15"/>
        <v>DUE COMM</v>
      </c>
      <c r="V875" s="4" t="str">
        <f t="shared" si="16"/>
        <v> </v>
      </c>
      <c r="W875" s="123"/>
      <c r="X875" s="123"/>
      <c r="Y875" s="123"/>
      <c r="Z875" s="123"/>
      <c r="AA875" s="123"/>
      <c r="AB875" s="123"/>
      <c r="AC875" s="123"/>
      <c r="AD875" s="123"/>
      <c r="AE875" s="123"/>
    </row>
    <row r="876">
      <c r="A876" s="130">
        <v>13263.0</v>
      </c>
      <c r="B876" s="131" t="s">
        <v>6477</v>
      </c>
      <c r="C876" s="132" t="b">
        <v>1</v>
      </c>
      <c r="D876" s="140">
        <v>44582.0</v>
      </c>
      <c r="E876" s="128" t="str">
        <f t="shared" si="29"/>
        <v>#VALUE!</v>
      </c>
      <c r="F876" s="128" t="str">
        <f t="shared" si="30"/>
        <v>#VALUE!</v>
      </c>
      <c r="G876" s="128" t="str">
        <f t="shared" si="31"/>
        <v>#VALUE!</v>
      </c>
      <c r="H876" s="128" t="str">
        <f t="shared" si="32"/>
        <v>#VALUE!</v>
      </c>
      <c r="I876" s="128" t="str">
        <f t="shared" si="33"/>
        <v>#VALUE!</v>
      </c>
      <c r="J876" s="128" t="str">
        <f t="shared" si="34"/>
        <v>#VALUE!</v>
      </c>
      <c r="K876" s="128" t="str">
        <f t="shared" si="35"/>
        <v>#VALUE!</v>
      </c>
      <c r="L876" s="128" t="str">
        <f t="shared" si="36"/>
        <v>#VALUE!</v>
      </c>
      <c r="M876" s="128" t="str">
        <f t="shared" si="37"/>
        <v>#VALUE!</v>
      </c>
      <c r="N876" s="128" t="str">
        <f t="shared" si="38"/>
        <v>#VALUE!</v>
      </c>
      <c r="O876" s="128" t="str">
        <f t="shared" si="39"/>
        <v>#VALUE!</v>
      </c>
      <c r="P876" s="4" t="str">
        <f t="shared" si="12"/>
        <v>NO RX</v>
      </c>
      <c r="Q876" s="4" t="b">
        <v>0</v>
      </c>
      <c r="R876" s="4" t="str">
        <f t="shared" si="41"/>
        <v>LOW</v>
      </c>
      <c r="S876" s="3"/>
      <c r="T876" s="136">
        <f t="shared" si="42"/>
        <v>44582</v>
      </c>
      <c r="U876" s="4" t="str">
        <f t="shared" si="15"/>
        <v>DUE COMM</v>
      </c>
      <c r="V876" s="4" t="str">
        <f t="shared" si="16"/>
        <v> </v>
      </c>
      <c r="W876" s="123"/>
      <c r="X876" s="123"/>
      <c r="Y876" s="123"/>
      <c r="Z876" s="123"/>
      <c r="AA876" s="123"/>
      <c r="AB876" s="123"/>
      <c r="AC876" s="123"/>
      <c r="AD876" s="123"/>
      <c r="AE876" s="123"/>
    </row>
    <row r="877">
      <c r="A877" s="142">
        <v>13270.0</v>
      </c>
      <c r="B877" s="143" t="s">
        <v>6594</v>
      </c>
      <c r="C877" s="122" t="b">
        <v>0</v>
      </c>
      <c r="D877" s="3" t="s">
        <v>6461</v>
      </c>
      <c r="E877" s="134" t="str">
        <f t="shared" si="29"/>
        <v>OPI RX</v>
      </c>
      <c r="F877" s="128" t="str">
        <f t="shared" si="30"/>
        <v>#VALUE!</v>
      </c>
      <c r="G877" s="128" t="str">
        <f t="shared" si="31"/>
        <v>#VALUE!</v>
      </c>
      <c r="H877" s="128" t="str">
        <f t="shared" si="32"/>
        <v>#VALUE!</v>
      </c>
      <c r="I877" s="128" t="str">
        <f t="shared" si="33"/>
        <v>#VALUE!</v>
      </c>
      <c r="J877" s="128" t="str">
        <f t="shared" si="34"/>
        <v>#VALUE!</v>
      </c>
      <c r="K877" s="128" t="str">
        <f t="shared" si="35"/>
        <v>#VALUE!</v>
      </c>
      <c r="L877" s="128" t="str">
        <f t="shared" si="36"/>
        <v>#VALUE!</v>
      </c>
      <c r="M877" s="128" t="str">
        <f t="shared" si="37"/>
        <v>#VALUE!</v>
      </c>
      <c r="N877" s="128" t="str">
        <f t="shared" si="38"/>
        <v>#VALUE!</v>
      </c>
      <c r="O877" s="128" t="str">
        <f t="shared" si="39"/>
        <v>#VALUE!</v>
      </c>
      <c r="P877" s="135" t="str">
        <f t="shared" si="12"/>
        <v>OPIOIDS</v>
      </c>
      <c r="Q877" s="4" t="b">
        <v>0</v>
      </c>
      <c r="R877" s="4" t="str">
        <f t="shared" si="41"/>
        <v>LOW</v>
      </c>
      <c r="S877" s="3"/>
      <c r="T877" s="3" t="str">
        <f t="shared" si="42"/>
        <v> - </v>
      </c>
      <c r="U877" s="4" t="str">
        <f t="shared" si="15"/>
        <v>DUE COMM</v>
      </c>
      <c r="V877" s="4" t="str">
        <f t="shared" si="16"/>
        <v> </v>
      </c>
      <c r="W877" s="123"/>
      <c r="X877" s="123"/>
      <c r="Y877" s="123"/>
      <c r="Z877" s="123"/>
      <c r="AA877" s="123"/>
      <c r="AB877" s="123"/>
      <c r="AC877" s="123"/>
      <c r="AD877" s="123"/>
      <c r="AE877" s="123"/>
    </row>
    <row r="878">
      <c r="A878" s="127">
        <v>13272.0</v>
      </c>
      <c r="B878" s="2" t="s">
        <v>6806</v>
      </c>
      <c r="C878" s="124" t="b">
        <v>0</v>
      </c>
      <c r="D878" s="3" t="s">
        <v>6461</v>
      </c>
      <c r="E878" s="128" t="str">
        <f t="shared" si="29"/>
        <v>#VALUE!</v>
      </c>
      <c r="F878" s="134" t="str">
        <f t="shared" si="30"/>
        <v>OPI RX</v>
      </c>
      <c r="G878" s="128" t="str">
        <f t="shared" si="31"/>
        <v>#VALUE!</v>
      </c>
      <c r="H878" s="128" t="str">
        <f t="shared" si="32"/>
        <v>#VALUE!</v>
      </c>
      <c r="I878" s="128" t="str">
        <f t="shared" si="33"/>
        <v>#VALUE!</v>
      </c>
      <c r="J878" s="128" t="str">
        <f t="shared" si="34"/>
        <v>#VALUE!</v>
      </c>
      <c r="K878" s="128" t="str">
        <f t="shared" si="35"/>
        <v>#VALUE!</v>
      </c>
      <c r="L878" s="128" t="str">
        <f t="shared" si="36"/>
        <v>#VALUE!</v>
      </c>
      <c r="M878" s="128" t="str">
        <f t="shared" si="37"/>
        <v>#VALUE!</v>
      </c>
      <c r="N878" s="128" t="str">
        <f t="shared" si="38"/>
        <v>#VALUE!</v>
      </c>
      <c r="O878" s="128" t="str">
        <f t="shared" si="39"/>
        <v>#VALUE!</v>
      </c>
      <c r="P878" s="135" t="str">
        <f t="shared" si="12"/>
        <v>OPIOIDS</v>
      </c>
      <c r="Q878" s="4" t="b">
        <v>0</v>
      </c>
      <c r="R878" s="4" t="str">
        <f t="shared" si="41"/>
        <v>LOW</v>
      </c>
      <c r="S878" s="3"/>
      <c r="T878" s="3" t="str">
        <f t="shared" si="42"/>
        <v> - </v>
      </c>
      <c r="U878" s="4" t="str">
        <f t="shared" si="15"/>
        <v>DUE COMM</v>
      </c>
      <c r="V878" s="4" t="str">
        <f t="shared" si="16"/>
        <v> </v>
      </c>
      <c r="W878" s="123"/>
      <c r="X878" s="123"/>
      <c r="Y878" s="123"/>
      <c r="Z878" s="123"/>
      <c r="AA878" s="123"/>
      <c r="AB878" s="123"/>
      <c r="AC878" s="123"/>
      <c r="AD878" s="123"/>
      <c r="AE878" s="123"/>
    </row>
    <row r="879">
      <c r="A879" s="130">
        <v>13273.0</v>
      </c>
      <c r="B879" s="131" t="s">
        <v>6465</v>
      </c>
      <c r="C879" s="139" t="b">
        <v>1</v>
      </c>
      <c r="D879" s="140">
        <v>44577.0</v>
      </c>
      <c r="E879" s="134" t="str">
        <f t="shared" si="29"/>
        <v>OPI RX</v>
      </c>
      <c r="F879" s="128" t="str">
        <f t="shared" si="30"/>
        <v>#VALUE!</v>
      </c>
      <c r="G879" s="128" t="str">
        <f t="shared" si="31"/>
        <v>#VALUE!</v>
      </c>
      <c r="H879" s="128" t="str">
        <f t="shared" si="32"/>
        <v>#VALUE!</v>
      </c>
      <c r="I879" s="128" t="str">
        <f t="shared" si="33"/>
        <v>#VALUE!</v>
      </c>
      <c r="J879" s="128" t="str">
        <f t="shared" si="34"/>
        <v>#VALUE!</v>
      </c>
      <c r="K879" s="128" t="str">
        <f t="shared" si="35"/>
        <v>#VALUE!</v>
      </c>
      <c r="L879" s="128" t="str">
        <f t="shared" si="36"/>
        <v>#VALUE!</v>
      </c>
      <c r="M879" s="128" t="str">
        <f t="shared" si="37"/>
        <v>#VALUE!</v>
      </c>
      <c r="N879" s="128" t="str">
        <f t="shared" si="38"/>
        <v>#VALUE!</v>
      </c>
      <c r="O879" s="128" t="str">
        <f t="shared" si="39"/>
        <v>#VALUE!</v>
      </c>
      <c r="P879" s="135" t="str">
        <f t="shared" si="12"/>
        <v>OPIOIDS</v>
      </c>
      <c r="Q879" s="4" t="b">
        <v>1</v>
      </c>
      <c r="R879" s="135" t="str">
        <f t="shared" si="41"/>
        <v>HIGH</v>
      </c>
      <c r="S879" s="3"/>
      <c r="T879" s="136">
        <f t="shared" si="42"/>
        <v>44577</v>
      </c>
      <c r="U879" s="4" t="str">
        <f t="shared" si="15"/>
        <v>DUE COMM</v>
      </c>
      <c r="V879" s="4" t="str">
        <f t="shared" si="16"/>
        <v> </v>
      </c>
      <c r="W879" s="123"/>
      <c r="X879" s="123"/>
      <c r="Y879" s="123"/>
      <c r="Z879" s="123"/>
      <c r="AA879" s="123"/>
      <c r="AB879" s="123"/>
      <c r="AC879" s="123"/>
      <c r="AD879" s="123"/>
      <c r="AE879" s="123"/>
    </row>
    <row r="880">
      <c r="A880" s="137">
        <v>13278.0</v>
      </c>
      <c r="B880" s="138" t="s">
        <v>6483</v>
      </c>
      <c r="C880" s="139" t="b">
        <v>1</v>
      </c>
      <c r="D880" s="133">
        <v>44420.0</v>
      </c>
      <c r="E880" s="128" t="str">
        <f t="shared" si="29"/>
        <v>#VALUE!</v>
      </c>
      <c r="F880" s="128" t="str">
        <f t="shared" si="30"/>
        <v>#VALUE!</v>
      </c>
      <c r="G880" s="128" t="str">
        <f t="shared" si="31"/>
        <v>#VALUE!</v>
      </c>
      <c r="H880" s="128" t="str">
        <f t="shared" si="32"/>
        <v>#VALUE!</v>
      </c>
      <c r="I880" s="128" t="str">
        <f t="shared" si="33"/>
        <v>#VALUE!</v>
      </c>
      <c r="J880" s="128" t="str">
        <f t="shared" si="34"/>
        <v>#VALUE!</v>
      </c>
      <c r="K880" s="128" t="str">
        <f t="shared" si="35"/>
        <v>#VALUE!</v>
      </c>
      <c r="L880" s="128" t="str">
        <f t="shared" si="36"/>
        <v>#VALUE!</v>
      </c>
      <c r="M880" s="128" t="str">
        <f t="shared" si="37"/>
        <v>#VALUE!</v>
      </c>
      <c r="N880" s="128" t="str">
        <f t="shared" si="38"/>
        <v>#VALUE!</v>
      </c>
      <c r="O880" s="128" t="str">
        <f t="shared" si="39"/>
        <v>#VALUE!</v>
      </c>
      <c r="P880" s="4" t="str">
        <f t="shared" si="12"/>
        <v>NO RX</v>
      </c>
      <c r="Q880" s="4" t="b">
        <v>0</v>
      </c>
      <c r="R880" s="4" t="str">
        <f t="shared" si="41"/>
        <v>LOW</v>
      </c>
      <c r="S880" s="3"/>
      <c r="T880" s="136">
        <f t="shared" si="42"/>
        <v>44420</v>
      </c>
      <c r="U880" s="4" t="str">
        <f t="shared" si="15"/>
        <v>DUE COMM</v>
      </c>
      <c r="V880" s="4" t="str">
        <f t="shared" si="16"/>
        <v> </v>
      </c>
      <c r="W880" s="123"/>
      <c r="X880" s="123"/>
      <c r="Y880" s="123"/>
      <c r="Z880" s="123"/>
      <c r="AA880" s="123"/>
      <c r="AB880" s="123"/>
      <c r="AC880" s="123"/>
      <c r="AD880" s="123"/>
      <c r="AE880" s="123"/>
    </row>
    <row r="881">
      <c r="A881" s="137">
        <v>13283.0</v>
      </c>
      <c r="B881" s="149" t="s">
        <v>6807</v>
      </c>
      <c r="C881" s="132" t="b">
        <v>1</v>
      </c>
      <c r="D881" s="140">
        <v>44582.0</v>
      </c>
      <c r="E881" s="128" t="str">
        <f t="shared" si="29"/>
        <v>#VALUE!</v>
      </c>
      <c r="F881" s="134" t="str">
        <f t="shared" si="30"/>
        <v>OPI RX</v>
      </c>
      <c r="G881" s="128" t="str">
        <f t="shared" si="31"/>
        <v>OPI RX</v>
      </c>
      <c r="H881" s="128" t="str">
        <f t="shared" si="32"/>
        <v>#VALUE!</v>
      </c>
      <c r="I881" s="128" t="str">
        <f t="shared" si="33"/>
        <v>#VALUE!</v>
      </c>
      <c r="J881" s="128" t="str">
        <f t="shared" si="34"/>
        <v>#VALUE!</v>
      </c>
      <c r="K881" s="128" t="str">
        <f t="shared" si="35"/>
        <v>#VALUE!</v>
      </c>
      <c r="L881" s="128" t="str">
        <f t="shared" si="36"/>
        <v>#VALUE!</v>
      </c>
      <c r="M881" s="128" t="str">
        <f t="shared" si="37"/>
        <v>#VALUE!</v>
      </c>
      <c r="N881" s="128" t="str">
        <f t="shared" si="38"/>
        <v>#VALUE!</v>
      </c>
      <c r="O881" s="128" t="str">
        <f t="shared" si="39"/>
        <v>#VALUE!</v>
      </c>
      <c r="P881" s="135" t="str">
        <f t="shared" si="12"/>
        <v>OPIOIDS</v>
      </c>
      <c r="Q881" s="2" t="b">
        <v>1</v>
      </c>
      <c r="R881" s="135" t="str">
        <f t="shared" si="41"/>
        <v>HIGH</v>
      </c>
      <c r="S881" s="3"/>
      <c r="T881" s="136">
        <f t="shared" si="42"/>
        <v>44582</v>
      </c>
      <c r="U881" s="4" t="str">
        <f t="shared" si="15"/>
        <v>DUE COMM</v>
      </c>
      <c r="V881" s="4" t="str">
        <f t="shared" si="16"/>
        <v> </v>
      </c>
      <c r="W881" s="123"/>
      <c r="X881" s="123"/>
      <c r="Y881" s="123"/>
      <c r="Z881" s="123"/>
      <c r="AA881" s="123"/>
      <c r="AB881" s="123"/>
      <c r="AC881" s="123"/>
      <c r="AD881" s="123"/>
      <c r="AE881" s="123"/>
    </row>
    <row r="882">
      <c r="A882" s="127">
        <v>13285.0</v>
      </c>
      <c r="B882" s="2" t="s">
        <v>6483</v>
      </c>
      <c r="C882" s="122" t="b">
        <v>0</v>
      </c>
      <c r="D882" s="3" t="s">
        <v>6461</v>
      </c>
      <c r="E882" s="128" t="str">
        <f t="shared" si="29"/>
        <v>#VALUE!</v>
      </c>
      <c r="F882" s="128" t="str">
        <f t="shared" si="30"/>
        <v>#VALUE!</v>
      </c>
      <c r="G882" s="128" t="str">
        <f t="shared" si="31"/>
        <v>#VALUE!</v>
      </c>
      <c r="H882" s="128" t="str">
        <f t="shared" si="32"/>
        <v>#VALUE!</v>
      </c>
      <c r="I882" s="128" t="str">
        <f t="shared" si="33"/>
        <v>#VALUE!</v>
      </c>
      <c r="J882" s="128" t="str">
        <f t="shared" si="34"/>
        <v>#VALUE!</v>
      </c>
      <c r="K882" s="128" t="str">
        <f t="shared" si="35"/>
        <v>#VALUE!</v>
      </c>
      <c r="L882" s="128" t="str">
        <f t="shared" si="36"/>
        <v>#VALUE!</v>
      </c>
      <c r="M882" s="128" t="str">
        <f t="shared" si="37"/>
        <v>#VALUE!</v>
      </c>
      <c r="N882" s="128" t="str">
        <f t="shared" si="38"/>
        <v>#VALUE!</v>
      </c>
      <c r="O882" s="128" t="str">
        <f t="shared" si="39"/>
        <v>#VALUE!</v>
      </c>
      <c r="P882" s="4" t="str">
        <f t="shared" si="12"/>
        <v>NO RX</v>
      </c>
      <c r="Q882" s="4" t="b">
        <v>0</v>
      </c>
      <c r="R882" s="4" t="str">
        <f t="shared" si="41"/>
        <v>LOW</v>
      </c>
      <c r="S882" s="3"/>
      <c r="T882" s="3" t="str">
        <f t="shared" si="42"/>
        <v> - </v>
      </c>
      <c r="U882" s="4" t="str">
        <f t="shared" si="15"/>
        <v>DUE COMM</v>
      </c>
      <c r="V882" s="4" t="str">
        <f t="shared" si="16"/>
        <v> </v>
      </c>
      <c r="W882" s="123"/>
      <c r="X882" s="123"/>
      <c r="Y882" s="123"/>
      <c r="Z882" s="123"/>
      <c r="AA882" s="123"/>
      <c r="AB882" s="123"/>
      <c r="AC882" s="123"/>
      <c r="AD882" s="123"/>
      <c r="AE882" s="123"/>
    </row>
    <row r="883">
      <c r="A883" s="127">
        <v>13288.0</v>
      </c>
      <c r="B883" s="2" t="s">
        <v>6477</v>
      </c>
      <c r="C883" s="122" t="b">
        <v>0</v>
      </c>
      <c r="D883" s="3" t="s">
        <v>6461</v>
      </c>
      <c r="E883" s="128" t="str">
        <f t="shared" si="29"/>
        <v>#VALUE!</v>
      </c>
      <c r="F883" s="128" t="str">
        <f t="shared" si="30"/>
        <v>#VALUE!</v>
      </c>
      <c r="G883" s="128" t="str">
        <f t="shared" si="31"/>
        <v>#VALUE!</v>
      </c>
      <c r="H883" s="128" t="str">
        <f t="shared" si="32"/>
        <v>#VALUE!</v>
      </c>
      <c r="I883" s="128" t="str">
        <f t="shared" si="33"/>
        <v>#VALUE!</v>
      </c>
      <c r="J883" s="128" t="str">
        <f t="shared" si="34"/>
        <v>#VALUE!</v>
      </c>
      <c r="K883" s="128" t="str">
        <f t="shared" si="35"/>
        <v>#VALUE!</v>
      </c>
      <c r="L883" s="128" t="str">
        <f t="shared" si="36"/>
        <v>#VALUE!</v>
      </c>
      <c r="M883" s="128" t="str">
        <f t="shared" si="37"/>
        <v>#VALUE!</v>
      </c>
      <c r="N883" s="128" t="str">
        <f t="shared" si="38"/>
        <v>#VALUE!</v>
      </c>
      <c r="O883" s="128" t="str">
        <f t="shared" si="39"/>
        <v>#VALUE!</v>
      </c>
      <c r="P883" s="4" t="str">
        <f t="shared" si="12"/>
        <v>NO RX</v>
      </c>
      <c r="Q883" s="2" t="b">
        <v>0</v>
      </c>
      <c r="R883" s="4" t="str">
        <f t="shared" si="41"/>
        <v>LOW</v>
      </c>
      <c r="S883" s="3"/>
      <c r="T883" s="3" t="str">
        <f t="shared" si="42"/>
        <v> - </v>
      </c>
      <c r="U883" s="4" t="str">
        <f t="shared" si="15"/>
        <v>DUE COMM</v>
      </c>
      <c r="V883" s="4" t="str">
        <f t="shared" si="16"/>
        <v> </v>
      </c>
      <c r="W883" s="123"/>
      <c r="X883" s="123"/>
      <c r="Y883" s="123"/>
      <c r="Z883" s="123"/>
      <c r="AA883" s="123"/>
      <c r="AB883" s="123"/>
      <c r="AC883" s="123"/>
      <c r="AD883" s="123"/>
      <c r="AE883" s="123"/>
    </row>
    <row r="884">
      <c r="A884" s="127">
        <v>13290.0</v>
      </c>
      <c r="B884" s="2" t="s">
        <v>6491</v>
      </c>
      <c r="C884" s="124" t="b">
        <v>0</v>
      </c>
      <c r="D884" s="3" t="s">
        <v>6461</v>
      </c>
      <c r="E884" s="128" t="str">
        <f t="shared" si="29"/>
        <v>#VALUE!</v>
      </c>
      <c r="F884" s="134" t="str">
        <f t="shared" si="30"/>
        <v>OPI RX</v>
      </c>
      <c r="G884" s="128" t="str">
        <f t="shared" si="31"/>
        <v>#VALUE!</v>
      </c>
      <c r="H884" s="128" t="str">
        <f t="shared" si="32"/>
        <v>#VALUE!</v>
      </c>
      <c r="I884" s="128" t="str">
        <f t="shared" si="33"/>
        <v>#VALUE!</v>
      </c>
      <c r="J884" s="128" t="str">
        <f t="shared" si="34"/>
        <v>#VALUE!</v>
      </c>
      <c r="K884" s="128" t="str">
        <f t="shared" si="35"/>
        <v>#VALUE!</v>
      </c>
      <c r="L884" s="128" t="str">
        <f t="shared" si="36"/>
        <v>#VALUE!</v>
      </c>
      <c r="M884" s="128" t="str">
        <f t="shared" si="37"/>
        <v>#VALUE!</v>
      </c>
      <c r="N884" s="128" t="str">
        <f t="shared" si="38"/>
        <v>#VALUE!</v>
      </c>
      <c r="O884" s="128" t="str">
        <f t="shared" si="39"/>
        <v>#VALUE!</v>
      </c>
      <c r="P884" s="135" t="str">
        <f t="shared" si="12"/>
        <v>OPIOIDS</v>
      </c>
      <c r="Q884" s="2" t="b">
        <v>0</v>
      </c>
      <c r="R884" s="4" t="str">
        <f t="shared" si="41"/>
        <v>LOW</v>
      </c>
      <c r="S884" s="3"/>
      <c r="T884" s="3" t="str">
        <f t="shared" si="42"/>
        <v> - </v>
      </c>
      <c r="U884" s="4" t="str">
        <f t="shared" si="15"/>
        <v>DUE COMM</v>
      </c>
      <c r="V884" s="4" t="str">
        <f t="shared" si="16"/>
        <v> </v>
      </c>
      <c r="W884" s="123"/>
      <c r="X884" s="123"/>
      <c r="Y884" s="123"/>
      <c r="Z884" s="123"/>
      <c r="AA884" s="123"/>
      <c r="AB884" s="123"/>
      <c r="AC884" s="123"/>
      <c r="AD884" s="123"/>
      <c r="AE884" s="123"/>
    </row>
    <row r="885">
      <c r="A885" s="137">
        <v>13293.0</v>
      </c>
      <c r="B885" s="138" t="s">
        <v>6465</v>
      </c>
      <c r="C885" s="132" t="b">
        <v>1</v>
      </c>
      <c r="D885" s="133">
        <v>44480.0</v>
      </c>
      <c r="E885" s="134" t="str">
        <f t="shared" si="29"/>
        <v>OPI RX</v>
      </c>
      <c r="F885" s="128" t="str">
        <f t="shared" si="30"/>
        <v>#VALUE!</v>
      </c>
      <c r="G885" s="128" t="str">
        <f t="shared" si="31"/>
        <v>#VALUE!</v>
      </c>
      <c r="H885" s="128" t="str">
        <f t="shared" si="32"/>
        <v>#VALUE!</v>
      </c>
      <c r="I885" s="128" t="str">
        <f t="shared" si="33"/>
        <v>#VALUE!</v>
      </c>
      <c r="J885" s="128" t="str">
        <f t="shared" si="34"/>
        <v>#VALUE!</v>
      </c>
      <c r="K885" s="128" t="str">
        <f t="shared" si="35"/>
        <v>#VALUE!</v>
      </c>
      <c r="L885" s="128" t="str">
        <f t="shared" si="36"/>
        <v>#VALUE!</v>
      </c>
      <c r="M885" s="128" t="str">
        <f t="shared" si="37"/>
        <v>#VALUE!</v>
      </c>
      <c r="N885" s="128" t="str">
        <f t="shared" si="38"/>
        <v>#VALUE!</v>
      </c>
      <c r="O885" s="128" t="str">
        <f t="shared" si="39"/>
        <v>#VALUE!</v>
      </c>
      <c r="P885" s="135" t="str">
        <f t="shared" si="12"/>
        <v>OPIOIDS</v>
      </c>
      <c r="Q885" s="4" t="b">
        <v>1</v>
      </c>
      <c r="R885" s="135" t="str">
        <f t="shared" si="41"/>
        <v>HIGH</v>
      </c>
      <c r="S885" s="3">
        <v>44279.0</v>
      </c>
      <c r="T885" s="136">
        <f t="shared" si="42"/>
        <v>44480</v>
      </c>
      <c r="U885" s="4" t="str">
        <f t="shared" si="15"/>
        <v> </v>
      </c>
      <c r="V885" s="4" t="str">
        <f t="shared" si="16"/>
        <v> </v>
      </c>
      <c r="W885" s="123" t="s">
        <v>6808</v>
      </c>
      <c r="X885" s="123"/>
      <c r="Y885" s="123"/>
      <c r="Z885" s="123"/>
      <c r="AA885" s="123"/>
      <c r="AB885" s="123"/>
      <c r="AC885" s="123"/>
      <c r="AD885" s="123"/>
      <c r="AE885" s="123"/>
    </row>
    <row r="886">
      <c r="A886" s="137">
        <v>13299.0</v>
      </c>
      <c r="B886" s="138" t="s">
        <v>6532</v>
      </c>
      <c r="C886" s="132" t="b">
        <v>1</v>
      </c>
      <c r="D886" s="133">
        <v>44476.0</v>
      </c>
      <c r="E886" s="128" t="str">
        <f t="shared" si="29"/>
        <v>#VALUE!</v>
      </c>
      <c r="F886" s="134" t="str">
        <f t="shared" si="30"/>
        <v>OPI RX</v>
      </c>
      <c r="G886" s="128" t="str">
        <f t="shared" si="31"/>
        <v>#VALUE!</v>
      </c>
      <c r="H886" s="134" t="str">
        <f t="shared" si="32"/>
        <v>OPI RX</v>
      </c>
      <c r="I886" s="128" t="str">
        <f t="shared" si="33"/>
        <v>#VALUE!</v>
      </c>
      <c r="J886" s="128" t="str">
        <f t="shared" si="34"/>
        <v>#VALUE!</v>
      </c>
      <c r="K886" s="128" t="str">
        <f t="shared" si="35"/>
        <v>#VALUE!</v>
      </c>
      <c r="L886" s="128" t="str">
        <f t="shared" si="36"/>
        <v>#VALUE!</v>
      </c>
      <c r="M886" s="128" t="str">
        <f t="shared" si="37"/>
        <v>#VALUE!</v>
      </c>
      <c r="N886" s="128" t="str">
        <f t="shared" si="38"/>
        <v>#VALUE!</v>
      </c>
      <c r="O886" s="128" t="str">
        <f t="shared" si="39"/>
        <v>#VALUE!</v>
      </c>
      <c r="P886" s="135" t="str">
        <f t="shared" si="12"/>
        <v>OPIOIDS</v>
      </c>
      <c r="Q886" s="4" t="b">
        <v>0</v>
      </c>
      <c r="R886" s="4" t="str">
        <f t="shared" si="41"/>
        <v>LOW</v>
      </c>
      <c r="S886" s="3">
        <v>44214.0</v>
      </c>
      <c r="T886" s="136">
        <f t="shared" si="42"/>
        <v>44476</v>
      </c>
      <c r="U886" s="4" t="str">
        <f t="shared" si="15"/>
        <v>DUE COMM</v>
      </c>
      <c r="V886" s="4" t="str">
        <f t="shared" si="16"/>
        <v> </v>
      </c>
      <c r="W886" s="123"/>
      <c r="X886" s="123"/>
      <c r="Y886" s="123"/>
      <c r="Z886" s="123"/>
      <c r="AA886" s="123"/>
      <c r="AB886" s="123"/>
      <c r="AC886" s="123"/>
      <c r="AD886" s="123"/>
      <c r="AE886" s="123"/>
    </row>
    <row r="887">
      <c r="A887" s="127">
        <v>13305.0</v>
      </c>
      <c r="B887" s="2" t="s">
        <v>6461</v>
      </c>
      <c r="C887" s="124" t="b">
        <v>0</v>
      </c>
      <c r="D887" s="3" t="s">
        <v>6461</v>
      </c>
      <c r="E887" s="128" t="str">
        <f t="shared" si="29"/>
        <v>#VALUE!</v>
      </c>
      <c r="F887" s="128" t="str">
        <f t="shared" si="30"/>
        <v>#VALUE!</v>
      </c>
      <c r="G887" s="128" t="str">
        <f t="shared" si="31"/>
        <v>#VALUE!</v>
      </c>
      <c r="H887" s="128" t="str">
        <f t="shared" si="32"/>
        <v>#VALUE!</v>
      </c>
      <c r="I887" s="128" t="str">
        <f t="shared" si="33"/>
        <v>#VALUE!</v>
      </c>
      <c r="J887" s="128" t="str">
        <f t="shared" si="34"/>
        <v>#VALUE!</v>
      </c>
      <c r="K887" s="128" t="str">
        <f t="shared" si="35"/>
        <v>#VALUE!</v>
      </c>
      <c r="L887" s="128" t="str">
        <f t="shared" si="36"/>
        <v>#VALUE!</v>
      </c>
      <c r="M887" s="128" t="str">
        <f t="shared" si="37"/>
        <v>#VALUE!</v>
      </c>
      <c r="N887" s="128" t="str">
        <f t="shared" si="38"/>
        <v>#VALUE!</v>
      </c>
      <c r="O887" s="128" t="str">
        <f t="shared" si="39"/>
        <v>#VALUE!</v>
      </c>
      <c r="P887" s="4" t="str">
        <f t="shared" si="12"/>
        <v>NO RX</v>
      </c>
      <c r="Q887" s="4" t="b">
        <v>0</v>
      </c>
      <c r="R887" s="4" t="str">
        <f t="shared" si="41"/>
        <v>LOW</v>
      </c>
      <c r="S887" s="3"/>
      <c r="T887" s="3" t="str">
        <f t="shared" si="42"/>
        <v> - </v>
      </c>
      <c r="U887" s="4" t="str">
        <f t="shared" si="15"/>
        <v>DUE COMM</v>
      </c>
      <c r="V887" s="4" t="str">
        <f t="shared" si="16"/>
        <v> </v>
      </c>
      <c r="W887" s="123"/>
      <c r="X887" s="123"/>
      <c r="Y887" s="123"/>
      <c r="Z887" s="123"/>
      <c r="AA887" s="123"/>
      <c r="AB887" s="123"/>
      <c r="AC887" s="123"/>
      <c r="AD887" s="123"/>
      <c r="AE887" s="123"/>
    </row>
    <row r="888">
      <c r="A888" s="130">
        <v>13306.0</v>
      </c>
      <c r="B888" s="131" t="s">
        <v>6483</v>
      </c>
      <c r="C888" s="132" t="b">
        <v>1</v>
      </c>
      <c r="D888" s="133">
        <v>44399.0</v>
      </c>
      <c r="E888" s="128" t="str">
        <f t="shared" si="29"/>
        <v>#VALUE!</v>
      </c>
      <c r="F888" s="128" t="str">
        <f t="shared" si="30"/>
        <v>#VALUE!</v>
      </c>
      <c r="G888" s="128" t="str">
        <f t="shared" si="31"/>
        <v>#VALUE!</v>
      </c>
      <c r="H888" s="128" t="str">
        <f t="shared" si="32"/>
        <v>#VALUE!</v>
      </c>
      <c r="I888" s="128" t="str">
        <f t="shared" si="33"/>
        <v>#VALUE!</v>
      </c>
      <c r="J888" s="128" t="str">
        <f t="shared" si="34"/>
        <v>#VALUE!</v>
      </c>
      <c r="K888" s="128" t="str">
        <f t="shared" si="35"/>
        <v>#VALUE!</v>
      </c>
      <c r="L888" s="128" t="str">
        <f t="shared" si="36"/>
        <v>#VALUE!</v>
      </c>
      <c r="M888" s="128" t="str">
        <f t="shared" si="37"/>
        <v>#VALUE!</v>
      </c>
      <c r="N888" s="128" t="str">
        <f t="shared" si="38"/>
        <v>#VALUE!</v>
      </c>
      <c r="O888" s="128" t="str">
        <f t="shared" si="39"/>
        <v>#VALUE!</v>
      </c>
      <c r="P888" s="4" t="str">
        <f t="shared" si="12"/>
        <v>NO RX</v>
      </c>
      <c r="Q888" s="2" t="b">
        <v>0</v>
      </c>
      <c r="R888" s="4" t="str">
        <f t="shared" si="41"/>
        <v>LOW</v>
      </c>
      <c r="S888" s="3"/>
      <c r="T888" s="136">
        <f t="shared" si="42"/>
        <v>44399</v>
      </c>
      <c r="U888" s="4" t="str">
        <f t="shared" si="15"/>
        <v>DUE COMM</v>
      </c>
      <c r="V888" s="4" t="str">
        <f t="shared" si="16"/>
        <v> </v>
      </c>
      <c r="W888" s="123"/>
      <c r="X888" s="123"/>
      <c r="Y888" s="123"/>
      <c r="Z888" s="123"/>
      <c r="AA888" s="123"/>
      <c r="AB888" s="123"/>
      <c r="AC888" s="123"/>
      <c r="AD888" s="123"/>
      <c r="AE888" s="123"/>
    </row>
    <row r="889">
      <c r="A889" s="142">
        <v>13309.0</v>
      </c>
      <c r="B889" s="143" t="s">
        <v>6646</v>
      </c>
      <c r="C889" s="122" t="b">
        <v>0</v>
      </c>
      <c r="D889" s="3" t="s">
        <v>6461</v>
      </c>
      <c r="E889" s="128" t="str">
        <f t="shared" si="29"/>
        <v>#VALUE!</v>
      </c>
      <c r="F889" s="128" t="str">
        <f t="shared" si="30"/>
        <v>#VALUE!</v>
      </c>
      <c r="G889" s="128" t="str">
        <f t="shared" si="31"/>
        <v>#VALUE!</v>
      </c>
      <c r="H889" s="128" t="str">
        <f t="shared" si="32"/>
        <v>#VALUE!</v>
      </c>
      <c r="I889" s="128" t="str">
        <f t="shared" si="33"/>
        <v>#VALUE!</v>
      </c>
      <c r="J889" s="128" t="str">
        <f t="shared" si="34"/>
        <v>#VALUE!</v>
      </c>
      <c r="K889" s="128" t="str">
        <f t="shared" si="35"/>
        <v>#VALUE!</v>
      </c>
      <c r="L889" s="128" t="str">
        <f t="shared" si="36"/>
        <v>#VALUE!</v>
      </c>
      <c r="M889" s="128" t="str">
        <f t="shared" si="37"/>
        <v>#VALUE!</v>
      </c>
      <c r="N889" s="128" t="str">
        <f t="shared" si="38"/>
        <v>#VALUE!</v>
      </c>
      <c r="O889" s="128" t="str">
        <f t="shared" si="39"/>
        <v>#VALUE!</v>
      </c>
      <c r="P889" s="4" t="str">
        <f t="shared" si="12"/>
        <v>NO RX</v>
      </c>
      <c r="Q889" s="2" t="b">
        <v>0</v>
      </c>
      <c r="R889" s="4" t="str">
        <f t="shared" si="41"/>
        <v>LOW</v>
      </c>
      <c r="S889" s="3"/>
      <c r="T889" s="3" t="str">
        <f t="shared" si="42"/>
        <v> - </v>
      </c>
      <c r="U889" s="4" t="str">
        <f t="shared" si="15"/>
        <v>DUE COMM</v>
      </c>
      <c r="V889" s="4" t="str">
        <f t="shared" si="16"/>
        <v> </v>
      </c>
      <c r="W889" s="123"/>
      <c r="X889" s="123"/>
      <c r="Y889" s="123"/>
      <c r="Z889" s="123"/>
      <c r="AA889" s="123"/>
      <c r="AB889" s="123"/>
      <c r="AC889" s="123"/>
      <c r="AD889" s="123"/>
      <c r="AE889" s="123"/>
    </row>
    <row r="890">
      <c r="A890" s="127">
        <v>13310.0</v>
      </c>
      <c r="B890" s="2" t="s">
        <v>6646</v>
      </c>
      <c r="C890" s="122" t="b">
        <v>0</v>
      </c>
      <c r="D890" s="3" t="s">
        <v>6461</v>
      </c>
      <c r="E890" s="128" t="str">
        <f t="shared" si="29"/>
        <v>#VALUE!</v>
      </c>
      <c r="F890" s="128" t="str">
        <f t="shared" si="30"/>
        <v>#VALUE!</v>
      </c>
      <c r="G890" s="128" t="str">
        <f t="shared" si="31"/>
        <v>#VALUE!</v>
      </c>
      <c r="H890" s="128" t="str">
        <f t="shared" si="32"/>
        <v>#VALUE!</v>
      </c>
      <c r="I890" s="128" t="str">
        <f t="shared" si="33"/>
        <v>#VALUE!</v>
      </c>
      <c r="J890" s="128" t="str">
        <f t="shared" si="34"/>
        <v>#VALUE!</v>
      </c>
      <c r="K890" s="128" t="str">
        <f t="shared" si="35"/>
        <v>#VALUE!</v>
      </c>
      <c r="L890" s="128" t="str">
        <f t="shared" si="36"/>
        <v>#VALUE!</v>
      </c>
      <c r="M890" s="128" t="str">
        <f t="shared" si="37"/>
        <v>#VALUE!</v>
      </c>
      <c r="N890" s="128" t="str">
        <f t="shared" si="38"/>
        <v>#VALUE!</v>
      </c>
      <c r="O890" s="128" t="str">
        <f t="shared" si="39"/>
        <v>#VALUE!</v>
      </c>
      <c r="P890" s="4" t="str">
        <f t="shared" si="12"/>
        <v>NO RX</v>
      </c>
      <c r="Q890" s="4" t="b">
        <v>0</v>
      </c>
      <c r="R890" s="4" t="str">
        <f t="shared" si="41"/>
        <v>LOW</v>
      </c>
      <c r="S890" s="3"/>
      <c r="T890" s="3" t="str">
        <f t="shared" si="42"/>
        <v> - </v>
      </c>
      <c r="U890" s="4" t="str">
        <f t="shared" si="15"/>
        <v>DUE COMM</v>
      </c>
      <c r="V890" s="4" t="str">
        <f t="shared" si="16"/>
        <v> </v>
      </c>
      <c r="W890" s="123"/>
      <c r="X890" s="123"/>
      <c r="Y890" s="123"/>
      <c r="Z890" s="123"/>
      <c r="AA890" s="123"/>
      <c r="AB890" s="123"/>
      <c r="AC890" s="123"/>
      <c r="AD890" s="123"/>
      <c r="AE890" s="123"/>
    </row>
    <row r="891">
      <c r="A891" s="142">
        <v>13311.0</v>
      </c>
      <c r="B891" s="143" t="s">
        <v>6809</v>
      </c>
      <c r="C891" s="124" t="b">
        <v>0</v>
      </c>
      <c r="D891" s="3" t="s">
        <v>6461</v>
      </c>
      <c r="E891" s="134" t="str">
        <f t="shared" si="29"/>
        <v>OPI RX</v>
      </c>
      <c r="F891" s="128" t="str">
        <f t="shared" si="30"/>
        <v>#VALUE!</v>
      </c>
      <c r="G891" s="128" t="str">
        <f t="shared" si="31"/>
        <v>#VALUE!</v>
      </c>
      <c r="H891" s="128" t="str">
        <f t="shared" si="32"/>
        <v>#VALUE!</v>
      </c>
      <c r="I891" s="128" t="str">
        <f t="shared" si="33"/>
        <v>#VALUE!</v>
      </c>
      <c r="J891" s="128" t="str">
        <f t="shared" si="34"/>
        <v>#VALUE!</v>
      </c>
      <c r="K891" s="128" t="str">
        <f t="shared" si="35"/>
        <v>#VALUE!</v>
      </c>
      <c r="L891" s="128" t="str">
        <f t="shared" si="36"/>
        <v>#VALUE!</v>
      </c>
      <c r="M891" s="128" t="str">
        <f t="shared" si="37"/>
        <v>#VALUE!</v>
      </c>
      <c r="N891" s="128" t="str">
        <f t="shared" si="38"/>
        <v>#VALUE!</v>
      </c>
      <c r="O891" s="128" t="str">
        <f t="shared" si="39"/>
        <v>#VALUE!</v>
      </c>
      <c r="P891" s="135" t="str">
        <f t="shared" si="12"/>
        <v>OPIOIDS</v>
      </c>
      <c r="Q891" s="4" t="b">
        <v>0</v>
      </c>
      <c r="R891" s="4" t="str">
        <f t="shared" si="41"/>
        <v>LOW</v>
      </c>
      <c r="S891" s="3"/>
      <c r="T891" s="3" t="str">
        <f t="shared" si="42"/>
        <v> - </v>
      </c>
      <c r="U891" s="4" t="str">
        <f t="shared" si="15"/>
        <v>DUE COMM</v>
      </c>
      <c r="V891" s="4" t="str">
        <f t="shared" si="16"/>
        <v> </v>
      </c>
      <c r="W891" s="123"/>
      <c r="X891" s="123"/>
      <c r="Y891" s="123"/>
      <c r="Z891" s="123"/>
      <c r="AA891" s="123"/>
      <c r="AB891" s="123"/>
      <c r="AC891" s="123"/>
      <c r="AD891" s="123"/>
      <c r="AE891" s="123"/>
    </row>
    <row r="892">
      <c r="A892" s="127">
        <v>13324.0</v>
      </c>
      <c r="B892" s="2" t="s">
        <v>6461</v>
      </c>
      <c r="C892" s="124" t="b">
        <v>0</v>
      </c>
      <c r="D892" s="3" t="s">
        <v>6461</v>
      </c>
      <c r="E892" s="128" t="str">
        <f t="shared" si="29"/>
        <v>#VALUE!</v>
      </c>
      <c r="F892" s="128" t="str">
        <f t="shared" si="30"/>
        <v>#VALUE!</v>
      </c>
      <c r="G892" s="128" t="str">
        <f t="shared" si="31"/>
        <v>#VALUE!</v>
      </c>
      <c r="H892" s="128" t="str">
        <f t="shared" si="32"/>
        <v>#VALUE!</v>
      </c>
      <c r="I892" s="128" t="str">
        <f t="shared" si="33"/>
        <v>#VALUE!</v>
      </c>
      <c r="J892" s="128" t="str">
        <f t="shared" si="34"/>
        <v>#VALUE!</v>
      </c>
      <c r="K892" s="128" t="str">
        <f t="shared" si="35"/>
        <v>#VALUE!</v>
      </c>
      <c r="L892" s="128" t="str">
        <f t="shared" si="36"/>
        <v>#VALUE!</v>
      </c>
      <c r="M892" s="128" t="str">
        <f t="shared" si="37"/>
        <v>#VALUE!</v>
      </c>
      <c r="N892" s="128" t="str">
        <f t="shared" si="38"/>
        <v>#VALUE!</v>
      </c>
      <c r="O892" s="128" t="str">
        <f t="shared" si="39"/>
        <v>#VALUE!</v>
      </c>
      <c r="P892" s="4" t="str">
        <f t="shared" si="12"/>
        <v>NO RX</v>
      </c>
      <c r="Q892" s="2" t="b">
        <v>0</v>
      </c>
      <c r="R892" s="4" t="str">
        <f t="shared" si="41"/>
        <v>LOW</v>
      </c>
      <c r="S892" s="3"/>
      <c r="T892" s="3" t="str">
        <f t="shared" si="42"/>
        <v> - </v>
      </c>
      <c r="U892" s="4" t="str">
        <f t="shared" si="15"/>
        <v>DUE COMM</v>
      </c>
      <c r="V892" s="4" t="str">
        <f t="shared" si="16"/>
        <v> </v>
      </c>
      <c r="W892" s="123"/>
      <c r="X892" s="123"/>
      <c r="Y892" s="123"/>
      <c r="Z892" s="123"/>
      <c r="AA892" s="123"/>
      <c r="AB892" s="123"/>
      <c r="AC892" s="123"/>
      <c r="AD892" s="123"/>
      <c r="AE892" s="123"/>
    </row>
    <row r="893">
      <c r="A893" s="142">
        <v>13325.0</v>
      </c>
      <c r="B893" s="143" t="s">
        <v>6810</v>
      </c>
      <c r="C893" s="122" t="b">
        <v>0</v>
      </c>
      <c r="D893" s="3" t="s">
        <v>6461</v>
      </c>
      <c r="E893" s="128" t="str">
        <f t="shared" si="29"/>
        <v>#VALUE!</v>
      </c>
      <c r="F893" s="128" t="str">
        <f t="shared" si="30"/>
        <v>#VALUE!</v>
      </c>
      <c r="G893" s="128" t="str">
        <f t="shared" si="31"/>
        <v>#VALUE!</v>
      </c>
      <c r="H893" s="134" t="str">
        <f t="shared" si="32"/>
        <v>OPI RX</v>
      </c>
      <c r="I893" s="128" t="str">
        <f t="shared" si="33"/>
        <v>#VALUE!</v>
      </c>
      <c r="J893" s="128" t="str">
        <f t="shared" si="34"/>
        <v>#VALUE!</v>
      </c>
      <c r="K893" s="128" t="str">
        <f t="shared" si="35"/>
        <v>#VALUE!</v>
      </c>
      <c r="L893" s="128" t="str">
        <f t="shared" si="36"/>
        <v>#VALUE!</v>
      </c>
      <c r="M893" s="134" t="str">
        <f t="shared" si="37"/>
        <v>OPI RX</v>
      </c>
      <c r="N893" s="128" t="str">
        <f t="shared" si="38"/>
        <v>#VALUE!</v>
      </c>
      <c r="O893" s="128" t="str">
        <f t="shared" si="39"/>
        <v>#VALUE!</v>
      </c>
      <c r="P893" s="135" t="str">
        <f t="shared" si="12"/>
        <v>OPIOIDS</v>
      </c>
      <c r="Q893" s="4" t="b">
        <v>0</v>
      </c>
      <c r="R893" s="4" t="str">
        <f t="shared" si="41"/>
        <v>LOW</v>
      </c>
      <c r="S893" s="3"/>
      <c r="T893" s="3" t="str">
        <f t="shared" si="42"/>
        <v> - </v>
      </c>
      <c r="U893" s="4" t="str">
        <f t="shared" si="15"/>
        <v>DUE COMM</v>
      </c>
      <c r="V893" s="4" t="str">
        <f t="shared" si="16"/>
        <v> </v>
      </c>
      <c r="W893" s="123"/>
      <c r="X893" s="123"/>
      <c r="Y893" s="123"/>
      <c r="Z893" s="123"/>
      <c r="AA893" s="123"/>
      <c r="AB893" s="123"/>
      <c r="AC893" s="123"/>
      <c r="AD893" s="123"/>
      <c r="AE893" s="123"/>
    </row>
    <row r="894">
      <c r="A894" s="137">
        <v>13329.0</v>
      </c>
      <c r="B894" s="138" t="s">
        <v>6811</v>
      </c>
      <c r="C894" s="139" t="b">
        <v>1</v>
      </c>
      <c r="D894" s="133">
        <v>44539.0</v>
      </c>
      <c r="E894" s="128" t="str">
        <f t="shared" si="29"/>
        <v>#VALUE!</v>
      </c>
      <c r="F894" s="128" t="str">
        <f t="shared" si="30"/>
        <v>#VALUE!</v>
      </c>
      <c r="G894" s="128" t="str">
        <f t="shared" si="31"/>
        <v>#VALUE!</v>
      </c>
      <c r="H894" s="128" t="str">
        <f t="shared" si="32"/>
        <v>#VALUE!</v>
      </c>
      <c r="I894" s="134" t="str">
        <f t="shared" si="33"/>
        <v>OPI RX</v>
      </c>
      <c r="J894" s="128" t="str">
        <f t="shared" si="34"/>
        <v>#VALUE!</v>
      </c>
      <c r="K894" s="128" t="str">
        <f t="shared" si="35"/>
        <v>#VALUE!</v>
      </c>
      <c r="L894" s="134" t="str">
        <f t="shared" si="36"/>
        <v>OPI RX</v>
      </c>
      <c r="M894" s="128" t="str">
        <f t="shared" si="37"/>
        <v>#VALUE!</v>
      </c>
      <c r="N894" s="128" t="str">
        <f t="shared" si="38"/>
        <v>#VALUE!</v>
      </c>
      <c r="O894" s="128" t="str">
        <f t="shared" si="39"/>
        <v>#VALUE!</v>
      </c>
      <c r="P894" s="135" t="str">
        <f t="shared" si="12"/>
        <v>OPIOIDS</v>
      </c>
      <c r="Q894" s="4" t="b">
        <v>1</v>
      </c>
      <c r="R894" s="135" t="str">
        <f t="shared" si="41"/>
        <v>HIGH</v>
      </c>
      <c r="S894" s="3">
        <v>44116.0</v>
      </c>
      <c r="T894" s="136">
        <f t="shared" si="42"/>
        <v>44539</v>
      </c>
      <c r="U894" s="4" t="str">
        <f t="shared" si="15"/>
        <v>DUE COMM</v>
      </c>
      <c r="V894" s="4" t="str">
        <f t="shared" si="16"/>
        <v> </v>
      </c>
      <c r="W894" s="123"/>
      <c r="X894" s="123"/>
      <c r="Y894" s="123"/>
      <c r="Z894" s="123"/>
      <c r="AA894" s="123"/>
      <c r="AB894" s="123"/>
      <c r="AC894" s="123"/>
      <c r="AD894" s="123"/>
      <c r="AE894" s="123"/>
    </row>
    <row r="895">
      <c r="A895" s="142">
        <v>13330.0</v>
      </c>
      <c r="B895" s="143" t="s">
        <v>6475</v>
      </c>
      <c r="C895" s="124" t="b">
        <v>0</v>
      </c>
      <c r="D895" s="3" t="s">
        <v>6461</v>
      </c>
      <c r="E895" s="128" t="str">
        <f t="shared" si="29"/>
        <v>#VALUE!</v>
      </c>
      <c r="F895" s="134" t="str">
        <f t="shared" si="30"/>
        <v>OPI RX</v>
      </c>
      <c r="G895" s="128" t="str">
        <f t="shared" si="31"/>
        <v>#VALUE!</v>
      </c>
      <c r="H895" s="128" t="str">
        <f t="shared" si="32"/>
        <v>#VALUE!</v>
      </c>
      <c r="I895" s="128" t="str">
        <f t="shared" si="33"/>
        <v>#VALUE!</v>
      </c>
      <c r="J895" s="128" t="str">
        <f t="shared" si="34"/>
        <v>#VALUE!</v>
      </c>
      <c r="K895" s="128" t="str">
        <f t="shared" si="35"/>
        <v>#VALUE!</v>
      </c>
      <c r="L895" s="128" t="str">
        <f t="shared" si="36"/>
        <v>#VALUE!</v>
      </c>
      <c r="M895" s="128" t="str">
        <f t="shared" si="37"/>
        <v>#VALUE!</v>
      </c>
      <c r="N895" s="128" t="str">
        <f t="shared" si="38"/>
        <v>#VALUE!</v>
      </c>
      <c r="O895" s="128" t="str">
        <f t="shared" si="39"/>
        <v>#VALUE!</v>
      </c>
      <c r="P895" s="135" t="str">
        <f t="shared" si="12"/>
        <v>OPIOIDS</v>
      </c>
      <c r="Q895" s="4" t="b">
        <v>0</v>
      </c>
      <c r="R895" s="4" t="str">
        <f t="shared" si="41"/>
        <v>LOW</v>
      </c>
      <c r="S895" s="3"/>
      <c r="T895" s="3" t="str">
        <f t="shared" si="42"/>
        <v> - </v>
      </c>
      <c r="U895" s="4" t="str">
        <f t="shared" si="15"/>
        <v>DUE COMM</v>
      </c>
      <c r="V895" s="4" t="str">
        <f t="shared" si="16"/>
        <v> </v>
      </c>
      <c r="W895" s="123"/>
      <c r="X895" s="123"/>
      <c r="Y895" s="123"/>
      <c r="Z895" s="123"/>
      <c r="AA895" s="123"/>
      <c r="AB895" s="123"/>
      <c r="AC895" s="123"/>
      <c r="AD895" s="123"/>
      <c r="AE895" s="123"/>
    </row>
    <row r="896">
      <c r="A896" s="130">
        <v>13331.0</v>
      </c>
      <c r="B896" s="131" t="s">
        <v>6812</v>
      </c>
      <c r="C896" s="139" t="b">
        <v>1</v>
      </c>
      <c r="D896" s="140">
        <v>44582.0</v>
      </c>
      <c r="E896" s="134" t="str">
        <f t="shared" si="29"/>
        <v>OPI RX</v>
      </c>
      <c r="F896" s="128" t="str">
        <f t="shared" si="30"/>
        <v>#VALUE!</v>
      </c>
      <c r="G896" s="128" t="str">
        <f t="shared" si="31"/>
        <v>#VALUE!</v>
      </c>
      <c r="H896" s="128" t="str">
        <f t="shared" si="32"/>
        <v>#VALUE!</v>
      </c>
      <c r="I896" s="128" t="str">
        <f t="shared" si="33"/>
        <v>#VALUE!</v>
      </c>
      <c r="J896" s="128" t="str">
        <f t="shared" si="34"/>
        <v>#VALUE!</v>
      </c>
      <c r="K896" s="128" t="str">
        <f t="shared" si="35"/>
        <v>#VALUE!</v>
      </c>
      <c r="L896" s="128" t="str">
        <f t="shared" si="36"/>
        <v>#VALUE!</v>
      </c>
      <c r="M896" s="128" t="str">
        <f t="shared" si="37"/>
        <v>#VALUE!</v>
      </c>
      <c r="N896" s="128" t="str">
        <f t="shared" si="38"/>
        <v>#VALUE!</v>
      </c>
      <c r="O896" s="128" t="str">
        <f t="shared" si="39"/>
        <v>#VALUE!</v>
      </c>
      <c r="P896" s="135" t="str">
        <f t="shared" si="12"/>
        <v>OPIOIDS</v>
      </c>
      <c r="Q896" s="4" t="b">
        <v>1</v>
      </c>
      <c r="R896" s="135" t="str">
        <f t="shared" si="41"/>
        <v>HIGH</v>
      </c>
      <c r="S896" s="3"/>
      <c r="T896" s="136">
        <f t="shared" si="42"/>
        <v>44582</v>
      </c>
      <c r="U896" s="4" t="str">
        <f t="shared" si="15"/>
        <v>DUE COMM</v>
      </c>
      <c r="V896" s="4" t="str">
        <f t="shared" si="16"/>
        <v> </v>
      </c>
      <c r="W896" s="123"/>
      <c r="X896" s="123"/>
      <c r="Y896" s="123"/>
      <c r="Z896" s="123"/>
      <c r="AA896" s="123"/>
      <c r="AB896" s="123"/>
      <c r="AC896" s="123"/>
      <c r="AD896" s="123"/>
      <c r="AE896" s="123"/>
    </row>
    <row r="897">
      <c r="A897" s="130">
        <v>13336.0</v>
      </c>
      <c r="B897" s="131" t="s">
        <v>6461</v>
      </c>
      <c r="C897" s="141" t="b">
        <v>1</v>
      </c>
      <c r="D897" s="133">
        <v>44537.0</v>
      </c>
      <c r="E897" s="128" t="str">
        <f t="shared" si="29"/>
        <v>#VALUE!</v>
      </c>
      <c r="F897" s="128" t="str">
        <f t="shared" si="30"/>
        <v>#VALUE!</v>
      </c>
      <c r="G897" s="128" t="str">
        <f t="shared" si="31"/>
        <v>#VALUE!</v>
      </c>
      <c r="H897" s="128" t="str">
        <f t="shared" si="32"/>
        <v>#VALUE!</v>
      </c>
      <c r="I897" s="128" t="str">
        <f t="shared" si="33"/>
        <v>#VALUE!</v>
      </c>
      <c r="J897" s="128" t="str">
        <f t="shared" si="34"/>
        <v>#VALUE!</v>
      </c>
      <c r="K897" s="128" t="str">
        <f t="shared" si="35"/>
        <v>#VALUE!</v>
      </c>
      <c r="L897" s="128" t="str">
        <f t="shared" si="36"/>
        <v>#VALUE!</v>
      </c>
      <c r="M897" s="128" t="str">
        <f t="shared" si="37"/>
        <v>#VALUE!</v>
      </c>
      <c r="N897" s="128" t="str">
        <f t="shared" si="38"/>
        <v>#VALUE!</v>
      </c>
      <c r="O897" s="128" t="str">
        <f t="shared" si="39"/>
        <v>#VALUE!</v>
      </c>
      <c r="P897" s="4" t="str">
        <f t="shared" si="12"/>
        <v>NO RX</v>
      </c>
      <c r="Q897" s="4" t="b">
        <v>0</v>
      </c>
      <c r="R897" s="4" t="str">
        <f t="shared" si="41"/>
        <v>LOW</v>
      </c>
      <c r="S897" s="3">
        <v>44510.0</v>
      </c>
      <c r="T897" s="136">
        <f t="shared" si="42"/>
        <v>44537</v>
      </c>
      <c r="U897" s="4" t="str">
        <f t="shared" si="15"/>
        <v> </v>
      </c>
      <c r="V897" s="4" t="str">
        <f t="shared" si="16"/>
        <v> </v>
      </c>
      <c r="W897" s="123"/>
      <c r="X897" s="123"/>
      <c r="Y897" s="123"/>
      <c r="Z897" s="123"/>
      <c r="AA897" s="123"/>
      <c r="AB897" s="123"/>
      <c r="AC897" s="123"/>
      <c r="AD897" s="123"/>
      <c r="AE897" s="123"/>
    </row>
    <row r="898">
      <c r="A898" s="130">
        <v>13337.0</v>
      </c>
      <c r="B898" s="131" t="s">
        <v>6774</v>
      </c>
      <c r="C898" s="139" t="b">
        <v>1</v>
      </c>
      <c r="D898" s="133">
        <v>44511.0</v>
      </c>
      <c r="E898" s="128" t="str">
        <f t="shared" si="29"/>
        <v>#VALUE!</v>
      </c>
      <c r="F898" s="128" t="str">
        <f t="shared" si="30"/>
        <v>#VALUE!</v>
      </c>
      <c r="G898" s="128" t="str">
        <f t="shared" si="31"/>
        <v>#VALUE!</v>
      </c>
      <c r="H898" s="128" t="str">
        <f t="shared" si="32"/>
        <v>#VALUE!</v>
      </c>
      <c r="I898" s="128" t="str">
        <f t="shared" si="33"/>
        <v>#VALUE!</v>
      </c>
      <c r="J898" s="128" t="str">
        <f t="shared" si="34"/>
        <v>#VALUE!</v>
      </c>
      <c r="K898" s="128" t="str">
        <f t="shared" si="35"/>
        <v>#VALUE!</v>
      </c>
      <c r="L898" s="128" t="str">
        <f t="shared" si="36"/>
        <v>#VALUE!</v>
      </c>
      <c r="M898" s="134" t="str">
        <f t="shared" si="37"/>
        <v>OPI RX</v>
      </c>
      <c r="N898" s="128" t="str">
        <f t="shared" si="38"/>
        <v>#VALUE!</v>
      </c>
      <c r="O898" s="128" t="str">
        <f t="shared" si="39"/>
        <v>#VALUE!</v>
      </c>
      <c r="P898" s="135" t="str">
        <f t="shared" si="12"/>
        <v>OPIOIDS</v>
      </c>
      <c r="Q898" s="4" t="b">
        <v>0</v>
      </c>
      <c r="R898" s="4" t="str">
        <f t="shared" si="41"/>
        <v>LOW</v>
      </c>
      <c r="S898" s="3">
        <v>44489.0</v>
      </c>
      <c r="T898" s="136">
        <f t="shared" si="42"/>
        <v>44511</v>
      </c>
      <c r="U898" s="4" t="str">
        <f t="shared" si="15"/>
        <v> </v>
      </c>
      <c r="V898" s="4" t="str">
        <f t="shared" si="16"/>
        <v> </v>
      </c>
      <c r="W898" s="123"/>
      <c r="X898" s="123"/>
      <c r="Y898" s="123"/>
      <c r="Z898" s="123"/>
      <c r="AA898" s="123"/>
      <c r="AB898" s="123"/>
      <c r="AC898" s="123"/>
      <c r="AD898" s="123"/>
      <c r="AE898" s="123"/>
    </row>
    <row r="899">
      <c r="A899" s="127">
        <v>13339.0</v>
      </c>
      <c r="B899" s="2" t="s">
        <v>6465</v>
      </c>
      <c r="C899" s="122" t="b">
        <v>0</v>
      </c>
      <c r="D899" s="3" t="s">
        <v>6461</v>
      </c>
      <c r="E899" s="134" t="str">
        <f t="shared" si="29"/>
        <v>OPI RX</v>
      </c>
      <c r="F899" s="128" t="str">
        <f t="shared" si="30"/>
        <v>#VALUE!</v>
      </c>
      <c r="G899" s="128" t="str">
        <f t="shared" si="31"/>
        <v>#VALUE!</v>
      </c>
      <c r="H899" s="128" t="str">
        <f t="shared" si="32"/>
        <v>#VALUE!</v>
      </c>
      <c r="I899" s="128" t="str">
        <f t="shared" si="33"/>
        <v>#VALUE!</v>
      </c>
      <c r="J899" s="128" t="str">
        <f t="shared" si="34"/>
        <v>#VALUE!</v>
      </c>
      <c r="K899" s="128" t="str">
        <f t="shared" si="35"/>
        <v>#VALUE!</v>
      </c>
      <c r="L899" s="128" t="str">
        <f t="shared" si="36"/>
        <v>#VALUE!</v>
      </c>
      <c r="M899" s="128" t="str">
        <f t="shared" si="37"/>
        <v>#VALUE!</v>
      </c>
      <c r="N899" s="128" t="str">
        <f t="shared" si="38"/>
        <v>#VALUE!</v>
      </c>
      <c r="O899" s="128" t="str">
        <f t="shared" si="39"/>
        <v>#VALUE!</v>
      </c>
      <c r="P899" s="135" t="str">
        <f t="shared" si="12"/>
        <v>OPIOIDS</v>
      </c>
      <c r="Q899" s="2" t="b">
        <v>0</v>
      </c>
      <c r="R899" s="4" t="str">
        <f t="shared" si="41"/>
        <v>LOW</v>
      </c>
      <c r="S899" s="3"/>
      <c r="T899" s="3" t="str">
        <f t="shared" si="42"/>
        <v> - </v>
      </c>
      <c r="U899" s="4" t="str">
        <f t="shared" si="15"/>
        <v>DUE COMM</v>
      </c>
      <c r="V899" s="4" t="str">
        <f t="shared" si="16"/>
        <v> </v>
      </c>
      <c r="W899" s="123"/>
      <c r="X899" s="123"/>
      <c r="Y899" s="123"/>
      <c r="Z899" s="123"/>
      <c r="AA899" s="123"/>
      <c r="AB899" s="123"/>
      <c r="AC899" s="123"/>
      <c r="AD899" s="123"/>
      <c r="AE899" s="123"/>
    </row>
    <row r="900">
      <c r="A900" s="127">
        <v>13347.0</v>
      </c>
      <c r="B900" s="2" t="s">
        <v>6512</v>
      </c>
      <c r="C900" s="124" t="b">
        <v>0</v>
      </c>
      <c r="D900" s="3" t="s">
        <v>6461</v>
      </c>
      <c r="E900" s="128" t="str">
        <f t="shared" si="29"/>
        <v>#VALUE!</v>
      </c>
      <c r="F900" s="128" t="str">
        <f t="shared" si="30"/>
        <v>#VALUE!</v>
      </c>
      <c r="G900" s="128" t="str">
        <f t="shared" si="31"/>
        <v>#VALUE!</v>
      </c>
      <c r="H900" s="128" t="str">
        <f t="shared" si="32"/>
        <v>#VALUE!</v>
      </c>
      <c r="I900" s="128" t="str">
        <f t="shared" si="33"/>
        <v>#VALUE!</v>
      </c>
      <c r="J900" s="128" t="str">
        <f t="shared" si="34"/>
        <v>#VALUE!</v>
      </c>
      <c r="K900" s="128" t="str">
        <f t="shared" si="35"/>
        <v>#VALUE!</v>
      </c>
      <c r="L900" s="128" t="str">
        <f t="shared" si="36"/>
        <v>#VALUE!</v>
      </c>
      <c r="M900" s="134" t="str">
        <f t="shared" si="37"/>
        <v>OPI RX</v>
      </c>
      <c r="N900" s="128" t="str">
        <f t="shared" si="38"/>
        <v>#VALUE!</v>
      </c>
      <c r="O900" s="128" t="str">
        <f t="shared" si="39"/>
        <v>#VALUE!</v>
      </c>
      <c r="P900" s="135" t="str">
        <f t="shared" si="12"/>
        <v>OPIOIDS</v>
      </c>
      <c r="Q900" s="4" t="b">
        <v>0</v>
      </c>
      <c r="R900" s="4" t="str">
        <f t="shared" si="41"/>
        <v>LOW</v>
      </c>
      <c r="S900" s="3"/>
      <c r="T900" s="3" t="str">
        <f t="shared" si="42"/>
        <v> - </v>
      </c>
      <c r="U900" s="4" t="str">
        <f t="shared" si="15"/>
        <v>DUE COMM</v>
      </c>
      <c r="V900" s="4" t="str">
        <f t="shared" si="16"/>
        <v> </v>
      </c>
      <c r="W900" s="123"/>
      <c r="X900" s="123"/>
      <c r="Y900" s="123"/>
      <c r="Z900" s="123"/>
      <c r="AA900" s="123"/>
      <c r="AB900" s="123"/>
      <c r="AC900" s="123"/>
      <c r="AD900" s="123"/>
      <c r="AE900" s="123"/>
    </row>
    <row r="901">
      <c r="A901" s="137">
        <v>13348.0</v>
      </c>
      <c r="B901" s="138" t="s">
        <v>6813</v>
      </c>
      <c r="C901" s="139" t="b">
        <v>1</v>
      </c>
      <c r="D901" s="133">
        <v>44393.0</v>
      </c>
      <c r="E901" s="128" t="str">
        <f t="shared" si="29"/>
        <v>#VALUE!</v>
      </c>
      <c r="F901" s="134" t="str">
        <f t="shared" si="30"/>
        <v>OPI RX</v>
      </c>
      <c r="G901" s="128" t="str">
        <f t="shared" si="31"/>
        <v>#VALUE!</v>
      </c>
      <c r="H901" s="128" t="str">
        <f t="shared" si="32"/>
        <v>#VALUE!</v>
      </c>
      <c r="I901" s="128" t="str">
        <f t="shared" si="33"/>
        <v>#VALUE!</v>
      </c>
      <c r="J901" s="128" t="str">
        <f t="shared" si="34"/>
        <v>#VALUE!</v>
      </c>
      <c r="K901" s="128" t="str">
        <f t="shared" si="35"/>
        <v>#VALUE!</v>
      </c>
      <c r="L901" s="134" t="str">
        <f t="shared" si="36"/>
        <v>OPI RX</v>
      </c>
      <c r="M901" s="128" t="str">
        <f t="shared" si="37"/>
        <v>#VALUE!</v>
      </c>
      <c r="N901" s="128" t="str">
        <f t="shared" si="38"/>
        <v>#VALUE!</v>
      </c>
      <c r="O901" s="128" t="str">
        <f t="shared" si="39"/>
        <v>#VALUE!</v>
      </c>
      <c r="P901" s="135" t="str">
        <f t="shared" si="12"/>
        <v>OPIOIDS</v>
      </c>
      <c r="Q901" s="4" t="b">
        <v>0</v>
      </c>
      <c r="R901" s="4" t="str">
        <f t="shared" si="41"/>
        <v>LOW</v>
      </c>
      <c r="S901" s="3"/>
      <c r="T901" s="136">
        <f t="shared" si="42"/>
        <v>44393</v>
      </c>
      <c r="U901" s="4" t="str">
        <f t="shared" si="15"/>
        <v>DUE COMM</v>
      </c>
      <c r="V901" s="4" t="str">
        <f t="shared" si="16"/>
        <v> </v>
      </c>
      <c r="W901" s="123"/>
      <c r="X901" s="123"/>
      <c r="Y901" s="123"/>
      <c r="Z901" s="123"/>
      <c r="AA901" s="123"/>
      <c r="AB901" s="123"/>
      <c r="AC901" s="123"/>
      <c r="AD901" s="123"/>
      <c r="AE901" s="123"/>
    </row>
    <row r="902">
      <c r="A902" s="130">
        <v>13355.0</v>
      </c>
      <c r="B902" s="131" t="s">
        <v>6814</v>
      </c>
      <c r="C902" s="132" t="b">
        <v>1</v>
      </c>
      <c r="D902" s="133">
        <v>44530.0</v>
      </c>
      <c r="E902" s="128" t="str">
        <f t="shared" si="29"/>
        <v>#VALUE!</v>
      </c>
      <c r="F902" s="128" t="str">
        <f t="shared" si="30"/>
        <v>#VALUE!</v>
      </c>
      <c r="G902" s="128" t="str">
        <f t="shared" si="31"/>
        <v>#VALUE!</v>
      </c>
      <c r="H902" s="128" t="str">
        <f t="shared" si="32"/>
        <v>#VALUE!</v>
      </c>
      <c r="I902" s="128" t="str">
        <f t="shared" si="33"/>
        <v>#VALUE!</v>
      </c>
      <c r="J902" s="128" t="str">
        <f t="shared" si="34"/>
        <v>#VALUE!</v>
      </c>
      <c r="K902" s="128" t="str">
        <f t="shared" si="35"/>
        <v>#VALUE!</v>
      </c>
      <c r="L902" s="128" t="str">
        <f t="shared" si="36"/>
        <v>#VALUE!</v>
      </c>
      <c r="M902" s="134" t="str">
        <f t="shared" si="37"/>
        <v>OPI RX</v>
      </c>
      <c r="N902" s="128" t="str">
        <f t="shared" si="38"/>
        <v>#VALUE!</v>
      </c>
      <c r="O902" s="128" t="str">
        <f t="shared" si="39"/>
        <v>#VALUE!</v>
      </c>
      <c r="P902" s="135" t="str">
        <f t="shared" si="12"/>
        <v>OPIOIDS</v>
      </c>
      <c r="Q902" s="4" t="b">
        <v>1</v>
      </c>
      <c r="R902" s="135" t="str">
        <f t="shared" si="41"/>
        <v>HIGH</v>
      </c>
      <c r="S902" s="3">
        <v>44096.0</v>
      </c>
      <c r="T902" s="136">
        <f t="shared" si="42"/>
        <v>44530</v>
      </c>
      <c r="U902" s="4" t="str">
        <f t="shared" si="15"/>
        <v>DUE COMM</v>
      </c>
      <c r="V902" s="4" t="str">
        <f t="shared" si="16"/>
        <v> </v>
      </c>
      <c r="W902" s="123"/>
      <c r="X902" s="123"/>
      <c r="Y902" s="123"/>
      <c r="Z902" s="123"/>
      <c r="AA902" s="123"/>
      <c r="AB902" s="123"/>
      <c r="AC902" s="123"/>
      <c r="AD902" s="123"/>
      <c r="AE902" s="123"/>
    </row>
    <row r="903">
      <c r="A903" s="142">
        <v>13361.0</v>
      </c>
      <c r="B903" s="157" t="s">
        <v>6477</v>
      </c>
      <c r="C903" s="122" t="b">
        <v>0</v>
      </c>
      <c r="D903" s="3" t="s">
        <v>6461</v>
      </c>
      <c r="E903" s="128" t="str">
        <f t="shared" si="29"/>
        <v>#VALUE!</v>
      </c>
      <c r="F903" s="128" t="str">
        <f t="shared" si="30"/>
        <v>#VALUE!</v>
      </c>
      <c r="G903" s="128" t="str">
        <f t="shared" si="31"/>
        <v>#VALUE!</v>
      </c>
      <c r="H903" s="128" t="str">
        <f t="shared" si="32"/>
        <v>#VALUE!</v>
      </c>
      <c r="I903" s="128" t="str">
        <f t="shared" si="33"/>
        <v>#VALUE!</v>
      </c>
      <c r="J903" s="128" t="str">
        <f t="shared" si="34"/>
        <v>#VALUE!</v>
      </c>
      <c r="K903" s="128" t="str">
        <f t="shared" si="35"/>
        <v>#VALUE!</v>
      </c>
      <c r="L903" s="128" t="str">
        <f t="shared" si="36"/>
        <v>#VALUE!</v>
      </c>
      <c r="M903" s="128" t="str">
        <f t="shared" si="37"/>
        <v>#VALUE!</v>
      </c>
      <c r="N903" s="128" t="str">
        <f t="shared" si="38"/>
        <v>#VALUE!</v>
      </c>
      <c r="O903" s="128" t="str">
        <f t="shared" si="39"/>
        <v>#VALUE!</v>
      </c>
      <c r="P903" s="4" t="str">
        <f t="shared" si="12"/>
        <v>NO RX</v>
      </c>
      <c r="Q903" s="4" t="b">
        <v>0</v>
      </c>
      <c r="R903" s="4" t="str">
        <f t="shared" si="41"/>
        <v>LOW</v>
      </c>
      <c r="S903" s="3"/>
      <c r="T903" s="3" t="str">
        <f t="shared" si="42"/>
        <v> - </v>
      </c>
      <c r="U903" s="4" t="str">
        <f t="shared" si="15"/>
        <v>DUE COMM</v>
      </c>
      <c r="V903" s="4" t="str">
        <f t="shared" si="16"/>
        <v> </v>
      </c>
      <c r="W903" s="123"/>
      <c r="X903" s="123"/>
      <c r="Y903" s="123"/>
      <c r="Z903" s="123"/>
      <c r="AA903" s="123"/>
      <c r="AB903" s="123"/>
      <c r="AC903" s="123"/>
      <c r="AD903" s="123"/>
      <c r="AE903" s="123"/>
    </row>
    <row r="904">
      <c r="A904" s="127">
        <v>13369.0</v>
      </c>
      <c r="B904" s="2" t="s">
        <v>6483</v>
      </c>
      <c r="C904" s="122" t="b">
        <v>0</v>
      </c>
      <c r="D904" s="3" t="s">
        <v>6461</v>
      </c>
      <c r="E904" s="128" t="str">
        <f t="shared" si="29"/>
        <v>#VALUE!</v>
      </c>
      <c r="F904" s="128" t="str">
        <f t="shared" si="30"/>
        <v>#VALUE!</v>
      </c>
      <c r="G904" s="128" t="str">
        <f t="shared" si="31"/>
        <v>#VALUE!</v>
      </c>
      <c r="H904" s="128" t="str">
        <f t="shared" si="32"/>
        <v>#VALUE!</v>
      </c>
      <c r="I904" s="128" t="str">
        <f t="shared" si="33"/>
        <v>#VALUE!</v>
      </c>
      <c r="J904" s="128" t="str">
        <f t="shared" si="34"/>
        <v>#VALUE!</v>
      </c>
      <c r="K904" s="128" t="str">
        <f t="shared" si="35"/>
        <v>#VALUE!</v>
      </c>
      <c r="L904" s="128" t="str">
        <f t="shared" si="36"/>
        <v>#VALUE!</v>
      </c>
      <c r="M904" s="128" t="str">
        <f t="shared" si="37"/>
        <v>#VALUE!</v>
      </c>
      <c r="N904" s="128" t="str">
        <f t="shared" si="38"/>
        <v>#VALUE!</v>
      </c>
      <c r="O904" s="128" t="str">
        <f t="shared" si="39"/>
        <v>#VALUE!</v>
      </c>
      <c r="P904" s="4" t="str">
        <f t="shared" si="12"/>
        <v>NO RX</v>
      </c>
      <c r="Q904" s="4" t="b">
        <v>0</v>
      </c>
      <c r="R904" s="4" t="str">
        <f t="shared" si="41"/>
        <v>LOW</v>
      </c>
      <c r="S904" s="3"/>
      <c r="T904" s="3" t="str">
        <f t="shared" si="42"/>
        <v> - </v>
      </c>
      <c r="U904" s="4" t="str">
        <f t="shared" si="15"/>
        <v>DUE COMM</v>
      </c>
      <c r="V904" s="4" t="str">
        <f t="shared" si="16"/>
        <v> </v>
      </c>
      <c r="W904" s="123"/>
      <c r="X904" s="123"/>
      <c r="Y904" s="123"/>
      <c r="Z904" s="123"/>
      <c r="AA904" s="123"/>
      <c r="AB904" s="123"/>
      <c r="AC904" s="123"/>
      <c r="AD904" s="123"/>
      <c r="AE904" s="123"/>
    </row>
    <row r="905">
      <c r="A905" s="152">
        <v>13370.0</v>
      </c>
      <c r="B905" s="134" t="s">
        <v>6463</v>
      </c>
      <c r="C905" s="132" t="b">
        <v>1</v>
      </c>
      <c r="D905" s="140">
        <v>44577.0</v>
      </c>
      <c r="E905" s="128" t="str">
        <f t="shared" si="29"/>
        <v>#VALUE!</v>
      </c>
      <c r="F905" s="134" t="str">
        <f t="shared" si="30"/>
        <v>OPI RX</v>
      </c>
      <c r="G905" s="128" t="str">
        <f t="shared" si="31"/>
        <v>#VALUE!</v>
      </c>
      <c r="H905" s="128" t="str">
        <f t="shared" si="32"/>
        <v>#VALUE!</v>
      </c>
      <c r="I905" s="128" t="str">
        <f t="shared" si="33"/>
        <v>#VALUE!</v>
      </c>
      <c r="J905" s="128" t="str">
        <f t="shared" si="34"/>
        <v>#VALUE!</v>
      </c>
      <c r="K905" s="128" t="str">
        <f t="shared" si="35"/>
        <v>#VALUE!</v>
      </c>
      <c r="L905" s="128" t="str">
        <f t="shared" si="36"/>
        <v>#VALUE!</v>
      </c>
      <c r="M905" s="128" t="str">
        <f t="shared" si="37"/>
        <v>#VALUE!</v>
      </c>
      <c r="N905" s="128" t="str">
        <f t="shared" si="38"/>
        <v>#VALUE!</v>
      </c>
      <c r="O905" s="128" t="str">
        <f t="shared" si="39"/>
        <v>#VALUE!</v>
      </c>
      <c r="P905" s="135" t="str">
        <f t="shared" si="12"/>
        <v>OPIOIDS</v>
      </c>
      <c r="Q905" s="4" t="b">
        <v>0</v>
      </c>
      <c r="R905" s="4" t="str">
        <f t="shared" si="41"/>
        <v>LOW</v>
      </c>
      <c r="S905" s="3"/>
      <c r="T905" s="136">
        <f t="shared" si="42"/>
        <v>44577</v>
      </c>
      <c r="U905" s="4" t="str">
        <f t="shared" si="15"/>
        <v>DUE COMM</v>
      </c>
      <c r="V905" s="4" t="str">
        <f t="shared" si="16"/>
        <v> </v>
      </c>
      <c r="W905" s="123"/>
      <c r="X905" s="123"/>
      <c r="Y905" s="123"/>
      <c r="Z905" s="123"/>
      <c r="AA905" s="123"/>
      <c r="AB905" s="123"/>
      <c r="AC905" s="123"/>
      <c r="AD905" s="123"/>
      <c r="AE905" s="123"/>
    </row>
    <row r="906">
      <c r="A906" s="130">
        <v>13381.0</v>
      </c>
      <c r="B906" s="131" t="s">
        <v>6477</v>
      </c>
      <c r="C906" s="132" t="b">
        <v>1</v>
      </c>
      <c r="D906" s="133">
        <v>44404.0</v>
      </c>
      <c r="E906" s="128" t="str">
        <f t="shared" si="29"/>
        <v>#VALUE!</v>
      </c>
      <c r="F906" s="128" t="str">
        <f t="shared" si="30"/>
        <v>#VALUE!</v>
      </c>
      <c r="G906" s="128" t="str">
        <f t="shared" si="31"/>
        <v>#VALUE!</v>
      </c>
      <c r="H906" s="128" t="str">
        <f t="shared" si="32"/>
        <v>#VALUE!</v>
      </c>
      <c r="I906" s="128" t="str">
        <f t="shared" si="33"/>
        <v>#VALUE!</v>
      </c>
      <c r="J906" s="128" t="str">
        <f t="shared" si="34"/>
        <v>#VALUE!</v>
      </c>
      <c r="K906" s="128" t="str">
        <f t="shared" si="35"/>
        <v>#VALUE!</v>
      </c>
      <c r="L906" s="128" t="str">
        <f t="shared" si="36"/>
        <v>#VALUE!</v>
      </c>
      <c r="M906" s="128" t="str">
        <f t="shared" si="37"/>
        <v>#VALUE!</v>
      </c>
      <c r="N906" s="128" t="str">
        <f t="shared" si="38"/>
        <v>#VALUE!</v>
      </c>
      <c r="O906" s="128" t="str">
        <f t="shared" si="39"/>
        <v>#VALUE!</v>
      </c>
      <c r="P906" s="4" t="str">
        <f t="shared" si="12"/>
        <v>NO RX</v>
      </c>
      <c r="Q906" s="4" t="b">
        <v>0</v>
      </c>
      <c r="R906" s="4" t="str">
        <f t="shared" si="41"/>
        <v>LOW</v>
      </c>
      <c r="S906" s="3"/>
      <c r="T906" s="136">
        <f t="shared" si="42"/>
        <v>44404</v>
      </c>
      <c r="U906" s="4" t="str">
        <f t="shared" si="15"/>
        <v>DUE COMM</v>
      </c>
      <c r="V906" s="4" t="str">
        <f t="shared" si="16"/>
        <v> </v>
      </c>
      <c r="W906" s="123"/>
      <c r="X906" s="123"/>
      <c r="Y906" s="123"/>
      <c r="Z906" s="123"/>
      <c r="AA906" s="123"/>
      <c r="AB906" s="123"/>
      <c r="AC906" s="123"/>
      <c r="AD906" s="123"/>
      <c r="AE906" s="123"/>
    </row>
    <row r="907">
      <c r="A907" s="130">
        <v>13383.0</v>
      </c>
      <c r="B907" s="55" t="s">
        <v>6815</v>
      </c>
      <c r="C907" s="139" t="b">
        <v>1</v>
      </c>
      <c r="D907" s="140">
        <v>44577.0</v>
      </c>
      <c r="E907" s="128" t="str">
        <f t="shared" si="29"/>
        <v>#VALUE!</v>
      </c>
      <c r="F907" s="134" t="str">
        <f t="shared" si="30"/>
        <v>OPI RX</v>
      </c>
      <c r="G907" s="128" t="str">
        <f t="shared" si="31"/>
        <v>#VALUE!</v>
      </c>
      <c r="H907" s="128" t="str">
        <f t="shared" si="32"/>
        <v>#VALUE!</v>
      </c>
      <c r="I907" s="128" t="str">
        <f t="shared" si="33"/>
        <v>#VALUE!</v>
      </c>
      <c r="J907" s="128" t="str">
        <f t="shared" si="34"/>
        <v>OPI RX</v>
      </c>
      <c r="K907" s="128" t="str">
        <f t="shared" si="35"/>
        <v>#VALUE!</v>
      </c>
      <c r="L907" s="128" t="str">
        <f t="shared" si="36"/>
        <v>#VALUE!</v>
      </c>
      <c r="M907" s="128" t="str">
        <f t="shared" si="37"/>
        <v>#VALUE!</v>
      </c>
      <c r="N907" s="128" t="str">
        <f t="shared" si="38"/>
        <v>#VALUE!</v>
      </c>
      <c r="O907" s="128" t="str">
        <f t="shared" si="39"/>
        <v>#VALUE!</v>
      </c>
      <c r="P907" s="135" t="str">
        <f t="shared" si="12"/>
        <v>OPIOIDS</v>
      </c>
      <c r="Q907" s="4" t="b">
        <v>0</v>
      </c>
      <c r="R907" s="4" t="str">
        <f t="shared" si="41"/>
        <v>LOW</v>
      </c>
      <c r="S907" s="3"/>
      <c r="T907" s="136">
        <f t="shared" si="42"/>
        <v>44577</v>
      </c>
      <c r="U907" s="4" t="str">
        <f t="shared" si="15"/>
        <v>DUE COMM</v>
      </c>
      <c r="V907" s="4" t="str">
        <f t="shared" si="16"/>
        <v> </v>
      </c>
      <c r="W907" s="123"/>
      <c r="X907" s="123"/>
      <c r="Y907" s="123"/>
      <c r="Z907" s="123"/>
      <c r="AA907" s="123"/>
      <c r="AB907" s="123"/>
      <c r="AC907" s="123"/>
      <c r="AD907" s="123"/>
      <c r="AE907" s="123"/>
    </row>
    <row r="908">
      <c r="A908" s="142">
        <v>13388.0</v>
      </c>
      <c r="B908" s="143" t="s">
        <v>6500</v>
      </c>
      <c r="C908" s="124" t="b">
        <v>0</v>
      </c>
      <c r="D908" s="3" t="s">
        <v>6461</v>
      </c>
      <c r="E908" s="128" t="str">
        <f t="shared" si="29"/>
        <v>#VALUE!</v>
      </c>
      <c r="F908" s="128" t="str">
        <f t="shared" si="30"/>
        <v>#VALUE!</v>
      </c>
      <c r="G908" s="128" t="str">
        <f t="shared" si="31"/>
        <v>#VALUE!</v>
      </c>
      <c r="H908" s="128" t="str">
        <f t="shared" si="32"/>
        <v>#VALUE!</v>
      </c>
      <c r="I908" s="128" t="str">
        <f t="shared" si="33"/>
        <v>#VALUE!</v>
      </c>
      <c r="J908" s="128" t="str">
        <f t="shared" si="34"/>
        <v>#VALUE!</v>
      </c>
      <c r="K908" s="128" t="str">
        <f t="shared" si="35"/>
        <v>#VALUE!</v>
      </c>
      <c r="L908" s="128" t="str">
        <f t="shared" si="36"/>
        <v>#VALUE!</v>
      </c>
      <c r="M908" s="134" t="str">
        <f t="shared" si="37"/>
        <v>OPI RX</v>
      </c>
      <c r="N908" s="128" t="str">
        <f t="shared" si="38"/>
        <v>#VALUE!</v>
      </c>
      <c r="O908" s="128" t="str">
        <f t="shared" si="39"/>
        <v>#VALUE!</v>
      </c>
      <c r="P908" s="135" t="str">
        <f t="shared" si="12"/>
        <v>OPIOIDS</v>
      </c>
      <c r="Q908" s="4" t="b">
        <v>0</v>
      </c>
      <c r="R908" s="4" t="str">
        <f t="shared" si="41"/>
        <v>LOW</v>
      </c>
      <c r="S908" s="3"/>
      <c r="T908" s="3" t="str">
        <f t="shared" si="42"/>
        <v> - </v>
      </c>
      <c r="U908" s="4" t="str">
        <f t="shared" si="15"/>
        <v>DUE COMM</v>
      </c>
      <c r="V908" s="4" t="str">
        <f t="shared" si="16"/>
        <v> </v>
      </c>
      <c r="W908" s="123"/>
      <c r="X908" s="123"/>
      <c r="Y908" s="123"/>
      <c r="Z908" s="123"/>
      <c r="AA908" s="123"/>
      <c r="AB908" s="123"/>
      <c r="AC908" s="123"/>
      <c r="AD908" s="123"/>
      <c r="AE908" s="123"/>
    </row>
    <row r="909">
      <c r="A909" s="142">
        <v>13397.0</v>
      </c>
      <c r="B909" s="143" t="s">
        <v>6463</v>
      </c>
      <c r="C909" s="124" t="b">
        <v>0</v>
      </c>
      <c r="D909" s="3" t="s">
        <v>6461</v>
      </c>
      <c r="E909" s="128" t="str">
        <f t="shared" si="29"/>
        <v>#VALUE!</v>
      </c>
      <c r="F909" s="134" t="str">
        <f t="shared" si="30"/>
        <v>OPI RX</v>
      </c>
      <c r="G909" s="128" t="str">
        <f t="shared" si="31"/>
        <v>#VALUE!</v>
      </c>
      <c r="H909" s="128" t="str">
        <f t="shared" si="32"/>
        <v>#VALUE!</v>
      </c>
      <c r="I909" s="128" t="str">
        <f t="shared" si="33"/>
        <v>#VALUE!</v>
      </c>
      <c r="J909" s="128" t="str">
        <f t="shared" si="34"/>
        <v>#VALUE!</v>
      </c>
      <c r="K909" s="128" t="str">
        <f t="shared" si="35"/>
        <v>#VALUE!</v>
      </c>
      <c r="L909" s="128" t="str">
        <f t="shared" si="36"/>
        <v>#VALUE!</v>
      </c>
      <c r="M909" s="128" t="str">
        <f t="shared" si="37"/>
        <v>#VALUE!</v>
      </c>
      <c r="N909" s="128" t="str">
        <f t="shared" si="38"/>
        <v>#VALUE!</v>
      </c>
      <c r="O909" s="128" t="str">
        <f t="shared" si="39"/>
        <v>#VALUE!</v>
      </c>
      <c r="P909" s="135" t="str">
        <f t="shared" si="12"/>
        <v>OPIOIDS</v>
      </c>
      <c r="Q909" s="4" t="b">
        <v>0</v>
      </c>
      <c r="R909" s="4" t="str">
        <f t="shared" si="41"/>
        <v>LOW</v>
      </c>
      <c r="S909" s="3"/>
      <c r="T909" s="3" t="str">
        <f t="shared" si="42"/>
        <v> - </v>
      </c>
      <c r="U909" s="4" t="str">
        <f t="shared" si="15"/>
        <v>DUE COMM</v>
      </c>
      <c r="V909" s="4" t="str">
        <f t="shared" si="16"/>
        <v> </v>
      </c>
      <c r="W909" s="123"/>
      <c r="X909" s="123"/>
      <c r="Y909" s="123"/>
      <c r="Z909" s="123"/>
      <c r="AA909" s="123"/>
      <c r="AB909" s="123"/>
      <c r="AC909" s="123"/>
      <c r="AD909" s="123"/>
      <c r="AE909" s="123"/>
    </row>
    <row r="910">
      <c r="A910" s="142">
        <v>13402.0</v>
      </c>
      <c r="B910" s="158" t="s">
        <v>6816</v>
      </c>
      <c r="C910" s="154" t="b">
        <v>1</v>
      </c>
      <c r="D910" s="147">
        <v>44582.0</v>
      </c>
      <c r="E910" s="128" t="str">
        <f t="shared" si="29"/>
        <v>#VALUE!</v>
      </c>
      <c r="F910" s="134" t="str">
        <f t="shared" si="30"/>
        <v>#VALUE!</v>
      </c>
      <c r="G910" s="128" t="str">
        <f t="shared" si="31"/>
        <v>#VALUE!</v>
      </c>
      <c r="H910" s="128" t="str">
        <f t="shared" si="32"/>
        <v>#VALUE!</v>
      </c>
      <c r="I910" s="128" t="str">
        <f t="shared" si="33"/>
        <v>#VALUE!</v>
      </c>
      <c r="J910" s="128" t="str">
        <f t="shared" si="34"/>
        <v>#VALUE!</v>
      </c>
      <c r="K910" s="128" t="str">
        <f t="shared" si="35"/>
        <v>#VALUE!</v>
      </c>
      <c r="L910" s="128" t="str">
        <f t="shared" si="36"/>
        <v>#VALUE!</v>
      </c>
      <c r="M910" s="128" t="str">
        <f t="shared" si="37"/>
        <v>OPI RX</v>
      </c>
      <c r="N910" s="128" t="str">
        <f t="shared" si="38"/>
        <v>#VALUE!</v>
      </c>
      <c r="O910" s="128" t="str">
        <f t="shared" si="39"/>
        <v>#VALUE!</v>
      </c>
      <c r="P910" s="135" t="str">
        <f t="shared" si="12"/>
        <v>OPIOIDS</v>
      </c>
      <c r="Q910" s="4" t="b">
        <v>0</v>
      </c>
      <c r="R910" s="4" t="str">
        <f t="shared" si="41"/>
        <v>LOW</v>
      </c>
      <c r="S910" s="3"/>
      <c r="T910" s="3">
        <f t="shared" si="42"/>
        <v>44582</v>
      </c>
      <c r="U910" s="4" t="str">
        <f t="shared" si="15"/>
        <v>DUE COMM</v>
      </c>
      <c r="V910" s="4" t="str">
        <f t="shared" si="16"/>
        <v> </v>
      </c>
      <c r="W910" s="123"/>
      <c r="X910" s="123"/>
      <c r="Y910" s="123"/>
      <c r="Z910" s="123"/>
      <c r="AA910" s="123"/>
      <c r="AB910" s="123"/>
      <c r="AC910" s="123"/>
      <c r="AD910" s="123"/>
      <c r="AE910" s="123"/>
    </row>
    <row r="911">
      <c r="A911" s="130">
        <v>13405.0</v>
      </c>
      <c r="B911" s="131" t="s">
        <v>6752</v>
      </c>
      <c r="C911" s="132" t="b">
        <v>1</v>
      </c>
      <c r="D911" s="133">
        <v>44530.0</v>
      </c>
      <c r="E911" s="128" t="str">
        <f t="shared" si="29"/>
        <v>#VALUE!</v>
      </c>
      <c r="F911" s="134" t="str">
        <f t="shared" si="30"/>
        <v>OPI RX</v>
      </c>
      <c r="G911" s="128" t="str">
        <f t="shared" si="31"/>
        <v>#VALUE!</v>
      </c>
      <c r="H911" s="128" t="str">
        <f t="shared" si="32"/>
        <v>#VALUE!</v>
      </c>
      <c r="I911" s="128" t="str">
        <f t="shared" si="33"/>
        <v>#VALUE!</v>
      </c>
      <c r="J911" s="128" t="str">
        <f t="shared" si="34"/>
        <v>#VALUE!</v>
      </c>
      <c r="K911" s="128" t="str">
        <f t="shared" si="35"/>
        <v>#VALUE!</v>
      </c>
      <c r="L911" s="128" t="str">
        <f t="shared" si="36"/>
        <v>#VALUE!</v>
      </c>
      <c r="M911" s="128" t="str">
        <f t="shared" si="37"/>
        <v>#VALUE!</v>
      </c>
      <c r="N911" s="128" t="str">
        <f t="shared" si="38"/>
        <v>#VALUE!</v>
      </c>
      <c r="O911" s="128" t="str">
        <f t="shared" si="39"/>
        <v>#VALUE!</v>
      </c>
      <c r="P911" s="135" t="str">
        <f t="shared" si="12"/>
        <v>OPIOIDS</v>
      </c>
      <c r="Q911" s="4" t="b">
        <v>1</v>
      </c>
      <c r="R911" s="135" t="str">
        <f t="shared" si="41"/>
        <v>HIGH</v>
      </c>
      <c r="S911" s="3">
        <v>44497.0</v>
      </c>
      <c r="T911" s="136">
        <f t="shared" si="42"/>
        <v>44530</v>
      </c>
      <c r="U911" s="4" t="str">
        <f t="shared" si="15"/>
        <v> </v>
      </c>
      <c r="V911" s="4" t="str">
        <f t="shared" si="16"/>
        <v> </v>
      </c>
      <c r="W911" s="123"/>
      <c r="X911" s="123"/>
      <c r="Y911" s="123"/>
      <c r="Z911" s="123"/>
      <c r="AA911" s="123"/>
      <c r="AB911" s="123"/>
      <c r="AC911" s="123"/>
      <c r="AD911" s="123"/>
      <c r="AE911" s="123"/>
    </row>
    <row r="912">
      <c r="A912" s="130">
        <v>13416.0</v>
      </c>
      <c r="B912" s="131" t="s">
        <v>6461</v>
      </c>
      <c r="C912" s="132" t="b">
        <v>1</v>
      </c>
      <c r="D912" s="133">
        <v>44384.0</v>
      </c>
      <c r="E912" s="128" t="str">
        <f t="shared" si="29"/>
        <v>#VALUE!</v>
      </c>
      <c r="F912" s="128" t="str">
        <f t="shared" si="30"/>
        <v>#VALUE!</v>
      </c>
      <c r="G912" s="128" t="str">
        <f t="shared" si="31"/>
        <v>#VALUE!</v>
      </c>
      <c r="H912" s="128" t="str">
        <f t="shared" si="32"/>
        <v>#VALUE!</v>
      </c>
      <c r="I912" s="128" t="str">
        <f t="shared" si="33"/>
        <v>#VALUE!</v>
      </c>
      <c r="J912" s="128" t="str">
        <f t="shared" si="34"/>
        <v>#VALUE!</v>
      </c>
      <c r="K912" s="128" t="str">
        <f t="shared" si="35"/>
        <v>#VALUE!</v>
      </c>
      <c r="L912" s="128" t="str">
        <f t="shared" si="36"/>
        <v>#VALUE!</v>
      </c>
      <c r="M912" s="128" t="str">
        <f t="shared" si="37"/>
        <v>#VALUE!</v>
      </c>
      <c r="N912" s="128" t="str">
        <f t="shared" si="38"/>
        <v>#VALUE!</v>
      </c>
      <c r="O912" s="128" t="str">
        <f t="shared" si="39"/>
        <v>#VALUE!</v>
      </c>
      <c r="P912" s="4" t="str">
        <f t="shared" si="12"/>
        <v>NO RX</v>
      </c>
      <c r="Q912" s="4" t="b">
        <v>0</v>
      </c>
      <c r="R912" s="4" t="str">
        <f t="shared" si="41"/>
        <v>LOW</v>
      </c>
      <c r="S912" s="3"/>
      <c r="T912" s="136">
        <f t="shared" si="42"/>
        <v>44384</v>
      </c>
      <c r="U912" s="4" t="str">
        <f t="shared" si="15"/>
        <v>DUE COMM</v>
      </c>
      <c r="V912" s="4" t="str">
        <f t="shared" si="16"/>
        <v> </v>
      </c>
      <c r="W912" s="123"/>
      <c r="X912" s="123"/>
      <c r="Y912" s="123"/>
      <c r="Z912" s="123"/>
      <c r="AA912" s="123"/>
      <c r="AB912" s="123"/>
      <c r="AC912" s="123"/>
      <c r="AD912" s="123"/>
      <c r="AE912" s="123"/>
    </row>
    <row r="913">
      <c r="A913" s="137">
        <v>13428.0</v>
      </c>
      <c r="B913" s="138" t="s">
        <v>6512</v>
      </c>
      <c r="C913" s="139" t="b">
        <v>1</v>
      </c>
      <c r="D913" s="133">
        <v>44557.0</v>
      </c>
      <c r="E913" s="128" t="str">
        <f t="shared" si="29"/>
        <v>#VALUE!</v>
      </c>
      <c r="F913" s="128" t="str">
        <f t="shared" si="30"/>
        <v>#VALUE!</v>
      </c>
      <c r="G913" s="128" t="str">
        <f t="shared" si="31"/>
        <v>#VALUE!</v>
      </c>
      <c r="H913" s="128" t="str">
        <f t="shared" si="32"/>
        <v>#VALUE!</v>
      </c>
      <c r="I913" s="128" t="str">
        <f t="shared" si="33"/>
        <v>#VALUE!</v>
      </c>
      <c r="J913" s="128" t="str">
        <f t="shared" si="34"/>
        <v>#VALUE!</v>
      </c>
      <c r="K913" s="128" t="str">
        <f t="shared" si="35"/>
        <v>#VALUE!</v>
      </c>
      <c r="L913" s="128" t="str">
        <f t="shared" si="36"/>
        <v>#VALUE!</v>
      </c>
      <c r="M913" s="134" t="str">
        <f t="shared" si="37"/>
        <v>OPI RX</v>
      </c>
      <c r="N913" s="128" t="str">
        <f t="shared" si="38"/>
        <v>#VALUE!</v>
      </c>
      <c r="O913" s="128" t="str">
        <f t="shared" si="39"/>
        <v>#VALUE!</v>
      </c>
      <c r="P913" s="135" t="str">
        <f t="shared" si="12"/>
        <v>OPIOIDS</v>
      </c>
      <c r="Q913" s="4" t="b">
        <v>1</v>
      </c>
      <c r="R913" s="135" t="str">
        <f t="shared" si="41"/>
        <v>HIGH</v>
      </c>
      <c r="S913" s="3">
        <v>44469.0</v>
      </c>
      <c r="T913" s="136">
        <f t="shared" si="42"/>
        <v>44557</v>
      </c>
      <c r="U913" s="4" t="str">
        <f t="shared" si="15"/>
        <v> </v>
      </c>
      <c r="V913" s="4" t="str">
        <f t="shared" si="16"/>
        <v> </v>
      </c>
      <c r="W913" s="123"/>
      <c r="X913" s="123"/>
      <c r="Y913" s="123"/>
      <c r="Z913" s="123"/>
      <c r="AA913" s="123"/>
      <c r="AB913" s="123"/>
      <c r="AC913" s="123"/>
      <c r="AD913" s="123"/>
      <c r="AE913" s="123"/>
    </row>
    <row r="914">
      <c r="A914" s="130">
        <v>13429.0</v>
      </c>
      <c r="B914" s="131" t="s">
        <v>6817</v>
      </c>
      <c r="C914" s="132" t="b">
        <v>1</v>
      </c>
      <c r="D914" s="133">
        <v>44533.0</v>
      </c>
      <c r="E914" s="128" t="str">
        <f t="shared" si="29"/>
        <v>#VALUE!</v>
      </c>
      <c r="F914" s="128" t="str">
        <f t="shared" si="30"/>
        <v>#VALUE!</v>
      </c>
      <c r="G914" s="128" t="str">
        <f t="shared" si="31"/>
        <v>#VALUE!</v>
      </c>
      <c r="H914" s="128" t="str">
        <f t="shared" si="32"/>
        <v>#VALUE!</v>
      </c>
      <c r="I914" s="128" t="str">
        <f t="shared" si="33"/>
        <v>#VALUE!</v>
      </c>
      <c r="J914" s="128" t="str">
        <f t="shared" si="34"/>
        <v>#VALUE!</v>
      </c>
      <c r="K914" s="134" t="str">
        <f t="shared" si="35"/>
        <v>OPI RX</v>
      </c>
      <c r="L914" s="128" t="str">
        <f t="shared" si="36"/>
        <v>#VALUE!</v>
      </c>
      <c r="M914" s="128" t="str">
        <f t="shared" si="37"/>
        <v>#VALUE!</v>
      </c>
      <c r="N914" s="128" t="str">
        <f t="shared" si="38"/>
        <v>#VALUE!</v>
      </c>
      <c r="O914" s="128" t="str">
        <f t="shared" si="39"/>
        <v>#VALUE!</v>
      </c>
      <c r="P914" s="135" t="str">
        <f t="shared" si="12"/>
        <v>OPIOIDS</v>
      </c>
      <c r="Q914" s="4" t="b">
        <v>0</v>
      </c>
      <c r="R914" s="4" t="str">
        <f t="shared" si="41"/>
        <v>LOW</v>
      </c>
      <c r="S914" s="3">
        <v>44503.0</v>
      </c>
      <c r="T914" s="136">
        <f t="shared" si="42"/>
        <v>44533</v>
      </c>
      <c r="U914" s="4" t="str">
        <f t="shared" si="15"/>
        <v> </v>
      </c>
      <c r="V914" s="4" t="str">
        <f t="shared" si="16"/>
        <v> </v>
      </c>
      <c r="W914" s="123"/>
      <c r="X914" s="123"/>
      <c r="Y914" s="123"/>
      <c r="Z914" s="123"/>
      <c r="AA914" s="123"/>
      <c r="AB914" s="123"/>
      <c r="AC914" s="123"/>
      <c r="AD914" s="123"/>
      <c r="AE914" s="123"/>
    </row>
    <row r="915">
      <c r="A915" s="137">
        <v>13432.0</v>
      </c>
      <c r="B915" s="138" t="s">
        <v>6818</v>
      </c>
      <c r="C915" s="139" t="b">
        <v>1</v>
      </c>
      <c r="D915" s="133">
        <v>44531.0</v>
      </c>
      <c r="E915" s="128" t="str">
        <f t="shared" si="29"/>
        <v>#VALUE!</v>
      </c>
      <c r="F915" s="134" t="str">
        <f t="shared" si="30"/>
        <v>OPI RX</v>
      </c>
      <c r="G915" s="128" t="str">
        <f t="shared" si="31"/>
        <v>#VALUE!</v>
      </c>
      <c r="H915" s="128" t="str">
        <f t="shared" si="32"/>
        <v>#VALUE!</v>
      </c>
      <c r="I915" s="128" t="str">
        <f t="shared" si="33"/>
        <v>#VALUE!</v>
      </c>
      <c r="J915" s="128" t="str">
        <f t="shared" si="34"/>
        <v>#VALUE!</v>
      </c>
      <c r="K915" s="128" t="str">
        <f t="shared" si="35"/>
        <v>#VALUE!</v>
      </c>
      <c r="L915" s="128" t="str">
        <f t="shared" si="36"/>
        <v>#VALUE!</v>
      </c>
      <c r="M915" s="128" t="str">
        <f t="shared" si="37"/>
        <v>#VALUE!</v>
      </c>
      <c r="N915" s="128" t="str">
        <f t="shared" si="38"/>
        <v>#VALUE!</v>
      </c>
      <c r="O915" s="128" t="str">
        <f t="shared" si="39"/>
        <v>#VALUE!</v>
      </c>
      <c r="P915" s="135" t="str">
        <f t="shared" si="12"/>
        <v>OPIOIDS</v>
      </c>
      <c r="Q915" s="4" t="b">
        <v>1</v>
      </c>
      <c r="R915" s="135" t="str">
        <f t="shared" si="41"/>
        <v>HIGH</v>
      </c>
      <c r="S915" s="3">
        <v>44501.0</v>
      </c>
      <c r="T915" s="136">
        <f t="shared" si="42"/>
        <v>44531</v>
      </c>
      <c r="U915" s="4" t="str">
        <f t="shared" si="15"/>
        <v> </v>
      </c>
      <c r="V915" s="4" t="str">
        <f t="shared" si="16"/>
        <v> </v>
      </c>
      <c r="W915" s="123"/>
      <c r="X915" s="123"/>
      <c r="Y915" s="123"/>
      <c r="Z915" s="123"/>
      <c r="AA915" s="123"/>
      <c r="AB915" s="123"/>
      <c r="AC915" s="123"/>
      <c r="AD915" s="123"/>
      <c r="AE915" s="123"/>
    </row>
    <row r="916">
      <c r="A916" s="137">
        <v>13433.0</v>
      </c>
      <c r="B916" s="131" t="s">
        <v>6461</v>
      </c>
      <c r="C916" s="139" t="b">
        <v>1</v>
      </c>
      <c r="D916" s="133">
        <v>44539.0</v>
      </c>
      <c r="E916" s="128" t="str">
        <f t="shared" si="29"/>
        <v>#VALUE!</v>
      </c>
      <c r="F916" s="128" t="str">
        <f t="shared" si="30"/>
        <v>#VALUE!</v>
      </c>
      <c r="G916" s="128" t="str">
        <f t="shared" si="31"/>
        <v>#VALUE!</v>
      </c>
      <c r="H916" s="128" t="str">
        <f t="shared" si="32"/>
        <v>#VALUE!</v>
      </c>
      <c r="I916" s="128" t="str">
        <f t="shared" si="33"/>
        <v>#VALUE!</v>
      </c>
      <c r="J916" s="128" t="str">
        <f t="shared" si="34"/>
        <v>#VALUE!</v>
      </c>
      <c r="K916" s="128" t="str">
        <f t="shared" si="35"/>
        <v>#VALUE!</v>
      </c>
      <c r="L916" s="128" t="str">
        <f t="shared" si="36"/>
        <v>#VALUE!</v>
      </c>
      <c r="M916" s="128" t="str">
        <f t="shared" si="37"/>
        <v>#VALUE!</v>
      </c>
      <c r="N916" s="128" t="str">
        <f t="shared" si="38"/>
        <v>#VALUE!</v>
      </c>
      <c r="O916" s="128" t="str">
        <f t="shared" si="39"/>
        <v>#VALUE!</v>
      </c>
      <c r="P916" s="4" t="str">
        <f t="shared" si="12"/>
        <v>NO RX</v>
      </c>
      <c r="Q916" s="2" t="b">
        <v>0</v>
      </c>
      <c r="R916" s="4" t="str">
        <f t="shared" si="41"/>
        <v>LOW</v>
      </c>
      <c r="S916" s="3">
        <v>44508.0</v>
      </c>
      <c r="T916" s="136">
        <f t="shared" si="42"/>
        <v>44539</v>
      </c>
      <c r="U916" s="4" t="str">
        <f t="shared" si="15"/>
        <v> </v>
      </c>
      <c r="V916" s="4" t="str">
        <f t="shared" si="16"/>
        <v> </v>
      </c>
      <c r="W916" s="123"/>
      <c r="X916" s="123"/>
      <c r="Y916" s="123"/>
      <c r="Z916" s="123"/>
      <c r="AA916" s="123"/>
      <c r="AB916" s="123"/>
      <c r="AC916" s="123"/>
      <c r="AD916" s="123"/>
      <c r="AE916" s="123"/>
    </row>
    <row r="917">
      <c r="A917" s="137">
        <v>13436.0</v>
      </c>
      <c r="B917" s="138" t="s">
        <v>6512</v>
      </c>
      <c r="C917" s="139" t="b">
        <v>1</v>
      </c>
      <c r="D917" s="133">
        <v>44539.0</v>
      </c>
      <c r="E917" s="128" t="str">
        <f t="shared" si="29"/>
        <v>#VALUE!</v>
      </c>
      <c r="F917" s="128" t="str">
        <f t="shared" si="30"/>
        <v>#VALUE!</v>
      </c>
      <c r="G917" s="128" t="str">
        <f t="shared" si="31"/>
        <v>#VALUE!</v>
      </c>
      <c r="H917" s="128" t="str">
        <f t="shared" si="32"/>
        <v>#VALUE!</v>
      </c>
      <c r="I917" s="128" t="str">
        <f t="shared" si="33"/>
        <v>#VALUE!</v>
      </c>
      <c r="J917" s="128" t="str">
        <f t="shared" si="34"/>
        <v>#VALUE!</v>
      </c>
      <c r="K917" s="128" t="str">
        <f t="shared" si="35"/>
        <v>#VALUE!</v>
      </c>
      <c r="L917" s="128" t="str">
        <f t="shared" si="36"/>
        <v>#VALUE!</v>
      </c>
      <c r="M917" s="134" t="str">
        <f t="shared" si="37"/>
        <v>OPI RX</v>
      </c>
      <c r="N917" s="128" t="str">
        <f t="shared" si="38"/>
        <v>#VALUE!</v>
      </c>
      <c r="O917" s="128" t="str">
        <f t="shared" si="39"/>
        <v>#VALUE!</v>
      </c>
      <c r="P917" s="135" t="str">
        <f t="shared" si="12"/>
        <v>OPIOIDS</v>
      </c>
      <c r="Q917" s="4" t="b">
        <v>0</v>
      </c>
      <c r="R917" s="4" t="str">
        <f t="shared" si="41"/>
        <v>LOW</v>
      </c>
      <c r="S917" s="3">
        <v>44512.0</v>
      </c>
      <c r="T917" s="136">
        <f t="shared" si="42"/>
        <v>44539</v>
      </c>
      <c r="U917" s="4" t="str">
        <f t="shared" si="15"/>
        <v> </v>
      </c>
      <c r="V917" s="4" t="str">
        <f t="shared" si="16"/>
        <v> </v>
      </c>
      <c r="W917" s="123"/>
      <c r="X917" s="123"/>
      <c r="Y917" s="123"/>
      <c r="Z917" s="123"/>
      <c r="AA917" s="123"/>
      <c r="AB917" s="123"/>
      <c r="AC917" s="123"/>
      <c r="AD917" s="123"/>
      <c r="AE917" s="123"/>
    </row>
    <row r="918">
      <c r="A918" s="137">
        <v>13440.0</v>
      </c>
      <c r="B918" s="138" t="s">
        <v>6491</v>
      </c>
      <c r="C918" s="132" t="b">
        <v>1</v>
      </c>
      <c r="D918" s="133">
        <v>44428.0</v>
      </c>
      <c r="E918" s="128" t="str">
        <f t="shared" si="29"/>
        <v>#VALUE!</v>
      </c>
      <c r="F918" s="134" t="str">
        <f t="shared" si="30"/>
        <v>OPI RX</v>
      </c>
      <c r="G918" s="128" t="str">
        <f t="shared" si="31"/>
        <v>#VALUE!</v>
      </c>
      <c r="H918" s="128" t="str">
        <f t="shared" si="32"/>
        <v>#VALUE!</v>
      </c>
      <c r="I918" s="128" t="str">
        <f t="shared" si="33"/>
        <v>#VALUE!</v>
      </c>
      <c r="J918" s="128" t="str">
        <f t="shared" si="34"/>
        <v>#VALUE!</v>
      </c>
      <c r="K918" s="128" t="str">
        <f t="shared" si="35"/>
        <v>#VALUE!</v>
      </c>
      <c r="L918" s="128" t="str">
        <f t="shared" si="36"/>
        <v>#VALUE!</v>
      </c>
      <c r="M918" s="128" t="str">
        <f t="shared" si="37"/>
        <v>#VALUE!</v>
      </c>
      <c r="N918" s="128" t="str">
        <f t="shared" si="38"/>
        <v>#VALUE!</v>
      </c>
      <c r="O918" s="128" t="str">
        <f t="shared" si="39"/>
        <v>#VALUE!</v>
      </c>
      <c r="P918" s="135" t="str">
        <f t="shared" si="12"/>
        <v>OPIOIDS</v>
      </c>
      <c r="Q918" s="2" t="b">
        <v>0</v>
      </c>
      <c r="R918" s="4" t="str">
        <f t="shared" si="41"/>
        <v>LOW</v>
      </c>
      <c r="S918" s="3"/>
      <c r="T918" s="136">
        <f t="shared" si="42"/>
        <v>44428</v>
      </c>
      <c r="U918" s="4" t="str">
        <f t="shared" si="15"/>
        <v>DUE COMM</v>
      </c>
      <c r="V918" s="4" t="str">
        <f t="shared" si="16"/>
        <v> </v>
      </c>
      <c r="W918" s="123"/>
      <c r="X918" s="123"/>
      <c r="Y918" s="123"/>
      <c r="Z918" s="123"/>
      <c r="AA918" s="123"/>
      <c r="AB918" s="123"/>
      <c r="AC918" s="123"/>
      <c r="AD918" s="123"/>
      <c r="AE918" s="123"/>
    </row>
    <row r="919">
      <c r="A919" s="130">
        <v>13442.0</v>
      </c>
      <c r="B919" s="131" t="s">
        <v>6463</v>
      </c>
      <c r="C919" s="132" t="b">
        <v>1</v>
      </c>
      <c r="D919" s="140">
        <v>44577.0</v>
      </c>
      <c r="E919" s="128" t="str">
        <f t="shared" si="29"/>
        <v>#VALUE!</v>
      </c>
      <c r="F919" s="134" t="str">
        <f t="shared" si="30"/>
        <v>OPI RX</v>
      </c>
      <c r="G919" s="128" t="str">
        <f t="shared" si="31"/>
        <v>#VALUE!</v>
      </c>
      <c r="H919" s="128" t="str">
        <f t="shared" si="32"/>
        <v>#VALUE!</v>
      </c>
      <c r="I919" s="128" t="str">
        <f t="shared" si="33"/>
        <v>#VALUE!</v>
      </c>
      <c r="J919" s="128" t="str">
        <f t="shared" si="34"/>
        <v>#VALUE!</v>
      </c>
      <c r="K919" s="128" t="str">
        <f t="shared" si="35"/>
        <v>#VALUE!</v>
      </c>
      <c r="L919" s="128" t="str">
        <f t="shared" si="36"/>
        <v>#VALUE!</v>
      </c>
      <c r="M919" s="128" t="str">
        <f t="shared" si="37"/>
        <v>#VALUE!</v>
      </c>
      <c r="N919" s="128" t="str">
        <f t="shared" si="38"/>
        <v>#VALUE!</v>
      </c>
      <c r="O919" s="128" t="str">
        <f t="shared" si="39"/>
        <v>#VALUE!</v>
      </c>
      <c r="P919" s="135" t="str">
        <f t="shared" si="12"/>
        <v>OPIOIDS</v>
      </c>
      <c r="Q919" s="4" t="b">
        <v>0</v>
      </c>
      <c r="R919" s="4" t="str">
        <f t="shared" si="41"/>
        <v>LOW</v>
      </c>
      <c r="S919" s="3">
        <v>44473.0</v>
      </c>
      <c r="T919" s="136">
        <f t="shared" si="42"/>
        <v>44577</v>
      </c>
      <c r="U919" s="4" t="str">
        <f t="shared" si="15"/>
        <v> </v>
      </c>
      <c r="V919" s="4" t="str">
        <f t="shared" si="16"/>
        <v> </v>
      </c>
      <c r="W919" s="123"/>
      <c r="X919" s="123"/>
      <c r="Y919" s="123"/>
      <c r="Z919" s="123"/>
      <c r="AA919" s="123"/>
      <c r="AB919" s="123"/>
      <c r="AC919" s="123"/>
      <c r="AD919" s="123"/>
      <c r="AE919" s="123"/>
    </row>
    <row r="920">
      <c r="A920" s="130">
        <v>13447.0</v>
      </c>
      <c r="B920" s="131" t="s">
        <v>6512</v>
      </c>
      <c r="C920" s="139" t="b">
        <v>1</v>
      </c>
      <c r="D920" s="133">
        <v>44498.0</v>
      </c>
      <c r="E920" s="128" t="str">
        <f t="shared" si="29"/>
        <v>#VALUE!</v>
      </c>
      <c r="F920" s="128" t="str">
        <f t="shared" si="30"/>
        <v>#VALUE!</v>
      </c>
      <c r="G920" s="128" t="str">
        <f t="shared" si="31"/>
        <v>#VALUE!</v>
      </c>
      <c r="H920" s="128" t="str">
        <f t="shared" si="32"/>
        <v>#VALUE!</v>
      </c>
      <c r="I920" s="128" t="str">
        <f t="shared" si="33"/>
        <v>#VALUE!</v>
      </c>
      <c r="J920" s="128" t="str">
        <f t="shared" si="34"/>
        <v>#VALUE!</v>
      </c>
      <c r="K920" s="128" t="str">
        <f t="shared" si="35"/>
        <v>#VALUE!</v>
      </c>
      <c r="L920" s="128" t="str">
        <f t="shared" si="36"/>
        <v>#VALUE!</v>
      </c>
      <c r="M920" s="134" t="str">
        <f t="shared" si="37"/>
        <v>OPI RX</v>
      </c>
      <c r="N920" s="128" t="str">
        <f t="shared" si="38"/>
        <v>#VALUE!</v>
      </c>
      <c r="O920" s="128" t="str">
        <f t="shared" si="39"/>
        <v>#VALUE!</v>
      </c>
      <c r="P920" s="135" t="str">
        <f t="shared" si="12"/>
        <v>OPIOIDS</v>
      </c>
      <c r="Q920" s="4" t="b">
        <v>0</v>
      </c>
      <c r="R920" s="4" t="str">
        <f t="shared" si="41"/>
        <v>LOW</v>
      </c>
      <c r="S920" s="3">
        <v>44483.0</v>
      </c>
      <c r="T920" s="136">
        <f t="shared" si="42"/>
        <v>44498</v>
      </c>
      <c r="U920" s="4" t="str">
        <f t="shared" si="15"/>
        <v> </v>
      </c>
      <c r="V920" s="4" t="str">
        <f t="shared" si="16"/>
        <v> </v>
      </c>
      <c r="W920" s="123"/>
      <c r="X920" s="123"/>
      <c r="Y920" s="123"/>
      <c r="Z920" s="123"/>
      <c r="AA920" s="123"/>
      <c r="AB920" s="123"/>
      <c r="AC920" s="123"/>
      <c r="AD920" s="123"/>
      <c r="AE920" s="123"/>
    </row>
    <row r="921">
      <c r="A921" s="127">
        <v>13448.0</v>
      </c>
      <c r="B921" s="2" t="s">
        <v>6461</v>
      </c>
      <c r="C921" s="124" t="b">
        <v>0</v>
      </c>
      <c r="D921" s="3" t="s">
        <v>6461</v>
      </c>
      <c r="E921" s="128" t="str">
        <f t="shared" si="29"/>
        <v>#VALUE!</v>
      </c>
      <c r="F921" s="128" t="str">
        <f t="shared" si="30"/>
        <v>#VALUE!</v>
      </c>
      <c r="G921" s="128" t="str">
        <f t="shared" si="31"/>
        <v>#VALUE!</v>
      </c>
      <c r="H921" s="128" t="str">
        <f t="shared" si="32"/>
        <v>#VALUE!</v>
      </c>
      <c r="I921" s="128" t="str">
        <f t="shared" si="33"/>
        <v>#VALUE!</v>
      </c>
      <c r="J921" s="128" t="str">
        <f t="shared" si="34"/>
        <v>#VALUE!</v>
      </c>
      <c r="K921" s="128" t="str">
        <f t="shared" si="35"/>
        <v>#VALUE!</v>
      </c>
      <c r="L921" s="128" t="str">
        <f t="shared" si="36"/>
        <v>#VALUE!</v>
      </c>
      <c r="M921" s="128" t="str">
        <f t="shared" si="37"/>
        <v>#VALUE!</v>
      </c>
      <c r="N921" s="128" t="str">
        <f t="shared" si="38"/>
        <v>#VALUE!</v>
      </c>
      <c r="O921" s="128" t="str">
        <f t="shared" si="39"/>
        <v>#VALUE!</v>
      </c>
      <c r="P921" s="4" t="str">
        <f t="shared" si="12"/>
        <v>NO RX</v>
      </c>
      <c r="Q921" s="4" t="b">
        <v>0</v>
      </c>
      <c r="R921" s="4" t="str">
        <f t="shared" si="41"/>
        <v>LOW</v>
      </c>
      <c r="S921" s="3"/>
      <c r="T921" s="3" t="str">
        <f t="shared" si="42"/>
        <v> - </v>
      </c>
      <c r="U921" s="4" t="str">
        <f t="shared" si="15"/>
        <v>DUE COMM</v>
      </c>
      <c r="V921" s="4" t="str">
        <f t="shared" si="16"/>
        <v> </v>
      </c>
      <c r="W921" s="123"/>
      <c r="X921" s="123"/>
      <c r="Y921" s="123"/>
      <c r="Z921" s="123"/>
      <c r="AA921" s="123"/>
      <c r="AB921" s="123"/>
      <c r="AC921" s="123"/>
      <c r="AD921" s="123"/>
      <c r="AE921" s="123"/>
    </row>
    <row r="922">
      <c r="A922" s="142">
        <v>13456.0</v>
      </c>
      <c r="B922" s="157" t="s">
        <v>6709</v>
      </c>
      <c r="C922" s="122" t="b">
        <v>0</v>
      </c>
      <c r="D922" s="3" t="s">
        <v>6461</v>
      </c>
      <c r="E922" s="128" t="str">
        <f t="shared" si="29"/>
        <v>#VALUE!</v>
      </c>
      <c r="F922" s="128" t="str">
        <f t="shared" si="30"/>
        <v>#VALUE!</v>
      </c>
      <c r="G922" s="128" t="str">
        <f t="shared" si="31"/>
        <v>#VALUE!</v>
      </c>
      <c r="H922" s="128" t="str">
        <f t="shared" si="32"/>
        <v>#VALUE!</v>
      </c>
      <c r="I922" s="128" t="str">
        <f t="shared" si="33"/>
        <v>#VALUE!</v>
      </c>
      <c r="J922" s="128" t="str">
        <f t="shared" si="34"/>
        <v>#VALUE!</v>
      </c>
      <c r="K922" s="128" t="str">
        <f t="shared" si="35"/>
        <v>#VALUE!</v>
      </c>
      <c r="L922" s="128" t="str">
        <f t="shared" si="36"/>
        <v>#VALUE!</v>
      </c>
      <c r="M922" s="134" t="str">
        <f t="shared" si="37"/>
        <v>OPI RX</v>
      </c>
      <c r="N922" s="128" t="str">
        <f t="shared" si="38"/>
        <v>#VALUE!</v>
      </c>
      <c r="O922" s="128" t="str">
        <f t="shared" si="39"/>
        <v>#VALUE!</v>
      </c>
      <c r="P922" s="135" t="str">
        <f t="shared" si="12"/>
        <v>OPIOIDS</v>
      </c>
      <c r="Q922" s="2" t="b">
        <v>1</v>
      </c>
      <c r="R922" s="135" t="str">
        <f t="shared" si="41"/>
        <v>HIGH</v>
      </c>
      <c r="S922" s="3"/>
      <c r="T922" s="3" t="str">
        <f t="shared" si="42"/>
        <v> - </v>
      </c>
      <c r="U922" s="4" t="str">
        <f t="shared" si="15"/>
        <v>DUE COMM</v>
      </c>
      <c r="V922" s="4" t="str">
        <f t="shared" si="16"/>
        <v> </v>
      </c>
      <c r="W922" s="123"/>
      <c r="X922" s="123"/>
      <c r="Y922" s="123"/>
      <c r="Z922" s="123"/>
      <c r="AA922" s="123"/>
      <c r="AB922" s="123"/>
      <c r="AC922" s="123"/>
      <c r="AD922" s="123"/>
      <c r="AE922" s="123"/>
    </row>
    <row r="923">
      <c r="A923" s="137">
        <v>13458.0</v>
      </c>
      <c r="B923" s="131" t="s">
        <v>6461</v>
      </c>
      <c r="C923" s="132" t="b">
        <v>1</v>
      </c>
      <c r="D923" s="133">
        <v>44410.0</v>
      </c>
      <c r="E923" s="128" t="str">
        <f t="shared" si="29"/>
        <v>#VALUE!</v>
      </c>
      <c r="F923" s="128" t="str">
        <f t="shared" si="30"/>
        <v>#VALUE!</v>
      </c>
      <c r="G923" s="128" t="str">
        <f t="shared" si="31"/>
        <v>#VALUE!</v>
      </c>
      <c r="H923" s="128" t="str">
        <f t="shared" si="32"/>
        <v>#VALUE!</v>
      </c>
      <c r="I923" s="128" t="str">
        <f t="shared" si="33"/>
        <v>#VALUE!</v>
      </c>
      <c r="J923" s="128" t="str">
        <f t="shared" si="34"/>
        <v>#VALUE!</v>
      </c>
      <c r="K923" s="128" t="str">
        <f t="shared" si="35"/>
        <v>#VALUE!</v>
      </c>
      <c r="L923" s="128" t="str">
        <f t="shared" si="36"/>
        <v>#VALUE!</v>
      </c>
      <c r="M923" s="128" t="str">
        <f t="shared" si="37"/>
        <v>#VALUE!</v>
      </c>
      <c r="N923" s="128" t="str">
        <f t="shared" si="38"/>
        <v>#VALUE!</v>
      </c>
      <c r="O923" s="128" t="str">
        <f t="shared" si="39"/>
        <v>#VALUE!</v>
      </c>
      <c r="P923" s="4" t="str">
        <f t="shared" si="12"/>
        <v>NO RX</v>
      </c>
      <c r="Q923" s="2" t="b">
        <v>0</v>
      </c>
      <c r="R923" s="4" t="str">
        <f t="shared" si="41"/>
        <v>LOW</v>
      </c>
      <c r="S923" s="3"/>
      <c r="T923" s="136">
        <f t="shared" si="42"/>
        <v>44410</v>
      </c>
      <c r="U923" s="4" t="str">
        <f t="shared" si="15"/>
        <v>DUE COMM</v>
      </c>
      <c r="V923" s="4" t="str">
        <f t="shared" si="16"/>
        <v> </v>
      </c>
      <c r="W923" s="123"/>
      <c r="X923" s="123"/>
      <c r="Y923" s="123"/>
      <c r="Z923" s="123"/>
      <c r="AA923" s="123"/>
      <c r="AB923" s="123"/>
      <c r="AC923" s="123"/>
      <c r="AD923" s="123"/>
      <c r="AE923" s="123"/>
    </row>
    <row r="924">
      <c r="A924" s="142">
        <v>13459.0</v>
      </c>
      <c r="B924" s="143" t="s">
        <v>6819</v>
      </c>
      <c r="C924" s="124" t="b">
        <v>0</v>
      </c>
      <c r="D924" s="3" t="s">
        <v>6461</v>
      </c>
      <c r="E924" s="128" t="str">
        <f t="shared" si="29"/>
        <v>#VALUE!</v>
      </c>
      <c r="F924" s="128" t="str">
        <f t="shared" si="30"/>
        <v>#VALUE!</v>
      </c>
      <c r="G924" s="128" t="str">
        <f t="shared" si="31"/>
        <v>#VALUE!</v>
      </c>
      <c r="H924" s="128" t="str">
        <f t="shared" si="32"/>
        <v>#VALUE!</v>
      </c>
      <c r="I924" s="128" t="str">
        <f t="shared" si="33"/>
        <v>#VALUE!</v>
      </c>
      <c r="J924" s="128" t="str">
        <f t="shared" si="34"/>
        <v>#VALUE!</v>
      </c>
      <c r="K924" s="128" t="str">
        <f t="shared" si="35"/>
        <v>#VALUE!</v>
      </c>
      <c r="L924" s="128" t="str">
        <f t="shared" si="36"/>
        <v>#VALUE!</v>
      </c>
      <c r="M924" s="128" t="str">
        <f t="shared" si="37"/>
        <v>#VALUE!</v>
      </c>
      <c r="N924" s="128" t="str">
        <f t="shared" si="38"/>
        <v>#VALUE!</v>
      </c>
      <c r="O924" s="128" t="str">
        <f t="shared" si="39"/>
        <v>#VALUE!</v>
      </c>
      <c r="P924" s="4" t="str">
        <f t="shared" si="12"/>
        <v>NO RX</v>
      </c>
      <c r="Q924" s="4" t="b">
        <v>0</v>
      </c>
      <c r="R924" s="4" t="str">
        <f t="shared" si="41"/>
        <v>LOW</v>
      </c>
      <c r="S924" s="3"/>
      <c r="T924" s="3" t="str">
        <f t="shared" si="42"/>
        <v> - </v>
      </c>
      <c r="U924" s="4" t="str">
        <f t="shared" si="15"/>
        <v>DUE COMM</v>
      </c>
      <c r="V924" s="4" t="str">
        <f t="shared" si="16"/>
        <v> </v>
      </c>
      <c r="W924" s="123"/>
      <c r="X924" s="123"/>
      <c r="Y924" s="123"/>
      <c r="Z924" s="123"/>
      <c r="AA924" s="123"/>
      <c r="AB924" s="123"/>
      <c r="AC924" s="123"/>
      <c r="AD924" s="123"/>
      <c r="AE924" s="123"/>
    </row>
    <row r="925">
      <c r="A925" s="142">
        <v>13474.0</v>
      </c>
      <c r="B925" s="2" t="s">
        <v>6461</v>
      </c>
      <c r="C925" s="122" t="b">
        <v>0</v>
      </c>
      <c r="D925" s="3" t="s">
        <v>6461</v>
      </c>
      <c r="E925" s="128" t="str">
        <f t="shared" si="29"/>
        <v>#VALUE!</v>
      </c>
      <c r="F925" s="128" t="str">
        <f t="shared" si="30"/>
        <v>#VALUE!</v>
      </c>
      <c r="G925" s="128" t="str">
        <f t="shared" si="31"/>
        <v>#VALUE!</v>
      </c>
      <c r="H925" s="128" t="str">
        <f t="shared" si="32"/>
        <v>#VALUE!</v>
      </c>
      <c r="I925" s="128" t="str">
        <f t="shared" si="33"/>
        <v>#VALUE!</v>
      </c>
      <c r="J925" s="128" t="str">
        <f t="shared" si="34"/>
        <v>#VALUE!</v>
      </c>
      <c r="K925" s="128" t="str">
        <f t="shared" si="35"/>
        <v>#VALUE!</v>
      </c>
      <c r="L925" s="128" t="str">
        <f t="shared" si="36"/>
        <v>#VALUE!</v>
      </c>
      <c r="M925" s="128" t="str">
        <f t="shared" si="37"/>
        <v>#VALUE!</v>
      </c>
      <c r="N925" s="128" t="str">
        <f t="shared" si="38"/>
        <v>#VALUE!</v>
      </c>
      <c r="O925" s="128" t="str">
        <f t="shared" si="39"/>
        <v>#VALUE!</v>
      </c>
      <c r="P925" s="4" t="str">
        <f t="shared" si="12"/>
        <v>NO RX</v>
      </c>
      <c r="Q925" s="4" t="b">
        <v>0</v>
      </c>
      <c r="R925" s="4" t="str">
        <f t="shared" si="41"/>
        <v>LOW</v>
      </c>
      <c r="S925" s="3"/>
      <c r="T925" s="3" t="str">
        <f t="shared" si="42"/>
        <v> - </v>
      </c>
      <c r="U925" s="4" t="str">
        <f t="shared" si="15"/>
        <v>DUE COMM</v>
      </c>
      <c r="V925" s="4" t="str">
        <f t="shared" si="16"/>
        <v> </v>
      </c>
      <c r="W925" s="123"/>
      <c r="X925" s="123"/>
      <c r="Y925" s="123"/>
      <c r="Z925" s="123"/>
      <c r="AA925" s="123"/>
      <c r="AB925" s="123"/>
      <c r="AC925" s="123"/>
      <c r="AD925" s="123"/>
      <c r="AE925" s="123"/>
    </row>
    <row r="926">
      <c r="A926" s="137">
        <v>13481.0</v>
      </c>
      <c r="B926" s="131" t="s">
        <v>6461</v>
      </c>
      <c r="C926" s="139" t="b">
        <v>1</v>
      </c>
      <c r="D926" s="133">
        <v>44384.0</v>
      </c>
      <c r="E926" s="128" t="str">
        <f t="shared" si="29"/>
        <v>#VALUE!</v>
      </c>
      <c r="F926" s="128" t="str">
        <f t="shared" si="30"/>
        <v>#VALUE!</v>
      </c>
      <c r="G926" s="128" t="str">
        <f t="shared" si="31"/>
        <v>#VALUE!</v>
      </c>
      <c r="H926" s="128" t="str">
        <f t="shared" si="32"/>
        <v>#VALUE!</v>
      </c>
      <c r="I926" s="128" t="str">
        <f t="shared" si="33"/>
        <v>#VALUE!</v>
      </c>
      <c r="J926" s="128" t="str">
        <f t="shared" si="34"/>
        <v>#VALUE!</v>
      </c>
      <c r="K926" s="128" t="str">
        <f t="shared" si="35"/>
        <v>#VALUE!</v>
      </c>
      <c r="L926" s="128" t="str">
        <f t="shared" si="36"/>
        <v>#VALUE!</v>
      </c>
      <c r="M926" s="128" t="str">
        <f t="shared" si="37"/>
        <v>#VALUE!</v>
      </c>
      <c r="N926" s="128" t="str">
        <f t="shared" si="38"/>
        <v>#VALUE!</v>
      </c>
      <c r="O926" s="128" t="str">
        <f t="shared" si="39"/>
        <v>#VALUE!</v>
      </c>
      <c r="P926" s="4" t="str">
        <f t="shared" si="12"/>
        <v>NO RX</v>
      </c>
      <c r="Q926" s="4" t="b">
        <v>0</v>
      </c>
      <c r="R926" s="4" t="str">
        <f t="shared" si="41"/>
        <v>LOW</v>
      </c>
      <c r="S926" s="3"/>
      <c r="T926" s="136">
        <f t="shared" si="42"/>
        <v>44384</v>
      </c>
      <c r="U926" s="4" t="str">
        <f t="shared" si="15"/>
        <v>DUE COMM</v>
      </c>
      <c r="V926" s="4" t="str">
        <f t="shared" si="16"/>
        <v> </v>
      </c>
      <c r="W926" s="123"/>
      <c r="X926" s="123"/>
      <c r="Y926" s="123"/>
      <c r="Z926" s="123"/>
      <c r="AA926" s="123"/>
      <c r="AB926" s="123"/>
      <c r="AC926" s="123"/>
      <c r="AD926" s="123"/>
      <c r="AE926" s="123"/>
    </row>
    <row r="927">
      <c r="A927" s="142">
        <v>13482.0</v>
      </c>
      <c r="B927" s="143" t="s">
        <v>6820</v>
      </c>
      <c r="C927" s="122" t="b">
        <v>0</v>
      </c>
      <c r="D927" s="3" t="s">
        <v>6461</v>
      </c>
      <c r="E927" s="128" t="str">
        <f t="shared" si="29"/>
        <v>#VALUE!</v>
      </c>
      <c r="F927" s="134" t="str">
        <f t="shared" si="30"/>
        <v>OPI RX</v>
      </c>
      <c r="G927" s="128" t="str">
        <f t="shared" si="31"/>
        <v>#VALUE!</v>
      </c>
      <c r="H927" s="128" t="str">
        <f t="shared" si="32"/>
        <v>#VALUE!</v>
      </c>
      <c r="I927" s="128" t="str">
        <f t="shared" si="33"/>
        <v>#VALUE!</v>
      </c>
      <c r="J927" s="128" t="str">
        <f t="shared" si="34"/>
        <v>#VALUE!</v>
      </c>
      <c r="K927" s="128" t="str">
        <f t="shared" si="35"/>
        <v>#VALUE!</v>
      </c>
      <c r="L927" s="128" t="str">
        <f t="shared" si="36"/>
        <v>#VALUE!</v>
      </c>
      <c r="M927" s="128" t="str">
        <f t="shared" si="37"/>
        <v>#VALUE!</v>
      </c>
      <c r="N927" s="128" t="str">
        <f t="shared" si="38"/>
        <v>#VALUE!</v>
      </c>
      <c r="O927" s="128" t="str">
        <f t="shared" si="39"/>
        <v>#VALUE!</v>
      </c>
      <c r="P927" s="135" t="str">
        <f t="shared" si="12"/>
        <v>OPIOIDS</v>
      </c>
      <c r="Q927" s="4" t="b">
        <v>0</v>
      </c>
      <c r="R927" s="4" t="str">
        <f t="shared" si="41"/>
        <v>LOW</v>
      </c>
      <c r="S927" s="3"/>
      <c r="T927" s="3" t="str">
        <f t="shared" si="42"/>
        <v> - </v>
      </c>
      <c r="U927" s="4" t="str">
        <f t="shared" si="15"/>
        <v>DUE COMM</v>
      </c>
      <c r="V927" s="4" t="str">
        <f t="shared" si="16"/>
        <v> </v>
      </c>
      <c r="W927" s="123"/>
      <c r="X927" s="123"/>
      <c r="Y927" s="123"/>
      <c r="Z927" s="123"/>
      <c r="AA927" s="123"/>
      <c r="AB927" s="123"/>
      <c r="AC927" s="123"/>
      <c r="AD927" s="123"/>
      <c r="AE927" s="123"/>
    </row>
    <row r="928">
      <c r="A928" s="142">
        <v>13485.0</v>
      </c>
      <c r="B928" s="143" t="s">
        <v>6821</v>
      </c>
      <c r="C928" s="124" t="b">
        <v>0</v>
      </c>
      <c r="D928" s="3" t="s">
        <v>6461</v>
      </c>
      <c r="E928" s="128" t="str">
        <f t="shared" si="29"/>
        <v>#VALUE!</v>
      </c>
      <c r="F928" s="128" t="str">
        <f t="shared" si="30"/>
        <v>#VALUE!</v>
      </c>
      <c r="G928" s="134" t="str">
        <f t="shared" si="31"/>
        <v>OPI RX</v>
      </c>
      <c r="H928" s="128" t="str">
        <f t="shared" si="32"/>
        <v>#VALUE!</v>
      </c>
      <c r="I928" s="128" t="str">
        <f t="shared" si="33"/>
        <v>#VALUE!</v>
      </c>
      <c r="J928" s="128" t="str">
        <f t="shared" si="34"/>
        <v>#VALUE!</v>
      </c>
      <c r="K928" s="128" t="str">
        <f t="shared" si="35"/>
        <v>#VALUE!</v>
      </c>
      <c r="L928" s="128" t="str">
        <f t="shared" si="36"/>
        <v>#VALUE!</v>
      </c>
      <c r="M928" s="128" t="str">
        <f t="shared" si="37"/>
        <v>#VALUE!</v>
      </c>
      <c r="N928" s="128" t="str">
        <f t="shared" si="38"/>
        <v>#VALUE!</v>
      </c>
      <c r="O928" s="128" t="str">
        <f t="shared" si="39"/>
        <v>#VALUE!</v>
      </c>
      <c r="P928" s="135" t="str">
        <f t="shared" si="12"/>
        <v>OPIOIDS</v>
      </c>
      <c r="Q928" s="4" t="b">
        <v>0</v>
      </c>
      <c r="R928" s="4" t="str">
        <f t="shared" si="41"/>
        <v>LOW</v>
      </c>
      <c r="S928" s="3"/>
      <c r="T928" s="3" t="str">
        <f t="shared" si="42"/>
        <v> - </v>
      </c>
      <c r="U928" s="4" t="str">
        <f t="shared" si="15"/>
        <v>DUE COMM</v>
      </c>
      <c r="V928" s="4" t="str">
        <f t="shared" si="16"/>
        <v> </v>
      </c>
      <c r="W928" s="123"/>
      <c r="X928" s="123"/>
      <c r="Y928" s="123"/>
      <c r="Z928" s="123"/>
      <c r="AA928" s="123"/>
      <c r="AB928" s="123"/>
      <c r="AC928" s="123"/>
      <c r="AD928" s="123"/>
      <c r="AE928" s="123"/>
    </row>
    <row r="929">
      <c r="A929" s="137">
        <v>13488.0</v>
      </c>
      <c r="B929" s="138" t="s">
        <v>6491</v>
      </c>
      <c r="C929" s="132" t="b">
        <v>1</v>
      </c>
      <c r="D929" s="133">
        <v>44531.0</v>
      </c>
      <c r="E929" s="128" t="str">
        <f t="shared" si="29"/>
        <v>#VALUE!</v>
      </c>
      <c r="F929" s="134" t="str">
        <f t="shared" si="30"/>
        <v>OPI RX</v>
      </c>
      <c r="G929" s="128" t="str">
        <f t="shared" si="31"/>
        <v>#VALUE!</v>
      </c>
      <c r="H929" s="128" t="str">
        <f t="shared" si="32"/>
        <v>#VALUE!</v>
      </c>
      <c r="I929" s="128" t="str">
        <f t="shared" si="33"/>
        <v>#VALUE!</v>
      </c>
      <c r="J929" s="128" t="str">
        <f t="shared" si="34"/>
        <v>#VALUE!</v>
      </c>
      <c r="K929" s="128" t="str">
        <f t="shared" si="35"/>
        <v>#VALUE!</v>
      </c>
      <c r="L929" s="128" t="str">
        <f t="shared" si="36"/>
        <v>#VALUE!</v>
      </c>
      <c r="M929" s="128" t="str">
        <f t="shared" si="37"/>
        <v>#VALUE!</v>
      </c>
      <c r="N929" s="128" t="str">
        <f t="shared" si="38"/>
        <v>#VALUE!</v>
      </c>
      <c r="O929" s="128" t="str">
        <f t="shared" si="39"/>
        <v>#VALUE!</v>
      </c>
      <c r="P929" s="135" t="str">
        <f t="shared" si="12"/>
        <v>OPIOIDS</v>
      </c>
      <c r="Q929" s="4" t="b">
        <v>1</v>
      </c>
      <c r="R929" s="135" t="str">
        <f t="shared" si="41"/>
        <v>HIGH</v>
      </c>
      <c r="S929" s="3">
        <v>44116.0</v>
      </c>
      <c r="T929" s="136">
        <f t="shared" si="42"/>
        <v>44531</v>
      </c>
      <c r="U929" s="4" t="str">
        <f t="shared" si="15"/>
        <v>DUE COMM</v>
      </c>
      <c r="V929" s="4" t="str">
        <f t="shared" si="16"/>
        <v> </v>
      </c>
      <c r="W929" s="123"/>
      <c r="X929" s="123"/>
      <c r="Y929" s="123"/>
      <c r="Z929" s="123"/>
      <c r="AA929" s="123"/>
      <c r="AB929" s="123"/>
      <c r="AC929" s="123"/>
      <c r="AD929" s="123"/>
      <c r="AE929" s="123"/>
    </row>
    <row r="930">
      <c r="A930" s="130">
        <v>13491.0</v>
      </c>
      <c r="B930" s="131" t="s">
        <v>6461</v>
      </c>
      <c r="C930" s="132" t="b">
        <v>1</v>
      </c>
      <c r="D930" s="133">
        <v>44539.0</v>
      </c>
      <c r="E930" s="128" t="str">
        <f t="shared" si="29"/>
        <v>#VALUE!</v>
      </c>
      <c r="F930" s="128" t="str">
        <f t="shared" si="30"/>
        <v>#VALUE!</v>
      </c>
      <c r="G930" s="128" t="str">
        <f t="shared" si="31"/>
        <v>#VALUE!</v>
      </c>
      <c r="H930" s="128" t="str">
        <f t="shared" si="32"/>
        <v>#VALUE!</v>
      </c>
      <c r="I930" s="128" t="str">
        <f t="shared" si="33"/>
        <v>#VALUE!</v>
      </c>
      <c r="J930" s="128" t="str">
        <f t="shared" si="34"/>
        <v>#VALUE!</v>
      </c>
      <c r="K930" s="128" t="str">
        <f t="shared" si="35"/>
        <v>#VALUE!</v>
      </c>
      <c r="L930" s="128" t="str">
        <f t="shared" si="36"/>
        <v>#VALUE!</v>
      </c>
      <c r="M930" s="128" t="str">
        <f t="shared" si="37"/>
        <v>#VALUE!</v>
      </c>
      <c r="N930" s="128" t="str">
        <f t="shared" si="38"/>
        <v>#VALUE!</v>
      </c>
      <c r="O930" s="128" t="str">
        <f t="shared" si="39"/>
        <v>#VALUE!</v>
      </c>
      <c r="P930" s="4" t="str">
        <f t="shared" si="12"/>
        <v>NO RX</v>
      </c>
      <c r="Q930" s="2" t="b">
        <v>0</v>
      </c>
      <c r="R930" s="4" t="str">
        <f t="shared" si="41"/>
        <v>LOW</v>
      </c>
      <c r="S930" s="3">
        <v>44123.0</v>
      </c>
      <c r="T930" s="136">
        <f t="shared" si="42"/>
        <v>44539</v>
      </c>
      <c r="U930" s="4" t="str">
        <f t="shared" si="15"/>
        <v>DUE COMM</v>
      </c>
      <c r="V930" s="4" t="str">
        <f t="shared" si="16"/>
        <v> </v>
      </c>
      <c r="W930" s="123"/>
      <c r="X930" s="123"/>
      <c r="Y930" s="123"/>
      <c r="Z930" s="123"/>
      <c r="AA930" s="123"/>
      <c r="AB930" s="123"/>
      <c r="AC930" s="123"/>
      <c r="AD930" s="123"/>
      <c r="AE930" s="123"/>
    </row>
    <row r="931">
      <c r="A931" s="142">
        <v>13507.0</v>
      </c>
      <c r="B931" s="143" t="s">
        <v>6483</v>
      </c>
      <c r="C931" s="122" t="b">
        <v>0</v>
      </c>
      <c r="D931" s="3" t="s">
        <v>6461</v>
      </c>
      <c r="E931" s="128" t="str">
        <f t="shared" si="29"/>
        <v>#VALUE!</v>
      </c>
      <c r="F931" s="128" t="str">
        <f t="shared" si="30"/>
        <v>#VALUE!</v>
      </c>
      <c r="G931" s="128" t="str">
        <f t="shared" si="31"/>
        <v>#VALUE!</v>
      </c>
      <c r="H931" s="128" t="str">
        <f t="shared" si="32"/>
        <v>#VALUE!</v>
      </c>
      <c r="I931" s="128" t="str">
        <f t="shared" si="33"/>
        <v>#VALUE!</v>
      </c>
      <c r="J931" s="128" t="str">
        <f t="shared" si="34"/>
        <v>#VALUE!</v>
      </c>
      <c r="K931" s="128" t="str">
        <f t="shared" si="35"/>
        <v>#VALUE!</v>
      </c>
      <c r="L931" s="128" t="str">
        <f t="shared" si="36"/>
        <v>#VALUE!</v>
      </c>
      <c r="M931" s="128" t="str">
        <f t="shared" si="37"/>
        <v>#VALUE!</v>
      </c>
      <c r="N931" s="128" t="str">
        <f t="shared" si="38"/>
        <v>#VALUE!</v>
      </c>
      <c r="O931" s="128" t="str">
        <f t="shared" si="39"/>
        <v>#VALUE!</v>
      </c>
      <c r="P931" s="4" t="str">
        <f t="shared" si="12"/>
        <v>NO RX</v>
      </c>
      <c r="Q931" s="4" t="b">
        <v>0</v>
      </c>
      <c r="R931" s="4" t="str">
        <f t="shared" si="41"/>
        <v>LOW</v>
      </c>
      <c r="S931" s="3"/>
      <c r="T931" s="3" t="str">
        <f t="shared" si="42"/>
        <v> - </v>
      </c>
      <c r="U931" s="4" t="str">
        <f t="shared" si="15"/>
        <v>DUE COMM</v>
      </c>
      <c r="V931" s="4" t="str">
        <f t="shared" si="16"/>
        <v> </v>
      </c>
      <c r="W931" s="123"/>
      <c r="X931" s="123"/>
      <c r="Y931" s="123"/>
      <c r="Z931" s="123"/>
      <c r="AA931" s="123"/>
      <c r="AB931" s="123"/>
      <c r="AC931" s="123"/>
      <c r="AD931" s="123"/>
      <c r="AE931" s="123"/>
    </row>
    <row r="932">
      <c r="A932" s="137">
        <v>13512.0</v>
      </c>
      <c r="B932" s="138" t="s">
        <v>6512</v>
      </c>
      <c r="C932" s="139" t="b">
        <v>1</v>
      </c>
      <c r="D932" s="133">
        <v>44452.0</v>
      </c>
      <c r="E932" s="128" t="str">
        <f t="shared" si="29"/>
        <v>#VALUE!</v>
      </c>
      <c r="F932" s="128" t="str">
        <f t="shared" si="30"/>
        <v>#VALUE!</v>
      </c>
      <c r="G932" s="128" t="str">
        <f t="shared" si="31"/>
        <v>#VALUE!</v>
      </c>
      <c r="H932" s="128" t="str">
        <f t="shared" si="32"/>
        <v>#VALUE!</v>
      </c>
      <c r="I932" s="128" t="str">
        <f t="shared" si="33"/>
        <v>#VALUE!</v>
      </c>
      <c r="J932" s="128" t="str">
        <f t="shared" si="34"/>
        <v>#VALUE!</v>
      </c>
      <c r="K932" s="128" t="str">
        <f t="shared" si="35"/>
        <v>#VALUE!</v>
      </c>
      <c r="L932" s="128" t="str">
        <f t="shared" si="36"/>
        <v>#VALUE!</v>
      </c>
      <c r="M932" s="134" t="str">
        <f t="shared" si="37"/>
        <v>OPI RX</v>
      </c>
      <c r="N932" s="128" t="str">
        <f t="shared" si="38"/>
        <v>#VALUE!</v>
      </c>
      <c r="O932" s="128" t="str">
        <f t="shared" si="39"/>
        <v>#VALUE!</v>
      </c>
      <c r="P932" s="135" t="str">
        <f t="shared" si="12"/>
        <v>OPIOIDS</v>
      </c>
      <c r="Q932" s="4" t="b">
        <v>0</v>
      </c>
      <c r="R932" s="4" t="str">
        <f t="shared" si="41"/>
        <v>LOW</v>
      </c>
      <c r="S932" s="3"/>
      <c r="T932" s="136">
        <f t="shared" si="42"/>
        <v>44452</v>
      </c>
      <c r="U932" s="4" t="str">
        <f t="shared" si="15"/>
        <v>DUE COMM</v>
      </c>
      <c r="V932" s="4" t="str">
        <f t="shared" si="16"/>
        <v> </v>
      </c>
      <c r="W932" s="123"/>
      <c r="X932" s="123"/>
      <c r="Y932" s="123"/>
      <c r="Z932" s="123"/>
      <c r="AA932" s="123"/>
      <c r="AB932" s="123"/>
      <c r="AC932" s="123"/>
      <c r="AD932" s="123"/>
      <c r="AE932" s="123"/>
    </row>
    <row r="933">
      <c r="A933" s="130">
        <v>13514.0</v>
      </c>
      <c r="B933" s="131" t="s">
        <v>6461</v>
      </c>
      <c r="C933" s="132" t="b">
        <v>1</v>
      </c>
      <c r="D933" s="133">
        <v>44442.0</v>
      </c>
      <c r="E933" s="128" t="str">
        <f t="shared" si="29"/>
        <v>#VALUE!</v>
      </c>
      <c r="F933" s="128" t="str">
        <f t="shared" si="30"/>
        <v>#VALUE!</v>
      </c>
      <c r="G933" s="128" t="str">
        <f t="shared" si="31"/>
        <v>#VALUE!</v>
      </c>
      <c r="H933" s="128" t="str">
        <f t="shared" si="32"/>
        <v>#VALUE!</v>
      </c>
      <c r="I933" s="128" t="str">
        <f t="shared" si="33"/>
        <v>#VALUE!</v>
      </c>
      <c r="J933" s="128" t="str">
        <f t="shared" si="34"/>
        <v>#VALUE!</v>
      </c>
      <c r="K933" s="128" t="str">
        <f t="shared" si="35"/>
        <v>#VALUE!</v>
      </c>
      <c r="L933" s="128" t="str">
        <f t="shared" si="36"/>
        <v>#VALUE!</v>
      </c>
      <c r="M933" s="128" t="str">
        <f t="shared" si="37"/>
        <v>#VALUE!</v>
      </c>
      <c r="N933" s="128" t="str">
        <f t="shared" si="38"/>
        <v>#VALUE!</v>
      </c>
      <c r="O933" s="128" t="str">
        <f t="shared" si="39"/>
        <v>#VALUE!</v>
      </c>
      <c r="P933" s="4" t="str">
        <f t="shared" si="12"/>
        <v>NO RX</v>
      </c>
      <c r="Q933" s="4" t="b">
        <v>0</v>
      </c>
      <c r="R933" s="4" t="str">
        <f t="shared" si="41"/>
        <v>LOW</v>
      </c>
      <c r="S933" s="3"/>
      <c r="T933" s="136">
        <f t="shared" si="42"/>
        <v>44442</v>
      </c>
      <c r="U933" s="4" t="str">
        <f t="shared" si="15"/>
        <v>DUE COMM</v>
      </c>
      <c r="V933" s="4" t="str">
        <f t="shared" si="16"/>
        <v> </v>
      </c>
      <c r="W933" s="123"/>
      <c r="X933" s="123"/>
      <c r="Y933" s="123"/>
      <c r="Z933" s="123"/>
      <c r="AA933" s="123"/>
      <c r="AB933" s="123"/>
      <c r="AC933" s="123"/>
      <c r="AD933" s="123"/>
      <c r="AE933" s="123"/>
    </row>
    <row r="934">
      <c r="A934" s="130">
        <v>13519.0</v>
      </c>
      <c r="B934" s="131" t="s">
        <v>6822</v>
      </c>
      <c r="C934" s="139" t="b">
        <v>1</v>
      </c>
      <c r="D934" s="133">
        <v>44393.0</v>
      </c>
      <c r="E934" s="128" t="str">
        <f t="shared" si="29"/>
        <v>#VALUE!</v>
      </c>
      <c r="F934" s="128" t="str">
        <f t="shared" si="30"/>
        <v>#VALUE!</v>
      </c>
      <c r="G934" s="128" t="str">
        <f t="shared" si="31"/>
        <v>#VALUE!</v>
      </c>
      <c r="H934" s="128" t="str">
        <f t="shared" si="32"/>
        <v>#VALUE!</v>
      </c>
      <c r="I934" s="128" t="str">
        <f t="shared" si="33"/>
        <v>#VALUE!</v>
      </c>
      <c r="J934" s="128" t="str">
        <f t="shared" si="34"/>
        <v>#VALUE!</v>
      </c>
      <c r="K934" s="128" t="str">
        <f t="shared" si="35"/>
        <v>#VALUE!</v>
      </c>
      <c r="L934" s="128" t="str">
        <f t="shared" si="36"/>
        <v>#VALUE!</v>
      </c>
      <c r="M934" s="128" t="str">
        <f t="shared" si="37"/>
        <v>#VALUE!</v>
      </c>
      <c r="N934" s="128" t="str">
        <f t="shared" si="38"/>
        <v>#VALUE!</v>
      </c>
      <c r="O934" s="128" t="str">
        <f t="shared" si="39"/>
        <v>#VALUE!</v>
      </c>
      <c r="P934" s="4" t="str">
        <f t="shared" si="12"/>
        <v>NO RX</v>
      </c>
      <c r="Q934" s="4" t="b">
        <v>0</v>
      </c>
      <c r="R934" s="4" t="str">
        <f t="shared" si="41"/>
        <v>LOW</v>
      </c>
      <c r="S934" s="3"/>
      <c r="T934" s="136">
        <f t="shared" si="42"/>
        <v>44393</v>
      </c>
      <c r="U934" s="4" t="str">
        <f t="shared" si="15"/>
        <v>DUE COMM</v>
      </c>
      <c r="V934" s="4" t="str">
        <f t="shared" si="16"/>
        <v> </v>
      </c>
      <c r="W934" s="123"/>
      <c r="X934" s="123"/>
      <c r="Y934" s="123"/>
      <c r="Z934" s="123"/>
      <c r="AA934" s="123"/>
      <c r="AB934" s="123"/>
      <c r="AC934" s="123"/>
      <c r="AD934" s="123"/>
      <c r="AE934" s="123"/>
    </row>
    <row r="935">
      <c r="A935" s="130">
        <v>13521.0</v>
      </c>
      <c r="B935" s="131" t="s">
        <v>6461</v>
      </c>
      <c r="C935" s="139" t="b">
        <v>1</v>
      </c>
      <c r="D935" s="133">
        <v>44420.0</v>
      </c>
      <c r="E935" s="128" t="str">
        <f t="shared" si="29"/>
        <v>#VALUE!</v>
      </c>
      <c r="F935" s="128" t="str">
        <f t="shared" si="30"/>
        <v>#VALUE!</v>
      </c>
      <c r="G935" s="128" t="str">
        <f t="shared" si="31"/>
        <v>#VALUE!</v>
      </c>
      <c r="H935" s="128" t="str">
        <f t="shared" si="32"/>
        <v>#VALUE!</v>
      </c>
      <c r="I935" s="128" t="str">
        <f t="shared" si="33"/>
        <v>#VALUE!</v>
      </c>
      <c r="J935" s="128" t="str">
        <f t="shared" si="34"/>
        <v>#VALUE!</v>
      </c>
      <c r="K935" s="128" t="str">
        <f t="shared" si="35"/>
        <v>#VALUE!</v>
      </c>
      <c r="L935" s="128" t="str">
        <f t="shared" si="36"/>
        <v>#VALUE!</v>
      </c>
      <c r="M935" s="128" t="str">
        <f t="shared" si="37"/>
        <v>#VALUE!</v>
      </c>
      <c r="N935" s="128" t="str">
        <f t="shared" si="38"/>
        <v>#VALUE!</v>
      </c>
      <c r="O935" s="128" t="str">
        <f t="shared" si="39"/>
        <v>#VALUE!</v>
      </c>
      <c r="P935" s="4" t="str">
        <f t="shared" si="12"/>
        <v>NO RX</v>
      </c>
      <c r="Q935" s="4" t="b">
        <v>0</v>
      </c>
      <c r="R935" s="4" t="str">
        <f t="shared" si="41"/>
        <v>LOW</v>
      </c>
      <c r="S935" s="3"/>
      <c r="T935" s="136">
        <f t="shared" si="42"/>
        <v>44420</v>
      </c>
      <c r="U935" s="4" t="str">
        <f t="shared" si="15"/>
        <v>DUE COMM</v>
      </c>
      <c r="V935" s="4" t="str">
        <f t="shared" si="16"/>
        <v> </v>
      </c>
      <c r="W935" s="123"/>
      <c r="X935" s="123"/>
      <c r="Y935" s="123"/>
      <c r="Z935" s="123"/>
      <c r="AA935" s="123"/>
      <c r="AB935" s="123"/>
      <c r="AC935" s="123"/>
      <c r="AD935" s="123"/>
      <c r="AE935" s="123"/>
    </row>
    <row r="936">
      <c r="A936" s="130">
        <v>13522.0</v>
      </c>
      <c r="B936" s="131" t="s">
        <v>6512</v>
      </c>
      <c r="C936" s="132" t="b">
        <v>1</v>
      </c>
      <c r="D936" s="133">
        <v>44498.0</v>
      </c>
      <c r="E936" s="128" t="str">
        <f t="shared" si="29"/>
        <v>#VALUE!</v>
      </c>
      <c r="F936" s="128" t="str">
        <f t="shared" si="30"/>
        <v>#VALUE!</v>
      </c>
      <c r="G936" s="128" t="str">
        <f t="shared" si="31"/>
        <v>#VALUE!</v>
      </c>
      <c r="H936" s="128" t="str">
        <f t="shared" si="32"/>
        <v>#VALUE!</v>
      </c>
      <c r="I936" s="128" t="str">
        <f t="shared" si="33"/>
        <v>#VALUE!</v>
      </c>
      <c r="J936" s="128" t="str">
        <f t="shared" si="34"/>
        <v>#VALUE!</v>
      </c>
      <c r="K936" s="128" t="str">
        <f t="shared" si="35"/>
        <v>#VALUE!</v>
      </c>
      <c r="L936" s="128" t="str">
        <f t="shared" si="36"/>
        <v>#VALUE!</v>
      </c>
      <c r="M936" s="134" t="str">
        <f t="shared" si="37"/>
        <v>OPI RX</v>
      </c>
      <c r="N936" s="128" t="str">
        <f t="shared" si="38"/>
        <v>#VALUE!</v>
      </c>
      <c r="O936" s="128" t="str">
        <f t="shared" si="39"/>
        <v>#VALUE!</v>
      </c>
      <c r="P936" s="135" t="str">
        <f t="shared" si="12"/>
        <v>OPIOIDS</v>
      </c>
      <c r="Q936" s="4" t="b">
        <v>0</v>
      </c>
      <c r="R936" s="4" t="str">
        <f t="shared" si="41"/>
        <v>LOW</v>
      </c>
      <c r="S936" s="3">
        <v>44116.0</v>
      </c>
      <c r="T936" s="136">
        <f t="shared" si="42"/>
        <v>44498</v>
      </c>
      <c r="U936" s="4" t="str">
        <f t="shared" si="15"/>
        <v>DUE COMM</v>
      </c>
      <c r="V936" s="4" t="str">
        <f t="shared" si="16"/>
        <v> </v>
      </c>
      <c r="W936" s="123"/>
      <c r="X936" s="123"/>
      <c r="Y936" s="123"/>
      <c r="Z936" s="123"/>
      <c r="AA936" s="123"/>
      <c r="AB936" s="123"/>
      <c r="AC936" s="123"/>
      <c r="AD936" s="123"/>
      <c r="AE936" s="123"/>
    </row>
    <row r="937">
      <c r="A937" s="142">
        <v>13523.0</v>
      </c>
      <c r="B937" s="143" t="s">
        <v>6646</v>
      </c>
      <c r="C937" s="124" t="b">
        <v>0</v>
      </c>
      <c r="D937" s="3" t="s">
        <v>6461</v>
      </c>
      <c r="E937" s="128" t="str">
        <f t="shared" si="29"/>
        <v>#VALUE!</v>
      </c>
      <c r="F937" s="128" t="str">
        <f t="shared" si="30"/>
        <v>#VALUE!</v>
      </c>
      <c r="G937" s="128" t="str">
        <f t="shared" si="31"/>
        <v>#VALUE!</v>
      </c>
      <c r="H937" s="128" t="str">
        <f t="shared" si="32"/>
        <v>#VALUE!</v>
      </c>
      <c r="I937" s="128" t="str">
        <f t="shared" si="33"/>
        <v>#VALUE!</v>
      </c>
      <c r="J937" s="128" t="str">
        <f t="shared" si="34"/>
        <v>#VALUE!</v>
      </c>
      <c r="K937" s="128" t="str">
        <f t="shared" si="35"/>
        <v>#VALUE!</v>
      </c>
      <c r="L937" s="128" t="str">
        <f t="shared" si="36"/>
        <v>#VALUE!</v>
      </c>
      <c r="M937" s="128" t="str">
        <f t="shared" si="37"/>
        <v>#VALUE!</v>
      </c>
      <c r="N937" s="128" t="str">
        <f t="shared" si="38"/>
        <v>#VALUE!</v>
      </c>
      <c r="O937" s="128" t="str">
        <f t="shared" si="39"/>
        <v>#VALUE!</v>
      </c>
      <c r="P937" s="4" t="str">
        <f t="shared" si="12"/>
        <v>NO RX</v>
      </c>
      <c r="Q937" s="4" t="b">
        <v>0</v>
      </c>
      <c r="R937" s="4" t="str">
        <f t="shared" si="41"/>
        <v>LOW</v>
      </c>
      <c r="S937" s="3"/>
      <c r="T937" s="3" t="str">
        <f t="shared" si="42"/>
        <v> - </v>
      </c>
      <c r="U937" s="4" t="str">
        <f t="shared" si="15"/>
        <v>DUE COMM</v>
      </c>
      <c r="V937" s="4" t="str">
        <f t="shared" si="16"/>
        <v> </v>
      </c>
      <c r="W937" s="123"/>
      <c r="X937" s="123"/>
      <c r="Y937" s="123"/>
      <c r="Z937" s="123"/>
      <c r="AA937" s="123"/>
      <c r="AB937" s="123"/>
      <c r="AC937" s="123"/>
      <c r="AD937" s="123"/>
      <c r="AE937" s="123"/>
    </row>
    <row r="938">
      <c r="A938" s="127">
        <v>13524.0</v>
      </c>
      <c r="B938" s="2" t="s">
        <v>6823</v>
      </c>
      <c r="C938" s="122" t="b">
        <v>0</v>
      </c>
      <c r="D938" s="3" t="s">
        <v>6461</v>
      </c>
      <c r="E938" s="128" t="str">
        <f t="shared" si="29"/>
        <v>#VALUE!</v>
      </c>
      <c r="F938" s="134" t="str">
        <f t="shared" si="30"/>
        <v>OPI RX</v>
      </c>
      <c r="G938" s="128" t="str">
        <f t="shared" si="31"/>
        <v>#VALUE!</v>
      </c>
      <c r="H938" s="128" t="str">
        <f t="shared" si="32"/>
        <v>#VALUE!</v>
      </c>
      <c r="I938" s="128" t="str">
        <f t="shared" si="33"/>
        <v>#VALUE!</v>
      </c>
      <c r="J938" s="128" t="str">
        <f t="shared" si="34"/>
        <v>#VALUE!</v>
      </c>
      <c r="K938" s="128" t="str">
        <f t="shared" si="35"/>
        <v>#VALUE!</v>
      </c>
      <c r="L938" s="128" t="str">
        <f t="shared" si="36"/>
        <v>#VALUE!</v>
      </c>
      <c r="M938" s="128" t="str">
        <f t="shared" si="37"/>
        <v>#VALUE!</v>
      </c>
      <c r="N938" s="128" t="str">
        <f t="shared" si="38"/>
        <v>#VALUE!</v>
      </c>
      <c r="O938" s="128" t="str">
        <f t="shared" si="39"/>
        <v>#VALUE!</v>
      </c>
      <c r="P938" s="135" t="str">
        <f t="shared" si="12"/>
        <v>OPIOIDS</v>
      </c>
      <c r="Q938" s="4" t="b">
        <v>0</v>
      </c>
      <c r="R938" s="4" t="str">
        <f t="shared" si="41"/>
        <v>LOW</v>
      </c>
      <c r="S938" s="3"/>
      <c r="T938" s="3" t="str">
        <f t="shared" si="42"/>
        <v> - </v>
      </c>
      <c r="U938" s="4" t="str">
        <f t="shared" si="15"/>
        <v>DUE COMM</v>
      </c>
      <c r="V938" s="4" t="str">
        <f t="shared" si="16"/>
        <v> </v>
      </c>
      <c r="W938" s="123"/>
      <c r="X938" s="123"/>
      <c r="Y938" s="123"/>
      <c r="Z938" s="123"/>
      <c r="AA938" s="123"/>
      <c r="AB938" s="123"/>
      <c r="AC938" s="123"/>
      <c r="AD938" s="123"/>
      <c r="AE938" s="123"/>
    </row>
    <row r="939">
      <c r="A939" s="127">
        <v>13528.0</v>
      </c>
      <c r="B939" s="4" t="s">
        <v>6461</v>
      </c>
      <c r="C939" s="122" t="b">
        <v>0</v>
      </c>
      <c r="D939" s="3" t="s">
        <v>6461</v>
      </c>
      <c r="E939" s="128" t="str">
        <f t="shared" si="29"/>
        <v>#VALUE!</v>
      </c>
      <c r="F939" s="128" t="str">
        <f t="shared" si="30"/>
        <v>#VALUE!</v>
      </c>
      <c r="G939" s="128" t="str">
        <f t="shared" si="31"/>
        <v>#VALUE!</v>
      </c>
      <c r="H939" s="128" t="str">
        <f t="shared" si="32"/>
        <v>#VALUE!</v>
      </c>
      <c r="I939" s="128" t="str">
        <f t="shared" si="33"/>
        <v>#VALUE!</v>
      </c>
      <c r="J939" s="128" t="str">
        <f t="shared" si="34"/>
        <v>#VALUE!</v>
      </c>
      <c r="K939" s="128" t="str">
        <f t="shared" si="35"/>
        <v>#VALUE!</v>
      </c>
      <c r="L939" s="128" t="str">
        <f t="shared" si="36"/>
        <v>#VALUE!</v>
      </c>
      <c r="M939" s="128" t="str">
        <f t="shared" si="37"/>
        <v>#VALUE!</v>
      </c>
      <c r="N939" s="128" t="str">
        <f t="shared" si="38"/>
        <v>#VALUE!</v>
      </c>
      <c r="O939" s="128" t="str">
        <f t="shared" si="39"/>
        <v>#VALUE!</v>
      </c>
      <c r="P939" s="4" t="str">
        <f t="shared" si="12"/>
        <v>NO RX</v>
      </c>
      <c r="Q939" s="4" t="b">
        <v>0</v>
      </c>
      <c r="R939" s="4" t="str">
        <f t="shared" si="41"/>
        <v>LOW</v>
      </c>
      <c r="S939" s="3"/>
      <c r="T939" s="3" t="str">
        <f t="shared" si="42"/>
        <v> - </v>
      </c>
      <c r="U939" s="4" t="str">
        <f t="shared" si="15"/>
        <v>DUE COMM</v>
      </c>
      <c r="V939" s="4" t="str">
        <f t="shared" si="16"/>
        <v> </v>
      </c>
      <c r="W939" s="123"/>
      <c r="X939" s="123"/>
      <c r="Y939" s="123"/>
      <c r="Z939" s="123"/>
      <c r="AA939" s="123"/>
      <c r="AB939" s="123"/>
      <c r="AC939" s="123"/>
      <c r="AD939" s="123"/>
      <c r="AE939" s="123"/>
    </row>
    <row r="940">
      <c r="A940" s="142">
        <v>13530.0</v>
      </c>
      <c r="B940" s="2" t="s">
        <v>6461</v>
      </c>
      <c r="C940" s="122" t="b">
        <v>0</v>
      </c>
      <c r="D940" s="3" t="s">
        <v>6461</v>
      </c>
      <c r="E940" s="128" t="str">
        <f t="shared" si="29"/>
        <v>#VALUE!</v>
      </c>
      <c r="F940" s="128" t="str">
        <f t="shared" si="30"/>
        <v>#VALUE!</v>
      </c>
      <c r="G940" s="128" t="str">
        <f t="shared" si="31"/>
        <v>#VALUE!</v>
      </c>
      <c r="H940" s="128" t="str">
        <f t="shared" si="32"/>
        <v>#VALUE!</v>
      </c>
      <c r="I940" s="128" t="str">
        <f t="shared" si="33"/>
        <v>#VALUE!</v>
      </c>
      <c r="J940" s="128" t="str">
        <f t="shared" si="34"/>
        <v>#VALUE!</v>
      </c>
      <c r="K940" s="128" t="str">
        <f t="shared" si="35"/>
        <v>#VALUE!</v>
      </c>
      <c r="L940" s="128" t="str">
        <f t="shared" si="36"/>
        <v>#VALUE!</v>
      </c>
      <c r="M940" s="128" t="str">
        <f t="shared" si="37"/>
        <v>#VALUE!</v>
      </c>
      <c r="N940" s="128" t="str">
        <f t="shared" si="38"/>
        <v>#VALUE!</v>
      </c>
      <c r="O940" s="128" t="str">
        <f t="shared" si="39"/>
        <v>#VALUE!</v>
      </c>
      <c r="P940" s="4" t="str">
        <f t="shared" si="12"/>
        <v>NO RX</v>
      </c>
      <c r="Q940" s="4" t="b">
        <v>0</v>
      </c>
      <c r="R940" s="4" t="str">
        <f t="shared" si="41"/>
        <v>LOW</v>
      </c>
      <c r="S940" s="3"/>
      <c r="T940" s="3" t="str">
        <f t="shared" si="42"/>
        <v> - </v>
      </c>
      <c r="U940" s="4" t="str">
        <f t="shared" si="15"/>
        <v>DUE COMM</v>
      </c>
      <c r="V940" s="4" t="str">
        <f t="shared" si="16"/>
        <v> </v>
      </c>
      <c r="W940" s="123"/>
      <c r="X940" s="123"/>
      <c r="Y940" s="123"/>
      <c r="Z940" s="123"/>
      <c r="AA940" s="123"/>
      <c r="AB940" s="123"/>
      <c r="AC940" s="123"/>
      <c r="AD940" s="123"/>
      <c r="AE940" s="123"/>
    </row>
    <row r="941">
      <c r="A941" s="130">
        <v>13531.0</v>
      </c>
      <c r="B941" s="131" t="s">
        <v>6483</v>
      </c>
      <c r="C941" s="139" t="b">
        <v>1</v>
      </c>
      <c r="D941" s="133">
        <v>44497.0</v>
      </c>
      <c r="E941" s="128" t="str">
        <f t="shared" si="29"/>
        <v>#VALUE!</v>
      </c>
      <c r="F941" s="128" t="str">
        <f t="shared" si="30"/>
        <v>#VALUE!</v>
      </c>
      <c r="G941" s="128" t="str">
        <f t="shared" si="31"/>
        <v>#VALUE!</v>
      </c>
      <c r="H941" s="128" t="str">
        <f t="shared" si="32"/>
        <v>#VALUE!</v>
      </c>
      <c r="I941" s="128" t="str">
        <f t="shared" si="33"/>
        <v>#VALUE!</v>
      </c>
      <c r="J941" s="128" t="str">
        <f t="shared" si="34"/>
        <v>#VALUE!</v>
      </c>
      <c r="K941" s="128" t="str">
        <f t="shared" si="35"/>
        <v>#VALUE!</v>
      </c>
      <c r="L941" s="128" t="str">
        <f t="shared" si="36"/>
        <v>#VALUE!</v>
      </c>
      <c r="M941" s="128" t="str">
        <f t="shared" si="37"/>
        <v>#VALUE!</v>
      </c>
      <c r="N941" s="128" t="str">
        <f t="shared" si="38"/>
        <v>#VALUE!</v>
      </c>
      <c r="O941" s="128" t="str">
        <f t="shared" si="39"/>
        <v>#VALUE!</v>
      </c>
      <c r="P941" s="4" t="str">
        <f t="shared" si="12"/>
        <v>NO RX</v>
      </c>
      <c r="Q941" s="4" t="b">
        <v>0</v>
      </c>
      <c r="R941" s="4" t="str">
        <f t="shared" si="41"/>
        <v>LOW</v>
      </c>
      <c r="S941" s="3">
        <v>44488.0</v>
      </c>
      <c r="T941" s="136">
        <f t="shared" si="42"/>
        <v>44497</v>
      </c>
      <c r="U941" s="4" t="str">
        <f t="shared" si="15"/>
        <v> </v>
      </c>
      <c r="V941" s="4" t="str">
        <f t="shared" si="16"/>
        <v> </v>
      </c>
      <c r="W941" s="123"/>
      <c r="X941" s="123"/>
      <c r="Y941" s="123"/>
      <c r="Z941" s="123"/>
      <c r="AA941" s="123"/>
      <c r="AB941" s="123"/>
      <c r="AC941" s="123"/>
      <c r="AD941" s="123"/>
      <c r="AE941" s="123"/>
    </row>
    <row r="942">
      <c r="A942" s="130">
        <v>13536.0</v>
      </c>
      <c r="B942" s="131" t="s">
        <v>6594</v>
      </c>
      <c r="C942" s="132" t="b">
        <v>1</v>
      </c>
      <c r="D942" s="133">
        <v>44502.0</v>
      </c>
      <c r="E942" s="134" t="str">
        <f t="shared" si="29"/>
        <v>OPI RX</v>
      </c>
      <c r="F942" s="128" t="str">
        <f t="shared" si="30"/>
        <v>#VALUE!</v>
      </c>
      <c r="G942" s="128" t="str">
        <f t="shared" si="31"/>
        <v>#VALUE!</v>
      </c>
      <c r="H942" s="128" t="str">
        <f t="shared" si="32"/>
        <v>#VALUE!</v>
      </c>
      <c r="I942" s="128" t="str">
        <f t="shared" si="33"/>
        <v>#VALUE!</v>
      </c>
      <c r="J942" s="128" t="str">
        <f t="shared" si="34"/>
        <v>#VALUE!</v>
      </c>
      <c r="K942" s="128" t="str">
        <f t="shared" si="35"/>
        <v>#VALUE!</v>
      </c>
      <c r="L942" s="128" t="str">
        <f t="shared" si="36"/>
        <v>#VALUE!</v>
      </c>
      <c r="M942" s="128" t="str">
        <f t="shared" si="37"/>
        <v>#VALUE!</v>
      </c>
      <c r="N942" s="128" t="str">
        <f t="shared" si="38"/>
        <v>#VALUE!</v>
      </c>
      <c r="O942" s="128" t="str">
        <f t="shared" si="39"/>
        <v>#VALUE!</v>
      </c>
      <c r="P942" s="135" t="str">
        <f t="shared" si="12"/>
        <v>OPIOIDS</v>
      </c>
      <c r="Q942" s="2" t="b">
        <v>0</v>
      </c>
      <c r="R942" s="4" t="str">
        <f t="shared" si="41"/>
        <v>LOW</v>
      </c>
      <c r="S942" s="3">
        <v>44115.0</v>
      </c>
      <c r="T942" s="136">
        <f t="shared" si="42"/>
        <v>44502</v>
      </c>
      <c r="U942" s="4" t="str">
        <f t="shared" si="15"/>
        <v>DUE COMM</v>
      </c>
      <c r="V942" s="4" t="str">
        <f t="shared" si="16"/>
        <v> </v>
      </c>
      <c r="W942" s="123"/>
      <c r="X942" s="123"/>
      <c r="Y942" s="123"/>
      <c r="Z942" s="123"/>
      <c r="AA942" s="123"/>
      <c r="AB942" s="123"/>
      <c r="AC942" s="123"/>
      <c r="AD942" s="123"/>
      <c r="AE942" s="123"/>
    </row>
    <row r="943">
      <c r="A943" s="142">
        <v>13541.0</v>
      </c>
      <c r="B943" s="143" t="s">
        <v>6824</v>
      </c>
      <c r="C943" s="124" t="b">
        <v>0</v>
      </c>
      <c r="D943" s="3" t="s">
        <v>6461</v>
      </c>
      <c r="E943" s="128" t="str">
        <f t="shared" si="29"/>
        <v>#VALUE!</v>
      </c>
      <c r="F943" s="128" t="str">
        <f t="shared" si="30"/>
        <v>#VALUE!</v>
      </c>
      <c r="G943" s="128" t="str">
        <f t="shared" si="31"/>
        <v>#VALUE!</v>
      </c>
      <c r="H943" s="128" t="str">
        <f t="shared" si="32"/>
        <v>#VALUE!</v>
      </c>
      <c r="I943" s="128" t="str">
        <f t="shared" si="33"/>
        <v>#VALUE!</v>
      </c>
      <c r="J943" s="128" t="str">
        <f t="shared" si="34"/>
        <v>#VALUE!</v>
      </c>
      <c r="K943" s="128" t="str">
        <f t="shared" si="35"/>
        <v>#VALUE!</v>
      </c>
      <c r="L943" s="128" t="str">
        <f t="shared" si="36"/>
        <v>#VALUE!</v>
      </c>
      <c r="M943" s="134" t="str">
        <f t="shared" si="37"/>
        <v>OPI RX</v>
      </c>
      <c r="N943" s="128" t="str">
        <f t="shared" si="38"/>
        <v>#VALUE!</v>
      </c>
      <c r="O943" s="128" t="str">
        <f t="shared" si="39"/>
        <v>#VALUE!</v>
      </c>
      <c r="P943" s="135" t="str">
        <f t="shared" si="12"/>
        <v>OPIOIDS</v>
      </c>
      <c r="Q943" s="4" t="b">
        <v>0</v>
      </c>
      <c r="R943" s="4" t="str">
        <f t="shared" si="41"/>
        <v>LOW</v>
      </c>
      <c r="S943" s="3"/>
      <c r="T943" s="3" t="str">
        <f t="shared" si="42"/>
        <v> - </v>
      </c>
      <c r="U943" s="4" t="str">
        <f t="shared" si="15"/>
        <v>DUE COMM</v>
      </c>
      <c r="V943" s="4" t="str">
        <f t="shared" si="16"/>
        <v> </v>
      </c>
      <c r="W943" s="123"/>
      <c r="X943" s="123"/>
      <c r="Y943" s="123"/>
      <c r="Z943" s="123"/>
      <c r="AA943" s="123"/>
      <c r="AB943" s="123"/>
      <c r="AC943" s="123"/>
      <c r="AD943" s="123"/>
      <c r="AE943" s="123"/>
    </row>
    <row r="944">
      <c r="A944" s="137">
        <v>13544.0</v>
      </c>
      <c r="B944" s="138" t="s">
        <v>6463</v>
      </c>
      <c r="C944" s="132" t="b">
        <v>1</v>
      </c>
      <c r="D944" s="133">
        <v>44399.0</v>
      </c>
      <c r="E944" s="128" t="str">
        <f t="shared" si="29"/>
        <v>#VALUE!</v>
      </c>
      <c r="F944" s="134" t="str">
        <f t="shared" si="30"/>
        <v>OPI RX</v>
      </c>
      <c r="G944" s="128" t="str">
        <f t="shared" si="31"/>
        <v>#VALUE!</v>
      </c>
      <c r="H944" s="128" t="str">
        <f t="shared" si="32"/>
        <v>#VALUE!</v>
      </c>
      <c r="I944" s="128" t="str">
        <f t="shared" si="33"/>
        <v>#VALUE!</v>
      </c>
      <c r="J944" s="128" t="str">
        <f t="shared" si="34"/>
        <v>#VALUE!</v>
      </c>
      <c r="K944" s="128" t="str">
        <f t="shared" si="35"/>
        <v>#VALUE!</v>
      </c>
      <c r="L944" s="128" t="str">
        <f t="shared" si="36"/>
        <v>#VALUE!</v>
      </c>
      <c r="M944" s="128" t="str">
        <f t="shared" si="37"/>
        <v>#VALUE!</v>
      </c>
      <c r="N944" s="128" t="str">
        <f t="shared" si="38"/>
        <v>#VALUE!</v>
      </c>
      <c r="O944" s="128" t="str">
        <f t="shared" si="39"/>
        <v>#VALUE!</v>
      </c>
      <c r="P944" s="135" t="str">
        <f t="shared" si="12"/>
        <v>OPIOIDS</v>
      </c>
      <c r="Q944" s="2" t="b">
        <v>0</v>
      </c>
      <c r="R944" s="4" t="str">
        <f t="shared" si="41"/>
        <v>LOW</v>
      </c>
      <c r="S944" s="3"/>
      <c r="T944" s="136">
        <f t="shared" si="42"/>
        <v>44399</v>
      </c>
      <c r="U944" s="4" t="str">
        <f t="shared" si="15"/>
        <v>DUE COMM</v>
      </c>
      <c r="V944" s="4" t="str">
        <f t="shared" si="16"/>
        <v> </v>
      </c>
      <c r="W944" s="123"/>
      <c r="X944" s="123"/>
      <c r="Y944" s="123"/>
      <c r="Z944" s="123"/>
      <c r="AA944" s="123"/>
      <c r="AB944" s="123"/>
      <c r="AC944" s="123"/>
      <c r="AD944" s="123"/>
      <c r="AE944" s="123"/>
    </row>
    <row r="945">
      <c r="A945" s="142">
        <v>13545.0</v>
      </c>
      <c r="B945" s="157" t="s">
        <v>6465</v>
      </c>
      <c r="C945" s="122" t="b">
        <v>0</v>
      </c>
      <c r="D945" s="3" t="s">
        <v>6461</v>
      </c>
      <c r="E945" s="134" t="str">
        <f t="shared" si="29"/>
        <v>OPI RX</v>
      </c>
      <c r="F945" s="128" t="str">
        <f t="shared" si="30"/>
        <v>#VALUE!</v>
      </c>
      <c r="G945" s="128" t="str">
        <f t="shared" si="31"/>
        <v>#VALUE!</v>
      </c>
      <c r="H945" s="128" t="str">
        <f t="shared" si="32"/>
        <v>#VALUE!</v>
      </c>
      <c r="I945" s="128" t="str">
        <f t="shared" si="33"/>
        <v>#VALUE!</v>
      </c>
      <c r="J945" s="128" t="str">
        <f t="shared" si="34"/>
        <v>#VALUE!</v>
      </c>
      <c r="K945" s="128" t="str">
        <f t="shared" si="35"/>
        <v>#VALUE!</v>
      </c>
      <c r="L945" s="128" t="str">
        <f t="shared" si="36"/>
        <v>#VALUE!</v>
      </c>
      <c r="M945" s="128" t="str">
        <f t="shared" si="37"/>
        <v>#VALUE!</v>
      </c>
      <c r="N945" s="128" t="str">
        <f t="shared" si="38"/>
        <v>#VALUE!</v>
      </c>
      <c r="O945" s="128" t="str">
        <f t="shared" si="39"/>
        <v>#VALUE!</v>
      </c>
      <c r="P945" s="135" t="str">
        <f t="shared" si="12"/>
        <v>OPIOIDS</v>
      </c>
      <c r="Q945" s="4" t="b">
        <v>0</v>
      </c>
      <c r="R945" s="4" t="str">
        <f t="shared" si="41"/>
        <v>LOW</v>
      </c>
      <c r="S945" s="3"/>
      <c r="T945" s="3" t="str">
        <f t="shared" si="42"/>
        <v> - </v>
      </c>
      <c r="U945" s="4" t="str">
        <f t="shared" si="15"/>
        <v>DUE COMM</v>
      </c>
      <c r="V945" s="4" t="str">
        <f t="shared" si="16"/>
        <v> </v>
      </c>
      <c r="W945" s="123"/>
      <c r="X945" s="123"/>
      <c r="Y945" s="123"/>
      <c r="Z945" s="123"/>
      <c r="AA945" s="123"/>
      <c r="AB945" s="123"/>
      <c r="AC945" s="123"/>
      <c r="AD945" s="123"/>
      <c r="AE945" s="123"/>
    </row>
    <row r="946">
      <c r="A946" s="142">
        <v>13546.0</v>
      </c>
      <c r="B946" s="143" t="s">
        <v>6825</v>
      </c>
      <c r="C946" s="124" t="b">
        <v>0</v>
      </c>
      <c r="D946" s="3" t="s">
        <v>6461</v>
      </c>
      <c r="E946" s="134" t="str">
        <f t="shared" si="29"/>
        <v>OPI RX</v>
      </c>
      <c r="F946" s="128" t="str">
        <f t="shared" si="30"/>
        <v>#VALUE!</v>
      </c>
      <c r="G946" s="128" t="str">
        <f t="shared" si="31"/>
        <v>#VALUE!</v>
      </c>
      <c r="H946" s="128" t="str">
        <f t="shared" si="32"/>
        <v>#VALUE!</v>
      </c>
      <c r="I946" s="128" t="str">
        <f t="shared" si="33"/>
        <v>#VALUE!</v>
      </c>
      <c r="J946" s="128" t="str">
        <f t="shared" si="34"/>
        <v>#VALUE!</v>
      </c>
      <c r="K946" s="128" t="str">
        <f t="shared" si="35"/>
        <v>#VALUE!</v>
      </c>
      <c r="L946" s="128" t="str">
        <f t="shared" si="36"/>
        <v>#VALUE!</v>
      </c>
      <c r="M946" s="128" t="str">
        <f t="shared" si="37"/>
        <v>#VALUE!</v>
      </c>
      <c r="N946" s="128" t="str">
        <f t="shared" si="38"/>
        <v>#VALUE!</v>
      </c>
      <c r="O946" s="128" t="str">
        <f t="shared" si="39"/>
        <v>#VALUE!</v>
      </c>
      <c r="P946" s="135" t="str">
        <f t="shared" si="12"/>
        <v>OPIOIDS</v>
      </c>
      <c r="Q946" s="4" t="b">
        <v>1</v>
      </c>
      <c r="R946" s="135" t="str">
        <f t="shared" si="41"/>
        <v>HIGH</v>
      </c>
      <c r="S946" s="3"/>
      <c r="T946" s="3" t="str">
        <f t="shared" si="42"/>
        <v> - </v>
      </c>
      <c r="U946" s="4" t="str">
        <f t="shared" si="15"/>
        <v>DUE COMM</v>
      </c>
      <c r="V946" s="4" t="str">
        <f t="shared" si="16"/>
        <v> </v>
      </c>
      <c r="W946" s="123"/>
      <c r="X946" s="123"/>
      <c r="Y946" s="123"/>
      <c r="Z946" s="123"/>
      <c r="AA946" s="123"/>
      <c r="AB946" s="123"/>
      <c r="AC946" s="123"/>
      <c r="AD946" s="123"/>
      <c r="AE946" s="123"/>
    </row>
    <row r="947">
      <c r="A947" s="127">
        <v>13549.0</v>
      </c>
      <c r="B947" s="2" t="s">
        <v>6826</v>
      </c>
      <c r="C947" s="122" t="b">
        <v>0</v>
      </c>
      <c r="D947" s="3" t="s">
        <v>6461</v>
      </c>
      <c r="E947" s="128" t="str">
        <f t="shared" si="29"/>
        <v>#VALUE!</v>
      </c>
      <c r="F947" s="134" t="str">
        <f t="shared" si="30"/>
        <v>OPI RX</v>
      </c>
      <c r="G947" s="128" t="str">
        <f t="shared" si="31"/>
        <v>#VALUE!</v>
      </c>
      <c r="H947" s="128" t="str">
        <f t="shared" si="32"/>
        <v>#VALUE!</v>
      </c>
      <c r="I947" s="128" t="str">
        <f t="shared" si="33"/>
        <v>#VALUE!</v>
      </c>
      <c r="J947" s="128" t="str">
        <f t="shared" si="34"/>
        <v>#VALUE!</v>
      </c>
      <c r="K947" s="128" t="str">
        <f t="shared" si="35"/>
        <v>#VALUE!</v>
      </c>
      <c r="L947" s="128" t="str">
        <f t="shared" si="36"/>
        <v>#VALUE!</v>
      </c>
      <c r="M947" s="128" t="str">
        <f t="shared" si="37"/>
        <v>#VALUE!</v>
      </c>
      <c r="N947" s="128" t="str">
        <f t="shared" si="38"/>
        <v>#VALUE!</v>
      </c>
      <c r="O947" s="128" t="str">
        <f t="shared" si="39"/>
        <v>#VALUE!</v>
      </c>
      <c r="P947" s="135" t="str">
        <f t="shared" si="12"/>
        <v>OPIOIDS</v>
      </c>
      <c r="Q947" s="4" t="b">
        <v>0</v>
      </c>
      <c r="R947" s="4" t="str">
        <f t="shared" si="41"/>
        <v>LOW</v>
      </c>
      <c r="S947" s="3"/>
      <c r="T947" s="3" t="str">
        <f t="shared" si="42"/>
        <v> - </v>
      </c>
      <c r="U947" s="4" t="str">
        <f t="shared" si="15"/>
        <v>DUE COMM</v>
      </c>
      <c r="V947" s="4" t="str">
        <f t="shared" si="16"/>
        <v> </v>
      </c>
      <c r="W947" s="123"/>
      <c r="X947" s="123"/>
      <c r="Y947" s="123"/>
      <c r="Z947" s="123"/>
      <c r="AA947" s="123"/>
      <c r="AB947" s="123"/>
      <c r="AC947" s="123"/>
      <c r="AD947" s="123"/>
      <c r="AE947" s="123"/>
    </row>
    <row r="948">
      <c r="A948" s="130">
        <v>13561.0</v>
      </c>
      <c r="B948" s="131" t="s">
        <v>6461</v>
      </c>
      <c r="C948" s="132" t="b">
        <v>1</v>
      </c>
      <c r="D948" s="133">
        <v>44519.0</v>
      </c>
      <c r="E948" s="128" t="str">
        <f t="shared" si="29"/>
        <v>#VALUE!</v>
      </c>
      <c r="F948" s="128" t="str">
        <f t="shared" si="30"/>
        <v>#VALUE!</v>
      </c>
      <c r="G948" s="128" t="str">
        <f t="shared" si="31"/>
        <v>#VALUE!</v>
      </c>
      <c r="H948" s="128" t="str">
        <f t="shared" si="32"/>
        <v>#VALUE!</v>
      </c>
      <c r="I948" s="128" t="str">
        <f t="shared" si="33"/>
        <v>#VALUE!</v>
      </c>
      <c r="J948" s="128" t="str">
        <f t="shared" si="34"/>
        <v>#VALUE!</v>
      </c>
      <c r="K948" s="128" t="str">
        <f t="shared" si="35"/>
        <v>#VALUE!</v>
      </c>
      <c r="L948" s="128" t="str">
        <f t="shared" si="36"/>
        <v>#VALUE!</v>
      </c>
      <c r="M948" s="128" t="str">
        <f t="shared" si="37"/>
        <v>#VALUE!</v>
      </c>
      <c r="N948" s="128" t="str">
        <f t="shared" si="38"/>
        <v>#VALUE!</v>
      </c>
      <c r="O948" s="128" t="str">
        <f t="shared" si="39"/>
        <v>#VALUE!</v>
      </c>
      <c r="P948" s="4" t="str">
        <f t="shared" si="12"/>
        <v>NO RX</v>
      </c>
      <c r="Q948" s="4" t="b">
        <v>1</v>
      </c>
      <c r="R948" s="135" t="str">
        <f t="shared" si="41"/>
        <v>HIGH</v>
      </c>
      <c r="S948" s="3">
        <v>44494.0</v>
      </c>
      <c r="T948" s="136">
        <f t="shared" si="42"/>
        <v>44519</v>
      </c>
      <c r="U948" s="4" t="str">
        <f t="shared" si="15"/>
        <v> </v>
      </c>
      <c r="V948" s="4" t="str">
        <f t="shared" si="16"/>
        <v> </v>
      </c>
      <c r="W948" s="123"/>
      <c r="X948" s="123"/>
      <c r="Y948" s="123"/>
      <c r="Z948" s="123"/>
      <c r="AA948" s="123"/>
      <c r="AB948" s="123"/>
      <c r="AC948" s="123"/>
      <c r="AD948" s="123"/>
      <c r="AE948" s="123"/>
    </row>
    <row r="949">
      <c r="A949" s="137">
        <v>13563.0</v>
      </c>
      <c r="B949" s="138" t="s">
        <v>6477</v>
      </c>
      <c r="C949" s="139" t="b">
        <v>1</v>
      </c>
      <c r="D949" s="133">
        <v>44460.0</v>
      </c>
      <c r="E949" s="128" t="str">
        <f t="shared" si="29"/>
        <v>#VALUE!</v>
      </c>
      <c r="F949" s="128" t="str">
        <f t="shared" si="30"/>
        <v>#VALUE!</v>
      </c>
      <c r="G949" s="128" t="str">
        <f t="shared" si="31"/>
        <v>#VALUE!</v>
      </c>
      <c r="H949" s="128" t="str">
        <f t="shared" si="32"/>
        <v>#VALUE!</v>
      </c>
      <c r="I949" s="128" t="str">
        <f t="shared" si="33"/>
        <v>#VALUE!</v>
      </c>
      <c r="J949" s="128" t="str">
        <f t="shared" si="34"/>
        <v>#VALUE!</v>
      </c>
      <c r="K949" s="128" t="str">
        <f t="shared" si="35"/>
        <v>#VALUE!</v>
      </c>
      <c r="L949" s="128" t="str">
        <f t="shared" si="36"/>
        <v>#VALUE!</v>
      </c>
      <c r="M949" s="128" t="str">
        <f t="shared" si="37"/>
        <v>#VALUE!</v>
      </c>
      <c r="N949" s="128" t="str">
        <f t="shared" si="38"/>
        <v>#VALUE!</v>
      </c>
      <c r="O949" s="128" t="str">
        <f t="shared" si="39"/>
        <v>#VALUE!</v>
      </c>
      <c r="P949" s="4" t="str">
        <f t="shared" si="12"/>
        <v>NO RX</v>
      </c>
      <c r="Q949" s="4" t="b">
        <v>0</v>
      </c>
      <c r="R949" s="4" t="str">
        <f t="shared" si="41"/>
        <v>LOW</v>
      </c>
      <c r="S949" s="3"/>
      <c r="T949" s="136">
        <f t="shared" si="42"/>
        <v>44460</v>
      </c>
      <c r="U949" s="4" t="str">
        <f t="shared" si="15"/>
        <v>DUE COMM</v>
      </c>
      <c r="V949" s="4" t="str">
        <f t="shared" si="16"/>
        <v> </v>
      </c>
      <c r="W949" s="123"/>
      <c r="X949" s="123"/>
      <c r="Y949" s="123"/>
      <c r="Z949" s="123"/>
      <c r="AA949" s="123"/>
      <c r="AB949" s="123"/>
      <c r="AC949" s="123"/>
      <c r="AD949" s="123"/>
      <c r="AE949" s="123"/>
    </row>
    <row r="950">
      <c r="A950" s="142">
        <v>13578.0</v>
      </c>
      <c r="B950" s="2" t="s">
        <v>6461</v>
      </c>
      <c r="C950" s="124" t="b">
        <v>0</v>
      </c>
      <c r="D950" s="3" t="s">
        <v>6461</v>
      </c>
      <c r="E950" s="128" t="str">
        <f t="shared" si="29"/>
        <v>#VALUE!</v>
      </c>
      <c r="F950" s="128" t="str">
        <f t="shared" si="30"/>
        <v>#VALUE!</v>
      </c>
      <c r="G950" s="128" t="str">
        <f t="shared" si="31"/>
        <v>#VALUE!</v>
      </c>
      <c r="H950" s="128" t="str">
        <f t="shared" si="32"/>
        <v>#VALUE!</v>
      </c>
      <c r="I950" s="128" t="str">
        <f t="shared" si="33"/>
        <v>#VALUE!</v>
      </c>
      <c r="J950" s="128" t="str">
        <f t="shared" si="34"/>
        <v>#VALUE!</v>
      </c>
      <c r="K950" s="128" t="str">
        <f t="shared" si="35"/>
        <v>#VALUE!</v>
      </c>
      <c r="L950" s="128" t="str">
        <f t="shared" si="36"/>
        <v>#VALUE!</v>
      </c>
      <c r="M950" s="128" t="str">
        <f t="shared" si="37"/>
        <v>#VALUE!</v>
      </c>
      <c r="N950" s="128" t="str">
        <f t="shared" si="38"/>
        <v>#VALUE!</v>
      </c>
      <c r="O950" s="128" t="str">
        <f t="shared" si="39"/>
        <v>#VALUE!</v>
      </c>
      <c r="P950" s="4" t="str">
        <f t="shared" si="12"/>
        <v>NO RX</v>
      </c>
      <c r="Q950" s="4" t="b">
        <v>0</v>
      </c>
      <c r="R950" s="4" t="str">
        <f t="shared" si="41"/>
        <v>LOW</v>
      </c>
      <c r="S950" s="3"/>
      <c r="T950" s="3" t="str">
        <f t="shared" si="42"/>
        <v> - </v>
      </c>
      <c r="U950" s="4" t="str">
        <f t="shared" si="15"/>
        <v>DUE COMM</v>
      </c>
      <c r="V950" s="4" t="str">
        <f t="shared" si="16"/>
        <v> </v>
      </c>
      <c r="W950" s="123"/>
      <c r="X950" s="123"/>
      <c r="Y950" s="123"/>
      <c r="Z950" s="123"/>
      <c r="AA950" s="123"/>
      <c r="AB950" s="123"/>
      <c r="AC950" s="123"/>
      <c r="AD950" s="123"/>
      <c r="AE950" s="123"/>
    </row>
    <row r="951">
      <c r="A951" s="137">
        <v>13579.0</v>
      </c>
      <c r="B951" s="138" t="s">
        <v>6491</v>
      </c>
      <c r="C951" s="139" t="b">
        <v>1</v>
      </c>
      <c r="D951" s="133">
        <v>44387.0</v>
      </c>
      <c r="E951" s="128" t="str">
        <f t="shared" si="29"/>
        <v>#VALUE!</v>
      </c>
      <c r="F951" s="134" t="str">
        <f t="shared" si="30"/>
        <v>OPI RX</v>
      </c>
      <c r="G951" s="128" t="str">
        <f t="shared" si="31"/>
        <v>#VALUE!</v>
      </c>
      <c r="H951" s="128" t="str">
        <f t="shared" si="32"/>
        <v>#VALUE!</v>
      </c>
      <c r="I951" s="128" t="str">
        <f t="shared" si="33"/>
        <v>#VALUE!</v>
      </c>
      <c r="J951" s="128" t="str">
        <f t="shared" si="34"/>
        <v>#VALUE!</v>
      </c>
      <c r="K951" s="128" t="str">
        <f t="shared" si="35"/>
        <v>#VALUE!</v>
      </c>
      <c r="L951" s="128" t="str">
        <f t="shared" si="36"/>
        <v>#VALUE!</v>
      </c>
      <c r="M951" s="128" t="str">
        <f t="shared" si="37"/>
        <v>#VALUE!</v>
      </c>
      <c r="N951" s="128" t="str">
        <f t="shared" si="38"/>
        <v>#VALUE!</v>
      </c>
      <c r="O951" s="128" t="str">
        <f t="shared" si="39"/>
        <v>#VALUE!</v>
      </c>
      <c r="P951" s="135" t="str">
        <f t="shared" si="12"/>
        <v>OPIOIDS</v>
      </c>
      <c r="Q951" s="4" t="b">
        <v>0</v>
      </c>
      <c r="R951" s="4" t="str">
        <f t="shared" si="41"/>
        <v>LOW</v>
      </c>
      <c r="S951" s="3"/>
      <c r="T951" s="136">
        <f t="shared" si="42"/>
        <v>44387</v>
      </c>
      <c r="U951" s="4" t="str">
        <f t="shared" si="15"/>
        <v>DUE COMM</v>
      </c>
      <c r="V951" s="4" t="str">
        <f t="shared" si="16"/>
        <v> </v>
      </c>
      <c r="W951" s="123"/>
      <c r="X951" s="123"/>
      <c r="Y951" s="123"/>
      <c r="Z951" s="123"/>
      <c r="AA951" s="123"/>
      <c r="AB951" s="123"/>
      <c r="AC951" s="123"/>
      <c r="AD951" s="123"/>
      <c r="AE951" s="123"/>
    </row>
    <row r="952">
      <c r="A952" s="130">
        <v>13593.0</v>
      </c>
      <c r="B952" s="131" t="s">
        <v>6483</v>
      </c>
      <c r="C952" s="139" t="b">
        <v>1</v>
      </c>
      <c r="D952" s="133">
        <v>44428.0</v>
      </c>
      <c r="E952" s="128" t="str">
        <f t="shared" si="29"/>
        <v>#VALUE!</v>
      </c>
      <c r="F952" s="128" t="str">
        <f t="shared" si="30"/>
        <v>#VALUE!</v>
      </c>
      <c r="G952" s="128" t="str">
        <f t="shared" si="31"/>
        <v>#VALUE!</v>
      </c>
      <c r="H952" s="128" t="str">
        <f t="shared" si="32"/>
        <v>#VALUE!</v>
      </c>
      <c r="I952" s="128" t="str">
        <f t="shared" si="33"/>
        <v>#VALUE!</v>
      </c>
      <c r="J952" s="128" t="str">
        <f t="shared" si="34"/>
        <v>#VALUE!</v>
      </c>
      <c r="K952" s="128" t="str">
        <f t="shared" si="35"/>
        <v>#VALUE!</v>
      </c>
      <c r="L952" s="128" t="str">
        <f t="shared" si="36"/>
        <v>#VALUE!</v>
      </c>
      <c r="M952" s="128" t="str">
        <f t="shared" si="37"/>
        <v>#VALUE!</v>
      </c>
      <c r="N952" s="128" t="str">
        <f t="shared" si="38"/>
        <v>#VALUE!</v>
      </c>
      <c r="O952" s="128" t="str">
        <f t="shared" si="39"/>
        <v>#VALUE!</v>
      </c>
      <c r="P952" s="4" t="str">
        <f t="shared" si="12"/>
        <v>NO RX</v>
      </c>
      <c r="Q952" s="4" t="b">
        <v>1</v>
      </c>
      <c r="R952" s="135" t="str">
        <f t="shared" si="41"/>
        <v>HIGH</v>
      </c>
      <c r="S952" s="3"/>
      <c r="T952" s="136">
        <f t="shared" si="42"/>
        <v>44428</v>
      </c>
      <c r="U952" s="4" t="str">
        <f t="shared" si="15"/>
        <v>DUE COMM</v>
      </c>
      <c r="V952" s="4" t="str">
        <f t="shared" si="16"/>
        <v> </v>
      </c>
      <c r="W952" s="123"/>
      <c r="X952" s="123"/>
      <c r="Y952" s="123"/>
      <c r="Z952" s="123"/>
      <c r="AA952" s="123"/>
      <c r="AB952" s="123"/>
      <c r="AC952" s="123"/>
      <c r="AD952" s="123"/>
      <c r="AE952" s="123"/>
    </row>
    <row r="953">
      <c r="A953" s="130">
        <v>13600.0</v>
      </c>
      <c r="B953" s="131" t="s">
        <v>6743</v>
      </c>
      <c r="C953" s="141" t="b">
        <v>1</v>
      </c>
      <c r="D953" s="133">
        <v>44537.0</v>
      </c>
      <c r="E953" s="128" t="str">
        <f t="shared" si="29"/>
        <v>#VALUE!</v>
      </c>
      <c r="F953" s="128" t="str">
        <f t="shared" si="30"/>
        <v>#VALUE!</v>
      </c>
      <c r="G953" s="128" t="str">
        <f t="shared" si="31"/>
        <v>#VALUE!</v>
      </c>
      <c r="H953" s="128" t="str">
        <f t="shared" si="32"/>
        <v>#VALUE!</v>
      </c>
      <c r="I953" s="128" t="str">
        <f t="shared" si="33"/>
        <v>#VALUE!</v>
      </c>
      <c r="J953" s="128" t="str">
        <f t="shared" si="34"/>
        <v>#VALUE!</v>
      </c>
      <c r="K953" s="128" t="str">
        <f t="shared" si="35"/>
        <v>#VALUE!</v>
      </c>
      <c r="L953" s="128" t="str">
        <f t="shared" si="36"/>
        <v>#VALUE!</v>
      </c>
      <c r="M953" s="134" t="str">
        <f t="shared" si="37"/>
        <v>OPI RX</v>
      </c>
      <c r="N953" s="128" t="str">
        <f t="shared" si="38"/>
        <v>#VALUE!</v>
      </c>
      <c r="O953" s="128" t="str">
        <f t="shared" si="39"/>
        <v>#VALUE!</v>
      </c>
      <c r="P953" s="135" t="str">
        <f t="shared" si="12"/>
        <v>OPIOIDS</v>
      </c>
      <c r="Q953" s="4" t="b">
        <v>0</v>
      </c>
      <c r="R953" s="4" t="str">
        <f t="shared" si="41"/>
        <v>LOW</v>
      </c>
      <c r="S953" s="3">
        <v>44508.0</v>
      </c>
      <c r="T953" s="136">
        <f t="shared" si="42"/>
        <v>44537</v>
      </c>
      <c r="U953" s="4" t="str">
        <f t="shared" si="15"/>
        <v> </v>
      </c>
      <c r="V953" s="4" t="str">
        <f t="shared" si="16"/>
        <v> </v>
      </c>
      <c r="W953" s="123"/>
      <c r="X953" s="123"/>
      <c r="Y953" s="123"/>
      <c r="Z953" s="123"/>
      <c r="AA953" s="123"/>
      <c r="AB953" s="123"/>
      <c r="AC953" s="123"/>
      <c r="AD953" s="123"/>
      <c r="AE953" s="123"/>
    </row>
    <row r="954">
      <c r="A954" s="130">
        <v>13602.0</v>
      </c>
      <c r="B954" s="138" t="s">
        <v>6500</v>
      </c>
      <c r="C954" s="139" t="b">
        <v>1</v>
      </c>
      <c r="D954" s="140">
        <v>44582.0</v>
      </c>
      <c r="E954" s="128" t="str">
        <f t="shared" si="29"/>
        <v>#VALUE!</v>
      </c>
      <c r="F954" s="128" t="str">
        <f t="shared" si="30"/>
        <v>#VALUE!</v>
      </c>
      <c r="G954" s="128" t="str">
        <f t="shared" si="31"/>
        <v>#VALUE!</v>
      </c>
      <c r="H954" s="128" t="str">
        <f t="shared" si="32"/>
        <v>#VALUE!</v>
      </c>
      <c r="I954" s="128" t="str">
        <f t="shared" si="33"/>
        <v>#VALUE!</v>
      </c>
      <c r="J954" s="128" t="str">
        <f t="shared" si="34"/>
        <v>#VALUE!</v>
      </c>
      <c r="K954" s="128" t="str">
        <f t="shared" si="35"/>
        <v>#VALUE!</v>
      </c>
      <c r="L954" s="128" t="str">
        <f t="shared" si="36"/>
        <v>#VALUE!</v>
      </c>
      <c r="M954" s="134" t="str">
        <f t="shared" si="37"/>
        <v>OPI RX</v>
      </c>
      <c r="N954" s="128" t="str">
        <f t="shared" si="38"/>
        <v>#VALUE!</v>
      </c>
      <c r="O954" s="128" t="str">
        <f t="shared" si="39"/>
        <v>#VALUE!</v>
      </c>
      <c r="P954" s="135" t="str">
        <f t="shared" si="12"/>
        <v>OPIOIDS</v>
      </c>
      <c r="Q954" s="4" t="b">
        <v>1</v>
      </c>
      <c r="R954" s="135" t="str">
        <f t="shared" si="41"/>
        <v>HIGH</v>
      </c>
      <c r="S954" s="3"/>
      <c r="T954" s="136">
        <f t="shared" si="42"/>
        <v>44582</v>
      </c>
      <c r="U954" s="4" t="str">
        <f t="shared" si="15"/>
        <v>DUE COMM</v>
      </c>
      <c r="V954" s="4" t="str">
        <f t="shared" si="16"/>
        <v> </v>
      </c>
      <c r="W954" s="123"/>
      <c r="X954" s="123"/>
      <c r="Y954" s="123"/>
      <c r="Z954" s="123"/>
      <c r="AA954" s="123"/>
      <c r="AB954" s="123"/>
      <c r="AC954" s="123"/>
      <c r="AD954" s="123"/>
      <c r="AE954" s="123"/>
    </row>
    <row r="955">
      <c r="A955" s="155">
        <v>13603.0</v>
      </c>
      <c r="B955" s="2" t="s">
        <v>6500</v>
      </c>
      <c r="C955" s="122" t="b">
        <v>0</v>
      </c>
      <c r="D955" s="3" t="s">
        <v>6461</v>
      </c>
      <c r="E955" s="128" t="str">
        <f t="shared" si="29"/>
        <v>#VALUE!</v>
      </c>
      <c r="F955" s="128" t="str">
        <f t="shared" si="30"/>
        <v>#VALUE!</v>
      </c>
      <c r="G955" s="128" t="str">
        <f t="shared" si="31"/>
        <v>#VALUE!</v>
      </c>
      <c r="H955" s="128" t="str">
        <f t="shared" si="32"/>
        <v>#VALUE!</v>
      </c>
      <c r="I955" s="128" t="str">
        <f t="shared" si="33"/>
        <v>#VALUE!</v>
      </c>
      <c r="J955" s="128" t="str">
        <f t="shared" si="34"/>
        <v>#VALUE!</v>
      </c>
      <c r="K955" s="128" t="str">
        <f t="shared" si="35"/>
        <v>#VALUE!</v>
      </c>
      <c r="L955" s="128" t="str">
        <f t="shared" si="36"/>
        <v>#VALUE!</v>
      </c>
      <c r="M955" s="134" t="str">
        <f t="shared" si="37"/>
        <v>OPI RX</v>
      </c>
      <c r="N955" s="128" t="str">
        <f t="shared" si="38"/>
        <v>#VALUE!</v>
      </c>
      <c r="O955" s="128" t="str">
        <f t="shared" si="39"/>
        <v>#VALUE!</v>
      </c>
      <c r="P955" s="135" t="str">
        <f t="shared" si="12"/>
        <v>OPIOIDS</v>
      </c>
      <c r="Q955" s="4" t="b">
        <v>0</v>
      </c>
      <c r="R955" s="4" t="str">
        <f t="shared" si="41"/>
        <v>LOW</v>
      </c>
      <c r="S955" s="3"/>
      <c r="T955" s="3" t="str">
        <f t="shared" si="42"/>
        <v> - </v>
      </c>
      <c r="U955" s="4" t="str">
        <f t="shared" si="15"/>
        <v>DUE COMM</v>
      </c>
      <c r="V955" s="4" t="str">
        <f t="shared" si="16"/>
        <v> </v>
      </c>
      <c r="W955" s="123"/>
      <c r="X955" s="123"/>
      <c r="Y955" s="123"/>
      <c r="Z955" s="123"/>
      <c r="AA955" s="123"/>
      <c r="AB955" s="123"/>
      <c r="AC955" s="123"/>
      <c r="AD955" s="123"/>
      <c r="AE955" s="123"/>
    </row>
    <row r="956">
      <c r="A956" s="130">
        <v>13610.0</v>
      </c>
      <c r="B956" s="131" t="s">
        <v>6512</v>
      </c>
      <c r="C956" s="132" t="b">
        <v>1</v>
      </c>
      <c r="D956" s="133">
        <v>44559.0</v>
      </c>
      <c r="E956" s="128" t="str">
        <f t="shared" si="29"/>
        <v>#VALUE!</v>
      </c>
      <c r="F956" s="128" t="str">
        <f t="shared" si="30"/>
        <v>#VALUE!</v>
      </c>
      <c r="G956" s="128" t="str">
        <f t="shared" si="31"/>
        <v>#VALUE!</v>
      </c>
      <c r="H956" s="128" t="str">
        <f t="shared" si="32"/>
        <v>#VALUE!</v>
      </c>
      <c r="I956" s="128" t="str">
        <f t="shared" si="33"/>
        <v>#VALUE!</v>
      </c>
      <c r="J956" s="128" t="str">
        <f t="shared" si="34"/>
        <v>#VALUE!</v>
      </c>
      <c r="K956" s="128" t="str">
        <f t="shared" si="35"/>
        <v>#VALUE!</v>
      </c>
      <c r="L956" s="128" t="str">
        <f t="shared" si="36"/>
        <v>#VALUE!</v>
      </c>
      <c r="M956" s="134" t="str">
        <f t="shared" si="37"/>
        <v>OPI RX</v>
      </c>
      <c r="N956" s="128" t="str">
        <f t="shared" si="38"/>
        <v>#VALUE!</v>
      </c>
      <c r="O956" s="128" t="str">
        <f t="shared" si="39"/>
        <v>#VALUE!</v>
      </c>
      <c r="P956" s="135" t="str">
        <f t="shared" si="12"/>
        <v>OPIOIDS</v>
      </c>
      <c r="Q956" s="4" t="b">
        <v>0</v>
      </c>
      <c r="R956" s="4" t="str">
        <f t="shared" si="41"/>
        <v>LOW</v>
      </c>
      <c r="S956" s="3">
        <v>44490.0</v>
      </c>
      <c r="T956" s="136">
        <f t="shared" si="42"/>
        <v>44559</v>
      </c>
      <c r="U956" s="4" t="str">
        <f t="shared" si="15"/>
        <v> </v>
      </c>
      <c r="V956" s="4" t="str">
        <f t="shared" si="16"/>
        <v> </v>
      </c>
      <c r="W956" s="123"/>
      <c r="X956" s="123"/>
      <c r="Y956" s="123"/>
      <c r="Z956" s="123"/>
      <c r="AA956" s="123"/>
      <c r="AB956" s="123"/>
      <c r="AC956" s="123"/>
      <c r="AD956" s="123"/>
      <c r="AE956" s="123"/>
    </row>
    <row r="957">
      <c r="A957" s="142">
        <v>13614.0</v>
      </c>
      <c r="B957" s="143" t="s">
        <v>6491</v>
      </c>
      <c r="C957" s="124" t="b">
        <v>0</v>
      </c>
      <c r="D957" s="3" t="s">
        <v>6461</v>
      </c>
      <c r="E957" s="128" t="str">
        <f t="shared" si="29"/>
        <v>#VALUE!</v>
      </c>
      <c r="F957" s="134" t="str">
        <f t="shared" si="30"/>
        <v>OPI RX</v>
      </c>
      <c r="G957" s="128" t="str">
        <f t="shared" si="31"/>
        <v>#VALUE!</v>
      </c>
      <c r="H957" s="128" t="str">
        <f t="shared" si="32"/>
        <v>#VALUE!</v>
      </c>
      <c r="I957" s="128" t="str">
        <f t="shared" si="33"/>
        <v>#VALUE!</v>
      </c>
      <c r="J957" s="128" t="str">
        <f t="shared" si="34"/>
        <v>#VALUE!</v>
      </c>
      <c r="K957" s="128" t="str">
        <f t="shared" si="35"/>
        <v>#VALUE!</v>
      </c>
      <c r="L957" s="128" t="str">
        <f t="shared" si="36"/>
        <v>#VALUE!</v>
      </c>
      <c r="M957" s="128" t="str">
        <f t="shared" si="37"/>
        <v>#VALUE!</v>
      </c>
      <c r="N957" s="128" t="str">
        <f t="shared" si="38"/>
        <v>#VALUE!</v>
      </c>
      <c r="O957" s="128" t="str">
        <f t="shared" si="39"/>
        <v>#VALUE!</v>
      </c>
      <c r="P957" s="135" t="str">
        <f t="shared" si="12"/>
        <v>OPIOIDS</v>
      </c>
      <c r="Q957" s="4" t="b">
        <v>0</v>
      </c>
      <c r="R957" s="4" t="str">
        <f t="shared" si="41"/>
        <v>LOW</v>
      </c>
      <c r="S957" s="3"/>
      <c r="T957" s="3" t="str">
        <f t="shared" si="42"/>
        <v> - </v>
      </c>
      <c r="U957" s="4" t="str">
        <f t="shared" si="15"/>
        <v>DUE COMM</v>
      </c>
      <c r="V957" s="4" t="str">
        <f t="shared" si="16"/>
        <v> </v>
      </c>
      <c r="W957" s="123"/>
      <c r="X957" s="123"/>
      <c r="Y957" s="123"/>
      <c r="Z957" s="123"/>
      <c r="AA957" s="123"/>
      <c r="AB957" s="123"/>
      <c r="AC957" s="123"/>
      <c r="AD957" s="123"/>
      <c r="AE957" s="123"/>
    </row>
    <row r="958">
      <c r="A958" s="137">
        <v>13617.0</v>
      </c>
      <c r="B958" s="138" t="s">
        <v>6594</v>
      </c>
      <c r="C958" s="139" t="b">
        <v>1</v>
      </c>
      <c r="D958" s="133">
        <v>44399.0</v>
      </c>
      <c r="E958" s="134" t="str">
        <f t="shared" si="29"/>
        <v>OPI RX</v>
      </c>
      <c r="F958" s="128" t="str">
        <f t="shared" si="30"/>
        <v>#VALUE!</v>
      </c>
      <c r="G958" s="128" t="str">
        <f t="shared" si="31"/>
        <v>#VALUE!</v>
      </c>
      <c r="H958" s="128" t="str">
        <f t="shared" si="32"/>
        <v>#VALUE!</v>
      </c>
      <c r="I958" s="128" t="str">
        <f t="shared" si="33"/>
        <v>#VALUE!</v>
      </c>
      <c r="J958" s="128" t="str">
        <f t="shared" si="34"/>
        <v>#VALUE!</v>
      </c>
      <c r="K958" s="128" t="str">
        <f t="shared" si="35"/>
        <v>#VALUE!</v>
      </c>
      <c r="L958" s="128" t="str">
        <f t="shared" si="36"/>
        <v>#VALUE!</v>
      </c>
      <c r="M958" s="128" t="str">
        <f t="shared" si="37"/>
        <v>#VALUE!</v>
      </c>
      <c r="N958" s="128" t="str">
        <f t="shared" si="38"/>
        <v>#VALUE!</v>
      </c>
      <c r="O958" s="128" t="str">
        <f t="shared" si="39"/>
        <v>#VALUE!</v>
      </c>
      <c r="P958" s="135" t="str">
        <f t="shared" si="12"/>
        <v>OPIOIDS</v>
      </c>
      <c r="Q958" s="4" t="b">
        <v>0</v>
      </c>
      <c r="R958" s="4" t="str">
        <f t="shared" si="41"/>
        <v>LOW</v>
      </c>
      <c r="S958" s="3"/>
      <c r="T958" s="136">
        <f t="shared" si="42"/>
        <v>44399</v>
      </c>
      <c r="U958" s="4" t="str">
        <f t="shared" si="15"/>
        <v>DUE COMM</v>
      </c>
      <c r="V958" s="4" t="str">
        <f t="shared" si="16"/>
        <v> </v>
      </c>
      <c r="W958" s="123"/>
      <c r="X958" s="123"/>
      <c r="Y958" s="123"/>
      <c r="Z958" s="123"/>
      <c r="AA958" s="123"/>
      <c r="AB958" s="123"/>
      <c r="AC958" s="123"/>
      <c r="AD958" s="123"/>
      <c r="AE958" s="123"/>
    </row>
    <row r="959">
      <c r="A959" s="142">
        <v>13620.0</v>
      </c>
      <c r="B959" s="143" t="s">
        <v>6827</v>
      </c>
      <c r="C959" s="122" t="b">
        <v>0</v>
      </c>
      <c r="D959" s="3" t="s">
        <v>6461</v>
      </c>
      <c r="E959" s="128" t="str">
        <f t="shared" si="29"/>
        <v>#VALUE!</v>
      </c>
      <c r="F959" s="128" t="str">
        <f t="shared" si="30"/>
        <v>#VALUE!</v>
      </c>
      <c r="G959" s="134" t="str">
        <f t="shared" si="31"/>
        <v>OPI RX</v>
      </c>
      <c r="H959" s="134" t="str">
        <f t="shared" si="32"/>
        <v>OPI RX</v>
      </c>
      <c r="I959" s="128" t="str">
        <f t="shared" si="33"/>
        <v>#VALUE!</v>
      </c>
      <c r="J959" s="128" t="str">
        <f t="shared" si="34"/>
        <v>#VALUE!</v>
      </c>
      <c r="K959" s="128" t="str">
        <f t="shared" si="35"/>
        <v>#VALUE!</v>
      </c>
      <c r="L959" s="128" t="str">
        <f t="shared" si="36"/>
        <v>#VALUE!</v>
      </c>
      <c r="M959" s="128" t="str">
        <f t="shared" si="37"/>
        <v>#VALUE!</v>
      </c>
      <c r="N959" s="128" t="str">
        <f t="shared" si="38"/>
        <v>#VALUE!</v>
      </c>
      <c r="O959" s="128" t="str">
        <f t="shared" si="39"/>
        <v>#VALUE!</v>
      </c>
      <c r="P959" s="135" t="str">
        <f t="shared" si="12"/>
        <v>OPIOIDS</v>
      </c>
      <c r="Q959" s="4" t="b">
        <v>0</v>
      </c>
      <c r="R959" s="4" t="str">
        <f t="shared" si="41"/>
        <v>LOW</v>
      </c>
      <c r="S959" s="3"/>
      <c r="T959" s="3" t="str">
        <f t="shared" si="42"/>
        <v> - </v>
      </c>
      <c r="U959" s="4" t="str">
        <f t="shared" si="15"/>
        <v>DUE COMM</v>
      </c>
      <c r="V959" s="4" t="str">
        <f t="shared" si="16"/>
        <v> </v>
      </c>
      <c r="W959" s="123"/>
      <c r="X959" s="123"/>
      <c r="Y959" s="123"/>
      <c r="Z959" s="123"/>
      <c r="AA959" s="123"/>
      <c r="AB959" s="123"/>
      <c r="AC959" s="123"/>
      <c r="AD959" s="123"/>
      <c r="AE959" s="123"/>
    </row>
    <row r="960">
      <c r="A960" s="130">
        <v>13621.0</v>
      </c>
      <c r="B960" s="131" t="s">
        <v>6595</v>
      </c>
      <c r="C960" s="139" t="b">
        <v>1</v>
      </c>
      <c r="D960" s="133">
        <v>44529.0</v>
      </c>
      <c r="E960" s="128" t="str">
        <f t="shared" si="29"/>
        <v>#VALUE!</v>
      </c>
      <c r="F960" s="128" t="str">
        <f t="shared" si="30"/>
        <v>#VALUE!</v>
      </c>
      <c r="G960" s="128" t="str">
        <f t="shared" si="31"/>
        <v>#VALUE!</v>
      </c>
      <c r="H960" s="128" t="str">
        <f t="shared" si="32"/>
        <v>#VALUE!</v>
      </c>
      <c r="I960" s="128" t="str">
        <f t="shared" si="33"/>
        <v>#VALUE!</v>
      </c>
      <c r="J960" s="128" t="str">
        <f t="shared" si="34"/>
        <v>#VALUE!</v>
      </c>
      <c r="K960" s="128" t="str">
        <f t="shared" si="35"/>
        <v>#VALUE!</v>
      </c>
      <c r="L960" s="128" t="str">
        <f t="shared" si="36"/>
        <v>#VALUE!</v>
      </c>
      <c r="M960" s="134" t="str">
        <f t="shared" si="37"/>
        <v>OPI RX</v>
      </c>
      <c r="N960" s="128" t="str">
        <f t="shared" si="38"/>
        <v>#VALUE!</v>
      </c>
      <c r="O960" s="128" t="str">
        <f t="shared" si="39"/>
        <v>#VALUE!</v>
      </c>
      <c r="P960" s="135" t="str">
        <f t="shared" si="12"/>
        <v>OPIOIDS</v>
      </c>
      <c r="Q960" s="4" t="b">
        <v>0</v>
      </c>
      <c r="R960" s="4" t="str">
        <f t="shared" si="41"/>
        <v>LOW</v>
      </c>
      <c r="S960" s="3">
        <v>44144.0</v>
      </c>
      <c r="T960" s="136">
        <f t="shared" si="42"/>
        <v>44529</v>
      </c>
      <c r="U960" s="4" t="str">
        <f t="shared" si="15"/>
        <v>DUE COMM</v>
      </c>
      <c r="V960" s="4" t="str">
        <f t="shared" si="16"/>
        <v> </v>
      </c>
      <c r="W960" s="123"/>
      <c r="X960" s="123"/>
      <c r="Y960" s="123"/>
      <c r="Z960" s="123"/>
      <c r="AA960" s="123"/>
      <c r="AB960" s="123"/>
      <c r="AC960" s="123"/>
      <c r="AD960" s="123"/>
      <c r="AE960" s="123"/>
    </row>
    <row r="961">
      <c r="A961" s="137">
        <v>13628.0</v>
      </c>
      <c r="B961" s="138" t="s">
        <v>6828</v>
      </c>
      <c r="C961" s="139" t="b">
        <v>1</v>
      </c>
      <c r="D961" s="133">
        <v>44498.0</v>
      </c>
      <c r="E961" s="128" t="str">
        <f t="shared" si="29"/>
        <v>#VALUE!</v>
      </c>
      <c r="F961" s="134" t="str">
        <f t="shared" si="30"/>
        <v>OPI RX</v>
      </c>
      <c r="G961" s="128" t="str">
        <f t="shared" si="31"/>
        <v>#VALUE!</v>
      </c>
      <c r="H961" s="128" t="str">
        <f t="shared" si="32"/>
        <v>#VALUE!</v>
      </c>
      <c r="I961" s="128" t="str">
        <f t="shared" si="33"/>
        <v>#VALUE!</v>
      </c>
      <c r="J961" s="128" t="str">
        <f t="shared" si="34"/>
        <v>#VALUE!</v>
      </c>
      <c r="K961" s="128" t="str">
        <f t="shared" si="35"/>
        <v>#VALUE!</v>
      </c>
      <c r="L961" s="128" t="str">
        <f t="shared" si="36"/>
        <v>#VALUE!</v>
      </c>
      <c r="M961" s="128" t="str">
        <f t="shared" si="37"/>
        <v>#VALUE!</v>
      </c>
      <c r="N961" s="128" t="str">
        <f t="shared" si="38"/>
        <v>#VALUE!</v>
      </c>
      <c r="O961" s="128" t="str">
        <f t="shared" si="39"/>
        <v>#VALUE!</v>
      </c>
      <c r="P961" s="135" t="str">
        <f t="shared" si="12"/>
        <v>OPIOIDS</v>
      </c>
      <c r="Q961" s="4" t="b">
        <v>1</v>
      </c>
      <c r="R961" s="135" t="str">
        <f t="shared" si="41"/>
        <v>HIGH</v>
      </c>
      <c r="S961" s="3">
        <v>44124.0</v>
      </c>
      <c r="T961" s="136">
        <f t="shared" si="42"/>
        <v>44498</v>
      </c>
      <c r="U961" s="4" t="str">
        <f t="shared" si="15"/>
        <v>DUE COMM</v>
      </c>
      <c r="V961" s="4" t="str">
        <f t="shared" si="16"/>
        <v> </v>
      </c>
      <c r="W961" s="123"/>
      <c r="X961" s="123"/>
      <c r="Y961" s="123"/>
      <c r="Z961" s="123"/>
      <c r="AA961" s="123"/>
      <c r="AB961" s="123"/>
      <c r="AC961" s="123"/>
      <c r="AD961" s="123"/>
      <c r="AE961" s="123"/>
    </row>
    <row r="962">
      <c r="A962" s="130">
        <v>13639.0</v>
      </c>
      <c r="B962" s="131" t="s">
        <v>6461</v>
      </c>
      <c r="C962" s="139" t="b">
        <v>1</v>
      </c>
      <c r="D962" s="133">
        <v>44435.0</v>
      </c>
      <c r="E962" s="128" t="str">
        <f t="shared" si="29"/>
        <v>#VALUE!</v>
      </c>
      <c r="F962" s="128" t="str">
        <f t="shared" si="30"/>
        <v>#VALUE!</v>
      </c>
      <c r="G962" s="128" t="str">
        <f t="shared" si="31"/>
        <v>#VALUE!</v>
      </c>
      <c r="H962" s="128" t="str">
        <f t="shared" si="32"/>
        <v>#VALUE!</v>
      </c>
      <c r="I962" s="128" t="str">
        <f t="shared" si="33"/>
        <v>#VALUE!</v>
      </c>
      <c r="J962" s="128" t="str">
        <f t="shared" si="34"/>
        <v>#VALUE!</v>
      </c>
      <c r="K962" s="128" t="str">
        <f t="shared" si="35"/>
        <v>#VALUE!</v>
      </c>
      <c r="L962" s="128" t="str">
        <f t="shared" si="36"/>
        <v>#VALUE!</v>
      </c>
      <c r="M962" s="128" t="str">
        <f t="shared" si="37"/>
        <v>#VALUE!</v>
      </c>
      <c r="N962" s="128" t="str">
        <f t="shared" si="38"/>
        <v>#VALUE!</v>
      </c>
      <c r="O962" s="128" t="str">
        <f t="shared" si="39"/>
        <v>#VALUE!</v>
      </c>
      <c r="P962" s="4" t="str">
        <f t="shared" si="12"/>
        <v>NO RX</v>
      </c>
      <c r="Q962" s="4" t="b">
        <v>0</v>
      </c>
      <c r="R962" s="4" t="str">
        <f t="shared" si="41"/>
        <v>LOW</v>
      </c>
      <c r="S962" s="3"/>
      <c r="T962" s="136">
        <f t="shared" si="42"/>
        <v>44435</v>
      </c>
      <c r="U962" s="4" t="str">
        <f t="shared" si="15"/>
        <v>DUE COMM</v>
      </c>
      <c r="V962" s="4" t="str">
        <f t="shared" si="16"/>
        <v> </v>
      </c>
      <c r="W962" s="123"/>
      <c r="X962" s="123"/>
      <c r="Y962" s="123"/>
      <c r="Z962" s="123"/>
      <c r="AA962" s="123"/>
      <c r="AB962" s="123"/>
      <c r="AC962" s="123"/>
      <c r="AD962" s="123"/>
      <c r="AE962" s="123"/>
    </row>
    <row r="963">
      <c r="A963" s="127">
        <v>13640.0</v>
      </c>
      <c r="B963" s="2" t="s">
        <v>6461</v>
      </c>
      <c r="C963" s="122" t="b">
        <v>0</v>
      </c>
      <c r="D963" s="3" t="s">
        <v>6461</v>
      </c>
      <c r="E963" s="128" t="str">
        <f t="shared" si="29"/>
        <v>#VALUE!</v>
      </c>
      <c r="F963" s="128" t="str">
        <f t="shared" si="30"/>
        <v>#VALUE!</v>
      </c>
      <c r="G963" s="128" t="str">
        <f t="shared" si="31"/>
        <v>#VALUE!</v>
      </c>
      <c r="H963" s="128" t="str">
        <f t="shared" si="32"/>
        <v>#VALUE!</v>
      </c>
      <c r="I963" s="128" t="str">
        <f t="shared" si="33"/>
        <v>#VALUE!</v>
      </c>
      <c r="J963" s="128" t="str">
        <f t="shared" si="34"/>
        <v>#VALUE!</v>
      </c>
      <c r="K963" s="128" t="str">
        <f t="shared" si="35"/>
        <v>#VALUE!</v>
      </c>
      <c r="L963" s="128" t="str">
        <f t="shared" si="36"/>
        <v>#VALUE!</v>
      </c>
      <c r="M963" s="128" t="str">
        <f t="shared" si="37"/>
        <v>#VALUE!</v>
      </c>
      <c r="N963" s="128" t="str">
        <f t="shared" si="38"/>
        <v>#VALUE!</v>
      </c>
      <c r="O963" s="128" t="str">
        <f t="shared" si="39"/>
        <v>#VALUE!</v>
      </c>
      <c r="P963" s="4" t="str">
        <f t="shared" si="12"/>
        <v>NO RX</v>
      </c>
      <c r="Q963" s="2" t="b">
        <v>0</v>
      </c>
      <c r="R963" s="4" t="str">
        <f t="shared" si="41"/>
        <v>LOW</v>
      </c>
      <c r="S963" s="3"/>
      <c r="T963" s="3" t="str">
        <f t="shared" si="42"/>
        <v> - </v>
      </c>
      <c r="U963" s="4" t="str">
        <f t="shared" si="15"/>
        <v>DUE COMM</v>
      </c>
      <c r="V963" s="4" t="str">
        <f t="shared" si="16"/>
        <v> </v>
      </c>
      <c r="W963" s="123"/>
      <c r="X963" s="123"/>
      <c r="Y963" s="123"/>
      <c r="Z963" s="123"/>
      <c r="AA963" s="123"/>
      <c r="AB963" s="123"/>
      <c r="AC963" s="123"/>
      <c r="AD963" s="123"/>
      <c r="AE963" s="123"/>
    </row>
    <row r="964">
      <c r="A964" s="137">
        <v>13641.0</v>
      </c>
      <c r="B964" s="138" t="s">
        <v>6531</v>
      </c>
      <c r="C964" s="139" t="b">
        <v>1</v>
      </c>
      <c r="D964" s="133">
        <v>44405.0</v>
      </c>
      <c r="E964" s="128" t="str">
        <f t="shared" si="29"/>
        <v>#VALUE!</v>
      </c>
      <c r="F964" s="128" t="str">
        <f t="shared" si="30"/>
        <v>#VALUE!</v>
      </c>
      <c r="G964" s="134" t="str">
        <f t="shared" si="31"/>
        <v>OPI RX</v>
      </c>
      <c r="H964" s="128" t="str">
        <f t="shared" si="32"/>
        <v>#VALUE!</v>
      </c>
      <c r="I964" s="128" t="str">
        <f t="shared" si="33"/>
        <v>#VALUE!</v>
      </c>
      <c r="J964" s="128" t="str">
        <f t="shared" si="34"/>
        <v>#VALUE!</v>
      </c>
      <c r="K964" s="128" t="str">
        <f t="shared" si="35"/>
        <v>#VALUE!</v>
      </c>
      <c r="L964" s="128" t="str">
        <f t="shared" si="36"/>
        <v>#VALUE!</v>
      </c>
      <c r="M964" s="128" t="str">
        <f t="shared" si="37"/>
        <v>#VALUE!</v>
      </c>
      <c r="N964" s="128" t="str">
        <f t="shared" si="38"/>
        <v>#VALUE!</v>
      </c>
      <c r="O964" s="128" t="str">
        <f t="shared" si="39"/>
        <v>#VALUE!</v>
      </c>
      <c r="P964" s="135" t="str">
        <f t="shared" si="12"/>
        <v>OPIOIDS</v>
      </c>
      <c r="Q964" s="4" t="b">
        <v>0</v>
      </c>
      <c r="R964" s="4" t="str">
        <f t="shared" si="41"/>
        <v>LOW</v>
      </c>
      <c r="S964" s="3"/>
      <c r="T964" s="136">
        <f t="shared" si="42"/>
        <v>44405</v>
      </c>
      <c r="U964" s="4" t="str">
        <f t="shared" si="15"/>
        <v>DUE COMM</v>
      </c>
      <c r="V964" s="4" t="str">
        <f t="shared" si="16"/>
        <v> </v>
      </c>
      <c r="W964" s="123"/>
      <c r="X964" s="123"/>
      <c r="Y964" s="123"/>
      <c r="Z964" s="123"/>
      <c r="AA964" s="123"/>
      <c r="AB964" s="123"/>
      <c r="AC964" s="123"/>
      <c r="AD964" s="123"/>
      <c r="AE964" s="123"/>
    </row>
    <row r="965">
      <c r="A965" s="130">
        <v>13642.0</v>
      </c>
      <c r="B965" s="131" t="s">
        <v>6461</v>
      </c>
      <c r="C965" s="131" t="b">
        <v>1</v>
      </c>
      <c r="D965" s="133">
        <v>44497.0</v>
      </c>
      <c r="E965" s="128" t="str">
        <f t="shared" si="29"/>
        <v>#VALUE!</v>
      </c>
      <c r="F965" s="128" t="str">
        <f t="shared" si="30"/>
        <v>#VALUE!</v>
      </c>
      <c r="G965" s="128" t="str">
        <f t="shared" si="31"/>
        <v>#VALUE!</v>
      </c>
      <c r="H965" s="128" t="str">
        <f t="shared" si="32"/>
        <v>#VALUE!</v>
      </c>
      <c r="I965" s="128" t="str">
        <f t="shared" si="33"/>
        <v>#VALUE!</v>
      </c>
      <c r="J965" s="128" t="str">
        <f t="shared" si="34"/>
        <v>#VALUE!</v>
      </c>
      <c r="K965" s="128" t="str">
        <f t="shared" si="35"/>
        <v>#VALUE!</v>
      </c>
      <c r="L965" s="128" t="str">
        <f t="shared" si="36"/>
        <v>#VALUE!</v>
      </c>
      <c r="M965" s="128" t="str">
        <f t="shared" si="37"/>
        <v>#VALUE!</v>
      </c>
      <c r="N965" s="128" t="str">
        <f t="shared" si="38"/>
        <v>#VALUE!</v>
      </c>
      <c r="O965" s="128" t="str">
        <f t="shared" si="39"/>
        <v>#VALUE!</v>
      </c>
      <c r="P965" s="4" t="str">
        <f t="shared" si="12"/>
        <v>NO RX</v>
      </c>
      <c r="Q965" s="4" t="b">
        <v>0</v>
      </c>
      <c r="R965" s="4" t="str">
        <f t="shared" si="41"/>
        <v>LOW</v>
      </c>
      <c r="S965" s="3">
        <v>44167.0</v>
      </c>
      <c r="T965" s="136">
        <f t="shared" si="42"/>
        <v>44497</v>
      </c>
      <c r="U965" s="4" t="str">
        <f t="shared" si="15"/>
        <v>DUE COMM</v>
      </c>
      <c r="V965" s="4" t="str">
        <f t="shared" si="16"/>
        <v> </v>
      </c>
      <c r="W965" s="123"/>
      <c r="X965" s="123"/>
      <c r="Y965" s="123"/>
      <c r="Z965" s="123"/>
      <c r="AA965" s="123"/>
      <c r="AB965" s="123"/>
      <c r="AC965" s="123"/>
      <c r="AD965" s="123"/>
      <c r="AE965" s="123"/>
    </row>
    <row r="966">
      <c r="A966" s="130">
        <v>13643.0</v>
      </c>
      <c r="B966" s="131" t="s">
        <v>6461</v>
      </c>
      <c r="C966" s="134" t="b">
        <v>1</v>
      </c>
      <c r="D966" s="133">
        <v>44519.0</v>
      </c>
      <c r="E966" s="128" t="str">
        <f t="shared" si="29"/>
        <v>#VALUE!</v>
      </c>
      <c r="F966" s="128" t="str">
        <f t="shared" si="30"/>
        <v>#VALUE!</v>
      </c>
      <c r="G966" s="128" t="str">
        <f t="shared" si="31"/>
        <v>#VALUE!</v>
      </c>
      <c r="H966" s="128" t="str">
        <f t="shared" si="32"/>
        <v>#VALUE!</v>
      </c>
      <c r="I966" s="128" t="str">
        <f t="shared" si="33"/>
        <v>#VALUE!</v>
      </c>
      <c r="J966" s="128" t="str">
        <f t="shared" si="34"/>
        <v>#VALUE!</v>
      </c>
      <c r="K966" s="128" t="str">
        <f t="shared" si="35"/>
        <v>#VALUE!</v>
      </c>
      <c r="L966" s="128" t="str">
        <f t="shared" si="36"/>
        <v>#VALUE!</v>
      </c>
      <c r="M966" s="128" t="str">
        <f t="shared" si="37"/>
        <v>#VALUE!</v>
      </c>
      <c r="N966" s="128" t="str">
        <f t="shared" si="38"/>
        <v>#VALUE!</v>
      </c>
      <c r="O966" s="128" t="str">
        <f t="shared" si="39"/>
        <v>#VALUE!</v>
      </c>
      <c r="P966" s="4" t="str">
        <f t="shared" si="12"/>
        <v>NO RX</v>
      </c>
      <c r="Q966" s="4" t="b">
        <v>0</v>
      </c>
      <c r="R966" s="4" t="str">
        <f t="shared" si="41"/>
        <v>LOW</v>
      </c>
      <c r="S966" s="3">
        <v>44490.0</v>
      </c>
      <c r="T966" s="136">
        <f t="shared" si="42"/>
        <v>44519</v>
      </c>
      <c r="U966" s="4" t="str">
        <f t="shared" si="15"/>
        <v> </v>
      </c>
      <c r="V966" s="4" t="str">
        <f t="shared" si="16"/>
        <v> </v>
      </c>
      <c r="W966" s="123"/>
      <c r="X966" s="123"/>
      <c r="Y966" s="123"/>
      <c r="Z966" s="123"/>
      <c r="AA966" s="123"/>
      <c r="AB966" s="123"/>
      <c r="AC966" s="123"/>
      <c r="AD966" s="123"/>
      <c r="AE966" s="123"/>
    </row>
    <row r="967">
      <c r="A967" s="137">
        <v>13644.0</v>
      </c>
      <c r="B967" s="131" t="s">
        <v>6461</v>
      </c>
      <c r="C967" s="132" t="b">
        <v>1</v>
      </c>
      <c r="D967" s="133">
        <v>44387.0</v>
      </c>
      <c r="E967" s="128" t="str">
        <f t="shared" si="29"/>
        <v>#VALUE!</v>
      </c>
      <c r="F967" s="128" t="str">
        <f t="shared" si="30"/>
        <v>#VALUE!</v>
      </c>
      <c r="G967" s="128" t="str">
        <f t="shared" si="31"/>
        <v>#VALUE!</v>
      </c>
      <c r="H967" s="128" t="str">
        <f t="shared" si="32"/>
        <v>#VALUE!</v>
      </c>
      <c r="I967" s="128" t="str">
        <f t="shared" si="33"/>
        <v>#VALUE!</v>
      </c>
      <c r="J967" s="128" t="str">
        <f t="shared" si="34"/>
        <v>#VALUE!</v>
      </c>
      <c r="K967" s="128" t="str">
        <f t="shared" si="35"/>
        <v>#VALUE!</v>
      </c>
      <c r="L967" s="128" t="str">
        <f t="shared" si="36"/>
        <v>#VALUE!</v>
      </c>
      <c r="M967" s="128" t="str">
        <f t="shared" si="37"/>
        <v>#VALUE!</v>
      </c>
      <c r="N967" s="128" t="str">
        <f t="shared" si="38"/>
        <v>#VALUE!</v>
      </c>
      <c r="O967" s="128" t="str">
        <f t="shared" si="39"/>
        <v>#VALUE!</v>
      </c>
      <c r="P967" s="4" t="str">
        <f t="shared" si="12"/>
        <v>NO RX</v>
      </c>
      <c r="Q967" s="4" t="b">
        <v>0</v>
      </c>
      <c r="R967" s="4" t="str">
        <f t="shared" si="41"/>
        <v>LOW</v>
      </c>
      <c r="S967" s="3"/>
      <c r="T967" s="136">
        <f t="shared" si="42"/>
        <v>44387</v>
      </c>
      <c r="U967" s="4" t="str">
        <f t="shared" si="15"/>
        <v>DUE COMM</v>
      </c>
      <c r="V967" s="4" t="str">
        <f t="shared" si="16"/>
        <v> </v>
      </c>
      <c r="W967" s="123"/>
      <c r="X967" s="123"/>
      <c r="Y967" s="123"/>
      <c r="Z967" s="123"/>
      <c r="AA967" s="123"/>
      <c r="AB967" s="123"/>
      <c r="AC967" s="123"/>
      <c r="AD967" s="123"/>
      <c r="AE967" s="123"/>
    </row>
    <row r="968">
      <c r="A968" s="142">
        <v>13649.0</v>
      </c>
      <c r="B968" s="2" t="s">
        <v>6461</v>
      </c>
      <c r="C968" s="124" t="b">
        <v>0</v>
      </c>
      <c r="D968" s="3" t="s">
        <v>6461</v>
      </c>
      <c r="E968" s="128" t="str">
        <f t="shared" si="29"/>
        <v>#VALUE!</v>
      </c>
      <c r="F968" s="128" t="str">
        <f t="shared" si="30"/>
        <v>#VALUE!</v>
      </c>
      <c r="G968" s="128" t="str">
        <f t="shared" si="31"/>
        <v>#VALUE!</v>
      </c>
      <c r="H968" s="128" t="str">
        <f t="shared" si="32"/>
        <v>#VALUE!</v>
      </c>
      <c r="I968" s="128" t="str">
        <f t="shared" si="33"/>
        <v>#VALUE!</v>
      </c>
      <c r="J968" s="128" t="str">
        <f t="shared" si="34"/>
        <v>#VALUE!</v>
      </c>
      <c r="K968" s="128" t="str">
        <f t="shared" si="35"/>
        <v>#VALUE!</v>
      </c>
      <c r="L968" s="128" t="str">
        <f t="shared" si="36"/>
        <v>#VALUE!</v>
      </c>
      <c r="M968" s="128" t="str">
        <f t="shared" si="37"/>
        <v>#VALUE!</v>
      </c>
      <c r="N968" s="128" t="str">
        <f t="shared" si="38"/>
        <v>#VALUE!</v>
      </c>
      <c r="O968" s="128" t="str">
        <f t="shared" si="39"/>
        <v>#VALUE!</v>
      </c>
      <c r="P968" s="4" t="str">
        <f t="shared" si="12"/>
        <v>NO RX</v>
      </c>
      <c r="Q968" s="4" t="b">
        <v>0</v>
      </c>
      <c r="R968" s="4" t="str">
        <f t="shared" si="41"/>
        <v>LOW</v>
      </c>
      <c r="S968" s="3"/>
      <c r="T968" s="3" t="str">
        <f t="shared" si="42"/>
        <v> - </v>
      </c>
      <c r="U968" s="4" t="str">
        <f t="shared" si="15"/>
        <v>DUE COMM</v>
      </c>
      <c r="V968" s="4" t="str">
        <f t="shared" si="16"/>
        <v> </v>
      </c>
      <c r="W968" s="123"/>
      <c r="X968" s="123"/>
      <c r="Y968" s="123"/>
      <c r="Z968" s="123"/>
      <c r="AA968" s="123"/>
      <c r="AB968" s="123"/>
      <c r="AC968" s="123"/>
      <c r="AD968" s="123"/>
      <c r="AE968" s="123"/>
    </row>
    <row r="969">
      <c r="A969" s="130">
        <v>13651.0</v>
      </c>
      <c r="B969" s="131" t="s">
        <v>6500</v>
      </c>
      <c r="C969" s="132" t="b">
        <v>1</v>
      </c>
      <c r="D969" s="133">
        <v>44390.0</v>
      </c>
      <c r="E969" s="128" t="str">
        <f t="shared" si="29"/>
        <v>#VALUE!</v>
      </c>
      <c r="F969" s="128" t="str">
        <f t="shared" si="30"/>
        <v>#VALUE!</v>
      </c>
      <c r="G969" s="128" t="str">
        <f t="shared" si="31"/>
        <v>#VALUE!</v>
      </c>
      <c r="H969" s="128" t="str">
        <f t="shared" si="32"/>
        <v>#VALUE!</v>
      </c>
      <c r="I969" s="128" t="str">
        <f t="shared" si="33"/>
        <v>#VALUE!</v>
      </c>
      <c r="J969" s="128" t="str">
        <f t="shared" si="34"/>
        <v>#VALUE!</v>
      </c>
      <c r="K969" s="128" t="str">
        <f t="shared" si="35"/>
        <v>#VALUE!</v>
      </c>
      <c r="L969" s="128" t="str">
        <f t="shared" si="36"/>
        <v>#VALUE!</v>
      </c>
      <c r="M969" s="134" t="str">
        <f t="shared" si="37"/>
        <v>OPI RX</v>
      </c>
      <c r="N969" s="128" t="str">
        <f t="shared" si="38"/>
        <v>#VALUE!</v>
      </c>
      <c r="O969" s="128" t="str">
        <f t="shared" si="39"/>
        <v>#VALUE!</v>
      </c>
      <c r="P969" s="135" t="str">
        <f t="shared" si="12"/>
        <v>OPIOIDS</v>
      </c>
      <c r="Q969" s="4" t="b">
        <v>0</v>
      </c>
      <c r="R969" s="4" t="str">
        <f t="shared" si="41"/>
        <v>LOW</v>
      </c>
      <c r="S969" s="3"/>
      <c r="T969" s="136">
        <f t="shared" si="42"/>
        <v>44390</v>
      </c>
      <c r="U969" s="4" t="str">
        <f t="shared" si="15"/>
        <v>DUE COMM</v>
      </c>
      <c r="V969" s="4" t="str">
        <f t="shared" si="16"/>
        <v> </v>
      </c>
      <c r="W969" s="123"/>
      <c r="X969" s="123"/>
      <c r="Y969" s="123"/>
      <c r="Z969" s="123"/>
      <c r="AA969" s="123"/>
      <c r="AB969" s="123"/>
      <c r="AC969" s="123"/>
      <c r="AD969" s="123"/>
      <c r="AE969" s="123"/>
    </row>
    <row r="970">
      <c r="A970" s="142">
        <v>13656.0</v>
      </c>
      <c r="B970" s="143" t="s">
        <v>6465</v>
      </c>
      <c r="C970" s="122" t="b">
        <v>0</v>
      </c>
      <c r="D970" s="3" t="s">
        <v>6461</v>
      </c>
      <c r="E970" s="134" t="str">
        <f t="shared" si="29"/>
        <v>OPI RX</v>
      </c>
      <c r="F970" s="128" t="str">
        <f t="shared" si="30"/>
        <v>#VALUE!</v>
      </c>
      <c r="G970" s="128" t="str">
        <f t="shared" si="31"/>
        <v>#VALUE!</v>
      </c>
      <c r="H970" s="128" t="str">
        <f t="shared" si="32"/>
        <v>#VALUE!</v>
      </c>
      <c r="I970" s="128" t="str">
        <f t="shared" si="33"/>
        <v>#VALUE!</v>
      </c>
      <c r="J970" s="128" t="str">
        <f t="shared" si="34"/>
        <v>#VALUE!</v>
      </c>
      <c r="K970" s="128" t="str">
        <f t="shared" si="35"/>
        <v>#VALUE!</v>
      </c>
      <c r="L970" s="128" t="str">
        <f t="shared" si="36"/>
        <v>#VALUE!</v>
      </c>
      <c r="M970" s="128" t="str">
        <f t="shared" si="37"/>
        <v>#VALUE!</v>
      </c>
      <c r="N970" s="128" t="str">
        <f t="shared" si="38"/>
        <v>#VALUE!</v>
      </c>
      <c r="O970" s="128" t="str">
        <f t="shared" si="39"/>
        <v>#VALUE!</v>
      </c>
      <c r="P970" s="135" t="str">
        <f t="shared" si="12"/>
        <v>OPIOIDS</v>
      </c>
      <c r="Q970" s="2" t="b">
        <v>0</v>
      </c>
      <c r="R970" s="4" t="str">
        <f t="shared" si="41"/>
        <v>LOW</v>
      </c>
      <c r="S970" s="3"/>
      <c r="T970" s="3" t="str">
        <f t="shared" si="42"/>
        <v> - </v>
      </c>
      <c r="U970" s="4" t="str">
        <f t="shared" si="15"/>
        <v>DUE COMM</v>
      </c>
      <c r="V970" s="4" t="str">
        <f t="shared" si="16"/>
        <v> </v>
      </c>
      <c r="W970" s="123"/>
      <c r="X970" s="123"/>
      <c r="Y970" s="123"/>
      <c r="Z970" s="123"/>
      <c r="AA970" s="123"/>
      <c r="AB970" s="123"/>
      <c r="AC970" s="123"/>
      <c r="AD970" s="123"/>
      <c r="AE970" s="123"/>
    </row>
    <row r="971">
      <c r="A971" s="130">
        <v>13659.0</v>
      </c>
      <c r="B971" s="131" t="s">
        <v>6483</v>
      </c>
      <c r="C971" s="132" t="b">
        <v>1</v>
      </c>
      <c r="D971" s="133">
        <v>44390.0</v>
      </c>
      <c r="E971" s="128" t="str">
        <f t="shared" si="29"/>
        <v>#VALUE!</v>
      </c>
      <c r="F971" s="128" t="str">
        <f t="shared" si="30"/>
        <v>#VALUE!</v>
      </c>
      <c r="G971" s="128" t="str">
        <f t="shared" si="31"/>
        <v>#VALUE!</v>
      </c>
      <c r="H971" s="128" t="str">
        <f t="shared" si="32"/>
        <v>#VALUE!</v>
      </c>
      <c r="I971" s="128" t="str">
        <f t="shared" si="33"/>
        <v>#VALUE!</v>
      </c>
      <c r="J971" s="128" t="str">
        <f t="shared" si="34"/>
        <v>#VALUE!</v>
      </c>
      <c r="K971" s="128" t="str">
        <f t="shared" si="35"/>
        <v>#VALUE!</v>
      </c>
      <c r="L971" s="128" t="str">
        <f t="shared" si="36"/>
        <v>#VALUE!</v>
      </c>
      <c r="M971" s="128" t="str">
        <f t="shared" si="37"/>
        <v>#VALUE!</v>
      </c>
      <c r="N971" s="128" t="str">
        <f t="shared" si="38"/>
        <v>#VALUE!</v>
      </c>
      <c r="O971" s="128" t="str">
        <f t="shared" si="39"/>
        <v>#VALUE!</v>
      </c>
      <c r="P971" s="4" t="str">
        <f t="shared" si="12"/>
        <v>NO RX</v>
      </c>
      <c r="Q971" s="4" t="b">
        <v>0</v>
      </c>
      <c r="R971" s="4" t="str">
        <f t="shared" si="41"/>
        <v>LOW</v>
      </c>
      <c r="S971" s="3"/>
      <c r="T971" s="136">
        <f t="shared" si="42"/>
        <v>44390</v>
      </c>
      <c r="U971" s="4" t="str">
        <f t="shared" si="15"/>
        <v>DUE COMM</v>
      </c>
      <c r="V971" s="4" t="str">
        <f t="shared" si="16"/>
        <v> </v>
      </c>
      <c r="W971" s="123"/>
      <c r="X971" s="123"/>
      <c r="Y971" s="123"/>
      <c r="Z971" s="123"/>
      <c r="AA971" s="123"/>
      <c r="AB971" s="123"/>
      <c r="AC971" s="123"/>
      <c r="AD971" s="123"/>
      <c r="AE971" s="123"/>
    </row>
    <row r="972">
      <c r="A972" s="130">
        <v>13661.0</v>
      </c>
      <c r="B972" s="131" t="s">
        <v>6461</v>
      </c>
      <c r="C972" s="132" t="b">
        <v>1</v>
      </c>
      <c r="D972" s="133">
        <v>44399.0</v>
      </c>
      <c r="E972" s="128" t="str">
        <f t="shared" si="29"/>
        <v>#VALUE!</v>
      </c>
      <c r="F972" s="128" t="str">
        <f t="shared" si="30"/>
        <v>#VALUE!</v>
      </c>
      <c r="G972" s="128" t="str">
        <f t="shared" si="31"/>
        <v>#VALUE!</v>
      </c>
      <c r="H972" s="128" t="str">
        <f t="shared" si="32"/>
        <v>#VALUE!</v>
      </c>
      <c r="I972" s="128" t="str">
        <f t="shared" si="33"/>
        <v>#VALUE!</v>
      </c>
      <c r="J972" s="128" t="str">
        <f t="shared" si="34"/>
        <v>#VALUE!</v>
      </c>
      <c r="K972" s="128" t="str">
        <f t="shared" si="35"/>
        <v>#VALUE!</v>
      </c>
      <c r="L972" s="128" t="str">
        <f t="shared" si="36"/>
        <v>#VALUE!</v>
      </c>
      <c r="M972" s="128" t="str">
        <f t="shared" si="37"/>
        <v>#VALUE!</v>
      </c>
      <c r="N972" s="128" t="str">
        <f t="shared" si="38"/>
        <v>#VALUE!</v>
      </c>
      <c r="O972" s="128" t="str">
        <f t="shared" si="39"/>
        <v>#VALUE!</v>
      </c>
      <c r="P972" s="4" t="str">
        <f t="shared" si="12"/>
        <v>NO RX</v>
      </c>
      <c r="Q972" s="2" t="b">
        <v>0</v>
      </c>
      <c r="R972" s="4" t="str">
        <f t="shared" si="41"/>
        <v>LOW</v>
      </c>
      <c r="S972" s="3"/>
      <c r="T972" s="136">
        <f t="shared" si="42"/>
        <v>44399</v>
      </c>
      <c r="U972" s="4" t="str">
        <f t="shared" si="15"/>
        <v>DUE COMM</v>
      </c>
      <c r="V972" s="4" t="str">
        <f t="shared" si="16"/>
        <v> </v>
      </c>
      <c r="W972" s="123"/>
      <c r="X972" s="123"/>
      <c r="Y972" s="123"/>
      <c r="Z972" s="123"/>
      <c r="AA972" s="123"/>
      <c r="AB972" s="123"/>
      <c r="AC972" s="123"/>
      <c r="AD972" s="123"/>
      <c r="AE972" s="123"/>
    </row>
    <row r="973">
      <c r="A973" s="137">
        <v>13668.0</v>
      </c>
      <c r="B973" s="138" t="s">
        <v>6829</v>
      </c>
      <c r="C973" s="139" t="b">
        <v>1</v>
      </c>
      <c r="D973" s="140">
        <v>44578.0</v>
      </c>
      <c r="E973" s="128" t="str">
        <f t="shared" si="29"/>
        <v>#VALUE!</v>
      </c>
      <c r="F973" s="134" t="str">
        <f t="shared" si="30"/>
        <v>OPI RX</v>
      </c>
      <c r="G973" s="128" t="str">
        <f t="shared" si="31"/>
        <v>#VALUE!</v>
      </c>
      <c r="H973" s="128" t="str">
        <f t="shared" si="32"/>
        <v>#VALUE!</v>
      </c>
      <c r="I973" s="128" t="str">
        <f t="shared" si="33"/>
        <v>#VALUE!</v>
      </c>
      <c r="J973" s="128" t="str">
        <f t="shared" si="34"/>
        <v>#VALUE!</v>
      </c>
      <c r="K973" s="128" t="str">
        <f t="shared" si="35"/>
        <v>#VALUE!</v>
      </c>
      <c r="L973" s="128" t="str">
        <f t="shared" si="36"/>
        <v>#VALUE!</v>
      </c>
      <c r="M973" s="128" t="str">
        <f t="shared" si="37"/>
        <v>#VALUE!</v>
      </c>
      <c r="N973" s="128" t="str">
        <f t="shared" si="38"/>
        <v>#VALUE!</v>
      </c>
      <c r="O973" s="128" t="str">
        <f t="shared" si="39"/>
        <v>#VALUE!</v>
      </c>
      <c r="P973" s="135" t="str">
        <f t="shared" si="12"/>
        <v>OPIOIDS</v>
      </c>
      <c r="Q973" s="4" t="b">
        <v>0</v>
      </c>
      <c r="R973" s="4" t="str">
        <f t="shared" si="41"/>
        <v>LOW</v>
      </c>
      <c r="S973" s="3">
        <v>44131.0</v>
      </c>
      <c r="T973" s="136">
        <f t="shared" si="42"/>
        <v>44578</v>
      </c>
      <c r="U973" s="4" t="str">
        <f t="shared" si="15"/>
        <v>DUE COMM</v>
      </c>
      <c r="V973" s="4" t="str">
        <f t="shared" si="16"/>
        <v> </v>
      </c>
      <c r="W973" s="123"/>
      <c r="X973" s="123"/>
      <c r="Y973" s="123"/>
      <c r="Z973" s="123"/>
      <c r="AA973" s="123"/>
      <c r="AB973" s="123"/>
      <c r="AC973" s="123"/>
      <c r="AD973" s="123"/>
      <c r="AE973" s="123"/>
    </row>
    <row r="974">
      <c r="A974" s="142">
        <v>13671.0</v>
      </c>
      <c r="B974" s="2" t="s">
        <v>6461</v>
      </c>
      <c r="C974" s="124" t="b">
        <v>0</v>
      </c>
      <c r="D974" s="3" t="s">
        <v>6461</v>
      </c>
      <c r="E974" s="128" t="str">
        <f t="shared" si="29"/>
        <v>#VALUE!</v>
      </c>
      <c r="F974" s="128" t="str">
        <f t="shared" si="30"/>
        <v>#VALUE!</v>
      </c>
      <c r="G974" s="128" t="str">
        <f t="shared" si="31"/>
        <v>#VALUE!</v>
      </c>
      <c r="H974" s="128" t="str">
        <f t="shared" si="32"/>
        <v>#VALUE!</v>
      </c>
      <c r="I974" s="128" t="str">
        <f t="shared" si="33"/>
        <v>#VALUE!</v>
      </c>
      <c r="J974" s="128" t="str">
        <f t="shared" si="34"/>
        <v>#VALUE!</v>
      </c>
      <c r="K974" s="128" t="str">
        <f t="shared" si="35"/>
        <v>#VALUE!</v>
      </c>
      <c r="L974" s="128" t="str">
        <f t="shared" si="36"/>
        <v>#VALUE!</v>
      </c>
      <c r="M974" s="128" t="str">
        <f t="shared" si="37"/>
        <v>#VALUE!</v>
      </c>
      <c r="N974" s="128" t="str">
        <f t="shared" si="38"/>
        <v>#VALUE!</v>
      </c>
      <c r="O974" s="128" t="str">
        <f t="shared" si="39"/>
        <v>#VALUE!</v>
      </c>
      <c r="P974" s="4" t="str">
        <f t="shared" si="12"/>
        <v>NO RX</v>
      </c>
      <c r="Q974" s="2" t="b">
        <v>0</v>
      </c>
      <c r="R974" s="4" t="str">
        <f t="shared" si="41"/>
        <v>LOW</v>
      </c>
      <c r="S974" s="3"/>
      <c r="T974" s="3" t="str">
        <f t="shared" si="42"/>
        <v> - </v>
      </c>
      <c r="U974" s="4" t="str">
        <f t="shared" si="15"/>
        <v>DUE COMM</v>
      </c>
      <c r="V974" s="4" t="str">
        <f t="shared" si="16"/>
        <v> </v>
      </c>
      <c r="W974" s="123"/>
      <c r="X974" s="123"/>
      <c r="Y974" s="123"/>
      <c r="Z974" s="123"/>
      <c r="AA974" s="123"/>
      <c r="AB974" s="123"/>
      <c r="AC974" s="123"/>
      <c r="AD974" s="123"/>
      <c r="AE974" s="123"/>
    </row>
    <row r="975">
      <c r="A975" s="130">
        <v>13673.0</v>
      </c>
      <c r="B975" s="131" t="s">
        <v>6477</v>
      </c>
      <c r="C975" s="139" t="b">
        <v>1</v>
      </c>
      <c r="D975" s="133">
        <v>44519.0</v>
      </c>
      <c r="E975" s="128" t="str">
        <f t="shared" si="29"/>
        <v>#VALUE!</v>
      </c>
      <c r="F975" s="128" t="str">
        <f t="shared" si="30"/>
        <v>#VALUE!</v>
      </c>
      <c r="G975" s="128" t="str">
        <f t="shared" si="31"/>
        <v>#VALUE!</v>
      </c>
      <c r="H975" s="128" t="str">
        <f t="shared" si="32"/>
        <v>#VALUE!</v>
      </c>
      <c r="I975" s="128" t="str">
        <f t="shared" si="33"/>
        <v>#VALUE!</v>
      </c>
      <c r="J975" s="128" t="str">
        <f t="shared" si="34"/>
        <v>#VALUE!</v>
      </c>
      <c r="K975" s="128" t="str">
        <f t="shared" si="35"/>
        <v>#VALUE!</v>
      </c>
      <c r="L975" s="128" t="str">
        <f t="shared" si="36"/>
        <v>#VALUE!</v>
      </c>
      <c r="M975" s="128" t="str">
        <f t="shared" si="37"/>
        <v>#VALUE!</v>
      </c>
      <c r="N975" s="128" t="str">
        <f t="shared" si="38"/>
        <v>#VALUE!</v>
      </c>
      <c r="O975" s="128" t="str">
        <f t="shared" si="39"/>
        <v>#VALUE!</v>
      </c>
      <c r="P975" s="4" t="str">
        <f t="shared" si="12"/>
        <v>NO RX</v>
      </c>
      <c r="Q975" s="4" t="b">
        <v>1</v>
      </c>
      <c r="R975" s="135" t="str">
        <f t="shared" si="41"/>
        <v>HIGH</v>
      </c>
      <c r="S975" s="3">
        <v>44398.0</v>
      </c>
      <c r="T975" s="136">
        <f t="shared" si="42"/>
        <v>44519</v>
      </c>
      <c r="U975" s="4" t="str">
        <f t="shared" si="15"/>
        <v> </v>
      </c>
      <c r="V975" s="4" t="str">
        <f t="shared" si="16"/>
        <v> </v>
      </c>
      <c r="W975" s="123"/>
      <c r="X975" s="123"/>
      <c r="Y975" s="123"/>
      <c r="Z975" s="123"/>
      <c r="AA975" s="123"/>
      <c r="AB975" s="123"/>
      <c r="AC975" s="123"/>
      <c r="AD975" s="123"/>
      <c r="AE975" s="123"/>
    </row>
    <row r="976">
      <c r="A976" s="127">
        <v>13676.0</v>
      </c>
      <c r="B976" s="2" t="s">
        <v>6461</v>
      </c>
      <c r="C976" s="124" t="b">
        <v>0</v>
      </c>
      <c r="D976" s="3" t="s">
        <v>6461</v>
      </c>
      <c r="E976" s="128" t="str">
        <f t="shared" si="29"/>
        <v>#VALUE!</v>
      </c>
      <c r="F976" s="128" t="str">
        <f t="shared" si="30"/>
        <v>#VALUE!</v>
      </c>
      <c r="G976" s="128" t="str">
        <f t="shared" si="31"/>
        <v>#VALUE!</v>
      </c>
      <c r="H976" s="128" t="str">
        <f t="shared" si="32"/>
        <v>#VALUE!</v>
      </c>
      <c r="I976" s="128" t="str">
        <f t="shared" si="33"/>
        <v>#VALUE!</v>
      </c>
      <c r="J976" s="128" t="str">
        <f t="shared" si="34"/>
        <v>#VALUE!</v>
      </c>
      <c r="K976" s="128" t="str">
        <f t="shared" si="35"/>
        <v>#VALUE!</v>
      </c>
      <c r="L976" s="128" t="str">
        <f t="shared" si="36"/>
        <v>#VALUE!</v>
      </c>
      <c r="M976" s="128" t="str">
        <f t="shared" si="37"/>
        <v>#VALUE!</v>
      </c>
      <c r="N976" s="128" t="str">
        <f t="shared" si="38"/>
        <v>#VALUE!</v>
      </c>
      <c r="O976" s="128" t="str">
        <f t="shared" si="39"/>
        <v>#VALUE!</v>
      </c>
      <c r="P976" s="4" t="str">
        <f t="shared" si="12"/>
        <v>NO RX</v>
      </c>
      <c r="Q976" s="4" t="b">
        <v>0</v>
      </c>
      <c r="R976" s="4" t="str">
        <f t="shared" si="41"/>
        <v>LOW</v>
      </c>
      <c r="S976" s="3"/>
      <c r="T976" s="3" t="str">
        <f t="shared" si="42"/>
        <v> - </v>
      </c>
      <c r="U976" s="4" t="str">
        <f t="shared" si="15"/>
        <v>DUE COMM</v>
      </c>
      <c r="V976" s="4" t="str">
        <f t="shared" si="16"/>
        <v> </v>
      </c>
      <c r="W976" s="123"/>
      <c r="X976" s="123"/>
      <c r="Y976" s="123"/>
      <c r="Z976" s="123"/>
      <c r="AA976" s="123"/>
      <c r="AB976" s="123"/>
      <c r="AC976" s="123"/>
      <c r="AD976" s="123"/>
      <c r="AE976" s="123"/>
    </row>
    <row r="977">
      <c r="A977" s="130">
        <v>13680.0</v>
      </c>
      <c r="B977" s="131" t="s">
        <v>6830</v>
      </c>
      <c r="C977" s="139" t="b">
        <v>1</v>
      </c>
      <c r="D977" s="133">
        <v>44480.0</v>
      </c>
      <c r="E977" s="128" t="str">
        <f t="shared" si="29"/>
        <v>#VALUE!</v>
      </c>
      <c r="F977" s="128" t="str">
        <f t="shared" si="30"/>
        <v>#VALUE!</v>
      </c>
      <c r="G977" s="128" t="str">
        <f t="shared" si="31"/>
        <v>#VALUE!</v>
      </c>
      <c r="H977" s="128" t="str">
        <f t="shared" si="32"/>
        <v>#VALUE!</v>
      </c>
      <c r="I977" s="128" t="str">
        <f t="shared" si="33"/>
        <v>#VALUE!</v>
      </c>
      <c r="J977" s="128" t="str">
        <f t="shared" si="34"/>
        <v>#VALUE!</v>
      </c>
      <c r="K977" s="128" t="str">
        <f t="shared" si="35"/>
        <v>#VALUE!</v>
      </c>
      <c r="L977" s="128" t="str">
        <f t="shared" si="36"/>
        <v>#VALUE!</v>
      </c>
      <c r="M977" s="134" t="str">
        <f t="shared" si="37"/>
        <v>OPI RX</v>
      </c>
      <c r="N977" s="128" t="str">
        <f t="shared" si="38"/>
        <v>#VALUE!</v>
      </c>
      <c r="O977" s="128" t="str">
        <f t="shared" si="39"/>
        <v>#VALUE!</v>
      </c>
      <c r="P977" s="135" t="str">
        <f t="shared" si="12"/>
        <v>OPIOIDS</v>
      </c>
      <c r="Q977" s="4" t="b">
        <v>1</v>
      </c>
      <c r="R977" s="135" t="str">
        <f t="shared" si="41"/>
        <v>HIGH</v>
      </c>
      <c r="S977" s="3">
        <v>44354.0</v>
      </c>
      <c r="T977" s="136">
        <f t="shared" si="42"/>
        <v>44480</v>
      </c>
      <c r="U977" s="4" t="str">
        <f t="shared" si="15"/>
        <v> </v>
      </c>
      <c r="V977" s="4" t="str">
        <f t="shared" si="16"/>
        <v> </v>
      </c>
      <c r="W977" s="123"/>
      <c r="X977" s="123"/>
      <c r="Y977" s="123"/>
      <c r="Z977" s="123"/>
      <c r="AA977" s="123"/>
      <c r="AB977" s="123"/>
      <c r="AC977" s="123"/>
      <c r="AD977" s="123"/>
      <c r="AE977" s="123"/>
    </row>
    <row r="978">
      <c r="A978" s="130">
        <v>13681.0</v>
      </c>
      <c r="B978" s="131" t="s">
        <v>6461</v>
      </c>
      <c r="C978" s="132" t="b">
        <v>1</v>
      </c>
      <c r="D978" s="133">
        <v>44399.0</v>
      </c>
      <c r="E978" s="128" t="str">
        <f t="shared" si="29"/>
        <v>#VALUE!</v>
      </c>
      <c r="F978" s="128" t="str">
        <f t="shared" si="30"/>
        <v>#VALUE!</v>
      </c>
      <c r="G978" s="128" t="str">
        <f t="shared" si="31"/>
        <v>#VALUE!</v>
      </c>
      <c r="H978" s="128" t="str">
        <f t="shared" si="32"/>
        <v>#VALUE!</v>
      </c>
      <c r="I978" s="128" t="str">
        <f t="shared" si="33"/>
        <v>#VALUE!</v>
      </c>
      <c r="J978" s="128" t="str">
        <f t="shared" si="34"/>
        <v>#VALUE!</v>
      </c>
      <c r="K978" s="128" t="str">
        <f t="shared" si="35"/>
        <v>#VALUE!</v>
      </c>
      <c r="L978" s="128" t="str">
        <f t="shared" si="36"/>
        <v>#VALUE!</v>
      </c>
      <c r="M978" s="128" t="str">
        <f t="shared" si="37"/>
        <v>#VALUE!</v>
      </c>
      <c r="N978" s="128" t="str">
        <f t="shared" si="38"/>
        <v>#VALUE!</v>
      </c>
      <c r="O978" s="128" t="str">
        <f t="shared" si="39"/>
        <v>#VALUE!</v>
      </c>
      <c r="P978" s="4" t="str">
        <f t="shared" si="12"/>
        <v>NO RX</v>
      </c>
      <c r="Q978" s="2" t="b">
        <v>0</v>
      </c>
      <c r="R978" s="4" t="str">
        <f t="shared" si="41"/>
        <v>LOW</v>
      </c>
      <c r="S978" s="3"/>
      <c r="T978" s="136">
        <f t="shared" si="42"/>
        <v>44399</v>
      </c>
      <c r="U978" s="4" t="str">
        <f t="shared" si="15"/>
        <v>DUE COMM</v>
      </c>
      <c r="V978" s="4" t="str">
        <f t="shared" si="16"/>
        <v> </v>
      </c>
      <c r="W978" s="123"/>
      <c r="X978" s="123"/>
      <c r="Y978" s="123"/>
      <c r="Z978" s="123"/>
      <c r="AA978" s="123"/>
      <c r="AB978" s="123"/>
      <c r="AC978" s="123"/>
      <c r="AD978" s="123"/>
      <c r="AE978" s="123"/>
    </row>
    <row r="979">
      <c r="A979" s="127">
        <v>13688.0</v>
      </c>
      <c r="B979" s="2" t="s">
        <v>6461</v>
      </c>
      <c r="C979" s="124" t="b">
        <v>0</v>
      </c>
      <c r="D979" s="3" t="s">
        <v>6461</v>
      </c>
      <c r="E979" s="128" t="str">
        <f t="shared" si="29"/>
        <v>#VALUE!</v>
      </c>
      <c r="F979" s="128" t="str">
        <f t="shared" si="30"/>
        <v>#VALUE!</v>
      </c>
      <c r="G979" s="128" t="str">
        <f t="shared" si="31"/>
        <v>#VALUE!</v>
      </c>
      <c r="H979" s="128" t="str">
        <f t="shared" si="32"/>
        <v>#VALUE!</v>
      </c>
      <c r="I979" s="128" t="str">
        <f t="shared" si="33"/>
        <v>#VALUE!</v>
      </c>
      <c r="J979" s="128" t="str">
        <f t="shared" si="34"/>
        <v>#VALUE!</v>
      </c>
      <c r="K979" s="128" t="str">
        <f t="shared" si="35"/>
        <v>#VALUE!</v>
      </c>
      <c r="L979" s="128" t="str">
        <f t="shared" si="36"/>
        <v>#VALUE!</v>
      </c>
      <c r="M979" s="128" t="str">
        <f t="shared" si="37"/>
        <v>#VALUE!</v>
      </c>
      <c r="N979" s="128" t="str">
        <f t="shared" si="38"/>
        <v>#VALUE!</v>
      </c>
      <c r="O979" s="128" t="str">
        <f t="shared" si="39"/>
        <v>#VALUE!</v>
      </c>
      <c r="P979" s="4" t="str">
        <f t="shared" si="12"/>
        <v>NO RX</v>
      </c>
      <c r="Q979" s="4" t="b">
        <v>0</v>
      </c>
      <c r="R979" s="4" t="str">
        <f t="shared" si="41"/>
        <v>LOW</v>
      </c>
      <c r="S979" s="3"/>
      <c r="T979" s="3" t="str">
        <f t="shared" si="42"/>
        <v> - </v>
      </c>
      <c r="U979" s="4" t="str">
        <f t="shared" si="15"/>
        <v>DUE COMM</v>
      </c>
      <c r="V979" s="4" t="str">
        <f t="shared" si="16"/>
        <v> </v>
      </c>
      <c r="W979" s="123"/>
      <c r="X979" s="123"/>
      <c r="Y979" s="123"/>
      <c r="Z979" s="123"/>
      <c r="AA979" s="123"/>
      <c r="AB979" s="123"/>
      <c r="AC979" s="123"/>
      <c r="AD979" s="123"/>
      <c r="AE979" s="123"/>
    </row>
    <row r="980">
      <c r="A980" s="130">
        <v>13695.0</v>
      </c>
      <c r="B980" s="131" t="s">
        <v>6594</v>
      </c>
      <c r="C980" s="132" t="b">
        <v>1</v>
      </c>
      <c r="D980" s="133">
        <v>44497.0</v>
      </c>
      <c r="E980" s="134" t="str">
        <f t="shared" si="29"/>
        <v>OPI RX</v>
      </c>
      <c r="F980" s="128" t="str">
        <f t="shared" si="30"/>
        <v>#VALUE!</v>
      </c>
      <c r="G980" s="128" t="str">
        <f t="shared" si="31"/>
        <v>#VALUE!</v>
      </c>
      <c r="H980" s="128" t="str">
        <f t="shared" si="32"/>
        <v>#VALUE!</v>
      </c>
      <c r="I980" s="128" t="str">
        <f t="shared" si="33"/>
        <v>#VALUE!</v>
      </c>
      <c r="J980" s="128" t="str">
        <f t="shared" si="34"/>
        <v>#VALUE!</v>
      </c>
      <c r="K980" s="128" t="str">
        <f t="shared" si="35"/>
        <v>#VALUE!</v>
      </c>
      <c r="L980" s="128" t="str">
        <f t="shared" si="36"/>
        <v>#VALUE!</v>
      </c>
      <c r="M980" s="128" t="str">
        <f t="shared" si="37"/>
        <v>#VALUE!</v>
      </c>
      <c r="N980" s="128" t="str">
        <f t="shared" si="38"/>
        <v>#VALUE!</v>
      </c>
      <c r="O980" s="128" t="str">
        <f t="shared" si="39"/>
        <v>#VALUE!</v>
      </c>
      <c r="P980" s="135" t="str">
        <f t="shared" si="12"/>
        <v>OPIOIDS</v>
      </c>
      <c r="Q980" s="2" t="b">
        <v>0</v>
      </c>
      <c r="R980" s="4" t="str">
        <f t="shared" si="41"/>
        <v>LOW</v>
      </c>
      <c r="S980" s="3">
        <v>44145.0</v>
      </c>
      <c r="T980" s="136">
        <f t="shared" si="42"/>
        <v>44497</v>
      </c>
      <c r="U980" s="4" t="str">
        <f t="shared" si="15"/>
        <v>DUE COMM</v>
      </c>
      <c r="V980" s="4" t="str">
        <f t="shared" si="16"/>
        <v> </v>
      </c>
      <c r="W980" s="123"/>
      <c r="X980" s="123"/>
      <c r="Y980" s="123"/>
      <c r="Z980" s="123"/>
      <c r="AA980" s="123"/>
      <c r="AB980" s="123"/>
      <c r="AC980" s="123"/>
      <c r="AD980" s="123"/>
      <c r="AE980" s="123"/>
    </row>
    <row r="981">
      <c r="A981" s="137">
        <v>13704.0</v>
      </c>
      <c r="B981" s="138" t="s">
        <v>6461</v>
      </c>
      <c r="C981" s="139" t="b">
        <v>1</v>
      </c>
      <c r="D981" s="133">
        <v>44497.0</v>
      </c>
      <c r="E981" s="128" t="str">
        <f t="shared" si="29"/>
        <v>#VALUE!</v>
      </c>
      <c r="F981" s="128" t="str">
        <f t="shared" si="30"/>
        <v>#VALUE!</v>
      </c>
      <c r="G981" s="128" t="str">
        <f t="shared" si="31"/>
        <v>#VALUE!</v>
      </c>
      <c r="H981" s="128" t="str">
        <f t="shared" si="32"/>
        <v>#VALUE!</v>
      </c>
      <c r="I981" s="128" t="str">
        <f t="shared" si="33"/>
        <v>#VALUE!</v>
      </c>
      <c r="J981" s="128" t="str">
        <f t="shared" si="34"/>
        <v>#VALUE!</v>
      </c>
      <c r="K981" s="128" t="str">
        <f t="shared" si="35"/>
        <v>#VALUE!</v>
      </c>
      <c r="L981" s="128" t="str">
        <f t="shared" si="36"/>
        <v>#VALUE!</v>
      </c>
      <c r="M981" s="128" t="str">
        <f t="shared" si="37"/>
        <v>#VALUE!</v>
      </c>
      <c r="N981" s="128" t="str">
        <f t="shared" si="38"/>
        <v>#VALUE!</v>
      </c>
      <c r="O981" s="128" t="str">
        <f t="shared" si="39"/>
        <v>#VALUE!</v>
      </c>
      <c r="P981" s="4" t="str">
        <f t="shared" si="12"/>
        <v>NO RX</v>
      </c>
      <c r="Q981" s="2" t="b">
        <v>0</v>
      </c>
      <c r="R981" s="4" t="str">
        <f t="shared" si="41"/>
        <v>LOW</v>
      </c>
      <c r="S981" s="3">
        <v>44221.0</v>
      </c>
      <c r="T981" s="136">
        <f t="shared" si="42"/>
        <v>44497</v>
      </c>
      <c r="U981" s="4" t="str">
        <f t="shared" si="15"/>
        <v> </v>
      </c>
      <c r="V981" s="4" t="str">
        <f t="shared" si="16"/>
        <v> </v>
      </c>
      <c r="W981" s="123"/>
      <c r="X981" s="123"/>
      <c r="Y981" s="123"/>
      <c r="Z981" s="123"/>
      <c r="AA981" s="123"/>
      <c r="AB981" s="123"/>
      <c r="AC981" s="123"/>
      <c r="AD981" s="123"/>
      <c r="AE981" s="123"/>
    </row>
    <row r="982">
      <c r="A982" s="127">
        <v>13705.0</v>
      </c>
      <c r="B982" s="2" t="s">
        <v>6461</v>
      </c>
      <c r="C982" s="124" t="b">
        <v>0</v>
      </c>
      <c r="D982" s="3" t="s">
        <v>6461</v>
      </c>
      <c r="E982" s="128" t="str">
        <f t="shared" si="29"/>
        <v>#VALUE!</v>
      </c>
      <c r="F982" s="128" t="str">
        <f t="shared" si="30"/>
        <v>#VALUE!</v>
      </c>
      <c r="G982" s="128" t="str">
        <f t="shared" si="31"/>
        <v>#VALUE!</v>
      </c>
      <c r="H982" s="128" t="str">
        <f t="shared" si="32"/>
        <v>#VALUE!</v>
      </c>
      <c r="I982" s="128" t="str">
        <f t="shared" si="33"/>
        <v>#VALUE!</v>
      </c>
      <c r="J982" s="128" t="str">
        <f t="shared" si="34"/>
        <v>#VALUE!</v>
      </c>
      <c r="K982" s="128" t="str">
        <f t="shared" si="35"/>
        <v>#VALUE!</v>
      </c>
      <c r="L982" s="128" t="str">
        <f t="shared" si="36"/>
        <v>#VALUE!</v>
      </c>
      <c r="M982" s="128" t="str">
        <f t="shared" si="37"/>
        <v>#VALUE!</v>
      </c>
      <c r="N982" s="128" t="str">
        <f t="shared" si="38"/>
        <v>#VALUE!</v>
      </c>
      <c r="O982" s="128" t="str">
        <f t="shared" si="39"/>
        <v>#VALUE!</v>
      </c>
      <c r="P982" s="4" t="str">
        <f t="shared" si="12"/>
        <v>NO RX</v>
      </c>
      <c r="Q982" s="4" t="b">
        <v>0</v>
      </c>
      <c r="R982" s="4" t="str">
        <f t="shared" si="41"/>
        <v>LOW</v>
      </c>
      <c r="S982" s="3"/>
      <c r="T982" s="3" t="str">
        <f t="shared" si="42"/>
        <v> - </v>
      </c>
      <c r="U982" s="4" t="str">
        <f t="shared" si="15"/>
        <v>DUE COMM</v>
      </c>
      <c r="V982" s="4" t="str">
        <f t="shared" si="16"/>
        <v> </v>
      </c>
      <c r="W982" s="123"/>
      <c r="X982" s="123"/>
      <c r="Y982" s="123"/>
      <c r="Z982" s="123"/>
      <c r="AA982" s="123"/>
      <c r="AB982" s="123"/>
      <c r="AC982" s="123"/>
      <c r="AD982" s="123"/>
      <c r="AE982" s="123"/>
    </row>
    <row r="983">
      <c r="A983" s="127">
        <v>13707.0</v>
      </c>
      <c r="B983" s="2" t="s">
        <v>6646</v>
      </c>
      <c r="C983" s="122" t="b">
        <v>0</v>
      </c>
      <c r="D983" s="3" t="s">
        <v>6461</v>
      </c>
      <c r="E983" s="128" t="str">
        <f t="shared" si="29"/>
        <v>#VALUE!</v>
      </c>
      <c r="F983" s="128" t="str">
        <f t="shared" si="30"/>
        <v>#VALUE!</v>
      </c>
      <c r="G983" s="128" t="str">
        <f t="shared" si="31"/>
        <v>#VALUE!</v>
      </c>
      <c r="H983" s="128" t="str">
        <f t="shared" si="32"/>
        <v>#VALUE!</v>
      </c>
      <c r="I983" s="128" t="str">
        <f t="shared" si="33"/>
        <v>#VALUE!</v>
      </c>
      <c r="J983" s="128" t="str">
        <f t="shared" si="34"/>
        <v>#VALUE!</v>
      </c>
      <c r="K983" s="128" t="str">
        <f t="shared" si="35"/>
        <v>#VALUE!</v>
      </c>
      <c r="L983" s="128" t="str">
        <f t="shared" si="36"/>
        <v>#VALUE!</v>
      </c>
      <c r="M983" s="128" t="str">
        <f t="shared" si="37"/>
        <v>#VALUE!</v>
      </c>
      <c r="N983" s="128" t="str">
        <f t="shared" si="38"/>
        <v>#VALUE!</v>
      </c>
      <c r="O983" s="128" t="str">
        <f t="shared" si="39"/>
        <v>#VALUE!</v>
      </c>
      <c r="P983" s="4" t="str">
        <f t="shared" si="12"/>
        <v>NO RX</v>
      </c>
      <c r="Q983" s="2" t="b">
        <v>0</v>
      </c>
      <c r="R983" s="4" t="str">
        <f t="shared" si="41"/>
        <v>LOW</v>
      </c>
      <c r="S983" s="3"/>
      <c r="T983" s="3" t="str">
        <f t="shared" si="42"/>
        <v> - </v>
      </c>
      <c r="U983" s="4" t="str">
        <f t="shared" si="15"/>
        <v>DUE COMM</v>
      </c>
      <c r="V983" s="4" t="str">
        <f t="shared" si="16"/>
        <v> </v>
      </c>
      <c r="W983" s="123"/>
      <c r="X983" s="123"/>
      <c r="Y983" s="123"/>
      <c r="Z983" s="123"/>
      <c r="AA983" s="123"/>
      <c r="AB983" s="123"/>
      <c r="AC983" s="123"/>
      <c r="AD983" s="123"/>
      <c r="AE983" s="123"/>
    </row>
    <row r="984">
      <c r="A984" s="142">
        <v>13713.0</v>
      </c>
      <c r="B984" s="2" t="s">
        <v>6461</v>
      </c>
      <c r="C984" s="122" t="b">
        <v>0</v>
      </c>
      <c r="D984" s="3" t="s">
        <v>6461</v>
      </c>
      <c r="E984" s="128" t="str">
        <f t="shared" si="29"/>
        <v>#VALUE!</v>
      </c>
      <c r="F984" s="128" t="str">
        <f t="shared" si="30"/>
        <v>#VALUE!</v>
      </c>
      <c r="G984" s="128" t="str">
        <f t="shared" si="31"/>
        <v>#VALUE!</v>
      </c>
      <c r="H984" s="128" t="str">
        <f t="shared" si="32"/>
        <v>#VALUE!</v>
      </c>
      <c r="I984" s="128" t="str">
        <f t="shared" si="33"/>
        <v>#VALUE!</v>
      </c>
      <c r="J984" s="128" t="str">
        <f t="shared" si="34"/>
        <v>#VALUE!</v>
      </c>
      <c r="K984" s="128" t="str">
        <f t="shared" si="35"/>
        <v>#VALUE!</v>
      </c>
      <c r="L984" s="128" t="str">
        <f t="shared" si="36"/>
        <v>#VALUE!</v>
      </c>
      <c r="M984" s="128" t="str">
        <f t="shared" si="37"/>
        <v>#VALUE!</v>
      </c>
      <c r="N984" s="128" t="str">
        <f t="shared" si="38"/>
        <v>#VALUE!</v>
      </c>
      <c r="O984" s="128" t="str">
        <f t="shared" si="39"/>
        <v>#VALUE!</v>
      </c>
      <c r="P984" s="4" t="str">
        <f t="shared" si="12"/>
        <v>NO RX</v>
      </c>
      <c r="Q984" s="4" t="b">
        <v>0</v>
      </c>
      <c r="R984" s="4" t="str">
        <f t="shared" si="41"/>
        <v>LOW</v>
      </c>
      <c r="S984" s="3"/>
      <c r="T984" s="3" t="str">
        <f t="shared" si="42"/>
        <v> - </v>
      </c>
      <c r="U984" s="4" t="str">
        <f t="shared" si="15"/>
        <v>DUE COMM</v>
      </c>
      <c r="V984" s="4" t="str">
        <f t="shared" si="16"/>
        <v> </v>
      </c>
      <c r="W984" s="123"/>
      <c r="X984" s="123"/>
      <c r="Y984" s="123"/>
      <c r="Z984" s="123"/>
      <c r="AA984" s="123"/>
      <c r="AB984" s="123"/>
      <c r="AC984" s="123"/>
      <c r="AD984" s="123"/>
      <c r="AE984" s="123"/>
    </row>
    <row r="985">
      <c r="A985" s="127">
        <v>13715.0</v>
      </c>
      <c r="B985" s="2" t="s">
        <v>6776</v>
      </c>
      <c r="C985" s="124" t="b">
        <v>0</v>
      </c>
      <c r="D985" s="3" t="s">
        <v>6461</v>
      </c>
      <c r="E985" s="128" t="str">
        <f t="shared" si="29"/>
        <v>#VALUE!</v>
      </c>
      <c r="F985" s="128" t="str">
        <f t="shared" si="30"/>
        <v>#VALUE!</v>
      </c>
      <c r="G985" s="128" t="str">
        <f t="shared" si="31"/>
        <v>#VALUE!</v>
      </c>
      <c r="H985" s="128" t="str">
        <f t="shared" si="32"/>
        <v>#VALUE!</v>
      </c>
      <c r="I985" s="128" t="str">
        <f t="shared" si="33"/>
        <v>#VALUE!</v>
      </c>
      <c r="J985" s="128" t="str">
        <f t="shared" si="34"/>
        <v>#VALUE!</v>
      </c>
      <c r="K985" s="128" t="str">
        <f t="shared" si="35"/>
        <v>#VALUE!</v>
      </c>
      <c r="L985" s="128" t="str">
        <f t="shared" si="36"/>
        <v>#VALUE!</v>
      </c>
      <c r="M985" s="128" t="str">
        <f t="shared" si="37"/>
        <v>#VALUE!</v>
      </c>
      <c r="N985" s="128" t="str">
        <f t="shared" si="38"/>
        <v>#VALUE!</v>
      </c>
      <c r="O985" s="128" t="str">
        <f t="shared" si="39"/>
        <v>#VALUE!</v>
      </c>
      <c r="P985" s="4" t="str">
        <f t="shared" si="12"/>
        <v>NO RX</v>
      </c>
      <c r="Q985" s="4" t="b">
        <v>0</v>
      </c>
      <c r="R985" s="4" t="str">
        <f t="shared" si="41"/>
        <v>LOW</v>
      </c>
      <c r="S985" s="3"/>
      <c r="T985" s="3" t="str">
        <f t="shared" si="42"/>
        <v> - </v>
      </c>
      <c r="U985" s="4" t="str">
        <f t="shared" si="15"/>
        <v>DUE COMM</v>
      </c>
      <c r="V985" s="4" t="str">
        <f t="shared" si="16"/>
        <v> </v>
      </c>
      <c r="W985" s="123"/>
      <c r="X985" s="123"/>
      <c r="Y985" s="123"/>
      <c r="Z985" s="123"/>
      <c r="AA985" s="123"/>
      <c r="AB985" s="123"/>
      <c r="AC985" s="123"/>
      <c r="AD985" s="123"/>
      <c r="AE985" s="123"/>
    </row>
    <row r="986">
      <c r="A986" s="130">
        <v>13716.0</v>
      </c>
      <c r="B986" s="131" t="s">
        <v>6792</v>
      </c>
      <c r="C986" s="132" t="b">
        <v>1</v>
      </c>
      <c r="D986" s="133">
        <v>44559.0</v>
      </c>
      <c r="E986" s="128" t="str">
        <f t="shared" si="29"/>
        <v>#VALUE!</v>
      </c>
      <c r="F986" s="128" t="str">
        <f t="shared" si="30"/>
        <v>#VALUE!</v>
      </c>
      <c r="G986" s="128" t="str">
        <f t="shared" si="31"/>
        <v>#VALUE!</v>
      </c>
      <c r="H986" s="128" t="str">
        <f t="shared" si="32"/>
        <v>#VALUE!</v>
      </c>
      <c r="I986" s="128" t="str">
        <f t="shared" si="33"/>
        <v>#VALUE!</v>
      </c>
      <c r="J986" s="128" t="str">
        <f t="shared" si="34"/>
        <v>#VALUE!</v>
      </c>
      <c r="K986" s="128" t="str">
        <f t="shared" si="35"/>
        <v>#VALUE!</v>
      </c>
      <c r="L986" s="128" t="str">
        <f t="shared" si="36"/>
        <v>#VALUE!</v>
      </c>
      <c r="M986" s="134" t="str">
        <f t="shared" si="37"/>
        <v>OPI RX</v>
      </c>
      <c r="N986" s="128" t="str">
        <f t="shared" si="38"/>
        <v>#VALUE!</v>
      </c>
      <c r="O986" s="128" t="str">
        <f t="shared" si="39"/>
        <v>#VALUE!</v>
      </c>
      <c r="P986" s="135" t="str">
        <f t="shared" si="12"/>
        <v>OPIOIDS</v>
      </c>
      <c r="Q986" s="4" t="b">
        <v>0</v>
      </c>
      <c r="R986" s="4" t="str">
        <f t="shared" si="41"/>
        <v>LOW</v>
      </c>
      <c r="S986" s="3">
        <v>44165.0</v>
      </c>
      <c r="T986" s="136">
        <f t="shared" si="42"/>
        <v>44559</v>
      </c>
      <c r="U986" s="4" t="str">
        <f t="shared" si="15"/>
        <v>DUE COMM</v>
      </c>
      <c r="V986" s="4" t="str">
        <f t="shared" si="16"/>
        <v> </v>
      </c>
      <c r="W986" s="123"/>
      <c r="X986" s="123"/>
      <c r="Y986" s="123"/>
      <c r="Z986" s="123"/>
      <c r="AA986" s="123"/>
      <c r="AB986" s="123"/>
      <c r="AC986" s="123"/>
      <c r="AD986" s="123"/>
      <c r="AE986" s="123"/>
    </row>
    <row r="987">
      <c r="A987" s="127">
        <v>13717.0</v>
      </c>
      <c r="B987" s="2" t="s">
        <v>6613</v>
      </c>
      <c r="C987" s="122" t="b">
        <v>0</v>
      </c>
      <c r="D987" s="3" t="s">
        <v>6461</v>
      </c>
      <c r="E987" s="128" t="str">
        <f t="shared" si="29"/>
        <v>#VALUE!</v>
      </c>
      <c r="F987" s="128" t="str">
        <f t="shared" si="30"/>
        <v>#VALUE!</v>
      </c>
      <c r="G987" s="128" t="str">
        <f t="shared" si="31"/>
        <v>#VALUE!</v>
      </c>
      <c r="H987" s="128" t="str">
        <f t="shared" si="32"/>
        <v>#VALUE!</v>
      </c>
      <c r="I987" s="128" t="str">
        <f t="shared" si="33"/>
        <v>#VALUE!</v>
      </c>
      <c r="J987" s="128" t="str">
        <f t="shared" si="34"/>
        <v>#VALUE!</v>
      </c>
      <c r="K987" s="128" t="str">
        <f t="shared" si="35"/>
        <v>#VALUE!</v>
      </c>
      <c r="L987" s="128" t="str">
        <f t="shared" si="36"/>
        <v>#VALUE!</v>
      </c>
      <c r="M987" s="128" t="str">
        <f t="shared" si="37"/>
        <v>#VALUE!</v>
      </c>
      <c r="N987" s="128" t="str">
        <f t="shared" si="38"/>
        <v>#VALUE!</v>
      </c>
      <c r="O987" s="128" t="str">
        <f t="shared" si="39"/>
        <v>#VALUE!</v>
      </c>
      <c r="P987" s="4" t="str">
        <f t="shared" si="12"/>
        <v>NO RX</v>
      </c>
      <c r="Q987" s="4" t="b">
        <v>0</v>
      </c>
      <c r="R987" s="4" t="str">
        <f t="shared" si="41"/>
        <v>LOW</v>
      </c>
      <c r="S987" s="3"/>
      <c r="T987" s="3" t="str">
        <f t="shared" si="42"/>
        <v> - </v>
      </c>
      <c r="U987" s="4" t="str">
        <f t="shared" si="15"/>
        <v>DUE COMM</v>
      </c>
      <c r="V987" s="4" t="str">
        <f t="shared" si="16"/>
        <v> </v>
      </c>
      <c r="W987" s="123"/>
      <c r="X987" s="123"/>
      <c r="Y987" s="123"/>
      <c r="Z987" s="123"/>
      <c r="AA987" s="123"/>
      <c r="AB987" s="123"/>
      <c r="AC987" s="123"/>
      <c r="AD987" s="123"/>
      <c r="AE987" s="123"/>
    </row>
    <row r="988">
      <c r="A988" s="130">
        <v>13718.0</v>
      </c>
      <c r="B988" s="131" t="s">
        <v>6831</v>
      </c>
      <c r="C988" s="139" t="b">
        <v>1</v>
      </c>
      <c r="D988" s="133">
        <v>44384.0</v>
      </c>
      <c r="E988" s="128" t="str">
        <f t="shared" si="29"/>
        <v>#VALUE!</v>
      </c>
      <c r="F988" s="128" t="str">
        <f t="shared" si="30"/>
        <v>#VALUE!</v>
      </c>
      <c r="G988" s="128" t="str">
        <f t="shared" si="31"/>
        <v>#VALUE!</v>
      </c>
      <c r="H988" s="128" t="str">
        <f t="shared" si="32"/>
        <v>#VALUE!</v>
      </c>
      <c r="I988" s="128" t="str">
        <f t="shared" si="33"/>
        <v>#VALUE!</v>
      </c>
      <c r="J988" s="128" t="str">
        <f t="shared" si="34"/>
        <v>#VALUE!</v>
      </c>
      <c r="K988" s="128" t="str">
        <f t="shared" si="35"/>
        <v>#VALUE!</v>
      </c>
      <c r="L988" s="128" t="str">
        <f t="shared" si="36"/>
        <v>#VALUE!</v>
      </c>
      <c r="M988" s="128" t="str">
        <f t="shared" si="37"/>
        <v>#VALUE!</v>
      </c>
      <c r="N988" s="128" t="str">
        <f t="shared" si="38"/>
        <v>#VALUE!</v>
      </c>
      <c r="O988" s="128" t="str">
        <f t="shared" si="39"/>
        <v>#VALUE!</v>
      </c>
      <c r="P988" s="4" t="str">
        <f t="shared" si="12"/>
        <v>NO RX</v>
      </c>
      <c r="Q988" s="4" t="b">
        <v>0</v>
      </c>
      <c r="R988" s="4" t="str">
        <f t="shared" si="41"/>
        <v>LOW</v>
      </c>
      <c r="S988" s="3"/>
      <c r="T988" s="136">
        <f t="shared" si="42"/>
        <v>44384</v>
      </c>
      <c r="U988" s="4" t="str">
        <f t="shared" si="15"/>
        <v>DUE COMM</v>
      </c>
      <c r="V988" s="4" t="str">
        <f t="shared" si="16"/>
        <v> </v>
      </c>
      <c r="W988" s="123"/>
      <c r="X988" s="123"/>
      <c r="Y988" s="123"/>
      <c r="Z988" s="123"/>
      <c r="AA988" s="123"/>
      <c r="AB988" s="123"/>
      <c r="AC988" s="123"/>
      <c r="AD988" s="123"/>
      <c r="AE988" s="123"/>
    </row>
    <row r="989">
      <c r="A989" s="137">
        <v>13721.0</v>
      </c>
      <c r="B989" s="138" t="s">
        <v>6832</v>
      </c>
      <c r="C989" s="132" t="b">
        <v>1</v>
      </c>
      <c r="D989" s="133">
        <v>44535.0</v>
      </c>
      <c r="E989" s="128" t="str">
        <f t="shared" si="29"/>
        <v>#VALUE!</v>
      </c>
      <c r="F989" s="134" t="str">
        <f t="shared" si="30"/>
        <v>OPI RX</v>
      </c>
      <c r="G989" s="128" t="str">
        <f t="shared" si="31"/>
        <v>#VALUE!</v>
      </c>
      <c r="H989" s="134" t="str">
        <f t="shared" si="32"/>
        <v>OPI RX</v>
      </c>
      <c r="I989" s="128" t="str">
        <f t="shared" si="33"/>
        <v>#VALUE!</v>
      </c>
      <c r="J989" s="128" t="str">
        <f t="shared" si="34"/>
        <v>#VALUE!</v>
      </c>
      <c r="K989" s="128" t="str">
        <f t="shared" si="35"/>
        <v>#VALUE!</v>
      </c>
      <c r="L989" s="128" t="str">
        <f t="shared" si="36"/>
        <v>#VALUE!</v>
      </c>
      <c r="M989" s="128" t="str">
        <f t="shared" si="37"/>
        <v>#VALUE!</v>
      </c>
      <c r="N989" s="128" t="str">
        <f t="shared" si="38"/>
        <v>#VALUE!</v>
      </c>
      <c r="O989" s="128" t="str">
        <f t="shared" si="39"/>
        <v>#VALUE!</v>
      </c>
      <c r="P989" s="135" t="str">
        <f t="shared" si="12"/>
        <v>OPIOIDS</v>
      </c>
      <c r="Q989" s="4" t="b">
        <v>0</v>
      </c>
      <c r="R989" s="4" t="str">
        <f t="shared" si="41"/>
        <v>LOW</v>
      </c>
      <c r="S989" s="3">
        <v>44221.0</v>
      </c>
      <c r="T989" s="136">
        <f t="shared" si="42"/>
        <v>44535</v>
      </c>
      <c r="U989" s="4" t="str">
        <f t="shared" si="15"/>
        <v> </v>
      </c>
      <c r="V989" s="4" t="str">
        <f t="shared" si="16"/>
        <v> </v>
      </c>
      <c r="W989" s="123"/>
      <c r="X989" s="123"/>
      <c r="Y989" s="123"/>
      <c r="Z989" s="123"/>
      <c r="AA989" s="123"/>
      <c r="AB989" s="123"/>
      <c r="AC989" s="123"/>
      <c r="AD989" s="123"/>
      <c r="AE989" s="123"/>
    </row>
    <row r="990">
      <c r="A990" s="127">
        <v>13726.0</v>
      </c>
      <c r="B990" s="2" t="s">
        <v>6833</v>
      </c>
      <c r="C990" s="122" t="b">
        <v>0</v>
      </c>
      <c r="D990" s="3" t="s">
        <v>6461</v>
      </c>
      <c r="E990" s="128" t="str">
        <f t="shared" si="29"/>
        <v>#VALUE!</v>
      </c>
      <c r="F990" s="128" t="str">
        <f t="shared" si="30"/>
        <v>#VALUE!</v>
      </c>
      <c r="G990" s="128" t="str">
        <f t="shared" si="31"/>
        <v>#VALUE!</v>
      </c>
      <c r="H990" s="128" t="str">
        <f t="shared" si="32"/>
        <v>#VALUE!</v>
      </c>
      <c r="I990" s="128" t="str">
        <f t="shared" si="33"/>
        <v>#VALUE!</v>
      </c>
      <c r="J990" s="128" t="str">
        <f t="shared" si="34"/>
        <v>#VALUE!</v>
      </c>
      <c r="K990" s="128" t="str">
        <f t="shared" si="35"/>
        <v>#VALUE!</v>
      </c>
      <c r="L990" s="128" t="str">
        <f t="shared" si="36"/>
        <v>#VALUE!</v>
      </c>
      <c r="M990" s="128" t="str">
        <f t="shared" si="37"/>
        <v>#VALUE!</v>
      </c>
      <c r="N990" s="128" t="str">
        <f t="shared" si="38"/>
        <v>#VALUE!</v>
      </c>
      <c r="O990" s="128" t="str">
        <f t="shared" si="39"/>
        <v>#VALUE!</v>
      </c>
      <c r="P990" s="4" t="str">
        <f t="shared" si="12"/>
        <v>NO RX</v>
      </c>
      <c r="Q990" s="4" t="b">
        <v>0</v>
      </c>
      <c r="R990" s="4" t="str">
        <f t="shared" si="41"/>
        <v>LOW</v>
      </c>
      <c r="S990" s="3"/>
      <c r="T990" s="3" t="str">
        <f t="shared" si="42"/>
        <v> - </v>
      </c>
      <c r="U990" s="4" t="str">
        <f t="shared" si="15"/>
        <v>DUE COMM</v>
      </c>
      <c r="V990" s="4" t="str">
        <f t="shared" si="16"/>
        <v> </v>
      </c>
      <c r="W990" s="123"/>
      <c r="X990" s="123"/>
      <c r="Y990" s="123"/>
      <c r="Z990" s="123"/>
      <c r="AA990" s="123"/>
      <c r="AB990" s="123"/>
      <c r="AC990" s="123"/>
      <c r="AD990" s="123"/>
      <c r="AE990" s="123"/>
    </row>
    <row r="991">
      <c r="A991" s="130">
        <v>13728.0</v>
      </c>
      <c r="B991" s="131" t="s">
        <v>6481</v>
      </c>
      <c r="C991" s="132" t="b">
        <v>1</v>
      </c>
      <c r="D991" s="133">
        <v>44384.0</v>
      </c>
      <c r="E991" s="134" t="str">
        <f t="shared" si="29"/>
        <v>OPI RX</v>
      </c>
      <c r="F991" s="128" t="str">
        <f t="shared" si="30"/>
        <v>#VALUE!</v>
      </c>
      <c r="G991" s="128" t="str">
        <f t="shared" si="31"/>
        <v>#VALUE!</v>
      </c>
      <c r="H991" s="128" t="str">
        <f t="shared" si="32"/>
        <v>#VALUE!</v>
      </c>
      <c r="I991" s="128" t="str">
        <f t="shared" si="33"/>
        <v>#VALUE!</v>
      </c>
      <c r="J991" s="128" t="str">
        <f t="shared" si="34"/>
        <v>#VALUE!</v>
      </c>
      <c r="K991" s="128" t="str">
        <f t="shared" si="35"/>
        <v>#VALUE!</v>
      </c>
      <c r="L991" s="128" t="str">
        <f t="shared" si="36"/>
        <v>#VALUE!</v>
      </c>
      <c r="M991" s="128" t="str">
        <f t="shared" si="37"/>
        <v>#VALUE!</v>
      </c>
      <c r="N991" s="128" t="str">
        <f t="shared" si="38"/>
        <v>#VALUE!</v>
      </c>
      <c r="O991" s="128" t="str">
        <f t="shared" si="39"/>
        <v>#VALUE!</v>
      </c>
      <c r="P991" s="135" t="str">
        <f t="shared" si="12"/>
        <v>OPIOIDS</v>
      </c>
      <c r="Q991" s="4" t="b">
        <v>0</v>
      </c>
      <c r="R991" s="4" t="str">
        <f t="shared" si="41"/>
        <v>LOW</v>
      </c>
      <c r="S991" s="3"/>
      <c r="T991" s="136">
        <f t="shared" si="42"/>
        <v>44384</v>
      </c>
      <c r="U991" s="4" t="str">
        <f t="shared" si="15"/>
        <v>DUE COMM</v>
      </c>
      <c r="V991" s="4" t="str">
        <f t="shared" si="16"/>
        <v> </v>
      </c>
      <c r="W991" s="123"/>
      <c r="X991" s="123"/>
      <c r="Y991" s="123"/>
      <c r="Z991" s="123"/>
      <c r="AA991" s="123"/>
      <c r="AB991" s="123"/>
      <c r="AC991" s="123"/>
      <c r="AD991" s="123"/>
      <c r="AE991" s="123"/>
    </row>
    <row r="992">
      <c r="A992" s="137">
        <v>13731.0</v>
      </c>
      <c r="B992" s="138" t="s">
        <v>6834</v>
      </c>
      <c r="C992" s="139" t="b">
        <v>1</v>
      </c>
      <c r="D992" s="133">
        <v>44494.0</v>
      </c>
      <c r="E992" s="128" t="str">
        <f t="shared" si="29"/>
        <v>#VALUE!</v>
      </c>
      <c r="F992" s="128" t="str">
        <f t="shared" si="30"/>
        <v>#VALUE!</v>
      </c>
      <c r="G992" s="134" t="str">
        <f t="shared" si="31"/>
        <v>OPI RX</v>
      </c>
      <c r="H992" s="128" t="str">
        <f t="shared" si="32"/>
        <v>#VALUE!</v>
      </c>
      <c r="I992" s="128" t="str">
        <f t="shared" si="33"/>
        <v>#VALUE!</v>
      </c>
      <c r="J992" s="128" t="str">
        <f t="shared" si="34"/>
        <v>#VALUE!</v>
      </c>
      <c r="K992" s="128" t="str">
        <f t="shared" si="35"/>
        <v>#VALUE!</v>
      </c>
      <c r="L992" s="128" t="str">
        <f t="shared" si="36"/>
        <v>#VALUE!</v>
      </c>
      <c r="M992" s="128" t="str">
        <f t="shared" si="37"/>
        <v>#VALUE!</v>
      </c>
      <c r="N992" s="128" t="str">
        <f t="shared" si="38"/>
        <v>#VALUE!</v>
      </c>
      <c r="O992" s="128" t="str">
        <f t="shared" si="39"/>
        <v>#VALUE!</v>
      </c>
      <c r="P992" s="135" t="str">
        <f t="shared" si="12"/>
        <v>OPIOIDS</v>
      </c>
      <c r="Q992" s="4" t="b">
        <v>0</v>
      </c>
      <c r="R992" s="4" t="str">
        <f t="shared" si="41"/>
        <v>LOW</v>
      </c>
      <c r="S992" s="3">
        <v>44158.0</v>
      </c>
      <c r="T992" s="136">
        <f t="shared" si="42"/>
        <v>44494</v>
      </c>
      <c r="U992" s="4" t="str">
        <f t="shared" si="15"/>
        <v>DUE COMM</v>
      </c>
      <c r="V992" s="4" t="str">
        <f t="shared" si="16"/>
        <v> </v>
      </c>
      <c r="W992" s="123"/>
      <c r="X992" s="123"/>
      <c r="Y992" s="123"/>
      <c r="Z992" s="123"/>
      <c r="AA992" s="123"/>
      <c r="AB992" s="123"/>
      <c r="AC992" s="123"/>
      <c r="AD992" s="123"/>
      <c r="AE992" s="123"/>
    </row>
    <row r="993">
      <c r="A993" s="142">
        <v>13732.0</v>
      </c>
      <c r="B993" s="143" t="s">
        <v>6493</v>
      </c>
      <c r="C993" s="122" t="b">
        <v>0</v>
      </c>
      <c r="D993" s="3" t="s">
        <v>6461</v>
      </c>
      <c r="E993" s="128" t="str">
        <f t="shared" si="29"/>
        <v>#VALUE!</v>
      </c>
      <c r="F993" s="134" t="str">
        <f t="shared" si="30"/>
        <v>OPI RX</v>
      </c>
      <c r="G993" s="128" t="str">
        <f t="shared" si="31"/>
        <v>#VALUE!</v>
      </c>
      <c r="H993" s="128" t="str">
        <f t="shared" si="32"/>
        <v>#VALUE!</v>
      </c>
      <c r="I993" s="128" t="str">
        <f t="shared" si="33"/>
        <v>#VALUE!</v>
      </c>
      <c r="J993" s="128" t="str">
        <f t="shared" si="34"/>
        <v>#VALUE!</v>
      </c>
      <c r="K993" s="128" t="str">
        <f t="shared" si="35"/>
        <v>#VALUE!</v>
      </c>
      <c r="L993" s="128" t="str">
        <f t="shared" si="36"/>
        <v>#VALUE!</v>
      </c>
      <c r="M993" s="128" t="str">
        <f t="shared" si="37"/>
        <v>#VALUE!</v>
      </c>
      <c r="N993" s="128" t="str">
        <f t="shared" si="38"/>
        <v>#VALUE!</v>
      </c>
      <c r="O993" s="128" t="str">
        <f t="shared" si="39"/>
        <v>#VALUE!</v>
      </c>
      <c r="P993" s="135" t="str">
        <f t="shared" si="12"/>
        <v>OPIOIDS</v>
      </c>
      <c r="Q993" s="2" t="b">
        <v>0</v>
      </c>
      <c r="R993" s="4" t="str">
        <f t="shared" si="41"/>
        <v>LOW</v>
      </c>
      <c r="S993" s="3"/>
      <c r="T993" s="3" t="str">
        <f t="shared" si="42"/>
        <v> - </v>
      </c>
      <c r="U993" s="4" t="str">
        <f t="shared" si="15"/>
        <v>DUE COMM</v>
      </c>
      <c r="V993" s="4" t="str">
        <f t="shared" si="16"/>
        <v> </v>
      </c>
      <c r="W993" s="123"/>
      <c r="X993" s="123"/>
      <c r="Y993" s="123"/>
      <c r="Z993" s="123"/>
      <c r="AA993" s="123"/>
      <c r="AB993" s="123"/>
      <c r="AC993" s="123"/>
      <c r="AD993" s="123"/>
      <c r="AE993" s="123"/>
    </row>
    <row r="994">
      <c r="A994" s="130">
        <v>13733.0</v>
      </c>
      <c r="B994" s="131" t="s">
        <v>6512</v>
      </c>
      <c r="C994" s="141" t="b">
        <v>1</v>
      </c>
      <c r="D994" s="133">
        <v>44551.0</v>
      </c>
      <c r="E994" s="128" t="str">
        <f t="shared" si="29"/>
        <v>#VALUE!</v>
      </c>
      <c r="F994" s="128" t="str">
        <f t="shared" si="30"/>
        <v>#VALUE!</v>
      </c>
      <c r="G994" s="128" t="str">
        <f t="shared" si="31"/>
        <v>#VALUE!</v>
      </c>
      <c r="H994" s="128" t="str">
        <f t="shared" si="32"/>
        <v>#VALUE!</v>
      </c>
      <c r="I994" s="128" t="str">
        <f t="shared" si="33"/>
        <v>#VALUE!</v>
      </c>
      <c r="J994" s="128" t="str">
        <f t="shared" si="34"/>
        <v>#VALUE!</v>
      </c>
      <c r="K994" s="128" t="str">
        <f t="shared" si="35"/>
        <v>#VALUE!</v>
      </c>
      <c r="L994" s="128" t="str">
        <f t="shared" si="36"/>
        <v>#VALUE!</v>
      </c>
      <c r="M994" s="134" t="str">
        <f t="shared" si="37"/>
        <v>OPI RX</v>
      </c>
      <c r="N994" s="128" t="str">
        <f t="shared" si="38"/>
        <v>#VALUE!</v>
      </c>
      <c r="O994" s="128" t="str">
        <f t="shared" si="39"/>
        <v>#VALUE!</v>
      </c>
      <c r="P994" s="135" t="str">
        <f t="shared" si="12"/>
        <v>OPIOIDS</v>
      </c>
      <c r="Q994" s="4" t="b">
        <v>0</v>
      </c>
      <c r="R994" s="4" t="str">
        <f t="shared" si="41"/>
        <v>LOW</v>
      </c>
      <c r="S994" s="3">
        <v>44515.0</v>
      </c>
      <c r="T994" s="136">
        <f t="shared" si="42"/>
        <v>44551</v>
      </c>
      <c r="U994" s="4" t="str">
        <f t="shared" si="15"/>
        <v> </v>
      </c>
      <c r="V994" s="4" t="str">
        <f t="shared" si="16"/>
        <v> </v>
      </c>
      <c r="W994" s="123"/>
      <c r="X994" s="123"/>
      <c r="Y994" s="123"/>
      <c r="Z994" s="123"/>
      <c r="AA994" s="123"/>
      <c r="AB994" s="123"/>
      <c r="AC994" s="123"/>
      <c r="AD994" s="123"/>
      <c r="AE994" s="123"/>
    </row>
    <row r="995">
      <c r="A995" s="142">
        <v>13747.0</v>
      </c>
      <c r="B995" s="2" t="s">
        <v>6461</v>
      </c>
      <c r="C995" s="124" t="b">
        <v>0</v>
      </c>
      <c r="D995" s="3" t="s">
        <v>6461</v>
      </c>
      <c r="E995" s="128" t="str">
        <f t="shared" si="29"/>
        <v>#VALUE!</v>
      </c>
      <c r="F995" s="128" t="str">
        <f t="shared" si="30"/>
        <v>#VALUE!</v>
      </c>
      <c r="G995" s="128" t="str">
        <f t="shared" si="31"/>
        <v>#VALUE!</v>
      </c>
      <c r="H995" s="128" t="str">
        <f t="shared" si="32"/>
        <v>#VALUE!</v>
      </c>
      <c r="I995" s="128" t="str">
        <f t="shared" si="33"/>
        <v>#VALUE!</v>
      </c>
      <c r="J995" s="128" t="str">
        <f t="shared" si="34"/>
        <v>#VALUE!</v>
      </c>
      <c r="K995" s="128" t="str">
        <f t="shared" si="35"/>
        <v>#VALUE!</v>
      </c>
      <c r="L995" s="128" t="str">
        <f t="shared" si="36"/>
        <v>#VALUE!</v>
      </c>
      <c r="M995" s="128" t="str">
        <f t="shared" si="37"/>
        <v>#VALUE!</v>
      </c>
      <c r="N995" s="128" t="str">
        <f t="shared" si="38"/>
        <v>#VALUE!</v>
      </c>
      <c r="O995" s="128" t="str">
        <f t="shared" si="39"/>
        <v>#VALUE!</v>
      </c>
      <c r="P995" s="4" t="str">
        <f t="shared" si="12"/>
        <v>NO RX</v>
      </c>
      <c r="Q995" s="4" t="b">
        <v>0</v>
      </c>
      <c r="R995" s="4" t="str">
        <f t="shared" si="41"/>
        <v>LOW</v>
      </c>
      <c r="S995" s="3"/>
      <c r="T995" s="3" t="str">
        <f t="shared" si="42"/>
        <v> - </v>
      </c>
      <c r="U995" s="4" t="str">
        <f t="shared" si="15"/>
        <v>DUE COMM</v>
      </c>
      <c r="V995" s="4" t="str">
        <f t="shared" si="16"/>
        <v> </v>
      </c>
      <c r="W995" s="123"/>
      <c r="X995" s="123"/>
      <c r="Y995" s="123"/>
      <c r="Z995" s="123"/>
      <c r="AA995" s="123"/>
      <c r="AB995" s="123"/>
      <c r="AC995" s="123"/>
      <c r="AD995" s="123"/>
      <c r="AE995" s="123"/>
    </row>
    <row r="996">
      <c r="A996" s="127">
        <v>13749.0</v>
      </c>
      <c r="B996" s="2" t="s">
        <v>6722</v>
      </c>
      <c r="C996" s="122" t="b">
        <v>0</v>
      </c>
      <c r="D996" s="3" t="s">
        <v>6461</v>
      </c>
      <c r="E996" s="128" t="str">
        <f t="shared" si="29"/>
        <v>#VALUE!</v>
      </c>
      <c r="F996" s="128" t="str">
        <f t="shared" si="30"/>
        <v>#VALUE!</v>
      </c>
      <c r="G996" s="128" t="str">
        <f t="shared" si="31"/>
        <v>#VALUE!</v>
      </c>
      <c r="H996" s="128" t="str">
        <f t="shared" si="32"/>
        <v>#VALUE!</v>
      </c>
      <c r="I996" s="128" t="str">
        <f t="shared" si="33"/>
        <v>#VALUE!</v>
      </c>
      <c r="J996" s="128" t="str">
        <f t="shared" si="34"/>
        <v>#VALUE!</v>
      </c>
      <c r="K996" s="128" t="str">
        <f t="shared" si="35"/>
        <v>#VALUE!</v>
      </c>
      <c r="L996" s="128" t="str">
        <f t="shared" si="36"/>
        <v>#VALUE!</v>
      </c>
      <c r="M996" s="128" t="str">
        <f t="shared" si="37"/>
        <v>#VALUE!</v>
      </c>
      <c r="N996" s="128" t="str">
        <f t="shared" si="38"/>
        <v>#VALUE!</v>
      </c>
      <c r="O996" s="128" t="str">
        <f t="shared" si="39"/>
        <v>#VALUE!</v>
      </c>
      <c r="P996" s="4" t="str">
        <f t="shared" si="12"/>
        <v>NO RX</v>
      </c>
      <c r="Q996" s="2" t="b">
        <v>0</v>
      </c>
      <c r="R996" s="4" t="str">
        <f t="shared" si="41"/>
        <v>LOW</v>
      </c>
      <c r="S996" s="3"/>
      <c r="T996" s="3" t="str">
        <f t="shared" si="42"/>
        <v> - </v>
      </c>
      <c r="U996" s="4" t="str">
        <f t="shared" si="15"/>
        <v>DUE COMM</v>
      </c>
      <c r="V996" s="4" t="str">
        <f t="shared" si="16"/>
        <v> </v>
      </c>
      <c r="W996" s="123"/>
      <c r="X996" s="123"/>
      <c r="Y996" s="123"/>
      <c r="Z996" s="123"/>
      <c r="AA996" s="123"/>
      <c r="AB996" s="123"/>
      <c r="AC996" s="123"/>
      <c r="AD996" s="123"/>
      <c r="AE996" s="123"/>
    </row>
    <row r="997">
      <c r="A997" s="130">
        <v>13758.0</v>
      </c>
      <c r="B997" s="131" t="s">
        <v>6567</v>
      </c>
      <c r="C997" s="132" t="b">
        <v>1</v>
      </c>
      <c r="D997" s="133">
        <v>44454.0</v>
      </c>
      <c r="E997" s="128" t="str">
        <f t="shared" si="29"/>
        <v>#VALUE!</v>
      </c>
      <c r="F997" s="128" t="str">
        <f t="shared" si="30"/>
        <v>#VALUE!</v>
      </c>
      <c r="G997" s="134" t="str">
        <f t="shared" si="31"/>
        <v>OPI RX</v>
      </c>
      <c r="H997" s="128" t="str">
        <f t="shared" si="32"/>
        <v>#VALUE!</v>
      </c>
      <c r="I997" s="128" t="str">
        <f t="shared" si="33"/>
        <v>#VALUE!</v>
      </c>
      <c r="J997" s="128" t="str">
        <f t="shared" si="34"/>
        <v>#VALUE!</v>
      </c>
      <c r="K997" s="128" t="str">
        <f t="shared" si="35"/>
        <v>#VALUE!</v>
      </c>
      <c r="L997" s="128" t="str">
        <f t="shared" si="36"/>
        <v>#VALUE!</v>
      </c>
      <c r="M997" s="128" t="str">
        <f t="shared" si="37"/>
        <v>#VALUE!</v>
      </c>
      <c r="N997" s="128" t="str">
        <f t="shared" si="38"/>
        <v>#VALUE!</v>
      </c>
      <c r="O997" s="128" t="str">
        <f t="shared" si="39"/>
        <v>#VALUE!</v>
      </c>
      <c r="P997" s="135" t="str">
        <f t="shared" si="12"/>
        <v>OPIOIDS</v>
      </c>
      <c r="Q997" s="4" t="b">
        <v>1</v>
      </c>
      <c r="R997" s="135" t="str">
        <f t="shared" si="41"/>
        <v>HIGH</v>
      </c>
      <c r="S997" s="3"/>
      <c r="T997" s="136">
        <f t="shared" si="42"/>
        <v>44454</v>
      </c>
      <c r="U997" s="4" t="str">
        <f t="shared" si="15"/>
        <v>DUE COMM</v>
      </c>
      <c r="V997" s="4" t="str">
        <f t="shared" si="16"/>
        <v> </v>
      </c>
      <c r="W997" s="123"/>
      <c r="X997" s="123"/>
      <c r="Y997" s="123"/>
      <c r="Z997" s="123"/>
      <c r="AA997" s="123"/>
      <c r="AB997" s="123"/>
      <c r="AC997" s="123"/>
      <c r="AD997" s="123"/>
      <c r="AE997" s="123"/>
    </row>
    <row r="998">
      <c r="A998" s="127">
        <v>13760.0</v>
      </c>
      <c r="B998" s="2" t="s">
        <v>6461</v>
      </c>
      <c r="C998" s="122" t="b">
        <v>0</v>
      </c>
      <c r="D998" s="3" t="s">
        <v>6461</v>
      </c>
      <c r="E998" s="128" t="str">
        <f t="shared" si="29"/>
        <v>#VALUE!</v>
      </c>
      <c r="F998" s="128" t="str">
        <f t="shared" si="30"/>
        <v>#VALUE!</v>
      </c>
      <c r="G998" s="128" t="str">
        <f t="shared" si="31"/>
        <v>#VALUE!</v>
      </c>
      <c r="H998" s="128" t="str">
        <f t="shared" si="32"/>
        <v>#VALUE!</v>
      </c>
      <c r="I998" s="128" t="str">
        <f t="shared" si="33"/>
        <v>#VALUE!</v>
      </c>
      <c r="J998" s="128" t="str">
        <f t="shared" si="34"/>
        <v>#VALUE!</v>
      </c>
      <c r="K998" s="128" t="str">
        <f t="shared" si="35"/>
        <v>#VALUE!</v>
      </c>
      <c r="L998" s="128" t="str">
        <f t="shared" si="36"/>
        <v>#VALUE!</v>
      </c>
      <c r="M998" s="128" t="str">
        <f t="shared" si="37"/>
        <v>#VALUE!</v>
      </c>
      <c r="N998" s="128" t="str">
        <f t="shared" si="38"/>
        <v>#VALUE!</v>
      </c>
      <c r="O998" s="128" t="str">
        <f t="shared" si="39"/>
        <v>#VALUE!</v>
      </c>
      <c r="P998" s="4" t="str">
        <f t="shared" si="12"/>
        <v>NO RX</v>
      </c>
      <c r="Q998" s="2" t="b">
        <v>0</v>
      </c>
      <c r="R998" s="4" t="str">
        <f t="shared" si="41"/>
        <v>LOW</v>
      </c>
      <c r="S998" s="3"/>
      <c r="T998" s="3" t="str">
        <f t="shared" si="42"/>
        <v> - </v>
      </c>
      <c r="U998" s="4" t="str">
        <f t="shared" si="15"/>
        <v>DUE COMM</v>
      </c>
      <c r="V998" s="4" t="str">
        <f t="shared" si="16"/>
        <v> </v>
      </c>
      <c r="W998" s="123"/>
      <c r="X998" s="123"/>
      <c r="Y998" s="123"/>
      <c r="Z998" s="123"/>
      <c r="AA998" s="123"/>
      <c r="AB998" s="123"/>
      <c r="AC998" s="123"/>
      <c r="AD998" s="123"/>
      <c r="AE998" s="123"/>
    </row>
    <row r="999">
      <c r="A999" s="130">
        <v>13762.0</v>
      </c>
      <c r="B999" s="131" t="s">
        <v>6586</v>
      </c>
      <c r="C999" s="139" t="b">
        <v>1</v>
      </c>
      <c r="D999" s="133">
        <v>44428.0</v>
      </c>
      <c r="E999" s="134" t="str">
        <f t="shared" si="29"/>
        <v>OPI RX</v>
      </c>
      <c r="F999" s="128" t="str">
        <f t="shared" si="30"/>
        <v>#VALUE!</v>
      </c>
      <c r="G999" s="128" t="str">
        <f t="shared" si="31"/>
        <v>#VALUE!</v>
      </c>
      <c r="H999" s="128" t="str">
        <f t="shared" si="32"/>
        <v>#VALUE!</v>
      </c>
      <c r="I999" s="128" t="str">
        <f t="shared" si="33"/>
        <v>#VALUE!</v>
      </c>
      <c r="J999" s="128" t="str">
        <f t="shared" si="34"/>
        <v>#VALUE!</v>
      </c>
      <c r="K999" s="128" t="str">
        <f t="shared" si="35"/>
        <v>#VALUE!</v>
      </c>
      <c r="L999" s="128" t="str">
        <f t="shared" si="36"/>
        <v>#VALUE!</v>
      </c>
      <c r="M999" s="128" t="str">
        <f t="shared" si="37"/>
        <v>#VALUE!</v>
      </c>
      <c r="N999" s="128" t="str">
        <f t="shared" si="38"/>
        <v>#VALUE!</v>
      </c>
      <c r="O999" s="128" t="str">
        <f t="shared" si="39"/>
        <v>#VALUE!</v>
      </c>
      <c r="P999" s="135" t="str">
        <f t="shared" si="12"/>
        <v>OPIOIDS</v>
      </c>
      <c r="Q999" s="4" t="b">
        <v>0</v>
      </c>
      <c r="R999" s="4" t="str">
        <f t="shared" si="41"/>
        <v>LOW</v>
      </c>
      <c r="S999" s="3"/>
      <c r="T999" s="136">
        <f t="shared" si="42"/>
        <v>44428</v>
      </c>
      <c r="U999" s="4" t="str">
        <f t="shared" si="15"/>
        <v>DUE COMM</v>
      </c>
      <c r="V999" s="4" t="str">
        <f t="shared" si="16"/>
        <v> </v>
      </c>
      <c r="W999" s="123"/>
      <c r="X999" s="123"/>
      <c r="Y999" s="123"/>
      <c r="Z999" s="123"/>
      <c r="AA999" s="123"/>
      <c r="AB999" s="123"/>
      <c r="AC999" s="123"/>
      <c r="AD999" s="123"/>
      <c r="AE999" s="123"/>
    </row>
    <row r="1000">
      <c r="A1000" s="137">
        <v>13765.0</v>
      </c>
      <c r="B1000" s="138" t="s">
        <v>6835</v>
      </c>
      <c r="C1000" s="132" t="b">
        <v>1</v>
      </c>
      <c r="D1000" s="133">
        <v>44564.0</v>
      </c>
      <c r="E1000" s="128" t="str">
        <f t="shared" si="29"/>
        <v>#VALUE!</v>
      </c>
      <c r="F1000" s="128" t="str">
        <f t="shared" si="30"/>
        <v>#VALUE!</v>
      </c>
      <c r="G1000" s="128" t="str">
        <f t="shared" si="31"/>
        <v>#VALUE!</v>
      </c>
      <c r="H1000" s="128" t="str">
        <f t="shared" si="32"/>
        <v>#VALUE!</v>
      </c>
      <c r="I1000" s="128" t="str">
        <f t="shared" si="33"/>
        <v>#VALUE!</v>
      </c>
      <c r="J1000" s="128" t="str">
        <f t="shared" si="34"/>
        <v>#VALUE!</v>
      </c>
      <c r="K1000" s="128" t="str">
        <f t="shared" si="35"/>
        <v>#VALUE!</v>
      </c>
      <c r="L1000" s="128" t="str">
        <f t="shared" si="36"/>
        <v>#VALUE!</v>
      </c>
      <c r="M1000" s="128" t="str">
        <f t="shared" si="37"/>
        <v>#VALUE!</v>
      </c>
      <c r="N1000" s="128" t="str">
        <f t="shared" si="38"/>
        <v>#VALUE!</v>
      </c>
      <c r="O1000" s="128" t="str">
        <f t="shared" si="39"/>
        <v>#VALUE!</v>
      </c>
      <c r="P1000" s="4" t="str">
        <f t="shared" si="12"/>
        <v>NO RX</v>
      </c>
      <c r="Q1000" s="4" t="b">
        <v>1</v>
      </c>
      <c r="R1000" s="135" t="str">
        <f t="shared" si="41"/>
        <v>HIGH</v>
      </c>
      <c r="S1000" s="3">
        <v>44144.0</v>
      </c>
      <c r="T1000" s="136">
        <f t="shared" si="42"/>
        <v>44564</v>
      </c>
      <c r="U1000" s="4" t="str">
        <f t="shared" si="15"/>
        <v>DUE COMM</v>
      </c>
      <c r="V1000" s="4" t="str">
        <f t="shared" si="16"/>
        <v> </v>
      </c>
      <c r="W1000" s="123"/>
      <c r="X1000" s="123"/>
      <c r="Y1000" s="123"/>
      <c r="Z1000" s="123"/>
      <c r="AA1000" s="123"/>
      <c r="AB1000" s="123"/>
      <c r="AC1000" s="123"/>
      <c r="AD1000" s="123"/>
      <c r="AE1000" s="123"/>
    </row>
    <row r="1001">
      <c r="A1001" s="130">
        <v>13771.0</v>
      </c>
      <c r="B1001" s="131" t="s">
        <v>6463</v>
      </c>
      <c r="C1001" s="139" t="b">
        <v>1</v>
      </c>
      <c r="D1001" s="133">
        <v>44530.0</v>
      </c>
      <c r="E1001" s="128" t="str">
        <f t="shared" si="29"/>
        <v>#VALUE!</v>
      </c>
      <c r="F1001" s="134" t="str">
        <f t="shared" si="30"/>
        <v>OPI RX</v>
      </c>
      <c r="G1001" s="128" t="str">
        <f t="shared" si="31"/>
        <v>#VALUE!</v>
      </c>
      <c r="H1001" s="128" t="str">
        <f t="shared" si="32"/>
        <v>#VALUE!</v>
      </c>
      <c r="I1001" s="128" t="str">
        <f t="shared" si="33"/>
        <v>#VALUE!</v>
      </c>
      <c r="J1001" s="128" t="str">
        <f t="shared" si="34"/>
        <v>#VALUE!</v>
      </c>
      <c r="K1001" s="128" t="str">
        <f t="shared" si="35"/>
        <v>#VALUE!</v>
      </c>
      <c r="L1001" s="128" t="str">
        <f t="shared" si="36"/>
        <v>#VALUE!</v>
      </c>
      <c r="M1001" s="128" t="str">
        <f t="shared" si="37"/>
        <v>#VALUE!</v>
      </c>
      <c r="N1001" s="128" t="str">
        <f t="shared" si="38"/>
        <v>#VALUE!</v>
      </c>
      <c r="O1001" s="128" t="str">
        <f t="shared" si="39"/>
        <v>#VALUE!</v>
      </c>
      <c r="P1001" s="135" t="str">
        <f t="shared" si="12"/>
        <v>OPIOIDS</v>
      </c>
      <c r="Q1001" s="4" t="b">
        <v>0</v>
      </c>
      <c r="R1001" s="4" t="str">
        <f t="shared" si="41"/>
        <v>LOW</v>
      </c>
      <c r="S1001" s="3">
        <v>44152.0</v>
      </c>
      <c r="T1001" s="136">
        <f t="shared" si="42"/>
        <v>44530</v>
      </c>
      <c r="U1001" s="4" t="str">
        <f t="shared" si="15"/>
        <v>DUE COMM</v>
      </c>
      <c r="V1001" s="4" t="str">
        <f t="shared" si="16"/>
        <v> </v>
      </c>
      <c r="W1001" s="123"/>
      <c r="X1001" s="123"/>
      <c r="Y1001" s="123"/>
      <c r="Z1001" s="123"/>
      <c r="AA1001" s="123"/>
      <c r="AB1001" s="123"/>
      <c r="AC1001" s="123"/>
      <c r="AD1001" s="123"/>
      <c r="AE1001" s="123"/>
    </row>
    <row r="1002">
      <c r="A1002" s="142">
        <v>13777.0</v>
      </c>
      <c r="B1002" s="143" t="s">
        <v>6477</v>
      </c>
      <c r="C1002" s="124" t="b">
        <v>0</v>
      </c>
      <c r="D1002" s="3" t="s">
        <v>6461</v>
      </c>
      <c r="E1002" s="128" t="str">
        <f t="shared" si="29"/>
        <v>#VALUE!</v>
      </c>
      <c r="F1002" s="128" t="str">
        <f t="shared" si="30"/>
        <v>#VALUE!</v>
      </c>
      <c r="G1002" s="128" t="str">
        <f t="shared" si="31"/>
        <v>#VALUE!</v>
      </c>
      <c r="H1002" s="128" t="str">
        <f t="shared" si="32"/>
        <v>#VALUE!</v>
      </c>
      <c r="I1002" s="128" t="str">
        <f t="shared" si="33"/>
        <v>#VALUE!</v>
      </c>
      <c r="J1002" s="128" t="str">
        <f t="shared" si="34"/>
        <v>#VALUE!</v>
      </c>
      <c r="K1002" s="128" t="str">
        <f t="shared" si="35"/>
        <v>#VALUE!</v>
      </c>
      <c r="L1002" s="128" t="str">
        <f t="shared" si="36"/>
        <v>#VALUE!</v>
      </c>
      <c r="M1002" s="128" t="str">
        <f t="shared" si="37"/>
        <v>#VALUE!</v>
      </c>
      <c r="N1002" s="128" t="str">
        <f t="shared" si="38"/>
        <v>#VALUE!</v>
      </c>
      <c r="O1002" s="128" t="str">
        <f t="shared" si="39"/>
        <v>#VALUE!</v>
      </c>
      <c r="P1002" s="4" t="str">
        <f t="shared" si="12"/>
        <v>NO RX</v>
      </c>
      <c r="Q1002" s="4" t="b">
        <v>0</v>
      </c>
      <c r="R1002" s="4" t="str">
        <f t="shared" si="41"/>
        <v>LOW</v>
      </c>
      <c r="S1002" s="3"/>
      <c r="T1002" s="3" t="str">
        <f t="shared" si="42"/>
        <v> - </v>
      </c>
      <c r="U1002" s="4" t="str">
        <f t="shared" si="15"/>
        <v>DUE COMM</v>
      </c>
      <c r="V1002" s="4" t="str">
        <f t="shared" si="16"/>
        <v> </v>
      </c>
      <c r="W1002" s="123"/>
      <c r="X1002" s="123"/>
      <c r="Y1002" s="123"/>
      <c r="Z1002" s="123"/>
      <c r="AA1002" s="123"/>
      <c r="AB1002" s="123"/>
      <c r="AC1002" s="123"/>
      <c r="AD1002" s="123"/>
      <c r="AE1002" s="123"/>
    </row>
    <row r="1003">
      <c r="A1003" s="137">
        <v>13779.0</v>
      </c>
      <c r="B1003" s="138" t="s">
        <v>6486</v>
      </c>
      <c r="C1003" s="132" t="b">
        <v>1</v>
      </c>
      <c r="D1003" s="133">
        <v>44384.0</v>
      </c>
      <c r="E1003" s="128" t="str">
        <f t="shared" si="29"/>
        <v>#VALUE!</v>
      </c>
      <c r="F1003" s="128" t="str">
        <f t="shared" si="30"/>
        <v>#VALUE!</v>
      </c>
      <c r="G1003" s="128" t="str">
        <f t="shared" si="31"/>
        <v>#VALUE!</v>
      </c>
      <c r="H1003" s="128" t="str">
        <f t="shared" si="32"/>
        <v>#VALUE!</v>
      </c>
      <c r="I1003" s="128" t="str">
        <f t="shared" si="33"/>
        <v>#VALUE!</v>
      </c>
      <c r="J1003" s="128" t="str">
        <f t="shared" si="34"/>
        <v>#VALUE!</v>
      </c>
      <c r="K1003" s="128" t="str">
        <f t="shared" si="35"/>
        <v>#VALUE!</v>
      </c>
      <c r="L1003" s="128" t="str">
        <f t="shared" si="36"/>
        <v>#VALUE!</v>
      </c>
      <c r="M1003" s="134" t="str">
        <f t="shared" si="37"/>
        <v>OPI RX</v>
      </c>
      <c r="N1003" s="128" t="str">
        <f t="shared" si="38"/>
        <v>#VALUE!</v>
      </c>
      <c r="O1003" s="128" t="str">
        <f t="shared" si="39"/>
        <v>#VALUE!</v>
      </c>
      <c r="P1003" s="135" t="str">
        <f t="shared" si="12"/>
        <v>OPIOIDS</v>
      </c>
      <c r="Q1003" s="2" t="b">
        <v>0</v>
      </c>
      <c r="R1003" s="4" t="str">
        <f t="shared" si="41"/>
        <v>LOW</v>
      </c>
      <c r="S1003" s="3"/>
      <c r="T1003" s="136">
        <f t="shared" si="42"/>
        <v>44384</v>
      </c>
      <c r="U1003" s="4" t="str">
        <f t="shared" si="15"/>
        <v>DUE COMM</v>
      </c>
      <c r="V1003" s="4" t="str">
        <f t="shared" si="16"/>
        <v> </v>
      </c>
      <c r="W1003" s="123"/>
      <c r="X1003" s="123"/>
      <c r="Y1003" s="123"/>
      <c r="Z1003" s="123"/>
      <c r="AA1003" s="123"/>
      <c r="AB1003" s="123"/>
      <c r="AC1003" s="123"/>
      <c r="AD1003" s="123"/>
      <c r="AE1003" s="123"/>
    </row>
    <row r="1004">
      <c r="A1004" s="130">
        <v>13783.0</v>
      </c>
      <c r="B1004" s="131" t="s">
        <v>6836</v>
      </c>
      <c r="C1004" s="139" t="b">
        <v>1</v>
      </c>
      <c r="D1004" s="133">
        <v>44519.0</v>
      </c>
      <c r="E1004" s="128" t="str">
        <f t="shared" si="29"/>
        <v>#VALUE!</v>
      </c>
      <c r="F1004" s="128" t="str">
        <f t="shared" si="30"/>
        <v>#VALUE!</v>
      </c>
      <c r="G1004" s="128" t="str">
        <f t="shared" si="31"/>
        <v>#VALUE!</v>
      </c>
      <c r="H1004" s="128" t="str">
        <f t="shared" si="32"/>
        <v>#VALUE!</v>
      </c>
      <c r="I1004" s="128" t="str">
        <f t="shared" si="33"/>
        <v>#VALUE!</v>
      </c>
      <c r="J1004" s="128" t="str">
        <f t="shared" si="34"/>
        <v>#VALUE!</v>
      </c>
      <c r="K1004" s="128" t="str">
        <f t="shared" si="35"/>
        <v>#VALUE!</v>
      </c>
      <c r="L1004" s="128" t="str">
        <f t="shared" si="36"/>
        <v>#VALUE!</v>
      </c>
      <c r="M1004" s="134" t="str">
        <f t="shared" si="37"/>
        <v>OPI RX</v>
      </c>
      <c r="N1004" s="128" t="str">
        <f t="shared" si="38"/>
        <v>#VALUE!</v>
      </c>
      <c r="O1004" s="128" t="str">
        <f t="shared" si="39"/>
        <v>#VALUE!</v>
      </c>
      <c r="P1004" s="135" t="str">
        <f t="shared" si="12"/>
        <v>OPIOIDS</v>
      </c>
      <c r="Q1004" s="2" t="b">
        <v>1</v>
      </c>
      <c r="R1004" s="135" t="str">
        <f t="shared" si="41"/>
        <v>HIGH</v>
      </c>
      <c r="S1004" s="3">
        <v>44165.0</v>
      </c>
      <c r="T1004" s="136">
        <f t="shared" si="42"/>
        <v>44519</v>
      </c>
      <c r="U1004" s="4" t="str">
        <f t="shared" si="15"/>
        <v>DUE COMM</v>
      </c>
      <c r="V1004" s="4" t="str">
        <f t="shared" si="16"/>
        <v> </v>
      </c>
      <c r="W1004" s="1"/>
      <c r="X1004" s="123"/>
      <c r="Y1004" s="123"/>
      <c r="Z1004" s="123"/>
      <c r="AA1004" s="123"/>
      <c r="AB1004" s="123"/>
      <c r="AC1004" s="123"/>
      <c r="AD1004" s="123"/>
      <c r="AE1004" s="123"/>
    </row>
    <row r="1005">
      <c r="A1005" s="130">
        <v>13785.0</v>
      </c>
      <c r="B1005" s="131" t="s">
        <v>6837</v>
      </c>
      <c r="C1005" s="132" t="b">
        <v>1</v>
      </c>
      <c r="D1005" s="133">
        <v>44435.0</v>
      </c>
      <c r="E1005" s="128" t="str">
        <f t="shared" si="29"/>
        <v>#VALUE!</v>
      </c>
      <c r="F1005" s="128" t="str">
        <f t="shared" si="30"/>
        <v>#VALUE!</v>
      </c>
      <c r="G1005" s="128" t="str">
        <f t="shared" si="31"/>
        <v>#VALUE!</v>
      </c>
      <c r="H1005" s="128" t="str">
        <f t="shared" si="32"/>
        <v>#VALUE!</v>
      </c>
      <c r="I1005" s="128" t="str">
        <f t="shared" si="33"/>
        <v>#VALUE!</v>
      </c>
      <c r="J1005" s="128" t="str">
        <f t="shared" si="34"/>
        <v>#VALUE!</v>
      </c>
      <c r="K1005" s="128" t="str">
        <f t="shared" si="35"/>
        <v>#VALUE!</v>
      </c>
      <c r="L1005" s="128" t="str">
        <f t="shared" si="36"/>
        <v>#VALUE!</v>
      </c>
      <c r="M1005" s="128" t="str">
        <f t="shared" si="37"/>
        <v>#VALUE!</v>
      </c>
      <c r="N1005" s="128" t="str">
        <f t="shared" si="38"/>
        <v>#VALUE!</v>
      </c>
      <c r="O1005" s="128" t="str">
        <f t="shared" si="39"/>
        <v>#VALUE!</v>
      </c>
      <c r="P1005" s="4" t="str">
        <f t="shared" si="12"/>
        <v>NO RX</v>
      </c>
      <c r="Q1005" s="4" t="b">
        <v>0</v>
      </c>
      <c r="R1005" s="4" t="str">
        <f t="shared" si="41"/>
        <v>LOW</v>
      </c>
      <c r="S1005" s="3"/>
      <c r="T1005" s="136">
        <f t="shared" si="42"/>
        <v>44435</v>
      </c>
      <c r="U1005" s="4" t="str">
        <f t="shared" si="15"/>
        <v>DUE COMM</v>
      </c>
      <c r="V1005" s="4" t="str">
        <f t="shared" si="16"/>
        <v> </v>
      </c>
      <c r="W1005" s="123"/>
      <c r="X1005" s="123"/>
      <c r="Y1005" s="123"/>
      <c r="Z1005" s="123"/>
      <c r="AA1005" s="123"/>
      <c r="AB1005" s="123"/>
      <c r="AC1005" s="123"/>
      <c r="AD1005" s="123"/>
      <c r="AE1005" s="123"/>
    </row>
    <row r="1006">
      <c r="A1006" s="130">
        <v>13798.0</v>
      </c>
      <c r="B1006" s="131" t="s">
        <v>6461</v>
      </c>
      <c r="C1006" s="139" t="b">
        <v>1</v>
      </c>
      <c r="D1006" s="133">
        <v>44454.0</v>
      </c>
      <c r="E1006" s="128" t="str">
        <f t="shared" si="29"/>
        <v>#VALUE!</v>
      </c>
      <c r="F1006" s="128" t="str">
        <f t="shared" si="30"/>
        <v>#VALUE!</v>
      </c>
      <c r="G1006" s="128" t="str">
        <f t="shared" si="31"/>
        <v>#VALUE!</v>
      </c>
      <c r="H1006" s="128" t="str">
        <f t="shared" si="32"/>
        <v>#VALUE!</v>
      </c>
      <c r="I1006" s="128" t="str">
        <f t="shared" si="33"/>
        <v>#VALUE!</v>
      </c>
      <c r="J1006" s="128" t="str">
        <f t="shared" si="34"/>
        <v>#VALUE!</v>
      </c>
      <c r="K1006" s="128" t="str">
        <f t="shared" si="35"/>
        <v>#VALUE!</v>
      </c>
      <c r="L1006" s="128" t="str">
        <f t="shared" si="36"/>
        <v>#VALUE!</v>
      </c>
      <c r="M1006" s="128" t="str">
        <f t="shared" si="37"/>
        <v>#VALUE!</v>
      </c>
      <c r="N1006" s="128" t="str">
        <f t="shared" si="38"/>
        <v>#VALUE!</v>
      </c>
      <c r="O1006" s="128" t="str">
        <f t="shared" si="39"/>
        <v>#VALUE!</v>
      </c>
      <c r="P1006" s="4" t="str">
        <f t="shared" si="12"/>
        <v>NO RX</v>
      </c>
      <c r="Q1006" s="4" t="b">
        <v>1</v>
      </c>
      <c r="R1006" s="135" t="str">
        <f t="shared" si="41"/>
        <v>HIGH</v>
      </c>
      <c r="S1006" s="3"/>
      <c r="T1006" s="136">
        <f t="shared" si="42"/>
        <v>44454</v>
      </c>
      <c r="U1006" s="4" t="str">
        <f t="shared" si="15"/>
        <v>DUE COMM</v>
      </c>
      <c r="V1006" s="4" t="str">
        <f t="shared" si="16"/>
        <v> </v>
      </c>
      <c r="W1006" s="123"/>
      <c r="X1006" s="123"/>
      <c r="Y1006" s="123"/>
      <c r="Z1006" s="123"/>
      <c r="AA1006" s="123"/>
      <c r="AB1006" s="123"/>
      <c r="AC1006" s="123"/>
      <c r="AD1006" s="123"/>
      <c r="AE1006" s="123"/>
    </row>
    <row r="1007">
      <c r="A1007" s="127">
        <v>13799.0</v>
      </c>
      <c r="B1007" s="2" t="s">
        <v>6838</v>
      </c>
      <c r="C1007" s="122" t="b">
        <v>0</v>
      </c>
      <c r="D1007" s="3" t="s">
        <v>6461</v>
      </c>
      <c r="E1007" s="128" t="str">
        <f t="shared" si="29"/>
        <v>#VALUE!</v>
      </c>
      <c r="F1007" s="128" t="str">
        <f t="shared" si="30"/>
        <v>#VALUE!</v>
      </c>
      <c r="G1007" s="128" t="str">
        <f t="shared" si="31"/>
        <v>#VALUE!</v>
      </c>
      <c r="H1007" s="128" t="str">
        <f t="shared" si="32"/>
        <v>#VALUE!</v>
      </c>
      <c r="I1007" s="128" t="str">
        <f t="shared" si="33"/>
        <v>#VALUE!</v>
      </c>
      <c r="J1007" s="128" t="str">
        <f t="shared" si="34"/>
        <v>#VALUE!</v>
      </c>
      <c r="K1007" s="128" t="str">
        <f t="shared" si="35"/>
        <v>#VALUE!</v>
      </c>
      <c r="L1007" s="128" t="str">
        <f t="shared" si="36"/>
        <v>#VALUE!</v>
      </c>
      <c r="M1007" s="128" t="str">
        <f t="shared" si="37"/>
        <v>#VALUE!</v>
      </c>
      <c r="N1007" s="128" t="str">
        <f t="shared" si="38"/>
        <v>#VALUE!</v>
      </c>
      <c r="O1007" s="128" t="str">
        <f t="shared" si="39"/>
        <v>#VALUE!</v>
      </c>
      <c r="P1007" s="4" t="str">
        <f t="shared" si="12"/>
        <v>NO RX</v>
      </c>
      <c r="Q1007" s="4" t="b">
        <v>0</v>
      </c>
      <c r="R1007" s="4" t="str">
        <f t="shared" si="41"/>
        <v>LOW</v>
      </c>
      <c r="S1007" s="3"/>
      <c r="T1007" s="3" t="str">
        <f t="shared" si="42"/>
        <v> - </v>
      </c>
      <c r="U1007" s="4" t="str">
        <f t="shared" si="15"/>
        <v>DUE COMM</v>
      </c>
      <c r="V1007" s="4" t="str">
        <f t="shared" si="16"/>
        <v> </v>
      </c>
      <c r="W1007" s="123"/>
      <c r="X1007" s="123"/>
      <c r="Y1007" s="123"/>
      <c r="Z1007" s="123"/>
      <c r="AA1007" s="123"/>
      <c r="AB1007" s="123"/>
      <c r="AC1007" s="123"/>
      <c r="AD1007" s="123"/>
      <c r="AE1007" s="123"/>
    </row>
    <row r="1008">
      <c r="A1008" s="137">
        <v>13800.0</v>
      </c>
      <c r="B1008" s="149" t="s">
        <v>6839</v>
      </c>
      <c r="C1008" s="139" t="b">
        <v>1</v>
      </c>
      <c r="D1008" s="140">
        <v>44577.0</v>
      </c>
      <c r="E1008" s="128" t="str">
        <f t="shared" si="29"/>
        <v>#VALUE!</v>
      </c>
      <c r="F1008" s="128" t="str">
        <f t="shared" si="30"/>
        <v>#VALUE!</v>
      </c>
      <c r="G1008" s="128" t="str">
        <f t="shared" si="31"/>
        <v>#VALUE!</v>
      </c>
      <c r="H1008" s="128" t="str">
        <f t="shared" si="32"/>
        <v>#VALUE!</v>
      </c>
      <c r="I1008" s="128" t="str">
        <f t="shared" si="33"/>
        <v>#VALUE!</v>
      </c>
      <c r="J1008" s="128" t="str">
        <f t="shared" si="34"/>
        <v>#VALUE!</v>
      </c>
      <c r="K1008" s="134" t="str">
        <f t="shared" si="35"/>
        <v>OPI RX</v>
      </c>
      <c r="L1008" s="128" t="str">
        <f t="shared" si="36"/>
        <v>#VALUE!</v>
      </c>
      <c r="M1008" s="128" t="str">
        <f t="shared" si="37"/>
        <v>#VALUE!</v>
      </c>
      <c r="N1008" s="128" t="str">
        <f t="shared" si="38"/>
        <v>#VALUE!</v>
      </c>
      <c r="O1008" s="128" t="str">
        <f t="shared" si="39"/>
        <v>#VALUE!</v>
      </c>
      <c r="P1008" s="135" t="str">
        <f t="shared" si="12"/>
        <v>OPIOIDS</v>
      </c>
      <c r="Q1008" s="4" t="b">
        <v>1</v>
      </c>
      <c r="R1008" s="135" t="str">
        <f t="shared" si="41"/>
        <v>HIGH</v>
      </c>
      <c r="S1008" s="3"/>
      <c r="T1008" s="136">
        <f t="shared" si="42"/>
        <v>44577</v>
      </c>
      <c r="U1008" s="4" t="str">
        <f t="shared" si="15"/>
        <v>DUE COMM</v>
      </c>
      <c r="V1008" s="4" t="str">
        <f t="shared" si="16"/>
        <v> </v>
      </c>
      <c r="W1008" s="123"/>
      <c r="X1008" s="123"/>
      <c r="Y1008" s="123"/>
      <c r="Z1008" s="123"/>
      <c r="AA1008" s="123"/>
      <c r="AB1008" s="123"/>
      <c r="AC1008" s="123"/>
      <c r="AD1008" s="123"/>
      <c r="AE1008" s="123"/>
    </row>
    <row r="1009">
      <c r="A1009" s="127">
        <v>13805.0</v>
      </c>
      <c r="B1009" s="2" t="s">
        <v>6594</v>
      </c>
      <c r="C1009" s="124" t="b">
        <v>0</v>
      </c>
      <c r="D1009" s="3" t="s">
        <v>6461</v>
      </c>
      <c r="E1009" s="134" t="str">
        <f t="shared" si="29"/>
        <v>OPI RX</v>
      </c>
      <c r="F1009" s="128" t="str">
        <f t="shared" si="30"/>
        <v>#VALUE!</v>
      </c>
      <c r="G1009" s="128" t="str">
        <f t="shared" si="31"/>
        <v>#VALUE!</v>
      </c>
      <c r="H1009" s="128" t="str">
        <f t="shared" si="32"/>
        <v>#VALUE!</v>
      </c>
      <c r="I1009" s="128" t="str">
        <f t="shared" si="33"/>
        <v>#VALUE!</v>
      </c>
      <c r="J1009" s="128" t="str">
        <f t="shared" si="34"/>
        <v>#VALUE!</v>
      </c>
      <c r="K1009" s="128" t="str">
        <f t="shared" si="35"/>
        <v>#VALUE!</v>
      </c>
      <c r="L1009" s="128" t="str">
        <f t="shared" si="36"/>
        <v>#VALUE!</v>
      </c>
      <c r="M1009" s="128" t="str">
        <f t="shared" si="37"/>
        <v>#VALUE!</v>
      </c>
      <c r="N1009" s="128" t="str">
        <f t="shared" si="38"/>
        <v>#VALUE!</v>
      </c>
      <c r="O1009" s="128" t="str">
        <f t="shared" si="39"/>
        <v>#VALUE!</v>
      </c>
      <c r="P1009" s="135" t="str">
        <f t="shared" si="12"/>
        <v>OPIOIDS</v>
      </c>
      <c r="Q1009" s="4" t="b">
        <v>0</v>
      </c>
      <c r="R1009" s="4" t="str">
        <f t="shared" si="41"/>
        <v>LOW</v>
      </c>
      <c r="S1009" s="3"/>
      <c r="T1009" s="3" t="str">
        <f t="shared" si="42"/>
        <v> - </v>
      </c>
      <c r="U1009" s="4" t="str">
        <f t="shared" si="15"/>
        <v>DUE COMM</v>
      </c>
      <c r="V1009" s="4" t="str">
        <f t="shared" si="16"/>
        <v> </v>
      </c>
      <c r="W1009" s="123"/>
      <c r="X1009" s="123"/>
      <c r="Y1009" s="123"/>
      <c r="Z1009" s="123"/>
      <c r="AA1009" s="123"/>
      <c r="AB1009" s="123"/>
      <c r="AC1009" s="123"/>
      <c r="AD1009" s="123"/>
      <c r="AE1009" s="123"/>
    </row>
    <row r="1010">
      <c r="A1010" s="142">
        <v>13809.0</v>
      </c>
      <c r="B1010" s="143" t="s">
        <v>6840</v>
      </c>
      <c r="C1010" s="124" t="b">
        <v>0</v>
      </c>
      <c r="D1010" s="3" t="s">
        <v>6461</v>
      </c>
      <c r="E1010" s="128" t="str">
        <f t="shared" si="29"/>
        <v>#VALUE!</v>
      </c>
      <c r="F1010" s="128" t="str">
        <f t="shared" si="30"/>
        <v>#VALUE!</v>
      </c>
      <c r="G1010" s="134" t="str">
        <f t="shared" si="31"/>
        <v>OPI RX</v>
      </c>
      <c r="H1010" s="128" t="str">
        <f t="shared" si="32"/>
        <v>#VALUE!</v>
      </c>
      <c r="I1010" s="128" t="str">
        <f t="shared" si="33"/>
        <v>#VALUE!</v>
      </c>
      <c r="J1010" s="128" t="str">
        <f t="shared" si="34"/>
        <v>#VALUE!</v>
      </c>
      <c r="K1010" s="128" t="str">
        <f t="shared" si="35"/>
        <v>#VALUE!</v>
      </c>
      <c r="L1010" s="128" t="str">
        <f t="shared" si="36"/>
        <v>#VALUE!</v>
      </c>
      <c r="M1010" s="128" t="str">
        <f t="shared" si="37"/>
        <v>#VALUE!</v>
      </c>
      <c r="N1010" s="128" t="str">
        <f t="shared" si="38"/>
        <v>#VALUE!</v>
      </c>
      <c r="O1010" s="128" t="str">
        <f t="shared" si="39"/>
        <v>#VALUE!</v>
      </c>
      <c r="P1010" s="135" t="str">
        <f t="shared" si="12"/>
        <v>OPIOIDS</v>
      </c>
      <c r="Q1010" s="4" t="b">
        <v>0</v>
      </c>
      <c r="R1010" s="4" t="str">
        <f t="shared" si="41"/>
        <v>LOW</v>
      </c>
      <c r="S1010" s="3"/>
      <c r="T1010" s="3" t="str">
        <f t="shared" si="42"/>
        <v> - </v>
      </c>
      <c r="U1010" s="4" t="str">
        <f t="shared" si="15"/>
        <v>DUE COMM</v>
      </c>
      <c r="V1010" s="4" t="str">
        <f t="shared" si="16"/>
        <v> </v>
      </c>
      <c r="W1010" s="123"/>
      <c r="X1010" s="123"/>
      <c r="Y1010" s="123"/>
      <c r="Z1010" s="123"/>
      <c r="AA1010" s="123"/>
      <c r="AB1010" s="123"/>
      <c r="AC1010" s="123"/>
      <c r="AD1010" s="123"/>
      <c r="AE1010" s="123"/>
    </row>
    <row r="1011">
      <c r="A1011" s="127">
        <v>13810.0</v>
      </c>
      <c r="B1011" s="2" t="s">
        <v>6512</v>
      </c>
      <c r="C1011" s="122" t="b">
        <v>0</v>
      </c>
      <c r="D1011" s="3" t="s">
        <v>6461</v>
      </c>
      <c r="E1011" s="128" t="str">
        <f t="shared" si="29"/>
        <v>#VALUE!</v>
      </c>
      <c r="F1011" s="128" t="str">
        <f t="shared" si="30"/>
        <v>#VALUE!</v>
      </c>
      <c r="G1011" s="128" t="str">
        <f t="shared" si="31"/>
        <v>#VALUE!</v>
      </c>
      <c r="H1011" s="128" t="str">
        <f t="shared" si="32"/>
        <v>#VALUE!</v>
      </c>
      <c r="I1011" s="128" t="str">
        <f t="shared" si="33"/>
        <v>#VALUE!</v>
      </c>
      <c r="J1011" s="128" t="str">
        <f t="shared" si="34"/>
        <v>#VALUE!</v>
      </c>
      <c r="K1011" s="128" t="str">
        <f t="shared" si="35"/>
        <v>#VALUE!</v>
      </c>
      <c r="L1011" s="128" t="str">
        <f t="shared" si="36"/>
        <v>#VALUE!</v>
      </c>
      <c r="M1011" s="134" t="str">
        <f t="shared" si="37"/>
        <v>OPI RX</v>
      </c>
      <c r="N1011" s="128" t="str">
        <f t="shared" si="38"/>
        <v>#VALUE!</v>
      </c>
      <c r="O1011" s="128" t="str">
        <f t="shared" si="39"/>
        <v>#VALUE!</v>
      </c>
      <c r="P1011" s="135" t="str">
        <f t="shared" si="12"/>
        <v>OPIOIDS</v>
      </c>
      <c r="Q1011" s="2" t="b">
        <v>0</v>
      </c>
      <c r="R1011" s="4" t="str">
        <f t="shared" si="41"/>
        <v>LOW</v>
      </c>
      <c r="S1011" s="3"/>
      <c r="T1011" s="3" t="str">
        <f t="shared" si="42"/>
        <v> - </v>
      </c>
      <c r="U1011" s="4" t="str">
        <f t="shared" si="15"/>
        <v>DUE COMM</v>
      </c>
      <c r="V1011" s="4" t="str">
        <f t="shared" si="16"/>
        <v> </v>
      </c>
      <c r="W1011" s="123"/>
      <c r="X1011" s="123"/>
      <c r="Y1011" s="123"/>
      <c r="Z1011" s="123"/>
      <c r="AA1011" s="123"/>
      <c r="AB1011" s="123"/>
      <c r="AC1011" s="123"/>
      <c r="AD1011" s="123"/>
      <c r="AE1011" s="123"/>
    </row>
    <row r="1012">
      <c r="A1012" s="130">
        <v>13819.0</v>
      </c>
      <c r="B1012" s="131" t="s">
        <v>6496</v>
      </c>
      <c r="C1012" s="132" t="b">
        <v>1</v>
      </c>
      <c r="D1012" s="133">
        <v>44466.0</v>
      </c>
      <c r="E1012" s="128" t="str">
        <f t="shared" si="29"/>
        <v>#VALUE!</v>
      </c>
      <c r="F1012" s="128" t="str">
        <f t="shared" si="30"/>
        <v>#VALUE!</v>
      </c>
      <c r="G1012" s="128" t="str">
        <f t="shared" si="31"/>
        <v>#VALUE!</v>
      </c>
      <c r="H1012" s="128" t="str">
        <f t="shared" si="32"/>
        <v>#VALUE!</v>
      </c>
      <c r="I1012" s="128" t="str">
        <f t="shared" si="33"/>
        <v>#VALUE!</v>
      </c>
      <c r="J1012" s="128" t="str">
        <f t="shared" si="34"/>
        <v>#VALUE!</v>
      </c>
      <c r="K1012" s="128" t="str">
        <f t="shared" si="35"/>
        <v>#VALUE!</v>
      </c>
      <c r="L1012" s="128" t="str">
        <f t="shared" si="36"/>
        <v>#VALUE!</v>
      </c>
      <c r="M1012" s="134" t="str">
        <f t="shared" si="37"/>
        <v>OPI RX</v>
      </c>
      <c r="N1012" s="128" t="str">
        <f t="shared" si="38"/>
        <v>#VALUE!</v>
      </c>
      <c r="O1012" s="128" t="str">
        <f t="shared" si="39"/>
        <v>#VALUE!</v>
      </c>
      <c r="P1012" s="135" t="str">
        <f t="shared" si="12"/>
        <v>OPIOIDS</v>
      </c>
      <c r="Q1012" s="4" t="b">
        <v>1</v>
      </c>
      <c r="R1012" s="135" t="str">
        <f t="shared" si="41"/>
        <v>HIGH</v>
      </c>
      <c r="S1012" s="3"/>
      <c r="T1012" s="136">
        <f t="shared" si="42"/>
        <v>44466</v>
      </c>
      <c r="U1012" s="4" t="str">
        <f t="shared" si="15"/>
        <v>DUE COMM</v>
      </c>
      <c r="V1012" s="4" t="str">
        <f t="shared" si="16"/>
        <v> </v>
      </c>
      <c r="W1012" s="123"/>
      <c r="X1012" s="123"/>
      <c r="Y1012" s="123"/>
      <c r="Z1012" s="123"/>
      <c r="AA1012" s="123"/>
      <c r="AB1012" s="123"/>
      <c r="AC1012" s="123"/>
      <c r="AD1012" s="123"/>
      <c r="AE1012" s="123"/>
    </row>
    <row r="1013">
      <c r="A1013" s="127">
        <v>13821.0</v>
      </c>
      <c r="B1013" s="2" t="s">
        <v>6461</v>
      </c>
      <c r="C1013" s="122" t="b">
        <v>0</v>
      </c>
      <c r="D1013" s="3" t="s">
        <v>6461</v>
      </c>
      <c r="E1013" s="128" t="str">
        <f t="shared" si="29"/>
        <v>#VALUE!</v>
      </c>
      <c r="F1013" s="128" t="str">
        <f t="shared" si="30"/>
        <v>#VALUE!</v>
      </c>
      <c r="G1013" s="128" t="str">
        <f t="shared" si="31"/>
        <v>#VALUE!</v>
      </c>
      <c r="H1013" s="128" t="str">
        <f t="shared" si="32"/>
        <v>#VALUE!</v>
      </c>
      <c r="I1013" s="128" t="str">
        <f t="shared" si="33"/>
        <v>#VALUE!</v>
      </c>
      <c r="J1013" s="128" t="str">
        <f t="shared" si="34"/>
        <v>#VALUE!</v>
      </c>
      <c r="K1013" s="128" t="str">
        <f t="shared" si="35"/>
        <v>#VALUE!</v>
      </c>
      <c r="L1013" s="128" t="str">
        <f t="shared" si="36"/>
        <v>#VALUE!</v>
      </c>
      <c r="M1013" s="128" t="str">
        <f t="shared" si="37"/>
        <v>#VALUE!</v>
      </c>
      <c r="N1013" s="128" t="str">
        <f t="shared" si="38"/>
        <v>#VALUE!</v>
      </c>
      <c r="O1013" s="128" t="str">
        <f t="shared" si="39"/>
        <v>#VALUE!</v>
      </c>
      <c r="P1013" s="4" t="str">
        <f t="shared" si="12"/>
        <v>NO RX</v>
      </c>
      <c r="Q1013" s="2" t="b">
        <v>0</v>
      </c>
      <c r="R1013" s="4" t="str">
        <f t="shared" si="41"/>
        <v>LOW</v>
      </c>
      <c r="S1013" s="3"/>
      <c r="T1013" s="3" t="str">
        <f t="shared" si="42"/>
        <v> - </v>
      </c>
      <c r="U1013" s="4" t="str">
        <f t="shared" si="15"/>
        <v>DUE COMM</v>
      </c>
      <c r="V1013" s="4" t="str">
        <f t="shared" si="16"/>
        <v> </v>
      </c>
      <c r="W1013" s="123"/>
      <c r="X1013" s="123"/>
      <c r="Y1013" s="123"/>
      <c r="Z1013" s="123"/>
      <c r="AA1013" s="123"/>
      <c r="AB1013" s="123"/>
      <c r="AC1013" s="123"/>
      <c r="AD1013" s="123"/>
      <c r="AE1013" s="123"/>
    </row>
    <row r="1014">
      <c r="A1014" s="137">
        <v>13830.0</v>
      </c>
      <c r="B1014" s="138" t="s">
        <v>6566</v>
      </c>
      <c r="C1014" s="139" t="b">
        <v>1</v>
      </c>
      <c r="D1014" s="133">
        <v>44384.0</v>
      </c>
      <c r="E1014" s="128" t="str">
        <f t="shared" si="29"/>
        <v>#VALUE!</v>
      </c>
      <c r="F1014" s="134" t="str">
        <f t="shared" si="30"/>
        <v>OPI RX</v>
      </c>
      <c r="G1014" s="134" t="str">
        <f t="shared" si="31"/>
        <v>OPI RX</v>
      </c>
      <c r="H1014" s="128" t="str">
        <f t="shared" si="32"/>
        <v>#VALUE!</v>
      </c>
      <c r="I1014" s="128" t="str">
        <f t="shared" si="33"/>
        <v>#VALUE!</v>
      </c>
      <c r="J1014" s="128" t="str">
        <f t="shared" si="34"/>
        <v>#VALUE!</v>
      </c>
      <c r="K1014" s="128" t="str">
        <f t="shared" si="35"/>
        <v>#VALUE!</v>
      </c>
      <c r="L1014" s="128" t="str">
        <f t="shared" si="36"/>
        <v>#VALUE!</v>
      </c>
      <c r="M1014" s="128" t="str">
        <f t="shared" si="37"/>
        <v>#VALUE!</v>
      </c>
      <c r="N1014" s="128" t="str">
        <f t="shared" si="38"/>
        <v>#VALUE!</v>
      </c>
      <c r="O1014" s="128" t="str">
        <f t="shared" si="39"/>
        <v>#VALUE!</v>
      </c>
      <c r="P1014" s="135" t="str">
        <f t="shared" si="12"/>
        <v>OPIOIDS</v>
      </c>
      <c r="Q1014" s="4" t="b">
        <v>1</v>
      </c>
      <c r="R1014" s="135" t="str">
        <f t="shared" si="41"/>
        <v>HIGH</v>
      </c>
      <c r="S1014" s="3"/>
      <c r="T1014" s="136">
        <f t="shared" si="42"/>
        <v>44384</v>
      </c>
      <c r="U1014" s="4" t="str">
        <f t="shared" si="15"/>
        <v>DUE COMM</v>
      </c>
      <c r="V1014" s="4" t="str">
        <f t="shared" si="16"/>
        <v> </v>
      </c>
      <c r="W1014" s="123"/>
      <c r="X1014" s="123"/>
      <c r="Y1014" s="123"/>
      <c r="Z1014" s="123"/>
      <c r="AA1014" s="123"/>
      <c r="AB1014" s="123"/>
      <c r="AC1014" s="123"/>
      <c r="AD1014" s="123"/>
      <c r="AE1014" s="123"/>
    </row>
    <row r="1015">
      <c r="A1015" s="137">
        <v>13835.0</v>
      </c>
      <c r="B1015" s="138" t="s">
        <v>6466</v>
      </c>
      <c r="C1015" s="132" t="b">
        <v>1</v>
      </c>
      <c r="D1015" s="133">
        <v>44531.0</v>
      </c>
      <c r="E1015" s="128" t="str">
        <f t="shared" si="29"/>
        <v>#VALUE!</v>
      </c>
      <c r="F1015" s="128" t="str">
        <f t="shared" si="30"/>
        <v>#VALUE!</v>
      </c>
      <c r="G1015" s="134" t="str">
        <f t="shared" si="31"/>
        <v>OPI RX</v>
      </c>
      <c r="H1015" s="128" t="str">
        <f t="shared" si="32"/>
        <v>#VALUE!</v>
      </c>
      <c r="I1015" s="128" t="str">
        <f t="shared" si="33"/>
        <v>#VALUE!</v>
      </c>
      <c r="J1015" s="128" t="str">
        <f t="shared" si="34"/>
        <v>#VALUE!</v>
      </c>
      <c r="K1015" s="128" t="str">
        <f t="shared" si="35"/>
        <v>#VALUE!</v>
      </c>
      <c r="L1015" s="128" t="str">
        <f t="shared" si="36"/>
        <v>#VALUE!</v>
      </c>
      <c r="M1015" s="128" t="str">
        <f t="shared" si="37"/>
        <v>#VALUE!</v>
      </c>
      <c r="N1015" s="128" t="str">
        <f t="shared" si="38"/>
        <v>#VALUE!</v>
      </c>
      <c r="O1015" s="128" t="str">
        <f t="shared" si="39"/>
        <v>#VALUE!</v>
      </c>
      <c r="P1015" s="135" t="str">
        <f t="shared" si="12"/>
        <v>OPIOIDS</v>
      </c>
      <c r="Q1015" s="4" t="b">
        <v>1</v>
      </c>
      <c r="R1015" s="135" t="str">
        <f t="shared" si="41"/>
        <v>HIGH</v>
      </c>
      <c r="S1015" s="3">
        <v>44165.0</v>
      </c>
      <c r="T1015" s="136">
        <f t="shared" si="42"/>
        <v>44531</v>
      </c>
      <c r="U1015" s="4" t="str">
        <f t="shared" si="15"/>
        <v>DUE COMM</v>
      </c>
      <c r="V1015" s="4" t="str">
        <f t="shared" si="16"/>
        <v> </v>
      </c>
      <c r="W1015" s="123"/>
      <c r="X1015" s="123"/>
      <c r="Y1015" s="123"/>
      <c r="Z1015" s="123"/>
      <c r="AA1015" s="123"/>
      <c r="AB1015" s="123"/>
      <c r="AC1015" s="123"/>
      <c r="AD1015" s="123"/>
      <c r="AE1015" s="123"/>
    </row>
    <row r="1016">
      <c r="A1016" s="127">
        <v>13837.0</v>
      </c>
      <c r="B1016" s="2" t="s">
        <v>6465</v>
      </c>
      <c r="C1016" s="122" t="b">
        <v>0</v>
      </c>
      <c r="D1016" s="3" t="s">
        <v>6461</v>
      </c>
      <c r="E1016" s="134" t="str">
        <f t="shared" si="29"/>
        <v>OPI RX</v>
      </c>
      <c r="F1016" s="128" t="str">
        <f t="shared" si="30"/>
        <v>#VALUE!</v>
      </c>
      <c r="G1016" s="128" t="str">
        <f t="shared" si="31"/>
        <v>#VALUE!</v>
      </c>
      <c r="H1016" s="128" t="str">
        <f t="shared" si="32"/>
        <v>#VALUE!</v>
      </c>
      <c r="I1016" s="128" t="str">
        <f t="shared" si="33"/>
        <v>#VALUE!</v>
      </c>
      <c r="J1016" s="128" t="str">
        <f t="shared" si="34"/>
        <v>#VALUE!</v>
      </c>
      <c r="K1016" s="128" t="str">
        <f t="shared" si="35"/>
        <v>#VALUE!</v>
      </c>
      <c r="L1016" s="128" t="str">
        <f t="shared" si="36"/>
        <v>#VALUE!</v>
      </c>
      <c r="M1016" s="128" t="str">
        <f t="shared" si="37"/>
        <v>#VALUE!</v>
      </c>
      <c r="N1016" s="128" t="str">
        <f t="shared" si="38"/>
        <v>#VALUE!</v>
      </c>
      <c r="O1016" s="128" t="str">
        <f t="shared" si="39"/>
        <v>#VALUE!</v>
      </c>
      <c r="P1016" s="135" t="str">
        <f t="shared" si="12"/>
        <v>OPIOIDS</v>
      </c>
      <c r="Q1016" s="4" t="b">
        <v>0</v>
      </c>
      <c r="R1016" s="4" t="str">
        <f t="shared" si="41"/>
        <v>LOW</v>
      </c>
      <c r="S1016" s="3"/>
      <c r="T1016" s="3" t="str">
        <f t="shared" si="42"/>
        <v> - </v>
      </c>
      <c r="U1016" s="4" t="str">
        <f t="shared" si="15"/>
        <v>DUE COMM</v>
      </c>
      <c r="V1016" s="4" t="str">
        <f t="shared" si="16"/>
        <v> </v>
      </c>
      <c r="W1016" s="123"/>
      <c r="X1016" s="123"/>
      <c r="Y1016" s="123"/>
      <c r="Z1016" s="123"/>
      <c r="AA1016" s="123"/>
      <c r="AB1016" s="123"/>
      <c r="AC1016" s="123"/>
      <c r="AD1016" s="123"/>
      <c r="AE1016" s="123"/>
    </row>
    <row r="1017">
      <c r="A1017" s="130">
        <v>13839.0</v>
      </c>
      <c r="B1017" s="131" t="s">
        <v>6841</v>
      </c>
      <c r="C1017" s="132" t="b">
        <v>1</v>
      </c>
      <c r="D1017" s="133">
        <v>44452.0</v>
      </c>
      <c r="E1017" s="128" t="str">
        <f t="shared" si="29"/>
        <v>#VALUE!</v>
      </c>
      <c r="F1017" s="128" t="str">
        <f t="shared" si="30"/>
        <v>#VALUE!</v>
      </c>
      <c r="G1017" s="134" t="str">
        <f t="shared" si="31"/>
        <v>OPI RX</v>
      </c>
      <c r="H1017" s="134" t="str">
        <f t="shared" si="32"/>
        <v>OPI RX</v>
      </c>
      <c r="I1017" s="128" t="str">
        <f t="shared" si="33"/>
        <v>#VALUE!</v>
      </c>
      <c r="J1017" s="128" t="str">
        <f t="shared" si="34"/>
        <v>#VALUE!</v>
      </c>
      <c r="K1017" s="128" t="str">
        <f t="shared" si="35"/>
        <v>#VALUE!</v>
      </c>
      <c r="L1017" s="128" t="str">
        <f t="shared" si="36"/>
        <v>#VALUE!</v>
      </c>
      <c r="M1017" s="134" t="str">
        <f t="shared" si="37"/>
        <v>OPI RX</v>
      </c>
      <c r="N1017" s="128" t="str">
        <f t="shared" si="38"/>
        <v>#VALUE!</v>
      </c>
      <c r="O1017" s="128" t="str">
        <f t="shared" si="39"/>
        <v>#VALUE!</v>
      </c>
      <c r="P1017" s="135" t="str">
        <f t="shared" si="12"/>
        <v>OPIOIDS</v>
      </c>
      <c r="Q1017" s="4" t="b">
        <v>1</v>
      </c>
      <c r="R1017" s="135" t="str">
        <f t="shared" si="41"/>
        <v>HIGH</v>
      </c>
      <c r="S1017" s="3"/>
      <c r="T1017" s="136">
        <f t="shared" si="42"/>
        <v>44452</v>
      </c>
      <c r="U1017" s="4" t="str">
        <f t="shared" si="15"/>
        <v>DUE COMM</v>
      </c>
      <c r="V1017" s="4" t="str">
        <f t="shared" si="16"/>
        <v> </v>
      </c>
      <c r="W1017" s="123"/>
      <c r="X1017" s="123"/>
      <c r="Y1017" s="123"/>
      <c r="Z1017" s="123"/>
      <c r="AA1017" s="123"/>
      <c r="AB1017" s="123"/>
      <c r="AC1017" s="123"/>
      <c r="AD1017" s="123"/>
      <c r="AE1017" s="123"/>
    </row>
    <row r="1018">
      <c r="A1018" s="137">
        <v>13843.0</v>
      </c>
      <c r="B1018" s="131" t="s">
        <v>6842</v>
      </c>
      <c r="C1018" s="132" t="b">
        <v>1</v>
      </c>
      <c r="D1018" s="133">
        <v>44390.0</v>
      </c>
      <c r="E1018" s="134" t="str">
        <f t="shared" si="29"/>
        <v>OPI RX</v>
      </c>
      <c r="F1018" s="128" t="str">
        <f t="shared" si="30"/>
        <v>#VALUE!</v>
      </c>
      <c r="G1018" s="128" t="str">
        <f t="shared" si="31"/>
        <v>#VALUE!</v>
      </c>
      <c r="H1018" s="128" t="str">
        <f t="shared" si="32"/>
        <v>#VALUE!</v>
      </c>
      <c r="I1018" s="128" t="str">
        <f t="shared" si="33"/>
        <v>#VALUE!</v>
      </c>
      <c r="J1018" s="128" t="str">
        <f t="shared" si="34"/>
        <v>#VALUE!</v>
      </c>
      <c r="K1018" s="128" t="str">
        <f t="shared" si="35"/>
        <v>#VALUE!</v>
      </c>
      <c r="L1018" s="128" t="str">
        <f t="shared" si="36"/>
        <v>#VALUE!</v>
      </c>
      <c r="M1018" s="134" t="str">
        <f t="shared" si="37"/>
        <v>OPI RX</v>
      </c>
      <c r="N1018" s="128" t="str">
        <f t="shared" si="38"/>
        <v>#VALUE!</v>
      </c>
      <c r="O1018" s="128" t="str">
        <f t="shared" si="39"/>
        <v>#VALUE!</v>
      </c>
      <c r="P1018" s="135" t="str">
        <f t="shared" si="12"/>
        <v>OPIOIDS</v>
      </c>
      <c r="Q1018" s="4" t="b">
        <v>0</v>
      </c>
      <c r="R1018" s="4" t="str">
        <f t="shared" si="41"/>
        <v>LOW</v>
      </c>
      <c r="S1018" s="3"/>
      <c r="T1018" s="136">
        <f t="shared" si="42"/>
        <v>44390</v>
      </c>
      <c r="U1018" s="4" t="str">
        <f t="shared" si="15"/>
        <v>DUE COMM</v>
      </c>
      <c r="V1018" s="4" t="str">
        <f t="shared" si="16"/>
        <v> </v>
      </c>
      <c r="W1018" s="123"/>
      <c r="X1018" s="123"/>
      <c r="Y1018" s="123"/>
      <c r="Z1018" s="123"/>
      <c r="AA1018" s="123"/>
      <c r="AB1018" s="123"/>
      <c r="AC1018" s="123"/>
      <c r="AD1018" s="123"/>
      <c r="AE1018" s="123"/>
    </row>
    <row r="1019">
      <c r="A1019" s="130">
        <v>13844.0</v>
      </c>
      <c r="B1019" s="131" t="s">
        <v>6461</v>
      </c>
      <c r="C1019" s="132" t="b">
        <v>1</v>
      </c>
      <c r="D1019" s="133">
        <v>44539.0</v>
      </c>
      <c r="E1019" s="128" t="str">
        <f t="shared" si="29"/>
        <v>#VALUE!</v>
      </c>
      <c r="F1019" s="128" t="str">
        <f t="shared" si="30"/>
        <v>#VALUE!</v>
      </c>
      <c r="G1019" s="128" t="str">
        <f t="shared" si="31"/>
        <v>#VALUE!</v>
      </c>
      <c r="H1019" s="128" t="str">
        <f t="shared" si="32"/>
        <v>#VALUE!</v>
      </c>
      <c r="I1019" s="128" t="str">
        <f t="shared" si="33"/>
        <v>#VALUE!</v>
      </c>
      <c r="J1019" s="128" t="str">
        <f t="shared" si="34"/>
        <v>#VALUE!</v>
      </c>
      <c r="K1019" s="128" t="str">
        <f t="shared" si="35"/>
        <v>#VALUE!</v>
      </c>
      <c r="L1019" s="128" t="str">
        <f t="shared" si="36"/>
        <v>#VALUE!</v>
      </c>
      <c r="M1019" s="128" t="str">
        <f t="shared" si="37"/>
        <v>#VALUE!</v>
      </c>
      <c r="N1019" s="128" t="str">
        <f t="shared" si="38"/>
        <v>#VALUE!</v>
      </c>
      <c r="O1019" s="128" t="str">
        <f t="shared" si="39"/>
        <v>#VALUE!</v>
      </c>
      <c r="P1019" s="4" t="str">
        <f t="shared" si="12"/>
        <v>NO RX</v>
      </c>
      <c r="Q1019" s="2" t="b">
        <v>0</v>
      </c>
      <c r="R1019" s="4" t="str">
        <f t="shared" si="41"/>
        <v>LOW</v>
      </c>
      <c r="S1019" s="3">
        <v>44159.0</v>
      </c>
      <c r="T1019" s="136">
        <f t="shared" si="42"/>
        <v>44539</v>
      </c>
      <c r="U1019" s="4" t="str">
        <f t="shared" si="15"/>
        <v>DUE COMM</v>
      </c>
      <c r="V1019" s="4" t="str">
        <f t="shared" si="16"/>
        <v> </v>
      </c>
      <c r="W1019" s="123"/>
      <c r="X1019" s="123"/>
      <c r="Y1019" s="123"/>
      <c r="Z1019" s="123"/>
      <c r="AA1019" s="123"/>
      <c r="AB1019" s="123"/>
      <c r="AC1019" s="123"/>
      <c r="AD1019" s="123"/>
      <c r="AE1019" s="123"/>
    </row>
    <row r="1020">
      <c r="A1020" s="130">
        <v>13847.0</v>
      </c>
      <c r="B1020" s="131" t="s">
        <v>6598</v>
      </c>
      <c r="C1020" s="139" t="b">
        <v>1</v>
      </c>
      <c r="D1020" s="133">
        <v>44519.0</v>
      </c>
      <c r="E1020" s="128" t="str">
        <f t="shared" si="29"/>
        <v>#VALUE!</v>
      </c>
      <c r="F1020" s="134" t="str">
        <f t="shared" si="30"/>
        <v>OPI RX</v>
      </c>
      <c r="G1020" s="128" t="str">
        <f t="shared" si="31"/>
        <v>#VALUE!</v>
      </c>
      <c r="H1020" s="128" t="str">
        <f t="shared" si="32"/>
        <v>#VALUE!</v>
      </c>
      <c r="I1020" s="128" t="str">
        <f t="shared" si="33"/>
        <v>#VALUE!</v>
      </c>
      <c r="J1020" s="128" t="str">
        <f t="shared" si="34"/>
        <v>#VALUE!</v>
      </c>
      <c r="K1020" s="128" t="str">
        <f t="shared" si="35"/>
        <v>#VALUE!</v>
      </c>
      <c r="L1020" s="128" t="str">
        <f t="shared" si="36"/>
        <v>#VALUE!</v>
      </c>
      <c r="M1020" s="128" t="str">
        <f t="shared" si="37"/>
        <v>#VALUE!</v>
      </c>
      <c r="N1020" s="128" t="str">
        <f t="shared" si="38"/>
        <v>#VALUE!</v>
      </c>
      <c r="O1020" s="128" t="str">
        <f t="shared" si="39"/>
        <v>#VALUE!</v>
      </c>
      <c r="P1020" s="135" t="str">
        <f t="shared" si="12"/>
        <v>OPIOIDS</v>
      </c>
      <c r="Q1020" s="4" t="b">
        <v>0</v>
      </c>
      <c r="R1020" s="4" t="str">
        <f t="shared" si="41"/>
        <v>LOW</v>
      </c>
      <c r="S1020" s="3">
        <v>44166.0</v>
      </c>
      <c r="T1020" s="136">
        <f t="shared" si="42"/>
        <v>44519</v>
      </c>
      <c r="U1020" s="4" t="str">
        <f t="shared" si="15"/>
        <v>DUE COMM</v>
      </c>
      <c r="V1020" s="4" t="str">
        <f t="shared" si="16"/>
        <v> </v>
      </c>
      <c r="W1020" s="123"/>
      <c r="X1020" s="123"/>
      <c r="Y1020" s="123"/>
      <c r="Z1020" s="123"/>
      <c r="AA1020" s="123"/>
      <c r="AB1020" s="123"/>
      <c r="AC1020" s="123"/>
      <c r="AD1020" s="123"/>
      <c r="AE1020" s="123"/>
    </row>
    <row r="1021">
      <c r="A1021" s="130">
        <v>13850.0</v>
      </c>
      <c r="B1021" s="131" t="s">
        <v>6522</v>
      </c>
      <c r="C1021" s="139" t="b">
        <v>1</v>
      </c>
      <c r="D1021" s="133">
        <v>44495.0</v>
      </c>
      <c r="E1021" s="128" t="str">
        <f t="shared" si="29"/>
        <v>#VALUE!</v>
      </c>
      <c r="F1021" s="134" t="str">
        <f t="shared" si="30"/>
        <v>OPI RX</v>
      </c>
      <c r="G1021" s="128" t="str">
        <f t="shared" si="31"/>
        <v>#VALUE!</v>
      </c>
      <c r="H1021" s="128" t="str">
        <f t="shared" si="32"/>
        <v>#VALUE!</v>
      </c>
      <c r="I1021" s="128" t="str">
        <f t="shared" si="33"/>
        <v>#VALUE!</v>
      </c>
      <c r="J1021" s="128" t="str">
        <f t="shared" si="34"/>
        <v>#VALUE!</v>
      </c>
      <c r="K1021" s="128" t="str">
        <f t="shared" si="35"/>
        <v>#VALUE!</v>
      </c>
      <c r="L1021" s="128" t="str">
        <f t="shared" si="36"/>
        <v>#VALUE!</v>
      </c>
      <c r="M1021" s="128" t="str">
        <f t="shared" si="37"/>
        <v>#VALUE!</v>
      </c>
      <c r="N1021" s="128" t="str">
        <f t="shared" si="38"/>
        <v>#VALUE!</v>
      </c>
      <c r="O1021" s="128" t="str">
        <f t="shared" si="39"/>
        <v>#VALUE!</v>
      </c>
      <c r="P1021" s="135" t="str">
        <f t="shared" si="12"/>
        <v>OPIOIDS</v>
      </c>
      <c r="Q1021" s="4" t="b">
        <v>0</v>
      </c>
      <c r="R1021" s="4" t="str">
        <f t="shared" si="41"/>
        <v>LOW</v>
      </c>
      <c r="S1021" s="3">
        <v>44166.0</v>
      </c>
      <c r="T1021" s="136">
        <f t="shared" si="42"/>
        <v>44495</v>
      </c>
      <c r="U1021" s="4" t="str">
        <f t="shared" si="15"/>
        <v>DUE COMM</v>
      </c>
      <c r="V1021" s="4" t="str">
        <f t="shared" si="16"/>
        <v> </v>
      </c>
      <c r="W1021" s="123"/>
      <c r="X1021" s="123"/>
      <c r="Y1021" s="123"/>
      <c r="Z1021" s="123"/>
      <c r="AA1021" s="123"/>
      <c r="AB1021" s="123"/>
      <c r="AC1021" s="123"/>
      <c r="AD1021" s="123"/>
      <c r="AE1021" s="123"/>
    </row>
    <row r="1022">
      <c r="A1022" s="137">
        <v>13853.0</v>
      </c>
      <c r="B1022" s="138" t="s">
        <v>6563</v>
      </c>
      <c r="C1022" s="132" t="b">
        <v>1</v>
      </c>
      <c r="D1022" s="133">
        <v>44384.0</v>
      </c>
      <c r="E1022" s="128" t="str">
        <f t="shared" si="29"/>
        <v>#VALUE!</v>
      </c>
      <c r="F1022" s="134" t="str">
        <f t="shared" si="30"/>
        <v>OPI RX</v>
      </c>
      <c r="G1022" s="128" t="str">
        <f t="shared" si="31"/>
        <v>#VALUE!</v>
      </c>
      <c r="H1022" s="128" t="str">
        <f t="shared" si="32"/>
        <v>#VALUE!</v>
      </c>
      <c r="I1022" s="128" t="str">
        <f t="shared" si="33"/>
        <v>#VALUE!</v>
      </c>
      <c r="J1022" s="128" t="str">
        <f t="shared" si="34"/>
        <v>#VALUE!</v>
      </c>
      <c r="K1022" s="128" t="str">
        <f t="shared" si="35"/>
        <v>#VALUE!</v>
      </c>
      <c r="L1022" s="128" t="str">
        <f t="shared" si="36"/>
        <v>#VALUE!</v>
      </c>
      <c r="M1022" s="128" t="str">
        <f t="shared" si="37"/>
        <v>#VALUE!</v>
      </c>
      <c r="N1022" s="128" t="str">
        <f t="shared" si="38"/>
        <v>#VALUE!</v>
      </c>
      <c r="O1022" s="128" t="str">
        <f t="shared" si="39"/>
        <v>#VALUE!</v>
      </c>
      <c r="P1022" s="135" t="str">
        <f t="shared" si="12"/>
        <v>OPIOIDS</v>
      </c>
      <c r="Q1022" s="4" t="b">
        <v>0</v>
      </c>
      <c r="R1022" s="4" t="str">
        <f t="shared" si="41"/>
        <v>LOW</v>
      </c>
      <c r="S1022" s="3"/>
      <c r="T1022" s="136">
        <f t="shared" si="42"/>
        <v>44384</v>
      </c>
      <c r="U1022" s="4" t="str">
        <f t="shared" si="15"/>
        <v>DUE COMM</v>
      </c>
      <c r="V1022" s="4" t="str">
        <f t="shared" si="16"/>
        <v> </v>
      </c>
      <c r="W1022" s="123"/>
      <c r="X1022" s="123"/>
      <c r="Y1022" s="123"/>
      <c r="Z1022" s="123"/>
      <c r="AA1022" s="123"/>
      <c r="AB1022" s="123"/>
      <c r="AC1022" s="123"/>
      <c r="AD1022" s="123"/>
      <c r="AE1022" s="123"/>
    </row>
    <row r="1023">
      <c r="A1023" s="137">
        <v>13860.0</v>
      </c>
      <c r="B1023" s="138" t="s">
        <v>6476</v>
      </c>
      <c r="C1023" s="132" t="b">
        <v>1</v>
      </c>
      <c r="D1023" s="133">
        <v>44497.0</v>
      </c>
      <c r="E1023" s="128" t="str">
        <f t="shared" si="29"/>
        <v>#VALUE!</v>
      </c>
      <c r="F1023" s="128" t="str">
        <f t="shared" si="30"/>
        <v>#VALUE!</v>
      </c>
      <c r="G1023" s="134" t="str">
        <f t="shared" si="31"/>
        <v>OPI RX</v>
      </c>
      <c r="H1023" s="128" t="str">
        <f t="shared" si="32"/>
        <v>#VALUE!</v>
      </c>
      <c r="I1023" s="128" t="str">
        <f t="shared" si="33"/>
        <v>#VALUE!</v>
      </c>
      <c r="J1023" s="128" t="str">
        <f t="shared" si="34"/>
        <v>#VALUE!</v>
      </c>
      <c r="K1023" s="128" t="str">
        <f t="shared" si="35"/>
        <v>#VALUE!</v>
      </c>
      <c r="L1023" s="128" t="str">
        <f t="shared" si="36"/>
        <v>#VALUE!</v>
      </c>
      <c r="M1023" s="128" t="str">
        <f t="shared" si="37"/>
        <v>#VALUE!</v>
      </c>
      <c r="N1023" s="128" t="str">
        <f t="shared" si="38"/>
        <v>#VALUE!</v>
      </c>
      <c r="O1023" s="128" t="str">
        <f t="shared" si="39"/>
        <v>#VALUE!</v>
      </c>
      <c r="P1023" s="135" t="str">
        <f t="shared" si="12"/>
        <v>OPIOIDS</v>
      </c>
      <c r="Q1023" s="4" t="b">
        <v>0</v>
      </c>
      <c r="R1023" s="4" t="str">
        <f t="shared" si="41"/>
        <v>LOW</v>
      </c>
      <c r="S1023" s="3">
        <v>44166.0</v>
      </c>
      <c r="T1023" s="136">
        <f t="shared" si="42"/>
        <v>44497</v>
      </c>
      <c r="U1023" s="4" t="str">
        <f t="shared" si="15"/>
        <v>DUE COMM</v>
      </c>
      <c r="V1023" s="4" t="str">
        <f t="shared" si="16"/>
        <v> </v>
      </c>
      <c r="W1023" s="123"/>
      <c r="X1023" s="123"/>
      <c r="Y1023" s="123"/>
      <c r="Z1023" s="123"/>
      <c r="AA1023" s="123"/>
      <c r="AB1023" s="123"/>
      <c r="AC1023" s="123"/>
      <c r="AD1023" s="123"/>
      <c r="AE1023" s="123"/>
    </row>
    <row r="1024">
      <c r="A1024" s="130">
        <v>13861.0</v>
      </c>
      <c r="B1024" s="131" t="s">
        <v>6477</v>
      </c>
      <c r="C1024" s="132" t="b">
        <v>1</v>
      </c>
      <c r="D1024" s="133">
        <v>44404.0</v>
      </c>
      <c r="E1024" s="128" t="str">
        <f t="shared" si="29"/>
        <v>#VALUE!</v>
      </c>
      <c r="F1024" s="128" t="str">
        <f t="shared" si="30"/>
        <v>#VALUE!</v>
      </c>
      <c r="G1024" s="128" t="str">
        <f t="shared" si="31"/>
        <v>#VALUE!</v>
      </c>
      <c r="H1024" s="128" t="str">
        <f t="shared" si="32"/>
        <v>#VALUE!</v>
      </c>
      <c r="I1024" s="128" t="str">
        <f t="shared" si="33"/>
        <v>#VALUE!</v>
      </c>
      <c r="J1024" s="128" t="str">
        <f t="shared" si="34"/>
        <v>#VALUE!</v>
      </c>
      <c r="K1024" s="128" t="str">
        <f t="shared" si="35"/>
        <v>#VALUE!</v>
      </c>
      <c r="L1024" s="128" t="str">
        <f t="shared" si="36"/>
        <v>#VALUE!</v>
      </c>
      <c r="M1024" s="128" t="str">
        <f t="shared" si="37"/>
        <v>#VALUE!</v>
      </c>
      <c r="N1024" s="128" t="str">
        <f t="shared" si="38"/>
        <v>#VALUE!</v>
      </c>
      <c r="O1024" s="128" t="str">
        <f t="shared" si="39"/>
        <v>#VALUE!</v>
      </c>
      <c r="P1024" s="4" t="str">
        <f t="shared" si="12"/>
        <v>NO RX</v>
      </c>
      <c r="Q1024" s="2" t="b">
        <v>0</v>
      </c>
      <c r="R1024" s="4" t="str">
        <f t="shared" si="41"/>
        <v>LOW</v>
      </c>
      <c r="S1024" s="3"/>
      <c r="T1024" s="136">
        <f t="shared" si="42"/>
        <v>44404</v>
      </c>
      <c r="U1024" s="4" t="str">
        <f t="shared" si="15"/>
        <v>DUE COMM</v>
      </c>
      <c r="V1024" s="4" t="str">
        <f t="shared" si="16"/>
        <v> </v>
      </c>
      <c r="W1024" s="123"/>
      <c r="X1024" s="123"/>
      <c r="Y1024" s="123"/>
      <c r="Z1024" s="123"/>
      <c r="AA1024" s="123"/>
      <c r="AB1024" s="123"/>
      <c r="AC1024" s="123"/>
      <c r="AD1024" s="123"/>
      <c r="AE1024" s="123"/>
    </row>
    <row r="1025">
      <c r="A1025" s="151">
        <v>13863.0</v>
      </c>
      <c r="B1025" s="134" t="s">
        <v>6843</v>
      </c>
      <c r="C1025" s="132" t="b">
        <v>1</v>
      </c>
      <c r="D1025" s="133">
        <v>44454.0</v>
      </c>
      <c r="E1025" s="128" t="str">
        <f t="shared" si="29"/>
        <v>#VALUE!</v>
      </c>
      <c r="F1025" s="128" t="str">
        <f t="shared" si="30"/>
        <v>#VALUE!</v>
      </c>
      <c r="G1025" s="128" t="str">
        <f t="shared" si="31"/>
        <v>#VALUE!</v>
      </c>
      <c r="H1025" s="128" t="str">
        <f t="shared" si="32"/>
        <v>#VALUE!</v>
      </c>
      <c r="I1025" s="128" t="str">
        <f t="shared" si="33"/>
        <v>#VALUE!</v>
      </c>
      <c r="J1025" s="128" t="str">
        <f t="shared" si="34"/>
        <v>#VALUE!</v>
      </c>
      <c r="K1025" s="128" t="str">
        <f t="shared" si="35"/>
        <v>#VALUE!</v>
      </c>
      <c r="L1025" s="128" t="str">
        <f t="shared" si="36"/>
        <v>#VALUE!</v>
      </c>
      <c r="M1025" s="134" t="str">
        <f t="shared" si="37"/>
        <v>OPI RX</v>
      </c>
      <c r="N1025" s="128" t="str">
        <f t="shared" si="38"/>
        <v>#VALUE!</v>
      </c>
      <c r="O1025" s="128" t="str">
        <f t="shared" si="39"/>
        <v>#VALUE!</v>
      </c>
      <c r="P1025" s="135" t="str">
        <f t="shared" si="12"/>
        <v>OPIOIDS</v>
      </c>
      <c r="Q1025" s="4" t="b">
        <v>0</v>
      </c>
      <c r="R1025" s="4" t="str">
        <f t="shared" si="41"/>
        <v>LOW</v>
      </c>
      <c r="S1025" s="3"/>
      <c r="T1025" s="136">
        <f t="shared" si="42"/>
        <v>44454</v>
      </c>
      <c r="U1025" s="4" t="str">
        <f t="shared" si="15"/>
        <v>DUE COMM</v>
      </c>
      <c r="V1025" s="4" t="str">
        <f t="shared" si="16"/>
        <v> </v>
      </c>
      <c r="W1025" s="123"/>
      <c r="X1025" s="123"/>
      <c r="Y1025" s="123"/>
      <c r="Z1025" s="123"/>
      <c r="AA1025" s="123"/>
      <c r="AB1025" s="123"/>
      <c r="AC1025" s="123"/>
      <c r="AD1025" s="123"/>
      <c r="AE1025" s="123"/>
    </row>
    <row r="1026">
      <c r="A1026" s="130">
        <v>13866.0</v>
      </c>
      <c r="B1026" s="131" t="s">
        <v>6486</v>
      </c>
      <c r="C1026" s="139" t="b">
        <v>1</v>
      </c>
      <c r="D1026" s="133">
        <v>44384.0</v>
      </c>
      <c r="E1026" s="128" t="str">
        <f t="shared" si="29"/>
        <v>#VALUE!</v>
      </c>
      <c r="F1026" s="128" t="str">
        <f t="shared" si="30"/>
        <v>#VALUE!</v>
      </c>
      <c r="G1026" s="128" t="str">
        <f t="shared" si="31"/>
        <v>#VALUE!</v>
      </c>
      <c r="H1026" s="128" t="str">
        <f t="shared" si="32"/>
        <v>#VALUE!</v>
      </c>
      <c r="I1026" s="128" t="str">
        <f t="shared" si="33"/>
        <v>#VALUE!</v>
      </c>
      <c r="J1026" s="128" t="str">
        <f t="shared" si="34"/>
        <v>#VALUE!</v>
      </c>
      <c r="K1026" s="128" t="str">
        <f t="shared" si="35"/>
        <v>#VALUE!</v>
      </c>
      <c r="L1026" s="128" t="str">
        <f t="shared" si="36"/>
        <v>#VALUE!</v>
      </c>
      <c r="M1026" s="134" t="str">
        <f t="shared" si="37"/>
        <v>OPI RX</v>
      </c>
      <c r="N1026" s="128" t="str">
        <f t="shared" si="38"/>
        <v>#VALUE!</v>
      </c>
      <c r="O1026" s="128" t="str">
        <f t="shared" si="39"/>
        <v>#VALUE!</v>
      </c>
      <c r="P1026" s="135" t="str">
        <f t="shared" si="12"/>
        <v>OPIOIDS</v>
      </c>
      <c r="Q1026" s="4" t="b">
        <v>0</v>
      </c>
      <c r="R1026" s="4" t="str">
        <f t="shared" si="41"/>
        <v>LOW</v>
      </c>
      <c r="S1026" s="3"/>
      <c r="T1026" s="136">
        <f t="shared" si="42"/>
        <v>44384</v>
      </c>
      <c r="U1026" s="4" t="str">
        <f t="shared" si="15"/>
        <v>DUE COMM</v>
      </c>
      <c r="V1026" s="4" t="str">
        <f t="shared" si="16"/>
        <v> </v>
      </c>
      <c r="W1026" s="123"/>
      <c r="X1026" s="123"/>
      <c r="Y1026" s="123"/>
      <c r="Z1026" s="123"/>
      <c r="AA1026" s="123"/>
      <c r="AB1026" s="123"/>
      <c r="AC1026" s="123"/>
      <c r="AD1026" s="123"/>
      <c r="AE1026" s="123"/>
    </row>
    <row r="1027">
      <c r="A1027" s="130">
        <v>13880.0</v>
      </c>
      <c r="B1027" s="131" t="s">
        <v>6535</v>
      </c>
      <c r="C1027" s="139" t="b">
        <v>1</v>
      </c>
      <c r="D1027" s="133">
        <v>44510.0</v>
      </c>
      <c r="E1027" s="128" t="str">
        <f t="shared" si="29"/>
        <v>#VALUE!</v>
      </c>
      <c r="F1027" s="128" t="str">
        <f t="shared" si="30"/>
        <v>#VALUE!</v>
      </c>
      <c r="G1027" s="128" t="str">
        <f t="shared" si="31"/>
        <v>#VALUE!</v>
      </c>
      <c r="H1027" s="128" t="str">
        <f t="shared" si="32"/>
        <v>#VALUE!</v>
      </c>
      <c r="I1027" s="128" t="str">
        <f t="shared" si="33"/>
        <v>#VALUE!</v>
      </c>
      <c r="J1027" s="128" t="str">
        <f t="shared" si="34"/>
        <v>#VALUE!</v>
      </c>
      <c r="K1027" s="128" t="str">
        <f t="shared" si="35"/>
        <v>#VALUE!</v>
      </c>
      <c r="L1027" s="128" t="str">
        <f t="shared" si="36"/>
        <v>#VALUE!</v>
      </c>
      <c r="M1027" s="128" t="str">
        <f t="shared" si="37"/>
        <v>#VALUE!</v>
      </c>
      <c r="N1027" s="128" t="str">
        <f t="shared" si="38"/>
        <v>#VALUE!</v>
      </c>
      <c r="O1027" s="128" t="str">
        <f t="shared" si="39"/>
        <v>#VALUE!</v>
      </c>
      <c r="P1027" s="4" t="str">
        <f t="shared" si="12"/>
        <v>NO RX</v>
      </c>
      <c r="Q1027" s="4" t="b">
        <v>1</v>
      </c>
      <c r="R1027" s="135" t="str">
        <f t="shared" si="41"/>
        <v>HIGH</v>
      </c>
      <c r="S1027" s="3">
        <v>44165.0</v>
      </c>
      <c r="T1027" s="136">
        <f t="shared" si="42"/>
        <v>44510</v>
      </c>
      <c r="U1027" s="4" t="str">
        <f t="shared" si="15"/>
        <v>DUE COMM</v>
      </c>
      <c r="V1027" s="4" t="str">
        <f t="shared" si="16"/>
        <v> </v>
      </c>
      <c r="W1027" s="123"/>
      <c r="X1027" s="123"/>
      <c r="Y1027" s="123"/>
      <c r="Z1027" s="123"/>
      <c r="AA1027" s="123"/>
      <c r="AB1027" s="123"/>
      <c r="AC1027" s="123"/>
      <c r="AD1027" s="123"/>
      <c r="AE1027" s="123"/>
    </row>
    <row r="1028">
      <c r="A1028" s="127">
        <v>13881.0</v>
      </c>
      <c r="B1028" s="2" t="s">
        <v>6461</v>
      </c>
      <c r="C1028" s="122" t="b">
        <v>0</v>
      </c>
      <c r="D1028" s="3" t="s">
        <v>6461</v>
      </c>
      <c r="E1028" s="128" t="str">
        <f t="shared" si="29"/>
        <v>#VALUE!</v>
      </c>
      <c r="F1028" s="128" t="str">
        <f t="shared" si="30"/>
        <v>#VALUE!</v>
      </c>
      <c r="G1028" s="128" t="str">
        <f t="shared" si="31"/>
        <v>#VALUE!</v>
      </c>
      <c r="H1028" s="128" t="str">
        <f t="shared" si="32"/>
        <v>#VALUE!</v>
      </c>
      <c r="I1028" s="128" t="str">
        <f t="shared" si="33"/>
        <v>#VALUE!</v>
      </c>
      <c r="J1028" s="128" t="str">
        <f t="shared" si="34"/>
        <v>#VALUE!</v>
      </c>
      <c r="K1028" s="128" t="str">
        <f t="shared" si="35"/>
        <v>#VALUE!</v>
      </c>
      <c r="L1028" s="128" t="str">
        <f t="shared" si="36"/>
        <v>#VALUE!</v>
      </c>
      <c r="M1028" s="128" t="str">
        <f t="shared" si="37"/>
        <v>#VALUE!</v>
      </c>
      <c r="N1028" s="128" t="str">
        <f t="shared" si="38"/>
        <v>#VALUE!</v>
      </c>
      <c r="O1028" s="128" t="str">
        <f t="shared" si="39"/>
        <v>#VALUE!</v>
      </c>
      <c r="P1028" s="4" t="str">
        <f t="shared" si="12"/>
        <v>NO RX</v>
      </c>
      <c r="Q1028" s="4" t="b">
        <v>0</v>
      </c>
      <c r="R1028" s="4" t="str">
        <f t="shared" si="41"/>
        <v>LOW</v>
      </c>
      <c r="S1028" s="3"/>
      <c r="T1028" s="3" t="str">
        <f t="shared" si="42"/>
        <v> - </v>
      </c>
      <c r="U1028" s="4" t="str">
        <f t="shared" si="15"/>
        <v>DUE COMM</v>
      </c>
      <c r="V1028" s="4" t="str">
        <f t="shared" si="16"/>
        <v> </v>
      </c>
      <c r="W1028" s="123"/>
      <c r="X1028" s="123"/>
      <c r="Y1028" s="123"/>
      <c r="Z1028" s="123"/>
      <c r="AA1028" s="123"/>
      <c r="AB1028" s="123"/>
      <c r="AC1028" s="123"/>
      <c r="AD1028" s="123"/>
      <c r="AE1028" s="123"/>
    </row>
    <row r="1029">
      <c r="A1029" s="130">
        <v>13884.0</v>
      </c>
      <c r="B1029" s="131" t="s">
        <v>6673</v>
      </c>
      <c r="C1029" s="139" t="b">
        <v>1</v>
      </c>
      <c r="D1029" s="133">
        <v>44494.0</v>
      </c>
      <c r="E1029" s="128" t="str">
        <f t="shared" si="29"/>
        <v>#VALUE!</v>
      </c>
      <c r="F1029" s="128" t="str">
        <f t="shared" si="30"/>
        <v>#VALUE!</v>
      </c>
      <c r="G1029" s="134" t="str">
        <f t="shared" si="31"/>
        <v>OPI RX</v>
      </c>
      <c r="H1029" s="128" t="str">
        <f t="shared" si="32"/>
        <v>#VALUE!</v>
      </c>
      <c r="I1029" s="128" t="str">
        <f t="shared" si="33"/>
        <v>#VALUE!</v>
      </c>
      <c r="J1029" s="128" t="str">
        <f t="shared" si="34"/>
        <v>#VALUE!</v>
      </c>
      <c r="K1029" s="128" t="str">
        <f t="shared" si="35"/>
        <v>#VALUE!</v>
      </c>
      <c r="L1029" s="128" t="str">
        <f t="shared" si="36"/>
        <v>#VALUE!</v>
      </c>
      <c r="M1029" s="128" t="str">
        <f t="shared" si="37"/>
        <v>#VALUE!</v>
      </c>
      <c r="N1029" s="128" t="str">
        <f t="shared" si="38"/>
        <v>#VALUE!</v>
      </c>
      <c r="O1029" s="128" t="str">
        <f t="shared" si="39"/>
        <v>#VALUE!</v>
      </c>
      <c r="P1029" s="135" t="str">
        <f t="shared" si="12"/>
        <v>OPIOIDS</v>
      </c>
      <c r="Q1029" s="4" t="b">
        <v>0</v>
      </c>
      <c r="R1029" s="4" t="str">
        <f t="shared" si="41"/>
        <v>LOW</v>
      </c>
      <c r="S1029" s="3">
        <v>44272.0</v>
      </c>
      <c r="T1029" s="136">
        <f t="shared" si="42"/>
        <v>44494</v>
      </c>
      <c r="U1029" s="4" t="str">
        <f t="shared" si="15"/>
        <v> </v>
      </c>
      <c r="V1029" s="4" t="str">
        <f t="shared" si="16"/>
        <v> </v>
      </c>
      <c r="W1029" s="123"/>
      <c r="X1029" s="123"/>
      <c r="Y1029" s="123"/>
      <c r="Z1029" s="123"/>
      <c r="AA1029" s="123"/>
      <c r="AB1029" s="123"/>
      <c r="AC1029" s="123"/>
      <c r="AD1029" s="123"/>
      <c r="AE1029" s="123"/>
    </row>
    <row r="1030">
      <c r="A1030" s="137">
        <v>13885.0</v>
      </c>
      <c r="B1030" s="138" t="s">
        <v>6844</v>
      </c>
      <c r="C1030" s="139" t="b">
        <v>1</v>
      </c>
      <c r="D1030" s="133">
        <v>44511.0</v>
      </c>
      <c r="E1030" s="128" t="str">
        <f t="shared" si="29"/>
        <v>#VALUE!</v>
      </c>
      <c r="F1030" s="134" t="str">
        <f t="shared" si="30"/>
        <v>OPI RX</v>
      </c>
      <c r="G1030" s="128" t="str">
        <f t="shared" si="31"/>
        <v>#VALUE!</v>
      </c>
      <c r="H1030" s="134" t="str">
        <f t="shared" si="32"/>
        <v>OPI RX</v>
      </c>
      <c r="I1030" s="128" t="str">
        <f t="shared" si="33"/>
        <v>#VALUE!</v>
      </c>
      <c r="J1030" s="128" t="str">
        <f t="shared" si="34"/>
        <v>#VALUE!</v>
      </c>
      <c r="K1030" s="128" t="str">
        <f t="shared" si="35"/>
        <v>#VALUE!</v>
      </c>
      <c r="L1030" s="128" t="str">
        <f t="shared" si="36"/>
        <v>#VALUE!</v>
      </c>
      <c r="M1030" s="128" t="str">
        <f t="shared" si="37"/>
        <v>#VALUE!</v>
      </c>
      <c r="N1030" s="128" t="str">
        <f t="shared" si="38"/>
        <v>#VALUE!</v>
      </c>
      <c r="O1030" s="128" t="str">
        <f t="shared" si="39"/>
        <v>#VALUE!</v>
      </c>
      <c r="P1030" s="135" t="str">
        <f t="shared" si="12"/>
        <v>OPIOIDS</v>
      </c>
      <c r="Q1030" s="4" t="b">
        <v>1</v>
      </c>
      <c r="R1030" s="135" t="str">
        <f t="shared" si="41"/>
        <v>HIGH</v>
      </c>
      <c r="S1030" s="3">
        <v>44172.0</v>
      </c>
      <c r="T1030" s="136">
        <f t="shared" si="42"/>
        <v>44511</v>
      </c>
      <c r="U1030" s="4" t="str">
        <f t="shared" si="15"/>
        <v>DUE COMM</v>
      </c>
      <c r="V1030" s="4" t="str">
        <f t="shared" si="16"/>
        <v> </v>
      </c>
      <c r="W1030" s="123"/>
      <c r="X1030" s="123"/>
      <c r="Y1030" s="123"/>
      <c r="Z1030" s="123"/>
      <c r="AA1030" s="123"/>
      <c r="AB1030" s="123"/>
      <c r="AC1030" s="123"/>
      <c r="AD1030" s="123"/>
      <c r="AE1030" s="123"/>
    </row>
    <row r="1031">
      <c r="A1031" s="137">
        <v>13889.0</v>
      </c>
      <c r="B1031" s="138" t="s">
        <v>6500</v>
      </c>
      <c r="C1031" s="139" t="b">
        <v>1</v>
      </c>
      <c r="D1031" s="133">
        <v>44496.0</v>
      </c>
      <c r="E1031" s="128" t="str">
        <f t="shared" si="29"/>
        <v>#VALUE!</v>
      </c>
      <c r="F1031" s="128" t="str">
        <f t="shared" si="30"/>
        <v>#VALUE!</v>
      </c>
      <c r="G1031" s="128" t="str">
        <f t="shared" si="31"/>
        <v>#VALUE!</v>
      </c>
      <c r="H1031" s="128" t="str">
        <f t="shared" si="32"/>
        <v>#VALUE!</v>
      </c>
      <c r="I1031" s="128" t="str">
        <f t="shared" si="33"/>
        <v>#VALUE!</v>
      </c>
      <c r="J1031" s="128" t="str">
        <f t="shared" si="34"/>
        <v>#VALUE!</v>
      </c>
      <c r="K1031" s="128" t="str">
        <f t="shared" si="35"/>
        <v>#VALUE!</v>
      </c>
      <c r="L1031" s="128" t="str">
        <f t="shared" si="36"/>
        <v>#VALUE!</v>
      </c>
      <c r="M1031" s="134" t="str">
        <f t="shared" si="37"/>
        <v>OPI RX</v>
      </c>
      <c r="N1031" s="128" t="str">
        <f t="shared" si="38"/>
        <v>#VALUE!</v>
      </c>
      <c r="O1031" s="128" t="str">
        <f t="shared" si="39"/>
        <v>#VALUE!</v>
      </c>
      <c r="P1031" s="135" t="str">
        <f t="shared" si="12"/>
        <v>OPIOIDS</v>
      </c>
      <c r="Q1031" s="4" t="b">
        <v>0</v>
      </c>
      <c r="R1031" s="4" t="str">
        <f t="shared" si="41"/>
        <v>LOW</v>
      </c>
      <c r="S1031" s="3">
        <v>44172.0</v>
      </c>
      <c r="T1031" s="136">
        <f t="shared" si="42"/>
        <v>44496</v>
      </c>
      <c r="U1031" s="4" t="str">
        <f t="shared" si="15"/>
        <v>DUE COMM</v>
      </c>
      <c r="V1031" s="4" t="str">
        <f t="shared" si="16"/>
        <v> </v>
      </c>
      <c r="W1031" s="123"/>
      <c r="X1031" s="123"/>
      <c r="Y1031" s="123"/>
      <c r="Z1031" s="123"/>
      <c r="AA1031" s="123"/>
      <c r="AB1031" s="123"/>
      <c r="AC1031" s="123"/>
      <c r="AD1031" s="123"/>
      <c r="AE1031" s="123"/>
    </row>
    <row r="1032">
      <c r="A1032" s="130">
        <v>13891.0</v>
      </c>
      <c r="B1032" s="131" t="s">
        <v>6475</v>
      </c>
      <c r="C1032" s="134" t="b">
        <v>1</v>
      </c>
      <c r="D1032" s="133">
        <v>44515.0</v>
      </c>
      <c r="E1032" s="128" t="str">
        <f t="shared" si="29"/>
        <v>#VALUE!</v>
      </c>
      <c r="F1032" s="134" t="str">
        <f t="shared" si="30"/>
        <v>OPI RX</v>
      </c>
      <c r="G1032" s="128" t="str">
        <f t="shared" si="31"/>
        <v>#VALUE!</v>
      </c>
      <c r="H1032" s="128" t="str">
        <f t="shared" si="32"/>
        <v>#VALUE!</v>
      </c>
      <c r="I1032" s="128" t="str">
        <f t="shared" si="33"/>
        <v>#VALUE!</v>
      </c>
      <c r="J1032" s="128" t="str">
        <f t="shared" si="34"/>
        <v>#VALUE!</v>
      </c>
      <c r="K1032" s="128" t="str">
        <f t="shared" si="35"/>
        <v>#VALUE!</v>
      </c>
      <c r="L1032" s="128" t="str">
        <f t="shared" si="36"/>
        <v>#VALUE!</v>
      </c>
      <c r="M1032" s="128" t="str">
        <f t="shared" si="37"/>
        <v>#VALUE!</v>
      </c>
      <c r="N1032" s="128" t="str">
        <f t="shared" si="38"/>
        <v>#VALUE!</v>
      </c>
      <c r="O1032" s="128" t="str">
        <f t="shared" si="39"/>
        <v>#VALUE!</v>
      </c>
      <c r="P1032" s="135" t="str">
        <f t="shared" si="12"/>
        <v>OPIOIDS</v>
      </c>
      <c r="Q1032" s="4" t="b">
        <v>0</v>
      </c>
      <c r="R1032" s="4" t="str">
        <f t="shared" si="41"/>
        <v>LOW</v>
      </c>
      <c r="S1032" s="3">
        <v>44490.0</v>
      </c>
      <c r="T1032" s="136">
        <f t="shared" si="42"/>
        <v>44515</v>
      </c>
      <c r="U1032" s="4" t="str">
        <f t="shared" si="15"/>
        <v> </v>
      </c>
      <c r="V1032" s="4" t="str">
        <f t="shared" si="16"/>
        <v> </v>
      </c>
      <c r="W1032" s="123"/>
      <c r="X1032" s="123"/>
      <c r="Y1032" s="123"/>
      <c r="Z1032" s="123"/>
      <c r="AA1032" s="123"/>
      <c r="AB1032" s="123"/>
      <c r="AC1032" s="123"/>
      <c r="AD1032" s="123"/>
      <c r="AE1032" s="123"/>
    </row>
    <row r="1033">
      <c r="A1033" s="137">
        <v>13892.0</v>
      </c>
      <c r="B1033" s="138" t="s">
        <v>6845</v>
      </c>
      <c r="C1033" s="132" t="b">
        <v>1</v>
      </c>
      <c r="D1033" s="133">
        <v>44502.0</v>
      </c>
      <c r="E1033" s="128" t="str">
        <f t="shared" si="29"/>
        <v>#VALUE!</v>
      </c>
      <c r="F1033" s="134" t="str">
        <f t="shared" si="30"/>
        <v>OPI RX</v>
      </c>
      <c r="G1033" s="128" t="str">
        <f t="shared" si="31"/>
        <v>#VALUE!</v>
      </c>
      <c r="H1033" s="128" t="str">
        <f t="shared" si="32"/>
        <v>#VALUE!</v>
      </c>
      <c r="I1033" s="128" t="str">
        <f t="shared" si="33"/>
        <v>#VALUE!</v>
      </c>
      <c r="J1033" s="128" t="str">
        <f t="shared" si="34"/>
        <v>#VALUE!</v>
      </c>
      <c r="K1033" s="128" t="str">
        <f t="shared" si="35"/>
        <v>#VALUE!</v>
      </c>
      <c r="L1033" s="128" t="str">
        <f t="shared" si="36"/>
        <v>#VALUE!</v>
      </c>
      <c r="M1033" s="128" t="str">
        <f t="shared" si="37"/>
        <v>#VALUE!</v>
      </c>
      <c r="N1033" s="128" t="str">
        <f t="shared" si="38"/>
        <v>#VALUE!</v>
      </c>
      <c r="O1033" s="128" t="str">
        <f t="shared" si="39"/>
        <v>#VALUE!</v>
      </c>
      <c r="P1033" s="135" t="str">
        <f t="shared" si="12"/>
        <v>OPIOIDS</v>
      </c>
      <c r="Q1033" s="4" t="b">
        <v>1</v>
      </c>
      <c r="R1033" s="135" t="str">
        <f t="shared" si="41"/>
        <v>HIGH</v>
      </c>
      <c r="S1033" s="3">
        <v>44207.0</v>
      </c>
      <c r="T1033" s="136">
        <f t="shared" si="42"/>
        <v>44502</v>
      </c>
      <c r="U1033" s="4" t="str">
        <f t="shared" si="15"/>
        <v>DUE COMM</v>
      </c>
      <c r="V1033" s="4" t="str">
        <f t="shared" si="16"/>
        <v> </v>
      </c>
      <c r="W1033" s="123"/>
      <c r="X1033" s="123"/>
      <c r="Y1033" s="123"/>
      <c r="Z1033" s="123"/>
      <c r="AA1033" s="123"/>
      <c r="AB1033" s="123"/>
      <c r="AC1033" s="123"/>
      <c r="AD1033" s="123"/>
      <c r="AE1033" s="123"/>
    </row>
    <row r="1034">
      <c r="A1034" s="130">
        <v>13893.0</v>
      </c>
      <c r="B1034" s="131" t="s">
        <v>6566</v>
      </c>
      <c r="C1034" s="139" t="b">
        <v>1</v>
      </c>
      <c r="D1034" s="133">
        <v>44393.0</v>
      </c>
      <c r="E1034" s="128" t="str">
        <f t="shared" si="29"/>
        <v>#VALUE!</v>
      </c>
      <c r="F1034" s="134" t="str">
        <f t="shared" si="30"/>
        <v>OPI RX</v>
      </c>
      <c r="G1034" s="134" t="str">
        <f t="shared" si="31"/>
        <v>OPI RX</v>
      </c>
      <c r="H1034" s="128" t="str">
        <f t="shared" si="32"/>
        <v>#VALUE!</v>
      </c>
      <c r="I1034" s="128" t="str">
        <f t="shared" si="33"/>
        <v>#VALUE!</v>
      </c>
      <c r="J1034" s="128" t="str">
        <f t="shared" si="34"/>
        <v>#VALUE!</v>
      </c>
      <c r="K1034" s="128" t="str">
        <f t="shared" si="35"/>
        <v>#VALUE!</v>
      </c>
      <c r="L1034" s="128" t="str">
        <f t="shared" si="36"/>
        <v>#VALUE!</v>
      </c>
      <c r="M1034" s="128" t="str">
        <f t="shared" si="37"/>
        <v>#VALUE!</v>
      </c>
      <c r="N1034" s="128" t="str">
        <f t="shared" si="38"/>
        <v>#VALUE!</v>
      </c>
      <c r="O1034" s="128" t="str">
        <f t="shared" si="39"/>
        <v>#VALUE!</v>
      </c>
      <c r="P1034" s="135" t="str">
        <f t="shared" si="12"/>
        <v>OPIOIDS</v>
      </c>
      <c r="Q1034" s="4" t="b">
        <v>0</v>
      </c>
      <c r="R1034" s="4" t="str">
        <f t="shared" si="41"/>
        <v>LOW</v>
      </c>
      <c r="S1034" s="3"/>
      <c r="T1034" s="136">
        <f t="shared" si="42"/>
        <v>44393</v>
      </c>
      <c r="U1034" s="4" t="str">
        <f t="shared" si="15"/>
        <v>DUE COMM</v>
      </c>
      <c r="V1034" s="4" t="str">
        <f t="shared" si="16"/>
        <v> </v>
      </c>
      <c r="W1034" s="123"/>
      <c r="X1034" s="123"/>
      <c r="Y1034" s="123"/>
      <c r="Z1034" s="123"/>
      <c r="AA1034" s="123"/>
      <c r="AB1034" s="123"/>
      <c r="AC1034" s="123"/>
      <c r="AD1034" s="123"/>
      <c r="AE1034" s="123"/>
    </row>
    <row r="1035">
      <c r="A1035" s="142">
        <v>13896.0</v>
      </c>
      <c r="B1035" s="2" t="s">
        <v>6461</v>
      </c>
      <c r="C1035" s="124" t="b">
        <v>0</v>
      </c>
      <c r="D1035" s="3" t="s">
        <v>6461</v>
      </c>
      <c r="E1035" s="128" t="str">
        <f t="shared" si="29"/>
        <v>#VALUE!</v>
      </c>
      <c r="F1035" s="128" t="str">
        <f t="shared" si="30"/>
        <v>#VALUE!</v>
      </c>
      <c r="G1035" s="128" t="str">
        <f t="shared" si="31"/>
        <v>#VALUE!</v>
      </c>
      <c r="H1035" s="128" t="str">
        <f t="shared" si="32"/>
        <v>#VALUE!</v>
      </c>
      <c r="I1035" s="128" t="str">
        <f t="shared" si="33"/>
        <v>#VALUE!</v>
      </c>
      <c r="J1035" s="128" t="str">
        <f t="shared" si="34"/>
        <v>#VALUE!</v>
      </c>
      <c r="K1035" s="128" t="str">
        <f t="shared" si="35"/>
        <v>#VALUE!</v>
      </c>
      <c r="L1035" s="128" t="str">
        <f t="shared" si="36"/>
        <v>#VALUE!</v>
      </c>
      <c r="M1035" s="128" t="str">
        <f t="shared" si="37"/>
        <v>#VALUE!</v>
      </c>
      <c r="N1035" s="128" t="str">
        <f t="shared" si="38"/>
        <v>#VALUE!</v>
      </c>
      <c r="O1035" s="128" t="str">
        <f t="shared" si="39"/>
        <v>#VALUE!</v>
      </c>
      <c r="P1035" s="4" t="str">
        <f t="shared" si="12"/>
        <v>NO RX</v>
      </c>
      <c r="Q1035" s="4" t="b">
        <v>0</v>
      </c>
      <c r="R1035" s="4" t="str">
        <f t="shared" si="41"/>
        <v>LOW</v>
      </c>
      <c r="S1035" s="3"/>
      <c r="T1035" s="3" t="str">
        <f t="shared" si="42"/>
        <v> - </v>
      </c>
      <c r="U1035" s="4" t="str">
        <f t="shared" si="15"/>
        <v>DUE COMM</v>
      </c>
      <c r="V1035" s="4" t="str">
        <f t="shared" si="16"/>
        <v> </v>
      </c>
      <c r="W1035" s="123"/>
      <c r="X1035" s="123"/>
      <c r="Y1035" s="123"/>
      <c r="Z1035" s="123"/>
      <c r="AA1035" s="123"/>
      <c r="AB1035" s="123"/>
      <c r="AC1035" s="123"/>
      <c r="AD1035" s="123"/>
      <c r="AE1035" s="123"/>
    </row>
    <row r="1036">
      <c r="A1036" s="130">
        <v>13903.0</v>
      </c>
      <c r="B1036" s="131" t="s">
        <v>6846</v>
      </c>
      <c r="C1036" s="139" t="b">
        <v>1</v>
      </c>
      <c r="D1036" s="133">
        <v>44564.0</v>
      </c>
      <c r="E1036" s="134" t="str">
        <f t="shared" si="29"/>
        <v>OPI RX</v>
      </c>
      <c r="F1036" s="128" t="str">
        <f t="shared" si="30"/>
        <v>#VALUE!</v>
      </c>
      <c r="G1036" s="128" t="str">
        <f t="shared" si="31"/>
        <v>#VALUE!</v>
      </c>
      <c r="H1036" s="128" t="str">
        <f t="shared" si="32"/>
        <v>#VALUE!</v>
      </c>
      <c r="I1036" s="128" t="str">
        <f t="shared" si="33"/>
        <v>#VALUE!</v>
      </c>
      <c r="J1036" s="128" t="str">
        <f t="shared" si="34"/>
        <v>#VALUE!</v>
      </c>
      <c r="K1036" s="128" t="str">
        <f t="shared" si="35"/>
        <v>#VALUE!</v>
      </c>
      <c r="L1036" s="128" t="str">
        <f t="shared" si="36"/>
        <v>#VALUE!</v>
      </c>
      <c r="M1036" s="128" t="str">
        <f t="shared" si="37"/>
        <v>#VALUE!</v>
      </c>
      <c r="N1036" s="128" t="str">
        <f t="shared" si="38"/>
        <v>#VALUE!</v>
      </c>
      <c r="O1036" s="128" t="str">
        <f t="shared" si="39"/>
        <v>#VALUE!</v>
      </c>
      <c r="P1036" s="135" t="str">
        <f t="shared" si="12"/>
        <v>OPIOIDS</v>
      </c>
      <c r="Q1036" s="4" t="b">
        <v>0</v>
      </c>
      <c r="R1036" s="4" t="str">
        <f t="shared" si="41"/>
        <v>LOW</v>
      </c>
      <c r="S1036" s="3">
        <v>44172.0</v>
      </c>
      <c r="T1036" s="136">
        <f t="shared" si="42"/>
        <v>44564</v>
      </c>
      <c r="U1036" s="4" t="str">
        <f t="shared" si="15"/>
        <v>DUE COMM</v>
      </c>
      <c r="V1036" s="4" t="str">
        <f t="shared" si="16"/>
        <v> </v>
      </c>
      <c r="W1036" s="123"/>
      <c r="X1036" s="123"/>
      <c r="Y1036" s="123"/>
      <c r="Z1036" s="123"/>
      <c r="AA1036" s="123"/>
      <c r="AB1036" s="123"/>
      <c r="AC1036" s="123"/>
      <c r="AD1036" s="123"/>
      <c r="AE1036" s="123"/>
    </row>
    <row r="1037">
      <c r="A1037" s="130">
        <v>13908.0</v>
      </c>
      <c r="B1037" s="131" t="s">
        <v>6722</v>
      </c>
      <c r="C1037" s="139" t="b">
        <v>1</v>
      </c>
      <c r="D1037" s="133">
        <v>44530.0</v>
      </c>
      <c r="E1037" s="128" t="str">
        <f t="shared" si="29"/>
        <v>#VALUE!</v>
      </c>
      <c r="F1037" s="128" t="str">
        <f t="shared" si="30"/>
        <v>#VALUE!</v>
      </c>
      <c r="G1037" s="128" t="str">
        <f t="shared" si="31"/>
        <v>#VALUE!</v>
      </c>
      <c r="H1037" s="128" t="str">
        <f t="shared" si="32"/>
        <v>#VALUE!</v>
      </c>
      <c r="I1037" s="128" t="str">
        <f t="shared" si="33"/>
        <v>#VALUE!</v>
      </c>
      <c r="J1037" s="128" t="str">
        <f t="shared" si="34"/>
        <v>#VALUE!</v>
      </c>
      <c r="K1037" s="128" t="str">
        <f t="shared" si="35"/>
        <v>#VALUE!</v>
      </c>
      <c r="L1037" s="128" t="str">
        <f t="shared" si="36"/>
        <v>#VALUE!</v>
      </c>
      <c r="M1037" s="128" t="str">
        <f t="shared" si="37"/>
        <v>#VALUE!</v>
      </c>
      <c r="N1037" s="128" t="str">
        <f t="shared" si="38"/>
        <v>#VALUE!</v>
      </c>
      <c r="O1037" s="128" t="str">
        <f t="shared" si="39"/>
        <v>#VALUE!</v>
      </c>
      <c r="P1037" s="4" t="str">
        <f t="shared" si="12"/>
        <v>NO RX</v>
      </c>
      <c r="Q1037" s="4" t="b">
        <v>1</v>
      </c>
      <c r="R1037" s="135" t="str">
        <f t="shared" si="41"/>
        <v>HIGH</v>
      </c>
      <c r="S1037" s="3">
        <v>44173.0</v>
      </c>
      <c r="T1037" s="136">
        <f t="shared" si="42"/>
        <v>44530</v>
      </c>
      <c r="U1037" s="4" t="str">
        <f t="shared" si="15"/>
        <v>DUE COMM</v>
      </c>
      <c r="V1037" s="4" t="str">
        <f t="shared" si="16"/>
        <v> </v>
      </c>
      <c r="W1037" s="123"/>
      <c r="X1037" s="123"/>
      <c r="Y1037" s="123"/>
      <c r="Z1037" s="123"/>
      <c r="AA1037" s="123"/>
      <c r="AB1037" s="123"/>
      <c r="AC1037" s="123"/>
      <c r="AD1037" s="123"/>
      <c r="AE1037" s="123"/>
    </row>
    <row r="1038">
      <c r="A1038" s="130">
        <v>13909.0</v>
      </c>
      <c r="B1038" s="131" t="s">
        <v>6476</v>
      </c>
      <c r="C1038" s="139" t="b">
        <v>1</v>
      </c>
      <c r="D1038" s="133">
        <v>44480.0</v>
      </c>
      <c r="E1038" s="128" t="str">
        <f t="shared" si="29"/>
        <v>#VALUE!</v>
      </c>
      <c r="F1038" s="128" t="str">
        <f t="shared" si="30"/>
        <v>#VALUE!</v>
      </c>
      <c r="G1038" s="134" t="str">
        <f t="shared" si="31"/>
        <v>OPI RX</v>
      </c>
      <c r="H1038" s="128" t="str">
        <f t="shared" si="32"/>
        <v>#VALUE!</v>
      </c>
      <c r="I1038" s="128" t="str">
        <f t="shared" si="33"/>
        <v>#VALUE!</v>
      </c>
      <c r="J1038" s="128" t="str">
        <f t="shared" si="34"/>
        <v>#VALUE!</v>
      </c>
      <c r="K1038" s="128" t="str">
        <f t="shared" si="35"/>
        <v>#VALUE!</v>
      </c>
      <c r="L1038" s="128" t="str">
        <f t="shared" si="36"/>
        <v>#VALUE!</v>
      </c>
      <c r="M1038" s="128" t="str">
        <f t="shared" si="37"/>
        <v>#VALUE!</v>
      </c>
      <c r="N1038" s="128" t="str">
        <f t="shared" si="38"/>
        <v>#VALUE!</v>
      </c>
      <c r="O1038" s="128" t="str">
        <f t="shared" si="39"/>
        <v>#VALUE!</v>
      </c>
      <c r="P1038" s="135" t="str">
        <f t="shared" si="12"/>
        <v>OPIOIDS</v>
      </c>
      <c r="Q1038" s="4" t="b">
        <v>1</v>
      </c>
      <c r="R1038" s="135" t="str">
        <f t="shared" si="41"/>
        <v>HIGH</v>
      </c>
      <c r="S1038" s="3">
        <v>44538.0</v>
      </c>
      <c r="T1038" s="136">
        <f t="shared" si="42"/>
        <v>44480</v>
      </c>
      <c r="U1038" s="4" t="str">
        <f t="shared" si="15"/>
        <v> </v>
      </c>
      <c r="V1038" s="4" t="str">
        <f t="shared" si="16"/>
        <v> </v>
      </c>
      <c r="W1038" s="123" t="s">
        <v>6847</v>
      </c>
      <c r="X1038" s="123"/>
      <c r="Y1038" s="123"/>
      <c r="Z1038" s="123"/>
      <c r="AA1038" s="123"/>
      <c r="AB1038" s="123"/>
      <c r="AC1038" s="123"/>
      <c r="AD1038" s="123"/>
      <c r="AE1038" s="123"/>
    </row>
    <row r="1039">
      <c r="A1039" s="130">
        <v>13910.0</v>
      </c>
      <c r="B1039" s="131" t="s">
        <v>6477</v>
      </c>
      <c r="C1039" s="132" t="b">
        <v>1</v>
      </c>
      <c r="D1039" s="133">
        <v>44428.0</v>
      </c>
      <c r="E1039" s="128" t="str">
        <f t="shared" si="29"/>
        <v>#VALUE!</v>
      </c>
      <c r="F1039" s="128" t="str">
        <f t="shared" si="30"/>
        <v>#VALUE!</v>
      </c>
      <c r="G1039" s="128" t="str">
        <f t="shared" si="31"/>
        <v>#VALUE!</v>
      </c>
      <c r="H1039" s="128" t="str">
        <f t="shared" si="32"/>
        <v>#VALUE!</v>
      </c>
      <c r="I1039" s="128" t="str">
        <f t="shared" si="33"/>
        <v>#VALUE!</v>
      </c>
      <c r="J1039" s="128" t="str">
        <f t="shared" si="34"/>
        <v>#VALUE!</v>
      </c>
      <c r="K1039" s="128" t="str">
        <f t="shared" si="35"/>
        <v>#VALUE!</v>
      </c>
      <c r="L1039" s="128" t="str">
        <f t="shared" si="36"/>
        <v>#VALUE!</v>
      </c>
      <c r="M1039" s="128" t="str">
        <f t="shared" si="37"/>
        <v>#VALUE!</v>
      </c>
      <c r="N1039" s="128" t="str">
        <f t="shared" si="38"/>
        <v>#VALUE!</v>
      </c>
      <c r="O1039" s="128" t="str">
        <f t="shared" si="39"/>
        <v>#VALUE!</v>
      </c>
      <c r="P1039" s="4" t="str">
        <f t="shared" si="12"/>
        <v>NO RX</v>
      </c>
      <c r="Q1039" s="4" t="b">
        <v>0</v>
      </c>
      <c r="R1039" s="4" t="str">
        <f t="shared" si="41"/>
        <v>LOW</v>
      </c>
      <c r="S1039" s="3"/>
      <c r="T1039" s="136">
        <f t="shared" si="42"/>
        <v>44428</v>
      </c>
      <c r="U1039" s="4" t="str">
        <f t="shared" si="15"/>
        <v>DUE COMM</v>
      </c>
      <c r="V1039" s="4" t="str">
        <f t="shared" si="16"/>
        <v> </v>
      </c>
      <c r="W1039" s="123"/>
      <c r="X1039" s="123"/>
      <c r="Y1039" s="123"/>
      <c r="Z1039" s="123"/>
      <c r="AA1039" s="123"/>
      <c r="AB1039" s="123"/>
      <c r="AC1039" s="123"/>
      <c r="AD1039" s="123"/>
      <c r="AE1039" s="123"/>
    </row>
    <row r="1040">
      <c r="A1040" s="130">
        <v>13912.0</v>
      </c>
      <c r="B1040" s="131" t="s">
        <v>6461</v>
      </c>
      <c r="C1040" s="131" t="b">
        <v>1</v>
      </c>
      <c r="D1040" s="133">
        <v>44515.0</v>
      </c>
      <c r="E1040" s="128" t="str">
        <f t="shared" si="29"/>
        <v>#VALUE!</v>
      </c>
      <c r="F1040" s="128" t="str">
        <f t="shared" si="30"/>
        <v>#VALUE!</v>
      </c>
      <c r="G1040" s="128" t="str">
        <f t="shared" si="31"/>
        <v>#VALUE!</v>
      </c>
      <c r="H1040" s="128" t="str">
        <f t="shared" si="32"/>
        <v>#VALUE!</v>
      </c>
      <c r="I1040" s="128" t="str">
        <f t="shared" si="33"/>
        <v>#VALUE!</v>
      </c>
      <c r="J1040" s="128" t="str">
        <f t="shared" si="34"/>
        <v>#VALUE!</v>
      </c>
      <c r="K1040" s="128" t="str">
        <f t="shared" si="35"/>
        <v>#VALUE!</v>
      </c>
      <c r="L1040" s="128" t="str">
        <f t="shared" si="36"/>
        <v>#VALUE!</v>
      </c>
      <c r="M1040" s="128" t="str">
        <f t="shared" si="37"/>
        <v>#VALUE!</v>
      </c>
      <c r="N1040" s="128" t="str">
        <f t="shared" si="38"/>
        <v>#VALUE!</v>
      </c>
      <c r="O1040" s="128" t="str">
        <f t="shared" si="39"/>
        <v>#VALUE!</v>
      </c>
      <c r="P1040" s="4" t="str">
        <f t="shared" si="12"/>
        <v>NO RX</v>
      </c>
      <c r="Q1040" s="2" t="b">
        <v>0</v>
      </c>
      <c r="R1040" s="4" t="str">
        <f t="shared" si="41"/>
        <v>LOW</v>
      </c>
      <c r="S1040" s="3">
        <v>44179.0</v>
      </c>
      <c r="T1040" s="136">
        <f t="shared" si="42"/>
        <v>44515</v>
      </c>
      <c r="U1040" s="4" t="str">
        <f t="shared" si="15"/>
        <v>DUE COMM</v>
      </c>
      <c r="V1040" s="4" t="str">
        <f t="shared" si="16"/>
        <v> </v>
      </c>
      <c r="W1040" s="123"/>
      <c r="X1040" s="123"/>
      <c r="Y1040" s="123"/>
      <c r="Z1040" s="123"/>
      <c r="AA1040" s="123"/>
      <c r="AB1040" s="123"/>
      <c r="AC1040" s="123"/>
      <c r="AD1040" s="123"/>
      <c r="AE1040" s="123"/>
    </row>
    <row r="1041">
      <c r="A1041" s="127">
        <v>13915.0</v>
      </c>
      <c r="B1041" s="2" t="s">
        <v>6848</v>
      </c>
      <c r="C1041" s="122" t="b">
        <v>0</v>
      </c>
      <c r="D1041" s="3" t="s">
        <v>6461</v>
      </c>
      <c r="E1041" s="128" t="str">
        <f t="shared" si="29"/>
        <v>#VALUE!</v>
      </c>
      <c r="F1041" s="128" t="str">
        <f t="shared" si="30"/>
        <v>#VALUE!</v>
      </c>
      <c r="G1041" s="128" t="str">
        <f t="shared" si="31"/>
        <v>#VALUE!</v>
      </c>
      <c r="H1041" s="128" t="str">
        <f t="shared" si="32"/>
        <v>#VALUE!</v>
      </c>
      <c r="I1041" s="128" t="str">
        <f t="shared" si="33"/>
        <v>#VALUE!</v>
      </c>
      <c r="J1041" s="128" t="str">
        <f t="shared" si="34"/>
        <v>#VALUE!</v>
      </c>
      <c r="K1041" s="128" t="str">
        <f t="shared" si="35"/>
        <v>#VALUE!</v>
      </c>
      <c r="L1041" s="128" t="str">
        <f t="shared" si="36"/>
        <v>#VALUE!</v>
      </c>
      <c r="M1041" s="134" t="str">
        <f t="shared" si="37"/>
        <v>OPI RX</v>
      </c>
      <c r="N1041" s="128" t="str">
        <f t="shared" si="38"/>
        <v>#VALUE!</v>
      </c>
      <c r="O1041" s="128" t="str">
        <f t="shared" si="39"/>
        <v>#VALUE!</v>
      </c>
      <c r="P1041" s="135" t="str">
        <f t="shared" si="12"/>
        <v>OPIOIDS</v>
      </c>
      <c r="Q1041" s="4" t="b">
        <v>0</v>
      </c>
      <c r="R1041" s="4" t="str">
        <f t="shared" si="41"/>
        <v>LOW</v>
      </c>
      <c r="S1041" s="3"/>
      <c r="T1041" s="3" t="str">
        <f t="shared" si="42"/>
        <v> - </v>
      </c>
      <c r="U1041" s="4" t="str">
        <f t="shared" si="15"/>
        <v>DUE COMM</v>
      </c>
      <c r="V1041" s="4" t="str">
        <f t="shared" si="16"/>
        <v> </v>
      </c>
      <c r="W1041" s="123"/>
      <c r="X1041" s="123"/>
      <c r="Y1041" s="123"/>
      <c r="Z1041" s="123"/>
      <c r="AA1041" s="123"/>
      <c r="AB1041" s="123"/>
      <c r="AC1041" s="123"/>
      <c r="AD1041" s="123"/>
      <c r="AE1041" s="123"/>
    </row>
    <row r="1042">
      <c r="A1042" s="130">
        <v>13919.0</v>
      </c>
      <c r="B1042" s="131" t="s">
        <v>6773</v>
      </c>
      <c r="C1042" s="134" t="b">
        <v>1</v>
      </c>
      <c r="D1042" s="133">
        <v>44496.0</v>
      </c>
      <c r="E1042" s="128" t="str">
        <f t="shared" si="29"/>
        <v>#VALUE!</v>
      </c>
      <c r="F1042" s="128" t="str">
        <f t="shared" si="30"/>
        <v>#VALUE!</v>
      </c>
      <c r="G1042" s="128" t="str">
        <f t="shared" si="31"/>
        <v>#VALUE!</v>
      </c>
      <c r="H1042" s="128" t="str">
        <f t="shared" si="32"/>
        <v>#VALUE!</v>
      </c>
      <c r="I1042" s="128" t="str">
        <f t="shared" si="33"/>
        <v>#VALUE!</v>
      </c>
      <c r="J1042" s="128" t="str">
        <f t="shared" si="34"/>
        <v>#VALUE!</v>
      </c>
      <c r="K1042" s="128" t="str">
        <f t="shared" si="35"/>
        <v>#VALUE!</v>
      </c>
      <c r="L1042" s="128" t="str">
        <f t="shared" si="36"/>
        <v>#VALUE!</v>
      </c>
      <c r="M1042" s="128" t="str">
        <f t="shared" si="37"/>
        <v>#VALUE!</v>
      </c>
      <c r="N1042" s="134" t="str">
        <f t="shared" si="38"/>
        <v>OPI RX</v>
      </c>
      <c r="O1042" s="128" t="str">
        <f t="shared" si="39"/>
        <v>#VALUE!</v>
      </c>
      <c r="P1042" s="135" t="str">
        <f t="shared" si="12"/>
        <v>OPIOIDS</v>
      </c>
      <c r="Q1042" s="4" t="b">
        <v>0</v>
      </c>
      <c r="R1042" s="4" t="str">
        <f t="shared" si="41"/>
        <v>LOW</v>
      </c>
      <c r="S1042" s="3">
        <v>44481.0</v>
      </c>
      <c r="T1042" s="136">
        <f t="shared" si="42"/>
        <v>44496</v>
      </c>
      <c r="U1042" s="4" t="str">
        <f t="shared" si="15"/>
        <v> </v>
      </c>
      <c r="V1042" s="4" t="str">
        <f t="shared" si="16"/>
        <v> </v>
      </c>
      <c r="W1042" s="123"/>
      <c r="X1042" s="123"/>
      <c r="Y1042" s="123"/>
      <c r="Z1042" s="123"/>
      <c r="AA1042" s="123"/>
      <c r="AB1042" s="123"/>
      <c r="AC1042" s="123"/>
      <c r="AD1042" s="123"/>
      <c r="AE1042" s="123"/>
    </row>
    <row r="1043">
      <c r="A1043" s="130">
        <v>13928.0</v>
      </c>
      <c r="B1043" s="131" t="s">
        <v>6473</v>
      </c>
      <c r="C1043" s="139" t="b">
        <v>1</v>
      </c>
      <c r="D1043" s="133">
        <v>44490.0</v>
      </c>
      <c r="E1043" s="128" t="str">
        <f t="shared" si="29"/>
        <v>#VALUE!</v>
      </c>
      <c r="F1043" s="134" t="str">
        <f t="shared" si="30"/>
        <v>OPI RX</v>
      </c>
      <c r="G1043" s="128" t="str">
        <f t="shared" si="31"/>
        <v>#VALUE!</v>
      </c>
      <c r="H1043" s="128" t="str">
        <f t="shared" si="32"/>
        <v>#VALUE!</v>
      </c>
      <c r="I1043" s="128" t="str">
        <f t="shared" si="33"/>
        <v>#VALUE!</v>
      </c>
      <c r="J1043" s="128" t="str">
        <f t="shared" si="34"/>
        <v>#VALUE!</v>
      </c>
      <c r="K1043" s="128" t="str">
        <f t="shared" si="35"/>
        <v>#VALUE!</v>
      </c>
      <c r="L1043" s="134" t="str">
        <f t="shared" si="36"/>
        <v>OPI RX</v>
      </c>
      <c r="M1043" s="128" t="str">
        <f t="shared" si="37"/>
        <v>#VALUE!</v>
      </c>
      <c r="N1043" s="128" t="str">
        <f t="shared" si="38"/>
        <v>#VALUE!</v>
      </c>
      <c r="O1043" s="128" t="str">
        <f t="shared" si="39"/>
        <v>#VALUE!</v>
      </c>
      <c r="P1043" s="135" t="str">
        <f t="shared" si="12"/>
        <v>OPIOIDS</v>
      </c>
      <c r="Q1043" s="4" t="b">
        <v>0</v>
      </c>
      <c r="R1043" s="4" t="str">
        <f t="shared" si="41"/>
        <v>LOW</v>
      </c>
      <c r="S1043" s="3">
        <v>44166.0</v>
      </c>
      <c r="T1043" s="136">
        <f t="shared" si="42"/>
        <v>44490</v>
      </c>
      <c r="U1043" s="4" t="str">
        <f t="shared" si="15"/>
        <v>DUE COMM</v>
      </c>
      <c r="V1043" s="4" t="str">
        <f t="shared" si="16"/>
        <v> </v>
      </c>
      <c r="W1043" s="123"/>
      <c r="X1043" s="123"/>
      <c r="Y1043" s="123"/>
      <c r="Z1043" s="123"/>
      <c r="AA1043" s="123"/>
      <c r="AB1043" s="123"/>
      <c r="AC1043" s="123"/>
      <c r="AD1043" s="123"/>
      <c r="AE1043" s="123"/>
    </row>
    <row r="1044">
      <c r="A1044" s="148">
        <v>13930.0</v>
      </c>
      <c r="B1044" s="143" t="s">
        <v>6849</v>
      </c>
      <c r="C1044" s="122" t="b">
        <v>0</v>
      </c>
      <c r="D1044" s="3" t="s">
        <v>6461</v>
      </c>
      <c r="E1044" s="128" t="str">
        <f t="shared" si="29"/>
        <v>#VALUE!</v>
      </c>
      <c r="F1044" s="128" t="str">
        <f t="shared" si="30"/>
        <v>#VALUE!</v>
      </c>
      <c r="G1044" s="128" t="str">
        <f t="shared" si="31"/>
        <v>#VALUE!</v>
      </c>
      <c r="H1044" s="128" t="str">
        <f t="shared" si="32"/>
        <v>#VALUE!</v>
      </c>
      <c r="I1044" s="128" t="str">
        <f t="shared" si="33"/>
        <v>#VALUE!</v>
      </c>
      <c r="J1044" s="128" t="str">
        <f t="shared" si="34"/>
        <v>#VALUE!</v>
      </c>
      <c r="K1044" s="128" t="str">
        <f t="shared" si="35"/>
        <v>#VALUE!</v>
      </c>
      <c r="L1044" s="128" t="str">
        <f t="shared" si="36"/>
        <v>#VALUE!</v>
      </c>
      <c r="M1044" s="128" t="str">
        <f t="shared" si="37"/>
        <v>#VALUE!</v>
      </c>
      <c r="N1044" s="128" t="str">
        <f t="shared" si="38"/>
        <v>#VALUE!</v>
      </c>
      <c r="O1044" s="128" t="str">
        <f t="shared" si="39"/>
        <v>#VALUE!</v>
      </c>
      <c r="P1044" s="4" t="str">
        <f t="shared" si="12"/>
        <v>NO RX</v>
      </c>
      <c r="Q1044" s="4" t="b">
        <v>0</v>
      </c>
      <c r="R1044" s="4" t="str">
        <f t="shared" si="41"/>
        <v>LOW</v>
      </c>
      <c r="S1044" s="3"/>
      <c r="T1044" s="3" t="str">
        <f t="shared" si="42"/>
        <v> - </v>
      </c>
      <c r="U1044" s="4" t="str">
        <f t="shared" si="15"/>
        <v>DUE COMM</v>
      </c>
      <c r="V1044" s="4" t="str">
        <f t="shared" si="16"/>
        <v> </v>
      </c>
      <c r="W1044" s="123"/>
      <c r="X1044" s="123"/>
      <c r="Y1044" s="123"/>
      <c r="Z1044" s="123"/>
      <c r="AA1044" s="123"/>
      <c r="AB1044" s="123"/>
      <c r="AC1044" s="123"/>
      <c r="AD1044" s="123"/>
      <c r="AE1044" s="123"/>
    </row>
    <row r="1045">
      <c r="A1045" s="127">
        <v>13931.0</v>
      </c>
      <c r="B1045" s="2" t="s">
        <v>6850</v>
      </c>
      <c r="C1045" s="122" t="b">
        <v>0</v>
      </c>
      <c r="D1045" s="3" t="s">
        <v>6461</v>
      </c>
      <c r="E1045" s="128" t="str">
        <f t="shared" si="29"/>
        <v>#VALUE!</v>
      </c>
      <c r="F1045" s="128" t="str">
        <f t="shared" si="30"/>
        <v>#VALUE!</v>
      </c>
      <c r="G1045" s="134" t="str">
        <f t="shared" si="31"/>
        <v>OPI RX</v>
      </c>
      <c r="H1045" s="128" t="str">
        <f t="shared" si="32"/>
        <v>#VALUE!</v>
      </c>
      <c r="I1045" s="128" t="str">
        <f t="shared" si="33"/>
        <v>#VALUE!</v>
      </c>
      <c r="J1045" s="128" t="str">
        <f t="shared" si="34"/>
        <v>#VALUE!</v>
      </c>
      <c r="K1045" s="128" t="str">
        <f t="shared" si="35"/>
        <v>#VALUE!</v>
      </c>
      <c r="L1045" s="128" t="str">
        <f t="shared" si="36"/>
        <v>#VALUE!</v>
      </c>
      <c r="M1045" s="128" t="str">
        <f t="shared" si="37"/>
        <v>#VALUE!</v>
      </c>
      <c r="N1045" s="128" t="str">
        <f t="shared" si="38"/>
        <v>#VALUE!</v>
      </c>
      <c r="O1045" s="128" t="str">
        <f t="shared" si="39"/>
        <v>#VALUE!</v>
      </c>
      <c r="P1045" s="135" t="str">
        <f t="shared" si="12"/>
        <v>OPIOIDS</v>
      </c>
      <c r="Q1045" s="4" t="b">
        <v>0</v>
      </c>
      <c r="R1045" s="4" t="str">
        <f t="shared" si="41"/>
        <v>LOW</v>
      </c>
      <c r="S1045" s="3"/>
      <c r="T1045" s="3" t="str">
        <f t="shared" si="42"/>
        <v> - </v>
      </c>
      <c r="U1045" s="4" t="str">
        <f t="shared" si="15"/>
        <v>DUE COMM</v>
      </c>
      <c r="V1045" s="4" t="str">
        <f t="shared" si="16"/>
        <v> </v>
      </c>
      <c r="W1045" s="123"/>
      <c r="X1045" s="123"/>
      <c r="Y1045" s="123"/>
      <c r="Z1045" s="123"/>
      <c r="AA1045" s="123"/>
      <c r="AB1045" s="123"/>
      <c r="AC1045" s="123"/>
      <c r="AD1045" s="123"/>
      <c r="AE1045" s="123"/>
    </row>
    <row r="1046">
      <c r="A1046" s="137">
        <v>13936.0</v>
      </c>
      <c r="B1046" s="138" t="s">
        <v>6851</v>
      </c>
      <c r="C1046" s="139" t="b">
        <v>1</v>
      </c>
      <c r="D1046" s="133">
        <v>44384.0</v>
      </c>
      <c r="E1046" s="128" t="str">
        <f t="shared" si="29"/>
        <v>#VALUE!</v>
      </c>
      <c r="F1046" s="128" t="str">
        <f t="shared" si="30"/>
        <v>#VALUE!</v>
      </c>
      <c r="G1046" s="128" t="str">
        <f t="shared" si="31"/>
        <v>#VALUE!</v>
      </c>
      <c r="H1046" s="134" t="str">
        <f t="shared" si="32"/>
        <v>OPI RX</v>
      </c>
      <c r="I1046" s="128" t="str">
        <f t="shared" si="33"/>
        <v>#VALUE!</v>
      </c>
      <c r="J1046" s="128" t="str">
        <f t="shared" si="34"/>
        <v>#VALUE!</v>
      </c>
      <c r="K1046" s="128" t="str">
        <f t="shared" si="35"/>
        <v>#VALUE!</v>
      </c>
      <c r="L1046" s="128" t="str">
        <f t="shared" si="36"/>
        <v>#VALUE!</v>
      </c>
      <c r="M1046" s="128" t="str">
        <f t="shared" si="37"/>
        <v>#VALUE!</v>
      </c>
      <c r="N1046" s="128" t="str">
        <f t="shared" si="38"/>
        <v>#VALUE!</v>
      </c>
      <c r="O1046" s="128" t="str">
        <f t="shared" si="39"/>
        <v>#VALUE!</v>
      </c>
      <c r="P1046" s="135" t="str">
        <f t="shared" si="12"/>
        <v>OPIOIDS</v>
      </c>
      <c r="Q1046" s="4" t="b">
        <v>0</v>
      </c>
      <c r="R1046" s="4" t="str">
        <f t="shared" si="41"/>
        <v>LOW</v>
      </c>
      <c r="S1046" s="3"/>
      <c r="T1046" s="136">
        <f t="shared" si="42"/>
        <v>44384</v>
      </c>
      <c r="U1046" s="4" t="str">
        <f t="shared" si="15"/>
        <v>DUE COMM</v>
      </c>
      <c r="V1046" s="4" t="str">
        <f t="shared" si="16"/>
        <v> </v>
      </c>
      <c r="W1046" s="123"/>
      <c r="X1046" s="123"/>
      <c r="Y1046" s="123"/>
      <c r="Z1046" s="123"/>
      <c r="AA1046" s="123"/>
      <c r="AB1046" s="123"/>
      <c r="AC1046" s="123"/>
      <c r="AD1046" s="123"/>
      <c r="AE1046" s="123"/>
    </row>
    <row r="1047">
      <c r="A1047" s="137">
        <v>13937.0</v>
      </c>
      <c r="B1047" s="138" t="s">
        <v>6852</v>
      </c>
      <c r="C1047" s="132" t="b">
        <v>1</v>
      </c>
      <c r="D1047" s="133">
        <v>44496.0</v>
      </c>
      <c r="E1047" s="128" t="str">
        <f t="shared" si="29"/>
        <v>#VALUE!</v>
      </c>
      <c r="F1047" s="128" t="str">
        <f t="shared" si="30"/>
        <v>#VALUE!</v>
      </c>
      <c r="G1047" s="128" t="str">
        <f t="shared" si="31"/>
        <v>#VALUE!</v>
      </c>
      <c r="H1047" s="128" t="str">
        <f t="shared" si="32"/>
        <v>#VALUE!</v>
      </c>
      <c r="I1047" s="128" t="str">
        <f t="shared" si="33"/>
        <v>#VALUE!</v>
      </c>
      <c r="J1047" s="134" t="str">
        <f t="shared" si="34"/>
        <v>OPI RX</v>
      </c>
      <c r="K1047" s="128" t="str">
        <f t="shared" si="35"/>
        <v>#VALUE!</v>
      </c>
      <c r="L1047" s="128" t="str">
        <f t="shared" si="36"/>
        <v>#VALUE!</v>
      </c>
      <c r="M1047" s="128" t="str">
        <f t="shared" si="37"/>
        <v>#VALUE!</v>
      </c>
      <c r="N1047" s="128" t="str">
        <f t="shared" si="38"/>
        <v>#VALUE!</v>
      </c>
      <c r="O1047" s="128" t="str">
        <f t="shared" si="39"/>
        <v>#VALUE!</v>
      </c>
      <c r="P1047" s="135" t="str">
        <f t="shared" si="12"/>
        <v>OPIOIDS</v>
      </c>
      <c r="Q1047" s="4" t="b">
        <v>1</v>
      </c>
      <c r="R1047" s="135" t="str">
        <f t="shared" si="41"/>
        <v>HIGH</v>
      </c>
      <c r="S1047" s="3">
        <v>44473.0</v>
      </c>
      <c r="T1047" s="136">
        <f t="shared" si="42"/>
        <v>44496</v>
      </c>
      <c r="U1047" s="4" t="str">
        <f t="shared" si="15"/>
        <v> </v>
      </c>
      <c r="V1047" s="4" t="str">
        <f t="shared" si="16"/>
        <v> </v>
      </c>
      <c r="W1047" s="123"/>
      <c r="X1047" s="123"/>
      <c r="Y1047" s="123"/>
      <c r="Z1047" s="123"/>
      <c r="AA1047" s="123"/>
      <c r="AB1047" s="123"/>
      <c r="AC1047" s="123"/>
      <c r="AD1047" s="123"/>
      <c r="AE1047" s="123"/>
    </row>
    <row r="1048">
      <c r="A1048" s="130">
        <v>13938.0</v>
      </c>
      <c r="B1048" s="131" t="s">
        <v>6491</v>
      </c>
      <c r="C1048" s="132" t="b">
        <v>1</v>
      </c>
      <c r="D1048" s="133">
        <v>44502.0</v>
      </c>
      <c r="E1048" s="128" t="str">
        <f t="shared" si="29"/>
        <v>#VALUE!</v>
      </c>
      <c r="F1048" s="134" t="str">
        <f t="shared" si="30"/>
        <v>OPI RX</v>
      </c>
      <c r="G1048" s="128" t="str">
        <f t="shared" si="31"/>
        <v>#VALUE!</v>
      </c>
      <c r="H1048" s="128" t="str">
        <f t="shared" si="32"/>
        <v>#VALUE!</v>
      </c>
      <c r="I1048" s="128" t="str">
        <f t="shared" si="33"/>
        <v>#VALUE!</v>
      </c>
      <c r="J1048" s="128" t="str">
        <f t="shared" si="34"/>
        <v>#VALUE!</v>
      </c>
      <c r="K1048" s="128" t="str">
        <f t="shared" si="35"/>
        <v>#VALUE!</v>
      </c>
      <c r="L1048" s="128" t="str">
        <f t="shared" si="36"/>
        <v>#VALUE!</v>
      </c>
      <c r="M1048" s="128" t="str">
        <f t="shared" si="37"/>
        <v>#VALUE!</v>
      </c>
      <c r="N1048" s="128" t="str">
        <f t="shared" si="38"/>
        <v>#VALUE!</v>
      </c>
      <c r="O1048" s="128" t="str">
        <f t="shared" si="39"/>
        <v>#VALUE!</v>
      </c>
      <c r="P1048" s="135" t="str">
        <f t="shared" si="12"/>
        <v>OPIOIDS</v>
      </c>
      <c r="Q1048" s="2" t="b">
        <v>0</v>
      </c>
      <c r="R1048" s="4" t="str">
        <f t="shared" si="41"/>
        <v>LOW</v>
      </c>
      <c r="S1048" s="3">
        <v>44181.0</v>
      </c>
      <c r="T1048" s="136">
        <f t="shared" si="42"/>
        <v>44502</v>
      </c>
      <c r="U1048" s="4" t="str">
        <f t="shared" si="15"/>
        <v>DUE COMM</v>
      </c>
      <c r="V1048" s="4" t="str">
        <f t="shared" si="16"/>
        <v> </v>
      </c>
      <c r="W1048" s="123"/>
      <c r="X1048" s="123"/>
      <c r="Y1048" s="123"/>
      <c r="Z1048" s="123"/>
      <c r="AA1048" s="123"/>
      <c r="AB1048" s="123"/>
      <c r="AC1048" s="123"/>
      <c r="AD1048" s="123"/>
      <c r="AE1048" s="123"/>
    </row>
    <row r="1049">
      <c r="A1049" s="130">
        <v>13946.0</v>
      </c>
      <c r="B1049" s="131" t="s">
        <v>6853</v>
      </c>
      <c r="C1049" s="132" t="b">
        <v>1</v>
      </c>
      <c r="D1049" s="133">
        <v>44502.0</v>
      </c>
      <c r="E1049" s="128" t="str">
        <f t="shared" si="29"/>
        <v>#VALUE!</v>
      </c>
      <c r="F1049" s="134" t="str">
        <f t="shared" si="30"/>
        <v>OPI RX</v>
      </c>
      <c r="G1049" s="128" t="str">
        <f t="shared" si="31"/>
        <v>#VALUE!</v>
      </c>
      <c r="H1049" s="128" t="str">
        <f t="shared" si="32"/>
        <v>#VALUE!</v>
      </c>
      <c r="I1049" s="128" t="str">
        <f t="shared" si="33"/>
        <v>#VALUE!</v>
      </c>
      <c r="J1049" s="128" t="str">
        <f t="shared" si="34"/>
        <v>#VALUE!</v>
      </c>
      <c r="K1049" s="128" t="str">
        <f t="shared" si="35"/>
        <v>#VALUE!</v>
      </c>
      <c r="L1049" s="128" t="str">
        <f t="shared" si="36"/>
        <v>#VALUE!</v>
      </c>
      <c r="M1049" s="128" t="str">
        <f t="shared" si="37"/>
        <v>#VALUE!</v>
      </c>
      <c r="N1049" s="128" t="str">
        <f t="shared" si="38"/>
        <v>#VALUE!</v>
      </c>
      <c r="O1049" s="128" t="str">
        <f t="shared" si="39"/>
        <v>#VALUE!</v>
      </c>
      <c r="P1049" s="135" t="str">
        <f t="shared" si="12"/>
        <v>OPIOIDS</v>
      </c>
      <c r="Q1049" s="4" t="b">
        <v>1</v>
      </c>
      <c r="R1049" s="135" t="str">
        <f t="shared" si="41"/>
        <v>HIGH</v>
      </c>
      <c r="S1049" s="3">
        <v>44237.0</v>
      </c>
      <c r="T1049" s="136">
        <f t="shared" si="42"/>
        <v>44502</v>
      </c>
      <c r="U1049" s="4" t="str">
        <f t="shared" si="15"/>
        <v> </v>
      </c>
      <c r="V1049" s="4" t="str">
        <f t="shared" si="16"/>
        <v> </v>
      </c>
      <c r="W1049" s="123"/>
      <c r="X1049" s="123"/>
      <c r="Y1049" s="123"/>
      <c r="Z1049" s="123"/>
      <c r="AA1049" s="123"/>
      <c r="AB1049" s="123"/>
      <c r="AC1049" s="123"/>
      <c r="AD1049" s="123"/>
      <c r="AE1049" s="123"/>
    </row>
    <row r="1050">
      <c r="A1050" s="142">
        <v>13949.0</v>
      </c>
      <c r="B1050" s="2" t="s">
        <v>6461</v>
      </c>
      <c r="C1050" s="124" t="b">
        <v>0</v>
      </c>
      <c r="D1050" s="3" t="s">
        <v>6461</v>
      </c>
      <c r="E1050" s="128" t="str">
        <f t="shared" si="29"/>
        <v>#VALUE!</v>
      </c>
      <c r="F1050" s="128" t="str">
        <f t="shared" si="30"/>
        <v>#VALUE!</v>
      </c>
      <c r="G1050" s="128" t="str">
        <f t="shared" si="31"/>
        <v>#VALUE!</v>
      </c>
      <c r="H1050" s="128" t="str">
        <f t="shared" si="32"/>
        <v>#VALUE!</v>
      </c>
      <c r="I1050" s="128" t="str">
        <f t="shared" si="33"/>
        <v>#VALUE!</v>
      </c>
      <c r="J1050" s="128" t="str">
        <f t="shared" si="34"/>
        <v>#VALUE!</v>
      </c>
      <c r="K1050" s="128" t="str">
        <f t="shared" si="35"/>
        <v>#VALUE!</v>
      </c>
      <c r="L1050" s="128" t="str">
        <f t="shared" si="36"/>
        <v>#VALUE!</v>
      </c>
      <c r="M1050" s="128" t="str">
        <f t="shared" si="37"/>
        <v>#VALUE!</v>
      </c>
      <c r="N1050" s="128" t="str">
        <f t="shared" si="38"/>
        <v>#VALUE!</v>
      </c>
      <c r="O1050" s="128" t="str">
        <f t="shared" si="39"/>
        <v>#VALUE!</v>
      </c>
      <c r="P1050" s="4" t="str">
        <f t="shared" si="12"/>
        <v>NO RX</v>
      </c>
      <c r="Q1050" s="4" t="b">
        <v>0</v>
      </c>
      <c r="R1050" s="4" t="str">
        <f t="shared" si="41"/>
        <v>LOW</v>
      </c>
      <c r="S1050" s="3"/>
      <c r="T1050" s="3" t="str">
        <f t="shared" si="42"/>
        <v> - </v>
      </c>
      <c r="U1050" s="4" t="str">
        <f t="shared" si="15"/>
        <v>DUE COMM</v>
      </c>
      <c r="V1050" s="4" t="str">
        <f t="shared" si="16"/>
        <v> </v>
      </c>
      <c r="W1050" s="123"/>
      <c r="X1050" s="123"/>
      <c r="Y1050" s="123"/>
      <c r="Z1050" s="123"/>
      <c r="AA1050" s="123"/>
      <c r="AB1050" s="123"/>
      <c r="AC1050" s="123"/>
      <c r="AD1050" s="123"/>
      <c r="AE1050" s="123"/>
    </row>
    <row r="1051">
      <c r="A1051" s="130">
        <v>13956.0</v>
      </c>
      <c r="B1051" s="131" t="s">
        <v>6854</v>
      </c>
      <c r="C1051" s="132" t="b">
        <v>1</v>
      </c>
      <c r="D1051" s="133">
        <v>44539.0</v>
      </c>
      <c r="E1051" s="128" t="str">
        <f t="shared" si="29"/>
        <v>#VALUE!</v>
      </c>
      <c r="F1051" s="128" t="str">
        <f t="shared" si="30"/>
        <v>#VALUE!</v>
      </c>
      <c r="G1051" s="128" t="str">
        <f t="shared" si="31"/>
        <v>#VALUE!</v>
      </c>
      <c r="H1051" s="128" t="str">
        <f t="shared" si="32"/>
        <v>#VALUE!</v>
      </c>
      <c r="I1051" s="128" t="str">
        <f t="shared" si="33"/>
        <v>#VALUE!</v>
      </c>
      <c r="J1051" s="128" t="str">
        <f t="shared" si="34"/>
        <v>#VALUE!</v>
      </c>
      <c r="K1051" s="128" t="str">
        <f t="shared" si="35"/>
        <v>#VALUE!</v>
      </c>
      <c r="L1051" s="128" t="str">
        <f t="shared" si="36"/>
        <v>#VALUE!</v>
      </c>
      <c r="M1051" s="134" t="str">
        <f t="shared" si="37"/>
        <v>OPI RX</v>
      </c>
      <c r="N1051" s="128" t="str">
        <f t="shared" si="38"/>
        <v>#VALUE!</v>
      </c>
      <c r="O1051" s="128" t="str">
        <f t="shared" si="39"/>
        <v>#VALUE!</v>
      </c>
      <c r="P1051" s="135" t="str">
        <f t="shared" si="12"/>
        <v>OPIOIDS</v>
      </c>
      <c r="Q1051" s="4" t="b">
        <v>0</v>
      </c>
      <c r="R1051" s="4" t="str">
        <f t="shared" si="41"/>
        <v>LOW</v>
      </c>
      <c r="S1051" s="3">
        <v>44179.0</v>
      </c>
      <c r="T1051" s="136">
        <f t="shared" si="42"/>
        <v>44539</v>
      </c>
      <c r="U1051" s="4" t="str">
        <f t="shared" si="15"/>
        <v>DUE COMM</v>
      </c>
      <c r="V1051" s="4" t="str">
        <f t="shared" si="16"/>
        <v> </v>
      </c>
      <c r="W1051" s="123"/>
      <c r="X1051" s="123"/>
      <c r="Y1051" s="123"/>
      <c r="Z1051" s="123"/>
      <c r="AA1051" s="123"/>
      <c r="AB1051" s="123"/>
      <c r="AC1051" s="123"/>
      <c r="AD1051" s="123"/>
      <c r="AE1051" s="123"/>
    </row>
    <row r="1052">
      <c r="A1052" s="130">
        <v>13959.0</v>
      </c>
      <c r="B1052" s="131" t="s">
        <v>6855</v>
      </c>
      <c r="C1052" s="139" t="b">
        <v>1</v>
      </c>
      <c r="D1052" s="133">
        <v>44384.0</v>
      </c>
      <c r="E1052" s="128" t="str">
        <f t="shared" si="29"/>
        <v>#VALUE!</v>
      </c>
      <c r="F1052" s="134" t="str">
        <f t="shared" si="30"/>
        <v>OPI RX</v>
      </c>
      <c r="G1052" s="128" t="str">
        <f t="shared" si="31"/>
        <v>#VALUE!</v>
      </c>
      <c r="H1052" s="128" t="str">
        <f t="shared" si="32"/>
        <v>#VALUE!</v>
      </c>
      <c r="I1052" s="128" t="str">
        <f t="shared" si="33"/>
        <v>#VALUE!</v>
      </c>
      <c r="J1052" s="128" t="str">
        <f t="shared" si="34"/>
        <v>#VALUE!</v>
      </c>
      <c r="K1052" s="128" t="str">
        <f t="shared" si="35"/>
        <v>#VALUE!</v>
      </c>
      <c r="L1052" s="128" t="str">
        <f t="shared" si="36"/>
        <v>#VALUE!</v>
      </c>
      <c r="M1052" s="134" t="str">
        <f t="shared" si="37"/>
        <v>OPI RX</v>
      </c>
      <c r="N1052" s="128" t="str">
        <f t="shared" si="38"/>
        <v>#VALUE!</v>
      </c>
      <c r="O1052" s="128" t="str">
        <f t="shared" si="39"/>
        <v>#VALUE!</v>
      </c>
      <c r="P1052" s="135" t="str">
        <f t="shared" si="12"/>
        <v>OPIOIDS</v>
      </c>
      <c r="Q1052" s="4" t="b">
        <v>0</v>
      </c>
      <c r="R1052" s="4" t="str">
        <f t="shared" si="41"/>
        <v>LOW</v>
      </c>
      <c r="S1052" s="3"/>
      <c r="T1052" s="136">
        <f t="shared" si="42"/>
        <v>44384</v>
      </c>
      <c r="U1052" s="4" t="str">
        <f t="shared" si="15"/>
        <v>DUE COMM</v>
      </c>
      <c r="V1052" s="4" t="str">
        <f t="shared" si="16"/>
        <v> </v>
      </c>
      <c r="W1052" s="123"/>
      <c r="X1052" s="123"/>
      <c r="Y1052" s="123"/>
      <c r="Z1052" s="123"/>
      <c r="AA1052" s="123"/>
      <c r="AB1052" s="123"/>
      <c r="AC1052" s="123"/>
      <c r="AD1052" s="123"/>
      <c r="AE1052" s="123"/>
    </row>
    <row r="1053">
      <c r="A1053" s="130">
        <v>13963.0</v>
      </c>
      <c r="B1053" s="131" t="s">
        <v>6856</v>
      </c>
      <c r="C1053" s="132" t="b">
        <v>1</v>
      </c>
      <c r="D1053" s="133">
        <v>44399.0</v>
      </c>
      <c r="E1053" s="128" t="str">
        <f t="shared" si="29"/>
        <v>#VALUE!</v>
      </c>
      <c r="F1053" s="128" t="str">
        <f t="shared" si="30"/>
        <v>#VALUE!</v>
      </c>
      <c r="G1053" s="128" t="str">
        <f t="shared" si="31"/>
        <v>#VALUE!</v>
      </c>
      <c r="H1053" s="128" t="str">
        <f t="shared" si="32"/>
        <v>#VALUE!</v>
      </c>
      <c r="I1053" s="128" t="str">
        <f t="shared" si="33"/>
        <v>#VALUE!</v>
      </c>
      <c r="J1053" s="128" t="str">
        <f t="shared" si="34"/>
        <v>#VALUE!</v>
      </c>
      <c r="K1053" s="128" t="str">
        <f t="shared" si="35"/>
        <v>#VALUE!</v>
      </c>
      <c r="L1053" s="128" t="str">
        <f t="shared" si="36"/>
        <v>#VALUE!</v>
      </c>
      <c r="M1053" s="128" t="str">
        <f t="shared" si="37"/>
        <v>#VALUE!</v>
      </c>
      <c r="N1053" s="128" t="str">
        <f t="shared" si="38"/>
        <v>#VALUE!</v>
      </c>
      <c r="O1053" s="128" t="str">
        <f t="shared" si="39"/>
        <v>#VALUE!</v>
      </c>
      <c r="P1053" s="4" t="str">
        <f t="shared" si="12"/>
        <v>NO RX</v>
      </c>
      <c r="Q1053" s="4" t="b">
        <v>0</v>
      </c>
      <c r="R1053" s="4" t="str">
        <f t="shared" si="41"/>
        <v>LOW</v>
      </c>
      <c r="S1053" s="3"/>
      <c r="T1053" s="136">
        <f t="shared" si="42"/>
        <v>44399</v>
      </c>
      <c r="U1053" s="4" t="str">
        <f t="shared" si="15"/>
        <v>DUE COMM</v>
      </c>
      <c r="V1053" s="4" t="str">
        <f t="shared" si="16"/>
        <v> </v>
      </c>
      <c r="W1053" s="123"/>
      <c r="X1053" s="123"/>
      <c r="Y1053" s="123"/>
      <c r="Z1053" s="123"/>
      <c r="AA1053" s="123"/>
      <c r="AB1053" s="123"/>
      <c r="AC1053" s="123"/>
      <c r="AD1053" s="123"/>
      <c r="AE1053" s="123"/>
    </row>
    <row r="1054">
      <c r="A1054" s="130">
        <v>13970.0</v>
      </c>
      <c r="B1054" s="55" t="s">
        <v>6512</v>
      </c>
      <c r="C1054" s="132" t="b">
        <v>1</v>
      </c>
      <c r="D1054" s="140">
        <v>44577.0</v>
      </c>
      <c r="E1054" s="134" t="str">
        <f t="shared" si="29"/>
        <v>#VALUE!</v>
      </c>
      <c r="F1054" s="134" t="str">
        <f t="shared" si="30"/>
        <v>#VALUE!</v>
      </c>
      <c r="G1054" s="128" t="str">
        <f t="shared" si="31"/>
        <v>#VALUE!</v>
      </c>
      <c r="H1054" s="128" t="str">
        <f t="shared" si="32"/>
        <v>#VALUE!</v>
      </c>
      <c r="I1054" s="128" t="str">
        <f t="shared" si="33"/>
        <v>#VALUE!</v>
      </c>
      <c r="J1054" s="128" t="str">
        <f t="shared" si="34"/>
        <v>#VALUE!</v>
      </c>
      <c r="K1054" s="128" t="str">
        <f t="shared" si="35"/>
        <v>#VALUE!</v>
      </c>
      <c r="L1054" s="128" t="str">
        <f t="shared" si="36"/>
        <v>#VALUE!</v>
      </c>
      <c r="M1054" s="128" t="str">
        <f t="shared" si="37"/>
        <v>OPI RX</v>
      </c>
      <c r="N1054" s="128" t="str">
        <f t="shared" si="38"/>
        <v>#VALUE!</v>
      </c>
      <c r="O1054" s="128" t="str">
        <f t="shared" si="39"/>
        <v>#VALUE!</v>
      </c>
      <c r="P1054" s="135" t="str">
        <f t="shared" si="12"/>
        <v>OPIOIDS</v>
      </c>
      <c r="Q1054" s="2" t="b">
        <v>0</v>
      </c>
      <c r="R1054" s="4" t="str">
        <f t="shared" si="41"/>
        <v>LOW</v>
      </c>
      <c r="S1054" s="3"/>
      <c r="T1054" s="136">
        <f t="shared" si="42"/>
        <v>44577</v>
      </c>
      <c r="U1054" s="4" t="str">
        <f t="shared" si="15"/>
        <v>DUE COMM</v>
      </c>
      <c r="V1054" s="4" t="str">
        <f t="shared" si="16"/>
        <v> </v>
      </c>
      <c r="W1054" s="123"/>
      <c r="X1054" s="123"/>
      <c r="Y1054" s="123"/>
      <c r="Z1054" s="123"/>
      <c r="AA1054" s="123"/>
      <c r="AB1054" s="123"/>
      <c r="AC1054" s="123"/>
      <c r="AD1054" s="123"/>
      <c r="AE1054" s="123"/>
    </row>
    <row r="1055">
      <c r="A1055" s="130">
        <v>13973.0</v>
      </c>
      <c r="B1055" s="131" t="s">
        <v>6857</v>
      </c>
      <c r="C1055" s="132" t="b">
        <v>1</v>
      </c>
      <c r="D1055" s="133">
        <v>44530.0</v>
      </c>
      <c r="E1055" s="128" t="str">
        <f t="shared" si="29"/>
        <v>#VALUE!</v>
      </c>
      <c r="F1055" s="128" t="str">
        <f t="shared" si="30"/>
        <v>#VALUE!</v>
      </c>
      <c r="G1055" s="128" t="str">
        <f t="shared" si="31"/>
        <v>#VALUE!</v>
      </c>
      <c r="H1055" s="128" t="str">
        <f t="shared" si="32"/>
        <v>#VALUE!</v>
      </c>
      <c r="I1055" s="128" t="str">
        <f t="shared" si="33"/>
        <v>#VALUE!</v>
      </c>
      <c r="J1055" s="128" t="str">
        <f t="shared" si="34"/>
        <v>#VALUE!</v>
      </c>
      <c r="K1055" s="128" t="str">
        <f t="shared" si="35"/>
        <v>#VALUE!</v>
      </c>
      <c r="L1055" s="128" t="str">
        <f t="shared" si="36"/>
        <v>#VALUE!</v>
      </c>
      <c r="M1055" s="134" t="str">
        <f t="shared" si="37"/>
        <v>OPI RX</v>
      </c>
      <c r="N1055" s="128" t="str">
        <f t="shared" si="38"/>
        <v>#VALUE!</v>
      </c>
      <c r="O1055" s="128" t="str">
        <f t="shared" si="39"/>
        <v>#VALUE!</v>
      </c>
      <c r="P1055" s="135" t="str">
        <f t="shared" si="12"/>
        <v>OPIOIDS</v>
      </c>
      <c r="Q1055" s="4" t="b">
        <v>1</v>
      </c>
      <c r="R1055" s="135" t="str">
        <f t="shared" si="41"/>
        <v>HIGH</v>
      </c>
      <c r="S1055" s="3">
        <v>44209.0</v>
      </c>
      <c r="T1055" s="136">
        <f t="shared" si="42"/>
        <v>44530</v>
      </c>
      <c r="U1055" s="4" t="str">
        <f t="shared" si="15"/>
        <v>DUE COMM</v>
      </c>
      <c r="V1055" s="4" t="str">
        <f t="shared" si="16"/>
        <v> </v>
      </c>
      <c r="W1055" s="123"/>
      <c r="X1055" s="123"/>
      <c r="Y1055" s="123"/>
      <c r="Z1055" s="123"/>
      <c r="AA1055" s="123"/>
      <c r="AB1055" s="123"/>
      <c r="AC1055" s="123"/>
      <c r="AD1055" s="123"/>
      <c r="AE1055" s="123"/>
    </row>
    <row r="1056">
      <c r="A1056" s="130">
        <v>13991.0</v>
      </c>
      <c r="B1056" s="131" t="s">
        <v>6858</v>
      </c>
      <c r="C1056" s="131" t="b">
        <v>1</v>
      </c>
      <c r="D1056" s="133">
        <v>44564.0</v>
      </c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tr">
        <f t="shared" si="12"/>
        <v>NO RX</v>
      </c>
      <c r="Q1056" s="4" t="b">
        <v>0</v>
      </c>
      <c r="R1056" s="4" t="str">
        <f t="shared" si="41"/>
        <v>LOW</v>
      </c>
      <c r="S1056" s="3">
        <v>44529.0</v>
      </c>
      <c r="T1056" s="136">
        <f t="shared" si="42"/>
        <v>44564</v>
      </c>
      <c r="U1056" s="4" t="str">
        <f t="shared" si="15"/>
        <v> </v>
      </c>
      <c r="V1056" s="4" t="str">
        <f t="shared" si="16"/>
        <v> </v>
      </c>
      <c r="W1056" s="123"/>
      <c r="X1056" s="123"/>
      <c r="Y1056" s="123"/>
      <c r="Z1056" s="123"/>
      <c r="AA1056" s="123"/>
      <c r="AB1056" s="123"/>
      <c r="AC1056" s="123"/>
      <c r="AD1056" s="123"/>
      <c r="AE1056" s="123"/>
    </row>
    <row r="1057">
      <c r="A1057" s="130">
        <v>13992.0</v>
      </c>
      <c r="B1057" s="131" t="s">
        <v>6859</v>
      </c>
      <c r="C1057" s="132" t="b">
        <v>1</v>
      </c>
      <c r="D1057" s="133">
        <v>44495.0</v>
      </c>
      <c r="E1057" s="128" t="str">
        <f t="shared" ref="E1057:E1512" si="43">IF(SEARCH($E$1,$B1057)&gt;=1,"OPI RX","NO RX")</f>
        <v>#VALUE!</v>
      </c>
      <c r="F1057" s="128" t="str">
        <f t="shared" ref="F1057:F1512" si="44">IF(SEARCH($F$1,$B1057)&gt;=1,"OPI RX","NO RX")</f>
        <v>#VALUE!</v>
      </c>
      <c r="G1057" s="128" t="str">
        <f t="shared" ref="G1057:G1512" si="45">IF(SEARCH($G$1,$B1057)&gt;=1,"OPI RX","NO RX")</f>
        <v>#VALUE!</v>
      </c>
      <c r="H1057" s="134" t="str">
        <f t="shared" ref="H1057:H1512" si="46">IF(SEARCH($H$1,$B1057)&gt;=1,"OPI RX","NO RX")</f>
        <v>OPI RX</v>
      </c>
      <c r="I1057" s="134" t="str">
        <f t="shared" ref="I1057:I1512" si="47">IF(SEARCH($I$1,$B1057)&gt;=1,"OPI RX","NO RX")</f>
        <v>OPI RX</v>
      </c>
      <c r="J1057" s="128" t="str">
        <f t="shared" ref="J1057:J1512" si="48">IF(SEARCH($J$1,$B1057)&gt;=1,"OPI RX","NO RX")</f>
        <v>#VALUE!</v>
      </c>
      <c r="K1057" s="128" t="str">
        <f t="shared" ref="K1057:K1512" si="49">IF(SEARCH($K$1,$B1057)&gt;=1,"OPI RX","NO RX")</f>
        <v>#VALUE!</v>
      </c>
      <c r="L1057" s="128" t="str">
        <f t="shared" ref="L1057:L1512" si="50">IF(SEARCH($L$1,$B1057)&gt;=1,"OPI RX","NO RX")</f>
        <v>#VALUE!</v>
      </c>
      <c r="M1057" s="128" t="str">
        <f t="shared" ref="M1057:M1512" si="51">IF(SEARCH($M$1,$B1057)&gt;=1,"OPI RX","NO RX")</f>
        <v>#VALUE!</v>
      </c>
      <c r="N1057" s="128" t="str">
        <f t="shared" ref="N1057:N1512" si="52">IF(SEARCH($N$1,$B1057)&gt;=1,"OPI RX","NO RX")</f>
        <v>#VALUE!</v>
      </c>
      <c r="O1057" s="128" t="str">
        <f t="shared" ref="O1057:O1512" si="53">IF(SEARCH($O$1,$B1057)&gt;=1,"OPI RX","NO RX")</f>
        <v>#VALUE!</v>
      </c>
      <c r="P1057" s="135" t="str">
        <f t="shared" si="12"/>
        <v>OPIOIDS</v>
      </c>
      <c r="Q1057" s="2" t="b">
        <v>0</v>
      </c>
      <c r="R1057" s="4" t="str">
        <f t="shared" si="41"/>
        <v>LOW</v>
      </c>
      <c r="S1057" s="3">
        <v>44180.0</v>
      </c>
      <c r="T1057" s="136">
        <f t="shared" si="42"/>
        <v>44495</v>
      </c>
      <c r="U1057" s="4" t="str">
        <f t="shared" si="15"/>
        <v>DUE COMM</v>
      </c>
      <c r="V1057" s="4" t="str">
        <f t="shared" si="16"/>
        <v> </v>
      </c>
      <c r="W1057" s="123"/>
      <c r="X1057" s="123"/>
      <c r="Y1057" s="123"/>
      <c r="Z1057" s="123"/>
      <c r="AA1057" s="123"/>
      <c r="AB1057" s="123"/>
      <c r="AC1057" s="123"/>
      <c r="AD1057" s="123"/>
      <c r="AE1057" s="123"/>
    </row>
    <row r="1058">
      <c r="A1058" s="130">
        <v>13998.0</v>
      </c>
      <c r="B1058" s="131" t="s">
        <v>6572</v>
      </c>
      <c r="C1058" s="131" t="b">
        <v>1</v>
      </c>
      <c r="D1058" s="133">
        <v>44490.0</v>
      </c>
      <c r="E1058" s="128" t="str">
        <f t="shared" si="43"/>
        <v>#VALUE!</v>
      </c>
      <c r="F1058" s="128" t="str">
        <f t="shared" si="44"/>
        <v>#VALUE!</v>
      </c>
      <c r="G1058" s="128" t="str">
        <f t="shared" si="45"/>
        <v>#VALUE!</v>
      </c>
      <c r="H1058" s="128" t="str">
        <f t="shared" si="46"/>
        <v>#VALUE!</v>
      </c>
      <c r="I1058" s="128" t="str">
        <f t="shared" si="47"/>
        <v>#VALUE!</v>
      </c>
      <c r="J1058" s="128" t="str">
        <f t="shared" si="48"/>
        <v>#VALUE!</v>
      </c>
      <c r="K1058" s="128" t="str">
        <f t="shared" si="49"/>
        <v>#VALUE!</v>
      </c>
      <c r="L1058" s="128" t="str">
        <f t="shared" si="50"/>
        <v>#VALUE!</v>
      </c>
      <c r="M1058" s="128" t="str">
        <f t="shared" si="51"/>
        <v>#VALUE!</v>
      </c>
      <c r="N1058" s="128" t="str">
        <f t="shared" si="52"/>
        <v>#VALUE!</v>
      </c>
      <c r="O1058" s="128" t="str">
        <f t="shared" si="53"/>
        <v>#VALUE!</v>
      </c>
      <c r="P1058" s="4" t="str">
        <f t="shared" si="12"/>
        <v>NO RX</v>
      </c>
      <c r="Q1058" s="2" t="b">
        <v>0</v>
      </c>
      <c r="R1058" s="4" t="str">
        <f t="shared" si="41"/>
        <v>LOW</v>
      </c>
      <c r="S1058" s="3">
        <v>44180.0</v>
      </c>
      <c r="T1058" s="136">
        <f t="shared" si="42"/>
        <v>44490</v>
      </c>
      <c r="U1058" s="4" t="str">
        <f t="shared" si="15"/>
        <v>DUE COMM</v>
      </c>
      <c r="V1058" s="4" t="str">
        <f t="shared" si="16"/>
        <v> </v>
      </c>
      <c r="W1058" s="123"/>
      <c r="X1058" s="123"/>
      <c r="Y1058" s="123"/>
      <c r="Z1058" s="123"/>
      <c r="AA1058" s="123"/>
      <c r="AB1058" s="123"/>
      <c r="AC1058" s="123"/>
      <c r="AD1058" s="123"/>
      <c r="AE1058" s="123"/>
    </row>
    <row r="1059">
      <c r="A1059" s="142">
        <v>14004.0</v>
      </c>
      <c r="B1059" s="2" t="s">
        <v>6461</v>
      </c>
      <c r="C1059" s="122" t="b">
        <v>0</v>
      </c>
      <c r="D1059" s="3" t="s">
        <v>6461</v>
      </c>
      <c r="E1059" s="128" t="str">
        <f t="shared" si="43"/>
        <v>#VALUE!</v>
      </c>
      <c r="F1059" s="128" t="str">
        <f t="shared" si="44"/>
        <v>#VALUE!</v>
      </c>
      <c r="G1059" s="128" t="str">
        <f t="shared" si="45"/>
        <v>#VALUE!</v>
      </c>
      <c r="H1059" s="128" t="str">
        <f t="shared" si="46"/>
        <v>#VALUE!</v>
      </c>
      <c r="I1059" s="128" t="str">
        <f t="shared" si="47"/>
        <v>#VALUE!</v>
      </c>
      <c r="J1059" s="128" t="str">
        <f t="shared" si="48"/>
        <v>#VALUE!</v>
      </c>
      <c r="K1059" s="128" t="str">
        <f t="shared" si="49"/>
        <v>#VALUE!</v>
      </c>
      <c r="L1059" s="128" t="str">
        <f t="shared" si="50"/>
        <v>#VALUE!</v>
      </c>
      <c r="M1059" s="128" t="str">
        <f t="shared" si="51"/>
        <v>#VALUE!</v>
      </c>
      <c r="N1059" s="128" t="str">
        <f t="shared" si="52"/>
        <v>#VALUE!</v>
      </c>
      <c r="O1059" s="128" t="str">
        <f t="shared" si="53"/>
        <v>#VALUE!</v>
      </c>
      <c r="P1059" s="4" t="str">
        <f t="shared" si="12"/>
        <v>NO RX</v>
      </c>
      <c r="Q1059" s="4" t="b">
        <v>0</v>
      </c>
      <c r="R1059" s="4" t="str">
        <f t="shared" si="41"/>
        <v>LOW</v>
      </c>
      <c r="S1059" s="3"/>
      <c r="T1059" s="3" t="str">
        <f t="shared" si="42"/>
        <v> - </v>
      </c>
      <c r="U1059" s="4" t="str">
        <f t="shared" si="15"/>
        <v>DUE COMM</v>
      </c>
      <c r="V1059" s="4" t="str">
        <f t="shared" si="16"/>
        <v> </v>
      </c>
      <c r="W1059" s="123"/>
      <c r="X1059" s="123"/>
      <c r="Y1059" s="123"/>
      <c r="Z1059" s="123"/>
      <c r="AA1059" s="123"/>
      <c r="AB1059" s="123"/>
      <c r="AC1059" s="123"/>
      <c r="AD1059" s="123"/>
      <c r="AE1059" s="123"/>
    </row>
    <row r="1060">
      <c r="A1060" s="130">
        <v>14015.0</v>
      </c>
      <c r="B1060" s="131" t="s">
        <v>6463</v>
      </c>
      <c r="C1060" s="132" t="b">
        <v>1</v>
      </c>
      <c r="D1060" s="140">
        <v>44577.0</v>
      </c>
      <c r="E1060" s="128" t="str">
        <f t="shared" si="43"/>
        <v>#VALUE!</v>
      </c>
      <c r="F1060" s="134" t="str">
        <f t="shared" si="44"/>
        <v>OPI RX</v>
      </c>
      <c r="G1060" s="128" t="str">
        <f t="shared" si="45"/>
        <v>#VALUE!</v>
      </c>
      <c r="H1060" s="128" t="str">
        <f t="shared" si="46"/>
        <v>#VALUE!</v>
      </c>
      <c r="I1060" s="128" t="str">
        <f t="shared" si="47"/>
        <v>#VALUE!</v>
      </c>
      <c r="J1060" s="128" t="str">
        <f t="shared" si="48"/>
        <v>#VALUE!</v>
      </c>
      <c r="K1060" s="128" t="str">
        <f t="shared" si="49"/>
        <v>#VALUE!</v>
      </c>
      <c r="L1060" s="128" t="str">
        <f t="shared" si="50"/>
        <v>#VALUE!</v>
      </c>
      <c r="M1060" s="128" t="str">
        <f t="shared" si="51"/>
        <v>#VALUE!</v>
      </c>
      <c r="N1060" s="128" t="str">
        <f t="shared" si="52"/>
        <v>#VALUE!</v>
      </c>
      <c r="O1060" s="128" t="str">
        <f t="shared" si="53"/>
        <v>#VALUE!</v>
      </c>
      <c r="P1060" s="135" t="str">
        <f t="shared" si="12"/>
        <v>OPIOIDS</v>
      </c>
      <c r="Q1060" s="4" t="b">
        <v>0</v>
      </c>
      <c r="R1060" s="4" t="str">
        <f t="shared" si="41"/>
        <v>LOW</v>
      </c>
      <c r="S1060" s="3"/>
      <c r="T1060" s="136">
        <f t="shared" si="42"/>
        <v>44577</v>
      </c>
      <c r="U1060" s="4" t="str">
        <f t="shared" si="15"/>
        <v>DUE COMM</v>
      </c>
      <c r="V1060" s="4" t="str">
        <f t="shared" si="16"/>
        <v> </v>
      </c>
      <c r="W1060" s="123"/>
      <c r="X1060" s="123"/>
      <c r="Y1060" s="123"/>
      <c r="Z1060" s="123"/>
      <c r="AA1060" s="123"/>
      <c r="AB1060" s="123"/>
      <c r="AC1060" s="123"/>
      <c r="AD1060" s="123"/>
      <c r="AE1060" s="123"/>
    </row>
    <row r="1061">
      <c r="A1061" s="130">
        <v>14018.0</v>
      </c>
      <c r="B1061" s="131" t="s">
        <v>6860</v>
      </c>
      <c r="C1061" s="139" t="b">
        <v>1</v>
      </c>
      <c r="D1061" s="133">
        <v>44502.0</v>
      </c>
      <c r="E1061" s="128" t="str">
        <f t="shared" si="43"/>
        <v>#VALUE!</v>
      </c>
      <c r="F1061" s="128" t="str">
        <f t="shared" si="44"/>
        <v>#VALUE!</v>
      </c>
      <c r="G1061" s="128" t="str">
        <f t="shared" si="45"/>
        <v>#VALUE!</v>
      </c>
      <c r="H1061" s="128" t="str">
        <f t="shared" si="46"/>
        <v>#VALUE!</v>
      </c>
      <c r="I1061" s="128" t="str">
        <f t="shared" si="47"/>
        <v>#VALUE!</v>
      </c>
      <c r="J1061" s="128" t="str">
        <f t="shared" si="48"/>
        <v>#VALUE!</v>
      </c>
      <c r="K1061" s="128" t="str">
        <f t="shared" si="49"/>
        <v>#VALUE!</v>
      </c>
      <c r="L1061" s="128" t="str">
        <f t="shared" si="50"/>
        <v>#VALUE!</v>
      </c>
      <c r="M1061" s="134" t="str">
        <f t="shared" si="51"/>
        <v>OPI RX</v>
      </c>
      <c r="N1061" s="128" t="str">
        <f t="shared" si="52"/>
        <v>#VALUE!</v>
      </c>
      <c r="O1061" s="128" t="str">
        <f t="shared" si="53"/>
        <v>#VALUE!</v>
      </c>
      <c r="P1061" s="135" t="str">
        <f t="shared" si="12"/>
        <v>OPIOIDS</v>
      </c>
      <c r="Q1061" s="4" t="b">
        <v>0</v>
      </c>
      <c r="R1061" s="4" t="str">
        <f t="shared" si="41"/>
        <v>LOW</v>
      </c>
      <c r="S1061" s="3">
        <v>44180.0</v>
      </c>
      <c r="T1061" s="136">
        <f t="shared" si="42"/>
        <v>44502</v>
      </c>
      <c r="U1061" s="4" t="str">
        <f t="shared" si="15"/>
        <v>DUE COMM</v>
      </c>
      <c r="V1061" s="4" t="str">
        <f t="shared" si="16"/>
        <v> </v>
      </c>
      <c r="W1061" s="123"/>
      <c r="X1061" s="123"/>
      <c r="Y1061" s="123"/>
      <c r="Z1061" s="123"/>
      <c r="AA1061" s="123"/>
      <c r="AB1061" s="123"/>
      <c r="AC1061" s="123"/>
      <c r="AD1061" s="123"/>
      <c r="AE1061" s="123"/>
    </row>
    <row r="1062">
      <c r="A1062" s="137">
        <v>14019.0</v>
      </c>
      <c r="B1062" s="138" t="s">
        <v>6861</v>
      </c>
      <c r="C1062" s="132" t="b">
        <v>1</v>
      </c>
      <c r="D1062" s="133">
        <v>44494.0</v>
      </c>
      <c r="E1062" s="128" t="str">
        <f t="shared" si="43"/>
        <v>#VALUE!</v>
      </c>
      <c r="F1062" s="128" t="str">
        <f t="shared" si="44"/>
        <v>#VALUE!</v>
      </c>
      <c r="G1062" s="128" t="str">
        <f t="shared" si="45"/>
        <v>#VALUE!</v>
      </c>
      <c r="H1062" s="128" t="str">
        <f t="shared" si="46"/>
        <v>#VALUE!</v>
      </c>
      <c r="I1062" s="128" t="str">
        <f t="shared" si="47"/>
        <v>#VALUE!</v>
      </c>
      <c r="J1062" s="134" t="str">
        <f t="shared" si="48"/>
        <v>OPI RX</v>
      </c>
      <c r="K1062" s="128" t="str">
        <f t="shared" si="49"/>
        <v>#VALUE!</v>
      </c>
      <c r="L1062" s="128" t="str">
        <f t="shared" si="50"/>
        <v>#VALUE!</v>
      </c>
      <c r="M1062" s="128" t="str">
        <f t="shared" si="51"/>
        <v>#VALUE!</v>
      </c>
      <c r="N1062" s="128" t="str">
        <f t="shared" si="52"/>
        <v>#VALUE!</v>
      </c>
      <c r="O1062" s="128" t="str">
        <f t="shared" si="53"/>
        <v>#VALUE!</v>
      </c>
      <c r="P1062" s="135" t="str">
        <f t="shared" si="12"/>
        <v>OPIOIDS</v>
      </c>
      <c r="Q1062" s="4" t="b">
        <v>1</v>
      </c>
      <c r="R1062" s="135" t="str">
        <f t="shared" si="41"/>
        <v>HIGH</v>
      </c>
      <c r="S1062" s="3">
        <v>44187.0</v>
      </c>
      <c r="T1062" s="136">
        <f t="shared" si="42"/>
        <v>44494</v>
      </c>
      <c r="U1062" s="4" t="str">
        <f t="shared" si="15"/>
        <v>DUE COMM</v>
      </c>
      <c r="V1062" s="4" t="str">
        <f t="shared" si="16"/>
        <v> </v>
      </c>
      <c r="W1062" s="123"/>
      <c r="X1062" s="123"/>
      <c r="Y1062" s="123"/>
      <c r="Z1062" s="123"/>
      <c r="AA1062" s="123"/>
      <c r="AB1062" s="123"/>
      <c r="AC1062" s="123"/>
      <c r="AD1062" s="123"/>
      <c r="AE1062" s="123"/>
    </row>
    <row r="1063">
      <c r="A1063" s="130">
        <v>14021.0</v>
      </c>
      <c r="B1063" s="131" t="s">
        <v>6862</v>
      </c>
      <c r="C1063" s="139" t="b">
        <v>1</v>
      </c>
      <c r="D1063" s="133">
        <v>44387.0</v>
      </c>
      <c r="E1063" s="128" t="str">
        <f t="shared" si="43"/>
        <v>#VALUE!</v>
      </c>
      <c r="F1063" s="128" t="str">
        <f t="shared" si="44"/>
        <v>#VALUE!</v>
      </c>
      <c r="G1063" s="128" t="str">
        <f t="shared" si="45"/>
        <v>#VALUE!</v>
      </c>
      <c r="H1063" s="128" t="str">
        <f t="shared" si="46"/>
        <v>#VALUE!</v>
      </c>
      <c r="I1063" s="128" t="str">
        <f t="shared" si="47"/>
        <v>#VALUE!</v>
      </c>
      <c r="J1063" s="128" t="str">
        <f t="shared" si="48"/>
        <v>#VALUE!</v>
      </c>
      <c r="K1063" s="128" t="str">
        <f t="shared" si="49"/>
        <v>#VALUE!</v>
      </c>
      <c r="L1063" s="128" t="str">
        <f t="shared" si="50"/>
        <v>#VALUE!</v>
      </c>
      <c r="M1063" s="134" t="str">
        <f t="shared" si="51"/>
        <v>OPI RX</v>
      </c>
      <c r="N1063" s="128" t="str">
        <f t="shared" si="52"/>
        <v>#VALUE!</v>
      </c>
      <c r="O1063" s="128" t="str">
        <f t="shared" si="53"/>
        <v>#VALUE!</v>
      </c>
      <c r="P1063" s="135" t="str">
        <f t="shared" si="12"/>
        <v>OPIOIDS</v>
      </c>
      <c r="Q1063" s="4" t="b">
        <v>0</v>
      </c>
      <c r="R1063" s="4" t="str">
        <f t="shared" si="41"/>
        <v>LOW</v>
      </c>
      <c r="S1063" s="3"/>
      <c r="T1063" s="136">
        <f t="shared" si="42"/>
        <v>44387</v>
      </c>
      <c r="U1063" s="4" t="str">
        <f t="shared" si="15"/>
        <v>DUE COMM</v>
      </c>
      <c r="V1063" s="4" t="str">
        <f t="shared" si="16"/>
        <v> </v>
      </c>
      <c r="W1063" s="123"/>
      <c r="X1063" s="123"/>
      <c r="Y1063" s="123"/>
      <c r="Z1063" s="123"/>
      <c r="AA1063" s="123"/>
      <c r="AB1063" s="123"/>
      <c r="AC1063" s="123"/>
      <c r="AD1063" s="123"/>
      <c r="AE1063" s="123"/>
    </row>
    <row r="1064">
      <c r="A1064" s="142">
        <v>14026.0</v>
      </c>
      <c r="B1064" s="2" t="s">
        <v>6461</v>
      </c>
      <c r="C1064" s="124" t="b">
        <v>0</v>
      </c>
      <c r="D1064" s="3" t="s">
        <v>6461</v>
      </c>
      <c r="E1064" s="128" t="str">
        <f t="shared" si="43"/>
        <v>#VALUE!</v>
      </c>
      <c r="F1064" s="128" t="str">
        <f t="shared" si="44"/>
        <v>#VALUE!</v>
      </c>
      <c r="G1064" s="128" t="str">
        <f t="shared" si="45"/>
        <v>#VALUE!</v>
      </c>
      <c r="H1064" s="128" t="str">
        <f t="shared" si="46"/>
        <v>#VALUE!</v>
      </c>
      <c r="I1064" s="128" t="str">
        <f t="shared" si="47"/>
        <v>#VALUE!</v>
      </c>
      <c r="J1064" s="128" t="str">
        <f t="shared" si="48"/>
        <v>#VALUE!</v>
      </c>
      <c r="K1064" s="128" t="str">
        <f t="shared" si="49"/>
        <v>#VALUE!</v>
      </c>
      <c r="L1064" s="128" t="str">
        <f t="shared" si="50"/>
        <v>#VALUE!</v>
      </c>
      <c r="M1064" s="128" t="str">
        <f t="shared" si="51"/>
        <v>#VALUE!</v>
      </c>
      <c r="N1064" s="128" t="str">
        <f t="shared" si="52"/>
        <v>#VALUE!</v>
      </c>
      <c r="O1064" s="128" t="str">
        <f t="shared" si="53"/>
        <v>#VALUE!</v>
      </c>
      <c r="P1064" s="4" t="str">
        <f t="shared" si="12"/>
        <v>NO RX</v>
      </c>
      <c r="Q1064" s="4" t="b">
        <v>0</v>
      </c>
      <c r="R1064" s="4" t="str">
        <f t="shared" si="41"/>
        <v>LOW</v>
      </c>
      <c r="S1064" s="3"/>
      <c r="T1064" s="3" t="str">
        <f t="shared" si="42"/>
        <v> - </v>
      </c>
      <c r="U1064" s="4" t="str">
        <f t="shared" si="15"/>
        <v>DUE COMM</v>
      </c>
      <c r="V1064" s="4" t="str">
        <f t="shared" si="16"/>
        <v> </v>
      </c>
      <c r="W1064" s="123"/>
      <c r="X1064" s="123"/>
      <c r="Y1064" s="123"/>
      <c r="Z1064" s="123"/>
      <c r="AA1064" s="123"/>
      <c r="AB1064" s="123"/>
      <c r="AC1064" s="123"/>
      <c r="AD1064" s="123"/>
      <c r="AE1064" s="123"/>
    </row>
    <row r="1065">
      <c r="A1065" s="142">
        <v>14027.0</v>
      </c>
      <c r="B1065" s="2" t="s">
        <v>6461</v>
      </c>
      <c r="C1065" s="122" t="b">
        <v>0</v>
      </c>
      <c r="D1065" s="3" t="s">
        <v>6461</v>
      </c>
      <c r="E1065" s="128" t="str">
        <f t="shared" si="43"/>
        <v>#VALUE!</v>
      </c>
      <c r="F1065" s="128" t="str">
        <f t="shared" si="44"/>
        <v>#VALUE!</v>
      </c>
      <c r="G1065" s="128" t="str">
        <f t="shared" si="45"/>
        <v>#VALUE!</v>
      </c>
      <c r="H1065" s="128" t="str">
        <f t="shared" si="46"/>
        <v>#VALUE!</v>
      </c>
      <c r="I1065" s="128" t="str">
        <f t="shared" si="47"/>
        <v>#VALUE!</v>
      </c>
      <c r="J1065" s="128" t="str">
        <f t="shared" si="48"/>
        <v>#VALUE!</v>
      </c>
      <c r="K1065" s="128" t="str">
        <f t="shared" si="49"/>
        <v>#VALUE!</v>
      </c>
      <c r="L1065" s="128" t="str">
        <f t="shared" si="50"/>
        <v>#VALUE!</v>
      </c>
      <c r="M1065" s="128" t="str">
        <f t="shared" si="51"/>
        <v>#VALUE!</v>
      </c>
      <c r="N1065" s="128" t="str">
        <f t="shared" si="52"/>
        <v>#VALUE!</v>
      </c>
      <c r="O1065" s="128" t="str">
        <f t="shared" si="53"/>
        <v>#VALUE!</v>
      </c>
      <c r="P1065" s="4" t="str">
        <f t="shared" si="12"/>
        <v>NO RX</v>
      </c>
      <c r="Q1065" s="2" t="b">
        <v>0</v>
      </c>
      <c r="R1065" s="4" t="str">
        <f t="shared" si="41"/>
        <v>LOW</v>
      </c>
      <c r="S1065" s="3"/>
      <c r="T1065" s="3" t="str">
        <f t="shared" si="42"/>
        <v> - </v>
      </c>
      <c r="U1065" s="4" t="str">
        <f t="shared" si="15"/>
        <v>DUE COMM</v>
      </c>
      <c r="V1065" s="4" t="str">
        <f t="shared" si="16"/>
        <v> </v>
      </c>
      <c r="W1065" s="123"/>
      <c r="X1065" s="123"/>
      <c r="Y1065" s="123"/>
      <c r="Z1065" s="123"/>
      <c r="AA1065" s="123"/>
      <c r="AB1065" s="123"/>
      <c r="AC1065" s="123"/>
      <c r="AD1065" s="123"/>
      <c r="AE1065" s="123"/>
    </row>
    <row r="1066">
      <c r="A1066" s="130">
        <v>14028.0</v>
      </c>
      <c r="B1066" s="131" t="s">
        <v>6863</v>
      </c>
      <c r="C1066" s="139" t="b">
        <v>1</v>
      </c>
      <c r="D1066" s="133">
        <v>44393.0</v>
      </c>
      <c r="E1066" s="128" t="str">
        <f t="shared" si="43"/>
        <v>#VALUE!</v>
      </c>
      <c r="F1066" s="134" t="str">
        <f t="shared" si="44"/>
        <v>OPI RX</v>
      </c>
      <c r="G1066" s="128" t="str">
        <f t="shared" si="45"/>
        <v>#VALUE!</v>
      </c>
      <c r="H1066" s="128" t="str">
        <f t="shared" si="46"/>
        <v>#VALUE!</v>
      </c>
      <c r="I1066" s="128" t="str">
        <f t="shared" si="47"/>
        <v>#VALUE!</v>
      </c>
      <c r="J1066" s="128" t="str">
        <f t="shared" si="48"/>
        <v>#VALUE!</v>
      </c>
      <c r="K1066" s="128" t="str">
        <f t="shared" si="49"/>
        <v>#VALUE!</v>
      </c>
      <c r="L1066" s="128" t="str">
        <f t="shared" si="50"/>
        <v>#VALUE!</v>
      </c>
      <c r="M1066" s="134" t="str">
        <f t="shared" si="51"/>
        <v>OPI RX</v>
      </c>
      <c r="N1066" s="128" t="str">
        <f t="shared" si="52"/>
        <v>#VALUE!</v>
      </c>
      <c r="O1066" s="128" t="str">
        <f t="shared" si="53"/>
        <v>#VALUE!</v>
      </c>
      <c r="P1066" s="135" t="str">
        <f t="shared" si="12"/>
        <v>OPIOIDS</v>
      </c>
      <c r="Q1066" s="4" t="b">
        <v>0</v>
      </c>
      <c r="R1066" s="4" t="str">
        <f t="shared" si="41"/>
        <v>LOW</v>
      </c>
      <c r="S1066" s="3"/>
      <c r="T1066" s="136">
        <f t="shared" si="42"/>
        <v>44393</v>
      </c>
      <c r="U1066" s="4" t="str">
        <f t="shared" si="15"/>
        <v>DUE COMM</v>
      </c>
      <c r="V1066" s="4" t="str">
        <f t="shared" si="16"/>
        <v> </v>
      </c>
      <c r="W1066" s="123"/>
      <c r="X1066" s="123"/>
      <c r="Y1066" s="123"/>
      <c r="Z1066" s="123"/>
      <c r="AA1066" s="123"/>
      <c r="AB1066" s="123"/>
      <c r="AC1066" s="123"/>
      <c r="AD1066" s="123"/>
      <c r="AE1066" s="123"/>
    </row>
    <row r="1067">
      <c r="A1067" s="127">
        <v>14029.0</v>
      </c>
      <c r="B1067" s="2" t="s">
        <v>6463</v>
      </c>
      <c r="C1067" s="124" t="b">
        <v>0</v>
      </c>
      <c r="D1067" s="3" t="s">
        <v>6461</v>
      </c>
      <c r="E1067" s="128" t="str">
        <f t="shared" si="43"/>
        <v>#VALUE!</v>
      </c>
      <c r="F1067" s="134" t="str">
        <f t="shared" si="44"/>
        <v>OPI RX</v>
      </c>
      <c r="G1067" s="128" t="str">
        <f t="shared" si="45"/>
        <v>#VALUE!</v>
      </c>
      <c r="H1067" s="128" t="str">
        <f t="shared" si="46"/>
        <v>#VALUE!</v>
      </c>
      <c r="I1067" s="128" t="str">
        <f t="shared" si="47"/>
        <v>#VALUE!</v>
      </c>
      <c r="J1067" s="128" t="str">
        <f t="shared" si="48"/>
        <v>#VALUE!</v>
      </c>
      <c r="K1067" s="128" t="str">
        <f t="shared" si="49"/>
        <v>#VALUE!</v>
      </c>
      <c r="L1067" s="128" t="str">
        <f t="shared" si="50"/>
        <v>#VALUE!</v>
      </c>
      <c r="M1067" s="128" t="str">
        <f t="shared" si="51"/>
        <v>#VALUE!</v>
      </c>
      <c r="N1067" s="128" t="str">
        <f t="shared" si="52"/>
        <v>#VALUE!</v>
      </c>
      <c r="O1067" s="128" t="str">
        <f t="shared" si="53"/>
        <v>#VALUE!</v>
      </c>
      <c r="P1067" s="135" t="str">
        <f t="shared" si="12"/>
        <v>OPIOIDS</v>
      </c>
      <c r="Q1067" s="4" t="b">
        <v>0</v>
      </c>
      <c r="R1067" s="4" t="str">
        <f t="shared" si="41"/>
        <v>LOW</v>
      </c>
      <c r="S1067" s="3"/>
      <c r="T1067" s="3" t="str">
        <f t="shared" si="42"/>
        <v> - </v>
      </c>
      <c r="U1067" s="4" t="str">
        <f t="shared" si="15"/>
        <v>DUE COMM</v>
      </c>
      <c r="V1067" s="4" t="str">
        <f t="shared" si="16"/>
        <v> </v>
      </c>
      <c r="W1067" s="123"/>
      <c r="X1067" s="123"/>
      <c r="Y1067" s="123"/>
      <c r="Z1067" s="123"/>
      <c r="AA1067" s="123"/>
      <c r="AB1067" s="123"/>
      <c r="AC1067" s="123"/>
      <c r="AD1067" s="123"/>
      <c r="AE1067" s="123"/>
    </row>
    <row r="1068">
      <c r="A1068" s="127">
        <v>14031.0</v>
      </c>
      <c r="B1068" s="2" t="s">
        <v>6688</v>
      </c>
      <c r="C1068" s="124" t="b">
        <v>0</v>
      </c>
      <c r="D1068" s="3" t="s">
        <v>6461</v>
      </c>
      <c r="E1068" s="128" t="str">
        <f t="shared" si="43"/>
        <v>#VALUE!</v>
      </c>
      <c r="F1068" s="134" t="str">
        <f t="shared" si="44"/>
        <v>OPI RX</v>
      </c>
      <c r="G1068" s="128" t="str">
        <f t="shared" si="45"/>
        <v>#VALUE!</v>
      </c>
      <c r="H1068" s="128" t="str">
        <f t="shared" si="46"/>
        <v>#VALUE!</v>
      </c>
      <c r="I1068" s="128" t="str">
        <f t="shared" si="47"/>
        <v>#VALUE!</v>
      </c>
      <c r="J1068" s="128" t="str">
        <f t="shared" si="48"/>
        <v>#VALUE!</v>
      </c>
      <c r="K1068" s="128" t="str">
        <f t="shared" si="49"/>
        <v>#VALUE!</v>
      </c>
      <c r="L1068" s="128" t="str">
        <f t="shared" si="50"/>
        <v>#VALUE!</v>
      </c>
      <c r="M1068" s="134" t="str">
        <f t="shared" si="51"/>
        <v>OPI RX</v>
      </c>
      <c r="N1068" s="128" t="str">
        <f t="shared" si="52"/>
        <v>#VALUE!</v>
      </c>
      <c r="O1068" s="128" t="str">
        <f t="shared" si="53"/>
        <v>#VALUE!</v>
      </c>
      <c r="P1068" s="135" t="str">
        <f t="shared" si="12"/>
        <v>OPIOIDS</v>
      </c>
      <c r="Q1068" s="4" t="b">
        <v>0</v>
      </c>
      <c r="R1068" s="4" t="str">
        <f t="shared" si="41"/>
        <v>LOW</v>
      </c>
      <c r="S1068" s="3"/>
      <c r="T1068" s="3" t="str">
        <f t="shared" si="42"/>
        <v> - </v>
      </c>
      <c r="U1068" s="4" t="str">
        <f t="shared" si="15"/>
        <v>DUE COMM</v>
      </c>
      <c r="V1068" s="4" t="str">
        <f t="shared" si="16"/>
        <v> </v>
      </c>
      <c r="W1068" s="123"/>
      <c r="X1068" s="123"/>
      <c r="Y1068" s="123"/>
      <c r="Z1068" s="123"/>
      <c r="AA1068" s="123"/>
      <c r="AB1068" s="123"/>
      <c r="AC1068" s="123"/>
      <c r="AD1068" s="123"/>
      <c r="AE1068" s="123"/>
    </row>
    <row r="1069">
      <c r="A1069" s="142">
        <v>14032.0</v>
      </c>
      <c r="B1069" s="2" t="s">
        <v>6461</v>
      </c>
      <c r="C1069" s="122" t="b">
        <v>0</v>
      </c>
      <c r="D1069" s="3" t="s">
        <v>6461</v>
      </c>
      <c r="E1069" s="128" t="str">
        <f t="shared" si="43"/>
        <v>#VALUE!</v>
      </c>
      <c r="F1069" s="128" t="str">
        <f t="shared" si="44"/>
        <v>#VALUE!</v>
      </c>
      <c r="G1069" s="128" t="str">
        <f t="shared" si="45"/>
        <v>#VALUE!</v>
      </c>
      <c r="H1069" s="128" t="str">
        <f t="shared" si="46"/>
        <v>#VALUE!</v>
      </c>
      <c r="I1069" s="128" t="str">
        <f t="shared" si="47"/>
        <v>#VALUE!</v>
      </c>
      <c r="J1069" s="128" t="str">
        <f t="shared" si="48"/>
        <v>#VALUE!</v>
      </c>
      <c r="K1069" s="128" t="str">
        <f t="shared" si="49"/>
        <v>#VALUE!</v>
      </c>
      <c r="L1069" s="128" t="str">
        <f t="shared" si="50"/>
        <v>#VALUE!</v>
      </c>
      <c r="M1069" s="128" t="str">
        <f t="shared" si="51"/>
        <v>#VALUE!</v>
      </c>
      <c r="N1069" s="128" t="str">
        <f t="shared" si="52"/>
        <v>#VALUE!</v>
      </c>
      <c r="O1069" s="128" t="str">
        <f t="shared" si="53"/>
        <v>#VALUE!</v>
      </c>
      <c r="P1069" s="4" t="str">
        <f t="shared" si="12"/>
        <v>NO RX</v>
      </c>
      <c r="Q1069" s="2" t="b">
        <v>0</v>
      </c>
      <c r="R1069" s="4" t="str">
        <f t="shared" si="41"/>
        <v>LOW</v>
      </c>
      <c r="S1069" s="3"/>
      <c r="T1069" s="3" t="str">
        <f t="shared" si="42"/>
        <v> - </v>
      </c>
      <c r="U1069" s="4" t="str">
        <f t="shared" si="15"/>
        <v>DUE COMM</v>
      </c>
      <c r="V1069" s="4" t="str">
        <f t="shared" si="16"/>
        <v> </v>
      </c>
      <c r="W1069" s="123"/>
      <c r="X1069" s="123"/>
      <c r="Y1069" s="123"/>
      <c r="Z1069" s="123"/>
      <c r="AA1069" s="123"/>
      <c r="AB1069" s="123"/>
      <c r="AC1069" s="123"/>
      <c r="AD1069" s="123"/>
      <c r="AE1069" s="123"/>
    </row>
    <row r="1070">
      <c r="A1070" s="142">
        <v>14034.0</v>
      </c>
      <c r="B1070" s="143" t="s">
        <v>6864</v>
      </c>
      <c r="C1070" s="124" t="b">
        <v>0</v>
      </c>
      <c r="D1070" s="3" t="s">
        <v>6461</v>
      </c>
      <c r="E1070" s="128" t="str">
        <f t="shared" si="43"/>
        <v>#VALUE!</v>
      </c>
      <c r="F1070" s="134" t="str">
        <f t="shared" si="44"/>
        <v>OPI RX</v>
      </c>
      <c r="G1070" s="128" t="str">
        <f t="shared" si="45"/>
        <v>#VALUE!</v>
      </c>
      <c r="H1070" s="128" t="str">
        <f t="shared" si="46"/>
        <v>#VALUE!</v>
      </c>
      <c r="I1070" s="128" t="str">
        <f t="shared" si="47"/>
        <v>#VALUE!</v>
      </c>
      <c r="J1070" s="128" t="str">
        <f t="shared" si="48"/>
        <v>#VALUE!</v>
      </c>
      <c r="K1070" s="128" t="str">
        <f t="shared" si="49"/>
        <v>#VALUE!</v>
      </c>
      <c r="L1070" s="128" t="str">
        <f t="shared" si="50"/>
        <v>#VALUE!</v>
      </c>
      <c r="M1070" s="128" t="str">
        <f t="shared" si="51"/>
        <v>#VALUE!</v>
      </c>
      <c r="N1070" s="128" t="str">
        <f t="shared" si="52"/>
        <v>#VALUE!</v>
      </c>
      <c r="O1070" s="128" t="str">
        <f t="shared" si="53"/>
        <v>#VALUE!</v>
      </c>
      <c r="P1070" s="135" t="str">
        <f t="shared" si="12"/>
        <v>OPIOIDS</v>
      </c>
      <c r="Q1070" s="4" t="b">
        <v>0</v>
      </c>
      <c r="R1070" s="4" t="str">
        <f t="shared" si="41"/>
        <v>LOW</v>
      </c>
      <c r="S1070" s="3"/>
      <c r="T1070" s="3" t="str">
        <f t="shared" si="42"/>
        <v> - </v>
      </c>
      <c r="U1070" s="4" t="str">
        <f t="shared" si="15"/>
        <v>DUE COMM</v>
      </c>
      <c r="V1070" s="4" t="str">
        <f t="shared" si="16"/>
        <v> </v>
      </c>
      <c r="W1070" s="123"/>
      <c r="X1070" s="123"/>
      <c r="Y1070" s="123"/>
      <c r="Z1070" s="123"/>
      <c r="AA1070" s="123"/>
      <c r="AB1070" s="123"/>
      <c r="AC1070" s="123"/>
      <c r="AD1070" s="123"/>
      <c r="AE1070" s="123"/>
    </row>
    <row r="1071">
      <c r="A1071" s="130">
        <v>14036.0</v>
      </c>
      <c r="B1071" s="131" t="s">
        <v>6476</v>
      </c>
      <c r="C1071" s="132" t="b">
        <v>1</v>
      </c>
      <c r="D1071" s="133">
        <v>44495.0</v>
      </c>
      <c r="E1071" s="128" t="str">
        <f t="shared" si="43"/>
        <v>#VALUE!</v>
      </c>
      <c r="F1071" s="128" t="str">
        <f t="shared" si="44"/>
        <v>#VALUE!</v>
      </c>
      <c r="G1071" s="134" t="str">
        <f t="shared" si="45"/>
        <v>OPI RX</v>
      </c>
      <c r="H1071" s="128" t="str">
        <f t="shared" si="46"/>
        <v>#VALUE!</v>
      </c>
      <c r="I1071" s="128" t="str">
        <f t="shared" si="47"/>
        <v>#VALUE!</v>
      </c>
      <c r="J1071" s="128" t="str">
        <f t="shared" si="48"/>
        <v>#VALUE!</v>
      </c>
      <c r="K1071" s="128" t="str">
        <f t="shared" si="49"/>
        <v>#VALUE!</v>
      </c>
      <c r="L1071" s="128" t="str">
        <f t="shared" si="50"/>
        <v>#VALUE!</v>
      </c>
      <c r="M1071" s="128" t="str">
        <f t="shared" si="51"/>
        <v>#VALUE!</v>
      </c>
      <c r="N1071" s="128" t="str">
        <f t="shared" si="52"/>
        <v>#VALUE!</v>
      </c>
      <c r="O1071" s="128" t="str">
        <f t="shared" si="53"/>
        <v>#VALUE!</v>
      </c>
      <c r="P1071" s="135" t="str">
        <f t="shared" si="12"/>
        <v>OPIOIDS</v>
      </c>
      <c r="Q1071" s="4" t="b">
        <v>0</v>
      </c>
      <c r="R1071" s="4" t="str">
        <f t="shared" si="41"/>
        <v>LOW</v>
      </c>
      <c r="S1071" s="3">
        <v>44187.0</v>
      </c>
      <c r="T1071" s="136">
        <f t="shared" si="42"/>
        <v>44495</v>
      </c>
      <c r="U1071" s="4" t="str">
        <f t="shared" si="15"/>
        <v>DUE COMM</v>
      </c>
      <c r="V1071" s="4" t="str">
        <f t="shared" si="16"/>
        <v> </v>
      </c>
      <c r="W1071" s="123"/>
      <c r="X1071" s="123"/>
      <c r="Y1071" s="123"/>
      <c r="Z1071" s="123"/>
      <c r="AA1071" s="123"/>
      <c r="AB1071" s="123"/>
      <c r="AC1071" s="123"/>
      <c r="AD1071" s="123"/>
      <c r="AE1071" s="123"/>
    </row>
    <row r="1072">
      <c r="A1072" s="142">
        <v>14037.0</v>
      </c>
      <c r="B1072" s="2" t="s">
        <v>6461</v>
      </c>
      <c r="C1072" s="122" t="b">
        <v>0</v>
      </c>
      <c r="D1072" s="3" t="s">
        <v>6461</v>
      </c>
      <c r="E1072" s="128" t="str">
        <f t="shared" si="43"/>
        <v>#VALUE!</v>
      </c>
      <c r="F1072" s="128" t="str">
        <f t="shared" si="44"/>
        <v>#VALUE!</v>
      </c>
      <c r="G1072" s="128" t="str">
        <f t="shared" si="45"/>
        <v>#VALUE!</v>
      </c>
      <c r="H1072" s="128" t="str">
        <f t="shared" si="46"/>
        <v>#VALUE!</v>
      </c>
      <c r="I1072" s="128" t="str">
        <f t="shared" si="47"/>
        <v>#VALUE!</v>
      </c>
      <c r="J1072" s="128" t="str">
        <f t="shared" si="48"/>
        <v>#VALUE!</v>
      </c>
      <c r="K1072" s="128" t="str">
        <f t="shared" si="49"/>
        <v>#VALUE!</v>
      </c>
      <c r="L1072" s="128" t="str">
        <f t="shared" si="50"/>
        <v>#VALUE!</v>
      </c>
      <c r="M1072" s="128" t="str">
        <f t="shared" si="51"/>
        <v>#VALUE!</v>
      </c>
      <c r="N1072" s="128" t="str">
        <f t="shared" si="52"/>
        <v>#VALUE!</v>
      </c>
      <c r="O1072" s="128" t="str">
        <f t="shared" si="53"/>
        <v>#VALUE!</v>
      </c>
      <c r="P1072" s="4" t="str">
        <f t="shared" si="12"/>
        <v>NO RX</v>
      </c>
      <c r="Q1072" s="4" t="b">
        <v>0</v>
      </c>
      <c r="R1072" s="4" t="str">
        <f t="shared" si="41"/>
        <v>LOW</v>
      </c>
      <c r="S1072" s="3"/>
      <c r="T1072" s="3" t="str">
        <f t="shared" si="42"/>
        <v> - </v>
      </c>
      <c r="U1072" s="4" t="str">
        <f t="shared" si="15"/>
        <v>DUE COMM</v>
      </c>
      <c r="V1072" s="4" t="str">
        <f t="shared" si="16"/>
        <v> </v>
      </c>
      <c r="W1072" s="123"/>
      <c r="X1072" s="123"/>
      <c r="Y1072" s="123"/>
      <c r="Z1072" s="123"/>
      <c r="AA1072" s="123"/>
      <c r="AB1072" s="123"/>
      <c r="AC1072" s="123"/>
      <c r="AD1072" s="123"/>
      <c r="AE1072" s="123"/>
    </row>
    <row r="1073">
      <c r="A1073" s="142">
        <v>14043.0</v>
      </c>
      <c r="B1073" s="143" t="s">
        <v>6483</v>
      </c>
      <c r="C1073" s="122" t="b">
        <v>0</v>
      </c>
      <c r="D1073" s="3" t="s">
        <v>6461</v>
      </c>
      <c r="E1073" s="128" t="str">
        <f t="shared" si="43"/>
        <v>#VALUE!</v>
      </c>
      <c r="F1073" s="128" t="str">
        <f t="shared" si="44"/>
        <v>#VALUE!</v>
      </c>
      <c r="G1073" s="128" t="str">
        <f t="shared" si="45"/>
        <v>#VALUE!</v>
      </c>
      <c r="H1073" s="128" t="str">
        <f t="shared" si="46"/>
        <v>#VALUE!</v>
      </c>
      <c r="I1073" s="128" t="str">
        <f t="shared" si="47"/>
        <v>#VALUE!</v>
      </c>
      <c r="J1073" s="128" t="str">
        <f t="shared" si="48"/>
        <v>#VALUE!</v>
      </c>
      <c r="K1073" s="128" t="str">
        <f t="shared" si="49"/>
        <v>#VALUE!</v>
      </c>
      <c r="L1073" s="128" t="str">
        <f t="shared" si="50"/>
        <v>#VALUE!</v>
      </c>
      <c r="M1073" s="128" t="str">
        <f t="shared" si="51"/>
        <v>#VALUE!</v>
      </c>
      <c r="N1073" s="128" t="str">
        <f t="shared" si="52"/>
        <v>#VALUE!</v>
      </c>
      <c r="O1073" s="128" t="str">
        <f t="shared" si="53"/>
        <v>#VALUE!</v>
      </c>
      <c r="P1073" s="4" t="str">
        <f t="shared" si="12"/>
        <v>NO RX</v>
      </c>
      <c r="Q1073" s="2" t="b">
        <v>0</v>
      </c>
      <c r="R1073" s="4" t="str">
        <f t="shared" si="41"/>
        <v>LOW</v>
      </c>
      <c r="S1073" s="3"/>
      <c r="T1073" s="3" t="str">
        <f t="shared" si="42"/>
        <v> - </v>
      </c>
      <c r="U1073" s="4" t="str">
        <f t="shared" si="15"/>
        <v>DUE COMM</v>
      </c>
      <c r="V1073" s="4" t="str">
        <f t="shared" si="16"/>
        <v> </v>
      </c>
      <c r="W1073" s="123"/>
      <c r="X1073" s="123"/>
      <c r="Y1073" s="123"/>
      <c r="Z1073" s="123"/>
      <c r="AA1073" s="123"/>
      <c r="AB1073" s="123"/>
      <c r="AC1073" s="123"/>
      <c r="AD1073" s="123"/>
      <c r="AE1073" s="123"/>
    </row>
    <row r="1074">
      <c r="A1074" s="137">
        <v>14049.0</v>
      </c>
      <c r="B1074" s="131" t="s">
        <v>6461</v>
      </c>
      <c r="C1074" s="139" t="b">
        <v>1</v>
      </c>
      <c r="D1074" s="133">
        <v>44384.0</v>
      </c>
      <c r="E1074" s="128" t="str">
        <f t="shared" si="43"/>
        <v>#VALUE!</v>
      </c>
      <c r="F1074" s="128" t="str">
        <f t="shared" si="44"/>
        <v>#VALUE!</v>
      </c>
      <c r="G1074" s="128" t="str">
        <f t="shared" si="45"/>
        <v>#VALUE!</v>
      </c>
      <c r="H1074" s="128" t="str">
        <f t="shared" si="46"/>
        <v>#VALUE!</v>
      </c>
      <c r="I1074" s="128" t="str">
        <f t="shared" si="47"/>
        <v>#VALUE!</v>
      </c>
      <c r="J1074" s="128" t="str">
        <f t="shared" si="48"/>
        <v>#VALUE!</v>
      </c>
      <c r="K1074" s="128" t="str">
        <f t="shared" si="49"/>
        <v>#VALUE!</v>
      </c>
      <c r="L1074" s="128" t="str">
        <f t="shared" si="50"/>
        <v>#VALUE!</v>
      </c>
      <c r="M1074" s="128" t="str">
        <f t="shared" si="51"/>
        <v>#VALUE!</v>
      </c>
      <c r="N1074" s="128" t="str">
        <f t="shared" si="52"/>
        <v>#VALUE!</v>
      </c>
      <c r="O1074" s="128" t="str">
        <f t="shared" si="53"/>
        <v>#VALUE!</v>
      </c>
      <c r="P1074" s="4" t="str">
        <f t="shared" si="12"/>
        <v>NO RX</v>
      </c>
      <c r="Q1074" s="4" t="b">
        <v>0</v>
      </c>
      <c r="R1074" s="4" t="str">
        <f t="shared" si="41"/>
        <v>LOW</v>
      </c>
      <c r="S1074" s="3"/>
      <c r="T1074" s="136">
        <f t="shared" si="42"/>
        <v>44384</v>
      </c>
      <c r="U1074" s="4" t="str">
        <f t="shared" si="15"/>
        <v>DUE COMM</v>
      </c>
      <c r="V1074" s="4" t="str">
        <f t="shared" si="16"/>
        <v> </v>
      </c>
      <c r="W1074" s="123"/>
      <c r="X1074" s="123"/>
      <c r="Y1074" s="123"/>
      <c r="Z1074" s="123"/>
      <c r="AA1074" s="123"/>
      <c r="AB1074" s="123"/>
      <c r="AC1074" s="123"/>
      <c r="AD1074" s="123"/>
      <c r="AE1074" s="123"/>
    </row>
    <row r="1075">
      <c r="A1075" s="137">
        <v>14050.0</v>
      </c>
      <c r="B1075" s="138" t="s">
        <v>6491</v>
      </c>
      <c r="C1075" s="132" t="b">
        <v>1</v>
      </c>
      <c r="D1075" s="133">
        <v>44535.0</v>
      </c>
      <c r="E1075" s="128" t="str">
        <f t="shared" si="43"/>
        <v>#VALUE!</v>
      </c>
      <c r="F1075" s="134" t="str">
        <f t="shared" si="44"/>
        <v>OPI RX</v>
      </c>
      <c r="G1075" s="128" t="str">
        <f t="shared" si="45"/>
        <v>#VALUE!</v>
      </c>
      <c r="H1075" s="128" t="str">
        <f t="shared" si="46"/>
        <v>#VALUE!</v>
      </c>
      <c r="I1075" s="128" t="str">
        <f t="shared" si="47"/>
        <v>#VALUE!</v>
      </c>
      <c r="J1075" s="128" t="str">
        <f t="shared" si="48"/>
        <v>#VALUE!</v>
      </c>
      <c r="K1075" s="128" t="str">
        <f t="shared" si="49"/>
        <v>#VALUE!</v>
      </c>
      <c r="L1075" s="128" t="str">
        <f t="shared" si="50"/>
        <v>#VALUE!</v>
      </c>
      <c r="M1075" s="128" t="str">
        <f t="shared" si="51"/>
        <v>#VALUE!</v>
      </c>
      <c r="N1075" s="128" t="str">
        <f t="shared" si="52"/>
        <v>#VALUE!</v>
      </c>
      <c r="O1075" s="128" t="str">
        <f t="shared" si="53"/>
        <v>#VALUE!</v>
      </c>
      <c r="P1075" s="135" t="str">
        <f t="shared" si="12"/>
        <v>OPIOIDS</v>
      </c>
      <c r="Q1075" s="4" t="b">
        <v>0</v>
      </c>
      <c r="R1075" s="4" t="str">
        <f t="shared" si="41"/>
        <v>LOW</v>
      </c>
      <c r="S1075" s="3">
        <v>44193.0</v>
      </c>
      <c r="T1075" s="136">
        <f t="shared" si="42"/>
        <v>44535</v>
      </c>
      <c r="U1075" s="4" t="str">
        <f t="shared" si="15"/>
        <v>DUE COMM</v>
      </c>
      <c r="V1075" s="4" t="str">
        <f t="shared" si="16"/>
        <v> </v>
      </c>
      <c r="W1075" s="123"/>
      <c r="X1075" s="123"/>
      <c r="Y1075" s="123"/>
      <c r="Z1075" s="123"/>
      <c r="AA1075" s="123"/>
      <c r="AB1075" s="123"/>
      <c r="AC1075" s="123"/>
      <c r="AD1075" s="123"/>
      <c r="AE1075" s="123"/>
    </row>
    <row r="1076">
      <c r="A1076" s="142">
        <v>14051.0</v>
      </c>
      <c r="B1076" s="143" t="s">
        <v>6865</v>
      </c>
      <c r="C1076" s="124" t="b">
        <v>0</v>
      </c>
      <c r="D1076" s="3" t="s">
        <v>6461</v>
      </c>
      <c r="E1076" s="128" t="str">
        <f t="shared" si="43"/>
        <v>#VALUE!</v>
      </c>
      <c r="F1076" s="128" t="str">
        <f t="shared" si="44"/>
        <v>#VALUE!</v>
      </c>
      <c r="G1076" s="134" t="str">
        <f t="shared" si="45"/>
        <v>OPI RX</v>
      </c>
      <c r="H1076" s="134" t="str">
        <f t="shared" si="46"/>
        <v>OPI RX</v>
      </c>
      <c r="I1076" s="128" t="str">
        <f t="shared" si="47"/>
        <v>#VALUE!</v>
      </c>
      <c r="J1076" s="128" t="str">
        <f t="shared" si="48"/>
        <v>#VALUE!</v>
      </c>
      <c r="K1076" s="128" t="str">
        <f t="shared" si="49"/>
        <v>#VALUE!</v>
      </c>
      <c r="L1076" s="128" t="str">
        <f t="shared" si="50"/>
        <v>#VALUE!</v>
      </c>
      <c r="M1076" s="128" t="str">
        <f t="shared" si="51"/>
        <v>#VALUE!</v>
      </c>
      <c r="N1076" s="128" t="str">
        <f t="shared" si="52"/>
        <v>#VALUE!</v>
      </c>
      <c r="O1076" s="128" t="str">
        <f t="shared" si="53"/>
        <v>#VALUE!</v>
      </c>
      <c r="P1076" s="135" t="str">
        <f t="shared" si="12"/>
        <v>OPIOIDS</v>
      </c>
      <c r="Q1076" s="4" t="b">
        <v>0</v>
      </c>
      <c r="R1076" s="4" t="str">
        <f t="shared" si="41"/>
        <v>LOW</v>
      </c>
      <c r="S1076" s="3"/>
      <c r="T1076" s="3" t="str">
        <f t="shared" si="42"/>
        <v> - </v>
      </c>
      <c r="U1076" s="4" t="str">
        <f t="shared" si="15"/>
        <v>DUE COMM</v>
      </c>
      <c r="V1076" s="4" t="str">
        <f t="shared" si="16"/>
        <v> </v>
      </c>
      <c r="W1076" s="123"/>
      <c r="X1076" s="123"/>
      <c r="Y1076" s="123"/>
      <c r="Z1076" s="123"/>
      <c r="AA1076" s="123"/>
      <c r="AB1076" s="123"/>
      <c r="AC1076" s="123"/>
      <c r="AD1076" s="123"/>
      <c r="AE1076" s="123"/>
    </row>
    <row r="1077">
      <c r="A1077" s="137">
        <v>14052.0</v>
      </c>
      <c r="B1077" s="138" t="s">
        <v>6463</v>
      </c>
      <c r="C1077" s="132" t="b">
        <v>1</v>
      </c>
      <c r="D1077" s="133">
        <v>44469.0</v>
      </c>
      <c r="E1077" s="128" t="str">
        <f t="shared" si="43"/>
        <v>#VALUE!</v>
      </c>
      <c r="F1077" s="134" t="str">
        <f t="shared" si="44"/>
        <v>OPI RX</v>
      </c>
      <c r="G1077" s="128" t="str">
        <f t="shared" si="45"/>
        <v>#VALUE!</v>
      </c>
      <c r="H1077" s="128" t="str">
        <f t="shared" si="46"/>
        <v>#VALUE!</v>
      </c>
      <c r="I1077" s="128" t="str">
        <f t="shared" si="47"/>
        <v>#VALUE!</v>
      </c>
      <c r="J1077" s="128" t="str">
        <f t="shared" si="48"/>
        <v>#VALUE!</v>
      </c>
      <c r="K1077" s="128" t="str">
        <f t="shared" si="49"/>
        <v>#VALUE!</v>
      </c>
      <c r="L1077" s="128" t="str">
        <f t="shared" si="50"/>
        <v>#VALUE!</v>
      </c>
      <c r="M1077" s="128" t="str">
        <f t="shared" si="51"/>
        <v>#VALUE!</v>
      </c>
      <c r="N1077" s="128" t="str">
        <f t="shared" si="52"/>
        <v>#VALUE!</v>
      </c>
      <c r="O1077" s="128" t="str">
        <f t="shared" si="53"/>
        <v>#VALUE!</v>
      </c>
      <c r="P1077" s="135" t="str">
        <f t="shared" si="12"/>
        <v>OPIOIDS</v>
      </c>
      <c r="Q1077" s="4" t="b">
        <v>0</v>
      </c>
      <c r="R1077" s="4" t="str">
        <f t="shared" si="41"/>
        <v>LOW</v>
      </c>
      <c r="S1077" s="3">
        <v>44193.0</v>
      </c>
      <c r="T1077" s="136">
        <f t="shared" si="42"/>
        <v>44469</v>
      </c>
      <c r="U1077" s="4" t="str">
        <f t="shared" si="15"/>
        <v>DUE COMM</v>
      </c>
      <c r="V1077" s="4" t="str">
        <f t="shared" si="16"/>
        <v> </v>
      </c>
      <c r="W1077" s="123"/>
      <c r="X1077" s="123"/>
      <c r="Y1077" s="123"/>
      <c r="Z1077" s="123"/>
      <c r="AA1077" s="123"/>
      <c r="AB1077" s="123"/>
      <c r="AC1077" s="123"/>
      <c r="AD1077" s="123"/>
      <c r="AE1077" s="123"/>
    </row>
    <row r="1078">
      <c r="A1078" s="137">
        <v>14054.0</v>
      </c>
      <c r="B1078" s="138" t="s">
        <v>6491</v>
      </c>
      <c r="C1078" s="139" t="b">
        <v>1</v>
      </c>
      <c r="D1078" s="133">
        <v>44559.0</v>
      </c>
      <c r="E1078" s="128" t="str">
        <f t="shared" si="43"/>
        <v>#VALUE!</v>
      </c>
      <c r="F1078" s="134" t="str">
        <f t="shared" si="44"/>
        <v>OPI RX</v>
      </c>
      <c r="G1078" s="128" t="str">
        <f t="shared" si="45"/>
        <v>#VALUE!</v>
      </c>
      <c r="H1078" s="128" t="str">
        <f t="shared" si="46"/>
        <v>#VALUE!</v>
      </c>
      <c r="I1078" s="128" t="str">
        <f t="shared" si="47"/>
        <v>#VALUE!</v>
      </c>
      <c r="J1078" s="128" t="str">
        <f t="shared" si="48"/>
        <v>#VALUE!</v>
      </c>
      <c r="K1078" s="128" t="str">
        <f t="shared" si="49"/>
        <v>#VALUE!</v>
      </c>
      <c r="L1078" s="128" t="str">
        <f t="shared" si="50"/>
        <v>#VALUE!</v>
      </c>
      <c r="M1078" s="128" t="str">
        <f t="shared" si="51"/>
        <v>#VALUE!</v>
      </c>
      <c r="N1078" s="128" t="str">
        <f t="shared" si="52"/>
        <v>#VALUE!</v>
      </c>
      <c r="O1078" s="128" t="str">
        <f t="shared" si="53"/>
        <v>#VALUE!</v>
      </c>
      <c r="P1078" s="135" t="str">
        <f t="shared" si="12"/>
        <v>OPIOIDS</v>
      </c>
      <c r="Q1078" s="4" t="b">
        <v>1</v>
      </c>
      <c r="R1078" s="135" t="str">
        <f t="shared" si="41"/>
        <v>HIGH</v>
      </c>
      <c r="S1078" s="3">
        <v>44553.0</v>
      </c>
      <c r="T1078" s="136">
        <f t="shared" si="42"/>
        <v>44559</v>
      </c>
      <c r="U1078" s="4" t="str">
        <f t="shared" si="15"/>
        <v> </v>
      </c>
      <c r="V1078" s="4" t="str">
        <f t="shared" si="16"/>
        <v> </v>
      </c>
      <c r="W1078" s="123"/>
      <c r="X1078" s="123"/>
      <c r="Y1078" s="123"/>
      <c r="Z1078" s="123"/>
      <c r="AA1078" s="123"/>
      <c r="AB1078" s="123"/>
      <c r="AC1078" s="123"/>
      <c r="AD1078" s="123"/>
      <c r="AE1078" s="123"/>
    </row>
    <row r="1079">
      <c r="A1079" s="130">
        <v>14055.0</v>
      </c>
      <c r="B1079" s="131" t="s">
        <v>6483</v>
      </c>
      <c r="C1079" s="141" t="b">
        <v>1</v>
      </c>
      <c r="D1079" s="133">
        <v>44529.0</v>
      </c>
      <c r="E1079" s="128" t="str">
        <f t="shared" si="43"/>
        <v>#VALUE!</v>
      </c>
      <c r="F1079" s="128" t="str">
        <f t="shared" si="44"/>
        <v>#VALUE!</v>
      </c>
      <c r="G1079" s="128" t="str">
        <f t="shared" si="45"/>
        <v>#VALUE!</v>
      </c>
      <c r="H1079" s="128" t="str">
        <f t="shared" si="46"/>
        <v>#VALUE!</v>
      </c>
      <c r="I1079" s="128" t="str">
        <f t="shared" si="47"/>
        <v>#VALUE!</v>
      </c>
      <c r="J1079" s="128" t="str">
        <f t="shared" si="48"/>
        <v>#VALUE!</v>
      </c>
      <c r="K1079" s="128" t="str">
        <f t="shared" si="49"/>
        <v>#VALUE!</v>
      </c>
      <c r="L1079" s="128" t="str">
        <f t="shared" si="50"/>
        <v>#VALUE!</v>
      </c>
      <c r="M1079" s="128" t="str">
        <f t="shared" si="51"/>
        <v>#VALUE!</v>
      </c>
      <c r="N1079" s="128" t="str">
        <f t="shared" si="52"/>
        <v>#VALUE!</v>
      </c>
      <c r="O1079" s="128" t="str">
        <f t="shared" si="53"/>
        <v>#VALUE!</v>
      </c>
      <c r="P1079" s="4" t="str">
        <f t="shared" si="12"/>
        <v>NO RX</v>
      </c>
      <c r="Q1079" s="4" t="b">
        <v>0</v>
      </c>
      <c r="R1079" s="4" t="str">
        <f t="shared" si="41"/>
        <v>LOW</v>
      </c>
      <c r="S1079" s="3">
        <v>44186.0</v>
      </c>
      <c r="T1079" s="136">
        <f t="shared" si="42"/>
        <v>44529</v>
      </c>
      <c r="U1079" s="4" t="str">
        <f t="shared" si="15"/>
        <v>DUE COMM</v>
      </c>
      <c r="V1079" s="4" t="str">
        <f t="shared" si="16"/>
        <v> </v>
      </c>
      <c r="W1079" s="123"/>
      <c r="X1079" s="123"/>
      <c r="Y1079" s="123"/>
      <c r="Z1079" s="123"/>
      <c r="AA1079" s="123"/>
      <c r="AB1079" s="123"/>
      <c r="AC1079" s="123"/>
      <c r="AD1079" s="123"/>
      <c r="AE1079" s="123"/>
    </row>
    <row r="1080">
      <c r="A1080" s="137">
        <v>14058.0</v>
      </c>
      <c r="B1080" s="138" t="s">
        <v>6866</v>
      </c>
      <c r="C1080" s="139" t="b">
        <v>1</v>
      </c>
      <c r="D1080" s="133">
        <v>44483.0</v>
      </c>
      <c r="E1080" s="134" t="str">
        <f t="shared" si="43"/>
        <v>OPI RX</v>
      </c>
      <c r="F1080" s="128" t="str">
        <f t="shared" si="44"/>
        <v>#VALUE!</v>
      </c>
      <c r="G1080" s="128" t="str">
        <f t="shared" si="45"/>
        <v>#VALUE!</v>
      </c>
      <c r="H1080" s="128" t="str">
        <f t="shared" si="46"/>
        <v>#VALUE!</v>
      </c>
      <c r="I1080" s="128" t="str">
        <f t="shared" si="47"/>
        <v>#VALUE!</v>
      </c>
      <c r="J1080" s="128" t="str">
        <f t="shared" si="48"/>
        <v>#VALUE!</v>
      </c>
      <c r="K1080" s="128" t="str">
        <f t="shared" si="49"/>
        <v>#VALUE!</v>
      </c>
      <c r="L1080" s="128" t="str">
        <f t="shared" si="50"/>
        <v>#VALUE!</v>
      </c>
      <c r="M1080" s="128" t="str">
        <f t="shared" si="51"/>
        <v>#VALUE!</v>
      </c>
      <c r="N1080" s="128" t="str">
        <f t="shared" si="52"/>
        <v>#VALUE!</v>
      </c>
      <c r="O1080" s="128" t="str">
        <f t="shared" si="53"/>
        <v>#VALUE!</v>
      </c>
      <c r="P1080" s="135" t="str">
        <f t="shared" si="12"/>
        <v>OPIOIDS</v>
      </c>
      <c r="Q1080" s="4" t="b">
        <v>0</v>
      </c>
      <c r="R1080" s="4" t="str">
        <f t="shared" si="41"/>
        <v>LOW</v>
      </c>
      <c r="S1080" s="3">
        <v>44558.0</v>
      </c>
      <c r="T1080" s="136">
        <f t="shared" si="42"/>
        <v>44483</v>
      </c>
      <c r="U1080" s="4" t="str">
        <f t="shared" si="15"/>
        <v> </v>
      </c>
      <c r="V1080" s="4" t="str">
        <f t="shared" si="16"/>
        <v> </v>
      </c>
      <c r="W1080" s="123"/>
      <c r="X1080" s="123"/>
      <c r="Y1080" s="123"/>
      <c r="Z1080" s="123"/>
      <c r="AA1080" s="123"/>
      <c r="AB1080" s="123"/>
      <c r="AC1080" s="123"/>
      <c r="AD1080" s="123"/>
      <c r="AE1080" s="123"/>
    </row>
    <row r="1081">
      <c r="A1081" s="130">
        <v>14063.0</v>
      </c>
      <c r="B1081" s="131" t="s">
        <v>6709</v>
      </c>
      <c r="C1081" s="132" t="b">
        <v>1</v>
      </c>
      <c r="D1081" s="133">
        <v>44519.0</v>
      </c>
      <c r="E1081" s="128" t="str">
        <f t="shared" si="43"/>
        <v>#VALUE!</v>
      </c>
      <c r="F1081" s="128" t="str">
        <f t="shared" si="44"/>
        <v>#VALUE!</v>
      </c>
      <c r="G1081" s="128" t="str">
        <f t="shared" si="45"/>
        <v>#VALUE!</v>
      </c>
      <c r="H1081" s="128" t="str">
        <f t="shared" si="46"/>
        <v>#VALUE!</v>
      </c>
      <c r="I1081" s="128" t="str">
        <f t="shared" si="47"/>
        <v>#VALUE!</v>
      </c>
      <c r="J1081" s="128" t="str">
        <f t="shared" si="48"/>
        <v>#VALUE!</v>
      </c>
      <c r="K1081" s="128" t="str">
        <f t="shared" si="49"/>
        <v>#VALUE!</v>
      </c>
      <c r="L1081" s="128" t="str">
        <f t="shared" si="50"/>
        <v>#VALUE!</v>
      </c>
      <c r="M1081" s="134" t="str">
        <f t="shared" si="51"/>
        <v>OPI RX</v>
      </c>
      <c r="N1081" s="128" t="str">
        <f t="shared" si="52"/>
        <v>#VALUE!</v>
      </c>
      <c r="O1081" s="128" t="str">
        <f t="shared" si="53"/>
        <v>#VALUE!</v>
      </c>
      <c r="P1081" s="135" t="str">
        <f t="shared" si="12"/>
        <v>OPIOIDS</v>
      </c>
      <c r="Q1081" s="2" t="b">
        <v>0</v>
      </c>
      <c r="R1081" s="4" t="str">
        <f t="shared" si="41"/>
        <v>LOW</v>
      </c>
      <c r="S1081" s="3">
        <v>44186.0</v>
      </c>
      <c r="T1081" s="136">
        <f t="shared" si="42"/>
        <v>44519</v>
      </c>
      <c r="U1081" s="4" t="str">
        <f t="shared" si="15"/>
        <v>DUE COMM</v>
      </c>
      <c r="V1081" s="4" t="str">
        <f t="shared" si="16"/>
        <v> </v>
      </c>
      <c r="W1081" s="123"/>
      <c r="X1081" s="123"/>
      <c r="Y1081" s="123"/>
      <c r="Z1081" s="123"/>
      <c r="AA1081" s="123"/>
      <c r="AB1081" s="123"/>
      <c r="AC1081" s="123"/>
      <c r="AD1081" s="123"/>
      <c r="AE1081" s="123"/>
    </row>
    <row r="1082">
      <c r="A1082" s="130">
        <v>14064.0</v>
      </c>
      <c r="B1082" s="131" t="s">
        <v>6507</v>
      </c>
      <c r="C1082" s="132" t="b">
        <v>1</v>
      </c>
      <c r="D1082" s="133">
        <v>44384.0</v>
      </c>
      <c r="E1082" s="128" t="str">
        <f t="shared" si="43"/>
        <v>#VALUE!</v>
      </c>
      <c r="F1082" s="134" t="str">
        <f t="shared" si="44"/>
        <v>OPI RX</v>
      </c>
      <c r="G1082" s="128" t="str">
        <f t="shared" si="45"/>
        <v>#VALUE!</v>
      </c>
      <c r="H1082" s="128" t="str">
        <f t="shared" si="46"/>
        <v>#VALUE!</v>
      </c>
      <c r="I1082" s="128" t="str">
        <f t="shared" si="47"/>
        <v>#VALUE!</v>
      </c>
      <c r="J1082" s="128" t="str">
        <f t="shared" si="48"/>
        <v>#VALUE!</v>
      </c>
      <c r="K1082" s="128" t="str">
        <f t="shared" si="49"/>
        <v>#VALUE!</v>
      </c>
      <c r="L1082" s="128" t="str">
        <f t="shared" si="50"/>
        <v>#VALUE!</v>
      </c>
      <c r="M1082" s="128" t="str">
        <f t="shared" si="51"/>
        <v>#VALUE!</v>
      </c>
      <c r="N1082" s="128" t="str">
        <f t="shared" si="52"/>
        <v>#VALUE!</v>
      </c>
      <c r="O1082" s="128" t="str">
        <f t="shared" si="53"/>
        <v>#VALUE!</v>
      </c>
      <c r="P1082" s="135" t="str">
        <f t="shared" si="12"/>
        <v>OPIOIDS</v>
      </c>
      <c r="Q1082" s="4" t="b">
        <v>0</v>
      </c>
      <c r="R1082" s="4" t="str">
        <f t="shared" si="41"/>
        <v>LOW</v>
      </c>
      <c r="S1082" s="3"/>
      <c r="T1082" s="136">
        <f t="shared" si="42"/>
        <v>44384</v>
      </c>
      <c r="U1082" s="4" t="str">
        <f t="shared" si="15"/>
        <v>DUE COMM</v>
      </c>
      <c r="V1082" s="4" t="str">
        <f t="shared" si="16"/>
        <v> </v>
      </c>
      <c r="W1082" s="123"/>
      <c r="X1082" s="123"/>
      <c r="Y1082" s="123"/>
      <c r="Z1082" s="123"/>
      <c r="AA1082" s="123"/>
      <c r="AB1082" s="123"/>
      <c r="AC1082" s="123"/>
      <c r="AD1082" s="123"/>
      <c r="AE1082" s="123"/>
    </row>
    <row r="1083">
      <c r="A1083" s="130">
        <v>14066.0</v>
      </c>
      <c r="B1083" s="131" t="s">
        <v>6463</v>
      </c>
      <c r="C1083" s="139" t="b">
        <v>1</v>
      </c>
      <c r="D1083" s="140">
        <v>44578.0</v>
      </c>
      <c r="E1083" s="128" t="str">
        <f t="shared" si="43"/>
        <v>#VALUE!</v>
      </c>
      <c r="F1083" s="134" t="str">
        <f t="shared" si="44"/>
        <v>OPI RX</v>
      </c>
      <c r="G1083" s="128" t="str">
        <f t="shared" si="45"/>
        <v>#VALUE!</v>
      </c>
      <c r="H1083" s="128" t="str">
        <f t="shared" si="46"/>
        <v>#VALUE!</v>
      </c>
      <c r="I1083" s="128" t="str">
        <f t="shared" si="47"/>
        <v>#VALUE!</v>
      </c>
      <c r="J1083" s="128" t="str">
        <f t="shared" si="48"/>
        <v>#VALUE!</v>
      </c>
      <c r="K1083" s="128" t="str">
        <f t="shared" si="49"/>
        <v>#VALUE!</v>
      </c>
      <c r="L1083" s="128" t="str">
        <f t="shared" si="50"/>
        <v>#VALUE!</v>
      </c>
      <c r="M1083" s="128" t="str">
        <f t="shared" si="51"/>
        <v>#VALUE!</v>
      </c>
      <c r="N1083" s="128" t="str">
        <f t="shared" si="52"/>
        <v>#VALUE!</v>
      </c>
      <c r="O1083" s="128" t="str">
        <f t="shared" si="53"/>
        <v>#VALUE!</v>
      </c>
      <c r="P1083" s="135" t="str">
        <f t="shared" si="12"/>
        <v>OPIOIDS</v>
      </c>
      <c r="Q1083" s="4" t="b">
        <v>0</v>
      </c>
      <c r="R1083" s="4" t="str">
        <f t="shared" si="41"/>
        <v>LOW</v>
      </c>
      <c r="S1083" s="3"/>
      <c r="T1083" s="136">
        <f t="shared" si="42"/>
        <v>44578</v>
      </c>
      <c r="U1083" s="4" t="str">
        <f t="shared" si="15"/>
        <v>DUE COMM</v>
      </c>
      <c r="V1083" s="4" t="str">
        <f t="shared" si="16"/>
        <v> </v>
      </c>
      <c r="W1083" s="123"/>
      <c r="X1083" s="123"/>
      <c r="Y1083" s="123"/>
      <c r="Z1083" s="123"/>
      <c r="AA1083" s="123"/>
      <c r="AB1083" s="123"/>
      <c r="AC1083" s="123"/>
      <c r="AD1083" s="123"/>
      <c r="AE1083" s="123"/>
    </row>
    <row r="1084">
      <c r="A1084" s="142">
        <v>14068.0</v>
      </c>
      <c r="B1084" s="2" t="s">
        <v>6461</v>
      </c>
      <c r="C1084" s="124" t="b">
        <v>0</v>
      </c>
      <c r="D1084" s="3" t="s">
        <v>6461</v>
      </c>
      <c r="E1084" s="128" t="str">
        <f t="shared" si="43"/>
        <v>#VALUE!</v>
      </c>
      <c r="F1084" s="128" t="str">
        <f t="shared" si="44"/>
        <v>#VALUE!</v>
      </c>
      <c r="G1084" s="128" t="str">
        <f t="shared" si="45"/>
        <v>#VALUE!</v>
      </c>
      <c r="H1084" s="128" t="str">
        <f t="shared" si="46"/>
        <v>#VALUE!</v>
      </c>
      <c r="I1084" s="128" t="str">
        <f t="shared" si="47"/>
        <v>#VALUE!</v>
      </c>
      <c r="J1084" s="128" t="str">
        <f t="shared" si="48"/>
        <v>#VALUE!</v>
      </c>
      <c r="K1084" s="128" t="str">
        <f t="shared" si="49"/>
        <v>#VALUE!</v>
      </c>
      <c r="L1084" s="128" t="str">
        <f t="shared" si="50"/>
        <v>#VALUE!</v>
      </c>
      <c r="M1084" s="128" t="str">
        <f t="shared" si="51"/>
        <v>#VALUE!</v>
      </c>
      <c r="N1084" s="128" t="str">
        <f t="shared" si="52"/>
        <v>#VALUE!</v>
      </c>
      <c r="O1084" s="128" t="str">
        <f t="shared" si="53"/>
        <v>#VALUE!</v>
      </c>
      <c r="P1084" s="4" t="str">
        <f t="shared" si="12"/>
        <v>NO RX</v>
      </c>
      <c r="Q1084" s="4" t="b">
        <v>0</v>
      </c>
      <c r="R1084" s="4" t="str">
        <f t="shared" si="41"/>
        <v>LOW</v>
      </c>
      <c r="S1084" s="3"/>
      <c r="T1084" s="3" t="str">
        <f t="shared" si="42"/>
        <v> - </v>
      </c>
      <c r="U1084" s="4" t="str">
        <f t="shared" si="15"/>
        <v>DUE COMM</v>
      </c>
      <c r="V1084" s="4" t="str">
        <f t="shared" si="16"/>
        <v> </v>
      </c>
      <c r="W1084" s="123"/>
      <c r="X1084" s="123"/>
      <c r="Y1084" s="123"/>
      <c r="Z1084" s="123"/>
      <c r="AA1084" s="123"/>
      <c r="AB1084" s="123"/>
      <c r="AC1084" s="123"/>
      <c r="AD1084" s="123"/>
      <c r="AE1084" s="123"/>
    </row>
    <row r="1085">
      <c r="A1085" s="130">
        <v>14069.0</v>
      </c>
      <c r="B1085" s="131" t="s">
        <v>6483</v>
      </c>
      <c r="C1085" s="132" t="b">
        <v>1</v>
      </c>
      <c r="D1085" s="133">
        <v>44384.0</v>
      </c>
      <c r="E1085" s="128" t="str">
        <f t="shared" si="43"/>
        <v>#VALUE!</v>
      </c>
      <c r="F1085" s="128" t="str">
        <f t="shared" si="44"/>
        <v>#VALUE!</v>
      </c>
      <c r="G1085" s="128" t="str">
        <f t="shared" si="45"/>
        <v>#VALUE!</v>
      </c>
      <c r="H1085" s="128" t="str">
        <f t="shared" si="46"/>
        <v>#VALUE!</v>
      </c>
      <c r="I1085" s="128" t="str">
        <f t="shared" si="47"/>
        <v>#VALUE!</v>
      </c>
      <c r="J1085" s="128" t="str">
        <f t="shared" si="48"/>
        <v>#VALUE!</v>
      </c>
      <c r="K1085" s="128" t="str">
        <f t="shared" si="49"/>
        <v>#VALUE!</v>
      </c>
      <c r="L1085" s="128" t="str">
        <f t="shared" si="50"/>
        <v>#VALUE!</v>
      </c>
      <c r="M1085" s="128" t="str">
        <f t="shared" si="51"/>
        <v>#VALUE!</v>
      </c>
      <c r="N1085" s="128" t="str">
        <f t="shared" si="52"/>
        <v>#VALUE!</v>
      </c>
      <c r="O1085" s="128" t="str">
        <f t="shared" si="53"/>
        <v>#VALUE!</v>
      </c>
      <c r="P1085" s="4" t="str">
        <f t="shared" si="12"/>
        <v>NO RX</v>
      </c>
      <c r="Q1085" s="4" t="b">
        <v>0</v>
      </c>
      <c r="R1085" s="4" t="str">
        <f t="shared" si="41"/>
        <v>LOW</v>
      </c>
      <c r="S1085" s="3"/>
      <c r="T1085" s="136">
        <f t="shared" si="42"/>
        <v>44384</v>
      </c>
      <c r="U1085" s="4" t="str">
        <f t="shared" si="15"/>
        <v>DUE COMM</v>
      </c>
      <c r="V1085" s="4" t="str">
        <f t="shared" si="16"/>
        <v> </v>
      </c>
      <c r="W1085" s="123"/>
      <c r="X1085" s="123"/>
      <c r="Y1085" s="123"/>
      <c r="Z1085" s="123"/>
      <c r="AA1085" s="123"/>
      <c r="AB1085" s="123"/>
      <c r="AC1085" s="123"/>
      <c r="AD1085" s="123"/>
      <c r="AE1085" s="123"/>
    </row>
    <row r="1086">
      <c r="A1086" s="137">
        <v>14070.0</v>
      </c>
      <c r="B1086" s="131" t="s">
        <v>6867</v>
      </c>
      <c r="C1086" s="139" t="b">
        <v>1</v>
      </c>
      <c r="D1086" s="133">
        <v>44428.0</v>
      </c>
      <c r="E1086" s="128" t="str">
        <f t="shared" si="43"/>
        <v>#VALUE!</v>
      </c>
      <c r="F1086" s="128" t="str">
        <f t="shared" si="44"/>
        <v>#VALUE!</v>
      </c>
      <c r="G1086" s="134" t="str">
        <f t="shared" si="45"/>
        <v>OPI RX</v>
      </c>
      <c r="H1086" s="128" t="str">
        <f t="shared" si="46"/>
        <v>#VALUE!</v>
      </c>
      <c r="I1086" s="128" t="str">
        <f t="shared" si="47"/>
        <v>#VALUE!</v>
      </c>
      <c r="J1086" s="128" t="str">
        <f t="shared" si="48"/>
        <v>#VALUE!</v>
      </c>
      <c r="K1086" s="128" t="str">
        <f t="shared" si="49"/>
        <v>#VALUE!</v>
      </c>
      <c r="L1086" s="128" t="str">
        <f t="shared" si="50"/>
        <v>#VALUE!</v>
      </c>
      <c r="M1086" s="128" t="str">
        <f t="shared" si="51"/>
        <v>#VALUE!</v>
      </c>
      <c r="N1086" s="128" t="str">
        <f t="shared" si="52"/>
        <v>#VALUE!</v>
      </c>
      <c r="O1086" s="128" t="str">
        <f t="shared" si="53"/>
        <v>#VALUE!</v>
      </c>
      <c r="P1086" s="135" t="str">
        <f t="shared" si="12"/>
        <v>OPIOIDS</v>
      </c>
      <c r="Q1086" s="4" t="b">
        <v>1</v>
      </c>
      <c r="R1086" s="135" t="str">
        <f t="shared" si="41"/>
        <v>HIGH</v>
      </c>
      <c r="S1086" s="3"/>
      <c r="T1086" s="136">
        <f t="shared" si="42"/>
        <v>44428</v>
      </c>
      <c r="U1086" s="4" t="str">
        <f t="shared" si="15"/>
        <v>DUE COMM</v>
      </c>
      <c r="V1086" s="4" t="str">
        <f t="shared" si="16"/>
        <v> </v>
      </c>
      <c r="W1086" s="123"/>
      <c r="X1086" s="123"/>
      <c r="Y1086" s="123"/>
      <c r="Z1086" s="123"/>
      <c r="AA1086" s="123"/>
      <c r="AB1086" s="123"/>
      <c r="AC1086" s="123"/>
      <c r="AD1086" s="123"/>
      <c r="AE1086" s="123"/>
    </row>
    <row r="1087">
      <c r="A1087" s="137">
        <v>14071.0</v>
      </c>
      <c r="B1087" s="138" t="s">
        <v>6483</v>
      </c>
      <c r="C1087" s="132" t="b">
        <v>1</v>
      </c>
      <c r="D1087" s="133">
        <v>44407.0</v>
      </c>
      <c r="E1087" s="128" t="str">
        <f t="shared" si="43"/>
        <v>#VALUE!</v>
      </c>
      <c r="F1087" s="128" t="str">
        <f t="shared" si="44"/>
        <v>#VALUE!</v>
      </c>
      <c r="G1087" s="128" t="str">
        <f t="shared" si="45"/>
        <v>#VALUE!</v>
      </c>
      <c r="H1087" s="128" t="str">
        <f t="shared" si="46"/>
        <v>#VALUE!</v>
      </c>
      <c r="I1087" s="128" t="str">
        <f t="shared" si="47"/>
        <v>#VALUE!</v>
      </c>
      <c r="J1087" s="128" t="str">
        <f t="shared" si="48"/>
        <v>#VALUE!</v>
      </c>
      <c r="K1087" s="128" t="str">
        <f t="shared" si="49"/>
        <v>#VALUE!</v>
      </c>
      <c r="L1087" s="128" t="str">
        <f t="shared" si="50"/>
        <v>#VALUE!</v>
      </c>
      <c r="M1087" s="128" t="str">
        <f t="shared" si="51"/>
        <v>#VALUE!</v>
      </c>
      <c r="N1087" s="128" t="str">
        <f t="shared" si="52"/>
        <v>#VALUE!</v>
      </c>
      <c r="O1087" s="128" t="str">
        <f t="shared" si="53"/>
        <v>#VALUE!</v>
      </c>
      <c r="P1087" s="4" t="str">
        <f t="shared" si="12"/>
        <v>NO RX</v>
      </c>
      <c r="Q1087" s="4" t="b">
        <v>0</v>
      </c>
      <c r="R1087" s="4" t="str">
        <f t="shared" si="41"/>
        <v>LOW</v>
      </c>
      <c r="S1087" s="3"/>
      <c r="T1087" s="136">
        <f t="shared" si="42"/>
        <v>44407</v>
      </c>
      <c r="U1087" s="4" t="str">
        <f t="shared" si="15"/>
        <v>DUE COMM</v>
      </c>
      <c r="V1087" s="4" t="str">
        <f t="shared" si="16"/>
        <v> </v>
      </c>
      <c r="W1087" s="123"/>
      <c r="X1087" s="123"/>
      <c r="Y1087" s="123"/>
      <c r="Z1087" s="123"/>
      <c r="AA1087" s="123"/>
      <c r="AB1087" s="123"/>
      <c r="AC1087" s="123"/>
      <c r="AD1087" s="123"/>
      <c r="AE1087" s="123"/>
    </row>
    <row r="1088">
      <c r="A1088" s="142">
        <v>14072.0</v>
      </c>
      <c r="B1088" s="143" t="s">
        <v>6483</v>
      </c>
      <c r="C1088" s="124" t="b">
        <v>0</v>
      </c>
      <c r="D1088" s="3" t="s">
        <v>6461</v>
      </c>
      <c r="E1088" s="128" t="str">
        <f t="shared" si="43"/>
        <v>#VALUE!</v>
      </c>
      <c r="F1088" s="128" t="str">
        <f t="shared" si="44"/>
        <v>#VALUE!</v>
      </c>
      <c r="G1088" s="128" t="str">
        <f t="shared" si="45"/>
        <v>#VALUE!</v>
      </c>
      <c r="H1088" s="128" t="str">
        <f t="shared" si="46"/>
        <v>#VALUE!</v>
      </c>
      <c r="I1088" s="128" t="str">
        <f t="shared" si="47"/>
        <v>#VALUE!</v>
      </c>
      <c r="J1088" s="128" t="str">
        <f t="shared" si="48"/>
        <v>#VALUE!</v>
      </c>
      <c r="K1088" s="128" t="str">
        <f t="shared" si="49"/>
        <v>#VALUE!</v>
      </c>
      <c r="L1088" s="128" t="str">
        <f t="shared" si="50"/>
        <v>#VALUE!</v>
      </c>
      <c r="M1088" s="128" t="str">
        <f t="shared" si="51"/>
        <v>#VALUE!</v>
      </c>
      <c r="N1088" s="128" t="str">
        <f t="shared" si="52"/>
        <v>#VALUE!</v>
      </c>
      <c r="O1088" s="128" t="str">
        <f t="shared" si="53"/>
        <v>#VALUE!</v>
      </c>
      <c r="P1088" s="4" t="str">
        <f t="shared" si="12"/>
        <v>NO RX</v>
      </c>
      <c r="Q1088" s="4" t="b">
        <v>0</v>
      </c>
      <c r="R1088" s="4" t="str">
        <f t="shared" si="41"/>
        <v>LOW</v>
      </c>
      <c r="S1088" s="3"/>
      <c r="T1088" s="3" t="str">
        <f t="shared" si="42"/>
        <v> - </v>
      </c>
      <c r="U1088" s="4" t="str">
        <f t="shared" si="15"/>
        <v>DUE COMM</v>
      </c>
      <c r="V1088" s="4" t="str">
        <f t="shared" si="16"/>
        <v> </v>
      </c>
      <c r="W1088" s="123"/>
      <c r="X1088" s="123"/>
      <c r="Y1088" s="123"/>
      <c r="Z1088" s="123"/>
      <c r="AA1088" s="123"/>
      <c r="AB1088" s="123"/>
      <c r="AC1088" s="123"/>
      <c r="AD1088" s="123"/>
      <c r="AE1088" s="123"/>
    </row>
    <row r="1089">
      <c r="A1089" s="130">
        <v>14073.0</v>
      </c>
      <c r="B1089" s="131" t="s">
        <v>6532</v>
      </c>
      <c r="C1089" s="139" t="b">
        <v>1</v>
      </c>
      <c r="D1089" s="133">
        <v>44519.0</v>
      </c>
      <c r="E1089" s="128" t="str">
        <f t="shared" si="43"/>
        <v>#VALUE!</v>
      </c>
      <c r="F1089" s="134" t="str">
        <f t="shared" si="44"/>
        <v>OPI RX</v>
      </c>
      <c r="G1089" s="128" t="str">
        <f t="shared" si="45"/>
        <v>#VALUE!</v>
      </c>
      <c r="H1089" s="134" t="str">
        <f t="shared" si="46"/>
        <v>OPI RX</v>
      </c>
      <c r="I1089" s="128" t="str">
        <f t="shared" si="47"/>
        <v>#VALUE!</v>
      </c>
      <c r="J1089" s="128" t="str">
        <f t="shared" si="48"/>
        <v>#VALUE!</v>
      </c>
      <c r="K1089" s="128" t="str">
        <f t="shared" si="49"/>
        <v>#VALUE!</v>
      </c>
      <c r="L1089" s="128" t="str">
        <f t="shared" si="50"/>
        <v>#VALUE!</v>
      </c>
      <c r="M1089" s="128" t="str">
        <f t="shared" si="51"/>
        <v>#VALUE!</v>
      </c>
      <c r="N1089" s="128" t="str">
        <f t="shared" si="52"/>
        <v>#VALUE!</v>
      </c>
      <c r="O1089" s="128" t="str">
        <f t="shared" si="53"/>
        <v>#VALUE!</v>
      </c>
      <c r="P1089" s="135" t="str">
        <f t="shared" si="12"/>
        <v>OPIOIDS</v>
      </c>
      <c r="Q1089" s="4" t="b">
        <v>0</v>
      </c>
      <c r="R1089" s="4" t="str">
        <f t="shared" si="41"/>
        <v>LOW</v>
      </c>
      <c r="S1089" s="3">
        <v>44193.0</v>
      </c>
      <c r="T1089" s="136">
        <f t="shared" si="42"/>
        <v>44519</v>
      </c>
      <c r="U1089" s="4" t="str">
        <f t="shared" si="15"/>
        <v>DUE COMM</v>
      </c>
      <c r="V1089" s="4" t="str">
        <f t="shared" si="16"/>
        <v> </v>
      </c>
      <c r="W1089" s="123"/>
      <c r="X1089" s="123"/>
      <c r="Y1089" s="123"/>
      <c r="Z1089" s="123"/>
      <c r="AA1089" s="123"/>
      <c r="AB1089" s="123"/>
      <c r="AC1089" s="123"/>
      <c r="AD1089" s="123"/>
      <c r="AE1089" s="123"/>
    </row>
    <row r="1090">
      <c r="A1090" s="142">
        <v>14074.0</v>
      </c>
      <c r="B1090" s="143" t="s">
        <v>6476</v>
      </c>
      <c r="C1090" s="122" t="b">
        <v>0</v>
      </c>
      <c r="D1090" s="3" t="s">
        <v>6461</v>
      </c>
      <c r="E1090" s="128" t="str">
        <f t="shared" si="43"/>
        <v>#VALUE!</v>
      </c>
      <c r="F1090" s="128" t="str">
        <f t="shared" si="44"/>
        <v>#VALUE!</v>
      </c>
      <c r="G1090" s="134" t="str">
        <f t="shared" si="45"/>
        <v>OPI RX</v>
      </c>
      <c r="H1090" s="128" t="str">
        <f t="shared" si="46"/>
        <v>#VALUE!</v>
      </c>
      <c r="I1090" s="128" t="str">
        <f t="shared" si="47"/>
        <v>#VALUE!</v>
      </c>
      <c r="J1090" s="128" t="str">
        <f t="shared" si="48"/>
        <v>#VALUE!</v>
      </c>
      <c r="K1090" s="128" t="str">
        <f t="shared" si="49"/>
        <v>#VALUE!</v>
      </c>
      <c r="L1090" s="128" t="str">
        <f t="shared" si="50"/>
        <v>#VALUE!</v>
      </c>
      <c r="M1090" s="128" t="str">
        <f t="shared" si="51"/>
        <v>#VALUE!</v>
      </c>
      <c r="N1090" s="128" t="str">
        <f t="shared" si="52"/>
        <v>#VALUE!</v>
      </c>
      <c r="O1090" s="128" t="str">
        <f t="shared" si="53"/>
        <v>#VALUE!</v>
      </c>
      <c r="P1090" s="135" t="str">
        <f t="shared" si="12"/>
        <v>OPIOIDS</v>
      </c>
      <c r="Q1090" s="2" t="b">
        <v>0</v>
      </c>
      <c r="R1090" s="4" t="str">
        <f t="shared" si="41"/>
        <v>LOW</v>
      </c>
      <c r="S1090" s="3"/>
      <c r="T1090" s="3" t="str">
        <f t="shared" si="42"/>
        <v> - </v>
      </c>
      <c r="U1090" s="4" t="str">
        <f t="shared" si="15"/>
        <v>DUE COMM</v>
      </c>
      <c r="V1090" s="4" t="str">
        <f t="shared" si="16"/>
        <v> </v>
      </c>
      <c r="W1090" s="123"/>
      <c r="X1090" s="123"/>
      <c r="Y1090" s="123"/>
      <c r="Z1090" s="123"/>
      <c r="AA1090" s="123"/>
      <c r="AB1090" s="123"/>
      <c r="AC1090" s="123"/>
      <c r="AD1090" s="123"/>
      <c r="AE1090" s="123"/>
    </row>
    <row r="1091">
      <c r="A1091" s="137">
        <v>14075.0</v>
      </c>
      <c r="B1091" s="138" t="s">
        <v>6868</v>
      </c>
      <c r="C1091" s="132" t="b">
        <v>1</v>
      </c>
      <c r="D1091" s="133">
        <v>44477.0</v>
      </c>
      <c r="E1091" s="128" t="str">
        <f t="shared" si="43"/>
        <v>#VALUE!</v>
      </c>
      <c r="F1091" s="134" t="str">
        <f t="shared" si="44"/>
        <v>OPI RX</v>
      </c>
      <c r="G1091" s="128" t="str">
        <f t="shared" si="45"/>
        <v>#VALUE!</v>
      </c>
      <c r="H1091" s="128" t="str">
        <f t="shared" si="46"/>
        <v>#VALUE!</v>
      </c>
      <c r="I1091" s="128" t="str">
        <f t="shared" si="47"/>
        <v>#VALUE!</v>
      </c>
      <c r="J1091" s="128" t="str">
        <f t="shared" si="48"/>
        <v>#VALUE!</v>
      </c>
      <c r="K1091" s="128" t="str">
        <f t="shared" si="49"/>
        <v>#VALUE!</v>
      </c>
      <c r="L1091" s="128" t="str">
        <f t="shared" si="50"/>
        <v>#VALUE!</v>
      </c>
      <c r="M1091" s="128" t="str">
        <f t="shared" si="51"/>
        <v>#VALUE!</v>
      </c>
      <c r="N1091" s="128" t="str">
        <f t="shared" si="52"/>
        <v>#VALUE!</v>
      </c>
      <c r="O1091" s="128" t="str">
        <f t="shared" si="53"/>
        <v>#VALUE!</v>
      </c>
      <c r="P1091" s="135" t="str">
        <f t="shared" si="12"/>
        <v>OPIOIDS</v>
      </c>
      <c r="Q1091" s="4" t="b">
        <v>0</v>
      </c>
      <c r="R1091" s="2" t="str">
        <f t="shared" si="41"/>
        <v>LOW</v>
      </c>
      <c r="S1091" s="3">
        <v>44187.0</v>
      </c>
      <c r="T1091" s="136">
        <f t="shared" si="42"/>
        <v>44477</v>
      </c>
      <c r="U1091" s="4" t="str">
        <f t="shared" si="15"/>
        <v>DUE COMM</v>
      </c>
      <c r="V1091" s="4" t="str">
        <f t="shared" si="16"/>
        <v> </v>
      </c>
      <c r="W1091" s="123"/>
      <c r="X1091" s="123"/>
      <c r="Y1091" s="123"/>
      <c r="Z1091" s="123"/>
      <c r="AA1091" s="123"/>
      <c r="AB1091" s="123"/>
      <c r="AC1091" s="123"/>
      <c r="AD1091" s="123"/>
      <c r="AE1091" s="123"/>
    </row>
    <row r="1092">
      <c r="A1092" s="130">
        <v>14076.0</v>
      </c>
      <c r="B1092" s="131" t="s">
        <v>6594</v>
      </c>
      <c r="C1092" s="132" t="b">
        <v>1</v>
      </c>
      <c r="D1092" s="133">
        <v>44502.0</v>
      </c>
      <c r="E1092" s="134" t="str">
        <f t="shared" si="43"/>
        <v>OPI RX</v>
      </c>
      <c r="F1092" s="128" t="str">
        <f t="shared" si="44"/>
        <v>#VALUE!</v>
      </c>
      <c r="G1092" s="128" t="str">
        <f t="shared" si="45"/>
        <v>#VALUE!</v>
      </c>
      <c r="H1092" s="128" t="str">
        <f t="shared" si="46"/>
        <v>#VALUE!</v>
      </c>
      <c r="I1092" s="128" t="str">
        <f t="shared" si="47"/>
        <v>#VALUE!</v>
      </c>
      <c r="J1092" s="128" t="str">
        <f t="shared" si="48"/>
        <v>#VALUE!</v>
      </c>
      <c r="K1092" s="128" t="str">
        <f t="shared" si="49"/>
        <v>#VALUE!</v>
      </c>
      <c r="L1092" s="128" t="str">
        <f t="shared" si="50"/>
        <v>#VALUE!</v>
      </c>
      <c r="M1092" s="128" t="str">
        <f t="shared" si="51"/>
        <v>#VALUE!</v>
      </c>
      <c r="N1092" s="128" t="str">
        <f t="shared" si="52"/>
        <v>#VALUE!</v>
      </c>
      <c r="O1092" s="128" t="str">
        <f t="shared" si="53"/>
        <v>#VALUE!</v>
      </c>
      <c r="P1092" s="135" t="str">
        <f t="shared" si="12"/>
        <v>OPIOIDS</v>
      </c>
      <c r="Q1092" s="4" t="b">
        <v>1</v>
      </c>
      <c r="R1092" s="135" t="str">
        <f t="shared" si="41"/>
        <v>HIGH</v>
      </c>
      <c r="S1092" s="3">
        <v>44558.0</v>
      </c>
      <c r="T1092" s="136">
        <f t="shared" si="42"/>
        <v>44502</v>
      </c>
      <c r="U1092" s="4" t="str">
        <f t="shared" si="15"/>
        <v> </v>
      </c>
      <c r="V1092" s="4" t="str">
        <f t="shared" si="16"/>
        <v> </v>
      </c>
      <c r="W1092" s="123"/>
      <c r="X1092" s="123"/>
      <c r="Y1092" s="123"/>
      <c r="Z1092" s="123"/>
      <c r="AA1092" s="123"/>
      <c r="AB1092" s="123"/>
      <c r="AC1092" s="123"/>
      <c r="AD1092" s="123"/>
      <c r="AE1092" s="123"/>
    </row>
    <row r="1093">
      <c r="A1093" s="130">
        <v>14078.0</v>
      </c>
      <c r="B1093" s="131" t="s">
        <v>6461</v>
      </c>
      <c r="C1093" s="132" t="b">
        <v>1</v>
      </c>
      <c r="D1093" s="133">
        <v>44496.0</v>
      </c>
      <c r="E1093" s="128" t="str">
        <f t="shared" si="43"/>
        <v>#VALUE!</v>
      </c>
      <c r="F1093" s="128" t="str">
        <f t="shared" si="44"/>
        <v>#VALUE!</v>
      </c>
      <c r="G1093" s="128" t="str">
        <f t="shared" si="45"/>
        <v>#VALUE!</v>
      </c>
      <c r="H1093" s="128" t="str">
        <f t="shared" si="46"/>
        <v>#VALUE!</v>
      </c>
      <c r="I1093" s="128" t="str">
        <f t="shared" si="47"/>
        <v>#VALUE!</v>
      </c>
      <c r="J1093" s="128" t="str">
        <f t="shared" si="48"/>
        <v>#VALUE!</v>
      </c>
      <c r="K1093" s="128" t="str">
        <f t="shared" si="49"/>
        <v>#VALUE!</v>
      </c>
      <c r="L1093" s="128" t="str">
        <f t="shared" si="50"/>
        <v>#VALUE!</v>
      </c>
      <c r="M1093" s="128" t="str">
        <f t="shared" si="51"/>
        <v>#VALUE!</v>
      </c>
      <c r="N1093" s="128" t="str">
        <f t="shared" si="52"/>
        <v>#VALUE!</v>
      </c>
      <c r="O1093" s="128" t="str">
        <f t="shared" si="53"/>
        <v>#VALUE!</v>
      </c>
      <c r="P1093" s="4" t="str">
        <f t="shared" si="12"/>
        <v>NO RX</v>
      </c>
      <c r="Q1093" s="4" t="b">
        <v>0</v>
      </c>
      <c r="R1093" s="4" t="str">
        <f t="shared" si="41"/>
        <v>LOW</v>
      </c>
      <c r="S1093" s="3">
        <v>44193.0</v>
      </c>
      <c r="T1093" s="136">
        <f t="shared" si="42"/>
        <v>44496</v>
      </c>
      <c r="U1093" s="4" t="str">
        <f t="shared" si="15"/>
        <v>DUE COMM</v>
      </c>
      <c r="V1093" s="4" t="str">
        <f t="shared" si="16"/>
        <v> </v>
      </c>
      <c r="W1093" s="123"/>
      <c r="X1093" s="123"/>
      <c r="Y1093" s="123"/>
      <c r="Z1093" s="123"/>
      <c r="AA1093" s="123"/>
      <c r="AB1093" s="123"/>
      <c r="AC1093" s="123"/>
      <c r="AD1093" s="123"/>
      <c r="AE1093" s="123"/>
    </row>
    <row r="1094">
      <c r="A1094" s="137">
        <v>14079.0</v>
      </c>
      <c r="B1094" s="131" t="s">
        <v>6869</v>
      </c>
      <c r="C1094" s="139" t="b">
        <v>1</v>
      </c>
      <c r="D1094" s="140">
        <v>44579.0</v>
      </c>
      <c r="E1094" s="128" t="str">
        <f t="shared" si="43"/>
        <v>#VALUE!</v>
      </c>
      <c r="F1094" s="128" t="str">
        <f t="shared" si="44"/>
        <v>#VALUE!</v>
      </c>
      <c r="G1094" s="128" t="str">
        <f t="shared" si="45"/>
        <v>#VALUE!</v>
      </c>
      <c r="H1094" s="128" t="str">
        <f t="shared" si="46"/>
        <v>#VALUE!</v>
      </c>
      <c r="I1094" s="128" t="str">
        <f t="shared" si="47"/>
        <v>#VALUE!</v>
      </c>
      <c r="J1094" s="134" t="str">
        <f t="shared" si="48"/>
        <v>OPI RX</v>
      </c>
      <c r="K1094" s="128" t="str">
        <f t="shared" si="49"/>
        <v>#VALUE!</v>
      </c>
      <c r="L1094" s="128" t="str">
        <f t="shared" si="50"/>
        <v>#VALUE!</v>
      </c>
      <c r="M1094" s="128" t="str">
        <f t="shared" si="51"/>
        <v>#VALUE!</v>
      </c>
      <c r="N1094" s="128" t="str">
        <f t="shared" si="52"/>
        <v>#VALUE!</v>
      </c>
      <c r="O1094" s="128" t="str">
        <f t="shared" si="53"/>
        <v>#VALUE!</v>
      </c>
      <c r="P1094" s="135" t="str">
        <f t="shared" si="12"/>
        <v>OPIOIDS</v>
      </c>
      <c r="Q1094" s="4" t="b">
        <v>0</v>
      </c>
      <c r="R1094" s="4" t="str">
        <f t="shared" si="41"/>
        <v>LOW</v>
      </c>
      <c r="S1094" s="3"/>
      <c r="T1094" s="136">
        <f t="shared" si="42"/>
        <v>44579</v>
      </c>
      <c r="U1094" s="4" t="str">
        <f t="shared" si="15"/>
        <v>DUE COMM</v>
      </c>
      <c r="V1094" s="4" t="str">
        <f t="shared" si="16"/>
        <v> </v>
      </c>
      <c r="W1094" s="123"/>
      <c r="X1094" s="123"/>
      <c r="Y1094" s="123"/>
      <c r="Z1094" s="123"/>
      <c r="AA1094" s="123"/>
      <c r="AB1094" s="123"/>
      <c r="AC1094" s="123"/>
      <c r="AD1094" s="123"/>
      <c r="AE1094" s="123"/>
    </row>
    <row r="1095">
      <c r="A1095" s="130">
        <v>14083.0</v>
      </c>
      <c r="B1095" s="55" t="s">
        <v>6870</v>
      </c>
      <c r="C1095" s="131" t="b">
        <v>1</v>
      </c>
      <c r="D1095" s="140">
        <v>44577.0</v>
      </c>
      <c r="E1095" s="134" t="str">
        <f t="shared" si="43"/>
        <v>#VALUE!</v>
      </c>
      <c r="F1095" s="128" t="str">
        <f t="shared" si="44"/>
        <v>#VALUE!</v>
      </c>
      <c r="G1095" s="128" t="str">
        <f t="shared" si="45"/>
        <v>#VALUE!</v>
      </c>
      <c r="H1095" s="128" t="str">
        <f t="shared" si="46"/>
        <v>#VALUE!</v>
      </c>
      <c r="I1095" s="128" t="str">
        <f t="shared" si="47"/>
        <v>#VALUE!</v>
      </c>
      <c r="J1095" s="128" t="str">
        <f t="shared" si="48"/>
        <v>#VALUE!</v>
      </c>
      <c r="K1095" s="128" t="str">
        <f t="shared" si="49"/>
        <v>#VALUE!</v>
      </c>
      <c r="L1095" s="128" t="str">
        <f t="shared" si="50"/>
        <v>#VALUE!</v>
      </c>
      <c r="M1095" s="128" t="str">
        <f t="shared" si="51"/>
        <v>#VALUE!</v>
      </c>
      <c r="N1095" s="128" t="str">
        <f t="shared" si="52"/>
        <v>#VALUE!</v>
      </c>
      <c r="O1095" s="128" t="str">
        <f t="shared" si="53"/>
        <v>#VALUE!</v>
      </c>
      <c r="P1095" s="135" t="str">
        <f t="shared" si="12"/>
        <v>NO RX</v>
      </c>
      <c r="Q1095" s="4" t="b">
        <v>1</v>
      </c>
      <c r="R1095" s="135" t="str">
        <f t="shared" si="41"/>
        <v>HIGH</v>
      </c>
      <c r="S1095" s="3"/>
      <c r="T1095" s="136">
        <f t="shared" si="42"/>
        <v>44577</v>
      </c>
      <c r="U1095" s="4" t="str">
        <f t="shared" si="15"/>
        <v>DUE COMM</v>
      </c>
      <c r="V1095" s="4" t="str">
        <f t="shared" si="16"/>
        <v> </v>
      </c>
      <c r="W1095" s="123"/>
      <c r="X1095" s="123"/>
      <c r="Y1095" s="123"/>
      <c r="Z1095" s="123"/>
      <c r="AA1095" s="123"/>
      <c r="AB1095" s="123"/>
      <c r="AC1095" s="123"/>
      <c r="AD1095" s="123"/>
      <c r="AE1095" s="123"/>
    </row>
    <row r="1096">
      <c r="A1096" s="137">
        <v>14084.0</v>
      </c>
      <c r="B1096" s="149" t="s">
        <v>6871</v>
      </c>
      <c r="C1096" s="132" t="b">
        <v>1</v>
      </c>
      <c r="D1096" s="133">
        <v>44557.0</v>
      </c>
      <c r="E1096" s="128" t="str">
        <f t="shared" si="43"/>
        <v>#VALUE!</v>
      </c>
      <c r="F1096" s="128" t="str">
        <f t="shared" si="44"/>
        <v>#VALUE!</v>
      </c>
      <c r="G1096" s="128" t="str">
        <f t="shared" si="45"/>
        <v>#VALUE!</v>
      </c>
      <c r="H1096" s="134" t="str">
        <f t="shared" si="46"/>
        <v>#VALUE!</v>
      </c>
      <c r="I1096" s="128" t="str">
        <f t="shared" si="47"/>
        <v>#VALUE!</v>
      </c>
      <c r="J1096" s="128" t="str">
        <f t="shared" si="48"/>
        <v>#VALUE!</v>
      </c>
      <c r="K1096" s="128" t="str">
        <f t="shared" si="49"/>
        <v>#VALUE!</v>
      </c>
      <c r="L1096" s="128" t="str">
        <f t="shared" si="50"/>
        <v>#VALUE!</v>
      </c>
      <c r="M1096" s="128" t="str">
        <f t="shared" si="51"/>
        <v>#VALUE!</v>
      </c>
      <c r="N1096" s="128" t="str">
        <f t="shared" si="52"/>
        <v>#VALUE!</v>
      </c>
      <c r="O1096" s="128" t="str">
        <f t="shared" si="53"/>
        <v>#VALUE!</v>
      </c>
      <c r="P1096" s="135" t="str">
        <f t="shared" si="12"/>
        <v>NO RX</v>
      </c>
      <c r="Q1096" s="4" t="b">
        <v>1</v>
      </c>
      <c r="R1096" s="135" t="str">
        <f t="shared" si="41"/>
        <v>HIGH</v>
      </c>
      <c r="S1096" s="3">
        <v>44193.0</v>
      </c>
      <c r="T1096" s="136">
        <f t="shared" si="42"/>
        <v>44557</v>
      </c>
      <c r="U1096" s="4" t="str">
        <f t="shared" si="15"/>
        <v>DUE COMM</v>
      </c>
      <c r="V1096" s="4" t="str">
        <f t="shared" si="16"/>
        <v> </v>
      </c>
      <c r="W1096" s="123"/>
      <c r="X1096" s="123"/>
      <c r="Y1096" s="123"/>
      <c r="Z1096" s="123"/>
      <c r="AA1096" s="123"/>
      <c r="AB1096" s="123"/>
      <c r="AC1096" s="123"/>
      <c r="AD1096" s="123"/>
      <c r="AE1096" s="123"/>
    </row>
    <row r="1097">
      <c r="A1097" s="130">
        <v>14085.0</v>
      </c>
      <c r="B1097" s="131" t="s">
        <v>6500</v>
      </c>
      <c r="C1097" s="132" t="b">
        <v>1</v>
      </c>
      <c r="D1097" s="133">
        <v>44476.0</v>
      </c>
      <c r="E1097" s="128" t="str">
        <f t="shared" si="43"/>
        <v>#VALUE!</v>
      </c>
      <c r="F1097" s="128" t="str">
        <f t="shared" si="44"/>
        <v>#VALUE!</v>
      </c>
      <c r="G1097" s="128" t="str">
        <f t="shared" si="45"/>
        <v>#VALUE!</v>
      </c>
      <c r="H1097" s="128" t="str">
        <f t="shared" si="46"/>
        <v>#VALUE!</v>
      </c>
      <c r="I1097" s="128" t="str">
        <f t="shared" si="47"/>
        <v>#VALUE!</v>
      </c>
      <c r="J1097" s="128" t="str">
        <f t="shared" si="48"/>
        <v>#VALUE!</v>
      </c>
      <c r="K1097" s="128" t="str">
        <f t="shared" si="49"/>
        <v>#VALUE!</v>
      </c>
      <c r="L1097" s="128" t="str">
        <f t="shared" si="50"/>
        <v>#VALUE!</v>
      </c>
      <c r="M1097" s="134" t="str">
        <f t="shared" si="51"/>
        <v>OPI RX</v>
      </c>
      <c r="N1097" s="128" t="str">
        <f t="shared" si="52"/>
        <v>#VALUE!</v>
      </c>
      <c r="O1097" s="128" t="str">
        <f t="shared" si="53"/>
        <v>#VALUE!</v>
      </c>
      <c r="P1097" s="135" t="str">
        <f t="shared" si="12"/>
        <v>OPIOIDS</v>
      </c>
      <c r="Q1097" s="4" t="b">
        <v>0</v>
      </c>
      <c r="R1097" s="4" t="str">
        <f t="shared" si="41"/>
        <v>LOW</v>
      </c>
      <c r="S1097" s="3">
        <v>44187.0</v>
      </c>
      <c r="T1097" s="136">
        <f t="shared" si="42"/>
        <v>44476</v>
      </c>
      <c r="U1097" s="4" t="str">
        <f t="shared" si="15"/>
        <v>DUE COMM</v>
      </c>
      <c r="V1097" s="4" t="str">
        <f t="shared" si="16"/>
        <v> </v>
      </c>
      <c r="W1097" s="123"/>
      <c r="X1097" s="123"/>
      <c r="Y1097" s="123"/>
      <c r="Z1097" s="123"/>
      <c r="AA1097" s="123"/>
      <c r="AB1097" s="123"/>
      <c r="AC1097" s="123"/>
      <c r="AD1097" s="123"/>
      <c r="AE1097" s="123"/>
    </row>
    <row r="1098">
      <c r="A1098" s="137">
        <v>14086.0</v>
      </c>
      <c r="B1098" s="138" t="s">
        <v>6872</v>
      </c>
      <c r="C1098" s="139" t="b">
        <v>1</v>
      </c>
      <c r="D1098" s="133">
        <v>44432.0</v>
      </c>
      <c r="E1098" s="134" t="str">
        <f t="shared" si="43"/>
        <v>OPI RX</v>
      </c>
      <c r="F1098" s="128" t="str">
        <f t="shared" si="44"/>
        <v>#VALUE!</v>
      </c>
      <c r="G1098" s="128" t="str">
        <f t="shared" si="45"/>
        <v>#VALUE!</v>
      </c>
      <c r="H1098" s="128" t="str">
        <f t="shared" si="46"/>
        <v>#VALUE!</v>
      </c>
      <c r="I1098" s="128" t="str">
        <f t="shared" si="47"/>
        <v>#VALUE!</v>
      </c>
      <c r="J1098" s="128" t="str">
        <f t="shared" si="48"/>
        <v>#VALUE!</v>
      </c>
      <c r="K1098" s="128" t="str">
        <f t="shared" si="49"/>
        <v>#VALUE!</v>
      </c>
      <c r="L1098" s="128" t="str">
        <f t="shared" si="50"/>
        <v>#VALUE!</v>
      </c>
      <c r="M1098" s="128" t="str">
        <f t="shared" si="51"/>
        <v>#VALUE!</v>
      </c>
      <c r="N1098" s="128" t="str">
        <f t="shared" si="52"/>
        <v>#VALUE!</v>
      </c>
      <c r="O1098" s="128" t="str">
        <f t="shared" si="53"/>
        <v>#VALUE!</v>
      </c>
      <c r="P1098" s="135" t="str">
        <f t="shared" si="12"/>
        <v>OPIOIDS</v>
      </c>
      <c r="Q1098" s="4" t="b">
        <v>0</v>
      </c>
      <c r="R1098" s="4" t="str">
        <f t="shared" si="41"/>
        <v>LOW</v>
      </c>
      <c r="S1098" s="3"/>
      <c r="T1098" s="136">
        <f t="shared" si="42"/>
        <v>44432</v>
      </c>
      <c r="U1098" s="4" t="str">
        <f t="shared" si="15"/>
        <v>DUE COMM</v>
      </c>
      <c r="V1098" s="4" t="str">
        <f t="shared" si="16"/>
        <v> </v>
      </c>
      <c r="W1098" s="123"/>
      <c r="X1098" s="123"/>
      <c r="Y1098" s="123"/>
      <c r="Z1098" s="123"/>
      <c r="AA1098" s="123"/>
      <c r="AB1098" s="123"/>
      <c r="AC1098" s="123"/>
      <c r="AD1098" s="123"/>
      <c r="AE1098" s="123"/>
    </row>
    <row r="1099">
      <c r="A1099" s="130">
        <v>14087.0</v>
      </c>
      <c r="B1099" s="131" t="s">
        <v>6873</v>
      </c>
      <c r="C1099" s="132" t="b">
        <v>1</v>
      </c>
      <c r="D1099" s="133">
        <v>44564.0</v>
      </c>
      <c r="E1099" s="128" t="str">
        <f t="shared" si="43"/>
        <v>#VALUE!</v>
      </c>
      <c r="F1099" s="134" t="str">
        <f t="shared" si="44"/>
        <v>OPI RX</v>
      </c>
      <c r="G1099" s="128" t="str">
        <f t="shared" si="45"/>
        <v>#VALUE!</v>
      </c>
      <c r="H1099" s="128" t="str">
        <f t="shared" si="46"/>
        <v>#VALUE!</v>
      </c>
      <c r="I1099" s="128" t="str">
        <f t="shared" si="47"/>
        <v>#VALUE!</v>
      </c>
      <c r="J1099" s="128" t="str">
        <f t="shared" si="48"/>
        <v>#VALUE!</v>
      </c>
      <c r="K1099" s="128" t="str">
        <f t="shared" si="49"/>
        <v>#VALUE!</v>
      </c>
      <c r="L1099" s="128" t="str">
        <f t="shared" si="50"/>
        <v>#VALUE!</v>
      </c>
      <c r="M1099" s="128" t="str">
        <f t="shared" si="51"/>
        <v>#VALUE!</v>
      </c>
      <c r="N1099" s="128" t="str">
        <f t="shared" si="52"/>
        <v>#VALUE!</v>
      </c>
      <c r="O1099" s="128" t="str">
        <f t="shared" si="53"/>
        <v>#VALUE!</v>
      </c>
      <c r="P1099" s="135" t="str">
        <f t="shared" si="12"/>
        <v>OPIOIDS</v>
      </c>
      <c r="Q1099" s="4" t="b">
        <v>0</v>
      </c>
      <c r="R1099" s="4" t="str">
        <f t="shared" si="41"/>
        <v>LOW</v>
      </c>
      <c r="S1099" s="3">
        <v>44306.0</v>
      </c>
      <c r="T1099" s="136">
        <f t="shared" si="42"/>
        <v>44564</v>
      </c>
      <c r="U1099" s="4" t="str">
        <f t="shared" si="15"/>
        <v> </v>
      </c>
      <c r="V1099" s="4" t="str">
        <f t="shared" si="16"/>
        <v> </v>
      </c>
      <c r="W1099" s="123"/>
      <c r="X1099" s="123"/>
      <c r="Y1099" s="123"/>
      <c r="Z1099" s="123"/>
      <c r="AA1099" s="123"/>
      <c r="AB1099" s="123"/>
      <c r="AC1099" s="123"/>
      <c r="AD1099" s="123"/>
      <c r="AE1099" s="123"/>
    </row>
    <row r="1100">
      <c r="A1100" s="130">
        <v>14088.0</v>
      </c>
      <c r="B1100" s="131" t="s">
        <v>6491</v>
      </c>
      <c r="C1100" s="139" t="b">
        <v>1</v>
      </c>
      <c r="D1100" s="133">
        <v>44565.0</v>
      </c>
      <c r="E1100" s="128" t="str">
        <f t="shared" si="43"/>
        <v>#VALUE!</v>
      </c>
      <c r="F1100" s="134" t="str">
        <f t="shared" si="44"/>
        <v>OPI RX</v>
      </c>
      <c r="G1100" s="128" t="str">
        <f t="shared" si="45"/>
        <v>#VALUE!</v>
      </c>
      <c r="H1100" s="128" t="str">
        <f t="shared" si="46"/>
        <v>#VALUE!</v>
      </c>
      <c r="I1100" s="128" t="str">
        <f t="shared" si="47"/>
        <v>#VALUE!</v>
      </c>
      <c r="J1100" s="128" t="str">
        <f t="shared" si="48"/>
        <v>#VALUE!</v>
      </c>
      <c r="K1100" s="128" t="str">
        <f t="shared" si="49"/>
        <v>#VALUE!</v>
      </c>
      <c r="L1100" s="128" t="str">
        <f t="shared" si="50"/>
        <v>#VALUE!</v>
      </c>
      <c r="M1100" s="128" t="str">
        <f t="shared" si="51"/>
        <v>#VALUE!</v>
      </c>
      <c r="N1100" s="128" t="str">
        <f t="shared" si="52"/>
        <v>#VALUE!</v>
      </c>
      <c r="O1100" s="128" t="str">
        <f t="shared" si="53"/>
        <v>#VALUE!</v>
      </c>
      <c r="P1100" s="135" t="str">
        <f t="shared" si="12"/>
        <v>OPIOIDS</v>
      </c>
      <c r="Q1100" s="4" t="b">
        <v>0</v>
      </c>
      <c r="R1100" s="4" t="str">
        <f t="shared" si="41"/>
        <v>LOW</v>
      </c>
      <c r="S1100" s="145">
        <v>44194.0</v>
      </c>
      <c r="T1100" s="136">
        <f t="shared" si="42"/>
        <v>44565</v>
      </c>
      <c r="U1100" s="4" t="str">
        <f t="shared" si="15"/>
        <v>DUE COMM</v>
      </c>
      <c r="V1100" s="4" t="str">
        <f t="shared" si="16"/>
        <v> </v>
      </c>
      <c r="W1100" s="123"/>
      <c r="X1100" s="123"/>
      <c r="Y1100" s="123"/>
      <c r="Z1100" s="123"/>
      <c r="AA1100" s="123"/>
      <c r="AB1100" s="123"/>
      <c r="AC1100" s="123"/>
      <c r="AD1100" s="123"/>
      <c r="AE1100" s="123"/>
    </row>
    <row r="1101">
      <c r="A1101" s="142">
        <v>14091.0</v>
      </c>
      <c r="B1101" s="143" t="s">
        <v>6496</v>
      </c>
      <c r="C1101" s="122" t="b">
        <v>0</v>
      </c>
      <c r="D1101" s="3" t="s">
        <v>6461</v>
      </c>
      <c r="E1101" s="128" t="str">
        <f t="shared" si="43"/>
        <v>#VALUE!</v>
      </c>
      <c r="F1101" s="128" t="str">
        <f t="shared" si="44"/>
        <v>#VALUE!</v>
      </c>
      <c r="G1101" s="128" t="str">
        <f t="shared" si="45"/>
        <v>#VALUE!</v>
      </c>
      <c r="H1101" s="128" t="str">
        <f t="shared" si="46"/>
        <v>#VALUE!</v>
      </c>
      <c r="I1101" s="128" t="str">
        <f t="shared" si="47"/>
        <v>#VALUE!</v>
      </c>
      <c r="J1101" s="128" t="str">
        <f t="shared" si="48"/>
        <v>#VALUE!</v>
      </c>
      <c r="K1101" s="128" t="str">
        <f t="shared" si="49"/>
        <v>#VALUE!</v>
      </c>
      <c r="L1101" s="128" t="str">
        <f t="shared" si="50"/>
        <v>#VALUE!</v>
      </c>
      <c r="M1101" s="134" t="str">
        <f t="shared" si="51"/>
        <v>OPI RX</v>
      </c>
      <c r="N1101" s="128" t="str">
        <f t="shared" si="52"/>
        <v>#VALUE!</v>
      </c>
      <c r="O1101" s="128" t="str">
        <f t="shared" si="53"/>
        <v>#VALUE!</v>
      </c>
      <c r="P1101" s="135" t="str">
        <f t="shared" si="12"/>
        <v>OPIOIDS</v>
      </c>
      <c r="Q1101" s="4" t="b">
        <v>0</v>
      </c>
      <c r="R1101" s="4" t="str">
        <f t="shared" si="41"/>
        <v>LOW</v>
      </c>
      <c r="S1101" s="3"/>
      <c r="T1101" s="3" t="str">
        <f t="shared" si="42"/>
        <v> - </v>
      </c>
      <c r="U1101" s="4" t="str">
        <f t="shared" si="15"/>
        <v>DUE COMM</v>
      </c>
      <c r="V1101" s="4" t="str">
        <f t="shared" si="16"/>
        <v> </v>
      </c>
      <c r="W1101" s="123"/>
      <c r="X1101" s="123"/>
      <c r="Y1101" s="123"/>
      <c r="Z1101" s="123"/>
      <c r="AA1101" s="123"/>
      <c r="AB1101" s="123"/>
      <c r="AC1101" s="123"/>
      <c r="AD1101" s="123"/>
      <c r="AE1101" s="123"/>
    </row>
    <row r="1102">
      <c r="A1102" s="142">
        <v>14093.0</v>
      </c>
      <c r="B1102" s="2" t="s">
        <v>6461</v>
      </c>
      <c r="C1102" s="124" t="b">
        <v>0</v>
      </c>
      <c r="D1102" s="3" t="s">
        <v>6461</v>
      </c>
      <c r="E1102" s="128" t="str">
        <f t="shared" si="43"/>
        <v>#VALUE!</v>
      </c>
      <c r="F1102" s="128" t="str">
        <f t="shared" si="44"/>
        <v>#VALUE!</v>
      </c>
      <c r="G1102" s="128" t="str">
        <f t="shared" si="45"/>
        <v>#VALUE!</v>
      </c>
      <c r="H1102" s="128" t="str">
        <f t="shared" si="46"/>
        <v>#VALUE!</v>
      </c>
      <c r="I1102" s="128" t="str">
        <f t="shared" si="47"/>
        <v>#VALUE!</v>
      </c>
      <c r="J1102" s="128" t="str">
        <f t="shared" si="48"/>
        <v>#VALUE!</v>
      </c>
      <c r="K1102" s="128" t="str">
        <f t="shared" si="49"/>
        <v>#VALUE!</v>
      </c>
      <c r="L1102" s="128" t="str">
        <f t="shared" si="50"/>
        <v>#VALUE!</v>
      </c>
      <c r="M1102" s="128" t="str">
        <f t="shared" si="51"/>
        <v>#VALUE!</v>
      </c>
      <c r="N1102" s="128" t="str">
        <f t="shared" si="52"/>
        <v>#VALUE!</v>
      </c>
      <c r="O1102" s="128" t="str">
        <f t="shared" si="53"/>
        <v>#VALUE!</v>
      </c>
      <c r="P1102" s="4" t="str">
        <f t="shared" si="12"/>
        <v>NO RX</v>
      </c>
      <c r="Q1102" s="4" t="b">
        <v>0</v>
      </c>
      <c r="R1102" s="4" t="str">
        <f t="shared" si="41"/>
        <v>LOW</v>
      </c>
      <c r="S1102" s="3"/>
      <c r="T1102" s="3" t="str">
        <f t="shared" si="42"/>
        <v> - </v>
      </c>
      <c r="U1102" s="4" t="str">
        <f t="shared" si="15"/>
        <v>DUE COMM</v>
      </c>
      <c r="V1102" s="4" t="str">
        <f t="shared" si="16"/>
        <v> </v>
      </c>
      <c r="W1102" s="123"/>
      <c r="X1102" s="123"/>
      <c r="Y1102" s="123"/>
      <c r="Z1102" s="123"/>
      <c r="AA1102" s="123"/>
      <c r="AB1102" s="123"/>
      <c r="AC1102" s="123"/>
      <c r="AD1102" s="123"/>
      <c r="AE1102" s="123"/>
    </row>
    <row r="1103">
      <c r="A1103" s="130">
        <v>14095.0</v>
      </c>
      <c r="B1103" s="131" t="s">
        <v>6491</v>
      </c>
      <c r="C1103" s="132" t="b">
        <v>1</v>
      </c>
      <c r="D1103" s="133">
        <v>44467.0</v>
      </c>
      <c r="E1103" s="128" t="str">
        <f t="shared" si="43"/>
        <v>#VALUE!</v>
      </c>
      <c r="F1103" s="134" t="str">
        <f t="shared" si="44"/>
        <v>OPI RX</v>
      </c>
      <c r="G1103" s="128" t="str">
        <f t="shared" si="45"/>
        <v>#VALUE!</v>
      </c>
      <c r="H1103" s="128" t="str">
        <f t="shared" si="46"/>
        <v>#VALUE!</v>
      </c>
      <c r="I1103" s="128" t="str">
        <f t="shared" si="47"/>
        <v>#VALUE!</v>
      </c>
      <c r="J1103" s="128" t="str">
        <f t="shared" si="48"/>
        <v>#VALUE!</v>
      </c>
      <c r="K1103" s="128" t="str">
        <f t="shared" si="49"/>
        <v>#VALUE!</v>
      </c>
      <c r="L1103" s="128" t="str">
        <f t="shared" si="50"/>
        <v>#VALUE!</v>
      </c>
      <c r="M1103" s="128" t="str">
        <f t="shared" si="51"/>
        <v>#VALUE!</v>
      </c>
      <c r="N1103" s="128" t="str">
        <f t="shared" si="52"/>
        <v>#VALUE!</v>
      </c>
      <c r="O1103" s="128" t="str">
        <f t="shared" si="53"/>
        <v>#VALUE!</v>
      </c>
      <c r="P1103" s="135" t="str">
        <f t="shared" si="12"/>
        <v>OPIOIDS</v>
      </c>
      <c r="Q1103" s="4" t="b">
        <v>1</v>
      </c>
      <c r="R1103" s="135" t="str">
        <f t="shared" si="41"/>
        <v>HIGH</v>
      </c>
      <c r="S1103" s="3">
        <v>44193.0</v>
      </c>
      <c r="T1103" s="136">
        <f t="shared" si="42"/>
        <v>44467</v>
      </c>
      <c r="U1103" s="4" t="str">
        <f t="shared" si="15"/>
        <v>DUE COMM</v>
      </c>
      <c r="V1103" s="4" t="str">
        <f t="shared" si="16"/>
        <v> </v>
      </c>
      <c r="W1103" s="123"/>
      <c r="X1103" s="123"/>
      <c r="Y1103" s="123"/>
      <c r="Z1103" s="123"/>
      <c r="AA1103" s="123"/>
      <c r="AB1103" s="123"/>
      <c r="AC1103" s="123"/>
      <c r="AD1103" s="123"/>
      <c r="AE1103" s="123"/>
    </row>
    <row r="1104">
      <c r="A1104" s="142">
        <v>14096.0</v>
      </c>
      <c r="B1104" s="2" t="s">
        <v>6461</v>
      </c>
      <c r="C1104" s="124" t="b">
        <v>0</v>
      </c>
      <c r="D1104" s="3" t="s">
        <v>6461</v>
      </c>
      <c r="E1104" s="128" t="str">
        <f t="shared" si="43"/>
        <v>#VALUE!</v>
      </c>
      <c r="F1104" s="128" t="str">
        <f t="shared" si="44"/>
        <v>#VALUE!</v>
      </c>
      <c r="G1104" s="128" t="str">
        <f t="shared" si="45"/>
        <v>#VALUE!</v>
      </c>
      <c r="H1104" s="128" t="str">
        <f t="shared" si="46"/>
        <v>#VALUE!</v>
      </c>
      <c r="I1104" s="128" t="str">
        <f t="shared" si="47"/>
        <v>#VALUE!</v>
      </c>
      <c r="J1104" s="128" t="str">
        <f t="shared" si="48"/>
        <v>#VALUE!</v>
      </c>
      <c r="K1104" s="128" t="str">
        <f t="shared" si="49"/>
        <v>#VALUE!</v>
      </c>
      <c r="L1104" s="128" t="str">
        <f t="shared" si="50"/>
        <v>#VALUE!</v>
      </c>
      <c r="M1104" s="128" t="str">
        <f t="shared" si="51"/>
        <v>#VALUE!</v>
      </c>
      <c r="N1104" s="128" t="str">
        <f t="shared" si="52"/>
        <v>#VALUE!</v>
      </c>
      <c r="O1104" s="128" t="str">
        <f t="shared" si="53"/>
        <v>#VALUE!</v>
      </c>
      <c r="P1104" s="4" t="str">
        <f t="shared" si="12"/>
        <v>NO RX</v>
      </c>
      <c r="Q1104" s="4" t="b">
        <v>0</v>
      </c>
      <c r="R1104" s="4" t="str">
        <f t="shared" si="41"/>
        <v>LOW</v>
      </c>
      <c r="S1104" s="3"/>
      <c r="T1104" s="3" t="str">
        <f t="shared" si="42"/>
        <v> - </v>
      </c>
      <c r="U1104" s="4" t="str">
        <f t="shared" si="15"/>
        <v>DUE COMM</v>
      </c>
      <c r="V1104" s="4" t="str">
        <f t="shared" si="16"/>
        <v> </v>
      </c>
      <c r="W1104" s="123"/>
      <c r="X1104" s="123"/>
      <c r="Y1104" s="123"/>
      <c r="Z1104" s="123"/>
      <c r="AA1104" s="123"/>
      <c r="AB1104" s="123"/>
      <c r="AC1104" s="123"/>
      <c r="AD1104" s="123"/>
      <c r="AE1104" s="123"/>
    </row>
    <row r="1105">
      <c r="A1105" s="142">
        <v>14097.0</v>
      </c>
      <c r="B1105" s="143" t="s">
        <v>6512</v>
      </c>
      <c r="C1105" s="124" t="b">
        <v>0</v>
      </c>
      <c r="D1105" s="3" t="s">
        <v>6461</v>
      </c>
      <c r="E1105" s="128" t="str">
        <f t="shared" si="43"/>
        <v>#VALUE!</v>
      </c>
      <c r="F1105" s="128" t="str">
        <f t="shared" si="44"/>
        <v>#VALUE!</v>
      </c>
      <c r="G1105" s="128" t="str">
        <f t="shared" si="45"/>
        <v>#VALUE!</v>
      </c>
      <c r="H1105" s="128" t="str">
        <f t="shared" si="46"/>
        <v>#VALUE!</v>
      </c>
      <c r="I1105" s="128" t="str">
        <f t="shared" si="47"/>
        <v>#VALUE!</v>
      </c>
      <c r="J1105" s="128" t="str">
        <f t="shared" si="48"/>
        <v>#VALUE!</v>
      </c>
      <c r="K1105" s="128" t="str">
        <f t="shared" si="49"/>
        <v>#VALUE!</v>
      </c>
      <c r="L1105" s="128" t="str">
        <f t="shared" si="50"/>
        <v>#VALUE!</v>
      </c>
      <c r="M1105" s="134" t="str">
        <f t="shared" si="51"/>
        <v>OPI RX</v>
      </c>
      <c r="N1105" s="128" t="str">
        <f t="shared" si="52"/>
        <v>#VALUE!</v>
      </c>
      <c r="O1105" s="128" t="str">
        <f t="shared" si="53"/>
        <v>#VALUE!</v>
      </c>
      <c r="P1105" s="135" t="str">
        <f t="shared" si="12"/>
        <v>OPIOIDS</v>
      </c>
      <c r="Q1105" s="4" t="b">
        <v>0</v>
      </c>
      <c r="R1105" s="4" t="str">
        <f t="shared" si="41"/>
        <v>LOW</v>
      </c>
      <c r="S1105" s="3"/>
      <c r="T1105" s="3" t="str">
        <f t="shared" si="42"/>
        <v> - </v>
      </c>
      <c r="U1105" s="4" t="str">
        <f t="shared" si="15"/>
        <v>DUE COMM</v>
      </c>
      <c r="V1105" s="4" t="str">
        <f t="shared" si="16"/>
        <v> </v>
      </c>
      <c r="W1105" s="123"/>
      <c r="X1105" s="123"/>
      <c r="Y1105" s="123"/>
      <c r="Z1105" s="123"/>
      <c r="AA1105" s="123"/>
      <c r="AB1105" s="123"/>
      <c r="AC1105" s="123"/>
      <c r="AD1105" s="123"/>
      <c r="AE1105" s="123"/>
    </row>
    <row r="1106">
      <c r="A1106" s="142">
        <v>14099.0</v>
      </c>
      <c r="B1106" s="143" t="s">
        <v>6463</v>
      </c>
      <c r="C1106" s="124" t="b">
        <v>0</v>
      </c>
      <c r="D1106" s="3" t="s">
        <v>6461</v>
      </c>
      <c r="E1106" s="128" t="str">
        <f t="shared" si="43"/>
        <v>#VALUE!</v>
      </c>
      <c r="F1106" s="134" t="str">
        <f t="shared" si="44"/>
        <v>OPI RX</v>
      </c>
      <c r="G1106" s="128" t="str">
        <f t="shared" si="45"/>
        <v>#VALUE!</v>
      </c>
      <c r="H1106" s="128" t="str">
        <f t="shared" si="46"/>
        <v>#VALUE!</v>
      </c>
      <c r="I1106" s="128" t="str">
        <f t="shared" si="47"/>
        <v>#VALUE!</v>
      </c>
      <c r="J1106" s="128" t="str">
        <f t="shared" si="48"/>
        <v>#VALUE!</v>
      </c>
      <c r="K1106" s="128" t="str">
        <f t="shared" si="49"/>
        <v>#VALUE!</v>
      </c>
      <c r="L1106" s="128" t="str">
        <f t="shared" si="50"/>
        <v>#VALUE!</v>
      </c>
      <c r="M1106" s="128" t="str">
        <f t="shared" si="51"/>
        <v>#VALUE!</v>
      </c>
      <c r="N1106" s="128" t="str">
        <f t="shared" si="52"/>
        <v>#VALUE!</v>
      </c>
      <c r="O1106" s="128" t="str">
        <f t="shared" si="53"/>
        <v>#VALUE!</v>
      </c>
      <c r="P1106" s="135" t="str">
        <f t="shared" si="12"/>
        <v>OPIOIDS</v>
      </c>
      <c r="Q1106" s="4" t="b">
        <v>0</v>
      </c>
      <c r="R1106" s="4" t="str">
        <f t="shared" si="41"/>
        <v>LOW</v>
      </c>
      <c r="S1106" s="3"/>
      <c r="T1106" s="3" t="str">
        <f t="shared" si="42"/>
        <v> - </v>
      </c>
      <c r="U1106" s="4" t="str">
        <f t="shared" si="15"/>
        <v>DUE COMM</v>
      </c>
      <c r="V1106" s="4" t="str">
        <f t="shared" si="16"/>
        <v> </v>
      </c>
      <c r="W1106" s="123"/>
      <c r="X1106" s="123"/>
      <c r="Y1106" s="123"/>
      <c r="Z1106" s="123"/>
      <c r="AA1106" s="123"/>
      <c r="AB1106" s="123"/>
      <c r="AC1106" s="123"/>
      <c r="AD1106" s="123"/>
      <c r="AE1106" s="123"/>
    </row>
    <row r="1107">
      <c r="A1107" s="137">
        <v>14103.0</v>
      </c>
      <c r="B1107" s="138" t="s">
        <v>6491</v>
      </c>
      <c r="C1107" s="132" t="b">
        <v>1</v>
      </c>
      <c r="D1107" s="133">
        <v>44384.0</v>
      </c>
      <c r="E1107" s="128" t="str">
        <f t="shared" si="43"/>
        <v>#VALUE!</v>
      </c>
      <c r="F1107" s="134" t="str">
        <f t="shared" si="44"/>
        <v>OPI RX</v>
      </c>
      <c r="G1107" s="128" t="str">
        <f t="shared" si="45"/>
        <v>#VALUE!</v>
      </c>
      <c r="H1107" s="128" t="str">
        <f t="shared" si="46"/>
        <v>#VALUE!</v>
      </c>
      <c r="I1107" s="128" t="str">
        <f t="shared" si="47"/>
        <v>#VALUE!</v>
      </c>
      <c r="J1107" s="128" t="str">
        <f t="shared" si="48"/>
        <v>#VALUE!</v>
      </c>
      <c r="K1107" s="128" t="str">
        <f t="shared" si="49"/>
        <v>#VALUE!</v>
      </c>
      <c r="L1107" s="128" t="str">
        <f t="shared" si="50"/>
        <v>#VALUE!</v>
      </c>
      <c r="M1107" s="128" t="str">
        <f t="shared" si="51"/>
        <v>#VALUE!</v>
      </c>
      <c r="N1107" s="128" t="str">
        <f t="shared" si="52"/>
        <v>#VALUE!</v>
      </c>
      <c r="O1107" s="128" t="str">
        <f t="shared" si="53"/>
        <v>#VALUE!</v>
      </c>
      <c r="P1107" s="135" t="str">
        <f t="shared" si="12"/>
        <v>OPIOIDS</v>
      </c>
      <c r="Q1107" s="2" t="b">
        <v>1</v>
      </c>
      <c r="R1107" s="135" t="str">
        <f t="shared" si="41"/>
        <v>HIGH</v>
      </c>
      <c r="S1107" s="3"/>
      <c r="T1107" s="136">
        <f t="shared" si="42"/>
        <v>44384</v>
      </c>
      <c r="U1107" s="4" t="str">
        <f t="shared" si="15"/>
        <v>DUE COMM</v>
      </c>
      <c r="V1107" s="4" t="str">
        <f t="shared" si="16"/>
        <v> </v>
      </c>
      <c r="W1107" s="123"/>
      <c r="X1107" s="123"/>
      <c r="Y1107" s="123"/>
      <c r="Z1107" s="123"/>
      <c r="AA1107" s="123"/>
      <c r="AB1107" s="123"/>
      <c r="AC1107" s="123"/>
      <c r="AD1107" s="123"/>
      <c r="AE1107" s="123"/>
    </row>
    <row r="1108">
      <c r="A1108" s="142">
        <v>14104.0</v>
      </c>
      <c r="B1108" s="2" t="s">
        <v>6461</v>
      </c>
      <c r="C1108" s="124" t="b">
        <v>0</v>
      </c>
      <c r="D1108" s="3" t="s">
        <v>6461</v>
      </c>
      <c r="E1108" s="128" t="str">
        <f t="shared" si="43"/>
        <v>#VALUE!</v>
      </c>
      <c r="F1108" s="128" t="str">
        <f t="shared" si="44"/>
        <v>#VALUE!</v>
      </c>
      <c r="G1108" s="128" t="str">
        <f t="shared" si="45"/>
        <v>#VALUE!</v>
      </c>
      <c r="H1108" s="128" t="str">
        <f t="shared" si="46"/>
        <v>#VALUE!</v>
      </c>
      <c r="I1108" s="128" t="str">
        <f t="shared" si="47"/>
        <v>#VALUE!</v>
      </c>
      <c r="J1108" s="128" t="str">
        <f t="shared" si="48"/>
        <v>#VALUE!</v>
      </c>
      <c r="K1108" s="128" t="str">
        <f t="shared" si="49"/>
        <v>#VALUE!</v>
      </c>
      <c r="L1108" s="128" t="str">
        <f t="shared" si="50"/>
        <v>#VALUE!</v>
      </c>
      <c r="M1108" s="128" t="str">
        <f t="shared" si="51"/>
        <v>#VALUE!</v>
      </c>
      <c r="N1108" s="128" t="str">
        <f t="shared" si="52"/>
        <v>#VALUE!</v>
      </c>
      <c r="O1108" s="128" t="str">
        <f t="shared" si="53"/>
        <v>#VALUE!</v>
      </c>
      <c r="P1108" s="4" t="str">
        <f t="shared" si="12"/>
        <v>NO RX</v>
      </c>
      <c r="Q1108" s="4" t="b">
        <v>0</v>
      </c>
      <c r="R1108" s="4" t="str">
        <f t="shared" si="41"/>
        <v>LOW</v>
      </c>
      <c r="S1108" s="3"/>
      <c r="T1108" s="3" t="str">
        <f t="shared" si="42"/>
        <v> - </v>
      </c>
      <c r="U1108" s="4" t="str">
        <f t="shared" si="15"/>
        <v>DUE COMM</v>
      </c>
      <c r="V1108" s="4" t="str">
        <f t="shared" si="16"/>
        <v> </v>
      </c>
      <c r="W1108" s="123"/>
      <c r="X1108" s="123"/>
      <c r="Y1108" s="123"/>
      <c r="Z1108" s="123"/>
      <c r="AA1108" s="123"/>
      <c r="AB1108" s="123"/>
      <c r="AC1108" s="123"/>
      <c r="AD1108" s="123"/>
      <c r="AE1108" s="123"/>
    </row>
    <row r="1109">
      <c r="A1109" s="130">
        <v>14106.0</v>
      </c>
      <c r="B1109" s="131" t="s">
        <v>6738</v>
      </c>
      <c r="C1109" s="132" t="b">
        <v>1</v>
      </c>
      <c r="D1109" s="140">
        <v>44578.0</v>
      </c>
      <c r="E1109" s="128" t="str">
        <f t="shared" si="43"/>
        <v>#VALUE!</v>
      </c>
      <c r="F1109" s="128" t="str">
        <f t="shared" si="44"/>
        <v>#VALUE!</v>
      </c>
      <c r="G1109" s="134" t="str">
        <f t="shared" si="45"/>
        <v>OPI RX</v>
      </c>
      <c r="H1109" s="128" t="str">
        <f t="shared" si="46"/>
        <v>#VALUE!</v>
      </c>
      <c r="I1109" s="128" t="str">
        <f t="shared" si="47"/>
        <v>#VALUE!</v>
      </c>
      <c r="J1109" s="128" t="str">
        <f t="shared" si="48"/>
        <v>#VALUE!</v>
      </c>
      <c r="K1109" s="128" t="str">
        <f t="shared" si="49"/>
        <v>#VALUE!</v>
      </c>
      <c r="L1109" s="128" t="str">
        <f t="shared" si="50"/>
        <v>#VALUE!</v>
      </c>
      <c r="M1109" s="128" t="str">
        <f t="shared" si="51"/>
        <v>#VALUE!</v>
      </c>
      <c r="N1109" s="128" t="str">
        <f t="shared" si="52"/>
        <v>#VALUE!</v>
      </c>
      <c r="O1109" s="128" t="str">
        <f t="shared" si="53"/>
        <v>#VALUE!</v>
      </c>
      <c r="P1109" s="135" t="str">
        <f t="shared" si="12"/>
        <v>OPIOIDS</v>
      </c>
      <c r="Q1109" s="2" t="b">
        <v>0</v>
      </c>
      <c r="R1109" s="4" t="str">
        <f t="shared" si="41"/>
        <v>LOW</v>
      </c>
      <c r="S1109" s="3"/>
      <c r="T1109" s="136">
        <f t="shared" si="42"/>
        <v>44578</v>
      </c>
      <c r="U1109" s="4" t="str">
        <f t="shared" si="15"/>
        <v>DUE COMM</v>
      </c>
      <c r="V1109" s="4" t="str">
        <f t="shared" si="16"/>
        <v> </v>
      </c>
      <c r="W1109" s="123"/>
      <c r="X1109" s="123"/>
      <c r="Y1109" s="123"/>
      <c r="Z1109" s="123"/>
      <c r="AA1109" s="123"/>
      <c r="AB1109" s="123"/>
      <c r="AC1109" s="123"/>
      <c r="AD1109" s="123"/>
      <c r="AE1109" s="123"/>
    </row>
    <row r="1110">
      <c r="A1110" s="137">
        <v>14108.0</v>
      </c>
      <c r="B1110" s="138" t="s">
        <v>6874</v>
      </c>
      <c r="C1110" s="132" t="b">
        <v>1</v>
      </c>
      <c r="D1110" s="133">
        <v>44489.0</v>
      </c>
      <c r="E1110" s="128" t="str">
        <f t="shared" si="43"/>
        <v>#VALUE!</v>
      </c>
      <c r="F1110" s="128" t="str">
        <f t="shared" si="44"/>
        <v>#VALUE!</v>
      </c>
      <c r="G1110" s="128" t="str">
        <f t="shared" si="45"/>
        <v>#VALUE!</v>
      </c>
      <c r="H1110" s="128" t="str">
        <f t="shared" si="46"/>
        <v>#VALUE!</v>
      </c>
      <c r="I1110" s="128" t="str">
        <f t="shared" si="47"/>
        <v>#VALUE!</v>
      </c>
      <c r="J1110" s="128" t="str">
        <f t="shared" si="48"/>
        <v>#VALUE!</v>
      </c>
      <c r="K1110" s="128" t="str">
        <f t="shared" si="49"/>
        <v>#VALUE!</v>
      </c>
      <c r="L1110" s="128" t="str">
        <f t="shared" si="50"/>
        <v>#VALUE!</v>
      </c>
      <c r="M1110" s="128" t="str">
        <f t="shared" si="51"/>
        <v>#VALUE!</v>
      </c>
      <c r="N1110" s="128" t="str">
        <f t="shared" si="52"/>
        <v>#VALUE!</v>
      </c>
      <c r="O1110" s="128" t="str">
        <f t="shared" si="53"/>
        <v>#VALUE!</v>
      </c>
      <c r="P1110" s="4" t="str">
        <f t="shared" si="12"/>
        <v>NO RX</v>
      </c>
      <c r="Q1110" s="4" t="b">
        <v>0</v>
      </c>
      <c r="R1110" s="4" t="str">
        <f t="shared" si="41"/>
        <v>LOW</v>
      </c>
      <c r="S1110" s="3">
        <v>44194.0</v>
      </c>
      <c r="T1110" s="136">
        <f t="shared" si="42"/>
        <v>44489</v>
      </c>
      <c r="U1110" s="4" t="str">
        <f t="shared" si="15"/>
        <v>DUE COMM</v>
      </c>
      <c r="V1110" s="4" t="str">
        <f t="shared" si="16"/>
        <v> </v>
      </c>
      <c r="W1110" s="123"/>
      <c r="X1110" s="123"/>
      <c r="Y1110" s="123"/>
      <c r="Z1110" s="123"/>
      <c r="AA1110" s="123"/>
      <c r="AB1110" s="123"/>
      <c r="AC1110" s="123"/>
      <c r="AD1110" s="123"/>
      <c r="AE1110" s="123"/>
    </row>
    <row r="1111">
      <c r="A1111" s="130">
        <v>14113.0</v>
      </c>
      <c r="B1111" s="131" t="s">
        <v>6875</v>
      </c>
      <c r="C1111" s="132" t="b">
        <v>1</v>
      </c>
      <c r="D1111" s="133">
        <v>44502.0</v>
      </c>
      <c r="E1111" s="128" t="str">
        <f t="shared" si="43"/>
        <v>#VALUE!</v>
      </c>
      <c r="F1111" s="134" t="str">
        <f t="shared" si="44"/>
        <v>OPI RX</v>
      </c>
      <c r="G1111" s="128" t="str">
        <f t="shared" si="45"/>
        <v>#VALUE!</v>
      </c>
      <c r="H1111" s="128" t="str">
        <f t="shared" si="46"/>
        <v>#VALUE!</v>
      </c>
      <c r="I1111" s="128" t="str">
        <f t="shared" si="47"/>
        <v>#VALUE!</v>
      </c>
      <c r="J1111" s="128" t="str">
        <f t="shared" si="48"/>
        <v>#VALUE!</v>
      </c>
      <c r="K1111" s="128" t="str">
        <f t="shared" si="49"/>
        <v>#VALUE!</v>
      </c>
      <c r="L1111" s="128" t="str">
        <f t="shared" si="50"/>
        <v>#VALUE!</v>
      </c>
      <c r="M1111" s="128" t="str">
        <f t="shared" si="51"/>
        <v>#VALUE!</v>
      </c>
      <c r="N1111" s="128" t="str">
        <f t="shared" si="52"/>
        <v>#VALUE!</v>
      </c>
      <c r="O1111" s="128" t="str">
        <f t="shared" si="53"/>
        <v>#VALUE!</v>
      </c>
      <c r="P1111" s="135" t="str">
        <f t="shared" si="12"/>
        <v>OPIOIDS</v>
      </c>
      <c r="Q1111" s="4" t="b">
        <v>1</v>
      </c>
      <c r="R1111" s="135" t="str">
        <f t="shared" si="41"/>
        <v>HIGH</v>
      </c>
      <c r="S1111" s="3">
        <v>44194.0</v>
      </c>
      <c r="T1111" s="136">
        <f t="shared" si="42"/>
        <v>44502</v>
      </c>
      <c r="U1111" s="4" t="str">
        <f t="shared" si="15"/>
        <v>DUE COMM</v>
      </c>
      <c r="V1111" s="4" t="str">
        <f t="shared" si="16"/>
        <v> </v>
      </c>
      <c r="W1111" s="123"/>
      <c r="X1111" s="123"/>
      <c r="Y1111" s="123"/>
      <c r="Z1111" s="123"/>
      <c r="AA1111" s="123"/>
      <c r="AB1111" s="123"/>
      <c r="AC1111" s="123"/>
      <c r="AD1111" s="123"/>
      <c r="AE1111" s="123"/>
    </row>
    <row r="1112">
      <c r="A1112" s="142">
        <v>14114.0</v>
      </c>
      <c r="B1112" s="2" t="s">
        <v>6461</v>
      </c>
      <c r="C1112" s="124" t="b">
        <v>0</v>
      </c>
      <c r="D1112" s="3" t="s">
        <v>6461</v>
      </c>
      <c r="E1112" s="128" t="str">
        <f t="shared" si="43"/>
        <v>#VALUE!</v>
      </c>
      <c r="F1112" s="128" t="str">
        <f t="shared" si="44"/>
        <v>#VALUE!</v>
      </c>
      <c r="G1112" s="128" t="str">
        <f t="shared" si="45"/>
        <v>#VALUE!</v>
      </c>
      <c r="H1112" s="128" t="str">
        <f t="shared" si="46"/>
        <v>#VALUE!</v>
      </c>
      <c r="I1112" s="128" t="str">
        <f t="shared" si="47"/>
        <v>#VALUE!</v>
      </c>
      <c r="J1112" s="128" t="str">
        <f t="shared" si="48"/>
        <v>#VALUE!</v>
      </c>
      <c r="K1112" s="128" t="str">
        <f t="shared" si="49"/>
        <v>#VALUE!</v>
      </c>
      <c r="L1112" s="128" t="str">
        <f t="shared" si="50"/>
        <v>#VALUE!</v>
      </c>
      <c r="M1112" s="128" t="str">
        <f t="shared" si="51"/>
        <v>#VALUE!</v>
      </c>
      <c r="N1112" s="128" t="str">
        <f t="shared" si="52"/>
        <v>#VALUE!</v>
      </c>
      <c r="O1112" s="128" t="str">
        <f t="shared" si="53"/>
        <v>#VALUE!</v>
      </c>
      <c r="P1112" s="4" t="str">
        <f t="shared" si="12"/>
        <v>NO RX</v>
      </c>
      <c r="Q1112" s="4" t="b">
        <v>0</v>
      </c>
      <c r="R1112" s="4" t="str">
        <f t="shared" si="41"/>
        <v>LOW</v>
      </c>
      <c r="S1112" s="3"/>
      <c r="T1112" s="3" t="str">
        <f t="shared" si="42"/>
        <v> - </v>
      </c>
      <c r="U1112" s="4" t="str">
        <f t="shared" si="15"/>
        <v>DUE COMM</v>
      </c>
      <c r="V1112" s="4" t="str">
        <f t="shared" si="16"/>
        <v> </v>
      </c>
      <c r="W1112" s="123"/>
      <c r="X1112" s="123"/>
      <c r="Y1112" s="123"/>
      <c r="Z1112" s="123"/>
      <c r="AA1112" s="123"/>
      <c r="AB1112" s="123"/>
      <c r="AC1112" s="123"/>
      <c r="AD1112" s="123"/>
      <c r="AE1112" s="123"/>
    </row>
    <row r="1113">
      <c r="A1113" s="137">
        <v>14116.0</v>
      </c>
      <c r="B1113" s="138" t="s">
        <v>6876</v>
      </c>
      <c r="C1113" s="132" t="b">
        <v>1</v>
      </c>
      <c r="D1113" s="133">
        <v>44454.0</v>
      </c>
      <c r="E1113" s="128" t="str">
        <f t="shared" si="43"/>
        <v>#VALUE!</v>
      </c>
      <c r="F1113" s="128" t="str">
        <f t="shared" si="44"/>
        <v>#VALUE!</v>
      </c>
      <c r="G1113" s="134" t="str">
        <f t="shared" si="45"/>
        <v>OPI RX</v>
      </c>
      <c r="H1113" s="134" t="str">
        <f t="shared" si="46"/>
        <v>OPI RX</v>
      </c>
      <c r="I1113" s="128" t="str">
        <f t="shared" si="47"/>
        <v>#VALUE!</v>
      </c>
      <c r="J1113" s="128" t="str">
        <f t="shared" si="48"/>
        <v>#VALUE!</v>
      </c>
      <c r="K1113" s="128" t="str">
        <f t="shared" si="49"/>
        <v>#VALUE!</v>
      </c>
      <c r="L1113" s="128" t="str">
        <f t="shared" si="50"/>
        <v>#VALUE!</v>
      </c>
      <c r="M1113" s="128" t="str">
        <f t="shared" si="51"/>
        <v>#VALUE!</v>
      </c>
      <c r="N1113" s="128" t="str">
        <f t="shared" si="52"/>
        <v>#VALUE!</v>
      </c>
      <c r="O1113" s="128" t="str">
        <f t="shared" si="53"/>
        <v>#VALUE!</v>
      </c>
      <c r="P1113" s="135" t="str">
        <f t="shared" si="12"/>
        <v>OPIOIDS</v>
      </c>
      <c r="Q1113" s="2" t="b">
        <v>0</v>
      </c>
      <c r="R1113" s="4" t="str">
        <f t="shared" si="41"/>
        <v>LOW</v>
      </c>
      <c r="S1113" s="3"/>
      <c r="T1113" s="136">
        <f t="shared" si="42"/>
        <v>44454</v>
      </c>
      <c r="U1113" s="4" t="str">
        <f t="shared" si="15"/>
        <v>DUE COMM</v>
      </c>
      <c r="V1113" s="4" t="str">
        <f t="shared" si="16"/>
        <v> </v>
      </c>
      <c r="W1113" s="123"/>
      <c r="X1113" s="123"/>
      <c r="Y1113" s="123"/>
      <c r="Z1113" s="123"/>
      <c r="AA1113" s="123"/>
      <c r="AB1113" s="123"/>
      <c r="AC1113" s="123"/>
      <c r="AD1113" s="123"/>
      <c r="AE1113" s="123"/>
    </row>
    <row r="1114">
      <c r="A1114" s="142">
        <v>14119.0</v>
      </c>
      <c r="B1114" s="2" t="s">
        <v>6461</v>
      </c>
      <c r="C1114" s="122" t="b">
        <v>0</v>
      </c>
      <c r="D1114" s="3" t="s">
        <v>6461</v>
      </c>
      <c r="E1114" s="128" t="str">
        <f t="shared" si="43"/>
        <v>#VALUE!</v>
      </c>
      <c r="F1114" s="128" t="str">
        <f t="shared" si="44"/>
        <v>#VALUE!</v>
      </c>
      <c r="G1114" s="128" t="str">
        <f t="shared" si="45"/>
        <v>#VALUE!</v>
      </c>
      <c r="H1114" s="128" t="str">
        <f t="shared" si="46"/>
        <v>#VALUE!</v>
      </c>
      <c r="I1114" s="128" t="str">
        <f t="shared" si="47"/>
        <v>#VALUE!</v>
      </c>
      <c r="J1114" s="128" t="str">
        <f t="shared" si="48"/>
        <v>#VALUE!</v>
      </c>
      <c r="K1114" s="128" t="str">
        <f t="shared" si="49"/>
        <v>#VALUE!</v>
      </c>
      <c r="L1114" s="128" t="str">
        <f t="shared" si="50"/>
        <v>#VALUE!</v>
      </c>
      <c r="M1114" s="128" t="str">
        <f t="shared" si="51"/>
        <v>#VALUE!</v>
      </c>
      <c r="N1114" s="128" t="str">
        <f t="shared" si="52"/>
        <v>#VALUE!</v>
      </c>
      <c r="O1114" s="128" t="str">
        <f t="shared" si="53"/>
        <v>#VALUE!</v>
      </c>
      <c r="P1114" s="4" t="str">
        <f t="shared" si="12"/>
        <v>NO RX</v>
      </c>
      <c r="Q1114" s="2" t="b">
        <v>0</v>
      </c>
      <c r="R1114" s="4" t="str">
        <f t="shared" si="41"/>
        <v>LOW</v>
      </c>
      <c r="S1114" s="3"/>
      <c r="T1114" s="3" t="str">
        <f t="shared" si="42"/>
        <v> - </v>
      </c>
      <c r="U1114" s="4" t="str">
        <f t="shared" si="15"/>
        <v>DUE COMM</v>
      </c>
      <c r="V1114" s="4" t="str">
        <f t="shared" si="16"/>
        <v> </v>
      </c>
      <c r="W1114" s="123"/>
      <c r="X1114" s="123"/>
      <c r="Y1114" s="123"/>
      <c r="Z1114" s="123"/>
      <c r="AA1114" s="123"/>
      <c r="AB1114" s="123"/>
      <c r="AC1114" s="123"/>
      <c r="AD1114" s="123"/>
      <c r="AE1114" s="123"/>
    </row>
    <row r="1115">
      <c r="A1115" s="151">
        <v>14120.0</v>
      </c>
      <c r="B1115" s="134" t="s">
        <v>6877</v>
      </c>
      <c r="C1115" s="132" t="b">
        <v>1</v>
      </c>
      <c r="D1115" s="133">
        <v>44461.0</v>
      </c>
      <c r="E1115" s="128" t="str">
        <f t="shared" si="43"/>
        <v>#VALUE!</v>
      </c>
      <c r="F1115" s="128" t="str">
        <f t="shared" si="44"/>
        <v>#VALUE!</v>
      </c>
      <c r="G1115" s="128" t="str">
        <f t="shared" si="45"/>
        <v>#VALUE!</v>
      </c>
      <c r="H1115" s="128" t="str">
        <f t="shared" si="46"/>
        <v>#VALUE!</v>
      </c>
      <c r="I1115" s="128" t="str">
        <f t="shared" si="47"/>
        <v>#VALUE!</v>
      </c>
      <c r="J1115" s="128" t="str">
        <f t="shared" si="48"/>
        <v>#VALUE!</v>
      </c>
      <c r="K1115" s="128" t="str">
        <f t="shared" si="49"/>
        <v>#VALUE!</v>
      </c>
      <c r="L1115" s="128" t="str">
        <f t="shared" si="50"/>
        <v>#VALUE!</v>
      </c>
      <c r="M1115" s="128" t="str">
        <f t="shared" si="51"/>
        <v>#VALUE!</v>
      </c>
      <c r="N1115" s="128" t="str">
        <f t="shared" si="52"/>
        <v>#VALUE!</v>
      </c>
      <c r="O1115" s="128" t="str">
        <f t="shared" si="53"/>
        <v>#VALUE!</v>
      </c>
      <c r="P1115" s="4" t="str">
        <f t="shared" si="12"/>
        <v>NO RX</v>
      </c>
      <c r="Q1115" s="4" t="b">
        <v>0</v>
      </c>
      <c r="R1115" s="4" t="str">
        <f t="shared" si="41"/>
        <v>LOW</v>
      </c>
      <c r="S1115" s="3"/>
      <c r="T1115" s="136">
        <f t="shared" si="42"/>
        <v>44461</v>
      </c>
      <c r="U1115" s="4" t="str">
        <f t="shared" si="15"/>
        <v>DUE COMM</v>
      </c>
      <c r="V1115" s="4" t="str">
        <f t="shared" si="16"/>
        <v> </v>
      </c>
      <c r="W1115" s="123"/>
      <c r="X1115" s="123"/>
      <c r="Y1115" s="123"/>
      <c r="Z1115" s="123"/>
      <c r="AA1115" s="123"/>
      <c r="AB1115" s="123"/>
      <c r="AC1115" s="123"/>
      <c r="AD1115" s="123"/>
      <c r="AE1115" s="123"/>
    </row>
    <row r="1116">
      <c r="A1116" s="142">
        <v>14121.0</v>
      </c>
      <c r="B1116" s="143" t="s">
        <v>6512</v>
      </c>
      <c r="C1116" s="122" t="b">
        <v>0</v>
      </c>
      <c r="D1116" s="3" t="s">
        <v>6461</v>
      </c>
      <c r="E1116" s="128" t="str">
        <f t="shared" si="43"/>
        <v>#VALUE!</v>
      </c>
      <c r="F1116" s="128" t="str">
        <f t="shared" si="44"/>
        <v>#VALUE!</v>
      </c>
      <c r="G1116" s="128" t="str">
        <f t="shared" si="45"/>
        <v>#VALUE!</v>
      </c>
      <c r="H1116" s="128" t="str">
        <f t="shared" si="46"/>
        <v>#VALUE!</v>
      </c>
      <c r="I1116" s="128" t="str">
        <f t="shared" si="47"/>
        <v>#VALUE!</v>
      </c>
      <c r="J1116" s="128" t="str">
        <f t="shared" si="48"/>
        <v>#VALUE!</v>
      </c>
      <c r="K1116" s="128" t="str">
        <f t="shared" si="49"/>
        <v>#VALUE!</v>
      </c>
      <c r="L1116" s="128" t="str">
        <f t="shared" si="50"/>
        <v>#VALUE!</v>
      </c>
      <c r="M1116" s="134" t="str">
        <f t="shared" si="51"/>
        <v>OPI RX</v>
      </c>
      <c r="N1116" s="128" t="str">
        <f t="shared" si="52"/>
        <v>#VALUE!</v>
      </c>
      <c r="O1116" s="128" t="str">
        <f t="shared" si="53"/>
        <v>#VALUE!</v>
      </c>
      <c r="P1116" s="135" t="str">
        <f t="shared" si="12"/>
        <v>OPIOIDS</v>
      </c>
      <c r="Q1116" s="4" t="b">
        <v>0</v>
      </c>
      <c r="R1116" s="4" t="str">
        <f t="shared" si="41"/>
        <v>LOW</v>
      </c>
      <c r="S1116" s="3"/>
      <c r="T1116" s="3" t="str">
        <f t="shared" si="42"/>
        <v> - </v>
      </c>
      <c r="U1116" s="4" t="str">
        <f t="shared" si="15"/>
        <v>DUE COMM</v>
      </c>
      <c r="V1116" s="4" t="str">
        <f t="shared" si="16"/>
        <v> </v>
      </c>
      <c r="W1116" s="123"/>
      <c r="X1116" s="123"/>
      <c r="Y1116" s="123"/>
      <c r="Z1116" s="123"/>
      <c r="AA1116" s="123"/>
      <c r="AB1116" s="123"/>
      <c r="AC1116" s="123"/>
      <c r="AD1116" s="123"/>
      <c r="AE1116" s="123"/>
    </row>
    <row r="1117">
      <c r="A1117" s="127">
        <v>14122.0</v>
      </c>
      <c r="B1117" s="2" t="s">
        <v>6476</v>
      </c>
      <c r="C1117" s="122" t="b">
        <v>0</v>
      </c>
      <c r="D1117" s="3" t="s">
        <v>6461</v>
      </c>
      <c r="E1117" s="128" t="str">
        <f t="shared" si="43"/>
        <v>#VALUE!</v>
      </c>
      <c r="F1117" s="128" t="str">
        <f t="shared" si="44"/>
        <v>#VALUE!</v>
      </c>
      <c r="G1117" s="134" t="str">
        <f t="shared" si="45"/>
        <v>OPI RX</v>
      </c>
      <c r="H1117" s="128" t="str">
        <f t="shared" si="46"/>
        <v>#VALUE!</v>
      </c>
      <c r="I1117" s="128" t="str">
        <f t="shared" si="47"/>
        <v>#VALUE!</v>
      </c>
      <c r="J1117" s="128" t="str">
        <f t="shared" si="48"/>
        <v>#VALUE!</v>
      </c>
      <c r="K1117" s="128" t="str">
        <f t="shared" si="49"/>
        <v>#VALUE!</v>
      </c>
      <c r="L1117" s="128" t="str">
        <f t="shared" si="50"/>
        <v>#VALUE!</v>
      </c>
      <c r="M1117" s="128" t="str">
        <f t="shared" si="51"/>
        <v>#VALUE!</v>
      </c>
      <c r="N1117" s="128" t="str">
        <f t="shared" si="52"/>
        <v>#VALUE!</v>
      </c>
      <c r="O1117" s="128" t="str">
        <f t="shared" si="53"/>
        <v>#VALUE!</v>
      </c>
      <c r="P1117" s="135" t="str">
        <f t="shared" si="12"/>
        <v>OPIOIDS</v>
      </c>
      <c r="Q1117" s="2" t="b">
        <v>0</v>
      </c>
      <c r="R1117" s="4" t="str">
        <f t="shared" si="41"/>
        <v>LOW</v>
      </c>
      <c r="S1117" s="3"/>
      <c r="T1117" s="3" t="str">
        <f t="shared" si="42"/>
        <v> - </v>
      </c>
      <c r="U1117" s="4" t="str">
        <f t="shared" si="15"/>
        <v>DUE COMM</v>
      </c>
      <c r="V1117" s="4" t="str">
        <f t="shared" si="16"/>
        <v> </v>
      </c>
      <c r="W1117" s="123"/>
      <c r="X1117" s="123"/>
      <c r="Y1117" s="123"/>
      <c r="Z1117" s="123"/>
      <c r="AA1117" s="123"/>
      <c r="AB1117" s="123"/>
      <c r="AC1117" s="123"/>
      <c r="AD1117" s="123"/>
      <c r="AE1117" s="123"/>
    </row>
    <row r="1118">
      <c r="A1118" s="142">
        <v>14124.0</v>
      </c>
      <c r="B1118" s="143" t="s">
        <v>6541</v>
      </c>
      <c r="C1118" s="124" t="b">
        <v>0</v>
      </c>
      <c r="D1118" s="3" t="s">
        <v>6461</v>
      </c>
      <c r="E1118" s="128" t="str">
        <f t="shared" si="43"/>
        <v>#VALUE!</v>
      </c>
      <c r="F1118" s="128" t="str">
        <f t="shared" si="44"/>
        <v>#VALUE!</v>
      </c>
      <c r="G1118" s="128" t="str">
        <f t="shared" si="45"/>
        <v>#VALUE!</v>
      </c>
      <c r="H1118" s="128" t="str">
        <f t="shared" si="46"/>
        <v>#VALUE!</v>
      </c>
      <c r="I1118" s="128" t="str">
        <f t="shared" si="47"/>
        <v>#VALUE!</v>
      </c>
      <c r="J1118" s="128" t="str">
        <f t="shared" si="48"/>
        <v>#VALUE!</v>
      </c>
      <c r="K1118" s="128" t="str">
        <f t="shared" si="49"/>
        <v>#VALUE!</v>
      </c>
      <c r="L1118" s="128" t="str">
        <f t="shared" si="50"/>
        <v>#VALUE!</v>
      </c>
      <c r="M1118" s="128" t="str">
        <f t="shared" si="51"/>
        <v>#VALUE!</v>
      </c>
      <c r="N1118" s="128" t="str">
        <f t="shared" si="52"/>
        <v>#VALUE!</v>
      </c>
      <c r="O1118" s="128" t="str">
        <f t="shared" si="53"/>
        <v>#VALUE!</v>
      </c>
      <c r="P1118" s="4" t="str">
        <f t="shared" si="12"/>
        <v>NO RX</v>
      </c>
      <c r="Q1118" s="4" t="b">
        <v>0</v>
      </c>
      <c r="R1118" s="4" t="str">
        <f t="shared" si="41"/>
        <v>LOW</v>
      </c>
      <c r="S1118" s="3"/>
      <c r="T1118" s="3" t="str">
        <f t="shared" si="42"/>
        <v> - </v>
      </c>
      <c r="U1118" s="4" t="str">
        <f t="shared" si="15"/>
        <v>DUE COMM</v>
      </c>
      <c r="V1118" s="4" t="str">
        <f t="shared" si="16"/>
        <v> </v>
      </c>
      <c r="W1118" s="123"/>
      <c r="X1118" s="123"/>
      <c r="Y1118" s="123"/>
      <c r="Z1118" s="123"/>
      <c r="AA1118" s="123"/>
      <c r="AB1118" s="123"/>
      <c r="AC1118" s="123"/>
      <c r="AD1118" s="123"/>
      <c r="AE1118" s="123"/>
    </row>
    <row r="1119">
      <c r="A1119" s="137">
        <v>14126.0</v>
      </c>
      <c r="B1119" s="138" t="s">
        <v>6485</v>
      </c>
      <c r="C1119" s="139" t="b">
        <v>1</v>
      </c>
      <c r="D1119" s="133">
        <v>44539.0</v>
      </c>
      <c r="E1119" s="128" t="str">
        <f t="shared" si="43"/>
        <v>#VALUE!</v>
      </c>
      <c r="F1119" s="128" t="str">
        <f t="shared" si="44"/>
        <v>#VALUE!</v>
      </c>
      <c r="G1119" s="134" t="str">
        <f t="shared" si="45"/>
        <v>OPI RX</v>
      </c>
      <c r="H1119" s="128" t="str">
        <f t="shared" si="46"/>
        <v>#VALUE!</v>
      </c>
      <c r="I1119" s="128" t="str">
        <f t="shared" si="47"/>
        <v>#VALUE!</v>
      </c>
      <c r="J1119" s="128" t="str">
        <f t="shared" si="48"/>
        <v>#VALUE!</v>
      </c>
      <c r="K1119" s="128" t="str">
        <f t="shared" si="49"/>
        <v>#VALUE!</v>
      </c>
      <c r="L1119" s="128" t="str">
        <f t="shared" si="50"/>
        <v>#VALUE!</v>
      </c>
      <c r="M1119" s="128" t="str">
        <f t="shared" si="51"/>
        <v>#VALUE!</v>
      </c>
      <c r="N1119" s="128" t="str">
        <f t="shared" si="52"/>
        <v>#VALUE!</v>
      </c>
      <c r="O1119" s="128" t="str">
        <f t="shared" si="53"/>
        <v>#VALUE!</v>
      </c>
      <c r="P1119" s="135" t="str">
        <f t="shared" si="12"/>
        <v>OPIOIDS</v>
      </c>
      <c r="Q1119" s="4" t="b">
        <v>1</v>
      </c>
      <c r="R1119" s="135" t="str">
        <f t="shared" si="41"/>
        <v>HIGH</v>
      </c>
      <c r="S1119" s="3">
        <v>44200.0</v>
      </c>
      <c r="T1119" s="136">
        <f t="shared" si="42"/>
        <v>44539</v>
      </c>
      <c r="U1119" s="4" t="str">
        <f t="shared" si="15"/>
        <v>DUE COMM</v>
      </c>
      <c r="V1119" s="4" t="str">
        <f t="shared" si="16"/>
        <v> </v>
      </c>
      <c r="W1119" s="123"/>
      <c r="X1119" s="123"/>
      <c r="Y1119" s="123"/>
      <c r="Z1119" s="123"/>
      <c r="AA1119" s="123"/>
      <c r="AB1119" s="123"/>
      <c r="AC1119" s="123"/>
      <c r="AD1119" s="123"/>
      <c r="AE1119" s="123"/>
    </row>
    <row r="1120">
      <c r="A1120" s="137">
        <v>14127.0</v>
      </c>
      <c r="B1120" s="138" t="s">
        <v>6486</v>
      </c>
      <c r="C1120" s="139" t="b">
        <v>1</v>
      </c>
      <c r="D1120" s="133">
        <v>44476.0</v>
      </c>
      <c r="E1120" s="128" t="str">
        <f t="shared" si="43"/>
        <v>#VALUE!</v>
      </c>
      <c r="F1120" s="128" t="str">
        <f t="shared" si="44"/>
        <v>#VALUE!</v>
      </c>
      <c r="G1120" s="128" t="str">
        <f t="shared" si="45"/>
        <v>#VALUE!</v>
      </c>
      <c r="H1120" s="128" t="str">
        <f t="shared" si="46"/>
        <v>#VALUE!</v>
      </c>
      <c r="I1120" s="128" t="str">
        <f t="shared" si="47"/>
        <v>#VALUE!</v>
      </c>
      <c r="J1120" s="128" t="str">
        <f t="shared" si="48"/>
        <v>#VALUE!</v>
      </c>
      <c r="K1120" s="128" t="str">
        <f t="shared" si="49"/>
        <v>#VALUE!</v>
      </c>
      <c r="L1120" s="128" t="str">
        <f t="shared" si="50"/>
        <v>#VALUE!</v>
      </c>
      <c r="M1120" s="134" t="str">
        <f t="shared" si="51"/>
        <v>OPI RX</v>
      </c>
      <c r="N1120" s="128" t="str">
        <f t="shared" si="52"/>
        <v>#VALUE!</v>
      </c>
      <c r="O1120" s="128" t="str">
        <f t="shared" si="53"/>
        <v>#VALUE!</v>
      </c>
      <c r="P1120" s="135" t="str">
        <f t="shared" si="12"/>
        <v>OPIOIDS</v>
      </c>
      <c r="Q1120" s="4" t="b">
        <v>0</v>
      </c>
      <c r="R1120" s="4" t="str">
        <f t="shared" si="41"/>
        <v>LOW</v>
      </c>
      <c r="S1120" s="3">
        <v>44200.0</v>
      </c>
      <c r="T1120" s="136">
        <f t="shared" si="42"/>
        <v>44476</v>
      </c>
      <c r="U1120" s="4" t="str">
        <f t="shared" si="15"/>
        <v>DUE COMM</v>
      </c>
      <c r="V1120" s="4" t="str">
        <f t="shared" si="16"/>
        <v> </v>
      </c>
      <c r="W1120" s="123"/>
      <c r="X1120" s="123"/>
      <c r="Y1120" s="123"/>
      <c r="Z1120" s="123"/>
      <c r="AA1120" s="123"/>
      <c r="AB1120" s="123"/>
      <c r="AC1120" s="123"/>
      <c r="AD1120" s="123"/>
      <c r="AE1120" s="123"/>
    </row>
    <row r="1121">
      <c r="A1121" s="142">
        <v>14128.0</v>
      </c>
      <c r="B1121" s="2" t="s">
        <v>6461</v>
      </c>
      <c r="C1121" s="124" t="b">
        <v>0</v>
      </c>
      <c r="D1121" s="3" t="s">
        <v>6461</v>
      </c>
      <c r="E1121" s="128" t="str">
        <f t="shared" si="43"/>
        <v>#VALUE!</v>
      </c>
      <c r="F1121" s="128" t="str">
        <f t="shared" si="44"/>
        <v>#VALUE!</v>
      </c>
      <c r="G1121" s="128" t="str">
        <f t="shared" si="45"/>
        <v>#VALUE!</v>
      </c>
      <c r="H1121" s="128" t="str">
        <f t="shared" si="46"/>
        <v>#VALUE!</v>
      </c>
      <c r="I1121" s="128" t="str">
        <f t="shared" si="47"/>
        <v>#VALUE!</v>
      </c>
      <c r="J1121" s="128" t="str">
        <f t="shared" si="48"/>
        <v>#VALUE!</v>
      </c>
      <c r="K1121" s="128" t="str">
        <f t="shared" si="49"/>
        <v>#VALUE!</v>
      </c>
      <c r="L1121" s="128" t="str">
        <f t="shared" si="50"/>
        <v>#VALUE!</v>
      </c>
      <c r="M1121" s="128" t="str">
        <f t="shared" si="51"/>
        <v>#VALUE!</v>
      </c>
      <c r="N1121" s="128" t="str">
        <f t="shared" si="52"/>
        <v>#VALUE!</v>
      </c>
      <c r="O1121" s="128" t="str">
        <f t="shared" si="53"/>
        <v>#VALUE!</v>
      </c>
      <c r="P1121" s="4" t="str">
        <f t="shared" si="12"/>
        <v>NO RX</v>
      </c>
      <c r="Q1121" s="4" t="b">
        <v>0</v>
      </c>
      <c r="R1121" s="4" t="str">
        <f t="shared" si="41"/>
        <v>LOW</v>
      </c>
      <c r="S1121" s="3"/>
      <c r="T1121" s="3" t="str">
        <f t="shared" si="42"/>
        <v> - </v>
      </c>
      <c r="U1121" s="4" t="str">
        <f t="shared" si="15"/>
        <v>DUE COMM</v>
      </c>
      <c r="V1121" s="4" t="str">
        <f t="shared" si="16"/>
        <v> </v>
      </c>
      <c r="W1121" s="123"/>
      <c r="X1121" s="123"/>
      <c r="Y1121" s="123"/>
      <c r="Z1121" s="123"/>
      <c r="AA1121" s="123"/>
      <c r="AB1121" s="123"/>
      <c r="AC1121" s="123"/>
      <c r="AD1121" s="123"/>
      <c r="AE1121" s="123"/>
    </row>
    <row r="1122">
      <c r="A1122" s="142">
        <v>14130.0</v>
      </c>
      <c r="B1122" s="143" t="s">
        <v>6595</v>
      </c>
      <c r="C1122" s="122" t="b">
        <v>0</v>
      </c>
      <c r="D1122" s="3" t="s">
        <v>6461</v>
      </c>
      <c r="E1122" s="128" t="str">
        <f t="shared" si="43"/>
        <v>#VALUE!</v>
      </c>
      <c r="F1122" s="128" t="str">
        <f t="shared" si="44"/>
        <v>#VALUE!</v>
      </c>
      <c r="G1122" s="128" t="str">
        <f t="shared" si="45"/>
        <v>#VALUE!</v>
      </c>
      <c r="H1122" s="128" t="str">
        <f t="shared" si="46"/>
        <v>#VALUE!</v>
      </c>
      <c r="I1122" s="128" t="str">
        <f t="shared" si="47"/>
        <v>#VALUE!</v>
      </c>
      <c r="J1122" s="128" t="str">
        <f t="shared" si="48"/>
        <v>#VALUE!</v>
      </c>
      <c r="K1122" s="128" t="str">
        <f t="shared" si="49"/>
        <v>#VALUE!</v>
      </c>
      <c r="L1122" s="128" t="str">
        <f t="shared" si="50"/>
        <v>#VALUE!</v>
      </c>
      <c r="M1122" s="134" t="str">
        <f t="shared" si="51"/>
        <v>OPI RX</v>
      </c>
      <c r="N1122" s="128" t="str">
        <f t="shared" si="52"/>
        <v>#VALUE!</v>
      </c>
      <c r="O1122" s="128" t="str">
        <f t="shared" si="53"/>
        <v>#VALUE!</v>
      </c>
      <c r="P1122" s="135" t="str">
        <f t="shared" si="12"/>
        <v>OPIOIDS</v>
      </c>
      <c r="Q1122" s="4" t="b">
        <v>0</v>
      </c>
      <c r="R1122" s="4" t="str">
        <f t="shared" si="41"/>
        <v>LOW</v>
      </c>
      <c r="S1122" s="3"/>
      <c r="T1122" s="3" t="str">
        <f t="shared" si="42"/>
        <v> - </v>
      </c>
      <c r="U1122" s="4" t="str">
        <f t="shared" si="15"/>
        <v>DUE COMM</v>
      </c>
      <c r="V1122" s="4" t="str">
        <f t="shared" si="16"/>
        <v> </v>
      </c>
      <c r="W1122" s="123"/>
      <c r="X1122" s="123"/>
      <c r="Y1122" s="123"/>
      <c r="Z1122" s="123"/>
      <c r="AA1122" s="123"/>
      <c r="AB1122" s="123"/>
      <c r="AC1122" s="123"/>
      <c r="AD1122" s="123"/>
      <c r="AE1122" s="123"/>
    </row>
    <row r="1123">
      <c r="A1123" s="130">
        <v>14131.0</v>
      </c>
      <c r="B1123" s="131" t="s">
        <v>6463</v>
      </c>
      <c r="C1123" s="132" t="b">
        <v>1</v>
      </c>
      <c r="D1123" s="133">
        <v>44531.0</v>
      </c>
      <c r="E1123" s="128" t="str">
        <f t="shared" si="43"/>
        <v>#VALUE!</v>
      </c>
      <c r="F1123" s="134" t="str">
        <f t="shared" si="44"/>
        <v>OPI RX</v>
      </c>
      <c r="G1123" s="128" t="str">
        <f t="shared" si="45"/>
        <v>#VALUE!</v>
      </c>
      <c r="H1123" s="128" t="str">
        <f t="shared" si="46"/>
        <v>#VALUE!</v>
      </c>
      <c r="I1123" s="128" t="str">
        <f t="shared" si="47"/>
        <v>#VALUE!</v>
      </c>
      <c r="J1123" s="128" t="str">
        <f t="shared" si="48"/>
        <v>#VALUE!</v>
      </c>
      <c r="K1123" s="128" t="str">
        <f t="shared" si="49"/>
        <v>#VALUE!</v>
      </c>
      <c r="L1123" s="128" t="str">
        <f t="shared" si="50"/>
        <v>#VALUE!</v>
      </c>
      <c r="M1123" s="128" t="str">
        <f t="shared" si="51"/>
        <v>#VALUE!</v>
      </c>
      <c r="N1123" s="128" t="str">
        <f t="shared" si="52"/>
        <v>#VALUE!</v>
      </c>
      <c r="O1123" s="128" t="str">
        <f t="shared" si="53"/>
        <v>#VALUE!</v>
      </c>
      <c r="P1123" s="135" t="str">
        <f t="shared" si="12"/>
        <v>OPIOIDS</v>
      </c>
      <c r="Q1123" s="2" t="b">
        <v>0</v>
      </c>
      <c r="R1123" s="4" t="str">
        <f t="shared" si="41"/>
        <v>LOW</v>
      </c>
      <c r="S1123" s="3">
        <v>44201.0</v>
      </c>
      <c r="T1123" s="136">
        <f t="shared" si="42"/>
        <v>44531</v>
      </c>
      <c r="U1123" s="4" t="str">
        <f t="shared" si="15"/>
        <v>DUE COMM</v>
      </c>
      <c r="V1123" s="4" t="str">
        <f t="shared" si="16"/>
        <v> </v>
      </c>
      <c r="W1123" s="123"/>
      <c r="X1123" s="123"/>
      <c r="Y1123" s="123"/>
      <c r="Z1123" s="123"/>
      <c r="AA1123" s="123"/>
      <c r="AB1123" s="123"/>
      <c r="AC1123" s="123"/>
      <c r="AD1123" s="123"/>
      <c r="AE1123" s="123"/>
    </row>
    <row r="1124">
      <c r="A1124" s="142">
        <v>14134.0</v>
      </c>
      <c r="B1124" s="143" t="s">
        <v>6878</v>
      </c>
      <c r="C1124" s="122" t="b">
        <v>0</v>
      </c>
      <c r="D1124" s="3" t="s">
        <v>6461</v>
      </c>
      <c r="E1124" s="128" t="str">
        <f t="shared" si="43"/>
        <v>#VALUE!</v>
      </c>
      <c r="F1124" s="128" t="str">
        <f t="shared" si="44"/>
        <v>#VALUE!</v>
      </c>
      <c r="G1124" s="134" t="str">
        <f t="shared" si="45"/>
        <v>OPI RX</v>
      </c>
      <c r="H1124" s="128" t="str">
        <f t="shared" si="46"/>
        <v>#VALUE!</v>
      </c>
      <c r="I1124" s="128" t="str">
        <f t="shared" si="47"/>
        <v>#VALUE!</v>
      </c>
      <c r="J1124" s="128" t="str">
        <f t="shared" si="48"/>
        <v>#VALUE!</v>
      </c>
      <c r="K1124" s="128" t="str">
        <f t="shared" si="49"/>
        <v>#VALUE!</v>
      </c>
      <c r="L1124" s="128" t="str">
        <f t="shared" si="50"/>
        <v>#VALUE!</v>
      </c>
      <c r="M1124" s="128" t="str">
        <f t="shared" si="51"/>
        <v>#VALUE!</v>
      </c>
      <c r="N1124" s="128" t="str">
        <f t="shared" si="52"/>
        <v>#VALUE!</v>
      </c>
      <c r="O1124" s="128" t="str">
        <f t="shared" si="53"/>
        <v>#VALUE!</v>
      </c>
      <c r="P1124" s="135" t="str">
        <f t="shared" si="12"/>
        <v>OPIOIDS</v>
      </c>
      <c r="Q1124" s="4" t="b">
        <v>0</v>
      </c>
      <c r="R1124" s="4" t="str">
        <f t="shared" si="41"/>
        <v>LOW</v>
      </c>
      <c r="S1124" s="3"/>
      <c r="T1124" s="3" t="str">
        <f t="shared" si="42"/>
        <v> - </v>
      </c>
      <c r="U1124" s="4" t="str">
        <f t="shared" si="15"/>
        <v>DUE COMM</v>
      </c>
      <c r="V1124" s="4" t="str">
        <f t="shared" si="16"/>
        <v> </v>
      </c>
      <c r="W1124" s="123"/>
      <c r="X1124" s="123"/>
      <c r="Y1124" s="123"/>
      <c r="Z1124" s="123"/>
      <c r="AA1124" s="123"/>
      <c r="AB1124" s="123"/>
      <c r="AC1124" s="123"/>
      <c r="AD1124" s="123"/>
      <c r="AE1124" s="123"/>
    </row>
    <row r="1125">
      <c r="A1125" s="130">
        <v>14140.0</v>
      </c>
      <c r="B1125" s="131" t="s">
        <v>6879</v>
      </c>
      <c r="C1125" s="132" t="b">
        <v>1</v>
      </c>
      <c r="D1125" s="133">
        <v>44410.0</v>
      </c>
      <c r="E1125" s="128" t="str">
        <f t="shared" si="43"/>
        <v>#VALUE!</v>
      </c>
      <c r="F1125" s="134" t="str">
        <f t="shared" si="44"/>
        <v>OPI RX</v>
      </c>
      <c r="G1125" s="128" t="str">
        <f t="shared" si="45"/>
        <v>#VALUE!</v>
      </c>
      <c r="H1125" s="128" t="str">
        <f t="shared" si="46"/>
        <v>#VALUE!</v>
      </c>
      <c r="I1125" s="128" t="str">
        <f t="shared" si="47"/>
        <v>#VALUE!</v>
      </c>
      <c r="J1125" s="128" t="str">
        <f t="shared" si="48"/>
        <v>#VALUE!</v>
      </c>
      <c r="K1125" s="128" t="str">
        <f t="shared" si="49"/>
        <v>#VALUE!</v>
      </c>
      <c r="L1125" s="128" t="str">
        <f t="shared" si="50"/>
        <v>#VALUE!</v>
      </c>
      <c r="M1125" s="128" t="str">
        <f t="shared" si="51"/>
        <v>#VALUE!</v>
      </c>
      <c r="N1125" s="128" t="str">
        <f t="shared" si="52"/>
        <v>#VALUE!</v>
      </c>
      <c r="O1125" s="128" t="str">
        <f t="shared" si="53"/>
        <v>#VALUE!</v>
      </c>
      <c r="P1125" s="135" t="str">
        <f t="shared" si="12"/>
        <v>OPIOIDS</v>
      </c>
      <c r="Q1125" s="2" t="b">
        <v>0</v>
      </c>
      <c r="R1125" s="4" t="str">
        <f t="shared" si="41"/>
        <v>LOW</v>
      </c>
      <c r="S1125" s="3">
        <v>44194.0</v>
      </c>
      <c r="T1125" s="136">
        <f t="shared" si="42"/>
        <v>44410</v>
      </c>
      <c r="U1125" s="4" t="str">
        <f t="shared" si="15"/>
        <v>DUE COMM</v>
      </c>
      <c r="V1125" s="4" t="str">
        <f t="shared" si="16"/>
        <v> </v>
      </c>
      <c r="W1125" s="123"/>
      <c r="X1125" s="123"/>
      <c r="Y1125" s="123"/>
      <c r="Z1125" s="123"/>
      <c r="AA1125" s="123"/>
      <c r="AB1125" s="123"/>
      <c r="AC1125" s="123"/>
      <c r="AD1125" s="123"/>
      <c r="AE1125" s="123"/>
    </row>
    <row r="1126">
      <c r="A1126" s="127">
        <v>14142.0</v>
      </c>
      <c r="B1126" s="2" t="s">
        <v>6465</v>
      </c>
      <c r="C1126" s="124" t="b">
        <v>0</v>
      </c>
      <c r="D1126" s="3" t="s">
        <v>6461</v>
      </c>
      <c r="E1126" s="134" t="str">
        <f t="shared" si="43"/>
        <v>OPI RX</v>
      </c>
      <c r="F1126" s="128" t="str">
        <f t="shared" si="44"/>
        <v>#VALUE!</v>
      </c>
      <c r="G1126" s="128" t="str">
        <f t="shared" si="45"/>
        <v>#VALUE!</v>
      </c>
      <c r="H1126" s="128" t="str">
        <f t="shared" si="46"/>
        <v>#VALUE!</v>
      </c>
      <c r="I1126" s="128" t="str">
        <f t="shared" si="47"/>
        <v>#VALUE!</v>
      </c>
      <c r="J1126" s="128" t="str">
        <f t="shared" si="48"/>
        <v>#VALUE!</v>
      </c>
      <c r="K1126" s="128" t="str">
        <f t="shared" si="49"/>
        <v>#VALUE!</v>
      </c>
      <c r="L1126" s="128" t="str">
        <f t="shared" si="50"/>
        <v>#VALUE!</v>
      </c>
      <c r="M1126" s="128" t="str">
        <f t="shared" si="51"/>
        <v>#VALUE!</v>
      </c>
      <c r="N1126" s="128" t="str">
        <f t="shared" si="52"/>
        <v>#VALUE!</v>
      </c>
      <c r="O1126" s="128" t="str">
        <f t="shared" si="53"/>
        <v>#VALUE!</v>
      </c>
      <c r="P1126" s="135" t="str">
        <f t="shared" si="12"/>
        <v>OPIOIDS</v>
      </c>
      <c r="Q1126" s="4" t="b">
        <v>0</v>
      </c>
      <c r="R1126" s="4" t="str">
        <f t="shared" si="41"/>
        <v>LOW</v>
      </c>
      <c r="S1126" s="3"/>
      <c r="T1126" s="3" t="str">
        <f t="shared" si="42"/>
        <v> - </v>
      </c>
      <c r="U1126" s="4" t="str">
        <f t="shared" si="15"/>
        <v>DUE COMM</v>
      </c>
      <c r="V1126" s="4" t="str">
        <f t="shared" si="16"/>
        <v> </v>
      </c>
      <c r="W1126" s="123"/>
      <c r="X1126" s="123"/>
      <c r="Y1126" s="123"/>
      <c r="Z1126" s="123"/>
      <c r="AA1126" s="123"/>
      <c r="AB1126" s="123"/>
      <c r="AC1126" s="123"/>
      <c r="AD1126" s="123"/>
      <c r="AE1126" s="123"/>
    </row>
    <row r="1127">
      <c r="A1127" s="142">
        <v>14143.0</v>
      </c>
      <c r="B1127" s="143" t="s">
        <v>6483</v>
      </c>
      <c r="C1127" s="124" t="b">
        <v>0</v>
      </c>
      <c r="D1127" s="3" t="s">
        <v>6461</v>
      </c>
      <c r="E1127" s="128" t="str">
        <f t="shared" si="43"/>
        <v>#VALUE!</v>
      </c>
      <c r="F1127" s="128" t="str">
        <f t="shared" si="44"/>
        <v>#VALUE!</v>
      </c>
      <c r="G1127" s="128" t="str">
        <f t="shared" si="45"/>
        <v>#VALUE!</v>
      </c>
      <c r="H1127" s="128" t="str">
        <f t="shared" si="46"/>
        <v>#VALUE!</v>
      </c>
      <c r="I1127" s="128" t="str">
        <f t="shared" si="47"/>
        <v>#VALUE!</v>
      </c>
      <c r="J1127" s="128" t="str">
        <f t="shared" si="48"/>
        <v>#VALUE!</v>
      </c>
      <c r="K1127" s="128" t="str">
        <f t="shared" si="49"/>
        <v>#VALUE!</v>
      </c>
      <c r="L1127" s="128" t="str">
        <f t="shared" si="50"/>
        <v>#VALUE!</v>
      </c>
      <c r="M1127" s="128" t="str">
        <f t="shared" si="51"/>
        <v>#VALUE!</v>
      </c>
      <c r="N1127" s="128" t="str">
        <f t="shared" si="52"/>
        <v>#VALUE!</v>
      </c>
      <c r="O1127" s="128" t="str">
        <f t="shared" si="53"/>
        <v>#VALUE!</v>
      </c>
      <c r="P1127" s="4" t="str">
        <f t="shared" si="12"/>
        <v>NO RX</v>
      </c>
      <c r="Q1127" s="4" t="b">
        <v>0</v>
      </c>
      <c r="R1127" s="4" t="str">
        <f t="shared" si="41"/>
        <v>LOW</v>
      </c>
      <c r="S1127" s="3"/>
      <c r="T1127" s="3" t="str">
        <f t="shared" si="42"/>
        <v> - </v>
      </c>
      <c r="U1127" s="4" t="str">
        <f t="shared" si="15"/>
        <v>DUE COMM</v>
      </c>
      <c r="V1127" s="4" t="str">
        <f t="shared" si="16"/>
        <v> </v>
      </c>
      <c r="W1127" s="123"/>
      <c r="X1127" s="123"/>
      <c r="Y1127" s="123"/>
      <c r="Z1127" s="123"/>
      <c r="AA1127" s="123"/>
      <c r="AB1127" s="123"/>
      <c r="AC1127" s="123"/>
      <c r="AD1127" s="123"/>
      <c r="AE1127" s="123"/>
    </row>
    <row r="1128">
      <c r="A1128" s="130">
        <v>14152.0</v>
      </c>
      <c r="B1128" s="131" t="s">
        <v>6488</v>
      </c>
      <c r="C1128" s="139" t="b">
        <v>1</v>
      </c>
      <c r="D1128" s="140">
        <v>44577.0</v>
      </c>
      <c r="E1128" s="128" t="str">
        <f t="shared" si="43"/>
        <v>#VALUE!</v>
      </c>
      <c r="F1128" s="134" t="str">
        <f t="shared" si="44"/>
        <v>OPI RX</v>
      </c>
      <c r="G1128" s="128" t="str">
        <f t="shared" si="45"/>
        <v>#VALUE!</v>
      </c>
      <c r="H1128" s="128" t="str">
        <f t="shared" si="46"/>
        <v>#VALUE!</v>
      </c>
      <c r="I1128" s="128" t="str">
        <f t="shared" si="47"/>
        <v>#VALUE!</v>
      </c>
      <c r="J1128" s="128" t="str">
        <f t="shared" si="48"/>
        <v>#VALUE!</v>
      </c>
      <c r="K1128" s="128" t="str">
        <f t="shared" si="49"/>
        <v>#VALUE!</v>
      </c>
      <c r="L1128" s="128" t="str">
        <f t="shared" si="50"/>
        <v>#VALUE!</v>
      </c>
      <c r="M1128" s="128" t="str">
        <f t="shared" si="51"/>
        <v>#VALUE!</v>
      </c>
      <c r="N1128" s="128" t="str">
        <f t="shared" si="52"/>
        <v>#VALUE!</v>
      </c>
      <c r="O1128" s="128" t="str">
        <f t="shared" si="53"/>
        <v>#VALUE!</v>
      </c>
      <c r="P1128" s="135" t="str">
        <f t="shared" si="12"/>
        <v>OPIOIDS</v>
      </c>
      <c r="Q1128" s="4" t="b">
        <v>1</v>
      </c>
      <c r="R1128" s="135" t="str">
        <f t="shared" si="41"/>
        <v>HIGH</v>
      </c>
      <c r="S1128" s="3"/>
      <c r="T1128" s="136">
        <f t="shared" si="42"/>
        <v>44577</v>
      </c>
      <c r="U1128" s="4" t="str">
        <f t="shared" si="15"/>
        <v>DUE COMM</v>
      </c>
      <c r="V1128" s="4" t="str">
        <f t="shared" si="16"/>
        <v> </v>
      </c>
      <c r="W1128" s="123"/>
      <c r="X1128" s="123"/>
      <c r="Y1128" s="123"/>
      <c r="Z1128" s="123"/>
      <c r="AA1128" s="123"/>
      <c r="AB1128" s="123"/>
      <c r="AC1128" s="123"/>
      <c r="AD1128" s="123"/>
      <c r="AE1128" s="123"/>
    </row>
    <row r="1129">
      <c r="A1129" s="137">
        <v>14158.0</v>
      </c>
      <c r="B1129" s="138" t="s">
        <v>6512</v>
      </c>
      <c r="C1129" s="139" t="b">
        <v>1</v>
      </c>
      <c r="D1129" s="133">
        <v>44496.0</v>
      </c>
      <c r="E1129" s="128" t="str">
        <f t="shared" si="43"/>
        <v>#VALUE!</v>
      </c>
      <c r="F1129" s="128" t="str">
        <f t="shared" si="44"/>
        <v>#VALUE!</v>
      </c>
      <c r="G1129" s="128" t="str">
        <f t="shared" si="45"/>
        <v>#VALUE!</v>
      </c>
      <c r="H1129" s="128" t="str">
        <f t="shared" si="46"/>
        <v>#VALUE!</v>
      </c>
      <c r="I1129" s="128" t="str">
        <f t="shared" si="47"/>
        <v>#VALUE!</v>
      </c>
      <c r="J1129" s="128" t="str">
        <f t="shared" si="48"/>
        <v>#VALUE!</v>
      </c>
      <c r="K1129" s="128" t="str">
        <f t="shared" si="49"/>
        <v>#VALUE!</v>
      </c>
      <c r="L1129" s="128" t="str">
        <f t="shared" si="50"/>
        <v>#VALUE!</v>
      </c>
      <c r="M1129" s="134" t="str">
        <f t="shared" si="51"/>
        <v>OPI RX</v>
      </c>
      <c r="N1129" s="128" t="str">
        <f t="shared" si="52"/>
        <v>#VALUE!</v>
      </c>
      <c r="O1129" s="128" t="str">
        <f t="shared" si="53"/>
        <v>#VALUE!</v>
      </c>
      <c r="P1129" s="135" t="str">
        <f t="shared" si="12"/>
        <v>OPIOIDS</v>
      </c>
      <c r="Q1129" s="4" t="b">
        <v>0</v>
      </c>
      <c r="R1129" s="135" t="s">
        <v>6880</v>
      </c>
      <c r="S1129" s="3">
        <v>44200.0</v>
      </c>
      <c r="T1129" s="136">
        <f t="shared" si="42"/>
        <v>44496</v>
      </c>
      <c r="U1129" s="4" t="str">
        <f t="shared" si="15"/>
        <v>DUE COMM</v>
      </c>
      <c r="V1129" s="4" t="str">
        <f t="shared" si="16"/>
        <v> </v>
      </c>
      <c r="W1129" s="123"/>
      <c r="X1129" s="123"/>
      <c r="Y1129" s="123"/>
      <c r="Z1129" s="123"/>
      <c r="AA1129" s="123"/>
      <c r="AB1129" s="123"/>
      <c r="AC1129" s="123"/>
      <c r="AD1129" s="123"/>
      <c r="AE1129" s="123"/>
    </row>
    <row r="1130">
      <c r="A1130" s="137">
        <v>14159.0</v>
      </c>
      <c r="B1130" s="138" t="s">
        <v>6588</v>
      </c>
      <c r="C1130" s="139" t="b">
        <v>1</v>
      </c>
      <c r="D1130" s="133">
        <v>44497.0</v>
      </c>
      <c r="E1130" s="134" t="str">
        <f t="shared" si="43"/>
        <v>OPI RX</v>
      </c>
      <c r="F1130" s="128" t="str">
        <f t="shared" si="44"/>
        <v>#VALUE!</v>
      </c>
      <c r="G1130" s="128" t="str">
        <f t="shared" si="45"/>
        <v>#VALUE!</v>
      </c>
      <c r="H1130" s="128" t="str">
        <f t="shared" si="46"/>
        <v>#VALUE!</v>
      </c>
      <c r="I1130" s="128" t="str">
        <f t="shared" si="47"/>
        <v>#VALUE!</v>
      </c>
      <c r="J1130" s="128" t="str">
        <f t="shared" si="48"/>
        <v>#VALUE!</v>
      </c>
      <c r="K1130" s="128" t="str">
        <f t="shared" si="49"/>
        <v>#VALUE!</v>
      </c>
      <c r="L1130" s="128" t="str">
        <f t="shared" si="50"/>
        <v>#VALUE!</v>
      </c>
      <c r="M1130" s="128" t="str">
        <f t="shared" si="51"/>
        <v>#VALUE!</v>
      </c>
      <c r="N1130" s="128" t="str">
        <f t="shared" si="52"/>
        <v>#VALUE!</v>
      </c>
      <c r="O1130" s="128" t="str">
        <f t="shared" si="53"/>
        <v>#VALUE!</v>
      </c>
      <c r="P1130" s="135" t="str">
        <f t="shared" si="12"/>
        <v>OPIOIDS</v>
      </c>
      <c r="Q1130" s="4" t="b">
        <v>0</v>
      </c>
      <c r="R1130" s="4" t="str">
        <f t="shared" ref="R1130:R2487" si="54">if(Q1130=TRUE, "HIGH","LOW")</f>
        <v>LOW</v>
      </c>
      <c r="S1130" s="3">
        <v>44482.0</v>
      </c>
      <c r="T1130" s="136">
        <f t="shared" si="42"/>
        <v>44497</v>
      </c>
      <c r="U1130" s="4" t="str">
        <f t="shared" si="15"/>
        <v> </v>
      </c>
      <c r="V1130" s="4" t="str">
        <f t="shared" si="16"/>
        <v> </v>
      </c>
      <c r="W1130" s="123"/>
      <c r="X1130" s="123"/>
      <c r="Y1130" s="123"/>
      <c r="Z1130" s="123"/>
      <c r="AA1130" s="123"/>
      <c r="AB1130" s="123"/>
      <c r="AC1130" s="123"/>
      <c r="AD1130" s="123"/>
      <c r="AE1130" s="123"/>
    </row>
    <row r="1131">
      <c r="A1131" s="137">
        <v>14160.0</v>
      </c>
      <c r="B1131" s="131" t="s">
        <v>6512</v>
      </c>
      <c r="C1131" s="132" t="b">
        <v>1</v>
      </c>
      <c r="D1131" s="133">
        <v>44535.0</v>
      </c>
      <c r="E1131" s="128" t="str">
        <f t="shared" si="43"/>
        <v>#VALUE!</v>
      </c>
      <c r="F1131" s="128" t="str">
        <f t="shared" si="44"/>
        <v>#VALUE!</v>
      </c>
      <c r="G1131" s="128" t="str">
        <f t="shared" si="45"/>
        <v>#VALUE!</v>
      </c>
      <c r="H1131" s="128" t="str">
        <f t="shared" si="46"/>
        <v>#VALUE!</v>
      </c>
      <c r="I1131" s="128" t="str">
        <f t="shared" si="47"/>
        <v>#VALUE!</v>
      </c>
      <c r="J1131" s="128" t="str">
        <f t="shared" si="48"/>
        <v>#VALUE!</v>
      </c>
      <c r="K1131" s="128" t="str">
        <f t="shared" si="49"/>
        <v>#VALUE!</v>
      </c>
      <c r="L1131" s="128" t="str">
        <f t="shared" si="50"/>
        <v>#VALUE!</v>
      </c>
      <c r="M1131" s="134" t="str">
        <f t="shared" si="51"/>
        <v>OPI RX</v>
      </c>
      <c r="N1131" s="128" t="str">
        <f t="shared" si="52"/>
        <v>#VALUE!</v>
      </c>
      <c r="O1131" s="128" t="str">
        <f t="shared" si="53"/>
        <v>#VALUE!</v>
      </c>
      <c r="P1131" s="135" t="str">
        <f t="shared" si="12"/>
        <v>OPIOIDS</v>
      </c>
      <c r="Q1131" s="2" t="b">
        <v>0</v>
      </c>
      <c r="R1131" s="4" t="str">
        <f t="shared" si="54"/>
        <v>LOW</v>
      </c>
      <c r="S1131" s="3">
        <v>44214.0</v>
      </c>
      <c r="T1131" s="136">
        <f t="shared" si="42"/>
        <v>44535</v>
      </c>
      <c r="U1131" s="4" t="str">
        <f t="shared" si="15"/>
        <v>DUE COMM</v>
      </c>
      <c r="V1131" s="4" t="str">
        <f t="shared" si="16"/>
        <v> </v>
      </c>
      <c r="W1131" s="123"/>
      <c r="X1131" s="123"/>
      <c r="Y1131" s="123"/>
      <c r="Z1131" s="123"/>
      <c r="AA1131" s="123"/>
      <c r="AB1131" s="123"/>
      <c r="AC1131" s="123"/>
      <c r="AD1131" s="123"/>
      <c r="AE1131" s="123"/>
    </row>
    <row r="1132">
      <c r="A1132" s="137">
        <v>14161.0</v>
      </c>
      <c r="B1132" s="138" t="s">
        <v>6485</v>
      </c>
      <c r="C1132" s="139" t="b">
        <v>1</v>
      </c>
      <c r="D1132" s="133">
        <v>44531.0</v>
      </c>
      <c r="E1132" s="128" t="str">
        <f t="shared" si="43"/>
        <v>#VALUE!</v>
      </c>
      <c r="F1132" s="128" t="str">
        <f t="shared" si="44"/>
        <v>#VALUE!</v>
      </c>
      <c r="G1132" s="134" t="str">
        <f t="shared" si="45"/>
        <v>OPI RX</v>
      </c>
      <c r="H1132" s="128" t="str">
        <f t="shared" si="46"/>
        <v>#VALUE!</v>
      </c>
      <c r="I1132" s="128" t="str">
        <f t="shared" si="47"/>
        <v>#VALUE!</v>
      </c>
      <c r="J1132" s="128" t="str">
        <f t="shared" si="48"/>
        <v>#VALUE!</v>
      </c>
      <c r="K1132" s="128" t="str">
        <f t="shared" si="49"/>
        <v>#VALUE!</v>
      </c>
      <c r="L1132" s="128" t="str">
        <f t="shared" si="50"/>
        <v>#VALUE!</v>
      </c>
      <c r="M1132" s="128" t="str">
        <f t="shared" si="51"/>
        <v>#VALUE!</v>
      </c>
      <c r="N1132" s="128" t="str">
        <f t="shared" si="52"/>
        <v>#VALUE!</v>
      </c>
      <c r="O1132" s="128" t="str">
        <f t="shared" si="53"/>
        <v>#VALUE!</v>
      </c>
      <c r="P1132" s="135" t="str">
        <f t="shared" si="12"/>
        <v>OPIOIDS</v>
      </c>
      <c r="Q1132" s="4" t="b">
        <v>0</v>
      </c>
      <c r="R1132" s="4" t="str">
        <f t="shared" si="54"/>
        <v>LOW</v>
      </c>
      <c r="S1132" s="3">
        <v>44215.0</v>
      </c>
      <c r="T1132" s="136">
        <f t="shared" si="42"/>
        <v>44531</v>
      </c>
      <c r="U1132" s="4" t="str">
        <f t="shared" si="15"/>
        <v>DUE COMM</v>
      </c>
      <c r="V1132" s="4" t="str">
        <f t="shared" si="16"/>
        <v> </v>
      </c>
      <c r="W1132" s="123"/>
      <c r="X1132" s="123"/>
      <c r="Y1132" s="123"/>
      <c r="Z1132" s="123"/>
      <c r="AA1132" s="123"/>
      <c r="AB1132" s="123"/>
      <c r="AC1132" s="123"/>
      <c r="AD1132" s="123"/>
      <c r="AE1132" s="123"/>
    </row>
    <row r="1133">
      <c r="A1133" s="137">
        <v>14163.0</v>
      </c>
      <c r="B1133" s="138" t="s">
        <v>6842</v>
      </c>
      <c r="C1133" s="139" t="b">
        <v>1</v>
      </c>
      <c r="D1133" s="133">
        <v>44414.0</v>
      </c>
      <c r="E1133" s="134" t="str">
        <f t="shared" si="43"/>
        <v>OPI RX</v>
      </c>
      <c r="F1133" s="128" t="str">
        <f t="shared" si="44"/>
        <v>#VALUE!</v>
      </c>
      <c r="G1133" s="128" t="str">
        <f t="shared" si="45"/>
        <v>#VALUE!</v>
      </c>
      <c r="H1133" s="128" t="str">
        <f t="shared" si="46"/>
        <v>#VALUE!</v>
      </c>
      <c r="I1133" s="128" t="str">
        <f t="shared" si="47"/>
        <v>#VALUE!</v>
      </c>
      <c r="J1133" s="128" t="str">
        <f t="shared" si="48"/>
        <v>#VALUE!</v>
      </c>
      <c r="K1133" s="128" t="str">
        <f t="shared" si="49"/>
        <v>#VALUE!</v>
      </c>
      <c r="L1133" s="128" t="str">
        <f t="shared" si="50"/>
        <v>#VALUE!</v>
      </c>
      <c r="M1133" s="134" t="str">
        <f t="shared" si="51"/>
        <v>OPI RX</v>
      </c>
      <c r="N1133" s="128" t="str">
        <f t="shared" si="52"/>
        <v>#VALUE!</v>
      </c>
      <c r="O1133" s="128" t="str">
        <f t="shared" si="53"/>
        <v>#VALUE!</v>
      </c>
      <c r="P1133" s="135" t="str">
        <f t="shared" si="12"/>
        <v>OPIOIDS</v>
      </c>
      <c r="Q1133" s="4" t="b">
        <v>0</v>
      </c>
      <c r="R1133" s="4" t="str">
        <f t="shared" si="54"/>
        <v>LOW</v>
      </c>
      <c r="S1133" s="3"/>
      <c r="T1133" s="136">
        <f t="shared" si="42"/>
        <v>44414</v>
      </c>
      <c r="U1133" s="4" t="str">
        <f t="shared" si="15"/>
        <v>DUE COMM</v>
      </c>
      <c r="V1133" s="4" t="str">
        <f t="shared" si="16"/>
        <v> </v>
      </c>
      <c r="W1133" s="123"/>
      <c r="X1133" s="123"/>
      <c r="Y1133" s="123"/>
      <c r="Z1133" s="123"/>
      <c r="AA1133" s="123"/>
      <c r="AB1133" s="123"/>
      <c r="AC1133" s="123"/>
      <c r="AD1133" s="123"/>
      <c r="AE1133" s="123"/>
    </row>
    <row r="1134">
      <c r="A1134" s="130">
        <v>14167.0</v>
      </c>
      <c r="B1134" s="131" t="s">
        <v>6476</v>
      </c>
      <c r="C1134" s="139" t="b">
        <v>1</v>
      </c>
      <c r="D1134" s="133">
        <v>44496.0</v>
      </c>
      <c r="E1134" s="128" t="str">
        <f t="shared" si="43"/>
        <v>#VALUE!</v>
      </c>
      <c r="F1134" s="128" t="str">
        <f t="shared" si="44"/>
        <v>#VALUE!</v>
      </c>
      <c r="G1134" s="134" t="str">
        <f t="shared" si="45"/>
        <v>OPI RX</v>
      </c>
      <c r="H1134" s="128" t="str">
        <f t="shared" si="46"/>
        <v>#VALUE!</v>
      </c>
      <c r="I1134" s="128" t="str">
        <f t="shared" si="47"/>
        <v>#VALUE!</v>
      </c>
      <c r="J1134" s="128" t="str">
        <f t="shared" si="48"/>
        <v>#VALUE!</v>
      </c>
      <c r="K1134" s="128" t="str">
        <f t="shared" si="49"/>
        <v>#VALUE!</v>
      </c>
      <c r="L1134" s="128" t="str">
        <f t="shared" si="50"/>
        <v>#VALUE!</v>
      </c>
      <c r="M1134" s="128" t="str">
        <f t="shared" si="51"/>
        <v>#VALUE!</v>
      </c>
      <c r="N1134" s="128" t="str">
        <f t="shared" si="52"/>
        <v>#VALUE!</v>
      </c>
      <c r="O1134" s="128" t="str">
        <f t="shared" si="53"/>
        <v>#VALUE!</v>
      </c>
      <c r="P1134" s="135" t="str">
        <f t="shared" si="12"/>
        <v>OPIOIDS</v>
      </c>
      <c r="Q1134" s="4" t="b">
        <v>0</v>
      </c>
      <c r="R1134" s="4" t="str">
        <f t="shared" si="54"/>
        <v>LOW</v>
      </c>
      <c r="S1134" s="3">
        <v>44201.0</v>
      </c>
      <c r="T1134" s="136">
        <f t="shared" si="42"/>
        <v>44496</v>
      </c>
      <c r="U1134" s="4" t="str">
        <f t="shared" si="15"/>
        <v>DUE COMM</v>
      </c>
      <c r="V1134" s="4" t="str">
        <f t="shared" si="16"/>
        <v> </v>
      </c>
      <c r="W1134" s="123"/>
      <c r="X1134" s="123"/>
      <c r="Y1134" s="123"/>
      <c r="Z1134" s="123"/>
      <c r="AA1134" s="123"/>
      <c r="AB1134" s="123"/>
      <c r="AC1134" s="123"/>
      <c r="AD1134" s="123"/>
      <c r="AE1134" s="123"/>
    </row>
    <row r="1135">
      <c r="A1135" s="137">
        <v>14169.0</v>
      </c>
      <c r="B1135" s="138" t="s">
        <v>6699</v>
      </c>
      <c r="C1135" s="139" t="b">
        <v>1</v>
      </c>
      <c r="D1135" s="133">
        <v>44530.0</v>
      </c>
      <c r="E1135" s="128" t="str">
        <f t="shared" si="43"/>
        <v>#VALUE!</v>
      </c>
      <c r="F1135" s="134" t="str">
        <f t="shared" si="44"/>
        <v>OPI RX</v>
      </c>
      <c r="G1135" s="128" t="str">
        <f t="shared" si="45"/>
        <v>#VALUE!</v>
      </c>
      <c r="H1135" s="128" t="str">
        <f t="shared" si="46"/>
        <v>#VALUE!</v>
      </c>
      <c r="I1135" s="128" t="str">
        <f t="shared" si="47"/>
        <v>#VALUE!</v>
      </c>
      <c r="J1135" s="128" t="str">
        <f t="shared" si="48"/>
        <v>#VALUE!</v>
      </c>
      <c r="K1135" s="128" t="str">
        <f t="shared" si="49"/>
        <v>#VALUE!</v>
      </c>
      <c r="L1135" s="128" t="str">
        <f t="shared" si="50"/>
        <v>#VALUE!</v>
      </c>
      <c r="M1135" s="134" t="str">
        <f t="shared" si="51"/>
        <v>OPI RX</v>
      </c>
      <c r="N1135" s="128" t="str">
        <f t="shared" si="52"/>
        <v>#VALUE!</v>
      </c>
      <c r="O1135" s="128" t="str">
        <f t="shared" si="53"/>
        <v>#VALUE!</v>
      </c>
      <c r="P1135" s="135" t="str">
        <f t="shared" si="12"/>
        <v>OPIOIDS</v>
      </c>
      <c r="Q1135" s="4" t="b">
        <v>0</v>
      </c>
      <c r="R1135" s="4" t="str">
        <f t="shared" si="54"/>
        <v>LOW</v>
      </c>
      <c r="S1135" s="3">
        <v>44207.0</v>
      </c>
      <c r="T1135" s="136">
        <f t="shared" si="42"/>
        <v>44530</v>
      </c>
      <c r="U1135" s="4" t="str">
        <f t="shared" si="15"/>
        <v>DUE COMM</v>
      </c>
      <c r="V1135" s="4" t="str">
        <f t="shared" si="16"/>
        <v> </v>
      </c>
      <c r="W1135" s="123"/>
      <c r="X1135" s="123"/>
      <c r="Y1135" s="123"/>
      <c r="Z1135" s="123"/>
      <c r="AA1135" s="123"/>
      <c r="AB1135" s="123"/>
      <c r="AC1135" s="123"/>
      <c r="AD1135" s="123"/>
      <c r="AE1135" s="123"/>
    </row>
    <row r="1136">
      <c r="A1136" s="142">
        <v>14170.0</v>
      </c>
      <c r="B1136" s="143" t="s">
        <v>6539</v>
      </c>
      <c r="C1136" s="124" t="b">
        <v>0</v>
      </c>
      <c r="D1136" s="3" t="s">
        <v>6461</v>
      </c>
      <c r="E1136" s="128" t="str">
        <f t="shared" si="43"/>
        <v>#VALUE!</v>
      </c>
      <c r="F1136" s="128" t="str">
        <f t="shared" si="44"/>
        <v>#VALUE!</v>
      </c>
      <c r="G1136" s="128" t="str">
        <f t="shared" si="45"/>
        <v>#VALUE!</v>
      </c>
      <c r="H1136" s="128" t="str">
        <f t="shared" si="46"/>
        <v>#VALUE!</v>
      </c>
      <c r="I1136" s="128" t="str">
        <f t="shared" si="47"/>
        <v>#VALUE!</v>
      </c>
      <c r="J1136" s="128" t="str">
        <f t="shared" si="48"/>
        <v>#VALUE!</v>
      </c>
      <c r="K1136" s="128" t="str">
        <f t="shared" si="49"/>
        <v>#VALUE!</v>
      </c>
      <c r="L1136" s="128" t="str">
        <f t="shared" si="50"/>
        <v>#VALUE!</v>
      </c>
      <c r="M1136" s="128" t="str">
        <f t="shared" si="51"/>
        <v>#VALUE!</v>
      </c>
      <c r="N1136" s="128" t="str">
        <f t="shared" si="52"/>
        <v>#VALUE!</v>
      </c>
      <c r="O1136" s="128" t="str">
        <f t="shared" si="53"/>
        <v>#VALUE!</v>
      </c>
      <c r="P1136" s="4" t="str">
        <f t="shared" si="12"/>
        <v>NO RX</v>
      </c>
      <c r="Q1136" s="4" t="b">
        <v>0</v>
      </c>
      <c r="R1136" s="4" t="str">
        <f t="shared" si="54"/>
        <v>LOW</v>
      </c>
      <c r="S1136" s="3"/>
      <c r="T1136" s="3" t="str">
        <f t="shared" si="42"/>
        <v> - </v>
      </c>
      <c r="U1136" s="4" t="str">
        <f t="shared" si="15"/>
        <v>DUE COMM</v>
      </c>
      <c r="V1136" s="4" t="str">
        <f t="shared" si="16"/>
        <v> </v>
      </c>
      <c r="W1136" s="123"/>
      <c r="X1136" s="123"/>
      <c r="Y1136" s="123"/>
      <c r="Z1136" s="123"/>
      <c r="AA1136" s="123"/>
      <c r="AB1136" s="123"/>
      <c r="AC1136" s="123"/>
      <c r="AD1136" s="123"/>
      <c r="AE1136" s="123"/>
    </row>
    <row r="1137">
      <c r="A1137" s="137">
        <v>14172.0</v>
      </c>
      <c r="B1137" s="138" t="s">
        <v>6491</v>
      </c>
      <c r="C1137" s="139" t="b">
        <v>1</v>
      </c>
      <c r="D1137" s="133">
        <v>44496.0</v>
      </c>
      <c r="E1137" s="128" t="str">
        <f t="shared" si="43"/>
        <v>#VALUE!</v>
      </c>
      <c r="F1137" s="134" t="str">
        <f t="shared" si="44"/>
        <v>OPI RX</v>
      </c>
      <c r="G1137" s="128" t="str">
        <f t="shared" si="45"/>
        <v>#VALUE!</v>
      </c>
      <c r="H1137" s="128" t="str">
        <f t="shared" si="46"/>
        <v>#VALUE!</v>
      </c>
      <c r="I1137" s="128" t="str">
        <f t="shared" si="47"/>
        <v>#VALUE!</v>
      </c>
      <c r="J1137" s="128" t="str">
        <f t="shared" si="48"/>
        <v>#VALUE!</v>
      </c>
      <c r="K1137" s="128" t="str">
        <f t="shared" si="49"/>
        <v>#VALUE!</v>
      </c>
      <c r="L1137" s="128" t="str">
        <f t="shared" si="50"/>
        <v>#VALUE!</v>
      </c>
      <c r="M1137" s="128" t="str">
        <f t="shared" si="51"/>
        <v>#VALUE!</v>
      </c>
      <c r="N1137" s="128" t="str">
        <f t="shared" si="52"/>
        <v>#VALUE!</v>
      </c>
      <c r="O1137" s="128" t="str">
        <f t="shared" si="53"/>
        <v>#VALUE!</v>
      </c>
      <c r="P1137" s="135" t="str">
        <f t="shared" si="12"/>
        <v>OPIOIDS</v>
      </c>
      <c r="Q1137" s="2" t="b">
        <v>0</v>
      </c>
      <c r="R1137" s="4" t="str">
        <f t="shared" si="54"/>
        <v>LOW</v>
      </c>
      <c r="S1137" s="3">
        <v>44201.0</v>
      </c>
      <c r="T1137" s="136">
        <f t="shared" si="42"/>
        <v>44496</v>
      </c>
      <c r="U1137" s="4" t="str">
        <f t="shared" si="15"/>
        <v>DUE COMM</v>
      </c>
      <c r="V1137" s="4" t="str">
        <f t="shared" si="16"/>
        <v> </v>
      </c>
      <c r="W1137" s="123"/>
      <c r="X1137" s="123"/>
      <c r="Y1137" s="123"/>
      <c r="Z1137" s="123"/>
      <c r="AA1137" s="123"/>
      <c r="AB1137" s="123"/>
      <c r="AC1137" s="123"/>
      <c r="AD1137" s="123"/>
      <c r="AE1137" s="123"/>
    </row>
    <row r="1138">
      <c r="A1138" s="142">
        <v>14173.0</v>
      </c>
      <c r="B1138" s="143" t="s">
        <v>6483</v>
      </c>
      <c r="C1138" s="124" t="b">
        <v>0</v>
      </c>
      <c r="D1138" s="3" t="s">
        <v>6461</v>
      </c>
      <c r="E1138" s="128" t="str">
        <f t="shared" si="43"/>
        <v>#VALUE!</v>
      </c>
      <c r="F1138" s="128" t="str">
        <f t="shared" si="44"/>
        <v>#VALUE!</v>
      </c>
      <c r="G1138" s="128" t="str">
        <f t="shared" si="45"/>
        <v>#VALUE!</v>
      </c>
      <c r="H1138" s="128" t="str">
        <f t="shared" si="46"/>
        <v>#VALUE!</v>
      </c>
      <c r="I1138" s="128" t="str">
        <f t="shared" si="47"/>
        <v>#VALUE!</v>
      </c>
      <c r="J1138" s="128" t="str">
        <f t="shared" si="48"/>
        <v>#VALUE!</v>
      </c>
      <c r="K1138" s="128" t="str">
        <f t="shared" si="49"/>
        <v>#VALUE!</v>
      </c>
      <c r="L1138" s="128" t="str">
        <f t="shared" si="50"/>
        <v>#VALUE!</v>
      </c>
      <c r="M1138" s="128" t="str">
        <f t="shared" si="51"/>
        <v>#VALUE!</v>
      </c>
      <c r="N1138" s="128" t="str">
        <f t="shared" si="52"/>
        <v>#VALUE!</v>
      </c>
      <c r="O1138" s="128" t="str">
        <f t="shared" si="53"/>
        <v>#VALUE!</v>
      </c>
      <c r="P1138" s="4" t="str">
        <f t="shared" si="12"/>
        <v>NO RX</v>
      </c>
      <c r="Q1138" s="4" t="b">
        <v>0</v>
      </c>
      <c r="R1138" s="4" t="str">
        <f t="shared" si="54"/>
        <v>LOW</v>
      </c>
      <c r="S1138" s="3"/>
      <c r="T1138" s="3" t="str">
        <f t="shared" si="42"/>
        <v> - </v>
      </c>
      <c r="U1138" s="4" t="str">
        <f t="shared" si="15"/>
        <v>DUE COMM</v>
      </c>
      <c r="V1138" s="4" t="str">
        <f t="shared" si="16"/>
        <v> </v>
      </c>
      <c r="W1138" s="123"/>
      <c r="X1138" s="123"/>
      <c r="Y1138" s="123"/>
      <c r="Z1138" s="123"/>
      <c r="AA1138" s="123"/>
      <c r="AB1138" s="123"/>
      <c r="AC1138" s="123"/>
      <c r="AD1138" s="123"/>
      <c r="AE1138" s="123"/>
    </row>
    <row r="1139">
      <c r="A1139" s="137">
        <v>14176.0</v>
      </c>
      <c r="B1139" s="138" t="s">
        <v>6512</v>
      </c>
      <c r="C1139" s="139" t="b">
        <v>1</v>
      </c>
      <c r="D1139" s="133">
        <v>44453.0</v>
      </c>
      <c r="E1139" s="128" t="str">
        <f t="shared" si="43"/>
        <v>#VALUE!</v>
      </c>
      <c r="F1139" s="128" t="str">
        <f t="shared" si="44"/>
        <v>#VALUE!</v>
      </c>
      <c r="G1139" s="128" t="str">
        <f t="shared" si="45"/>
        <v>#VALUE!</v>
      </c>
      <c r="H1139" s="128" t="str">
        <f t="shared" si="46"/>
        <v>#VALUE!</v>
      </c>
      <c r="I1139" s="128" t="str">
        <f t="shared" si="47"/>
        <v>#VALUE!</v>
      </c>
      <c r="J1139" s="128" t="str">
        <f t="shared" si="48"/>
        <v>#VALUE!</v>
      </c>
      <c r="K1139" s="128" t="str">
        <f t="shared" si="49"/>
        <v>#VALUE!</v>
      </c>
      <c r="L1139" s="128" t="str">
        <f t="shared" si="50"/>
        <v>#VALUE!</v>
      </c>
      <c r="M1139" s="134" t="str">
        <f t="shared" si="51"/>
        <v>OPI RX</v>
      </c>
      <c r="N1139" s="128" t="str">
        <f t="shared" si="52"/>
        <v>#VALUE!</v>
      </c>
      <c r="O1139" s="128" t="str">
        <f t="shared" si="53"/>
        <v>#VALUE!</v>
      </c>
      <c r="P1139" s="135" t="str">
        <f t="shared" si="12"/>
        <v>OPIOIDS</v>
      </c>
      <c r="Q1139" s="4" t="b">
        <v>0</v>
      </c>
      <c r="R1139" s="4" t="str">
        <f t="shared" si="54"/>
        <v>LOW</v>
      </c>
      <c r="S1139" s="3"/>
      <c r="T1139" s="136">
        <f t="shared" si="42"/>
        <v>44453</v>
      </c>
      <c r="U1139" s="4" t="str">
        <f t="shared" si="15"/>
        <v>DUE COMM</v>
      </c>
      <c r="V1139" s="4" t="str">
        <f t="shared" si="16"/>
        <v> </v>
      </c>
      <c r="W1139" s="123"/>
      <c r="X1139" s="123"/>
      <c r="Y1139" s="123"/>
      <c r="Z1139" s="123"/>
      <c r="AA1139" s="123"/>
      <c r="AB1139" s="123"/>
      <c r="AC1139" s="123"/>
      <c r="AD1139" s="123"/>
      <c r="AE1139" s="123"/>
    </row>
    <row r="1140">
      <c r="A1140" s="142">
        <v>14177.0</v>
      </c>
      <c r="B1140" s="143" t="s">
        <v>6477</v>
      </c>
      <c r="C1140" s="122" t="b">
        <v>0</v>
      </c>
      <c r="D1140" s="3" t="s">
        <v>6461</v>
      </c>
      <c r="E1140" s="128" t="str">
        <f t="shared" si="43"/>
        <v>#VALUE!</v>
      </c>
      <c r="F1140" s="128" t="str">
        <f t="shared" si="44"/>
        <v>#VALUE!</v>
      </c>
      <c r="G1140" s="128" t="str">
        <f t="shared" si="45"/>
        <v>#VALUE!</v>
      </c>
      <c r="H1140" s="128" t="str">
        <f t="shared" si="46"/>
        <v>#VALUE!</v>
      </c>
      <c r="I1140" s="128" t="str">
        <f t="shared" si="47"/>
        <v>#VALUE!</v>
      </c>
      <c r="J1140" s="128" t="str">
        <f t="shared" si="48"/>
        <v>#VALUE!</v>
      </c>
      <c r="K1140" s="128" t="str">
        <f t="shared" si="49"/>
        <v>#VALUE!</v>
      </c>
      <c r="L1140" s="128" t="str">
        <f t="shared" si="50"/>
        <v>#VALUE!</v>
      </c>
      <c r="M1140" s="128" t="str">
        <f t="shared" si="51"/>
        <v>#VALUE!</v>
      </c>
      <c r="N1140" s="128" t="str">
        <f t="shared" si="52"/>
        <v>#VALUE!</v>
      </c>
      <c r="O1140" s="128" t="str">
        <f t="shared" si="53"/>
        <v>#VALUE!</v>
      </c>
      <c r="P1140" s="4" t="str">
        <f t="shared" si="12"/>
        <v>NO RX</v>
      </c>
      <c r="Q1140" s="4" t="b">
        <v>0</v>
      </c>
      <c r="R1140" s="4" t="str">
        <f t="shared" si="54"/>
        <v>LOW</v>
      </c>
      <c r="S1140" s="3"/>
      <c r="T1140" s="3" t="str">
        <f t="shared" si="42"/>
        <v> - </v>
      </c>
      <c r="U1140" s="4" t="str">
        <f t="shared" si="15"/>
        <v>DUE COMM</v>
      </c>
      <c r="V1140" s="4" t="str">
        <f t="shared" si="16"/>
        <v> </v>
      </c>
      <c r="W1140" s="123"/>
      <c r="X1140" s="123"/>
      <c r="Y1140" s="123"/>
      <c r="Z1140" s="123"/>
      <c r="AA1140" s="123"/>
      <c r="AB1140" s="123"/>
      <c r="AC1140" s="123"/>
      <c r="AD1140" s="123"/>
      <c r="AE1140" s="123"/>
    </row>
    <row r="1141">
      <c r="A1141" s="130">
        <v>14178.0</v>
      </c>
      <c r="B1141" s="131" t="s">
        <v>6673</v>
      </c>
      <c r="C1141" s="139" t="b">
        <v>1</v>
      </c>
      <c r="D1141" s="140">
        <v>44582.0</v>
      </c>
      <c r="E1141" s="128" t="str">
        <f t="shared" si="43"/>
        <v>#VALUE!</v>
      </c>
      <c r="F1141" s="128" t="str">
        <f t="shared" si="44"/>
        <v>#VALUE!</v>
      </c>
      <c r="G1141" s="134" t="str">
        <f t="shared" si="45"/>
        <v>OPI RX</v>
      </c>
      <c r="H1141" s="128" t="str">
        <f t="shared" si="46"/>
        <v>#VALUE!</v>
      </c>
      <c r="I1141" s="128" t="str">
        <f t="shared" si="47"/>
        <v>#VALUE!</v>
      </c>
      <c r="J1141" s="128" t="str">
        <f t="shared" si="48"/>
        <v>#VALUE!</v>
      </c>
      <c r="K1141" s="128" t="str">
        <f t="shared" si="49"/>
        <v>#VALUE!</v>
      </c>
      <c r="L1141" s="128" t="str">
        <f t="shared" si="50"/>
        <v>#VALUE!</v>
      </c>
      <c r="M1141" s="128" t="str">
        <f t="shared" si="51"/>
        <v>#VALUE!</v>
      </c>
      <c r="N1141" s="128" t="str">
        <f t="shared" si="52"/>
        <v>#VALUE!</v>
      </c>
      <c r="O1141" s="128" t="str">
        <f t="shared" si="53"/>
        <v>#VALUE!</v>
      </c>
      <c r="P1141" s="135" t="str">
        <f t="shared" si="12"/>
        <v>OPIOIDS</v>
      </c>
      <c r="Q1141" s="4" t="b">
        <v>0</v>
      </c>
      <c r="R1141" s="4" t="str">
        <f t="shared" si="54"/>
        <v>LOW</v>
      </c>
      <c r="S1141" s="3"/>
      <c r="T1141" s="136">
        <f t="shared" si="42"/>
        <v>44582</v>
      </c>
      <c r="U1141" s="4" t="str">
        <f t="shared" si="15"/>
        <v>DUE COMM</v>
      </c>
      <c r="V1141" s="4" t="str">
        <f t="shared" si="16"/>
        <v> </v>
      </c>
      <c r="W1141" s="123"/>
      <c r="X1141" s="123"/>
      <c r="Y1141" s="123"/>
      <c r="Z1141" s="123"/>
      <c r="AA1141" s="123"/>
      <c r="AB1141" s="123"/>
      <c r="AC1141" s="123"/>
      <c r="AD1141" s="123"/>
      <c r="AE1141" s="123"/>
    </row>
    <row r="1142">
      <c r="A1142" s="142">
        <v>14179.0</v>
      </c>
      <c r="B1142" s="143" t="s">
        <v>6512</v>
      </c>
      <c r="C1142" s="122" t="b">
        <v>0</v>
      </c>
      <c r="D1142" s="3" t="s">
        <v>6461</v>
      </c>
      <c r="E1142" s="128" t="str">
        <f t="shared" si="43"/>
        <v>#VALUE!</v>
      </c>
      <c r="F1142" s="128" t="str">
        <f t="shared" si="44"/>
        <v>#VALUE!</v>
      </c>
      <c r="G1142" s="128" t="str">
        <f t="shared" si="45"/>
        <v>#VALUE!</v>
      </c>
      <c r="H1142" s="128" t="str">
        <f t="shared" si="46"/>
        <v>#VALUE!</v>
      </c>
      <c r="I1142" s="128" t="str">
        <f t="shared" si="47"/>
        <v>#VALUE!</v>
      </c>
      <c r="J1142" s="128" t="str">
        <f t="shared" si="48"/>
        <v>#VALUE!</v>
      </c>
      <c r="K1142" s="128" t="str">
        <f t="shared" si="49"/>
        <v>#VALUE!</v>
      </c>
      <c r="L1142" s="128" t="str">
        <f t="shared" si="50"/>
        <v>#VALUE!</v>
      </c>
      <c r="M1142" s="134" t="str">
        <f t="shared" si="51"/>
        <v>OPI RX</v>
      </c>
      <c r="N1142" s="128" t="str">
        <f t="shared" si="52"/>
        <v>#VALUE!</v>
      </c>
      <c r="O1142" s="128" t="str">
        <f t="shared" si="53"/>
        <v>#VALUE!</v>
      </c>
      <c r="P1142" s="135" t="str">
        <f t="shared" si="12"/>
        <v>OPIOIDS</v>
      </c>
      <c r="Q1142" s="2" t="b">
        <v>0</v>
      </c>
      <c r="R1142" s="4" t="str">
        <f t="shared" si="54"/>
        <v>LOW</v>
      </c>
      <c r="S1142" s="3"/>
      <c r="T1142" s="3" t="str">
        <f t="shared" si="42"/>
        <v> - </v>
      </c>
      <c r="U1142" s="4" t="str">
        <f t="shared" si="15"/>
        <v>DUE COMM</v>
      </c>
      <c r="V1142" s="4" t="str">
        <f t="shared" si="16"/>
        <v> </v>
      </c>
      <c r="W1142" s="123"/>
      <c r="X1142" s="123"/>
      <c r="Y1142" s="123"/>
      <c r="Z1142" s="123"/>
      <c r="AA1142" s="123"/>
      <c r="AB1142" s="123"/>
      <c r="AC1142" s="123"/>
      <c r="AD1142" s="123"/>
      <c r="AE1142" s="123"/>
    </row>
    <row r="1143">
      <c r="A1143" s="142">
        <v>14180.0</v>
      </c>
      <c r="B1143" s="2" t="s">
        <v>6461</v>
      </c>
      <c r="C1143" s="122" t="b">
        <v>0</v>
      </c>
      <c r="D1143" s="3" t="s">
        <v>6461</v>
      </c>
      <c r="E1143" s="128" t="str">
        <f t="shared" si="43"/>
        <v>#VALUE!</v>
      </c>
      <c r="F1143" s="128" t="str">
        <f t="shared" si="44"/>
        <v>#VALUE!</v>
      </c>
      <c r="G1143" s="128" t="str">
        <f t="shared" si="45"/>
        <v>#VALUE!</v>
      </c>
      <c r="H1143" s="128" t="str">
        <f t="shared" si="46"/>
        <v>#VALUE!</v>
      </c>
      <c r="I1143" s="128" t="str">
        <f t="shared" si="47"/>
        <v>#VALUE!</v>
      </c>
      <c r="J1143" s="128" t="str">
        <f t="shared" si="48"/>
        <v>#VALUE!</v>
      </c>
      <c r="K1143" s="128" t="str">
        <f t="shared" si="49"/>
        <v>#VALUE!</v>
      </c>
      <c r="L1143" s="128" t="str">
        <f t="shared" si="50"/>
        <v>#VALUE!</v>
      </c>
      <c r="M1143" s="128" t="str">
        <f t="shared" si="51"/>
        <v>#VALUE!</v>
      </c>
      <c r="N1143" s="128" t="str">
        <f t="shared" si="52"/>
        <v>#VALUE!</v>
      </c>
      <c r="O1143" s="128" t="str">
        <f t="shared" si="53"/>
        <v>#VALUE!</v>
      </c>
      <c r="P1143" s="4" t="str">
        <f t="shared" si="12"/>
        <v>NO RX</v>
      </c>
      <c r="Q1143" s="4" t="b">
        <v>0</v>
      </c>
      <c r="R1143" s="4" t="str">
        <f t="shared" si="54"/>
        <v>LOW</v>
      </c>
      <c r="S1143" s="3"/>
      <c r="T1143" s="3" t="str">
        <f t="shared" si="42"/>
        <v> - </v>
      </c>
      <c r="U1143" s="4" t="str">
        <f t="shared" si="15"/>
        <v>DUE COMM</v>
      </c>
      <c r="V1143" s="4" t="str">
        <f t="shared" si="16"/>
        <v> </v>
      </c>
      <c r="W1143" s="123"/>
      <c r="X1143" s="123"/>
      <c r="Y1143" s="123"/>
      <c r="Z1143" s="123"/>
      <c r="AA1143" s="123"/>
      <c r="AB1143" s="123"/>
      <c r="AC1143" s="123"/>
      <c r="AD1143" s="123"/>
      <c r="AE1143" s="123"/>
    </row>
    <row r="1144">
      <c r="A1144" s="142">
        <v>14181.0</v>
      </c>
      <c r="B1144" s="2" t="s">
        <v>6461</v>
      </c>
      <c r="C1144" s="124" t="b">
        <v>0</v>
      </c>
      <c r="D1144" s="3" t="s">
        <v>6461</v>
      </c>
      <c r="E1144" s="128" t="str">
        <f t="shared" si="43"/>
        <v>#VALUE!</v>
      </c>
      <c r="F1144" s="128" t="str">
        <f t="shared" si="44"/>
        <v>#VALUE!</v>
      </c>
      <c r="G1144" s="128" t="str">
        <f t="shared" si="45"/>
        <v>#VALUE!</v>
      </c>
      <c r="H1144" s="128" t="str">
        <f t="shared" si="46"/>
        <v>#VALUE!</v>
      </c>
      <c r="I1144" s="128" t="str">
        <f t="shared" si="47"/>
        <v>#VALUE!</v>
      </c>
      <c r="J1144" s="128" t="str">
        <f t="shared" si="48"/>
        <v>#VALUE!</v>
      </c>
      <c r="K1144" s="128" t="str">
        <f t="shared" si="49"/>
        <v>#VALUE!</v>
      </c>
      <c r="L1144" s="128" t="str">
        <f t="shared" si="50"/>
        <v>#VALUE!</v>
      </c>
      <c r="M1144" s="128" t="str">
        <f t="shared" si="51"/>
        <v>#VALUE!</v>
      </c>
      <c r="N1144" s="128" t="str">
        <f t="shared" si="52"/>
        <v>#VALUE!</v>
      </c>
      <c r="O1144" s="128" t="str">
        <f t="shared" si="53"/>
        <v>#VALUE!</v>
      </c>
      <c r="P1144" s="4" t="str">
        <f t="shared" si="12"/>
        <v>NO RX</v>
      </c>
      <c r="Q1144" s="4" t="b">
        <v>0</v>
      </c>
      <c r="R1144" s="4" t="str">
        <f t="shared" si="54"/>
        <v>LOW</v>
      </c>
      <c r="S1144" s="3"/>
      <c r="T1144" s="3" t="str">
        <f t="shared" si="42"/>
        <v> - </v>
      </c>
      <c r="U1144" s="4" t="str">
        <f t="shared" si="15"/>
        <v>DUE COMM</v>
      </c>
      <c r="V1144" s="4" t="str">
        <f t="shared" si="16"/>
        <v> </v>
      </c>
      <c r="W1144" s="123"/>
      <c r="X1144" s="123"/>
      <c r="Y1144" s="123"/>
      <c r="Z1144" s="123"/>
      <c r="AA1144" s="123"/>
      <c r="AB1144" s="123"/>
      <c r="AC1144" s="123"/>
      <c r="AD1144" s="123"/>
      <c r="AE1144" s="123"/>
    </row>
    <row r="1145">
      <c r="A1145" s="130">
        <v>14184.0</v>
      </c>
      <c r="B1145" s="131" t="s">
        <v>6571</v>
      </c>
      <c r="C1145" s="139" t="b">
        <v>1</v>
      </c>
      <c r="D1145" s="133">
        <v>44387.0</v>
      </c>
      <c r="E1145" s="128" t="str">
        <f t="shared" si="43"/>
        <v>#VALUE!</v>
      </c>
      <c r="F1145" s="134" t="str">
        <f t="shared" si="44"/>
        <v>OPI RX</v>
      </c>
      <c r="G1145" s="128" t="str">
        <f t="shared" si="45"/>
        <v>#VALUE!</v>
      </c>
      <c r="H1145" s="128" t="str">
        <f t="shared" si="46"/>
        <v>#VALUE!</v>
      </c>
      <c r="I1145" s="128" t="str">
        <f t="shared" si="47"/>
        <v>#VALUE!</v>
      </c>
      <c r="J1145" s="128" t="str">
        <f t="shared" si="48"/>
        <v>#VALUE!</v>
      </c>
      <c r="K1145" s="128" t="str">
        <f t="shared" si="49"/>
        <v>#VALUE!</v>
      </c>
      <c r="L1145" s="128" t="str">
        <f t="shared" si="50"/>
        <v>#VALUE!</v>
      </c>
      <c r="M1145" s="128" t="str">
        <f t="shared" si="51"/>
        <v>#VALUE!</v>
      </c>
      <c r="N1145" s="128" t="str">
        <f t="shared" si="52"/>
        <v>#VALUE!</v>
      </c>
      <c r="O1145" s="128" t="str">
        <f t="shared" si="53"/>
        <v>#VALUE!</v>
      </c>
      <c r="P1145" s="135" t="str">
        <f t="shared" si="12"/>
        <v>OPIOIDS</v>
      </c>
      <c r="Q1145" s="4" t="b">
        <v>1</v>
      </c>
      <c r="R1145" s="135" t="str">
        <f t="shared" si="54"/>
        <v>HIGH</v>
      </c>
      <c r="S1145" s="3"/>
      <c r="T1145" s="136">
        <f t="shared" si="42"/>
        <v>44387</v>
      </c>
      <c r="U1145" s="4" t="str">
        <f t="shared" si="15"/>
        <v>DUE COMM</v>
      </c>
      <c r="V1145" s="4" t="str">
        <f t="shared" si="16"/>
        <v> </v>
      </c>
      <c r="W1145" s="123"/>
      <c r="X1145" s="123"/>
      <c r="Y1145" s="123"/>
      <c r="Z1145" s="123"/>
      <c r="AA1145" s="123"/>
      <c r="AB1145" s="123"/>
      <c r="AC1145" s="123"/>
      <c r="AD1145" s="123"/>
      <c r="AE1145" s="123"/>
    </row>
    <row r="1146">
      <c r="A1146" s="137">
        <v>14185.0</v>
      </c>
      <c r="B1146" s="138" t="s">
        <v>6500</v>
      </c>
      <c r="C1146" s="139" t="b">
        <v>1</v>
      </c>
      <c r="D1146" s="133">
        <v>44533.0</v>
      </c>
      <c r="E1146" s="128" t="str">
        <f t="shared" si="43"/>
        <v>#VALUE!</v>
      </c>
      <c r="F1146" s="128" t="str">
        <f t="shared" si="44"/>
        <v>#VALUE!</v>
      </c>
      <c r="G1146" s="128" t="str">
        <f t="shared" si="45"/>
        <v>#VALUE!</v>
      </c>
      <c r="H1146" s="128" t="str">
        <f t="shared" si="46"/>
        <v>#VALUE!</v>
      </c>
      <c r="I1146" s="128" t="str">
        <f t="shared" si="47"/>
        <v>#VALUE!</v>
      </c>
      <c r="J1146" s="128" t="str">
        <f t="shared" si="48"/>
        <v>#VALUE!</v>
      </c>
      <c r="K1146" s="128" t="str">
        <f t="shared" si="49"/>
        <v>#VALUE!</v>
      </c>
      <c r="L1146" s="128" t="str">
        <f t="shared" si="50"/>
        <v>#VALUE!</v>
      </c>
      <c r="M1146" s="134" t="str">
        <f t="shared" si="51"/>
        <v>OPI RX</v>
      </c>
      <c r="N1146" s="128" t="str">
        <f t="shared" si="52"/>
        <v>#VALUE!</v>
      </c>
      <c r="O1146" s="128" t="str">
        <f t="shared" si="53"/>
        <v>#VALUE!</v>
      </c>
      <c r="P1146" s="135" t="str">
        <f t="shared" si="12"/>
        <v>OPIOIDS</v>
      </c>
      <c r="Q1146" s="4" t="b">
        <v>0</v>
      </c>
      <c r="R1146" s="4" t="str">
        <f t="shared" si="54"/>
        <v>LOW</v>
      </c>
      <c r="S1146" s="3">
        <v>44214.0</v>
      </c>
      <c r="T1146" s="136">
        <f t="shared" si="42"/>
        <v>44533</v>
      </c>
      <c r="U1146" s="4" t="str">
        <f t="shared" si="15"/>
        <v>DUE COMM</v>
      </c>
      <c r="V1146" s="4" t="str">
        <f t="shared" si="16"/>
        <v> </v>
      </c>
      <c r="W1146" s="123"/>
      <c r="X1146" s="123"/>
      <c r="Y1146" s="123"/>
      <c r="Z1146" s="123"/>
      <c r="AA1146" s="123"/>
      <c r="AB1146" s="123"/>
      <c r="AC1146" s="123"/>
      <c r="AD1146" s="123"/>
      <c r="AE1146" s="123"/>
    </row>
    <row r="1147">
      <c r="A1147" s="137">
        <v>14186.0</v>
      </c>
      <c r="B1147" s="138" t="s">
        <v>6881</v>
      </c>
      <c r="C1147" s="132" t="b">
        <v>1</v>
      </c>
      <c r="D1147" s="133">
        <v>44384.0</v>
      </c>
      <c r="E1147" s="128" t="str">
        <f t="shared" si="43"/>
        <v>#VALUE!</v>
      </c>
      <c r="F1147" s="128" t="str">
        <f t="shared" si="44"/>
        <v>#VALUE!</v>
      </c>
      <c r="G1147" s="134" t="str">
        <f t="shared" si="45"/>
        <v>OPI RX</v>
      </c>
      <c r="H1147" s="128" t="str">
        <f t="shared" si="46"/>
        <v>#VALUE!</v>
      </c>
      <c r="I1147" s="128" t="str">
        <f t="shared" si="47"/>
        <v>#VALUE!</v>
      </c>
      <c r="J1147" s="128" t="str">
        <f t="shared" si="48"/>
        <v>#VALUE!</v>
      </c>
      <c r="K1147" s="128" t="str">
        <f t="shared" si="49"/>
        <v>#VALUE!</v>
      </c>
      <c r="L1147" s="128" t="str">
        <f t="shared" si="50"/>
        <v>#VALUE!</v>
      </c>
      <c r="M1147" s="134" t="str">
        <f t="shared" si="51"/>
        <v>OPI RX</v>
      </c>
      <c r="N1147" s="128" t="str">
        <f t="shared" si="52"/>
        <v>#VALUE!</v>
      </c>
      <c r="O1147" s="128" t="str">
        <f t="shared" si="53"/>
        <v>#VALUE!</v>
      </c>
      <c r="P1147" s="135" t="str">
        <f t="shared" si="12"/>
        <v>OPIOIDS</v>
      </c>
      <c r="Q1147" s="2" t="b">
        <v>1</v>
      </c>
      <c r="R1147" s="135" t="str">
        <f t="shared" si="54"/>
        <v>HIGH</v>
      </c>
      <c r="S1147" s="3"/>
      <c r="T1147" s="136">
        <f t="shared" si="42"/>
        <v>44384</v>
      </c>
      <c r="U1147" s="4" t="str">
        <f t="shared" si="15"/>
        <v>DUE COMM</v>
      </c>
      <c r="V1147" s="4" t="str">
        <f t="shared" si="16"/>
        <v> </v>
      </c>
      <c r="W1147" s="123"/>
      <c r="X1147" s="123"/>
      <c r="Y1147" s="123"/>
      <c r="Z1147" s="123"/>
      <c r="AA1147" s="123"/>
      <c r="AB1147" s="123"/>
      <c r="AC1147" s="123"/>
      <c r="AD1147" s="123"/>
      <c r="AE1147" s="123"/>
    </row>
    <row r="1148">
      <c r="A1148" s="137">
        <v>14187.0</v>
      </c>
      <c r="B1148" s="138" t="s">
        <v>6882</v>
      </c>
      <c r="C1148" s="132" t="b">
        <v>1</v>
      </c>
      <c r="D1148" s="133">
        <v>44469.0</v>
      </c>
      <c r="E1148" s="134" t="str">
        <f t="shared" si="43"/>
        <v>OPI RX</v>
      </c>
      <c r="F1148" s="128" t="str">
        <f t="shared" si="44"/>
        <v>#VALUE!</v>
      </c>
      <c r="G1148" s="128" t="str">
        <f t="shared" si="45"/>
        <v>#VALUE!</v>
      </c>
      <c r="H1148" s="128" t="str">
        <f t="shared" si="46"/>
        <v>#VALUE!</v>
      </c>
      <c r="I1148" s="128" t="str">
        <f t="shared" si="47"/>
        <v>#VALUE!</v>
      </c>
      <c r="J1148" s="128" t="str">
        <f t="shared" si="48"/>
        <v>#VALUE!</v>
      </c>
      <c r="K1148" s="128" t="str">
        <f t="shared" si="49"/>
        <v>#VALUE!</v>
      </c>
      <c r="L1148" s="128" t="str">
        <f t="shared" si="50"/>
        <v>#VALUE!</v>
      </c>
      <c r="M1148" s="128" t="str">
        <f t="shared" si="51"/>
        <v>#VALUE!</v>
      </c>
      <c r="N1148" s="128" t="str">
        <f t="shared" si="52"/>
        <v>#VALUE!</v>
      </c>
      <c r="O1148" s="128" t="str">
        <f t="shared" si="53"/>
        <v>#VALUE!</v>
      </c>
      <c r="P1148" s="135" t="str">
        <f t="shared" si="12"/>
        <v>OPIOIDS</v>
      </c>
      <c r="Q1148" s="4" t="b">
        <v>0</v>
      </c>
      <c r="R1148" s="4" t="str">
        <f t="shared" si="54"/>
        <v>LOW</v>
      </c>
      <c r="S1148" s="3">
        <v>44214.0</v>
      </c>
      <c r="T1148" s="136">
        <f t="shared" si="42"/>
        <v>44469</v>
      </c>
      <c r="U1148" s="4" t="str">
        <f t="shared" si="15"/>
        <v>DUE COMM</v>
      </c>
      <c r="V1148" s="4" t="str">
        <f t="shared" si="16"/>
        <v> </v>
      </c>
      <c r="W1148" s="123"/>
      <c r="X1148" s="123"/>
      <c r="Y1148" s="123"/>
      <c r="Z1148" s="123"/>
      <c r="AA1148" s="123"/>
      <c r="AB1148" s="123"/>
      <c r="AC1148" s="123"/>
      <c r="AD1148" s="123"/>
      <c r="AE1148" s="123"/>
    </row>
    <row r="1149">
      <c r="A1149" s="137">
        <v>14188.0</v>
      </c>
      <c r="B1149" s="138" t="s">
        <v>6605</v>
      </c>
      <c r="C1149" s="139" t="b">
        <v>1</v>
      </c>
      <c r="D1149" s="133">
        <v>44519.0</v>
      </c>
      <c r="E1149" s="128" t="str">
        <f t="shared" si="43"/>
        <v>#VALUE!</v>
      </c>
      <c r="F1149" s="128" t="str">
        <f t="shared" si="44"/>
        <v>#VALUE!</v>
      </c>
      <c r="G1149" s="134" t="str">
        <f t="shared" si="45"/>
        <v>OPI RX</v>
      </c>
      <c r="H1149" s="128" t="str">
        <f t="shared" si="46"/>
        <v>#VALUE!</v>
      </c>
      <c r="I1149" s="128" t="str">
        <f t="shared" si="47"/>
        <v>#VALUE!</v>
      </c>
      <c r="J1149" s="128" t="str">
        <f t="shared" si="48"/>
        <v>#VALUE!</v>
      </c>
      <c r="K1149" s="128" t="str">
        <f t="shared" si="49"/>
        <v>#VALUE!</v>
      </c>
      <c r="L1149" s="128" t="str">
        <f t="shared" si="50"/>
        <v>#VALUE!</v>
      </c>
      <c r="M1149" s="128" t="str">
        <f t="shared" si="51"/>
        <v>#VALUE!</v>
      </c>
      <c r="N1149" s="128" t="str">
        <f t="shared" si="52"/>
        <v>#VALUE!</v>
      </c>
      <c r="O1149" s="128" t="str">
        <f t="shared" si="53"/>
        <v>#VALUE!</v>
      </c>
      <c r="P1149" s="135" t="str">
        <f t="shared" si="12"/>
        <v>OPIOIDS</v>
      </c>
      <c r="Q1149" s="4" t="b">
        <v>0</v>
      </c>
      <c r="R1149" s="4" t="str">
        <f t="shared" si="54"/>
        <v>LOW</v>
      </c>
      <c r="S1149" s="3">
        <v>44214.0</v>
      </c>
      <c r="T1149" s="136">
        <f t="shared" si="42"/>
        <v>44519</v>
      </c>
      <c r="U1149" s="4" t="str">
        <f t="shared" si="15"/>
        <v>DUE COMM</v>
      </c>
      <c r="V1149" s="4" t="str">
        <f t="shared" si="16"/>
        <v> </v>
      </c>
      <c r="W1149" s="123"/>
      <c r="X1149" s="123"/>
      <c r="Y1149" s="123"/>
      <c r="Z1149" s="123"/>
      <c r="AA1149" s="123"/>
      <c r="AB1149" s="123"/>
      <c r="AC1149" s="123"/>
      <c r="AD1149" s="123"/>
      <c r="AE1149" s="123"/>
    </row>
    <row r="1150">
      <c r="A1150" s="142">
        <v>14189.0</v>
      </c>
      <c r="B1150" s="143" t="s">
        <v>6483</v>
      </c>
      <c r="C1150" s="122" t="b">
        <v>0</v>
      </c>
      <c r="D1150" s="3" t="s">
        <v>6461</v>
      </c>
      <c r="E1150" s="128" t="str">
        <f t="shared" si="43"/>
        <v>#VALUE!</v>
      </c>
      <c r="F1150" s="128" t="str">
        <f t="shared" si="44"/>
        <v>#VALUE!</v>
      </c>
      <c r="G1150" s="128" t="str">
        <f t="shared" si="45"/>
        <v>#VALUE!</v>
      </c>
      <c r="H1150" s="128" t="str">
        <f t="shared" si="46"/>
        <v>#VALUE!</v>
      </c>
      <c r="I1150" s="128" t="str">
        <f t="shared" si="47"/>
        <v>#VALUE!</v>
      </c>
      <c r="J1150" s="128" t="str">
        <f t="shared" si="48"/>
        <v>#VALUE!</v>
      </c>
      <c r="K1150" s="128" t="str">
        <f t="shared" si="49"/>
        <v>#VALUE!</v>
      </c>
      <c r="L1150" s="128" t="str">
        <f t="shared" si="50"/>
        <v>#VALUE!</v>
      </c>
      <c r="M1150" s="128" t="str">
        <f t="shared" si="51"/>
        <v>#VALUE!</v>
      </c>
      <c r="N1150" s="128" t="str">
        <f t="shared" si="52"/>
        <v>#VALUE!</v>
      </c>
      <c r="O1150" s="128" t="str">
        <f t="shared" si="53"/>
        <v>#VALUE!</v>
      </c>
      <c r="P1150" s="4" t="str">
        <f t="shared" si="12"/>
        <v>NO RX</v>
      </c>
      <c r="Q1150" s="4" t="b">
        <v>0</v>
      </c>
      <c r="R1150" s="4" t="str">
        <f t="shared" si="54"/>
        <v>LOW</v>
      </c>
      <c r="S1150" s="3"/>
      <c r="T1150" s="3" t="str">
        <f t="shared" si="42"/>
        <v> - </v>
      </c>
      <c r="U1150" s="4" t="str">
        <f t="shared" si="15"/>
        <v>DUE COMM</v>
      </c>
      <c r="V1150" s="4" t="str">
        <f t="shared" si="16"/>
        <v> </v>
      </c>
      <c r="W1150" s="123"/>
      <c r="X1150" s="123"/>
      <c r="Y1150" s="123"/>
      <c r="Z1150" s="123"/>
      <c r="AA1150" s="123"/>
      <c r="AB1150" s="123"/>
      <c r="AC1150" s="123"/>
      <c r="AD1150" s="123"/>
      <c r="AE1150" s="123"/>
    </row>
    <row r="1151">
      <c r="A1151" s="137">
        <v>14193.0</v>
      </c>
      <c r="B1151" s="138" t="s">
        <v>6630</v>
      </c>
      <c r="C1151" s="139" t="b">
        <v>1</v>
      </c>
      <c r="D1151" s="133">
        <v>44384.0</v>
      </c>
      <c r="E1151" s="128" t="str">
        <f t="shared" si="43"/>
        <v>#VALUE!</v>
      </c>
      <c r="F1151" s="128" t="str">
        <f t="shared" si="44"/>
        <v>#VALUE!</v>
      </c>
      <c r="G1151" s="134" t="str">
        <f t="shared" si="45"/>
        <v>OPI RX</v>
      </c>
      <c r="H1151" s="128" t="str">
        <f t="shared" si="46"/>
        <v>#VALUE!</v>
      </c>
      <c r="I1151" s="128" t="str">
        <f t="shared" si="47"/>
        <v>#VALUE!</v>
      </c>
      <c r="J1151" s="128" t="str">
        <f t="shared" si="48"/>
        <v>#VALUE!</v>
      </c>
      <c r="K1151" s="128" t="str">
        <f t="shared" si="49"/>
        <v>#VALUE!</v>
      </c>
      <c r="L1151" s="128" t="str">
        <f t="shared" si="50"/>
        <v>#VALUE!</v>
      </c>
      <c r="M1151" s="128" t="str">
        <f t="shared" si="51"/>
        <v>#VALUE!</v>
      </c>
      <c r="N1151" s="128" t="str">
        <f t="shared" si="52"/>
        <v>#VALUE!</v>
      </c>
      <c r="O1151" s="128" t="str">
        <f t="shared" si="53"/>
        <v>#VALUE!</v>
      </c>
      <c r="P1151" s="135" t="str">
        <f t="shared" si="12"/>
        <v>OPIOIDS</v>
      </c>
      <c r="Q1151" s="4" t="b">
        <v>1</v>
      </c>
      <c r="R1151" s="135" t="str">
        <f t="shared" si="54"/>
        <v>HIGH</v>
      </c>
      <c r="S1151" s="3"/>
      <c r="T1151" s="136">
        <f t="shared" si="42"/>
        <v>44384</v>
      </c>
      <c r="U1151" s="4" t="str">
        <f t="shared" si="15"/>
        <v>DUE COMM</v>
      </c>
      <c r="V1151" s="4" t="str">
        <f t="shared" si="16"/>
        <v> </v>
      </c>
      <c r="W1151" s="123"/>
      <c r="X1151" s="123"/>
      <c r="Y1151" s="123"/>
      <c r="Z1151" s="123"/>
      <c r="AA1151" s="123"/>
      <c r="AB1151" s="123"/>
      <c r="AC1151" s="123"/>
      <c r="AD1151" s="123"/>
      <c r="AE1151" s="123"/>
    </row>
    <row r="1152">
      <c r="A1152" s="130">
        <v>14194.0</v>
      </c>
      <c r="B1152" s="131" t="s">
        <v>6883</v>
      </c>
      <c r="C1152" s="132" t="b">
        <v>1</v>
      </c>
      <c r="D1152" s="133">
        <v>44559.0</v>
      </c>
      <c r="E1152" s="128" t="str">
        <f t="shared" si="43"/>
        <v>#VALUE!</v>
      </c>
      <c r="F1152" s="128" t="str">
        <f t="shared" si="44"/>
        <v>#VALUE!</v>
      </c>
      <c r="G1152" s="128" t="str">
        <f t="shared" si="45"/>
        <v>#VALUE!</v>
      </c>
      <c r="H1152" s="128" t="str">
        <f t="shared" si="46"/>
        <v>#VALUE!</v>
      </c>
      <c r="I1152" s="128" t="str">
        <f t="shared" si="47"/>
        <v>#VALUE!</v>
      </c>
      <c r="J1152" s="128" t="str">
        <f t="shared" si="48"/>
        <v>#VALUE!</v>
      </c>
      <c r="K1152" s="128" t="str">
        <f t="shared" si="49"/>
        <v>#VALUE!</v>
      </c>
      <c r="L1152" s="128" t="str">
        <f t="shared" si="50"/>
        <v>#VALUE!</v>
      </c>
      <c r="M1152" s="128" t="str">
        <f t="shared" si="51"/>
        <v>#VALUE!</v>
      </c>
      <c r="N1152" s="128" t="str">
        <f t="shared" si="52"/>
        <v>#VALUE!</v>
      </c>
      <c r="O1152" s="134" t="str">
        <f t="shared" si="53"/>
        <v>OPI RX</v>
      </c>
      <c r="P1152" s="135" t="str">
        <f t="shared" si="12"/>
        <v>OPIOIDS</v>
      </c>
      <c r="Q1152" s="2" t="b">
        <v>1</v>
      </c>
      <c r="R1152" s="135" t="str">
        <f t="shared" si="54"/>
        <v>HIGH</v>
      </c>
      <c r="S1152" s="3">
        <v>44214.0</v>
      </c>
      <c r="T1152" s="136">
        <f t="shared" si="42"/>
        <v>44559</v>
      </c>
      <c r="U1152" s="4" t="str">
        <f t="shared" si="15"/>
        <v>DUE COMM</v>
      </c>
      <c r="V1152" s="4" t="str">
        <f t="shared" si="16"/>
        <v> </v>
      </c>
      <c r="W1152" s="123"/>
      <c r="X1152" s="123"/>
      <c r="Y1152" s="123"/>
      <c r="Z1152" s="123"/>
      <c r="AA1152" s="123"/>
      <c r="AB1152" s="123"/>
      <c r="AC1152" s="123"/>
      <c r="AD1152" s="123"/>
      <c r="AE1152" s="123"/>
    </row>
    <row r="1153">
      <c r="A1153" s="130">
        <v>14196.0</v>
      </c>
      <c r="B1153" s="131" t="s">
        <v>6856</v>
      </c>
      <c r="C1153" s="139" t="b">
        <v>1</v>
      </c>
      <c r="D1153" s="133">
        <v>44384.0</v>
      </c>
      <c r="E1153" s="128" t="str">
        <f t="shared" si="43"/>
        <v>#VALUE!</v>
      </c>
      <c r="F1153" s="128" t="str">
        <f t="shared" si="44"/>
        <v>#VALUE!</v>
      </c>
      <c r="G1153" s="128" t="str">
        <f t="shared" si="45"/>
        <v>#VALUE!</v>
      </c>
      <c r="H1153" s="128" t="str">
        <f t="shared" si="46"/>
        <v>#VALUE!</v>
      </c>
      <c r="I1153" s="128" t="str">
        <f t="shared" si="47"/>
        <v>#VALUE!</v>
      </c>
      <c r="J1153" s="128" t="str">
        <f t="shared" si="48"/>
        <v>#VALUE!</v>
      </c>
      <c r="K1153" s="128" t="str">
        <f t="shared" si="49"/>
        <v>#VALUE!</v>
      </c>
      <c r="L1153" s="128" t="str">
        <f t="shared" si="50"/>
        <v>#VALUE!</v>
      </c>
      <c r="M1153" s="128" t="str">
        <f t="shared" si="51"/>
        <v>#VALUE!</v>
      </c>
      <c r="N1153" s="128" t="str">
        <f t="shared" si="52"/>
        <v>#VALUE!</v>
      </c>
      <c r="O1153" s="128" t="str">
        <f t="shared" si="53"/>
        <v>#VALUE!</v>
      </c>
      <c r="P1153" s="4" t="str">
        <f t="shared" si="12"/>
        <v>NO RX</v>
      </c>
      <c r="Q1153" s="4" t="b">
        <v>0</v>
      </c>
      <c r="R1153" s="4" t="str">
        <f t="shared" si="54"/>
        <v>LOW</v>
      </c>
      <c r="S1153" s="3"/>
      <c r="T1153" s="136">
        <f t="shared" si="42"/>
        <v>44384</v>
      </c>
      <c r="U1153" s="4" t="str">
        <f t="shared" si="15"/>
        <v>DUE COMM</v>
      </c>
      <c r="V1153" s="4" t="str">
        <f t="shared" si="16"/>
        <v> </v>
      </c>
      <c r="W1153" s="123"/>
      <c r="X1153" s="123"/>
      <c r="Y1153" s="123"/>
      <c r="Z1153" s="123"/>
      <c r="AA1153" s="123"/>
      <c r="AB1153" s="123"/>
      <c r="AC1153" s="123"/>
      <c r="AD1153" s="123"/>
      <c r="AE1153" s="123"/>
    </row>
    <row r="1154">
      <c r="A1154" s="137">
        <v>14198.0</v>
      </c>
      <c r="B1154" s="138" t="s">
        <v>6486</v>
      </c>
      <c r="C1154" s="139" t="b">
        <v>1</v>
      </c>
      <c r="D1154" s="133">
        <v>44539.0</v>
      </c>
      <c r="E1154" s="128" t="str">
        <f t="shared" si="43"/>
        <v>#VALUE!</v>
      </c>
      <c r="F1154" s="128" t="str">
        <f t="shared" si="44"/>
        <v>#VALUE!</v>
      </c>
      <c r="G1154" s="128" t="str">
        <f t="shared" si="45"/>
        <v>#VALUE!</v>
      </c>
      <c r="H1154" s="128" t="str">
        <f t="shared" si="46"/>
        <v>#VALUE!</v>
      </c>
      <c r="I1154" s="128" t="str">
        <f t="shared" si="47"/>
        <v>#VALUE!</v>
      </c>
      <c r="J1154" s="128" t="str">
        <f t="shared" si="48"/>
        <v>#VALUE!</v>
      </c>
      <c r="K1154" s="128" t="str">
        <f t="shared" si="49"/>
        <v>#VALUE!</v>
      </c>
      <c r="L1154" s="128" t="str">
        <f t="shared" si="50"/>
        <v>#VALUE!</v>
      </c>
      <c r="M1154" s="134" t="str">
        <f t="shared" si="51"/>
        <v>OPI RX</v>
      </c>
      <c r="N1154" s="128" t="str">
        <f t="shared" si="52"/>
        <v>#VALUE!</v>
      </c>
      <c r="O1154" s="128" t="str">
        <f t="shared" si="53"/>
        <v>#VALUE!</v>
      </c>
      <c r="P1154" s="135" t="str">
        <f t="shared" si="12"/>
        <v>OPIOIDS</v>
      </c>
      <c r="Q1154" s="4" t="b">
        <v>0</v>
      </c>
      <c r="R1154" s="4" t="str">
        <f t="shared" si="54"/>
        <v>LOW</v>
      </c>
      <c r="S1154" s="3">
        <v>44214.0</v>
      </c>
      <c r="T1154" s="136">
        <f t="shared" si="42"/>
        <v>44539</v>
      </c>
      <c r="U1154" s="4" t="str">
        <f t="shared" si="15"/>
        <v>DUE COMM</v>
      </c>
      <c r="V1154" s="4" t="str">
        <f t="shared" si="16"/>
        <v> </v>
      </c>
      <c r="W1154" s="123"/>
      <c r="X1154" s="123"/>
      <c r="Y1154" s="123"/>
      <c r="Z1154" s="123"/>
      <c r="AA1154" s="123"/>
      <c r="AB1154" s="123"/>
      <c r="AC1154" s="123"/>
      <c r="AD1154" s="123"/>
      <c r="AE1154" s="123"/>
    </row>
    <row r="1155">
      <c r="A1155" s="137">
        <v>14200.0</v>
      </c>
      <c r="B1155" s="138" t="s">
        <v>6485</v>
      </c>
      <c r="C1155" s="139" t="b">
        <v>1</v>
      </c>
      <c r="D1155" s="133">
        <v>44480.0</v>
      </c>
      <c r="E1155" s="128" t="str">
        <f t="shared" si="43"/>
        <v>#VALUE!</v>
      </c>
      <c r="F1155" s="128" t="str">
        <f t="shared" si="44"/>
        <v>#VALUE!</v>
      </c>
      <c r="G1155" s="134" t="str">
        <f t="shared" si="45"/>
        <v>OPI RX</v>
      </c>
      <c r="H1155" s="128" t="str">
        <f t="shared" si="46"/>
        <v>#VALUE!</v>
      </c>
      <c r="I1155" s="128" t="str">
        <f t="shared" si="47"/>
        <v>#VALUE!</v>
      </c>
      <c r="J1155" s="128" t="str">
        <f t="shared" si="48"/>
        <v>#VALUE!</v>
      </c>
      <c r="K1155" s="128" t="str">
        <f t="shared" si="49"/>
        <v>#VALUE!</v>
      </c>
      <c r="L1155" s="128" t="str">
        <f t="shared" si="50"/>
        <v>#VALUE!</v>
      </c>
      <c r="M1155" s="128" t="str">
        <f t="shared" si="51"/>
        <v>#VALUE!</v>
      </c>
      <c r="N1155" s="128" t="str">
        <f t="shared" si="52"/>
        <v>#VALUE!</v>
      </c>
      <c r="O1155" s="128" t="str">
        <f t="shared" si="53"/>
        <v>#VALUE!</v>
      </c>
      <c r="P1155" s="135" t="str">
        <f t="shared" si="12"/>
        <v>OPIOIDS</v>
      </c>
      <c r="Q1155" s="4" t="b">
        <v>1</v>
      </c>
      <c r="R1155" s="135" t="str">
        <f t="shared" si="54"/>
        <v>HIGH</v>
      </c>
      <c r="S1155" s="3">
        <v>44216.0</v>
      </c>
      <c r="T1155" s="136">
        <f t="shared" si="42"/>
        <v>44480</v>
      </c>
      <c r="U1155" s="4" t="str">
        <f t="shared" si="15"/>
        <v>DUE COMM</v>
      </c>
      <c r="V1155" s="4" t="str">
        <f t="shared" si="16"/>
        <v> </v>
      </c>
      <c r="W1155" s="123"/>
      <c r="X1155" s="123"/>
      <c r="Y1155" s="123"/>
      <c r="Z1155" s="123"/>
      <c r="AA1155" s="123"/>
      <c r="AB1155" s="123"/>
      <c r="AC1155" s="123"/>
      <c r="AD1155" s="123"/>
      <c r="AE1155" s="123"/>
    </row>
    <row r="1156">
      <c r="A1156" s="137">
        <v>14202.0</v>
      </c>
      <c r="B1156" s="138" t="s">
        <v>6646</v>
      </c>
      <c r="C1156" s="139" t="b">
        <v>1</v>
      </c>
      <c r="D1156" s="133">
        <v>44530.0</v>
      </c>
      <c r="E1156" s="128" t="str">
        <f t="shared" si="43"/>
        <v>#VALUE!</v>
      </c>
      <c r="F1156" s="128" t="str">
        <f t="shared" si="44"/>
        <v>#VALUE!</v>
      </c>
      <c r="G1156" s="128" t="str">
        <f t="shared" si="45"/>
        <v>#VALUE!</v>
      </c>
      <c r="H1156" s="128" t="str">
        <f t="shared" si="46"/>
        <v>#VALUE!</v>
      </c>
      <c r="I1156" s="128" t="str">
        <f t="shared" si="47"/>
        <v>#VALUE!</v>
      </c>
      <c r="J1156" s="128" t="str">
        <f t="shared" si="48"/>
        <v>#VALUE!</v>
      </c>
      <c r="K1156" s="128" t="str">
        <f t="shared" si="49"/>
        <v>#VALUE!</v>
      </c>
      <c r="L1156" s="128" t="str">
        <f t="shared" si="50"/>
        <v>#VALUE!</v>
      </c>
      <c r="M1156" s="128" t="str">
        <f t="shared" si="51"/>
        <v>#VALUE!</v>
      </c>
      <c r="N1156" s="128" t="str">
        <f t="shared" si="52"/>
        <v>#VALUE!</v>
      </c>
      <c r="O1156" s="128" t="str">
        <f t="shared" si="53"/>
        <v>#VALUE!</v>
      </c>
      <c r="P1156" s="4" t="str">
        <f t="shared" si="12"/>
        <v>NO RX</v>
      </c>
      <c r="Q1156" s="2" t="b">
        <v>0</v>
      </c>
      <c r="R1156" s="4" t="str">
        <f t="shared" si="54"/>
        <v>LOW</v>
      </c>
      <c r="S1156" s="3">
        <v>44209.0</v>
      </c>
      <c r="T1156" s="136">
        <f t="shared" si="42"/>
        <v>44530</v>
      </c>
      <c r="U1156" s="4" t="str">
        <f t="shared" si="15"/>
        <v>DUE COMM</v>
      </c>
      <c r="V1156" s="4" t="str">
        <f t="shared" si="16"/>
        <v> </v>
      </c>
      <c r="W1156" s="123"/>
      <c r="X1156" s="123"/>
      <c r="Y1156" s="123"/>
      <c r="Z1156" s="123"/>
      <c r="AA1156" s="123"/>
      <c r="AB1156" s="123"/>
      <c r="AC1156" s="123"/>
      <c r="AD1156" s="123"/>
      <c r="AE1156" s="123"/>
    </row>
    <row r="1157">
      <c r="A1157" s="142">
        <v>14206.0</v>
      </c>
      <c r="B1157" s="143" t="s">
        <v>6481</v>
      </c>
      <c r="C1157" s="124" t="b">
        <v>0</v>
      </c>
      <c r="D1157" s="3" t="s">
        <v>6461</v>
      </c>
      <c r="E1157" s="134" t="str">
        <f t="shared" si="43"/>
        <v>OPI RX</v>
      </c>
      <c r="F1157" s="128" t="str">
        <f t="shared" si="44"/>
        <v>#VALUE!</v>
      </c>
      <c r="G1157" s="128" t="str">
        <f t="shared" si="45"/>
        <v>#VALUE!</v>
      </c>
      <c r="H1157" s="128" t="str">
        <f t="shared" si="46"/>
        <v>#VALUE!</v>
      </c>
      <c r="I1157" s="128" t="str">
        <f t="shared" si="47"/>
        <v>#VALUE!</v>
      </c>
      <c r="J1157" s="128" t="str">
        <f t="shared" si="48"/>
        <v>#VALUE!</v>
      </c>
      <c r="K1157" s="128" t="str">
        <f t="shared" si="49"/>
        <v>#VALUE!</v>
      </c>
      <c r="L1157" s="128" t="str">
        <f t="shared" si="50"/>
        <v>#VALUE!</v>
      </c>
      <c r="M1157" s="128" t="str">
        <f t="shared" si="51"/>
        <v>#VALUE!</v>
      </c>
      <c r="N1157" s="128" t="str">
        <f t="shared" si="52"/>
        <v>#VALUE!</v>
      </c>
      <c r="O1157" s="128" t="str">
        <f t="shared" si="53"/>
        <v>#VALUE!</v>
      </c>
      <c r="P1157" s="135" t="str">
        <f t="shared" si="12"/>
        <v>OPIOIDS</v>
      </c>
      <c r="Q1157" s="4" t="b">
        <v>0</v>
      </c>
      <c r="R1157" s="4" t="str">
        <f t="shared" si="54"/>
        <v>LOW</v>
      </c>
      <c r="S1157" s="3"/>
      <c r="T1157" s="3" t="str">
        <f t="shared" si="42"/>
        <v> - </v>
      </c>
      <c r="U1157" s="4" t="str">
        <f t="shared" si="15"/>
        <v>DUE COMM</v>
      </c>
      <c r="V1157" s="4" t="str">
        <f t="shared" si="16"/>
        <v> </v>
      </c>
      <c r="W1157" s="123"/>
      <c r="X1157" s="123"/>
      <c r="Y1157" s="123"/>
      <c r="Z1157" s="123"/>
      <c r="AA1157" s="123"/>
      <c r="AB1157" s="123"/>
      <c r="AC1157" s="123"/>
      <c r="AD1157" s="123"/>
      <c r="AE1157" s="123"/>
    </row>
    <row r="1158">
      <c r="A1158" s="142">
        <v>14208.0</v>
      </c>
      <c r="B1158" s="143" t="s">
        <v>6884</v>
      </c>
      <c r="C1158" s="124" t="b">
        <v>0</v>
      </c>
      <c r="D1158" s="3" t="s">
        <v>6461</v>
      </c>
      <c r="E1158" s="128" t="str">
        <f t="shared" si="43"/>
        <v>#VALUE!</v>
      </c>
      <c r="F1158" s="128" t="str">
        <f t="shared" si="44"/>
        <v>#VALUE!</v>
      </c>
      <c r="G1158" s="128" t="str">
        <f t="shared" si="45"/>
        <v>#VALUE!</v>
      </c>
      <c r="H1158" s="128" t="str">
        <f t="shared" si="46"/>
        <v>#VALUE!</v>
      </c>
      <c r="I1158" s="128" t="str">
        <f t="shared" si="47"/>
        <v>#VALUE!</v>
      </c>
      <c r="J1158" s="128" t="str">
        <f t="shared" si="48"/>
        <v>#VALUE!</v>
      </c>
      <c r="K1158" s="128" t="str">
        <f t="shared" si="49"/>
        <v>#VALUE!</v>
      </c>
      <c r="L1158" s="128" t="str">
        <f t="shared" si="50"/>
        <v>#VALUE!</v>
      </c>
      <c r="M1158" s="128" t="str">
        <f t="shared" si="51"/>
        <v>#VALUE!</v>
      </c>
      <c r="N1158" s="128" t="str">
        <f t="shared" si="52"/>
        <v>#VALUE!</v>
      </c>
      <c r="O1158" s="128" t="str">
        <f t="shared" si="53"/>
        <v>#VALUE!</v>
      </c>
      <c r="P1158" s="4" t="str">
        <f t="shared" si="12"/>
        <v>NO RX</v>
      </c>
      <c r="Q1158" s="4" t="b">
        <v>0</v>
      </c>
      <c r="R1158" s="4" t="str">
        <f t="shared" si="54"/>
        <v>LOW</v>
      </c>
      <c r="S1158" s="3"/>
      <c r="T1158" s="3" t="str">
        <f t="shared" si="42"/>
        <v> - </v>
      </c>
      <c r="U1158" s="4" t="str">
        <f t="shared" si="15"/>
        <v>DUE COMM</v>
      </c>
      <c r="V1158" s="4" t="str">
        <f t="shared" si="16"/>
        <v> </v>
      </c>
      <c r="W1158" s="123"/>
      <c r="X1158" s="123"/>
      <c r="Y1158" s="123"/>
      <c r="Z1158" s="123"/>
      <c r="AA1158" s="123"/>
      <c r="AB1158" s="123"/>
      <c r="AC1158" s="123"/>
      <c r="AD1158" s="123"/>
      <c r="AE1158" s="123"/>
    </row>
    <row r="1159">
      <c r="A1159" s="142">
        <v>14209.0</v>
      </c>
      <c r="B1159" s="2" t="s">
        <v>6461</v>
      </c>
      <c r="C1159" s="122" t="b">
        <v>0</v>
      </c>
      <c r="D1159" s="3" t="s">
        <v>6461</v>
      </c>
      <c r="E1159" s="128" t="str">
        <f t="shared" si="43"/>
        <v>#VALUE!</v>
      </c>
      <c r="F1159" s="128" t="str">
        <f t="shared" si="44"/>
        <v>#VALUE!</v>
      </c>
      <c r="G1159" s="128" t="str">
        <f t="shared" si="45"/>
        <v>#VALUE!</v>
      </c>
      <c r="H1159" s="128" t="str">
        <f t="shared" si="46"/>
        <v>#VALUE!</v>
      </c>
      <c r="I1159" s="128" t="str">
        <f t="shared" si="47"/>
        <v>#VALUE!</v>
      </c>
      <c r="J1159" s="128" t="str">
        <f t="shared" si="48"/>
        <v>#VALUE!</v>
      </c>
      <c r="K1159" s="128" t="str">
        <f t="shared" si="49"/>
        <v>#VALUE!</v>
      </c>
      <c r="L1159" s="128" t="str">
        <f t="shared" si="50"/>
        <v>#VALUE!</v>
      </c>
      <c r="M1159" s="128" t="str">
        <f t="shared" si="51"/>
        <v>#VALUE!</v>
      </c>
      <c r="N1159" s="128" t="str">
        <f t="shared" si="52"/>
        <v>#VALUE!</v>
      </c>
      <c r="O1159" s="128" t="str">
        <f t="shared" si="53"/>
        <v>#VALUE!</v>
      </c>
      <c r="P1159" s="4" t="str">
        <f t="shared" si="12"/>
        <v>NO RX</v>
      </c>
      <c r="Q1159" s="4" t="b">
        <v>0</v>
      </c>
      <c r="R1159" s="4" t="str">
        <f t="shared" si="54"/>
        <v>LOW</v>
      </c>
      <c r="S1159" s="3"/>
      <c r="T1159" s="3" t="str">
        <f t="shared" si="42"/>
        <v> - </v>
      </c>
      <c r="U1159" s="4" t="str">
        <f t="shared" si="15"/>
        <v>DUE COMM</v>
      </c>
      <c r="V1159" s="4" t="str">
        <f t="shared" si="16"/>
        <v> </v>
      </c>
      <c r="W1159" s="123"/>
      <c r="X1159" s="123"/>
      <c r="Y1159" s="123"/>
      <c r="Z1159" s="123"/>
      <c r="AA1159" s="123"/>
      <c r="AB1159" s="123"/>
      <c r="AC1159" s="123"/>
      <c r="AD1159" s="123"/>
      <c r="AE1159" s="123"/>
    </row>
    <row r="1160">
      <c r="A1160" s="137">
        <v>14211.0</v>
      </c>
      <c r="B1160" s="131" t="s">
        <v>6461</v>
      </c>
      <c r="C1160" s="139" t="b">
        <v>1</v>
      </c>
      <c r="D1160" s="133">
        <v>44393.0</v>
      </c>
      <c r="E1160" s="128" t="str">
        <f t="shared" si="43"/>
        <v>#VALUE!</v>
      </c>
      <c r="F1160" s="128" t="str">
        <f t="shared" si="44"/>
        <v>#VALUE!</v>
      </c>
      <c r="G1160" s="128" t="str">
        <f t="shared" si="45"/>
        <v>#VALUE!</v>
      </c>
      <c r="H1160" s="128" t="str">
        <f t="shared" si="46"/>
        <v>#VALUE!</v>
      </c>
      <c r="I1160" s="128" t="str">
        <f t="shared" si="47"/>
        <v>#VALUE!</v>
      </c>
      <c r="J1160" s="128" t="str">
        <f t="shared" si="48"/>
        <v>#VALUE!</v>
      </c>
      <c r="K1160" s="128" t="str">
        <f t="shared" si="49"/>
        <v>#VALUE!</v>
      </c>
      <c r="L1160" s="128" t="str">
        <f t="shared" si="50"/>
        <v>#VALUE!</v>
      </c>
      <c r="M1160" s="128" t="str">
        <f t="shared" si="51"/>
        <v>#VALUE!</v>
      </c>
      <c r="N1160" s="128" t="str">
        <f t="shared" si="52"/>
        <v>#VALUE!</v>
      </c>
      <c r="O1160" s="128" t="str">
        <f t="shared" si="53"/>
        <v>#VALUE!</v>
      </c>
      <c r="P1160" s="4" t="str">
        <f t="shared" si="12"/>
        <v>NO RX</v>
      </c>
      <c r="Q1160" s="4" t="b">
        <v>0</v>
      </c>
      <c r="R1160" s="4" t="str">
        <f t="shared" si="54"/>
        <v>LOW</v>
      </c>
      <c r="S1160" s="3"/>
      <c r="T1160" s="136">
        <f t="shared" si="42"/>
        <v>44393</v>
      </c>
      <c r="U1160" s="4" t="str">
        <f t="shared" si="15"/>
        <v>DUE COMM</v>
      </c>
      <c r="V1160" s="4" t="str">
        <f t="shared" si="16"/>
        <v> </v>
      </c>
      <c r="W1160" s="123"/>
      <c r="X1160" s="123"/>
      <c r="Y1160" s="123"/>
      <c r="Z1160" s="123"/>
      <c r="AA1160" s="123"/>
      <c r="AB1160" s="123"/>
      <c r="AC1160" s="123"/>
      <c r="AD1160" s="123"/>
      <c r="AE1160" s="123"/>
    </row>
    <row r="1161">
      <c r="A1161" s="137">
        <v>14212.0</v>
      </c>
      <c r="B1161" s="138" t="s">
        <v>6531</v>
      </c>
      <c r="C1161" s="139" t="b">
        <v>1</v>
      </c>
      <c r="D1161" s="133">
        <v>44531.0</v>
      </c>
      <c r="E1161" s="128" t="str">
        <f t="shared" si="43"/>
        <v>#VALUE!</v>
      </c>
      <c r="F1161" s="128" t="str">
        <f t="shared" si="44"/>
        <v>#VALUE!</v>
      </c>
      <c r="G1161" s="134" t="str">
        <f t="shared" si="45"/>
        <v>OPI RX</v>
      </c>
      <c r="H1161" s="128" t="str">
        <f t="shared" si="46"/>
        <v>#VALUE!</v>
      </c>
      <c r="I1161" s="128" t="str">
        <f t="shared" si="47"/>
        <v>#VALUE!</v>
      </c>
      <c r="J1161" s="128" t="str">
        <f t="shared" si="48"/>
        <v>#VALUE!</v>
      </c>
      <c r="K1161" s="128" t="str">
        <f t="shared" si="49"/>
        <v>#VALUE!</v>
      </c>
      <c r="L1161" s="128" t="str">
        <f t="shared" si="50"/>
        <v>#VALUE!</v>
      </c>
      <c r="M1161" s="128" t="str">
        <f t="shared" si="51"/>
        <v>#VALUE!</v>
      </c>
      <c r="N1161" s="128" t="str">
        <f t="shared" si="52"/>
        <v>#VALUE!</v>
      </c>
      <c r="O1161" s="128" t="str">
        <f t="shared" si="53"/>
        <v>#VALUE!</v>
      </c>
      <c r="P1161" s="135" t="str">
        <f t="shared" si="12"/>
        <v>OPIOIDS</v>
      </c>
      <c r="Q1161" s="4" t="b">
        <v>1</v>
      </c>
      <c r="R1161" s="135" t="str">
        <f t="shared" si="54"/>
        <v>HIGH</v>
      </c>
      <c r="S1161" s="3">
        <v>44207.0</v>
      </c>
      <c r="T1161" s="136">
        <f t="shared" si="42"/>
        <v>44531</v>
      </c>
      <c r="U1161" s="4" t="str">
        <f t="shared" si="15"/>
        <v>DUE COMM</v>
      </c>
      <c r="V1161" s="4" t="str">
        <f t="shared" si="16"/>
        <v> </v>
      </c>
      <c r="W1161" s="123"/>
      <c r="X1161" s="123"/>
      <c r="Y1161" s="123"/>
      <c r="Z1161" s="123"/>
      <c r="AA1161" s="123"/>
      <c r="AB1161" s="123"/>
      <c r="AC1161" s="123"/>
      <c r="AD1161" s="123"/>
      <c r="AE1161" s="123"/>
    </row>
    <row r="1162">
      <c r="A1162" s="137">
        <v>14217.0</v>
      </c>
      <c r="B1162" s="138" t="s">
        <v>6885</v>
      </c>
      <c r="C1162" s="139" t="b">
        <v>1</v>
      </c>
      <c r="D1162" s="133">
        <v>44410.0</v>
      </c>
      <c r="E1162" s="134" t="str">
        <f t="shared" si="43"/>
        <v>OPI RX</v>
      </c>
      <c r="F1162" s="128" t="str">
        <f t="shared" si="44"/>
        <v>#VALUE!</v>
      </c>
      <c r="G1162" s="128" t="str">
        <f t="shared" si="45"/>
        <v>#VALUE!</v>
      </c>
      <c r="H1162" s="128" t="str">
        <f t="shared" si="46"/>
        <v>#VALUE!</v>
      </c>
      <c r="I1162" s="128" t="str">
        <f t="shared" si="47"/>
        <v>#VALUE!</v>
      </c>
      <c r="J1162" s="128" t="str">
        <f t="shared" si="48"/>
        <v>#VALUE!</v>
      </c>
      <c r="K1162" s="128" t="str">
        <f t="shared" si="49"/>
        <v>#VALUE!</v>
      </c>
      <c r="L1162" s="128" t="str">
        <f t="shared" si="50"/>
        <v>#VALUE!</v>
      </c>
      <c r="M1162" s="128" t="str">
        <f t="shared" si="51"/>
        <v>#VALUE!</v>
      </c>
      <c r="N1162" s="128" t="str">
        <f t="shared" si="52"/>
        <v>#VALUE!</v>
      </c>
      <c r="O1162" s="128" t="str">
        <f t="shared" si="53"/>
        <v>#VALUE!</v>
      </c>
      <c r="P1162" s="135" t="str">
        <f t="shared" si="12"/>
        <v>OPIOIDS</v>
      </c>
      <c r="Q1162" s="4" t="b">
        <v>0</v>
      </c>
      <c r="R1162" s="4" t="str">
        <f t="shared" si="54"/>
        <v>LOW</v>
      </c>
      <c r="S1162" s="3"/>
      <c r="T1162" s="136">
        <f t="shared" si="42"/>
        <v>44410</v>
      </c>
      <c r="U1162" s="4" t="str">
        <f t="shared" si="15"/>
        <v>DUE COMM</v>
      </c>
      <c r="V1162" s="4" t="str">
        <f t="shared" si="16"/>
        <v> </v>
      </c>
      <c r="W1162" s="123"/>
      <c r="X1162" s="123"/>
      <c r="Y1162" s="123"/>
      <c r="Z1162" s="123"/>
      <c r="AA1162" s="123"/>
      <c r="AB1162" s="123"/>
      <c r="AC1162" s="123"/>
      <c r="AD1162" s="123"/>
      <c r="AE1162" s="123"/>
    </row>
    <row r="1163">
      <c r="A1163" s="137">
        <v>14219.0</v>
      </c>
      <c r="B1163" s="138" t="s">
        <v>6476</v>
      </c>
      <c r="C1163" s="132" t="b">
        <v>1</v>
      </c>
      <c r="D1163" s="133">
        <v>44496.0</v>
      </c>
      <c r="E1163" s="128" t="str">
        <f t="shared" si="43"/>
        <v>#VALUE!</v>
      </c>
      <c r="F1163" s="128" t="str">
        <f t="shared" si="44"/>
        <v>#VALUE!</v>
      </c>
      <c r="G1163" s="134" t="str">
        <f t="shared" si="45"/>
        <v>OPI RX</v>
      </c>
      <c r="H1163" s="128" t="str">
        <f t="shared" si="46"/>
        <v>#VALUE!</v>
      </c>
      <c r="I1163" s="128" t="str">
        <f t="shared" si="47"/>
        <v>#VALUE!</v>
      </c>
      <c r="J1163" s="128" t="str">
        <f t="shared" si="48"/>
        <v>#VALUE!</v>
      </c>
      <c r="K1163" s="128" t="str">
        <f t="shared" si="49"/>
        <v>#VALUE!</v>
      </c>
      <c r="L1163" s="128" t="str">
        <f t="shared" si="50"/>
        <v>#VALUE!</v>
      </c>
      <c r="M1163" s="128" t="str">
        <f t="shared" si="51"/>
        <v>#VALUE!</v>
      </c>
      <c r="N1163" s="128" t="str">
        <f t="shared" si="52"/>
        <v>#VALUE!</v>
      </c>
      <c r="O1163" s="128" t="str">
        <f t="shared" si="53"/>
        <v>#VALUE!</v>
      </c>
      <c r="P1163" s="135" t="str">
        <f t="shared" si="12"/>
        <v>OPIOIDS</v>
      </c>
      <c r="Q1163" s="2" t="b">
        <v>1</v>
      </c>
      <c r="R1163" s="135" t="str">
        <f t="shared" si="54"/>
        <v>HIGH</v>
      </c>
      <c r="S1163" s="3">
        <v>44214.0</v>
      </c>
      <c r="T1163" s="136">
        <f t="shared" si="42"/>
        <v>44496</v>
      </c>
      <c r="U1163" s="4" t="str">
        <f t="shared" si="15"/>
        <v>DUE COMM</v>
      </c>
      <c r="V1163" s="4" t="str">
        <f t="shared" si="16"/>
        <v> </v>
      </c>
      <c r="W1163" s="123"/>
      <c r="X1163" s="123"/>
      <c r="Y1163" s="123"/>
      <c r="Z1163" s="123"/>
      <c r="AA1163" s="123"/>
      <c r="AB1163" s="123"/>
      <c r="AC1163" s="123"/>
      <c r="AD1163" s="123"/>
      <c r="AE1163" s="123"/>
    </row>
    <row r="1164">
      <c r="A1164" s="142">
        <v>14220.0</v>
      </c>
      <c r="B1164" s="143" t="s">
        <v>6500</v>
      </c>
      <c r="C1164" s="122" t="b">
        <v>0</v>
      </c>
      <c r="D1164" s="3" t="s">
        <v>6461</v>
      </c>
      <c r="E1164" s="128" t="str">
        <f t="shared" si="43"/>
        <v>#VALUE!</v>
      </c>
      <c r="F1164" s="128" t="str">
        <f t="shared" si="44"/>
        <v>#VALUE!</v>
      </c>
      <c r="G1164" s="128" t="str">
        <f t="shared" si="45"/>
        <v>#VALUE!</v>
      </c>
      <c r="H1164" s="128" t="str">
        <f t="shared" si="46"/>
        <v>#VALUE!</v>
      </c>
      <c r="I1164" s="128" t="str">
        <f t="shared" si="47"/>
        <v>#VALUE!</v>
      </c>
      <c r="J1164" s="128" t="str">
        <f t="shared" si="48"/>
        <v>#VALUE!</v>
      </c>
      <c r="K1164" s="128" t="str">
        <f t="shared" si="49"/>
        <v>#VALUE!</v>
      </c>
      <c r="L1164" s="128" t="str">
        <f t="shared" si="50"/>
        <v>#VALUE!</v>
      </c>
      <c r="M1164" s="134" t="str">
        <f t="shared" si="51"/>
        <v>OPI RX</v>
      </c>
      <c r="N1164" s="128" t="str">
        <f t="shared" si="52"/>
        <v>#VALUE!</v>
      </c>
      <c r="O1164" s="128" t="str">
        <f t="shared" si="53"/>
        <v>#VALUE!</v>
      </c>
      <c r="P1164" s="135" t="str">
        <f t="shared" si="12"/>
        <v>OPIOIDS</v>
      </c>
      <c r="Q1164" s="4" t="b">
        <v>0</v>
      </c>
      <c r="R1164" s="4" t="str">
        <f t="shared" si="54"/>
        <v>LOW</v>
      </c>
      <c r="S1164" s="3"/>
      <c r="T1164" s="3" t="str">
        <f t="shared" si="42"/>
        <v> - </v>
      </c>
      <c r="U1164" s="4" t="str">
        <f t="shared" si="15"/>
        <v>DUE COMM</v>
      </c>
      <c r="V1164" s="4" t="str">
        <f t="shared" si="16"/>
        <v> </v>
      </c>
      <c r="W1164" s="123"/>
      <c r="X1164" s="123"/>
      <c r="Y1164" s="123"/>
      <c r="Z1164" s="123"/>
      <c r="AA1164" s="123"/>
      <c r="AB1164" s="123"/>
      <c r="AC1164" s="123"/>
      <c r="AD1164" s="123"/>
      <c r="AE1164" s="123"/>
    </row>
    <row r="1165">
      <c r="A1165" s="142">
        <v>14221.0</v>
      </c>
      <c r="B1165" s="2" t="s">
        <v>6461</v>
      </c>
      <c r="C1165" s="122" t="b">
        <v>0</v>
      </c>
      <c r="D1165" s="3" t="s">
        <v>6461</v>
      </c>
      <c r="E1165" s="128" t="str">
        <f t="shared" si="43"/>
        <v>#VALUE!</v>
      </c>
      <c r="F1165" s="128" t="str">
        <f t="shared" si="44"/>
        <v>#VALUE!</v>
      </c>
      <c r="G1165" s="128" t="str">
        <f t="shared" si="45"/>
        <v>#VALUE!</v>
      </c>
      <c r="H1165" s="128" t="str">
        <f t="shared" si="46"/>
        <v>#VALUE!</v>
      </c>
      <c r="I1165" s="128" t="str">
        <f t="shared" si="47"/>
        <v>#VALUE!</v>
      </c>
      <c r="J1165" s="128" t="str">
        <f t="shared" si="48"/>
        <v>#VALUE!</v>
      </c>
      <c r="K1165" s="128" t="str">
        <f t="shared" si="49"/>
        <v>#VALUE!</v>
      </c>
      <c r="L1165" s="128" t="str">
        <f t="shared" si="50"/>
        <v>#VALUE!</v>
      </c>
      <c r="M1165" s="128" t="str">
        <f t="shared" si="51"/>
        <v>#VALUE!</v>
      </c>
      <c r="N1165" s="128" t="str">
        <f t="shared" si="52"/>
        <v>#VALUE!</v>
      </c>
      <c r="O1165" s="128" t="str">
        <f t="shared" si="53"/>
        <v>#VALUE!</v>
      </c>
      <c r="P1165" s="4" t="str">
        <f t="shared" si="12"/>
        <v>NO RX</v>
      </c>
      <c r="Q1165" s="4" t="b">
        <v>0</v>
      </c>
      <c r="R1165" s="4" t="str">
        <f t="shared" si="54"/>
        <v>LOW</v>
      </c>
      <c r="S1165" s="3"/>
      <c r="T1165" s="3" t="str">
        <f t="shared" si="42"/>
        <v> - </v>
      </c>
      <c r="U1165" s="4" t="str">
        <f t="shared" si="15"/>
        <v>DUE COMM</v>
      </c>
      <c r="V1165" s="4" t="str">
        <f t="shared" si="16"/>
        <v> </v>
      </c>
      <c r="W1165" s="123"/>
      <c r="X1165" s="123"/>
      <c r="Y1165" s="123"/>
      <c r="Z1165" s="123"/>
      <c r="AA1165" s="123"/>
      <c r="AB1165" s="123"/>
      <c r="AC1165" s="123"/>
      <c r="AD1165" s="123"/>
      <c r="AE1165" s="123"/>
    </row>
    <row r="1166">
      <c r="A1166" s="142">
        <v>14222.0</v>
      </c>
      <c r="B1166" s="143" t="s">
        <v>6482</v>
      </c>
      <c r="C1166" s="122" t="b">
        <v>0</v>
      </c>
      <c r="D1166" s="3" t="s">
        <v>6461</v>
      </c>
      <c r="E1166" s="128" t="str">
        <f t="shared" si="43"/>
        <v>#VALUE!</v>
      </c>
      <c r="F1166" s="134" t="str">
        <f t="shared" si="44"/>
        <v>OPI RX</v>
      </c>
      <c r="G1166" s="128" t="str">
        <f t="shared" si="45"/>
        <v>#VALUE!</v>
      </c>
      <c r="H1166" s="128" t="str">
        <f t="shared" si="46"/>
        <v>#VALUE!</v>
      </c>
      <c r="I1166" s="128" t="str">
        <f t="shared" si="47"/>
        <v>#VALUE!</v>
      </c>
      <c r="J1166" s="128" t="str">
        <f t="shared" si="48"/>
        <v>#VALUE!</v>
      </c>
      <c r="K1166" s="128" t="str">
        <f t="shared" si="49"/>
        <v>#VALUE!</v>
      </c>
      <c r="L1166" s="128" t="str">
        <f t="shared" si="50"/>
        <v>#VALUE!</v>
      </c>
      <c r="M1166" s="128" t="str">
        <f t="shared" si="51"/>
        <v>#VALUE!</v>
      </c>
      <c r="N1166" s="128" t="str">
        <f t="shared" si="52"/>
        <v>#VALUE!</v>
      </c>
      <c r="O1166" s="128" t="str">
        <f t="shared" si="53"/>
        <v>#VALUE!</v>
      </c>
      <c r="P1166" s="135" t="str">
        <f t="shared" si="12"/>
        <v>OPIOIDS</v>
      </c>
      <c r="Q1166" s="4" t="b">
        <v>0</v>
      </c>
      <c r="R1166" s="4" t="str">
        <f t="shared" si="54"/>
        <v>LOW</v>
      </c>
      <c r="S1166" s="3"/>
      <c r="T1166" s="3" t="str">
        <f t="shared" si="42"/>
        <v> - </v>
      </c>
      <c r="U1166" s="4" t="str">
        <f t="shared" si="15"/>
        <v>DUE COMM</v>
      </c>
      <c r="V1166" s="4" t="str">
        <f t="shared" si="16"/>
        <v> </v>
      </c>
      <c r="W1166" s="123"/>
      <c r="X1166" s="123"/>
      <c r="Y1166" s="123"/>
      <c r="Z1166" s="123"/>
      <c r="AA1166" s="123"/>
      <c r="AB1166" s="123"/>
      <c r="AC1166" s="123"/>
      <c r="AD1166" s="123"/>
      <c r="AE1166" s="123"/>
    </row>
    <row r="1167">
      <c r="A1167" s="142">
        <v>14225.0</v>
      </c>
      <c r="B1167" s="143" t="s">
        <v>6512</v>
      </c>
      <c r="C1167" s="124" t="b">
        <v>0</v>
      </c>
      <c r="D1167" s="3" t="s">
        <v>6461</v>
      </c>
      <c r="E1167" s="128" t="str">
        <f t="shared" si="43"/>
        <v>#VALUE!</v>
      </c>
      <c r="F1167" s="128" t="str">
        <f t="shared" si="44"/>
        <v>#VALUE!</v>
      </c>
      <c r="G1167" s="128" t="str">
        <f t="shared" si="45"/>
        <v>#VALUE!</v>
      </c>
      <c r="H1167" s="128" t="str">
        <f t="shared" si="46"/>
        <v>#VALUE!</v>
      </c>
      <c r="I1167" s="128" t="str">
        <f t="shared" si="47"/>
        <v>#VALUE!</v>
      </c>
      <c r="J1167" s="128" t="str">
        <f t="shared" si="48"/>
        <v>#VALUE!</v>
      </c>
      <c r="K1167" s="128" t="str">
        <f t="shared" si="49"/>
        <v>#VALUE!</v>
      </c>
      <c r="L1167" s="128" t="str">
        <f t="shared" si="50"/>
        <v>#VALUE!</v>
      </c>
      <c r="M1167" s="134" t="str">
        <f t="shared" si="51"/>
        <v>OPI RX</v>
      </c>
      <c r="N1167" s="128" t="str">
        <f t="shared" si="52"/>
        <v>#VALUE!</v>
      </c>
      <c r="O1167" s="128" t="str">
        <f t="shared" si="53"/>
        <v>#VALUE!</v>
      </c>
      <c r="P1167" s="135" t="str">
        <f t="shared" si="12"/>
        <v>OPIOIDS</v>
      </c>
      <c r="Q1167" s="4" t="b">
        <v>0</v>
      </c>
      <c r="R1167" s="4" t="str">
        <f t="shared" si="54"/>
        <v>LOW</v>
      </c>
      <c r="S1167" s="3"/>
      <c r="T1167" s="3" t="str">
        <f t="shared" si="42"/>
        <v> - </v>
      </c>
      <c r="U1167" s="4" t="str">
        <f t="shared" si="15"/>
        <v>DUE COMM</v>
      </c>
      <c r="V1167" s="4" t="str">
        <f t="shared" si="16"/>
        <v> </v>
      </c>
      <c r="W1167" s="123"/>
      <c r="X1167" s="123"/>
      <c r="Y1167" s="123"/>
      <c r="Z1167" s="123"/>
      <c r="AA1167" s="123"/>
      <c r="AB1167" s="123"/>
      <c r="AC1167" s="123"/>
      <c r="AD1167" s="123"/>
      <c r="AE1167" s="123"/>
    </row>
    <row r="1168">
      <c r="A1168" s="142">
        <v>14226.0</v>
      </c>
      <c r="B1168" s="2" t="s">
        <v>6461</v>
      </c>
      <c r="C1168" s="124" t="b">
        <v>0</v>
      </c>
      <c r="D1168" s="3" t="s">
        <v>6461</v>
      </c>
      <c r="E1168" s="128" t="str">
        <f t="shared" si="43"/>
        <v>#VALUE!</v>
      </c>
      <c r="F1168" s="128" t="str">
        <f t="shared" si="44"/>
        <v>#VALUE!</v>
      </c>
      <c r="G1168" s="128" t="str">
        <f t="shared" si="45"/>
        <v>#VALUE!</v>
      </c>
      <c r="H1168" s="128" t="str">
        <f t="shared" si="46"/>
        <v>#VALUE!</v>
      </c>
      <c r="I1168" s="128" t="str">
        <f t="shared" si="47"/>
        <v>#VALUE!</v>
      </c>
      <c r="J1168" s="128" t="str">
        <f t="shared" si="48"/>
        <v>#VALUE!</v>
      </c>
      <c r="K1168" s="128" t="str">
        <f t="shared" si="49"/>
        <v>#VALUE!</v>
      </c>
      <c r="L1168" s="128" t="str">
        <f t="shared" si="50"/>
        <v>#VALUE!</v>
      </c>
      <c r="M1168" s="128" t="str">
        <f t="shared" si="51"/>
        <v>#VALUE!</v>
      </c>
      <c r="N1168" s="128" t="str">
        <f t="shared" si="52"/>
        <v>#VALUE!</v>
      </c>
      <c r="O1168" s="128" t="str">
        <f t="shared" si="53"/>
        <v>#VALUE!</v>
      </c>
      <c r="P1168" s="4" t="str">
        <f t="shared" si="12"/>
        <v>NO RX</v>
      </c>
      <c r="Q1168" s="4" t="b">
        <v>0</v>
      </c>
      <c r="R1168" s="4" t="str">
        <f t="shared" si="54"/>
        <v>LOW</v>
      </c>
      <c r="S1168" s="3"/>
      <c r="T1168" s="3" t="str">
        <f t="shared" si="42"/>
        <v> - </v>
      </c>
      <c r="U1168" s="4" t="str">
        <f t="shared" si="15"/>
        <v>DUE COMM</v>
      </c>
      <c r="V1168" s="4" t="str">
        <f t="shared" si="16"/>
        <v> </v>
      </c>
      <c r="W1168" s="123"/>
      <c r="X1168" s="123"/>
      <c r="Y1168" s="123"/>
      <c r="Z1168" s="123"/>
      <c r="AA1168" s="123"/>
      <c r="AB1168" s="123"/>
      <c r="AC1168" s="123"/>
      <c r="AD1168" s="123"/>
      <c r="AE1168" s="123"/>
    </row>
    <row r="1169">
      <c r="A1169" s="137">
        <v>14229.0</v>
      </c>
      <c r="B1169" s="138" t="s">
        <v>6886</v>
      </c>
      <c r="C1169" s="139" t="b">
        <v>1</v>
      </c>
      <c r="D1169" s="133">
        <v>44490.0</v>
      </c>
      <c r="E1169" s="128" t="str">
        <f t="shared" si="43"/>
        <v>#VALUE!</v>
      </c>
      <c r="F1169" s="128" t="str">
        <f t="shared" si="44"/>
        <v>#VALUE!</v>
      </c>
      <c r="G1169" s="128" t="str">
        <f t="shared" si="45"/>
        <v>#VALUE!</v>
      </c>
      <c r="H1169" s="134" t="str">
        <f t="shared" si="46"/>
        <v>OPI RX</v>
      </c>
      <c r="I1169" s="128" t="str">
        <f t="shared" si="47"/>
        <v>#VALUE!</v>
      </c>
      <c r="J1169" s="128" t="str">
        <f t="shared" si="48"/>
        <v>#VALUE!</v>
      </c>
      <c r="K1169" s="128" t="str">
        <f t="shared" si="49"/>
        <v>#VALUE!</v>
      </c>
      <c r="L1169" s="128" t="str">
        <f t="shared" si="50"/>
        <v>#VALUE!</v>
      </c>
      <c r="M1169" s="134" t="str">
        <f t="shared" si="51"/>
        <v>OPI RX</v>
      </c>
      <c r="N1169" s="128" t="str">
        <f t="shared" si="52"/>
        <v>#VALUE!</v>
      </c>
      <c r="O1169" s="128" t="str">
        <f t="shared" si="53"/>
        <v>#VALUE!</v>
      </c>
      <c r="P1169" s="135" t="str">
        <f t="shared" si="12"/>
        <v>OPIOIDS</v>
      </c>
      <c r="Q1169" s="4" t="b">
        <v>1</v>
      </c>
      <c r="R1169" s="135" t="str">
        <f t="shared" si="54"/>
        <v>HIGH</v>
      </c>
      <c r="S1169" s="3">
        <v>44209.0</v>
      </c>
      <c r="T1169" s="136">
        <f t="shared" si="42"/>
        <v>44490</v>
      </c>
      <c r="U1169" s="4" t="str">
        <f t="shared" si="15"/>
        <v>DUE COMM</v>
      </c>
      <c r="V1169" s="4" t="str">
        <f t="shared" si="16"/>
        <v> </v>
      </c>
      <c r="W1169" s="123"/>
      <c r="X1169" s="123"/>
      <c r="Y1169" s="123"/>
      <c r="Z1169" s="123"/>
      <c r="AA1169" s="123"/>
      <c r="AB1169" s="123"/>
      <c r="AC1169" s="123"/>
      <c r="AD1169" s="123"/>
      <c r="AE1169" s="123"/>
    </row>
    <row r="1170">
      <c r="A1170" s="142">
        <v>14230.0</v>
      </c>
      <c r="B1170" s="2" t="s">
        <v>6461</v>
      </c>
      <c r="C1170" s="122" t="b">
        <v>0</v>
      </c>
      <c r="D1170" s="3" t="s">
        <v>6461</v>
      </c>
      <c r="E1170" s="128" t="str">
        <f t="shared" si="43"/>
        <v>#VALUE!</v>
      </c>
      <c r="F1170" s="128" t="str">
        <f t="shared" si="44"/>
        <v>#VALUE!</v>
      </c>
      <c r="G1170" s="128" t="str">
        <f t="shared" si="45"/>
        <v>#VALUE!</v>
      </c>
      <c r="H1170" s="128" t="str">
        <f t="shared" si="46"/>
        <v>#VALUE!</v>
      </c>
      <c r="I1170" s="128" t="str">
        <f t="shared" si="47"/>
        <v>#VALUE!</v>
      </c>
      <c r="J1170" s="128" t="str">
        <f t="shared" si="48"/>
        <v>#VALUE!</v>
      </c>
      <c r="K1170" s="128" t="str">
        <f t="shared" si="49"/>
        <v>#VALUE!</v>
      </c>
      <c r="L1170" s="128" t="str">
        <f t="shared" si="50"/>
        <v>#VALUE!</v>
      </c>
      <c r="M1170" s="128" t="str">
        <f t="shared" si="51"/>
        <v>#VALUE!</v>
      </c>
      <c r="N1170" s="128" t="str">
        <f t="shared" si="52"/>
        <v>#VALUE!</v>
      </c>
      <c r="O1170" s="128" t="str">
        <f t="shared" si="53"/>
        <v>#VALUE!</v>
      </c>
      <c r="P1170" s="4" t="str">
        <f t="shared" si="12"/>
        <v>NO RX</v>
      </c>
      <c r="Q1170" s="4" t="b">
        <v>0</v>
      </c>
      <c r="R1170" s="4" t="str">
        <f t="shared" si="54"/>
        <v>LOW</v>
      </c>
      <c r="S1170" s="3"/>
      <c r="T1170" s="3" t="str">
        <f t="shared" si="42"/>
        <v> - </v>
      </c>
      <c r="U1170" s="4" t="str">
        <f t="shared" si="15"/>
        <v>DUE COMM</v>
      </c>
      <c r="V1170" s="4" t="str">
        <f t="shared" si="16"/>
        <v> </v>
      </c>
      <c r="W1170" s="123"/>
      <c r="X1170" s="123"/>
      <c r="Y1170" s="123"/>
      <c r="Z1170" s="123"/>
      <c r="AA1170" s="123"/>
      <c r="AB1170" s="123"/>
      <c r="AC1170" s="123"/>
      <c r="AD1170" s="123"/>
      <c r="AE1170" s="123"/>
    </row>
    <row r="1171">
      <c r="A1171" s="142">
        <v>14232.0</v>
      </c>
      <c r="B1171" s="143" t="s">
        <v>6887</v>
      </c>
      <c r="C1171" s="124" t="b">
        <v>0</v>
      </c>
      <c r="D1171" s="3" t="s">
        <v>6461</v>
      </c>
      <c r="E1171" s="128" t="str">
        <f t="shared" si="43"/>
        <v>#VALUE!</v>
      </c>
      <c r="F1171" s="128" t="str">
        <f t="shared" si="44"/>
        <v>#VALUE!</v>
      </c>
      <c r="G1171" s="128" t="str">
        <f t="shared" si="45"/>
        <v>#VALUE!</v>
      </c>
      <c r="H1171" s="128" t="str">
        <f t="shared" si="46"/>
        <v>#VALUE!</v>
      </c>
      <c r="I1171" s="128" t="str">
        <f t="shared" si="47"/>
        <v>#VALUE!</v>
      </c>
      <c r="J1171" s="128" t="str">
        <f t="shared" si="48"/>
        <v>#VALUE!</v>
      </c>
      <c r="K1171" s="128" t="str">
        <f t="shared" si="49"/>
        <v>#VALUE!</v>
      </c>
      <c r="L1171" s="128" t="str">
        <f t="shared" si="50"/>
        <v>#VALUE!</v>
      </c>
      <c r="M1171" s="128" t="str">
        <f t="shared" si="51"/>
        <v>#VALUE!</v>
      </c>
      <c r="N1171" s="128" t="str">
        <f t="shared" si="52"/>
        <v>#VALUE!</v>
      </c>
      <c r="O1171" s="128" t="str">
        <f t="shared" si="53"/>
        <v>#VALUE!</v>
      </c>
      <c r="P1171" s="4" t="str">
        <f t="shared" si="12"/>
        <v>NO RX</v>
      </c>
      <c r="Q1171" s="4" t="b">
        <v>0</v>
      </c>
      <c r="R1171" s="4" t="str">
        <f t="shared" si="54"/>
        <v>LOW</v>
      </c>
      <c r="S1171" s="3"/>
      <c r="T1171" s="3" t="str">
        <f t="shared" si="42"/>
        <v> - </v>
      </c>
      <c r="U1171" s="4" t="str">
        <f t="shared" si="15"/>
        <v>DUE COMM</v>
      </c>
      <c r="V1171" s="4" t="str">
        <f t="shared" si="16"/>
        <v> </v>
      </c>
      <c r="W1171" s="123"/>
      <c r="X1171" s="123"/>
      <c r="Y1171" s="123"/>
      <c r="Z1171" s="123"/>
      <c r="AA1171" s="123"/>
      <c r="AB1171" s="123"/>
      <c r="AC1171" s="123"/>
      <c r="AD1171" s="123"/>
      <c r="AE1171" s="123"/>
    </row>
    <row r="1172">
      <c r="A1172" s="127">
        <v>14233.0</v>
      </c>
      <c r="B1172" s="2" t="s">
        <v>6461</v>
      </c>
      <c r="C1172" s="122" t="b">
        <v>0</v>
      </c>
      <c r="D1172" s="3" t="s">
        <v>6461</v>
      </c>
      <c r="E1172" s="128" t="str">
        <f t="shared" si="43"/>
        <v>#VALUE!</v>
      </c>
      <c r="F1172" s="128" t="str">
        <f t="shared" si="44"/>
        <v>#VALUE!</v>
      </c>
      <c r="G1172" s="128" t="str">
        <f t="shared" si="45"/>
        <v>#VALUE!</v>
      </c>
      <c r="H1172" s="128" t="str">
        <f t="shared" si="46"/>
        <v>#VALUE!</v>
      </c>
      <c r="I1172" s="128" t="str">
        <f t="shared" si="47"/>
        <v>#VALUE!</v>
      </c>
      <c r="J1172" s="128" t="str">
        <f t="shared" si="48"/>
        <v>#VALUE!</v>
      </c>
      <c r="K1172" s="128" t="str">
        <f t="shared" si="49"/>
        <v>#VALUE!</v>
      </c>
      <c r="L1172" s="128" t="str">
        <f t="shared" si="50"/>
        <v>#VALUE!</v>
      </c>
      <c r="M1172" s="128" t="str">
        <f t="shared" si="51"/>
        <v>#VALUE!</v>
      </c>
      <c r="N1172" s="128" t="str">
        <f t="shared" si="52"/>
        <v>#VALUE!</v>
      </c>
      <c r="O1172" s="128" t="str">
        <f t="shared" si="53"/>
        <v>#VALUE!</v>
      </c>
      <c r="P1172" s="4" t="str">
        <f t="shared" si="12"/>
        <v>NO RX</v>
      </c>
      <c r="Q1172" s="4" t="b">
        <v>0</v>
      </c>
      <c r="R1172" s="4" t="str">
        <f t="shared" si="54"/>
        <v>LOW</v>
      </c>
      <c r="S1172" s="3"/>
      <c r="T1172" s="3" t="str">
        <f t="shared" si="42"/>
        <v> - </v>
      </c>
      <c r="U1172" s="4" t="str">
        <f t="shared" si="15"/>
        <v>DUE COMM</v>
      </c>
      <c r="V1172" s="4" t="str">
        <f t="shared" si="16"/>
        <v> </v>
      </c>
      <c r="W1172" s="123"/>
      <c r="X1172" s="123"/>
      <c r="Y1172" s="123"/>
      <c r="Z1172" s="123"/>
      <c r="AA1172" s="123"/>
      <c r="AB1172" s="123"/>
      <c r="AC1172" s="123"/>
      <c r="AD1172" s="123"/>
      <c r="AE1172" s="123"/>
    </row>
    <row r="1173">
      <c r="A1173" s="130">
        <v>14236.0</v>
      </c>
      <c r="B1173" s="131" t="s">
        <v>6888</v>
      </c>
      <c r="C1173" s="139" t="b">
        <v>1</v>
      </c>
      <c r="D1173" s="133">
        <v>44496.0</v>
      </c>
      <c r="E1173" s="134" t="str">
        <f t="shared" si="43"/>
        <v>OPI RX</v>
      </c>
      <c r="F1173" s="128" t="str">
        <f t="shared" si="44"/>
        <v>#VALUE!</v>
      </c>
      <c r="G1173" s="128" t="str">
        <f t="shared" si="45"/>
        <v>#VALUE!</v>
      </c>
      <c r="H1173" s="134" t="str">
        <f t="shared" si="46"/>
        <v>OPI RX</v>
      </c>
      <c r="I1173" s="128" t="str">
        <f t="shared" si="47"/>
        <v>#VALUE!</v>
      </c>
      <c r="J1173" s="128" t="str">
        <f t="shared" si="48"/>
        <v>#VALUE!</v>
      </c>
      <c r="K1173" s="128" t="str">
        <f t="shared" si="49"/>
        <v>#VALUE!</v>
      </c>
      <c r="L1173" s="128" t="str">
        <f t="shared" si="50"/>
        <v>#VALUE!</v>
      </c>
      <c r="M1173" s="128" t="str">
        <f t="shared" si="51"/>
        <v>#VALUE!</v>
      </c>
      <c r="N1173" s="128" t="str">
        <f t="shared" si="52"/>
        <v>#VALUE!</v>
      </c>
      <c r="O1173" s="128" t="str">
        <f t="shared" si="53"/>
        <v>#VALUE!</v>
      </c>
      <c r="P1173" s="135" t="str">
        <f t="shared" si="12"/>
        <v>OPIOIDS</v>
      </c>
      <c r="Q1173" s="4" t="b">
        <v>0</v>
      </c>
      <c r="R1173" s="4" t="str">
        <f t="shared" si="54"/>
        <v>LOW</v>
      </c>
      <c r="S1173" s="3">
        <v>44222.0</v>
      </c>
      <c r="T1173" s="136">
        <f t="shared" si="42"/>
        <v>44496</v>
      </c>
      <c r="U1173" s="4" t="str">
        <f t="shared" si="15"/>
        <v> </v>
      </c>
      <c r="V1173" s="4" t="str">
        <f t="shared" si="16"/>
        <v> </v>
      </c>
      <c r="W1173" s="123"/>
      <c r="X1173" s="123"/>
      <c r="Y1173" s="123"/>
      <c r="Z1173" s="123"/>
      <c r="AA1173" s="123"/>
      <c r="AB1173" s="123"/>
      <c r="AC1173" s="123"/>
      <c r="AD1173" s="123"/>
      <c r="AE1173" s="123"/>
    </row>
    <row r="1174">
      <c r="A1174" s="142">
        <v>14238.0</v>
      </c>
      <c r="B1174" s="2" t="s">
        <v>6461</v>
      </c>
      <c r="C1174" s="124" t="b">
        <v>0</v>
      </c>
      <c r="D1174" s="3" t="s">
        <v>6461</v>
      </c>
      <c r="E1174" s="128" t="str">
        <f t="shared" si="43"/>
        <v>#VALUE!</v>
      </c>
      <c r="F1174" s="128" t="str">
        <f t="shared" si="44"/>
        <v>#VALUE!</v>
      </c>
      <c r="G1174" s="128" t="str">
        <f t="shared" si="45"/>
        <v>#VALUE!</v>
      </c>
      <c r="H1174" s="128" t="str">
        <f t="shared" si="46"/>
        <v>#VALUE!</v>
      </c>
      <c r="I1174" s="128" t="str">
        <f t="shared" si="47"/>
        <v>#VALUE!</v>
      </c>
      <c r="J1174" s="128" t="str">
        <f t="shared" si="48"/>
        <v>#VALUE!</v>
      </c>
      <c r="K1174" s="128" t="str">
        <f t="shared" si="49"/>
        <v>#VALUE!</v>
      </c>
      <c r="L1174" s="128" t="str">
        <f t="shared" si="50"/>
        <v>#VALUE!</v>
      </c>
      <c r="M1174" s="128" t="str">
        <f t="shared" si="51"/>
        <v>#VALUE!</v>
      </c>
      <c r="N1174" s="128" t="str">
        <f t="shared" si="52"/>
        <v>#VALUE!</v>
      </c>
      <c r="O1174" s="128" t="str">
        <f t="shared" si="53"/>
        <v>#VALUE!</v>
      </c>
      <c r="P1174" s="4" t="str">
        <f t="shared" si="12"/>
        <v>NO RX</v>
      </c>
      <c r="Q1174" s="4" t="b">
        <v>0</v>
      </c>
      <c r="R1174" s="4" t="str">
        <f t="shared" si="54"/>
        <v>LOW</v>
      </c>
      <c r="S1174" s="3"/>
      <c r="T1174" s="3" t="str">
        <f t="shared" si="42"/>
        <v> - </v>
      </c>
      <c r="U1174" s="4" t="str">
        <f t="shared" si="15"/>
        <v>DUE COMM</v>
      </c>
      <c r="V1174" s="4" t="str">
        <f t="shared" si="16"/>
        <v> </v>
      </c>
      <c r="W1174" s="123"/>
      <c r="X1174" s="123"/>
      <c r="Y1174" s="123"/>
      <c r="Z1174" s="123"/>
      <c r="AA1174" s="123"/>
      <c r="AB1174" s="123"/>
      <c r="AC1174" s="123"/>
      <c r="AD1174" s="123"/>
      <c r="AE1174" s="123"/>
    </row>
    <row r="1175">
      <c r="A1175" s="127">
        <v>14239.0</v>
      </c>
      <c r="B1175" s="2" t="s">
        <v>6464</v>
      </c>
      <c r="C1175" s="124" t="b">
        <v>0</v>
      </c>
      <c r="D1175" s="3" t="s">
        <v>6461</v>
      </c>
      <c r="E1175" s="128" t="str">
        <f t="shared" si="43"/>
        <v>#VALUE!</v>
      </c>
      <c r="F1175" s="134" t="str">
        <f t="shared" si="44"/>
        <v>OPI RX</v>
      </c>
      <c r="G1175" s="128" t="str">
        <f t="shared" si="45"/>
        <v>#VALUE!</v>
      </c>
      <c r="H1175" s="128" t="str">
        <f t="shared" si="46"/>
        <v>#VALUE!</v>
      </c>
      <c r="I1175" s="128" t="str">
        <f t="shared" si="47"/>
        <v>#VALUE!</v>
      </c>
      <c r="J1175" s="128" t="str">
        <f t="shared" si="48"/>
        <v>#VALUE!</v>
      </c>
      <c r="K1175" s="128" t="str">
        <f t="shared" si="49"/>
        <v>#VALUE!</v>
      </c>
      <c r="L1175" s="128" t="str">
        <f t="shared" si="50"/>
        <v>#VALUE!</v>
      </c>
      <c r="M1175" s="128" t="str">
        <f t="shared" si="51"/>
        <v>#VALUE!</v>
      </c>
      <c r="N1175" s="128" t="str">
        <f t="shared" si="52"/>
        <v>#VALUE!</v>
      </c>
      <c r="O1175" s="128" t="str">
        <f t="shared" si="53"/>
        <v>#VALUE!</v>
      </c>
      <c r="P1175" s="135" t="str">
        <f t="shared" si="12"/>
        <v>OPIOIDS</v>
      </c>
      <c r="Q1175" s="2" t="b">
        <v>1</v>
      </c>
      <c r="R1175" s="135" t="str">
        <f t="shared" si="54"/>
        <v>HIGH</v>
      </c>
      <c r="S1175" s="3"/>
      <c r="T1175" s="3" t="str">
        <f t="shared" si="42"/>
        <v> - </v>
      </c>
      <c r="U1175" s="4" t="str">
        <f t="shared" si="15"/>
        <v>DUE COMM</v>
      </c>
      <c r="V1175" s="4" t="str">
        <f t="shared" si="16"/>
        <v> </v>
      </c>
      <c r="W1175" s="123"/>
      <c r="X1175" s="123"/>
      <c r="Y1175" s="123"/>
      <c r="Z1175" s="123"/>
      <c r="AA1175" s="123"/>
      <c r="AB1175" s="123"/>
      <c r="AC1175" s="123"/>
      <c r="AD1175" s="123"/>
      <c r="AE1175" s="123"/>
    </row>
    <row r="1176">
      <c r="A1176" s="142">
        <v>14240.0</v>
      </c>
      <c r="B1176" s="143" t="s">
        <v>6465</v>
      </c>
      <c r="C1176" s="124" t="b">
        <v>0</v>
      </c>
      <c r="D1176" s="3" t="s">
        <v>6461</v>
      </c>
      <c r="E1176" s="134" t="str">
        <f t="shared" si="43"/>
        <v>OPI RX</v>
      </c>
      <c r="F1176" s="128" t="str">
        <f t="shared" si="44"/>
        <v>#VALUE!</v>
      </c>
      <c r="G1176" s="128" t="str">
        <f t="shared" si="45"/>
        <v>#VALUE!</v>
      </c>
      <c r="H1176" s="128" t="str">
        <f t="shared" si="46"/>
        <v>#VALUE!</v>
      </c>
      <c r="I1176" s="128" t="str">
        <f t="shared" si="47"/>
        <v>#VALUE!</v>
      </c>
      <c r="J1176" s="128" t="str">
        <f t="shared" si="48"/>
        <v>#VALUE!</v>
      </c>
      <c r="K1176" s="128" t="str">
        <f t="shared" si="49"/>
        <v>#VALUE!</v>
      </c>
      <c r="L1176" s="128" t="str">
        <f t="shared" si="50"/>
        <v>#VALUE!</v>
      </c>
      <c r="M1176" s="128" t="str">
        <f t="shared" si="51"/>
        <v>#VALUE!</v>
      </c>
      <c r="N1176" s="128" t="str">
        <f t="shared" si="52"/>
        <v>#VALUE!</v>
      </c>
      <c r="O1176" s="128" t="str">
        <f t="shared" si="53"/>
        <v>#VALUE!</v>
      </c>
      <c r="P1176" s="135" t="str">
        <f t="shared" si="12"/>
        <v>OPIOIDS</v>
      </c>
      <c r="Q1176" s="4" t="b">
        <v>0</v>
      </c>
      <c r="R1176" s="4" t="str">
        <f t="shared" si="54"/>
        <v>LOW</v>
      </c>
      <c r="S1176" s="3"/>
      <c r="T1176" s="3" t="str">
        <f t="shared" si="42"/>
        <v> - </v>
      </c>
      <c r="U1176" s="4" t="str">
        <f t="shared" si="15"/>
        <v>DUE COMM</v>
      </c>
      <c r="V1176" s="4" t="str">
        <f t="shared" si="16"/>
        <v> </v>
      </c>
      <c r="W1176" s="123"/>
      <c r="X1176" s="123"/>
      <c r="Y1176" s="123"/>
      <c r="Z1176" s="123"/>
      <c r="AA1176" s="123"/>
      <c r="AB1176" s="123"/>
      <c r="AC1176" s="123"/>
      <c r="AD1176" s="123"/>
      <c r="AE1176" s="123"/>
    </row>
    <row r="1177">
      <c r="A1177" s="142">
        <v>14241.0</v>
      </c>
      <c r="B1177" s="2" t="s">
        <v>6461</v>
      </c>
      <c r="C1177" s="124" t="b">
        <v>0</v>
      </c>
      <c r="D1177" s="3" t="s">
        <v>6461</v>
      </c>
      <c r="E1177" s="128" t="str">
        <f t="shared" si="43"/>
        <v>#VALUE!</v>
      </c>
      <c r="F1177" s="128" t="str">
        <f t="shared" si="44"/>
        <v>#VALUE!</v>
      </c>
      <c r="G1177" s="128" t="str">
        <f t="shared" si="45"/>
        <v>#VALUE!</v>
      </c>
      <c r="H1177" s="128" t="str">
        <f t="shared" si="46"/>
        <v>#VALUE!</v>
      </c>
      <c r="I1177" s="128" t="str">
        <f t="shared" si="47"/>
        <v>#VALUE!</v>
      </c>
      <c r="J1177" s="128" t="str">
        <f t="shared" si="48"/>
        <v>#VALUE!</v>
      </c>
      <c r="K1177" s="128" t="str">
        <f t="shared" si="49"/>
        <v>#VALUE!</v>
      </c>
      <c r="L1177" s="128" t="str">
        <f t="shared" si="50"/>
        <v>#VALUE!</v>
      </c>
      <c r="M1177" s="128" t="str">
        <f t="shared" si="51"/>
        <v>#VALUE!</v>
      </c>
      <c r="N1177" s="128" t="str">
        <f t="shared" si="52"/>
        <v>#VALUE!</v>
      </c>
      <c r="O1177" s="128" t="str">
        <f t="shared" si="53"/>
        <v>#VALUE!</v>
      </c>
      <c r="P1177" s="4" t="str">
        <f t="shared" si="12"/>
        <v>NO RX</v>
      </c>
      <c r="Q1177" s="4" t="b">
        <v>0</v>
      </c>
      <c r="R1177" s="4" t="str">
        <f t="shared" si="54"/>
        <v>LOW</v>
      </c>
      <c r="S1177" s="3"/>
      <c r="T1177" s="3" t="str">
        <f t="shared" si="42"/>
        <v> - </v>
      </c>
      <c r="U1177" s="4" t="str">
        <f t="shared" si="15"/>
        <v>DUE COMM</v>
      </c>
      <c r="V1177" s="4" t="str">
        <f t="shared" si="16"/>
        <v> </v>
      </c>
      <c r="W1177" s="123"/>
      <c r="X1177" s="123"/>
      <c r="Y1177" s="123"/>
      <c r="Z1177" s="123"/>
      <c r="AA1177" s="123"/>
      <c r="AB1177" s="123"/>
      <c r="AC1177" s="123"/>
      <c r="AD1177" s="123"/>
      <c r="AE1177" s="123"/>
    </row>
    <row r="1178">
      <c r="A1178" s="137">
        <v>14242.0</v>
      </c>
      <c r="B1178" s="131" t="s">
        <v>6461</v>
      </c>
      <c r="C1178" s="139" t="b">
        <v>1</v>
      </c>
      <c r="D1178" s="133">
        <v>44480.0</v>
      </c>
      <c r="E1178" s="128" t="str">
        <f t="shared" si="43"/>
        <v>#VALUE!</v>
      </c>
      <c r="F1178" s="128" t="str">
        <f t="shared" si="44"/>
        <v>#VALUE!</v>
      </c>
      <c r="G1178" s="128" t="str">
        <f t="shared" si="45"/>
        <v>#VALUE!</v>
      </c>
      <c r="H1178" s="128" t="str">
        <f t="shared" si="46"/>
        <v>#VALUE!</v>
      </c>
      <c r="I1178" s="128" t="str">
        <f t="shared" si="47"/>
        <v>#VALUE!</v>
      </c>
      <c r="J1178" s="128" t="str">
        <f t="shared" si="48"/>
        <v>#VALUE!</v>
      </c>
      <c r="K1178" s="128" t="str">
        <f t="shared" si="49"/>
        <v>#VALUE!</v>
      </c>
      <c r="L1178" s="128" t="str">
        <f t="shared" si="50"/>
        <v>#VALUE!</v>
      </c>
      <c r="M1178" s="128" t="str">
        <f t="shared" si="51"/>
        <v>#VALUE!</v>
      </c>
      <c r="N1178" s="128" t="str">
        <f t="shared" si="52"/>
        <v>#VALUE!</v>
      </c>
      <c r="O1178" s="128" t="str">
        <f t="shared" si="53"/>
        <v>#VALUE!</v>
      </c>
      <c r="P1178" s="4" t="str">
        <f t="shared" si="12"/>
        <v>NO RX</v>
      </c>
      <c r="Q1178" s="4" t="b">
        <v>0</v>
      </c>
      <c r="R1178" s="4" t="str">
        <f t="shared" si="54"/>
        <v>LOW</v>
      </c>
      <c r="S1178" s="3">
        <v>44257.0</v>
      </c>
      <c r="T1178" s="136">
        <f t="shared" si="42"/>
        <v>44480</v>
      </c>
      <c r="U1178" s="4" t="str">
        <f t="shared" si="15"/>
        <v> </v>
      </c>
      <c r="V1178" s="4" t="str">
        <f t="shared" si="16"/>
        <v> </v>
      </c>
      <c r="W1178" s="123"/>
      <c r="X1178" s="123"/>
      <c r="Y1178" s="123"/>
      <c r="Z1178" s="123"/>
      <c r="AA1178" s="123"/>
      <c r="AB1178" s="123"/>
      <c r="AC1178" s="123"/>
      <c r="AD1178" s="123"/>
      <c r="AE1178" s="123"/>
    </row>
    <row r="1179">
      <c r="A1179" s="142">
        <v>14243.0</v>
      </c>
      <c r="B1179" s="2" t="s">
        <v>6461</v>
      </c>
      <c r="C1179" s="122" t="b">
        <v>0</v>
      </c>
      <c r="D1179" s="3" t="s">
        <v>6461</v>
      </c>
      <c r="E1179" s="128" t="str">
        <f t="shared" si="43"/>
        <v>#VALUE!</v>
      </c>
      <c r="F1179" s="128" t="str">
        <f t="shared" si="44"/>
        <v>#VALUE!</v>
      </c>
      <c r="G1179" s="128" t="str">
        <f t="shared" si="45"/>
        <v>#VALUE!</v>
      </c>
      <c r="H1179" s="128" t="str">
        <f t="shared" si="46"/>
        <v>#VALUE!</v>
      </c>
      <c r="I1179" s="128" t="str">
        <f t="shared" si="47"/>
        <v>#VALUE!</v>
      </c>
      <c r="J1179" s="128" t="str">
        <f t="shared" si="48"/>
        <v>#VALUE!</v>
      </c>
      <c r="K1179" s="128" t="str">
        <f t="shared" si="49"/>
        <v>#VALUE!</v>
      </c>
      <c r="L1179" s="128" t="str">
        <f t="shared" si="50"/>
        <v>#VALUE!</v>
      </c>
      <c r="M1179" s="128" t="str">
        <f t="shared" si="51"/>
        <v>#VALUE!</v>
      </c>
      <c r="N1179" s="128" t="str">
        <f t="shared" si="52"/>
        <v>#VALUE!</v>
      </c>
      <c r="O1179" s="128" t="str">
        <f t="shared" si="53"/>
        <v>#VALUE!</v>
      </c>
      <c r="P1179" s="4" t="str">
        <f t="shared" si="12"/>
        <v>NO RX</v>
      </c>
      <c r="Q1179" s="2" t="b">
        <v>0</v>
      </c>
      <c r="R1179" s="4" t="str">
        <f t="shared" si="54"/>
        <v>LOW</v>
      </c>
      <c r="S1179" s="3"/>
      <c r="T1179" s="3" t="str">
        <f t="shared" si="42"/>
        <v> - </v>
      </c>
      <c r="U1179" s="4" t="str">
        <f t="shared" si="15"/>
        <v>DUE COMM</v>
      </c>
      <c r="V1179" s="4" t="str">
        <f t="shared" si="16"/>
        <v> </v>
      </c>
      <c r="W1179" s="123"/>
      <c r="X1179" s="123"/>
      <c r="Y1179" s="123"/>
      <c r="Z1179" s="123"/>
      <c r="AA1179" s="123"/>
      <c r="AB1179" s="123"/>
      <c r="AC1179" s="123"/>
      <c r="AD1179" s="123"/>
      <c r="AE1179" s="123"/>
    </row>
    <row r="1180">
      <c r="A1180" s="137">
        <v>14248.0</v>
      </c>
      <c r="B1180" s="138" t="s">
        <v>6889</v>
      </c>
      <c r="C1180" s="139" t="b">
        <v>1</v>
      </c>
      <c r="D1180" s="133">
        <v>44502.0</v>
      </c>
      <c r="E1180" s="128" t="str">
        <f t="shared" si="43"/>
        <v>#VALUE!</v>
      </c>
      <c r="F1180" s="134" t="str">
        <f t="shared" si="44"/>
        <v>OPI RX</v>
      </c>
      <c r="G1180" s="128" t="str">
        <f t="shared" si="45"/>
        <v>#VALUE!</v>
      </c>
      <c r="H1180" s="134" t="str">
        <f t="shared" si="46"/>
        <v>OPI RX</v>
      </c>
      <c r="I1180" s="128" t="str">
        <f t="shared" si="47"/>
        <v>#VALUE!</v>
      </c>
      <c r="J1180" s="128" t="str">
        <f t="shared" si="48"/>
        <v>#VALUE!</v>
      </c>
      <c r="K1180" s="128" t="str">
        <f t="shared" si="49"/>
        <v>#VALUE!</v>
      </c>
      <c r="L1180" s="128" t="str">
        <f t="shared" si="50"/>
        <v>#VALUE!</v>
      </c>
      <c r="M1180" s="128" t="str">
        <f t="shared" si="51"/>
        <v>#VALUE!</v>
      </c>
      <c r="N1180" s="128" t="str">
        <f t="shared" si="52"/>
        <v>#VALUE!</v>
      </c>
      <c r="O1180" s="128" t="str">
        <f t="shared" si="53"/>
        <v>#VALUE!</v>
      </c>
      <c r="P1180" s="135" t="str">
        <f t="shared" si="12"/>
        <v>OPIOIDS</v>
      </c>
      <c r="Q1180" s="4" t="b">
        <v>1</v>
      </c>
      <c r="R1180" s="135" t="str">
        <f t="shared" si="54"/>
        <v>HIGH</v>
      </c>
      <c r="S1180" s="3">
        <v>44210.0</v>
      </c>
      <c r="T1180" s="136">
        <f t="shared" si="42"/>
        <v>44502</v>
      </c>
      <c r="U1180" s="4" t="str">
        <f t="shared" si="15"/>
        <v>DUE COMM</v>
      </c>
      <c r="V1180" s="4" t="str">
        <f t="shared" si="16"/>
        <v> </v>
      </c>
      <c r="W1180" s="123"/>
      <c r="X1180" s="123"/>
      <c r="Y1180" s="123"/>
      <c r="Z1180" s="123"/>
      <c r="AA1180" s="123"/>
      <c r="AB1180" s="123"/>
      <c r="AC1180" s="123"/>
      <c r="AD1180" s="123"/>
      <c r="AE1180" s="123"/>
    </row>
    <row r="1181">
      <c r="A1181" s="137">
        <v>14249.0</v>
      </c>
      <c r="B1181" s="138" t="s">
        <v>6463</v>
      </c>
      <c r="C1181" s="132" t="b">
        <v>1</v>
      </c>
      <c r="D1181" s="133">
        <v>44559.0</v>
      </c>
      <c r="E1181" s="128" t="str">
        <f t="shared" si="43"/>
        <v>#VALUE!</v>
      </c>
      <c r="F1181" s="134" t="str">
        <f t="shared" si="44"/>
        <v>OPI RX</v>
      </c>
      <c r="G1181" s="128" t="str">
        <f t="shared" si="45"/>
        <v>#VALUE!</v>
      </c>
      <c r="H1181" s="128" t="str">
        <f t="shared" si="46"/>
        <v>#VALUE!</v>
      </c>
      <c r="I1181" s="128" t="str">
        <f t="shared" si="47"/>
        <v>#VALUE!</v>
      </c>
      <c r="J1181" s="128" t="str">
        <f t="shared" si="48"/>
        <v>#VALUE!</v>
      </c>
      <c r="K1181" s="128" t="str">
        <f t="shared" si="49"/>
        <v>#VALUE!</v>
      </c>
      <c r="L1181" s="128" t="str">
        <f t="shared" si="50"/>
        <v>#VALUE!</v>
      </c>
      <c r="M1181" s="128" t="str">
        <f t="shared" si="51"/>
        <v>#VALUE!</v>
      </c>
      <c r="N1181" s="128" t="str">
        <f t="shared" si="52"/>
        <v>#VALUE!</v>
      </c>
      <c r="O1181" s="128" t="str">
        <f t="shared" si="53"/>
        <v>#VALUE!</v>
      </c>
      <c r="P1181" s="135" t="str">
        <f t="shared" si="12"/>
        <v>OPIOIDS</v>
      </c>
      <c r="Q1181" s="4" t="b">
        <v>0</v>
      </c>
      <c r="R1181" s="4" t="str">
        <f t="shared" si="54"/>
        <v>LOW</v>
      </c>
      <c r="S1181" s="3">
        <v>44463.0</v>
      </c>
      <c r="T1181" s="136">
        <f t="shared" si="42"/>
        <v>44559</v>
      </c>
      <c r="U1181" s="4" t="str">
        <f t="shared" si="15"/>
        <v> </v>
      </c>
      <c r="V1181" s="4" t="str">
        <f t="shared" si="16"/>
        <v> </v>
      </c>
      <c r="W1181" s="123"/>
      <c r="X1181" s="123"/>
      <c r="Y1181" s="123"/>
      <c r="Z1181" s="123"/>
      <c r="AA1181" s="123"/>
      <c r="AB1181" s="123"/>
      <c r="AC1181" s="123"/>
      <c r="AD1181" s="123"/>
      <c r="AE1181" s="123"/>
    </row>
    <row r="1182">
      <c r="A1182" s="142">
        <v>14254.0</v>
      </c>
      <c r="B1182" s="2" t="s">
        <v>6461</v>
      </c>
      <c r="C1182" s="122" t="b">
        <v>0</v>
      </c>
      <c r="D1182" s="3" t="s">
        <v>6461</v>
      </c>
      <c r="E1182" s="128" t="str">
        <f t="shared" si="43"/>
        <v>#VALUE!</v>
      </c>
      <c r="F1182" s="128" t="str">
        <f t="shared" si="44"/>
        <v>#VALUE!</v>
      </c>
      <c r="G1182" s="128" t="str">
        <f t="shared" si="45"/>
        <v>#VALUE!</v>
      </c>
      <c r="H1182" s="128" t="str">
        <f t="shared" si="46"/>
        <v>#VALUE!</v>
      </c>
      <c r="I1182" s="128" t="str">
        <f t="shared" si="47"/>
        <v>#VALUE!</v>
      </c>
      <c r="J1182" s="128" t="str">
        <f t="shared" si="48"/>
        <v>#VALUE!</v>
      </c>
      <c r="K1182" s="128" t="str">
        <f t="shared" si="49"/>
        <v>#VALUE!</v>
      </c>
      <c r="L1182" s="128" t="str">
        <f t="shared" si="50"/>
        <v>#VALUE!</v>
      </c>
      <c r="M1182" s="128" t="str">
        <f t="shared" si="51"/>
        <v>#VALUE!</v>
      </c>
      <c r="N1182" s="128" t="str">
        <f t="shared" si="52"/>
        <v>#VALUE!</v>
      </c>
      <c r="O1182" s="128" t="str">
        <f t="shared" si="53"/>
        <v>#VALUE!</v>
      </c>
      <c r="P1182" s="4" t="str">
        <f t="shared" si="12"/>
        <v>NO RX</v>
      </c>
      <c r="Q1182" s="4" t="b">
        <v>0</v>
      </c>
      <c r="R1182" s="4" t="str">
        <f t="shared" si="54"/>
        <v>LOW</v>
      </c>
      <c r="S1182" s="3"/>
      <c r="T1182" s="3" t="str">
        <f t="shared" si="42"/>
        <v> - </v>
      </c>
      <c r="U1182" s="4" t="str">
        <f t="shared" si="15"/>
        <v>DUE COMM</v>
      </c>
      <c r="V1182" s="4" t="str">
        <f t="shared" si="16"/>
        <v> </v>
      </c>
      <c r="W1182" s="123"/>
      <c r="X1182" s="123"/>
      <c r="Y1182" s="123"/>
      <c r="Z1182" s="123"/>
      <c r="AA1182" s="123"/>
      <c r="AB1182" s="123"/>
      <c r="AC1182" s="123"/>
      <c r="AD1182" s="123"/>
      <c r="AE1182" s="123"/>
    </row>
    <row r="1183">
      <c r="A1183" s="142">
        <v>14257.0</v>
      </c>
      <c r="B1183" s="143" t="s">
        <v>6697</v>
      </c>
      <c r="C1183" s="124" t="b">
        <v>0</v>
      </c>
      <c r="D1183" s="3" t="s">
        <v>6461</v>
      </c>
      <c r="E1183" s="128" t="str">
        <f t="shared" si="43"/>
        <v>#VALUE!</v>
      </c>
      <c r="F1183" s="128" t="str">
        <f t="shared" si="44"/>
        <v>#VALUE!</v>
      </c>
      <c r="G1183" s="134" t="str">
        <f t="shared" si="45"/>
        <v>OPI RX</v>
      </c>
      <c r="H1183" s="128" t="str">
        <f t="shared" si="46"/>
        <v>#VALUE!</v>
      </c>
      <c r="I1183" s="128" t="str">
        <f t="shared" si="47"/>
        <v>#VALUE!</v>
      </c>
      <c r="J1183" s="128" t="str">
        <f t="shared" si="48"/>
        <v>#VALUE!</v>
      </c>
      <c r="K1183" s="128" t="str">
        <f t="shared" si="49"/>
        <v>#VALUE!</v>
      </c>
      <c r="L1183" s="128" t="str">
        <f t="shared" si="50"/>
        <v>#VALUE!</v>
      </c>
      <c r="M1183" s="128" t="str">
        <f t="shared" si="51"/>
        <v>#VALUE!</v>
      </c>
      <c r="N1183" s="128" t="str">
        <f t="shared" si="52"/>
        <v>#VALUE!</v>
      </c>
      <c r="O1183" s="128" t="str">
        <f t="shared" si="53"/>
        <v>#VALUE!</v>
      </c>
      <c r="P1183" s="135" t="str">
        <f t="shared" si="12"/>
        <v>OPIOIDS</v>
      </c>
      <c r="Q1183" s="4" t="b">
        <v>0</v>
      </c>
      <c r="R1183" s="4" t="str">
        <f t="shared" si="54"/>
        <v>LOW</v>
      </c>
      <c r="S1183" s="3"/>
      <c r="T1183" s="3" t="str">
        <f t="shared" si="42"/>
        <v> - </v>
      </c>
      <c r="U1183" s="4" t="str">
        <f t="shared" si="15"/>
        <v>DUE COMM</v>
      </c>
      <c r="V1183" s="4" t="str">
        <f t="shared" si="16"/>
        <v> </v>
      </c>
      <c r="W1183" s="123"/>
      <c r="X1183" s="123"/>
      <c r="Y1183" s="123"/>
      <c r="Z1183" s="123"/>
      <c r="AA1183" s="123"/>
      <c r="AB1183" s="123"/>
      <c r="AC1183" s="123"/>
      <c r="AD1183" s="123"/>
      <c r="AE1183" s="123"/>
    </row>
    <row r="1184">
      <c r="A1184" s="142">
        <v>14258.0</v>
      </c>
      <c r="B1184" s="2" t="s">
        <v>6461</v>
      </c>
      <c r="C1184" s="124" t="b">
        <v>0</v>
      </c>
      <c r="D1184" s="3" t="s">
        <v>6461</v>
      </c>
      <c r="E1184" s="128" t="str">
        <f t="shared" si="43"/>
        <v>#VALUE!</v>
      </c>
      <c r="F1184" s="128" t="str">
        <f t="shared" si="44"/>
        <v>#VALUE!</v>
      </c>
      <c r="G1184" s="128" t="str">
        <f t="shared" si="45"/>
        <v>#VALUE!</v>
      </c>
      <c r="H1184" s="128" t="str">
        <f t="shared" si="46"/>
        <v>#VALUE!</v>
      </c>
      <c r="I1184" s="128" t="str">
        <f t="shared" si="47"/>
        <v>#VALUE!</v>
      </c>
      <c r="J1184" s="128" t="str">
        <f t="shared" si="48"/>
        <v>#VALUE!</v>
      </c>
      <c r="K1184" s="128" t="str">
        <f t="shared" si="49"/>
        <v>#VALUE!</v>
      </c>
      <c r="L1184" s="128" t="str">
        <f t="shared" si="50"/>
        <v>#VALUE!</v>
      </c>
      <c r="M1184" s="128" t="str">
        <f t="shared" si="51"/>
        <v>#VALUE!</v>
      </c>
      <c r="N1184" s="128" t="str">
        <f t="shared" si="52"/>
        <v>#VALUE!</v>
      </c>
      <c r="O1184" s="128" t="str">
        <f t="shared" si="53"/>
        <v>#VALUE!</v>
      </c>
      <c r="P1184" s="4" t="str">
        <f t="shared" si="12"/>
        <v>NO RX</v>
      </c>
      <c r="Q1184" s="4" t="b">
        <v>0</v>
      </c>
      <c r="R1184" s="4" t="str">
        <f t="shared" si="54"/>
        <v>LOW</v>
      </c>
      <c r="S1184" s="3"/>
      <c r="T1184" s="3" t="str">
        <f t="shared" si="42"/>
        <v> - </v>
      </c>
      <c r="U1184" s="4" t="str">
        <f t="shared" si="15"/>
        <v>DUE COMM</v>
      </c>
      <c r="V1184" s="4" t="str">
        <f t="shared" si="16"/>
        <v> </v>
      </c>
      <c r="W1184" s="123"/>
      <c r="X1184" s="123"/>
      <c r="Y1184" s="123"/>
      <c r="Z1184" s="123"/>
      <c r="AA1184" s="123"/>
      <c r="AB1184" s="123"/>
      <c r="AC1184" s="123"/>
      <c r="AD1184" s="123"/>
      <c r="AE1184" s="123"/>
    </row>
    <row r="1185">
      <c r="A1185" s="137">
        <v>14262.0</v>
      </c>
      <c r="B1185" s="138" t="s">
        <v>6890</v>
      </c>
      <c r="C1185" s="139" t="b">
        <v>1</v>
      </c>
      <c r="D1185" s="133">
        <v>44531.0</v>
      </c>
      <c r="E1185" s="128" t="str">
        <f t="shared" si="43"/>
        <v>#VALUE!</v>
      </c>
      <c r="F1185" s="128" t="str">
        <f t="shared" si="44"/>
        <v>#VALUE!</v>
      </c>
      <c r="G1185" s="134" t="str">
        <f t="shared" si="45"/>
        <v>OPI RX</v>
      </c>
      <c r="H1185" s="134" t="str">
        <f t="shared" si="46"/>
        <v>OPI RX</v>
      </c>
      <c r="I1185" s="128" t="str">
        <f t="shared" si="47"/>
        <v>#VALUE!</v>
      </c>
      <c r="J1185" s="128" t="str">
        <f t="shared" si="48"/>
        <v>#VALUE!</v>
      </c>
      <c r="K1185" s="128" t="str">
        <f t="shared" si="49"/>
        <v>#VALUE!</v>
      </c>
      <c r="L1185" s="128" t="str">
        <f t="shared" si="50"/>
        <v>#VALUE!</v>
      </c>
      <c r="M1185" s="128" t="str">
        <f t="shared" si="51"/>
        <v>#VALUE!</v>
      </c>
      <c r="N1185" s="128" t="str">
        <f t="shared" si="52"/>
        <v>#VALUE!</v>
      </c>
      <c r="O1185" s="128" t="str">
        <f t="shared" si="53"/>
        <v>#VALUE!</v>
      </c>
      <c r="P1185" s="135" t="str">
        <f t="shared" si="12"/>
        <v>OPIOIDS</v>
      </c>
      <c r="Q1185" s="4" t="b">
        <v>1</v>
      </c>
      <c r="R1185" s="135" t="str">
        <f t="shared" si="54"/>
        <v>HIGH</v>
      </c>
      <c r="S1185" s="3">
        <v>44222.0</v>
      </c>
      <c r="T1185" s="136">
        <f t="shared" si="42"/>
        <v>44531</v>
      </c>
      <c r="U1185" s="4" t="str">
        <f t="shared" si="15"/>
        <v> </v>
      </c>
      <c r="V1185" s="4" t="str">
        <f t="shared" si="16"/>
        <v> </v>
      </c>
      <c r="W1185" s="123"/>
      <c r="X1185" s="123"/>
      <c r="Y1185" s="123"/>
      <c r="Z1185" s="123"/>
      <c r="AA1185" s="123"/>
      <c r="AB1185" s="123"/>
      <c r="AC1185" s="123"/>
      <c r="AD1185" s="123"/>
      <c r="AE1185" s="123"/>
    </row>
    <row r="1186">
      <c r="A1186" s="137">
        <v>14263.0</v>
      </c>
      <c r="B1186" s="138" t="s">
        <v>6891</v>
      </c>
      <c r="C1186" s="139" t="b">
        <v>1</v>
      </c>
      <c r="D1186" s="133">
        <v>44498.0</v>
      </c>
      <c r="E1186" s="134" t="str">
        <f t="shared" si="43"/>
        <v>OPI RX</v>
      </c>
      <c r="F1186" s="128" t="str">
        <f t="shared" si="44"/>
        <v>#VALUE!</v>
      </c>
      <c r="G1186" s="128" t="str">
        <f t="shared" si="45"/>
        <v>#VALUE!</v>
      </c>
      <c r="H1186" s="128" t="str">
        <f t="shared" si="46"/>
        <v>#VALUE!</v>
      </c>
      <c r="I1186" s="128" t="str">
        <f t="shared" si="47"/>
        <v>#VALUE!</v>
      </c>
      <c r="J1186" s="128" t="str">
        <f t="shared" si="48"/>
        <v>#VALUE!</v>
      </c>
      <c r="K1186" s="128" t="str">
        <f t="shared" si="49"/>
        <v>#VALUE!</v>
      </c>
      <c r="L1186" s="128" t="str">
        <f t="shared" si="50"/>
        <v>#VALUE!</v>
      </c>
      <c r="M1186" s="134" t="str">
        <f t="shared" si="51"/>
        <v>OPI RX</v>
      </c>
      <c r="N1186" s="128" t="str">
        <f t="shared" si="52"/>
        <v>#VALUE!</v>
      </c>
      <c r="O1186" s="128" t="str">
        <f t="shared" si="53"/>
        <v>#VALUE!</v>
      </c>
      <c r="P1186" s="135" t="str">
        <f t="shared" si="12"/>
        <v>OPIOIDS</v>
      </c>
      <c r="Q1186" s="4" t="b">
        <v>0</v>
      </c>
      <c r="R1186" s="4" t="str">
        <f t="shared" si="54"/>
        <v>LOW</v>
      </c>
      <c r="S1186" s="3">
        <v>44216.0</v>
      </c>
      <c r="T1186" s="136">
        <f t="shared" si="42"/>
        <v>44498</v>
      </c>
      <c r="U1186" s="4" t="str">
        <f t="shared" si="15"/>
        <v>DUE COMM</v>
      </c>
      <c r="V1186" s="4" t="str">
        <f t="shared" si="16"/>
        <v> </v>
      </c>
      <c r="W1186" s="123"/>
      <c r="X1186" s="123"/>
      <c r="Y1186" s="123"/>
      <c r="Z1186" s="123"/>
      <c r="AA1186" s="123"/>
      <c r="AB1186" s="123"/>
      <c r="AC1186" s="123"/>
      <c r="AD1186" s="123"/>
      <c r="AE1186" s="123"/>
    </row>
    <row r="1187">
      <c r="A1187" s="142">
        <v>14264.0</v>
      </c>
      <c r="B1187" s="2" t="s">
        <v>6461</v>
      </c>
      <c r="C1187" s="124" t="b">
        <v>0</v>
      </c>
      <c r="D1187" s="3" t="s">
        <v>6461</v>
      </c>
      <c r="E1187" s="128" t="str">
        <f t="shared" si="43"/>
        <v>#VALUE!</v>
      </c>
      <c r="F1187" s="128" t="str">
        <f t="shared" si="44"/>
        <v>#VALUE!</v>
      </c>
      <c r="G1187" s="128" t="str">
        <f t="shared" si="45"/>
        <v>#VALUE!</v>
      </c>
      <c r="H1187" s="128" t="str">
        <f t="shared" si="46"/>
        <v>#VALUE!</v>
      </c>
      <c r="I1187" s="128" t="str">
        <f t="shared" si="47"/>
        <v>#VALUE!</v>
      </c>
      <c r="J1187" s="128" t="str">
        <f t="shared" si="48"/>
        <v>#VALUE!</v>
      </c>
      <c r="K1187" s="128" t="str">
        <f t="shared" si="49"/>
        <v>#VALUE!</v>
      </c>
      <c r="L1187" s="128" t="str">
        <f t="shared" si="50"/>
        <v>#VALUE!</v>
      </c>
      <c r="M1187" s="128" t="str">
        <f t="shared" si="51"/>
        <v>#VALUE!</v>
      </c>
      <c r="N1187" s="128" t="str">
        <f t="shared" si="52"/>
        <v>#VALUE!</v>
      </c>
      <c r="O1187" s="128" t="str">
        <f t="shared" si="53"/>
        <v>#VALUE!</v>
      </c>
      <c r="P1187" s="4" t="str">
        <f t="shared" si="12"/>
        <v>NO RX</v>
      </c>
      <c r="Q1187" s="4" t="b">
        <v>0</v>
      </c>
      <c r="R1187" s="4" t="str">
        <f t="shared" si="54"/>
        <v>LOW</v>
      </c>
      <c r="S1187" s="3"/>
      <c r="T1187" s="3" t="str">
        <f t="shared" si="42"/>
        <v> - </v>
      </c>
      <c r="U1187" s="4" t="str">
        <f t="shared" si="15"/>
        <v>DUE COMM</v>
      </c>
      <c r="V1187" s="4" t="str">
        <f t="shared" si="16"/>
        <v> </v>
      </c>
      <c r="W1187" s="123"/>
      <c r="X1187" s="123"/>
      <c r="Y1187" s="123"/>
      <c r="Z1187" s="123"/>
      <c r="AA1187" s="123"/>
      <c r="AB1187" s="123"/>
      <c r="AC1187" s="123"/>
      <c r="AD1187" s="123"/>
      <c r="AE1187" s="123"/>
    </row>
    <row r="1188">
      <c r="A1188" s="137">
        <v>14267.0</v>
      </c>
      <c r="B1188" s="138" t="s">
        <v>6512</v>
      </c>
      <c r="C1188" s="139" t="b">
        <v>1</v>
      </c>
      <c r="D1188" s="140">
        <v>44577.0</v>
      </c>
      <c r="E1188" s="128" t="str">
        <f t="shared" si="43"/>
        <v>#VALUE!</v>
      </c>
      <c r="F1188" s="128" t="str">
        <f t="shared" si="44"/>
        <v>#VALUE!</v>
      </c>
      <c r="G1188" s="128" t="str">
        <f t="shared" si="45"/>
        <v>#VALUE!</v>
      </c>
      <c r="H1188" s="128" t="str">
        <f t="shared" si="46"/>
        <v>#VALUE!</v>
      </c>
      <c r="I1188" s="128" t="str">
        <f t="shared" si="47"/>
        <v>#VALUE!</v>
      </c>
      <c r="J1188" s="128" t="str">
        <f t="shared" si="48"/>
        <v>#VALUE!</v>
      </c>
      <c r="K1188" s="128" t="str">
        <f t="shared" si="49"/>
        <v>#VALUE!</v>
      </c>
      <c r="L1188" s="128" t="str">
        <f t="shared" si="50"/>
        <v>#VALUE!</v>
      </c>
      <c r="M1188" s="134" t="str">
        <f t="shared" si="51"/>
        <v>OPI RX</v>
      </c>
      <c r="N1188" s="128" t="str">
        <f t="shared" si="52"/>
        <v>#VALUE!</v>
      </c>
      <c r="O1188" s="128" t="str">
        <f t="shared" si="53"/>
        <v>#VALUE!</v>
      </c>
      <c r="P1188" s="135" t="str">
        <f t="shared" si="12"/>
        <v>OPIOIDS</v>
      </c>
      <c r="Q1188" s="4" t="b">
        <v>0</v>
      </c>
      <c r="R1188" s="4" t="str">
        <f t="shared" si="54"/>
        <v>LOW</v>
      </c>
      <c r="S1188" s="3"/>
      <c r="T1188" s="136">
        <f t="shared" si="42"/>
        <v>44577</v>
      </c>
      <c r="U1188" s="4" t="str">
        <f t="shared" si="15"/>
        <v>DUE COMM</v>
      </c>
      <c r="V1188" s="4" t="str">
        <f t="shared" si="16"/>
        <v> </v>
      </c>
      <c r="W1188" s="123"/>
      <c r="X1188" s="123"/>
      <c r="Y1188" s="123"/>
      <c r="Z1188" s="123"/>
      <c r="AA1188" s="123"/>
      <c r="AB1188" s="123"/>
      <c r="AC1188" s="123"/>
      <c r="AD1188" s="123"/>
      <c r="AE1188" s="123"/>
    </row>
    <row r="1189">
      <c r="A1189" s="142">
        <v>14269.0</v>
      </c>
      <c r="B1189" s="143" t="s">
        <v>6483</v>
      </c>
      <c r="C1189" s="122" t="b">
        <v>0</v>
      </c>
      <c r="D1189" s="3" t="s">
        <v>6461</v>
      </c>
      <c r="E1189" s="128" t="str">
        <f t="shared" si="43"/>
        <v>#VALUE!</v>
      </c>
      <c r="F1189" s="128" t="str">
        <f t="shared" si="44"/>
        <v>#VALUE!</v>
      </c>
      <c r="G1189" s="128" t="str">
        <f t="shared" si="45"/>
        <v>#VALUE!</v>
      </c>
      <c r="H1189" s="128" t="str">
        <f t="shared" si="46"/>
        <v>#VALUE!</v>
      </c>
      <c r="I1189" s="128" t="str">
        <f t="shared" si="47"/>
        <v>#VALUE!</v>
      </c>
      <c r="J1189" s="128" t="str">
        <f t="shared" si="48"/>
        <v>#VALUE!</v>
      </c>
      <c r="K1189" s="128" t="str">
        <f t="shared" si="49"/>
        <v>#VALUE!</v>
      </c>
      <c r="L1189" s="128" t="str">
        <f t="shared" si="50"/>
        <v>#VALUE!</v>
      </c>
      <c r="M1189" s="128" t="str">
        <f t="shared" si="51"/>
        <v>#VALUE!</v>
      </c>
      <c r="N1189" s="128" t="str">
        <f t="shared" si="52"/>
        <v>#VALUE!</v>
      </c>
      <c r="O1189" s="128" t="str">
        <f t="shared" si="53"/>
        <v>#VALUE!</v>
      </c>
      <c r="P1189" s="4" t="str">
        <f t="shared" si="12"/>
        <v>NO RX</v>
      </c>
      <c r="Q1189" s="4" t="b">
        <v>0</v>
      </c>
      <c r="R1189" s="4" t="str">
        <f t="shared" si="54"/>
        <v>LOW</v>
      </c>
      <c r="S1189" s="3"/>
      <c r="T1189" s="3" t="str">
        <f t="shared" si="42"/>
        <v> - </v>
      </c>
      <c r="U1189" s="4" t="str">
        <f t="shared" si="15"/>
        <v>DUE COMM</v>
      </c>
      <c r="V1189" s="4" t="str">
        <f t="shared" si="16"/>
        <v> </v>
      </c>
      <c r="W1189" s="123"/>
      <c r="X1189" s="123"/>
      <c r="Y1189" s="123"/>
      <c r="Z1189" s="123"/>
      <c r="AA1189" s="123"/>
      <c r="AB1189" s="123"/>
      <c r="AC1189" s="123"/>
      <c r="AD1189" s="123"/>
      <c r="AE1189" s="123"/>
    </row>
    <row r="1190">
      <c r="A1190" s="152">
        <v>14272.0</v>
      </c>
      <c r="B1190" s="153" t="s">
        <v>6892</v>
      </c>
      <c r="C1190" s="132" t="b">
        <v>1</v>
      </c>
      <c r="D1190" s="133">
        <v>44393.0</v>
      </c>
      <c r="E1190" s="134" t="str">
        <f t="shared" si="43"/>
        <v>OPI RX</v>
      </c>
      <c r="F1190" s="128" t="str">
        <f t="shared" si="44"/>
        <v>#VALUE!</v>
      </c>
      <c r="G1190" s="128" t="str">
        <f t="shared" si="45"/>
        <v>#VALUE!</v>
      </c>
      <c r="H1190" s="128" t="str">
        <f t="shared" si="46"/>
        <v>#VALUE!</v>
      </c>
      <c r="I1190" s="128" t="str">
        <f t="shared" si="47"/>
        <v>#VALUE!</v>
      </c>
      <c r="J1190" s="128" t="str">
        <f t="shared" si="48"/>
        <v>#VALUE!</v>
      </c>
      <c r="K1190" s="128" t="str">
        <f t="shared" si="49"/>
        <v>#VALUE!</v>
      </c>
      <c r="L1190" s="128" t="str">
        <f t="shared" si="50"/>
        <v>#VALUE!</v>
      </c>
      <c r="M1190" s="128" t="str">
        <f t="shared" si="51"/>
        <v>#VALUE!</v>
      </c>
      <c r="N1190" s="134" t="str">
        <f t="shared" si="52"/>
        <v>OPI RX</v>
      </c>
      <c r="O1190" s="128" t="str">
        <f t="shared" si="53"/>
        <v>#VALUE!</v>
      </c>
      <c r="P1190" s="135" t="str">
        <f t="shared" si="12"/>
        <v>OPIOIDS</v>
      </c>
      <c r="Q1190" s="4" t="b">
        <v>1</v>
      </c>
      <c r="R1190" s="135" t="str">
        <f t="shared" si="54"/>
        <v>HIGH</v>
      </c>
      <c r="S1190" s="3"/>
      <c r="T1190" s="136">
        <f t="shared" si="42"/>
        <v>44393</v>
      </c>
      <c r="U1190" s="4" t="str">
        <f t="shared" si="15"/>
        <v>DUE COMM</v>
      </c>
      <c r="V1190" s="4" t="str">
        <f t="shared" si="16"/>
        <v> </v>
      </c>
      <c r="W1190" s="123"/>
      <c r="X1190" s="123"/>
      <c r="Y1190" s="123"/>
      <c r="Z1190" s="123"/>
      <c r="AA1190" s="123"/>
      <c r="AB1190" s="123"/>
      <c r="AC1190" s="123"/>
      <c r="AD1190" s="123"/>
      <c r="AE1190" s="123"/>
    </row>
    <row r="1191">
      <c r="A1191" s="142">
        <v>14273.0</v>
      </c>
      <c r="B1191" s="143" t="s">
        <v>6500</v>
      </c>
      <c r="C1191" s="122" t="b">
        <v>0</v>
      </c>
      <c r="D1191" s="3" t="s">
        <v>6461</v>
      </c>
      <c r="E1191" s="128" t="str">
        <f t="shared" si="43"/>
        <v>#VALUE!</v>
      </c>
      <c r="F1191" s="128" t="str">
        <f t="shared" si="44"/>
        <v>#VALUE!</v>
      </c>
      <c r="G1191" s="128" t="str">
        <f t="shared" si="45"/>
        <v>#VALUE!</v>
      </c>
      <c r="H1191" s="128" t="str">
        <f t="shared" si="46"/>
        <v>#VALUE!</v>
      </c>
      <c r="I1191" s="128" t="str">
        <f t="shared" si="47"/>
        <v>#VALUE!</v>
      </c>
      <c r="J1191" s="128" t="str">
        <f t="shared" si="48"/>
        <v>#VALUE!</v>
      </c>
      <c r="K1191" s="128" t="str">
        <f t="shared" si="49"/>
        <v>#VALUE!</v>
      </c>
      <c r="L1191" s="128" t="str">
        <f t="shared" si="50"/>
        <v>#VALUE!</v>
      </c>
      <c r="M1191" s="134" t="str">
        <f t="shared" si="51"/>
        <v>OPI RX</v>
      </c>
      <c r="N1191" s="128" t="str">
        <f t="shared" si="52"/>
        <v>#VALUE!</v>
      </c>
      <c r="O1191" s="128" t="str">
        <f t="shared" si="53"/>
        <v>#VALUE!</v>
      </c>
      <c r="P1191" s="135" t="str">
        <f t="shared" si="12"/>
        <v>OPIOIDS</v>
      </c>
      <c r="Q1191" s="2" t="b">
        <v>0</v>
      </c>
      <c r="R1191" s="4" t="str">
        <f t="shared" si="54"/>
        <v>LOW</v>
      </c>
      <c r="S1191" s="3"/>
      <c r="T1191" s="3" t="str">
        <f t="shared" si="42"/>
        <v> - </v>
      </c>
      <c r="U1191" s="4" t="str">
        <f t="shared" si="15"/>
        <v>DUE COMM</v>
      </c>
      <c r="V1191" s="4" t="str">
        <f t="shared" si="16"/>
        <v> </v>
      </c>
      <c r="W1191" s="123"/>
      <c r="X1191" s="123"/>
      <c r="Y1191" s="123"/>
      <c r="Z1191" s="123"/>
      <c r="AA1191" s="123"/>
      <c r="AB1191" s="123"/>
      <c r="AC1191" s="123"/>
      <c r="AD1191" s="123"/>
      <c r="AE1191" s="123"/>
    </row>
    <row r="1192">
      <c r="A1192" s="142">
        <v>14274.0</v>
      </c>
      <c r="B1192" s="143" t="s">
        <v>6893</v>
      </c>
      <c r="C1192" s="124" t="b">
        <v>0</v>
      </c>
      <c r="D1192" s="3" t="s">
        <v>6461</v>
      </c>
      <c r="E1192" s="134" t="str">
        <f t="shared" si="43"/>
        <v>OPI RX</v>
      </c>
      <c r="F1192" s="128" t="str">
        <f t="shared" si="44"/>
        <v>#VALUE!</v>
      </c>
      <c r="G1192" s="128" t="str">
        <f t="shared" si="45"/>
        <v>#VALUE!</v>
      </c>
      <c r="H1192" s="128" t="str">
        <f t="shared" si="46"/>
        <v>#VALUE!</v>
      </c>
      <c r="I1192" s="128" t="str">
        <f t="shared" si="47"/>
        <v>#VALUE!</v>
      </c>
      <c r="J1192" s="128" t="str">
        <f t="shared" si="48"/>
        <v>#VALUE!</v>
      </c>
      <c r="K1192" s="128" t="str">
        <f t="shared" si="49"/>
        <v>#VALUE!</v>
      </c>
      <c r="L1192" s="128" t="str">
        <f t="shared" si="50"/>
        <v>#VALUE!</v>
      </c>
      <c r="M1192" s="128" t="str">
        <f t="shared" si="51"/>
        <v>#VALUE!</v>
      </c>
      <c r="N1192" s="128" t="str">
        <f t="shared" si="52"/>
        <v>#VALUE!</v>
      </c>
      <c r="O1192" s="128" t="str">
        <f t="shared" si="53"/>
        <v>#VALUE!</v>
      </c>
      <c r="P1192" s="135" t="str">
        <f t="shared" si="12"/>
        <v>OPIOIDS</v>
      </c>
      <c r="Q1192" s="4" t="b">
        <v>0</v>
      </c>
      <c r="R1192" s="4" t="str">
        <f t="shared" si="54"/>
        <v>LOW</v>
      </c>
      <c r="S1192" s="3"/>
      <c r="T1192" s="3" t="str">
        <f t="shared" si="42"/>
        <v> - </v>
      </c>
      <c r="U1192" s="4" t="str">
        <f t="shared" si="15"/>
        <v>DUE COMM</v>
      </c>
      <c r="V1192" s="4" t="str">
        <f t="shared" si="16"/>
        <v> </v>
      </c>
      <c r="W1192" s="123"/>
      <c r="X1192" s="123"/>
      <c r="Y1192" s="123"/>
      <c r="Z1192" s="123"/>
      <c r="AA1192" s="123"/>
      <c r="AB1192" s="123"/>
      <c r="AC1192" s="123"/>
      <c r="AD1192" s="123"/>
      <c r="AE1192" s="123"/>
    </row>
    <row r="1193">
      <c r="A1193" s="137">
        <v>14275.0</v>
      </c>
      <c r="B1193" s="138" t="s">
        <v>6463</v>
      </c>
      <c r="C1193" s="139" t="b">
        <v>1</v>
      </c>
      <c r="D1193" s="133">
        <v>44387.0</v>
      </c>
      <c r="E1193" s="128" t="str">
        <f t="shared" si="43"/>
        <v>#VALUE!</v>
      </c>
      <c r="F1193" s="134" t="str">
        <f t="shared" si="44"/>
        <v>OPI RX</v>
      </c>
      <c r="G1193" s="128" t="str">
        <f t="shared" si="45"/>
        <v>#VALUE!</v>
      </c>
      <c r="H1193" s="128" t="str">
        <f t="shared" si="46"/>
        <v>#VALUE!</v>
      </c>
      <c r="I1193" s="128" t="str">
        <f t="shared" si="47"/>
        <v>#VALUE!</v>
      </c>
      <c r="J1193" s="128" t="str">
        <f t="shared" si="48"/>
        <v>#VALUE!</v>
      </c>
      <c r="K1193" s="128" t="str">
        <f t="shared" si="49"/>
        <v>#VALUE!</v>
      </c>
      <c r="L1193" s="128" t="str">
        <f t="shared" si="50"/>
        <v>#VALUE!</v>
      </c>
      <c r="M1193" s="128" t="str">
        <f t="shared" si="51"/>
        <v>#VALUE!</v>
      </c>
      <c r="N1193" s="128" t="str">
        <f t="shared" si="52"/>
        <v>#VALUE!</v>
      </c>
      <c r="O1193" s="128" t="str">
        <f t="shared" si="53"/>
        <v>#VALUE!</v>
      </c>
      <c r="P1193" s="135" t="str">
        <f t="shared" si="12"/>
        <v>OPIOIDS</v>
      </c>
      <c r="Q1193" s="4" t="b">
        <v>0</v>
      </c>
      <c r="R1193" s="4" t="str">
        <f t="shared" si="54"/>
        <v>LOW</v>
      </c>
      <c r="S1193" s="3"/>
      <c r="T1193" s="136">
        <f t="shared" si="42"/>
        <v>44387</v>
      </c>
      <c r="U1193" s="4" t="str">
        <f t="shared" si="15"/>
        <v>DUE COMM</v>
      </c>
      <c r="V1193" s="4" t="str">
        <f t="shared" si="16"/>
        <v> </v>
      </c>
      <c r="W1193" s="123"/>
      <c r="X1193" s="123"/>
      <c r="Y1193" s="123"/>
      <c r="Z1193" s="123"/>
      <c r="AA1193" s="123"/>
      <c r="AB1193" s="123"/>
      <c r="AC1193" s="123"/>
      <c r="AD1193" s="123"/>
      <c r="AE1193" s="123"/>
    </row>
    <row r="1194">
      <c r="A1194" s="137">
        <v>14276.0</v>
      </c>
      <c r="B1194" s="149" t="s">
        <v>6894</v>
      </c>
      <c r="C1194" s="132" t="b">
        <v>1</v>
      </c>
      <c r="D1194" s="140">
        <v>44582.0</v>
      </c>
      <c r="E1194" s="134" t="str">
        <f t="shared" si="43"/>
        <v>OPI RX</v>
      </c>
      <c r="F1194" s="128" t="str">
        <f t="shared" si="44"/>
        <v>#VALUE!</v>
      </c>
      <c r="G1194" s="128" t="str">
        <f t="shared" si="45"/>
        <v>#VALUE!</v>
      </c>
      <c r="H1194" s="128" t="str">
        <f t="shared" si="46"/>
        <v>OPI RX</v>
      </c>
      <c r="I1194" s="128" t="str">
        <f t="shared" si="47"/>
        <v>#VALUE!</v>
      </c>
      <c r="J1194" s="128" t="str">
        <f t="shared" si="48"/>
        <v>#VALUE!</v>
      </c>
      <c r="K1194" s="128" t="str">
        <f t="shared" si="49"/>
        <v>#VALUE!</v>
      </c>
      <c r="L1194" s="128" t="str">
        <f t="shared" si="50"/>
        <v>#VALUE!</v>
      </c>
      <c r="M1194" s="128" t="str">
        <f t="shared" si="51"/>
        <v>#VALUE!</v>
      </c>
      <c r="N1194" s="128" t="str">
        <f t="shared" si="52"/>
        <v>#VALUE!</v>
      </c>
      <c r="O1194" s="128" t="str">
        <f t="shared" si="53"/>
        <v>#VALUE!</v>
      </c>
      <c r="P1194" s="135" t="str">
        <f t="shared" si="12"/>
        <v>OPIOIDS</v>
      </c>
      <c r="Q1194" s="4" t="b">
        <v>1</v>
      </c>
      <c r="R1194" s="135" t="str">
        <f t="shared" si="54"/>
        <v>HIGH</v>
      </c>
      <c r="S1194" s="3"/>
      <c r="T1194" s="136">
        <f t="shared" si="42"/>
        <v>44582</v>
      </c>
      <c r="U1194" s="4" t="str">
        <f t="shared" si="15"/>
        <v>DUE COMM</v>
      </c>
      <c r="V1194" s="4" t="str">
        <f t="shared" si="16"/>
        <v> </v>
      </c>
      <c r="W1194" s="123"/>
      <c r="X1194" s="123"/>
      <c r="Y1194" s="123"/>
      <c r="Z1194" s="123"/>
      <c r="AA1194" s="123"/>
      <c r="AB1194" s="123"/>
      <c r="AC1194" s="123"/>
      <c r="AD1194" s="123"/>
      <c r="AE1194" s="123"/>
    </row>
    <row r="1195">
      <c r="A1195" s="127">
        <v>14278.0</v>
      </c>
      <c r="B1195" s="2" t="s">
        <v>6477</v>
      </c>
      <c r="C1195" s="122" t="b">
        <v>0</v>
      </c>
      <c r="D1195" s="3" t="s">
        <v>6461</v>
      </c>
      <c r="E1195" s="128" t="str">
        <f t="shared" si="43"/>
        <v>#VALUE!</v>
      </c>
      <c r="F1195" s="128" t="str">
        <f t="shared" si="44"/>
        <v>#VALUE!</v>
      </c>
      <c r="G1195" s="128" t="str">
        <f t="shared" si="45"/>
        <v>#VALUE!</v>
      </c>
      <c r="H1195" s="128" t="str">
        <f t="shared" si="46"/>
        <v>#VALUE!</v>
      </c>
      <c r="I1195" s="128" t="str">
        <f t="shared" si="47"/>
        <v>#VALUE!</v>
      </c>
      <c r="J1195" s="128" t="str">
        <f t="shared" si="48"/>
        <v>#VALUE!</v>
      </c>
      <c r="K1195" s="128" t="str">
        <f t="shared" si="49"/>
        <v>#VALUE!</v>
      </c>
      <c r="L1195" s="128" t="str">
        <f t="shared" si="50"/>
        <v>#VALUE!</v>
      </c>
      <c r="M1195" s="128" t="str">
        <f t="shared" si="51"/>
        <v>#VALUE!</v>
      </c>
      <c r="N1195" s="128" t="str">
        <f t="shared" si="52"/>
        <v>#VALUE!</v>
      </c>
      <c r="O1195" s="128" t="str">
        <f t="shared" si="53"/>
        <v>#VALUE!</v>
      </c>
      <c r="P1195" s="4" t="str">
        <f t="shared" si="12"/>
        <v>NO RX</v>
      </c>
      <c r="Q1195" s="4" t="b">
        <v>0</v>
      </c>
      <c r="R1195" s="4" t="str">
        <f t="shared" si="54"/>
        <v>LOW</v>
      </c>
      <c r="S1195" s="3"/>
      <c r="T1195" s="3" t="str">
        <f t="shared" si="42"/>
        <v> - </v>
      </c>
      <c r="U1195" s="4" t="str">
        <f t="shared" si="15"/>
        <v>DUE COMM</v>
      </c>
      <c r="V1195" s="4" t="str">
        <f t="shared" si="16"/>
        <v> </v>
      </c>
      <c r="W1195" s="123"/>
      <c r="X1195" s="123"/>
      <c r="Y1195" s="123"/>
      <c r="Z1195" s="123"/>
      <c r="AA1195" s="123"/>
      <c r="AB1195" s="123"/>
      <c r="AC1195" s="123"/>
      <c r="AD1195" s="123"/>
      <c r="AE1195" s="123"/>
    </row>
    <row r="1196">
      <c r="A1196" s="137">
        <v>14281.0</v>
      </c>
      <c r="B1196" s="138" t="s">
        <v>6625</v>
      </c>
      <c r="C1196" s="132" t="b">
        <v>1</v>
      </c>
      <c r="D1196" s="133">
        <v>44529.0</v>
      </c>
      <c r="E1196" s="128" t="str">
        <f t="shared" si="43"/>
        <v>#VALUE!</v>
      </c>
      <c r="F1196" s="128" t="str">
        <f t="shared" si="44"/>
        <v>#VALUE!</v>
      </c>
      <c r="G1196" s="128" t="str">
        <f t="shared" si="45"/>
        <v>#VALUE!</v>
      </c>
      <c r="H1196" s="128" t="str">
        <f t="shared" si="46"/>
        <v>#VALUE!</v>
      </c>
      <c r="I1196" s="128" t="str">
        <f t="shared" si="47"/>
        <v>#VALUE!</v>
      </c>
      <c r="J1196" s="128" t="str">
        <f t="shared" si="48"/>
        <v>#VALUE!</v>
      </c>
      <c r="K1196" s="128" t="str">
        <f t="shared" si="49"/>
        <v>#VALUE!</v>
      </c>
      <c r="L1196" s="128" t="str">
        <f t="shared" si="50"/>
        <v>#VALUE!</v>
      </c>
      <c r="M1196" s="128" t="str">
        <f t="shared" si="51"/>
        <v>#VALUE!</v>
      </c>
      <c r="N1196" s="128" t="str">
        <f t="shared" si="52"/>
        <v>#VALUE!</v>
      </c>
      <c r="O1196" s="128" t="str">
        <f t="shared" si="53"/>
        <v>#VALUE!</v>
      </c>
      <c r="P1196" s="4" t="str">
        <f t="shared" si="12"/>
        <v>NO RX</v>
      </c>
      <c r="Q1196" s="4" t="b">
        <v>0</v>
      </c>
      <c r="R1196" s="4" t="str">
        <f t="shared" si="54"/>
        <v>LOW</v>
      </c>
      <c r="S1196" s="3">
        <v>44222.0</v>
      </c>
      <c r="T1196" s="136">
        <f t="shared" si="42"/>
        <v>44529</v>
      </c>
      <c r="U1196" s="4" t="str">
        <f t="shared" si="15"/>
        <v> </v>
      </c>
      <c r="V1196" s="4" t="str">
        <f t="shared" si="16"/>
        <v> </v>
      </c>
      <c r="W1196" s="123"/>
      <c r="X1196" s="123"/>
      <c r="Y1196" s="123"/>
      <c r="Z1196" s="123"/>
      <c r="AA1196" s="123"/>
      <c r="AB1196" s="123"/>
      <c r="AC1196" s="123"/>
      <c r="AD1196" s="123"/>
      <c r="AE1196" s="123"/>
    </row>
    <row r="1197">
      <c r="A1197" s="130">
        <v>14286.0</v>
      </c>
      <c r="B1197" s="131" t="s">
        <v>6895</v>
      </c>
      <c r="C1197" s="132" t="b">
        <v>1</v>
      </c>
      <c r="D1197" s="133">
        <v>44438.0</v>
      </c>
      <c r="E1197" s="128" t="str">
        <f t="shared" si="43"/>
        <v>#VALUE!</v>
      </c>
      <c r="F1197" s="134" t="str">
        <f t="shared" si="44"/>
        <v>OPI RX</v>
      </c>
      <c r="G1197" s="128" t="str">
        <f t="shared" si="45"/>
        <v>#VALUE!</v>
      </c>
      <c r="H1197" s="134" t="str">
        <f t="shared" si="46"/>
        <v>OPI RX</v>
      </c>
      <c r="I1197" s="128" t="str">
        <f t="shared" si="47"/>
        <v>#VALUE!</v>
      </c>
      <c r="J1197" s="128" t="str">
        <f t="shared" si="48"/>
        <v>#VALUE!</v>
      </c>
      <c r="K1197" s="128" t="str">
        <f t="shared" si="49"/>
        <v>#VALUE!</v>
      </c>
      <c r="L1197" s="128" t="str">
        <f t="shared" si="50"/>
        <v>#VALUE!</v>
      </c>
      <c r="M1197" s="128" t="str">
        <f t="shared" si="51"/>
        <v>#VALUE!</v>
      </c>
      <c r="N1197" s="128" t="str">
        <f t="shared" si="52"/>
        <v>#VALUE!</v>
      </c>
      <c r="O1197" s="128" t="str">
        <f t="shared" si="53"/>
        <v>#VALUE!</v>
      </c>
      <c r="P1197" s="135" t="str">
        <f t="shared" si="12"/>
        <v>OPIOIDS</v>
      </c>
      <c r="Q1197" s="2" t="b">
        <v>0</v>
      </c>
      <c r="R1197" s="4" t="str">
        <f t="shared" si="54"/>
        <v>LOW</v>
      </c>
      <c r="S1197" s="3"/>
      <c r="T1197" s="136">
        <f t="shared" si="42"/>
        <v>44438</v>
      </c>
      <c r="U1197" s="4" t="str">
        <f t="shared" si="15"/>
        <v>DUE COMM</v>
      </c>
      <c r="V1197" s="4" t="str">
        <f t="shared" si="16"/>
        <v> </v>
      </c>
      <c r="W1197" s="123"/>
      <c r="X1197" s="123"/>
      <c r="Y1197" s="123"/>
      <c r="Z1197" s="123"/>
      <c r="AA1197" s="123"/>
      <c r="AB1197" s="123"/>
      <c r="AC1197" s="123"/>
      <c r="AD1197" s="123"/>
      <c r="AE1197" s="123"/>
    </row>
    <row r="1198">
      <c r="A1198" s="142">
        <v>14287.0</v>
      </c>
      <c r="B1198" s="143" t="s">
        <v>6700</v>
      </c>
      <c r="C1198" s="124" t="b">
        <v>0</v>
      </c>
      <c r="D1198" s="3" t="s">
        <v>6461</v>
      </c>
      <c r="E1198" s="128" t="str">
        <f t="shared" si="43"/>
        <v>#VALUE!</v>
      </c>
      <c r="F1198" s="128" t="str">
        <f t="shared" si="44"/>
        <v>#VALUE!</v>
      </c>
      <c r="G1198" s="128" t="str">
        <f t="shared" si="45"/>
        <v>#VALUE!</v>
      </c>
      <c r="H1198" s="134" t="str">
        <f t="shared" si="46"/>
        <v>OPI RX</v>
      </c>
      <c r="I1198" s="128" t="str">
        <f t="shared" si="47"/>
        <v>#VALUE!</v>
      </c>
      <c r="J1198" s="128" t="str">
        <f t="shared" si="48"/>
        <v>#VALUE!</v>
      </c>
      <c r="K1198" s="128" t="str">
        <f t="shared" si="49"/>
        <v>#VALUE!</v>
      </c>
      <c r="L1198" s="128" t="str">
        <f t="shared" si="50"/>
        <v>#VALUE!</v>
      </c>
      <c r="M1198" s="134" t="str">
        <f t="shared" si="51"/>
        <v>OPI RX</v>
      </c>
      <c r="N1198" s="128" t="str">
        <f t="shared" si="52"/>
        <v>#VALUE!</v>
      </c>
      <c r="O1198" s="128" t="str">
        <f t="shared" si="53"/>
        <v>#VALUE!</v>
      </c>
      <c r="P1198" s="135" t="str">
        <f t="shared" si="12"/>
        <v>OPIOIDS</v>
      </c>
      <c r="Q1198" s="4" t="b">
        <v>0</v>
      </c>
      <c r="R1198" s="4" t="str">
        <f t="shared" si="54"/>
        <v>LOW</v>
      </c>
      <c r="S1198" s="3"/>
      <c r="T1198" s="3" t="str">
        <f t="shared" si="42"/>
        <v> - </v>
      </c>
      <c r="U1198" s="4" t="str">
        <f t="shared" si="15"/>
        <v>DUE COMM</v>
      </c>
      <c r="V1198" s="4" t="str">
        <f t="shared" si="16"/>
        <v> </v>
      </c>
      <c r="W1198" s="123"/>
      <c r="X1198" s="123"/>
      <c r="Y1198" s="123"/>
      <c r="Z1198" s="123"/>
      <c r="AA1198" s="123"/>
      <c r="AB1198" s="123"/>
      <c r="AC1198" s="123"/>
      <c r="AD1198" s="123"/>
      <c r="AE1198" s="123"/>
    </row>
    <row r="1199">
      <c r="A1199" s="142">
        <v>14289.0</v>
      </c>
      <c r="B1199" s="143" t="s">
        <v>6552</v>
      </c>
      <c r="C1199" s="124" t="b">
        <v>0</v>
      </c>
      <c r="D1199" s="3" t="s">
        <v>6461</v>
      </c>
      <c r="E1199" s="128" t="str">
        <f t="shared" si="43"/>
        <v>#VALUE!</v>
      </c>
      <c r="F1199" s="128" t="str">
        <f t="shared" si="44"/>
        <v>#VALUE!</v>
      </c>
      <c r="G1199" s="128" t="str">
        <f t="shared" si="45"/>
        <v>#VALUE!</v>
      </c>
      <c r="H1199" s="128" t="str">
        <f t="shared" si="46"/>
        <v>#VALUE!</v>
      </c>
      <c r="I1199" s="128" t="str">
        <f t="shared" si="47"/>
        <v>#VALUE!</v>
      </c>
      <c r="J1199" s="128" t="str">
        <f t="shared" si="48"/>
        <v>#VALUE!</v>
      </c>
      <c r="K1199" s="128" t="str">
        <f t="shared" si="49"/>
        <v>#VALUE!</v>
      </c>
      <c r="L1199" s="128" t="str">
        <f t="shared" si="50"/>
        <v>#VALUE!</v>
      </c>
      <c r="M1199" s="134" t="str">
        <f t="shared" si="51"/>
        <v>OPI RX</v>
      </c>
      <c r="N1199" s="128" t="str">
        <f t="shared" si="52"/>
        <v>#VALUE!</v>
      </c>
      <c r="O1199" s="128" t="str">
        <f t="shared" si="53"/>
        <v>#VALUE!</v>
      </c>
      <c r="P1199" s="135" t="str">
        <f t="shared" si="12"/>
        <v>OPIOIDS</v>
      </c>
      <c r="Q1199" s="4" t="b">
        <v>0</v>
      </c>
      <c r="R1199" s="4" t="str">
        <f t="shared" si="54"/>
        <v>LOW</v>
      </c>
      <c r="S1199" s="3"/>
      <c r="T1199" s="3" t="str">
        <f t="shared" si="42"/>
        <v> - </v>
      </c>
      <c r="U1199" s="4" t="str">
        <f t="shared" si="15"/>
        <v>DUE COMM</v>
      </c>
      <c r="V1199" s="4" t="str">
        <f t="shared" si="16"/>
        <v> </v>
      </c>
      <c r="W1199" s="123"/>
      <c r="X1199" s="123"/>
      <c r="Y1199" s="123"/>
      <c r="Z1199" s="123"/>
      <c r="AA1199" s="123"/>
      <c r="AB1199" s="123"/>
      <c r="AC1199" s="123"/>
      <c r="AD1199" s="123"/>
      <c r="AE1199" s="123"/>
    </row>
    <row r="1200">
      <c r="A1200" s="142">
        <v>14290.0</v>
      </c>
      <c r="B1200" s="143" t="s">
        <v>6646</v>
      </c>
      <c r="C1200" s="124" t="b">
        <v>0</v>
      </c>
      <c r="D1200" s="3" t="s">
        <v>6461</v>
      </c>
      <c r="E1200" s="128" t="str">
        <f t="shared" si="43"/>
        <v>#VALUE!</v>
      </c>
      <c r="F1200" s="128" t="str">
        <f t="shared" si="44"/>
        <v>#VALUE!</v>
      </c>
      <c r="G1200" s="128" t="str">
        <f t="shared" si="45"/>
        <v>#VALUE!</v>
      </c>
      <c r="H1200" s="128" t="str">
        <f t="shared" si="46"/>
        <v>#VALUE!</v>
      </c>
      <c r="I1200" s="128" t="str">
        <f t="shared" si="47"/>
        <v>#VALUE!</v>
      </c>
      <c r="J1200" s="128" t="str">
        <f t="shared" si="48"/>
        <v>#VALUE!</v>
      </c>
      <c r="K1200" s="128" t="str">
        <f t="shared" si="49"/>
        <v>#VALUE!</v>
      </c>
      <c r="L1200" s="128" t="str">
        <f t="shared" si="50"/>
        <v>#VALUE!</v>
      </c>
      <c r="M1200" s="128" t="str">
        <f t="shared" si="51"/>
        <v>#VALUE!</v>
      </c>
      <c r="N1200" s="128" t="str">
        <f t="shared" si="52"/>
        <v>#VALUE!</v>
      </c>
      <c r="O1200" s="128" t="str">
        <f t="shared" si="53"/>
        <v>#VALUE!</v>
      </c>
      <c r="P1200" s="4" t="str">
        <f t="shared" si="12"/>
        <v>NO RX</v>
      </c>
      <c r="Q1200" s="4" t="b">
        <v>0</v>
      </c>
      <c r="R1200" s="4" t="str">
        <f t="shared" si="54"/>
        <v>LOW</v>
      </c>
      <c r="S1200" s="3"/>
      <c r="T1200" s="3" t="str">
        <f t="shared" si="42"/>
        <v> - </v>
      </c>
      <c r="U1200" s="4" t="str">
        <f t="shared" si="15"/>
        <v>DUE COMM</v>
      </c>
      <c r="V1200" s="4" t="str">
        <f t="shared" si="16"/>
        <v> </v>
      </c>
      <c r="W1200" s="123"/>
      <c r="X1200" s="123"/>
      <c r="Y1200" s="123"/>
      <c r="Z1200" s="123"/>
      <c r="AA1200" s="123"/>
      <c r="AB1200" s="123"/>
      <c r="AC1200" s="123"/>
      <c r="AD1200" s="123"/>
      <c r="AE1200" s="123"/>
    </row>
    <row r="1201">
      <c r="A1201" s="137">
        <v>14291.0</v>
      </c>
      <c r="B1201" s="138" t="s">
        <v>6896</v>
      </c>
      <c r="C1201" s="132" t="b">
        <v>1</v>
      </c>
      <c r="D1201" s="133">
        <v>44393.0</v>
      </c>
      <c r="E1201" s="128" t="str">
        <f t="shared" si="43"/>
        <v>#VALUE!</v>
      </c>
      <c r="F1201" s="128" t="str">
        <f t="shared" si="44"/>
        <v>#VALUE!</v>
      </c>
      <c r="G1201" s="128" t="str">
        <f t="shared" si="45"/>
        <v>#VALUE!</v>
      </c>
      <c r="H1201" s="128" t="str">
        <f t="shared" si="46"/>
        <v>#VALUE!</v>
      </c>
      <c r="I1201" s="128" t="str">
        <f t="shared" si="47"/>
        <v>#VALUE!</v>
      </c>
      <c r="J1201" s="128" t="str">
        <f t="shared" si="48"/>
        <v>#VALUE!</v>
      </c>
      <c r="K1201" s="128" t="str">
        <f t="shared" si="49"/>
        <v>#VALUE!</v>
      </c>
      <c r="L1201" s="128" t="str">
        <f t="shared" si="50"/>
        <v>#VALUE!</v>
      </c>
      <c r="M1201" s="128" t="str">
        <f t="shared" si="51"/>
        <v>#VALUE!</v>
      </c>
      <c r="N1201" s="128" t="str">
        <f t="shared" si="52"/>
        <v>#VALUE!</v>
      </c>
      <c r="O1201" s="128" t="str">
        <f t="shared" si="53"/>
        <v>#VALUE!</v>
      </c>
      <c r="P1201" s="4" t="str">
        <f t="shared" si="12"/>
        <v>NO RX</v>
      </c>
      <c r="Q1201" s="4" t="b">
        <v>1</v>
      </c>
      <c r="R1201" s="135" t="str">
        <f t="shared" si="54"/>
        <v>HIGH</v>
      </c>
      <c r="S1201" s="3"/>
      <c r="T1201" s="136">
        <f t="shared" si="42"/>
        <v>44393</v>
      </c>
      <c r="U1201" s="4" t="str">
        <f t="shared" si="15"/>
        <v>DUE COMM</v>
      </c>
      <c r="V1201" s="4" t="str">
        <f t="shared" si="16"/>
        <v> </v>
      </c>
      <c r="W1201" s="123"/>
      <c r="X1201" s="123"/>
      <c r="Y1201" s="123"/>
      <c r="Z1201" s="123"/>
      <c r="AA1201" s="123"/>
      <c r="AB1201" s="123"/>
      <c r="AC1201" s="123"/>
      <c r="AD1201" s="123"/>
      <c r="AE1201" s="123"/>
    </row>
    <row r="1202">
      <c r="A1202" s="130">
        <v>14292.0</v>
      </c>
      <c r="B1202" s="131" t="s">
        <v>6512</v>
      </c>
      <c r="C1202" s="132" t="b">
        <v>1</v>
      </c>
      <c r="D1202" s="133">
        <v>44469.0</v>
      </c>
      <c r="E1202" s="128" t="str">
        <f t="shared" si="43"/>
        <v>#VALUE!</v>
      </c>
      <c r="F1202" s="128" t="str">
        <f t="shared" si="44"/>
        <v>#VALUE!</v>
      </c>
      <c r="G1202" s="128" t="str">
        <f t="shared" si="45"/>
        <v>#VALUE!</v>
      </c>
      <c r="H1202" s="128" t="str">
        <f t="shared" si="46"/>
        <v>#VALUE!</v>
      </c>
      <c r="I1202" s="128" t="str">
        <f t="shared" si="47"/>
        <v>#VALUE!</v>
      </c>
      <c r="J1202" s="128" t="str">
        <f t="shared" si="48"/>
        <v>#VALUE!</v>
      </c>
      <c r="K1202" s="128" t="str">
        <f t="shared" si="49"/>
        <v>#VALUE!</v>
      </c>
      <c r="L1202" s="128" t="str">
        <f t="shared" si="50"/>
        <v>#VALUE!</v>
      </c>
      <c r="M1202" s="134" t="str">
        <f t="shared" si="51"/>
        <v>OPI RX</v>
      </c>
      <c r="N1202" s="128" t="str">
        <f t="shared" si="52"/>
        <v>#VALUE!</v>
      </c>
      <c r="O1202" s="128" t="str">
        <f t="shared" si="53"/>
        <v>#VALUE!</v>
      </c>
      <c r="P1202" s="135" t="str">
        <f t="shared" si="12"/>
        <v>OPIOIDS</v>
      </c>
      <c r="Q1202" s="2" t="b">
        <v>0</v>
      </c>
      <c r="R1202" s="4" t="str">
        <f t="shared" si="54"/>
        <v>LOW</v>
      </c>
      <c r="S1202" s="3">
        <v>44228.0</v>
      </c>
      <c r="T1202" s="136">
        <f t="shared" si="42"/>
        <v>44469</v>
      </c>
      <c r="U1202" s="4" t="str">
        <f t="shared" si="15"/>
        <v> </v>
      </c>
      <c r="V1202" s="4" t="str">
        <f t="shared" si="16"/>
        <v> </v>
      </c>
      <c r="W1202" s="123"/>
      <c r="X1202" s="123"/>
      <c r="Y1202" s="123"/>
      <c r="Z1202" s="123"/>
      <c r="AA1202" s="123"/>
      <c r="AB1202" s="123"/>
      <c r="AC1202" s="123"/>
      <c r="AD1202" s="123"/>
      <c r="AE1202" s="123"/>
    </row>
    <row r="1203">
      <c r="A1203" s="137">
        <v>14293.0</v>
      </c>
      <c r="B1203" s="138" t="s">
        <v>6897</v>
      </c>
      <c r="C1203" s="139" t="b">
        <v>1</v>
      </c>
      <c r="D1203" s="133">
        <v>44441.0</v>
      </c>
      <c r="E1203" s="128" t="str">
        <f t="shared" si="43"/>
        <v>#VALUE!</v>
      </c>
      <c r="F1203" s="134" t="str">
        <f t="shared" si="44"/>
        <v>OPI RX</v>
      </c>
      <c r="G1203" s="128" t="str">
        <f t="shared" si="45"/>
        <v>#VALUE!</v>
      </c>
      <c r="H1203" s="128" t="str">
        <f t="shared" si="46"/>
        <v>#VALUE!</v>
      </c>
      <c r="I1203" s="128" t="str">
        <f t="shared" si="47"/>
        <v>#VALUE!</v>
      </c>
      <c r="J1203" s="128" t="str">
        <f t="shared" si="48"/>
        <v>#VALUE!</v>
      </c>
      <c r="K1203" s="128" t="str">
        <f t="shared" si="49"/>
        <v>#VALUE!</v>
      </c>
      <c r="L1203" s="128" t="str">
        <f t="shared" si="50"/>
        <v>#VALUE!</v>
      </c>
      <c r="M1203" s="128" t="str">
        <f t="shared" si="51"/>
        <v>#VALUE!</v>
      </c>
      <c r="N1203" s="128" t="str">
        <f t="shared" si="52"/>
        <v>#VALUE!</v>
      </c>
      <c r="O1203" s="128" t="str">
        <f t="shared" si="53"/>
        <v>#VALUE!</v>
      </c>
      <c r="P1203" s="135" t="str">
        <f t="shared" si="12"/>
        <v>OPIOIDS</v>
      </c>
      <c r="Q1203" s="2" t="b">
        <v>0</v>
      </c>
      <c r="R1203" s="4" t="str">
        <f t="shared" si="54"/>
        <v>LOW</v>
      </c>
      <c r="S1203" s="3"/>
      <c r="T1203" s="136">
        <f t="shared" si="42"/>
        <v>44441</v>
      </c>
      <c r="U1203" s="4" t="str">
        <f t="shared" si="15"/>
        <v>DUE COMM</v>
      </c>
      <c r="V1203" s="4" t="str">
        <f t="shared" si="16"/>
        <v> </v>
      </c>
      <c r="W1203" s="123"/>
      <c r="X1203" s="123"/>
      <c r="Y1203" s="123"/>
      <c r="Z1203" s="123"/>
      <c r="AA1203" s="123"/>
      <c r="AB1203" s="123"/>
      <c r="AC1203" s="123"/>
      <c r="AD1203" s="123"/>
      <c r="AE1203" s="123"/>
    </row>
    <row r="1204">
      <c r="A1204" s="130">
        <v>14298.0</v>
      </c>
      <c r="B1204" s="131" t="s">
        <v>6898</v>
      </c>
      <c r="C1204" s="134" t="b">
        <v>1</v>
      </c>
      <c r="D1204" s="133">
        <v>44496.0</v>
      </c>
      <c r="E1204" s="128" t="str">
        <f t="shared" si="43"/>
        <v>#VALUE!</v>
      </c>
      <c r="F1204" s="128" t="str">
        <f t="shared" si="44"/>
        <v>#VALUE!</v>
      </c>
      <c r="G1204" s="128" t="str">
        <f t="shared" si="45"/>
        <v>#VALUE!</v>
      </c>
      <c r="H1204" s="128" t="str">
        <f t="shared" si="46"/>
        <v>#VALUE!</v>
      </c>
      <c r="I1204" s="128" t="str">
        <f t="shared" si="47"/>
        <v>#VALUE!</v>
      </c>
      <c r="J1204" s="128" t="str">
        <f t="shared" si="48"/>
        <v>#VALUE!</v>
      </c>
      <c r="K1204" s="128" t="str">
        <f t="shared" si="49"/>
        <v>#VALUE!</v>
      </c>
      <c r="L1204" s="128" t="str">
        <f t="shared" si="50"/>
        <v>#VALUE!</v>
      </c>
      <c r="M1204" s="128" t="str">
        <f t="shared" si="51"/>
        <v>#VALUE!</v>
      </c>
      <c r="N1204" s="128" t="str">
        <f t="shared" si="52"/>
        <v>#VALUE!</v>
      </c>
      <c r="O1204" s="128" t="str">
        <f t="shared" si="53"/>
        <v>#VALUE!</v>
      </c>
      <c r="P1204" s="4" t="str">
        <f t="shared" si="12"/>
        <v>NO RX</v>
      </c>
      <c r="Q1204" s="4" t="b">
        <v>1</v>
      </c>
      <c r="R1204" s="135" t="str">
        <f t="shared" si="54"/>
        <v>HIGH</v>
      </c>
      <c r="S1204" s="3">
        <v>44481.0</v>
      </c>
      <c r="T1204" s="136">
        <f t="shared" si="42"/>
        <v>44496</v>
      </c>
      <c r="U1204" s="4" t="str">
        <f t="shared" si="15"/>
        <v> </v>
      </c>
      <c r="V1204" s="4" t="str">
        <f t="shared" si="16"/>
        <v> </v>
      </c>
      <c r="W1204" s="123"/>
      <c r="X1204" s="123"/>
      <c r="Y1204" s="123"/>
      <c r="Z1204" s="123"/>
      <c r="AA1204" s="123"/>
      <c r="AB1204" s="123"/>
      <c r="AC1204" s="123"/>
      <c r="AD1204" s="123"/>
      <c r="AE1204" s="123"/>
    </row>
    <row r="1205">
      <c r="A1205" s="137">
        <v>14300.0</v>
      </c>
      <c r="B1205" s="131" t="s">
        <v>6461</v>
      </c>
      <c r="C1205" s="132" t="b">
        <v>1</v>
      </c>
      <c r="D1205" s="133">
        <v>44460.0</v>
      </c>
      <c r="E1205" s="128" t="str">
        <f t="shared" si="43"/>
        <v>#VALUE!</v>
      </c>
      <c r="F1205" s="128" t="str">
        <f t="shared" si="44"/>
        <v>#VALUE!</v>
      </c>
      <c r="G1205" s="128" t="str">
        <f t="shared" si="45"/>
        <v>#VALUE!</v>
      </c>
      <c r="H1205" s="128" t="str">
        <f t="shared" si="46"/>
        <v>#VALUE!</v>
      </c>
      <c r="I1205" s="128" t="str">
        <f t="shared" si="47"/>
        <v>#VALUE!</v>
      </c>
      <c r="J1205" s="128" t="str">
        <f t="shared" si="48"/>
        <v>#VALUE!</v>
      </c>
      <c r="K1205" s="128" t="str">
        <f t="shared" si="49"/>
        <v>#VALUE!</v>
      </c>
      <c r="L1205" s="128" t="str">
        <f t="shared" si="50"/>
        <v>#VALUE!</v>
      </c>
      <c r="M1205" s="128" t="str">
        <f t="shared" si="51"/>
        <v>#VALUE!</v>
      </c>
      <c r="N1205" s="128" t="str">
        <f t="shared" si="52"/>
        <v>#VALUE!</v>
      </c>
      <c r="O1205" s="128" t="str">
        <f t="shared" si="53"/>
        <v>#VALUE!</v>
      </c>
      <c r="P1205" s="4" t="str">
        <f t="shared" si="12"/>
        <v>NO RX</v>
      </c>
      <c r="Q1205" s="2" t="b">
        <v>0</v>
      </c>
      <c r="R1205" s="4" t="str">
        <f t="shared" si="54"/>
        <v>LOW</v>
      </c>
      <c r="S1205" s="3"/>
      <c r="T1205" s="136">
        <f t="shared" si="42"/>
        <v>44460</v>
      </c>
      <c r="U1205" s="4" t="str">
        <f t="shared" si="15"/>
        <v>DUE COMM</v>
      </c>
      <c r="V1205" s="4" t="str">
        <f t="shared" si="16"/>
        <v> </v>
      </c>
      <c r="W1205" s="123"/>
      <c r="X1205" s="123"/>
      <c r="Y1205" s="123"/>
      <c r="Z1205" s="123"/>
      <c r="AA1205" s="123"/>
      <c r="AB1205" s="123"/>
      <c r="AC1205" s="123"/>
      <c r="AD1205" s="123"/>
      <c r="AE1205" s="123"/>
    </row>
    <row r="1206">
      <c r="A1206" s="127">
        <v>14301.0</v>
      </c>
      <c r="B1206" s="2" t="s">
        <v>6702</v>
      </c>
      <c r="C1206" s="122" t="b">
        <v>0</v>
      </c>
      <c r="D1206" s="3" t="s">
        <v>6461</v>
      </c>
      <c r="E1206" s="128" t="str">
        <f t="shared" si="43"/>
        <v>#VALUE!</v>
      </c>
      <c r="F1206" s="128" t="str">
        <f t="shared" si="44"/>
        <v>#VALUE!</v>
      </c>
      <c r="G1206" s="134" t="str">
        <f t="shared" si="45"/>
        <v>OPI RX</v>
      </c>
      <c r="H1206" s="128" t="str">
        <f t="shared" si="46"/>
        <v>#VALUE!</v>
      </c>
      <c r="I1206" s="128" t="str">
        <f t="shared" si="47"/>
        <v>#VALUE!</v>
      </c>
      <c r="J1206" s="128" t="str">
        <f t="shared" si="48"/>
        <v>#VALUE!</v>
      </c>
      <c r="K1206" s="128" t="str">
        <f t="shared" si="49"/>
        <v>#VALUE!</v>
      </c>
      <c r="L1206" s="128" t="str">
        <f t="shared" si="50"/>
        <v>#VALUE!</v>
      </c>
      <c r="M1206" s="128" t="str">
        <f t="shared" si="51"/>
        <v>#VALUE!</v>
      </c>
      <c r="N1206" s="128" t="str">
        <f t="shared" si="52"/>
        <v>#VALUE!</v>
      </c>
      <c r="O1206" s="128" t="str">
        <f t="shared" si="53"/>
        <v>#VALUE!</v>
      </c>
      <c r="P1206" s="135" t="str">
        <f t="shared" si="12"/>
        <v>OPIOIDS</v>
      </c>
      <c r="Q1206" s="4" t="b">
        <v>0</v>
      </c>
      <c r="R1206" s="4" t="str">
        <f t="shared" si="54"/>
        <v>LOW</v>
      </c>
      <c r="S1206" s="3"/>
      <c r="T1206" s="3" t="str">
        <f t="shared" si="42"/>
        <v> - </v>
      </c>
      <c r="U1206" s="4" t="str">
        <f t="shared" si="15"/>
        <v>DUE COMM</v>
      </c>
      <c r="V1206" s="4" t="str">
        <f t="shared" si="16"/>
        <v> </v>
      </c>
      <c r="W1206" s="123"/>
      <c r="X1206" s="123"/>
      <c r="Y1206" s="123"/>
      <c r="Z1206" s="123"/>
      <c r="AA1206" s="123"/>
      <c r="AB1206" s="123"/>
      <c r="AC1206" s="123"/>
      <c r="AD1206" s="123"/>
      <c r="AE1206" s="123"/>
    </row>
    <row r="1207">
      <c r="A1207" s="142">
        <v>14305.0</v>
      </c>
      <c r="B1207" s="2" t="s">
        <v>6461</v>
      </c>
      <c r="C1207" s="124" t="b">
        <v>0</v>
      </c>
      <c r="D1207" s="3" t="s">
        <v>6461</v>
      </c>
      <c r="E1207" s="128" t="str">
        <f t="shared" si="43"/>
        <v>#VALUE!</v>
      </c>
      <c r="F1207" s="128" t="str">
        <f t="shared" si="44"/>
        <v>#VALUE!</v>
      </c>
      <c r="G1207" s="128" t="str">
        <f t="shared" si="45"/>
        <v>#VALUE!</v>
      </c>
      <c r="H1207" s="128" t="str">
        <f t="shared" si="46"/>
        <v>#VALUE!</v>
      </c>
      <c r="I1207" s="128" t="str">
        <f t="shared" si="47"/>
        <v>#VALUE!</v>
      </c>
      <c r="J1207" s="128" t="str">
        <f t="shared" si="48"/>
        <v>#VALUE!</v>
      </c>
      <c r="K1207" s="128" t="str">
        <f t="shared" si="49"/>
        <v>#VALUE!</v>
      </c>
      <c r="L1207" s="128" t="str">
        <f t="shared" si="50"/>
        <v>#VALUE!</v>
      </c>
      <c r="M1207" s="128" t="str">
        <f t="shared" si="51"/>
        <v>#VALUE!</v>
      </c>
      <c r="N1207" s="128" t="str">
        <f t="shared" si="52"/>
        <v>#VALUE!</v>
      </c>
      <c r="O1207" s="128" t="str">
        <f t="shared" si="53"/>
        <v>#VALUE!</v>
      </c>
      <c r="P1207" s="4" t="str">
        <f t="shared" si="12"/>
        <v>NO RX</v>
      </c>
      <c r="Q1207" s="4" t="b">
        <v>0</v>
      </c>
      <c r="R1207" s="4" t="str">
        <f t="shared" si="54"/>
        <v>LOW</v>
      </c>
      <c r="S1207" s="3"/>
      <c r="T1207" s="3" t="str">
        <f t="shared" si="42"/>
        <v> - </v>
      </c>
      <c r="U1207" s="4" t="str">
        <f t="shared" si="15"/>
        <v>DUE COMM</v>
      </c>
      <c r="V1207" s="4" t="str">
        <f t="shared" si="16"/>
        <v> </v>
      </c>
      <c r="W1207" s="123"/>
      <c r="X1207" s="123"/>
      <c r="Y1207" s="123"/>
      <c r="Z1207" s="123"/>
      <c r="AA1207" s="123"/>
      <c r="AB1207" s="123"/>
      <c r="AC1207" s="123"/>
      <c r="AD1207" s="123"/>
      <c r="AE1207" s="123"/>
    </row>
    <row r="1208">
      <c r="A1208" s="142">
        <v>14306.0</v>
      </c>
      <c r="B1208" s="143" t="s">
        <v>6646</v>
      </c>
      <c r="C1208" s="124" t="b">
        <v>0</v>
      </c>
      <c r="D1208" s="3" t="s">
        <v>6461</v>
      </c>
      <c r="E1208" s="128" t="str">
        <f t="shared" si="43"/>
        <v>#VALUE!</v>
      </c>
      <c r="F1208" s="128" t="str">
        <f t="shared" si="44"/>
        <v>#VALUE!</v>
      </c>
      <c r="G1208" s="128" t="str">
        <f t="shared" si="45"/>
        <v>#VALUE!</v>
      </c>
      <c r="H1208" s="128" t="str">
        <f t="shared" si="46"/>
        <v>#VALUE!</v>
      </c>
      <c r="I1208" s="128" t="str">
        <f t="shared" si="47"/>
        <v>#VALUE!</v>
      </c>
      <c r="J1208" s="128" t="str">
        <f t="shared" si="48"/>
        <v>#VALUE!</v>
      </c>
      <c r="K1208" s="128" t="str">
        <f t="shared" si="49"/>
        <v>#VALUE!</v>
      </c>
      <c r="L1208" s="128" t="str">
        <f t="shared" si="50"/>
        <v>#VALUE!</v>
      </c>
      <c r="M1208" s="128" t="str">
        <f t="shared" si="51"/>
        <v>#VALUE!</v>
      </c>
      <c r="N1208" s="128" t="str">
        <f t="shared" si="52"/>
        <v>#VALUE!</v>
      </c>
      <c r="O1208" s="128" t="str">
        <f t="shared" si="53"/>
        <v>#VALUE!</v>
      </c>
      <c r="P1208" s="4" t="str">
        <f t="shared" si="12"/>
        <v>NO RX</v>
      </c>
      <c r="Q1208" s="4" t="b">
        <v>0</v>
      </c>
      <c r="R1208" s="4" t="str">
        <f t="shared" si="54"/>
        <v>LOW</v>
      </c>
      <c r="S1208" s="3"/>
      <c r="T1208" s="3" t="str">
        <f t="shared" si="42"/>
        <v> - </v>
      </c>
      <c r="U1208" s="4" t="str">
        <f t="shared" si="15"/>
        <v>DUE COMM</v>
      </c>
      <c r="V1208" s="4" t="str">
        <f t="shared" si="16"/>
        <v> </v>
      </c>
      <c r="W1208" s="123"/>
      <c r="X1208" s="123"/>
      <c r="Y1208" s="123"/>
      <c r="Z1208" s="123"/>
      <c r="AA1208" s="123"/>
      <c r="AB1208" s="123"/>
      <c r="AC1208" s="123"/>
      <c r="AD1208" s="123"/>
      <c r="AE1208" s="123"/>
    </row>
    <row r="1209">
      <c r="A1209" s="137">
        <v>14309.0</v>
      </c>
      <c r="B1209" s="138" t="s">
        <v>6486</v>
      </c>
      <c r="C1209" s="139" t="b">
        <v>1</v>
      </c>
      <c r="D1209" s="133">
        <v>44384.0</v>
      </c>
      <c r="E1209" s="128" t="str">
        <f t="shared" si="43"/>
        <v>#VALUE!</v>
      </c>
      <c r="F1209" s="128" t="str">
        <f t="shared" si="44"/>
        <v>#VALUE!</v>
      </c>
      <c r="G1209" s="128" t="str">
        <f t="shared" si="45"/>
        <v>#VALUE!</v>
      </c>
      <c r="H1209" s="128" t="str">
        <f t="shared" si="46"/>
        <v>#VALUE!</v>
      </c>
      <c r="I1209" s="128" t="str">
        <f t="shared" si="47"/>
        <v>#VALUE!</v>
      </c>
      <c r="J1209" s="128" t="str">
        <f t="shared" si="48"/>
        <v>#VALUE!</v>
      </c>
      <c r="K1209" s="128" t="str">
        <f t="shared" si="49"/>
        <v>#VALUE!</v>
      </c>
      <c r="L1209" s="128" t="str">
        <f t="shared" si="50"/>
        <v>#VALUE!</v>
      </c>
      <c r="M1209" s="134" t="str">
        <f t="shared" si="51"/>
        <v>OPI RX</v>
      </c>
      <c r="N1209" s="128" t="str">
        <f t="shared" si="52"/>
        <v>#VALUE!</v>
      </c>
      <c r="O1209" s="128" t="str">
        <f t="shared" si="53"/>
        <v>#VALUE!</v>
      </c>
      <c r="P1209" s="135" t="str">
        <f t="shared" si="12"/>
        <v>OPIOIDS</v>
      </c>
      <c r="Q1209" s="4" t="b">
        <v>0</v>
      </c>
      <c r="R1209" s="4" t="str">
        <f t="shared" si="54"/>
        <v>LOW</v>
      </c>
      <c r="S1209" s="3"/>
      <c r="T1209" s="136">
        <f t="shared" si="42"/>
        <v>44384</v>
      </c>
      <c r="U1209" s="4" t="str">
        <f t="shared" si="15"/>
        <v>DUE COMM</v>
      </c>
      <c r="V1209" s="4" t="str">
        <f t="shared" si="16"/>
        <v> </v>
      </c>
      <c r="W1209" s="123"/>
      <c r="X1209" s="123"/>
      <c r="Y1209" s="123"/>
      <c r="Z1209" s="123"/>
      <c r="AA1209" s="123"/>
      <c r="AB1209" s="123"/>
      <c r="AC1209" s="123"/>
      <c r="AD1209" s="123"/>
      <c r="AE1209" s="123"/>
    </row>
    <row r="1210">
      <c r="A1210" s="142">
        <v>14311.0</v>
      </c>
      <c r="B1210" s="2" t="s">
        <v>6461</v>
      </c>
      <c r="C1210" s="122" t="b">
        <v>0</v>
      </c>
      <c r="D1210" s="3" t="s">
        <v>6461</v>
      </c>
      <c r="E1210" s="128" t="str">
        <f t="shared" si="43"/>
        <v>#VALUE!</v>
      </c>
      <c r="F1210" s="128" t="str">
        <f t="shared" si="44"/>
        <v>#VALUE!</v>
      </c>
      <c r="G1210" s="128" t="str">
        <f t="shared" si="45"/>
        <v>#VALUE!</v>
      </c>
      <c r="H1210" s="128" t="str">
        <f t="shared" si="46"/>
        <v>#VALUE!</v>
      </c>
      <c r="I1210" s="128" t="str">
        <f t="shared" si="47"/>
        <v>#VALUE!</v>
      </c>
      <c r="J1210" s="128" t="str">
        <f t="shared" si="48"/>
        <v>#VALUE!</v>
      </c>
      <c r="K1210" s="128" t="str">
        <f t="shared" si="49"/>
        <v>#VALUE!</v>
      </c>
      <c r="L1210" s="128" t="str">
        <f t="shared" si="50"/>
        <v>#VALUE!</v>
      </c>
      <c r="M1210" s="128" t="str">
        <f t="shared" si="51"/>
        <v>#VALUE!</v>
      </c>
      <c r="N1210" s="128" t="str">
        <f t="shared" si="52"/>
        <v>#VALUE!</v>
      </c>
      <c r="O1210" s="128" t="str">
        <f t="shared" si="53"/>
        <v>#VALUE!</v>
      </c>
      <c r="P1210" s="4" t="str">
        <f t="shared" si="12"/>
        <v>NO RX</v>
      </c>
      <c r="Q1210" s="4" t="b">
        <v>0</v>
      </c>
      <c r="R1210" s="4" t="str">
        <f t="shared" si="54"/>
        <v>LOW</v>
      </c>
      <c r="S1210" s="3"/>
      <c r="T1210" s="3" t="str">
        <f t="shared" si="42"/>
        <v> - </v>
      </c>
      <c r="U1210" s="4" t="str">
        <f t="shared" si="15"/>
        <v>DUE COMM</v>
      </c>
      <c r="V1210" s="4" t="str">
        <f t="shared" si="16"/>
        <v> </v>
      </c>
      <c r="W1210" s="123"/>
      <c r="X1210" s="123"/>
      <c r="Y1210" s="123"/>
      <c r="Z1210" s="123"/>
      <c r="AA1210" s="123"/>
      <c r="AB1210" s="123"/>
      <c r="AC1210" s="123"/>
      <c r="AD1210" s="123"/>
      <c r="AE1210" s="123"/>
    </row>
    <row r="1211">
      <c r="A1211" s="130">
        <v>14312.0</v>
      </c>
      <c r="B1211" s="131" t="s">
        <v>6512</v>
      </c>
      <c r="C1211" s="139" t="b">
        <v>1</v>
      </c>
      <c r="D1211" s="133">
        <v>44496.0</v>
      </c>
      <c r="E1211" s="128" t="str">
        <f t="shared" si="43"/>
        <v>#VALUE!</v>
      </c>
      <c r="F1211" s="128" t="str">
        <f t="shared" si="44"/>
        <v>#VALUE!</v>
      </c>
      <c r="G1211" s="128" t="str">
        <f t="shared" si="45"/>
        <v>#VALUE!</v>
      </c>
      <c r="H1211" s="128" t="str">
        <f t="shared" si="46"/>
        <v>#VALUE!</v>
      </c>
      <c r="I1211" s="128" t="str">
        <f t="shared" si="47"/>
        <v>#VALUE!</v>
      </c>
      <c r="J1211" s="128" t="str">
        <f t="shared" si="48"/>
        <v>#VALUE!</v>
      </c>
      <c r="K1211" s="128" t="str">
        <f t="shared" si="49"/>
        <v>#VALUE!</v>
      </c>
      <c r="L1211" s="128" t="str">
        <f t="shared" si="50"/>
        <v>#VALUE!</v>
      </c>
      <c r="M1211" s="134" t="str">
        <f t="shared" si="51"/>
        <v>OPI RX</v>
      </c>
      <c r="N1211" s="128" t="str">
        <f t="shared" si="52"/>
        <v>#VALUE!</v>
      </c>
      <c r="O1211" s="128" t="str">
        <f t="shared" si="53"/>
        <v>#VALUE!</v>
      </c>
      <c r="P1211" s="135" t="str">
        <f t="shared" si="12"/>
        <v>OPIOIDS</v>
      </c>
      <c r="Q1211" s="4" t="b">
        <v>0</v>
      </c>
      <c r="R1211" s="4" t="str">
        <f t="shared" si="54"/>
        <v>LOW</v>
      </c>
      <c r="S1211" s="3">
        <v>44236.0</v>
      </c>
      <c r="T1211" s="136">
        <f t="shared" si="42"/>
        <v>44496</v>
      </c>
      <c r="U1211" s="4" t="str">
        <f t="shared" si="15"/>
        <v> </v>
      </c>
      <c r="V1211" s="4" t="str">
        <f t="shared" si="16"/>
        <v> </v>
      </c>
      <c r="W1211" s="123"/>
      <c r="X1211" s="123"/>
      <c r="Y1211" s="123"/>
      <c r="Z1211" s="123"/>
      <c r="AA1211" s="123"/>
      <c r="AB1211" s="123"/>
      <c r="AC1211" s="123"/>
      <c r="AD1211" s="123"/>
      <c r="AE1211" s="123"/>
    </row>
    <row r="1212">
      <c r="A1212" s="142">
        <v>14317.0</v>
      </c>
      <c r="B1212" s="2" t="s">
        <v>6461</v>
      </c>
      <c r="C1212" s="122" t="b">
        <v>0</v>
      </c>
      <c r="D1212" s="3" t="s">
        <v>6461</v>
      </c>
      <c r="E1212" s="128" t="str">
        <f t="shared" si="43"/>
        <v>#VALUE!</v>
      </c>
      <c r="F1212" s="128" t="str">
        <f t="shared" si="44"/>
        <v>#VALUE!</v>
      </c>
      <c r="G1212" s="128" t="str">
        <f t="shared" si="45"/>
        <v>#VALUE!</v>
      </c>
      <c r="H1212" s="128" t="str">
        <f t="shared" si="46"/>
        <v>#VALUE!</v>
      </c>
      <c r="I1212" s="128" t="str">
        <f t="shared" si="47"/>
        <v>#VALUE!</v>
      </c>
      <c r="J1212" s="128" t="str">
        <f t="shared" si="48"/>
        <v>#VALUE!</v>
      </c>
      <c r="K1212" s="128" t="str">
        <f t="shared" si="49"/>
        <v>#VALUE!</v>
      </c>
      <c r="L1212" s="128" t="str">
        <f t="shared" si="50"/>
        <v>#VALUE!</v>
      </c>
      <c r="M1212" s="128" t="str">
        <f t="shared" si="51"/>
        <v>#VALUE!</v>
      </c>
      <c r="N1212" s="128" t="str">
        <f t="shared" si="52"/>
        <v>#VALUE!</v>
      </c>
      <c r="O1212" s="128" t="str">
        <f t="shared" si="53"/>
        <v>#VALUE!</v>
      </c>
      <c r="P1212" s="4" t="str">
        <f t="shared" si="12"/>
        <v>NO RX</v>
      </c>
      <c r="Q1212" s="4" t="b">
        <v>0</v>
      </c>
      <c r="R1212" s="4" t="str">
        <f t="shared" si="54"/>
        <v>LOW</v>
      </c>
      <c r="S1212" s="3"/>
      <c r="T1212" s="3" t="str">
        <f t="shared" si="42"/>
        <v> - </v>
      </c>
      <c r="U1212" s="4" t="str">
        <f t="shared" si="15"/>
        <v>DUE COMM</v>
      </c>
      <c r="V1212" s="4" t="str">
        <f t="shared" si="16"/>
        <v> </v>
      </c>
      <c r="W1212" s="123"/>
      <c r="X1212" s="123"/>
      <c r="Y1212" s="123"/>
      <c r="Z1212" s="123"/>
      <c r="AA1212" s="123"/>
      <c r="AB1212" s="123"/>
      <c r="AC1212" s="123"/>
      <c r="AD1212" s="123"/>
      <c r="AE1212" s="123"/>
    </row>
    <row r="1213">
      <c r="A1213" s="142">
        <v>14319.0</v>
      </c>
      <c r="B1213" s="2" t="s">
        <v>6461</v>
      </c>
      <c r="C1213" s="124" t="b">
        <v>0</v>
      </c>
      <c r="D1213" s="3" t="s">
        <v>6461</v>
      </c>
      <c r="E1213" s="128" t="str">
        <f t="shared" si="43"/>
        <v>#VALUE!</v>
      </c>
      <c r="F1213" s="128" t="str">
        <f t="shared" si="44"/>
        <v>#VALUE!</v>
      </c>
      <c r="G1213" s="128" t="str">
        <f t="shared" si="45"/>
        <v>#VALUE!</v>
      </c>
      <c r="H1213" s="128" t="str">
        <f t="shared" si="46"/>
        <v>#VALUE!</v>
      </c>
      <c r="I1213" s="128" t="str">
        <f t="shared" si="47"/>
        <v>#VALUE!</v>
      </c>
      <c r="J1213" s="128" t="str">
        <f t="shared" si="48"/>
        <v>#VALUE!</v>
      </c>
      <c r="K1213" s="128" t="str">
        <f t="shared" si="49"/>
        <v>#VALUE!</v>
      </c>
      <c r="L1213" s="128" t="str">
        <f t="shared" si="50"/>
        <v>#VALUE!</v>
      </c>
      <c r="M1213" s="128" t="str">
        <f t="shared" si="51"/>
        <v>#VALUE!</v>
      </c>
      <c r="N1213" s="128" t="str">
        <f t="shared" si="52"/>
        <v>#VALUE!</v>
      </c>
      <c r="O1213" s="128" t="str">
        <f t="shared" si="53"/>
        <v>#VALUE!</v>
      </c>
      <c r="P1213" s="4" t="str">
        <f t="shared" si="12"/>
        <v>NO RX</v>
      </c>
      <c r="Q1213" s="4" t="b">
        <v>0</v>
      </c>
      <c r="R1213" s="4" t="str">
        <f t="shared" si="54"/>
        <v>LOW</v>
      </c>
      <c r="S1213" s="3"/>
      <c r="T1213" s="3" t="str">
        <f t="shared" si="42"/>
        <v> - </v>
      </c>
      <c r="U1213" s="4" t="str">
        <f t="shared" si="15"/>
        <v>DUE COMM</v>
      </c>
      <c r="V1213" s="4" t="str">
        <f t="shared" si="16"/>
        <v> </v>
      </c>
      <c r="W1213" s="123"/>
      <c r="X1213" s="123"/>
      <c r="Y1213" s="123"/>
      <c r="Z1213" s="123"/>
      <c r="AA1213" s="123"/>
      <c r="AB1213" s="123"/>
      <c r="AC1213" s="123"/>
      <c r="AD1213" s="123"/>
      <c r="AE1213" s="123"/>
    </row>
    <row r="1214">
      <c r="A1214" s="127">
        <v>14320.0</v>
      </c>
      <c r="B1214" s="2" t="s">
        <v>6899</v>
      </c>
      <c r="C1214" s="124" t="b">
        <v>0</v>
      </c>
      <c r="D1214" s="3" t="s">
        <v>6461</v>
      </c>
      <c r="E1214" s="128" t="str">
        <f t="shared" si="43"/>
        <v>#VALUE!</v>
      </c>
      <c r="F1214" s="128" t="str">
        <f t="shared" si="44"/>
        <v>#VALUE!</v>
      </c>
      <c r="G1214" s="134" t="str">
        <f t="shared" si="45"/>
        <v>OPI RX</v>
      </c>
      <c r="H1214" s="128" t="str">
        <f t="shared" si="46"/>
        <v>#VALUE!</v>
      </c>
      <c r="I1214" s="128" t="str">
        <f t="shared" si="47"/>
        <v>#VALUE!</v>
      </c>
      <c r="J1214" s="128" t="str">
        <f t="shared" si="48"/>
        <v>#VALUE!</v>
      </c>
      <c r="K1214" s="128" t="str">
        <f t="shared" si="49"/>
        <v>#VALUE!</v>
      </c>
      <c r="L1214" s="128" t="str">
        <f t="shared" si="50"/>
        <v>#VALUE!</v>
      </c>
      <c r="M1214" s="128" t="str">
        <f t="shared" si="51"/>
        <v>#VALUE!</v>
      </c>
      <c r="N1214" s="128" t="str">
        <f t="shared" si="52"/>
        <v>#VALUE!</v>
      </c>
      <c r="O1214" s="128" t="str">
        <f t="shared" si="53"/>
        <v>#VALUE!</v>
      </c>
      <c r="P1214" s="135" t="str">
        <f t="shared" si="12"/>
        <v>OPIOIDS</v>
      </c>
      <c r="Q1214" s="4" t="b">
        <v>1</v>
      </c>
      <c r="R1214" s="135" t="str">
        <f t="shared" si="54"/>
        <v>HIGH</v>
      </c>
      <c r="S1214" s="3"/>
      <c r="T1214" s="3" t="str">
        <f t="shared" si="42"/>
        <v> - </v>
      </c>
      <c r="U1214" s="4" t="str">
        <f t="shared" si="15"/>
        <v>DUE COMM</v>
      </c>
      <c r="V1214" s="4" t="str">
        <f t="shared" si="16"/>
        <v> </v>
      </c>
      <c r="W1214" s="123"/>
      <c r="X1214" s="123"/>
      <c r="Y1214" s="123"/>
      <c r="Z1214" s="123"/>
      <c r="AA1214" s="123"/>
      <c r="AB1214" s="123"/>
      <c r="AC1214" s="123"/>
      <c r="AD1214" s="123"/>
      <c r="AE1214" s="123"/>
    </row>
    <row r="1215">
      <c r="A1215" s="142">
        <v>14322.0</v>
      </c>
      <c r="B1215" s="2" t="s">
        <v>6461</v>
      </c>
      <c r="C1215" s="122" t="b">
        <v>0</v>
      </c>
      <c r="D1215" s="3" t="s">
        <v>6461</v>
      </c>
      <c r="E1215" s="128" t="str">
        <f t="shared" si="43"/>
        <v>#VALUE!</v>
      </c>
      <c r="F1215" s="128" t="str">
        <f t="shared" si="44"/>
        <v>#VALUE!</v>
      </c>
      <c r="G1215" s="128" t="str">
        <f t="shared" si="45"/>
        <v>#VALUE!</v>
      </c>
      <c r="H1215" s="128" t="str">
        <f t="shared" si="46"/>
        <v>#VALUE!</v>
      </c>
      <c r="I1215" s="128" t="str">
        <f t="shared" si="47"/>
        <v>#VALUE!</v>
      </c>
      <c r="J1215" s="128" t="str">
        <f t="shared" si="48"/>
        <v>#VALUE!</v>
      </c>
      <c r="K1215" s="128" t="str">
        <f t="shared" si="49"/>
        <v>#VALUE!</v>
      </c>
      <c r="L1215" s="128" t="str">
        <f t="shared" si="50"/>
        <v>#VALUE!</v>
      </c>
      <c r="M1215" s="128" t="str">
        <f t="shared" si="51"/>
        <v>#VALUE!</v>
      </c>
      <c r="N1215" s="128" t="str">
        <f t="shared" si="52"/>
        <v>#VALUE!</v>
      </c>
      <c r="O1215" s="128" t="str">
        <f t="shared" si="53"/>
        <v>#VALUE!</v>
      </c>
      <c r="P1215" s="4" t="str">
        <f t="shared" si="12"/>
        <v>NO RX</v>
      </c>
      <c r="Q1215" s="4" t="b">
        <v>0</v>
      </c>
      <c r="R1215" s="4" t="str">
        <f t="shared" si="54"/>
        <v>LOW</v>
      </c>
      <c r="S1215" s="3"/>
      <c r="T1215" s="3" t="str">
        <f t="shared" si="42"/>
        <v> - </v>
      </c>
      <c r="U1215" s="4" t="str">
        <f t="shared" si="15"/>
        <v>DUE COMM</v>
      </c>
      <c r="V1215" s="4" t="str">
        <f t="shared" si="16"/>
        <v> </v>
      </c>
      <c r="W1215" s="123"/>
      <c r="X1215" s="123"/>
      <c r="Y1215" s="123"/>
      <c r="Z1215" s="123"/>
      <c r="AA1215" s="123"/>
      <c r="AB1215" s="123"/>
      <c r="AC1215" s="123"/>
      <c r="AD1215" s="123"/>
      <c r="AE1215" s="123"/>
    </row>
    <row r="1216">
      <c r="A1216" s="137">
        <v>14325.0</v>
      </c>
      <c r="B1216" s="138" t="s">
        <v>6512</v>
      </c>
      <c r="C1216" s="139" t="b">
        <v>1</v>
      </c>
      <c r="D1216" s="133">
        <v>44420.0</v>
      </c>
      <c r="E1216" s="128" t="str">
        <f t="shared" si="43"/>
        <v>#VALUE!</v>
      </c>
      <c r="F1216" s="128" t="str">
        <f t="shared" si="44"/>
        <v>#VALUE!</v>
      </c>
      <c r="G1216" s="128" t="str">
        <f t="shared" si="45"/>
        <v>#VALUE!</v>
      </c>
      <c r="H1216" s="128" t="str">
        <f t="shared" si="46"/>
        <v>#VALUE!</v>
      </c>
      <c r="I1216" s="128" t="str">
        <f t="shared" si="47"/>
        <v>#VALUE!</v>
      </c>
      <c r="J1216" s="128" t="str">
        <f t="shared" si="48"/>
        <v>#VALUE!</v>
      </c>
      <c r="K1216" s="128" t="str">
        <f t="shared" si="49"/>
        <v>#VALUE!</v>
      </c>
      <c r="L1216" s="128" t="str">
        <f t="shared" si="50"/>
        <v>#VALUE!</v>
      </c>
      <c r="M1216" s="134" t="str">
        <f t="shared" si="51"/>
        <v>OPI RX</v>
      </c>
      <c r="N1216" s="128" t="str">
        <f t="shared" si="52"/>
        <v>#VALUE!</v>
      </c>
      <c r="O1216" s="128" t="str">
        <f t="shared" si="53"/>
        <v>#VALUE!</v>
      </c>
      <c r="P1216" s="135" t="str">
        <f t="shared" si="12"/>
        <v>OPIOIDS</v>
      </c>
      <c r="Q1216" s="4" t="b">
        <v>0</v>
      </c>
      <c r="R1216" s="4" t="str">
        <f t="shared" si="54"/>
        <v>LOW</v>
      </c>
      <c r="S1216" s="3"/>
      <c r="T1216" s="136">
        <f t="shared" si="42"/>
        <v>44420</v>
      </c>
      <c r="U1216" s="4" t="str">
        <f t="shared" si="15"/>
        <v>DUE COMM</v>
      </c>
      <c r="V1216" s="4" t="str">
        <f t="shared" si="16"/>
        <v> </v>
      </c>
      <c r="W1216" s="123"/>
      <c r="X1216" s="123"/>
      <c r="Y1216" s="123"/>
      <c r="Z1216" s="123"/>
      <c r="AA1216" s="123"/>
      <c r="AB1216" s="123"/>
      <c r="AC1216" s="123"/>
      <c r="AD1216" s="123"/>
      <c r="AE1216" s="123"/>
    </row>
    <row r="1217">
      <c r="A1217" s="142">
        <v>14326.0</v>
      </c>
      <c r="B1217" s="143" t="s">
        <v>6483</v>
      </c>
      <c r="C1217" s="124" t="b">
        <v>0</v>
      </c>
      <c r="D1217" s="3" t="s">
        <v>6461</v>
      </c>
      <c r="E1217" s="128" t="str">
        <f t="shared" si="43"/>
        <v>#VALUE!</v>
      </c>
      <c r="F1217" s="128" t="str">
        <f t="shared" si="44"/>
        <v>#VALUE!</v>
      </c>
      <c r="G1217" s="128" t="str">
        <f t="shared" si="45"/>
        <v>#VALUE!</v>
      </c>
      <c r="H1217" s="128" t="str">
        <f t="shared" si="46"/>
        <v>#VALUE!</v>
      </c>
      <c r="I1217" s="128" t="str">
        <f t="shared" si="47"/>
        <v>#VALUE!</v>
      </c>
      <c r="J1217" s="128" t="str">
        <f t="shared" si="48"/>
        <v>#VALUE!</v>
      </c>
      <c r="K1217" s="128" t="str">
        <f t="shared" si="49"/>
        <v>#VALUE!</v>
      </c>
      <c r="L1217" s="128" t="str">
        <f t="shared" si="50"/>
        <v>#VALUE!</v>
      </c>
      <c r="M1217" s="128" t="str">
        <f t="shared" si="51"/>
        <v>#VALUE!</v>
      </c>
      <c r="N1217" s="128" t="str">
        <f t="shared" si="52"/>
        <v>#VALUE!</v>
      </c>
      <c r="O1217" s="128" t="str">
        <f t="shared" si="53"/>
        <v>#VALUE!</v>
      </c>
      <c r="P1217" s="4" t="str">
        <f t="shared" si="12"/>
        <v>NO RX</v>
      </c>
      <c r="Q1217" s="4" t="b">
        <v>0</v>
      </c>
      <c r="R1217" s="4" t="str">
        <f t="shared" si="54"/>
        <v>LOW</v>
      </c>
      <c r="S1217" s="3"/>
      <c r="T1217" s="3" t="str">
        <f t="shared" si="42"/>
        <v> - </v>
      </c>
      <c r="U1217" s="4" t="str">
        <f t="shared" si="15"/>
        <v>DUE COMM</v>
      </c>
      <c r="V1217" s="4" t="str">
        <f t="shared" si="16"/>
        <v> </v>
      </c>
      <c r="W1217" s="123"/>
      <c r="X1217" s="123"/>
      <c r="Y1217" s="123"/>
      <c r="Z1217" s="123"/>
      <c r="AA1217" s="123"/>
      <c r="AB1217" s="123"/>
      <c r="AC1217" s="123"/>
      <c r="AD1217" s="123"/>
      <c r="AE1217" s="123"/>
    </row>
    <row r="1218">
      <c r="A1218" s="130">
        <v>14327.0</v>
      </c>
      <c r="B1218" s="131" t="s">
        <v>6476</v>
      </c>
      <c r="C1218" s="132" t="b">
        <v>1</v>
      </c>
      <c r="D1218" s="133">
        <v>44469.0</v>
      </c>
      <c r="E1218" s="128" t="str">
        <f t="shared" si="43"/>
        <v>#VALUE!</v>
      </c>
      <c r="F1218" s="128" t="str">
        <f t="shared" si="44"/>
        <v>#VALUE!</v>
      </c>
      <c r="G1218" s="134" t="str">
        <f t="shared" si="45"/>
        <v>OPI RX</v>
      </c>
      <c r="H1218" s="128" t="str">
        <f t="shared" si="46"/>
        <v>#VALUE!</v>
      </c>
      <c r="I1218" s="128" t="str">
        <f t="shared" si="47"/>
        <v>#VALUE!</v>
      </c>
      <c r="J1218" s="128" t="str">
        <f t="shared" si="48"/>
        <v>#VALUE!</v>
      </c>
      <c r="K1218" s="128" t="str">
        <f t="shared" si="49"/>
        <v>#VALUE!</v>
      </c>
      <c r="L1218" s="128" t="str">
        <f t="shared" si="50"/>
        <v>#VALUE!</v>
      </c>
      <c r="M1218" s="128" t="str">
        <f t="shared" si="51"/>
        <v>#VALUE!</v>
      </c>
      <c r="N1218" s="128" t="str">
        <f t="shared" si="52"/>
        <v>#VALUE!</v>
      </c>
      <c r="O1218" s="128" t="str">
        <f t="shared" si="53"/>
        <v>#VALUE!</v>
      </c>
      <c r="P1218" s="135" t="str">
        <f t="shared" si="12"/>
        <v>OPIOIDS</v>
      </c>
      <c r="Q1218" s="2" t="b">
        <v>1</v>
      </c>
      <c r="R1218" s="135" t="str">
        <f t="shared" si="54"/>
        <v>HIGH</v>
      </c>
      <c r="S1218" s="3">
        <v>44229.0</v>
      </c>
      <c r="T1218" s="136">
        <f t="shared" si="42"/>
        <v>44469</v>
      </c>
      <c r="U1218" s="4" t="str">
        <f t="shared" si="15"/>
        <v> </v>
      </c>
      <c r="V1218" s="4" t="str">
        <f t="shared" si="16"/>
        <v> </v>
      </c>
      <c r="W1218" s="123"/>
      <c r="X1218" s="123"/>
      <c r="Y1218" s="123"/>
      <c r="Z1218" s="123"/>
      <c r="AA1218" s="123"/>
      <c r="AB1218" s="123"/>
      <c r="AC1218" s="123"/>
      <c r="AD1218" s="123"/>
      <c r="AE1218" s="123"/>
    </row>
    <row r="1219">
      <c r="A1219" s="142">
        <v>14328.0</v>
      </c>
      <c r="B1219" s="2" t="s">
        <v>6461</v>
      </c>
      <c r="C1219" s="122" t="b">
        <v>0</v>
      </c>
      <c r="D1219" s="3" t="s">
        <v>6461</v>
      </c>
      <c r="E1219" s="128" t="str">
        <f t="shared" si="43"/>
        <v>#VALUE!</v>
      </c>
      <c r="F1219" s="128" t="str">
        <f t="shared" si="44"/>
        <v>#VALUE!</v>
      </c>
      <c r="G1219" s="128" t="str">
        <f t="shared" si="45"/>
        <v>#VALUE!</v>
      </c>
      <c r="H1219" s="128" t="str">
        <f t="shared" si="46"/>
        <v>#VALUE!</v>
      </c>
      <c r="I1219" s="128" t="str">
        <f t="shared" si="47"/>
        <v>#VALUE!</v>
      </c>
      <c r="J1219" s="128" t="str">
        <f t="shared" si="48"/>
        <v>#VALUE!</v>
      </c>
      <c r="K1219" s="128" t="str">
        <f t="shared" si="49"/>
        <v>#VALUE!</v>
      </c>
      <c r="L1219" s="128" t="str">
        <f t="shared" si="50"/>
        <v>#VALUE!</v>
      </c>
      <c r="M1219" s="128" t="str">
        <f t="shared" si="51"/>
        <v>#VALUE!</v>
      </c>
      <c r="N1219" s="128" t="str">
        <f t="shared" si="52"/>
        <v>#VALUE!</v>
      </c>
      <c r="O1219" s="128" t="str">
        <f t="shared" si="53"/>
        <v>#VALUE!</v>
      </c>
      <c r="P1219" s="4" t="str">
        <f t="shared" si="12"/>
        <v>NO RX</v>
      </c>
      <c r="Q1219" s="2" t="b">
        <v>0</v>
      </c>
      <c r="R1219" s="4" t="str">
        <f t="shared" si="54"/>
        <v>LOW</v>
      </c>
      <c r="S1219" s="3"/>
      <c r="T1219" s="3" t="str">
        <f t="shared" si="42"/>
        <v> - </v>
      </c>
      <c r="U1219" s="4" t="str">
        <f t="shared" si="15"/>
        <v>DUE COMM</v>
      </c>
      <c r="V1219" s="4" t="str">
        <f t="shared" si="16"/>
        <v> </v>
      </c>
      <c r="W1219" s="123"/>
      <c r="X1219" s="123"/>
      <c r="Y1219" s="123"/>
      <c r="Z1219" s="123"/>
      <c r="AA1219" s="123"/>
      <c r="AB1219" s="123"/>
      <c r="AC1219" s="123"/>
      <c r="AD1219" s="123"/>
      <c r="AE1219" s="123"/>
    </row>
    <row r="1220">
      <c r="A1220" s="137">
        <v>14330.0</v>
      </c>
      <c r="B1220" s="131" t="s">
        <v>6478</v>
      </c>
      <c r="C1220" s="139" t="b">
        <v>1</v>
      </c>
      <c r="D1220" s="133">
        <v>44559.0</v>
      </c>
      <c r="E1220" s="128" t="str">
        <f t="shared" si="43"/>
        <v>#VALUE!</v>
      </c>
      <c r="F1220" s="134" t="str">
        <f t="shared" si="44"/>
        <v>OPI RX</v>
      </c>
      <c r="G1220" s="128" t="str">
        <f t="shared" si="45"/>
        <v>#VALUE!</v>
      </c>
      <c r="H1220" s="128" t="str">
        <f t="shared" si="46"/>
        <v>#VALUE!</v>
      </c>
      <c r="I1220" s="128" t="str">
        <f t="shared" si="47"/>
        <v>#VALUE!</v>
      </c>
      <c r="J1220" s="128" t="str">
        <f t="shared" si="48"/>
        <v>#VALUE!</v>
      </c>
      <c r="K1220" s="128" t="str">
        <f t="shared" si="49"/>
        <v>#VALUE!</v>
      </c>
      <c r="L1220" s="128" t="str">
        <f t="shared" si="50"/>
        <v>#VALUE!</v>
      </c>
      <c r="M1220" s="128" t="str">
        <f t="shared" si="51"/>
        <v>#VALUE!</v>
      </c>
      <c r="N1220" s="128" t="str">
        <f t="shared" si="52"/>
        <v>#VALUE!</v>
      </c>
      <c r="O1220" s="128" t="str">
        <f t="shared" si="53"/>
        <v>#VALUE!</v>
      </c>
      <c r="P1220" s="135" t="str">
        <f t="shared" si="12"/>
        <v>OPIOIDS</v>
      </c>
      <c r="Q1220" s="4" t="b">
        <v>0</v>
      </c>
      <c r="R1220" s="4" t="str">
        <f t="shared" si="54"/>
        <v>LOW</v>
      </c>
      <c r="S1220" s="3"/>
      <c r="T1220" s="136">
        <f t="shared" si="42"/>
        <v>44559</v>
      </c>
      <c r="U1220" s="4" t="str">
        <f t="shared" si="15"/>
        <v>DUE COMM</v>
      </c>
      <c r="V1220" s="4" t="str">
        <f t="shared" si="16"/>
        <v> </v>
      </c>
      <c r="W1220" s="123"/>
      <c r="X1220" s="123"/>
      <c r="Y1220" s="123"/>
      <c r="Z1220" s="123"/>
      <c r="AA1220" s="123"/>
      <c r="AB1220" s="123"/>
      <c r="AC1220" s="123"/>
      <c r="AD1220" s="123"/>
      <c r="AE1220" s="123"/>
    </row>
    <row r="1221">
      <c r="A1221" s="137">
        <v>14332.0</v>
      </c>
      <c r="B1221" s="138" t="s">
        <v>6586</v>
      </c>
      <c r="C1221" s="132" t="b">
        <v>1</v>
      </c>
      <c r="D1221" s="133">
        <v>44559.0</v>
      </c>
      <c r="E1221" s="134" t="str">
        <f t="shared" si="43"/>
        <v>OPI RX</v>
      </c>
      <c r="F1221" s="128" t="str">
        <f t="shared" si="44"/>
        <v>#VALUE!</v>
      </c>
      <c r="G1221" s="128" t="str">
        <f t="shared" si="45"/>
        <v>#VALUE!</v>
      </c>
      <c r="H1221" s="128" t="str">
        <f t="shared" si="46"/>
        <v>#VALUE!</v>
      </c>
      <c r="I1221" s="128" t="str">
        <f t="shared" si="47"/>
        <v>#VALUE!</v>
      </c>
      <c r="J1221" s="128" t="str">
        <f t="shared" si="48"/>
        <v>#VALUE!</v>
      </c>
      <c r="K1221" s="128" t="str">
        <f t="shared" si="49"/>
        <v>#VALUE!</v>
      </c>
      <c r="L1221" s="128" t="str">
        <f t="shared" si="50"/>
        <v>#VALUE!</v>
      </c>
      <c r="M1221" s="128" t="str">
        <f t="shared" si="51"/>
        <v>#VALUE!</v>
      </c>
      <c r="N1221" s="128" t="str">
        <f t="shared" si="52"/>
        <v>#VALUE!</v>
      </c>
      <c r="O1221" s="128" t="str">
        <f t="shared" si="53"/>
        <v>#VALUE!</v>
      </c>
      <c r="P1221" s="135" t="str">
        <f t="shared" si="12"/>
        <v>OPIOIDS</v>
      </c>
      <c r="Q1221" s="4" t="b">
        <v>0</v>
      </c>
      <c r="R1221" s="4" t="str">
        <f t="shared" si="54"/>
        <v>LOW</v>
      </c>
      <c r="S1221" s="3">
        <v>44229.0</v>
      </c>
      <c r="T1221" s="136">
        <f t="shared" si="42"/>
        <v>44559</v>
      </c>
      <c r="U1221" s="4" t="str">
        <f t="shared" si="15"/>
        <v> </v>
      </c>
      <c r="V1221" s="4" t="str">
        <f t="shared" si="16"/>
        <v> </v>
      </c>
      <c r="W1221" s="123"/>
      <c r="X1221" s="123"/>
      <c r="Y1221" s="123"/>
      <c r="Z1221" s="123"/>
      <c r="AA1221" s="123"/>
      <c r="AB1221" s="123"/>
      <c r="AC1221" s="123"/>
      <c r="AD1221" s="123"/>
      <c r="AE1221" s="123"/>
    </row>
    <row r="1222">
      <c r="A1222" s="142">
        <v>14335.0</v>
      </c>
      <c r="B1222" s="143" t="s">
        <v>6900</v>
      </c>
      <c r="C1222" s="124" t="b">
        <v>0</v>
      </c>
      <c r="D1222" s="3" t="s">
        <v>6461</v>
      </c>
      <c r="E1222" s="128" t="str">
        <f t="shared" si="43"/>
        <v>#VALUE!</v>
      </c>
      <c r="F1222" s="128" t="str">
        <f t="shared" si="44"/>
        <v>#VALUE!</v>
      </c>
      <c r="G1222" s="134" t="str">
        <f t="shared" si="45"/>
        <v>OPI RX</v>
      </c>
      <c r="H1222" s="128" t="str">
        <f t="shared" si="46"/>
        <v>#VALUE!</v>
      </c>
      <c r="I1222" s="128" t="str">
        <f t="shared" si="47"/>
        <v>#VALUE!</v>
      </c>
      <c r="J1222" s="128" t="str">
        <f t="shared" si="48"/>
        <v>#VALUE!</v>
      </c>
      <c r="K1222" s="128" t="str">
        <f t="shared" si="49"/>
        <v>#VALUE!</v>
      </c>
      <c r="L1222" s="128" t="str">
        <f t="shared" si="50"/>
        <v>#VALUE!</v>
      </c>
      <c r="M1222" s="128" t="str">
        <f t="shared" si="51"/>
        <v>#VALUE!</v>
      </c>
      <c r="N1222" s="128" t="str">
        <f t="shared" si="52"/>
        <v>#VALUE!</v>
      </c>
      <c r="O1222" s="128" t="str">
        <f t="shared" si="53"/>
        <v>#VALUE!</v>
      </c>
      <c r="P1222" s="135" t="str">
        <f t="shared" si="12"/>
        <v>OPIOIDS</v>
      </c>
      <c r="Q1222" s="4" t="b">
        <v>0</v>
      </c>
      <c r="R1222" s="4" t="str">
        <f t="shared" si="54"/>
        <v>LOW</v>
      </c>
      <c r="S1222" s="3"/>
      <c r="T1222" s="3" t="str">
        <f t="shared" si="42"/>
        <v> - </v>
      </c>
      <c r="U1222" s="4" t="str">
        <f t="shared" si="15"/>
        <v>DUE COMM</v>
      </c>
      <c r="V1222" s="4" t="str">
        <f t="shared" si="16"/>
        <v> </v>
      </c>
      <c r="W1222" s="123"/>
      <c r="X1222" s="123"/>
      <c r="Y1222" s="123"/>
      <c r="Z1222" s="123"/>
      <c r="AA1222" s="123"/>
      <c r="AB1222" s="123"/>
      <c r="AC1222" s="123"/>
      <c r="AD1222" s="123"/>
      <c r="AE1222" s="123"/>
    </row>
    <row r="1223">
      <c r="A1223" s="142">
        <v>14336.0</v>
      </c>
      <c r="B1223" s="143" t="s">
        <v>6753</v>
      </c>
      <c r="C1223" s="122" t="b">
        <v>0</v>
      </c>
      <c r="D1223" s="3" t="s">
        <v>6461</v>
      </c>
      <c r="E1223" s="134" t="str">
        <f t="shared" si="43"/>
        <v>OPI RX</v>
      </c>
      <c r="F1223" s="128" t="str">
        <f t="shared" si="44"/>
        <v>#VALUE!</v>
      </c>
      <c r="G1223" s="128" t="str">
        <f t="shared" si="45"/>
        <v>#VALUE!</v>
      </c>
      <c r="H1223" s="128" t="str">
        <f t="shared" si="46"/>
        <v>#VALUE!</v>
      </c>
      <c r="I1223" s="128" t="str">
        <f t="shared" si="47"/>
        <v>#VALUE!</v>
      </c>
      <c r="J1223" s="128" t="str">
        <f t="shared" si="48"/>
        <v>#VALUE!</v>
      </c>
      <c r="K1223" s="128" t="str">
        <f t="shared" si="49"/>
        <v>#VALUE!</v>
      </c>
      <c r="L1223" s="128" t="str">
        <f t="shared" si="50"/>
        <v>#VALUE!</v>
      </c>
      <c r="M1223" s="128" t="str">
        <f t="shared" si="51"/>
        <v>#VALUE!</v>
      </c>
      <c r="N1223" s="128" t="str">
        <f t="shared" si="52"/>
        <v>#VALUE!</v>
      </c>
      <c r="O1223" s="128" t="str">
        <f t="shared" si="53"/>
        <v>#VALUE!</v>
      </c>
      <c r="P1223" s="135" t="str">
        <f t="shared" si="12"/>
        <v>OPIOIDS</v>
      </c>
      <c r="Q1223" s="4" t="b">
        <v>0</v>
      </c>
      <c r="R1223" s="4" t="str">
        <f t="shared" si="54"/>
        <v>LOW</v>
      </c>
      <c r="S1223" s="3"/>
      <c r="T1223" s="3" t="str">
        <f t="shared" si="42"/>
        <v> - </v>
      </c>
      <c r="U1223" s="4" t="str">
        <f t="shared" si="15"/>
        <v>DUE COMM</v>
      </c>
      <c r="V1223" s="4" t="str">
        <f t="shared" si="16"/>
        <v> </v>
      </c>
      <c r="W1223" s="123"/>
      <c r="X1223" s="123"/>
      <c r="Y1223" s="123"/>
      <c r="Z1223" s="123"/>
      <c r="AA1223" s="123"/>
      <c r="AB1223" s="123"/>
      <c r="AC1223" s="123"/>
      <c r="AD1223" s="123"/>
      <c r="AE1223" s="123"/>
    </row>
    <row r="1224">
      <c r="A1224" s="142">
        <v>14337.0</v>
      </c>
      <c r="B1224" s="143" t="s">
        <v>6483</v>
      </c>
      <c r="C1224" s="124" t="b">
        <v>0</v>
      </c>
      <c r="D1224" s="3" t="s">
        <v>6461</v>
      </c>
      <c r="E1224" s="128" t="str">
        <f t="shared" si="43"/>
        <v>#VALUE!</v>
      </c>
      <c r="F1224" s="128" t="str">
        <f t="shared" si="44"/>
        <v>#VALUE!</v>
      </c>
      <c r="G1224" s="128" t="str">
        <f t="shared" si="45"/>
        <v>#VALUE!</v>
      </c>
      <c r="H1224" s="128" t="str">
        <f t="shared" si="46"/>
        <v>#VALUE!</v>
      </c>
      <c r="I1224" s="128" t="str">
        <f t="shared" si="47"/>
        <v>#VALUE!</v>
      </c>
      <c r="J1224" s="128" t="str">
        <f t="shared" si="48"/>
        <v>#VALUE!</v>
      </c>
      <c r="K1224" s="128" t="str">
        <f t="shared" si="49"/>
        <v>#VALUE!</v>
      </c>
      <c r="L1224" s="128" t="str">
        <f t="shared" si="50"/>
        <v>#VALUE!</v>
      </c>
      <c r="M1224" s="128" t="str">
        <f t="shared" si="51"/>
        <v>#VALUE!</v>
      </c>
      <c r="N1224" s="128" t="str">
        <f t="shared" si="52"/>
        <v>#VALUE!</v>
      </c>
      <c r="O1224" s="128" t="str">
        <f t="shared" si="53"/>
        <v>#VALUE!</v>
      </c>
      <c r="P1224" s="4" t="str">
        <f t="shared" si="12"/>
        <v>NO RX</v>
      </c>
      <c r="Q1224" s="4" t="b">
        <v>0</v>
      </c>
      <c r="R1224" s="4" t="str">
        <f t="shared" si="54"/>
        <v>LOW</v>
      </c>
      <c r="S1224" s="3"/>
      <c r="T1224" s="3" t="str">
        <f t="shared" si="42"/>
        <v> - </v>
      </c>
      <c r="U1224" s="4" t="str">
        <f t="shared" si="15"/>
        <v>DUE COMM</v>
      </c>
      <c r="V1224" s="4" t="str">
        <f t="shared" si="16"/>
        <v> </v>
      </c>
      <c r="W1224" s="123"/>
      <c r="X1224" s="123"/>
      <c r="Y1224" s="123"/>
      <c r="Z1224" s="123"/>
      <c r="AA1224" s="123"/>
      <c r="AB1224" s="123"/>
      <c r="AC1224" s="123"/>
      <c r="AD1224" s="123"/>
      <c r="AE1224" s="123"/>
    </row>
    <row r="1225">
      <c r="A1225" s="127">
        <v>14338.0</v>
      </c>
      <c r="B1225" s="2" t="s">
        <v>6465</v>
      </c>
      <c r="C1225" s="124" t="b">
        <v>0</v>
      </c>
      <c r="D1225" s="3" t="s">
        <v>6461</v>
      </c>
      <c r="E1225" s="134" t="str">
        <f t="shared" si="43"/>
        <v>OPI RX</v>
      </c>
      <c r="F1225" s="128" t="str">
        <f t="shared" si="44"/>
        <v>#VALUE!</v>
      </c>
      <c r="G1225" s="128" t="str">
        <f t="shared" si="45"/>
        <v>#VALUE!</v>
      </c>
      <c r="H1225" s="128" t="str">
        <f t="shared" si="46"/>
        <v>#VALUE!</v>
      </c>
      <c r="I1225" s="128" t="str">
        <f t="shared" si="47"/>
        <v>#VALUE!</v>
      </c>
      <c r="J1225" s="128" t="str">
        <f t="shared" si="48"/>
        <v>#VALUE!</v>
      </c>
      <c r="K1225" s="128" t="str">
        <f t="shared" si="49"/>
        <v>#VALUE!</v>
      </c>
      <c r="L1225" s="128" t="str">
        <f t="shared" si="50"/>
        <v>#VALUE!</v>
      </c>
      <c r="M1225" s="128" t="str">
        <f t="shared" si="51"/>
        <v>#VALUE!</v>
      </c>
      <c r="N1225" s="128" t="str">
        <f t="shared" si="52"/>
        <v>#VALUE!</v>
      </c>
      <c r="O1225" s="128" t="str">
        <f t="shared" si="53"/>
        <v>#VALUE!</v>
      </c>
      <c r="P1225" s="135" t="str">
        <f t="shared" si="12"/>
        <v>OPIOIDS</v>
      </c>
      <c r="Q1225" s="4" t="b">
        <v>0</v>
      </c>
      <c r="R1225" s="4" t="str">
        <f t="shared" si="54"/>
        <v>LOW</v>
      </c>
      <c r="S1225" s="3"/>
      <c r="T1225" s="3" t="str">
        <f t="shared" si="42"/>
        <v> - </v>
      </c>
      <c r="U1225" s="4" t="str">
        <f t="shared" si="15"/>
        <v>DUE COMM</v>
      </c>
      <c r="V1225" s="4" t="str">
        <f t="shared" si="16"/>
        <v> </v>
      </c>
      <c r="W1225" s="123"/>
      <c r="X1225" s="123"/>
      <c r="Y1225" s="123"/>
      <c r="Z1225" s="123"/>
      <c r="AA1225" s="123"/>
      <c r="AB1225" s="123"/>
      <c r="AC1225" s="123"/>
      <c r="AD1225" s="123"/>
      <c r="AE1225" s="123"/>
    </row>
    <row r="1226">
      <c r="A1226" s="127">
        <v>14350.0</v>
      </c>
      <c r="B1226" s="2" t="s">
        <v>6901</v>
      </c>
      <c r="C1226" s="124" t="b">
        <v>0</v>
      </c>
      <c r="D1226" s="3" t="s">
        <v>6461</v>
      </c>
      <c r="E1226" s="128" t="str">
        <f t="shared" si="43"/>
        <v>#VALUE!</v>
      </c>
      <c r="F1226" s="128" t="str">
        <f t="shared" si="44"/>
        <v>#VALUE!</v>
      </c>
      <c r="G1226" s="128" t="str">
        <f t="shared" si="45"/>
        <v>#VALUE!</v>
      </c>
      <c r="H1226" s="128" t="str">
        <f t="shared" si="46"/>
        <v>#VALUE!</v>
      </c>
      <c r="I1226" s="128" t="str">
        <f t="shared" si="47"/>
        <v>#VALUE!</v>
      </c>
      <c r="J1226" s="128" t="str">
        <f t="shared" si="48"/>
        <v>#VALUE!</v>
      </c>
      <c r="K1226" s="128" t="str">
        <f t="shared" si="49"/>
        <v>#VALUE!</v>
      </c>
      <c r="L1226" s="128" t="str">
        <f t="shared" si="50"/>
        <v>#VALUE!</v>
      </c>
      <c r="M1226" s="134" t="str">
        <f t="shared" si="51"/>
        <v>OPI RX</v>
      </c>
      <c r="N1226" s="128" t="str">
        <f t="shared" si="52"/>
        <v>#VALUE!</v>
      </c>
      <c r="O1226" s="128" t="str">
        <f t="shared" si="53"/>
        <v>#VALUE!</v>
      </c>
      <c r="P1226" s="135" t="str">
        <f t="shared" si="12"/>
        <v>OPIOIDS</v>
      </c>
      <c r="Q1226" s="4" t="b">
        <v>0</v>
      </c>
      <c r="R1226" s="4" t="str">
        <f t="shared" si="54"/>
        <v>LOW</v>
      </c>
      <c r="S1226" s="3"/>
      <c r="T1226" s="3" t="str">
        <f t="shared" si="42"/>
        <v> - </v>
      </c>
      <c r="U1226" s="4" t="str">
        <f t="shared" si="15"/>
        <v>DUE COMM</v>
      </c>
      <c r="V1226" s="4" t="str">
        <f t="shared" si="16"/>
        <v> </v>
      </c>
      <c r="W1226" s="123"/>
      <c r="X1226" s="123"/>
      <c r="Y1226" s="123"/>
      <c r="Z1226" s="123"/>
      <c r="AA1226" s="123"/>
      <c r="AB1226" s="123"/>
      <c r="AC1226" s="123"/>
      <c r="AD1226" s="123"/>
      <c r="AE1226" s="123"/>
    </row>
    <row r="1227">
      <c r="A1227" s="142">
        <v>14351.0</v>
      </c>
      <c r="B1227" s="2" t="s">
        <v>6461</v>
      </c>
      <c r="C1227" s="124" t="b">
        <v>0</v>
      </c>
      <c r="D1227" s="3" t="s">
        <v>6461</v>
      </c>
      <c r="E1227" s="128" t="str">
        <f t="shared" si="43"/>
        <v>#VALUE!</v>
      </c>
      <c r="F1227" s="128" t="str">
        <f t="shared" si="44"/>
        <v>#VALUE!</v>
      </c>
      <c r="G1227" s="128" t="str">
        <f t="shared" si="45"/>
        <v>#VALUE!</v>
      </c>
      <c r="H1227" s="128" t="str">
        <f t="shared" si="46"/>
        <v>#VALUE!</v>
      </c>
      <c r="I1227" s="128" t="str">
        <f t="shared" si="47"/>
        <v>#VALUE!</v>
      </c>
      <c r="J1227" s="128" t="str">
        <f t="shared" si="48"/>
        <v>#VALUE!</v>
      </c>
      <c r="K1227" s="128" t="str">
        <f t="shared" si="49"/>
        <v>#VALUE!</v>
      </c>
      <c r="L1227" s="128" t="str">
        <f t="shared" si="50"/>
        <v>#VALUE!</v>
      </c>
      <c r="M1227" s="128" t="str">
        <f t="shared" si="51"/>
        <v>#VALUE!</v>
      </c>
      <c r="N1227" s="128" t="str">
        <f t="shared" si="52"/>
        <v>#VALUE!</v>
      </c>
      <c r="O1227" s="128" t="str">
        <f t="shared" si="53"/>
        <v>#VALUE!</v>
      </c>
      <c r="P1227" s="4" t="str">
        <f t="shared" si="12"/>
        <v>NO RX</v>
      </c>
      <c r="Q1227" s="4" t="b">
        <v>0</v>
      </c>
      <c r="R1227" s="4" t="str">
        <f t="shared" si="54"/>
        <v>LOW</v>
      </c>
      <c r="S1227" s="3"/>
      <c r="T1227" s="3" t="str">
        <f t="shared" si="42"/>
        <v> - </v>
      </c>
      <c r="U1227" s="4" t="str">
        <f t="shared" si="15"/>
        <v>DUE COMM</v>
      </c>
      <c r="V1227" s="4" t="str">
        <f t="shared" si="16"/>
        <v> </v>
      </c>
      <c r="W1227" s="123"/>
      <c r="X1227" s="123"/>
      <c r="Y1227" s="123"/>
      <c r="Z1227" s="123"/>
      <c r="AA1227" s="123"/>
      <c r="AB1227" s="123"/>
      <c r="AC1227" s="123"/>
      <c r="AD1227" s="123"/>
      <c r="AE1227" s="123"/>
    </row>
    <row r="1228">
      <c r="A1228" s="137">
        <v>14354.0</v>
      </c>
      <c r="B1228" s="131" t="s">
        <v>6461</v>
      </c>
      <c r="C1228" s="139" t="b">
        <v>1</v>
      </c>
      <c r="D1228" s="133">
        <v>44428.0</v>
      </c>
      <c r="E1228" s="128" t="str">
        <f t="shared" si="43"/>
        <v>#VALUE!</v>
      </c>
      <c r="F1228" s="128" t="str">
        <f t="shared" si="44"/>
        <v>#VALUE!</v>
      </c>
      <c r="G1228" s="128" t="str">
        <f t="shared" si="45"/>
        <v>#VALUE!</v>
      </c>
      <c r="H1228" s="128" t="str">
        <f t="shared" si="46"/>
        <v>#VALUE!</v>
      </c>
      <c r="I1228" s="128" t="str">
        <f t="shared" si="47"/>
        <v>#VALUE!</v>
      </c>
      <c r="J1228" s="128" t="str">
        <f t="shared" si="48"/>
        <v>#VALUE!</v>
      </c>
      <c r="K1228" s="128" t="str">
        <f t="shared" si="49"/>
        <v>#VALUE!</v>
      </c>
      <c r="L1228" s="128" t="str">
        <f t="shared" si="50"/>
        <v>#VALUE!</v>
      </c>
      <c r="M1228" s="128" t="str">
        <f t="shared" si="51"/>
        <v>#VALUE!</v>
      </c>
      <c r="N1228" s="128" t="str">
        <f t="shared" si="52"/>
        <v>#VALUE!</v>
      </c>
      <c r="O1228" s="128" t="str">
        <f t="shared" si="53"/>
        <v>#VALUE!</v>
      </c>
      <c r="P1228" s="4" t="str">
        <f t="shared" si="12"/>
        <v>NO RX</v>
      </c>
      <c r="Q1228" s="4" t="b">
        <v>0</v>
      </c>
      <c r="R1228" s="4" t="str">
        <f t="shared" si="54"/>
        <v>LOW</v>
      </c>
      <c r="S1228" s="3"/>
      <c r="T1228" s="136">
        <f t="shared" si="42"/>
        <v>44428</v>
      </c>
      <c r="U1228" s="4" t="str">
        <f t="shared" si="15"/>
        <v>DUE COMM</v>
      </c>
      <c r="V1228" s="4" t="str">
        <f t="shared" si="16"/>
        <v> </v>
      </c>
      <c r="W1228" s="123"/>
      <c r="X1228" s="123"/>
      <c r="Y1228" s="123"/>
      <c r="Z1228" s="123"/>
      <c r="AA1228" s="123"/>
      <c r="AB1228" s="123"/>
      <c r="AC1228" s="123"/>
      <c r="AD1228" s="123"/>
      <c r="AE1228" s="123"/>
    </row>
    <row r="1229">
      <c r="A1229" s="130">
        <v>14355.0</v>
      </c>
      <c r="B1229" s="131" t="s">
        <v>6461</v>
      </c>
      <c r="C1229" s="139" t="b">
        <v>1</v>
      </c>
      <c r="D1229" s="133">
        <v>44384.0</v>
      </c>
      <c r="E1229" s="128" t="str">
        <f t="shared" si="43"/>
        <v>#VALUE!</v>
      </c>
      <c r="F1229" s="128" t="str">
        <f t="shared" si="44"/>
        <v>#VALUE!</v>
      </c>
      <c r="G1229" s="128" t="str">
        <f t="shared" si="45"/>
        <v>#VALUE!</v>
      </c>
      <c r="H1229" s="128" t="str">
        <f t="shared" si="46"/>
        <v>#VALUE!</v>
      </c>
      <c r="I1229" s="128" t="str">
        <f t="shared" si="47"/>
        <v>#VALUE!</v>
      </c>
      <c r="J1229" s="128" t="str">
        <f t="shared" si="48"/>
        <v>#VALUE!</v>
      </c>
      <c r="K1229" s="128" t="str">
        <f t="shared" si="49"/>
        <v>#VALUE!</v>
      </c>
      <c r="L1229" s="128" t="str">
        <f t="shared" si="50"/>
        <v>#VALUE!</v>
      </c>
      <c r="M1229" s="128" t="str">
        <f t="shared" si="51"/>
        <v>#VALUE!</v>
      </c>
      <c r="N1229" s="128" t="str">
        <f t="shared" si="52"/>
        <v>#VALUE!</v>
      </c>
      <c r="O1229" s="128" t="str">
        <f t="shared" si="53"/>
        <v>#VALUE!</v>
      </c>
      <c r="P1229" s="4" t="str">
        <f t="shared" si="12"/>
        <v>NO RX</v>
      </c>
      <c r="Q1229" s="4" t="b">
        <v>0</v>
      </c>
      <c r="R1229" s="4" t="str">
        <f t="shared" si="54"/>
        <v>LOW</v>
      </c>
      <c r="S1229" s="3"/>
      <c r="T1229" s="136">
        <f t="shared" si="42"/>
        <v>44384</v>
      </c>
      <c r="U1229" s="4" t="str">
        <f t="shared" si="15"/>
        <v>DUE COMM</v>
      </c>
      <c r="V1229" s="4" t="str">
        <f t="shared" si="16"/>
        <v> </v>
      </c>
      <c r="W1229" s="123"/>
      <c r="X1229" s="123"/>
      <c r="Y1229" s="123"/>
      <c r="Z1229" s="123"/>
      <c r="AA1229" s="123"/>
      <c r="AB1229" s="123"/>
      <c r="AC1229" s="123"/>
      <c r="AD1229" s="123"/>
      <c r="AE1229" s="123"/>
    </row>
    <row r="1230">
      <c r="A1230" s="137">
        <v>14356.0</v>
      </c>
      <c r="B1230" s="131" t="s">
        <v>6594</v>
      </c>
      <c r="C1230" s="139" t="b">
        <v>1</v>
      </c>
      <c r="D1230" s="133">
        <v>44530.0</v>
      </c>
      <c r="E1230" s="134" t="str">
        <f t="shared" si="43"/>
        <v>OPI RX</v>
      </c>
      <c r="F1230" s="128" t="str">
        <f t="shared" si="44"/>
        <v>#VALUE!</v>
      </c>
      <c r="G1230" s="128" t="str">
        <f t="shared" si="45"/>
        <v>#VALUE!</v>
      </c>
      <c r="H1230" s="128" t="str">
        <f t="shared" si="46"/>
        <v>#VALUE!</v>
      </c>
      <c r="I1230" s="128" t="str">
        <f t="shared" si="47"/>
        <v>#VALUE!</v>
      </c>
      <c r="J1230" s="128" t="str">
        <f t="shared" si="48"/>
        <v>#VALUE!</v>
      </c>
      <c r="K1230" s="128" t="str">
        <f t="shared" si="49"/>
        <v>#VALUE!</v>
      </c>
      <c r="L1230" s="128" t="str">
        <f t="shared" si="50"/>
        <v>#VALUE!</v>
      </c>
      <c r="M1230" s="128" t="str">
        <f t="shared" si="51"/>
        <v>#VALUE!</v>
      </c>
      <c r="N1230" s="128" t="str">
        <f t="shared" si="52"/>
        <v>#VALUE!</v>
      </c>
      <c r="O1230" s="128" t="str">
        <f t="shared" si="53"/>
        <v>#VALUE!</v>
      </c>
      <c r="P1230" s="135" t="str">
        <f t="shared" si="12"/>
        <v>OPIOIDS</v>
      </c>
      <c r="Q1230" s="4" t="b">
        <v>1</v>
      </c>
      <c r="R1230" s="135" t="str">
        <f t="shared" si="54"/>
        <v>HIGH</v>
      </c>
      <c r="S1230" s="3">
        <v>44230.0</v>
      </c>
      <c r="T1230" s="136">
        <f t="shared" si="42"/>
        <v>44530</v>
      </c>
      <c r="U1230" s="4" t="str">
        <f t="shared" si="15"/>
        <v> </v>
      </c>
      <c r="V1230" s="4" t="str">
        <f t="shared" si="16"/>
        <v> </v>
      </c>
      <c r="W1230" s="123"/>
      <c r="X1230" s="123"/>
      <c r="Y1230" s="123"/>
      <c r="Z1230" s="123"/>
      <c r="AA1230" s="123"/>
      <c r="AB1230" s="123"/>
      <c r="AC1230" s="123"/>
      <c r="AD1230" s="123"/>
      <c r="AE1230" s="123"/>
    </row>
    <row r="1231">
      <c r="A1231" s="142">
        <v>14358.0</v>
      </c>
      <c r="B1231" s="2" t="s">
        <v>6461</v>
      </c>
      <c r="C1231" s="124" t="b">
        <v>0</v>
      </c>
      <c r="D1231" s="3" t="s">
        <v>6461</v>
      </c>
      <c r="E1231" s="128" t="str">
        <f t="shared" si="43"/>
        <v>#VALUE!</v>
      </c>
      <c r="F1231" s="128" t="str">
        <f t="shared" si="44"/>
        <v>#VALUE!</v>
      </c>
      <c r="G1231" s="128" t="str">
        <f t="shared" si="45"/>
        <v>#VALUE!</v>
      </c>
      <c r="H1231" s="128" t="str">
        <f t="shared" si="46"/>
        <v>#VALUE!</v>
      </c>
      <c r="I1231" s="128" t="str">
        <f t="shared" si="47"/>
        <v>#VALUE!</v>
      </c>
      <c r="J1231" s="128" t="str">
        <f t="shared" si="48"/>
        <v>#VALUE!</v>
      </c>
      <c r="K1231" s="128" t="str">
        <f t="shared" si="49"/>
        <v>#VALUE!</v>
      </c>
      <c r="L1231" s="128" t="str">
        <f t="shared" si="50"/>
        <v>#VALUE!</v>
      </c>
      <c r="M1231" s="128" t="str">
        <f t="shared" si="51"/>
        <v>#VALUE!</v>
      </c>
      <c r="N1231" s="128" t="str">
        <f t="shared" si="52"/>
        <v>#VALUE!</v>
      </c>
      <c r="O1231" s="128" t="str">
        <f t="shared" si="53"/>
        <v>#VALUE!</v>
      </c>
      <c r="P1231" s="4" t="str">
        <f t="shared" si="12"/>
        <v>NO RX</v>
      </c>
      <c r="Q1231" s="4" t="b">
        <v>0</v>
      </c>
      <c r="R1231" s="4" t="str">
        <f t="shared" si="54"/>
        <v>LOW</v>
      </c>
      <c r="S1231" s="3"/>
      <c r="T1231" s="3" t="str">
        <f t="shared" si="42"/>
        <v> - </v>
      </c>
      <c r="U1231" s="4" t="str">
        <f t="shared" si="15"/>
        <v>DUE COMM</v>
      </c>
      <c r="V1231" s="4" t="str">
        <f t="shared" si="16"/>
        <v> </v>
      </c>
      <c r="W1231" s="123"/>
      <c r="X1231" s="123"/>
      <c r="Y1231" s="123"/>
      <c r="Z1231" s="123"/>
      <c r="AA1231" s="123"/>
      <c r="AB1231" s="123"/>
      <c r="AC1231" s="123"/>
      <c r="AD1231" s="123"/>
      <c r="AE1231" s="123"/>
    </row>
    <row r="1232">
      <c r="A1232" s="142">
        <v>14363.0</v>
      </c>
      <c r="B1232" s="2" t="s">
        <v>6461</v>
      </c>
      <c r="C1232" s="124" t="b">
        <v>0</v>
      </c>
      <c r="D1232" s="3" t="s">
        <v>6461</v>
      </c>
      <c r="E1232" s="128" t="str">
        <f t="shared" si="43"/>
        <v>#VALUE!</v>
      </c>
      <c r="F1232" s="128" t="str">
        <f t="shared" si="44"/>
        <v>#VALUE!</v>
      </c>
      <c r="G1232" s="128" t="str">
        <f t="shared" si="45"/>
        <v>#VALUE!</v>
      </c>
      <c r="H1232" s="128" t="str">
        <f t="shared" si="46"/>
        <v>#VALUE!</v>
      </c>
      <c r="I1232" s="128" t="str">
        <f t="shared" si="47"/>
        <v>#VALUE!</v>
      </c>
      <c r="J1232" s="128" t="str">
        <f t="shared" si="48"/>
        <v>#VALUE!</v>
      </c>
      <c r="K1232" s="128" t="str">
        <f t="shared" si="49"/>
        <v>#VALUE!</v>
      </c>
      <c r="L1232" s="128" t="str">
        <f t="shared" si="50"/>
        <v>#VALUE!</v>
      </c>
      <c r="M1232" s="128" t="str">
        <f t="shared" si="51"/>
        <v>#VALUE!</v>
      </c>
      <c r="N1232" s="128" t="str">
        <f t="shared" si="52"/>
        <v>#VALUE!</v>
      </c>
      <c r="O1232" s="128" t="str">
        <f t="shared" si="53"/>
        <v>#VALUE!</v>
      </c>
      <c r="P1232" s="4" t="str">
        <f t="shared" si="12"/>
        <v>NO RX</v>
      </c>
      <c r="Q1232" s="4" t="b">
        <v>0</v>
      </c>
      <c r="R1232" s="4" t="str">
        <f t="shared" si="54"/>
        <v>LOW</v>
      </c>
      <c r="S1232" s="3"/>
      <c r="T1232" s="3" t="str">
        <f t="shared" si="42"/>
        <v> - </v>
      </c>
      <c r="U1232" s="4" t="str">
        <f t="shared" si="15"/>
        <v>DUE COMM</v>
      </c>
      <c r="V1232" s="4" t="str">
        <f t="shared" si="16"/>
        <v> </v>
      </c>
      <c r="W1232" s="123"/>
      <c r="X1232" s="123"/>
      <c r="Y1232" s="123"/>
      <c r="Z1232" s="123"/>
      <c r="AA1232" s="123"/>
      <c r="AB1232" s="123"/>
      <c r="AC1232" s="123"/>
      <c r="AD1232" s="123"/>
      <c r="AE1232" s="123"/>
    </row>
    <row r="1233">
      <c r="A1233" s="137">
        <v>14367.0</v>
      </c>
      <c r="B1233" s="138" t="s">
        <v>6512</v>
      </c>
      <c r="C1233" s="132" t="b">
        <v>1</v>
      </c>
      <c r="D1233" s="133">
        <v>44460.0</v>
      </c>
      <c r="E1233" s="128" t="str">
        <f t="shared" si="43"/>
        <v>#VALUE!</v>
      </c>
      <c r="F1233" s="128" t="str">
        <f t="shared" si="44"/>
        <v>#VALUE!</v>
      </c>
      <c r="G1233" s="128" t="str">
        <f t="shared" si="45"/>
        <v>#VALUE!</v>
      </c>
      <c r="H1233" s="128" t="str">
        <f t="shared" si="46"/>
        <v>#VALUE!</v>
      </c>
      <c r="I1233" s="128" t="str">
        <f t="shared" si="47"/>
        <v>#VALUE!</v>
      </c>
      <c r="J1233" s="128" t="str">
        <f t="shared" si="48"/>
        <v>#VALUE!</v>
      </c>
      <c r="K1233" s="128" t="str">
        <f t="shared" si="49"/>
        <v>#VALUE!</v>
      </c>
      <c r="L1233" s="128" t="str">
        <f t="shared" si="50"/>
        <v>#VALUE!</v>
      </c>
      <c r="M1233" s="134" t="str">
        <f t="shared" si="51"/>
        <v>OPI RX</v>
      </c>
      <c r="N1233" s="128" t="str">
        <f t="shared" si="52"/>
        <v>#VALUE!</v>
      </c>
      <c r="O1233" s="128" t="str">
        <f t="shared" si="53"/>
        <v>#VALUE!</v>
      </c>
      <c r="P1233" s="135" t="str">
        <f t="shared" si="12"/>
        <v>OPIOIDS</v>
      </c>
      <c r="Q1233" s="4" t="b">
        <v>0</v>
      </c>
      <c r="R1233" s="4" t="str">
        <f t="shared" si="54"/>
        <v>LOW</v>
      </c>
      <c r="S1233" s="3"/>
      <c r="T1233" s="136">
        <f t="shared" si="42"/>
        <v>44460</v>
      </c>
      <c r="U1233" s="4" t="str">
        <f t="shared" si="15"/>
        <v>DUE COMM</v>
      </c>
      <c r="V1233" s="4" t="str">
        <f t="shared" si="16"/>
        <v> </v>
      </c>
      <c r="W1233" s="123"/>
      <c r="X1233" s="123"/>
      <c r="Y1233" s="123"/>
      <c r="Z1233" s="123"/>
      <c r="AA1233" s="123"/>
      <c r="AB1233" s="123"/>
      <c r="AC1233" s="123"/>
      <c r="AD1233" s="123"/>
      <c r="AE1233" s="123"/>
    </row>
    <row r="1234">
      <c r="A1234" s="137">
        <v>14371.0</v>
      </c>
      <c r="B1234" s="138" t="s">
        <v>6902</v>
      </c>
      <c r="C1234" s="132" t="b">
        <v>1</v>
      </c>
      <c r="D1234" s="133">
        <v>44384.0</v>
      </c>
      <c r="E1234" s="128" t="str">
        <f t="shared" si="43"/>
        <v>#VALUE!</v>
      </c>
      <c r="F1234" s="128" t="str">
        <f t="shared" si="44"/>
        <v>#VALUE!</v>
      </c>
      <c r="G1234" s="128" t="str">
        <f t="shared" si="45"/>
        <v>#VALUE!</v>
      </c>
      <c r="H1234" s="128" t="str">
        <f t="shared" si="46"/>
        <v>#VALUE!</v>
      </c>
      <c r="I1234" s="128" t="str">
        <f t="shared" si="47"/>
        <v>#VALUE!</v>
      </c>
      <c r="J1234" s="128" t="str">
        <f t="shared" si="48"/>
        <v>#VALUE!</v>
      </c>
      <c r="K1234" s="128" t="str">
        <f t="shared" si="49"/>
        <v>#VALUE!</v>
      </c>
      <c r="L1234" s="128" t="str">
        <f t="shared" si="50"/>
        <v>#VALUE!</v>
      </c>
      <c r="M1234" s="128" t="str">
        <f t="shared" si="51"/>
        <v>#VALUE!</v>
      </c>
      <c r="N1234" s="128" t="str">
        <f t="shared" si="52"/>
        <v>#VALUE!</v>
      </c>
      <c r="O1234" s="128" t="str">
        <f t="shared" si="53"/>
        <v>#VALUE!</v>
      </c>
      <c r="P1234" s="4" t="str">
        <f t="shared" si="12"/>
        <v>NO RX</v>
      </c>
      <c r="Q1234" s="4" t="b">
        <v>0</v>
      </c>
      <c r="R1234" s="4" t="str">
        <f t="shared" si="54"/>
        <v>LOW</v>
      </c>
      <c r="S1234" s="3"/>
      <c r="T1234" s="136">
        <f t="shared" si="42"/>
        <v>44384</v>
      </c>
      <c r="U1234" s="4" t="str">
        <f t="shared" si="15"/>
        <v>DUE COMM</v>
      </c>
      <c r="V1234" s="4" t="str">
        <f t="shared" si="16"/>
        <v> </v>
      </c>
      <c r="W1234" s="123"/>
      <c r="X1234" s="123"/>
      <c r="Y1234" s="123"/>
      <c r="Z1234" s="123"/>
      <c r="AA1234" s="123"/>
      <c r="AB1234" s="123"/>
      <c r="AC1234" s="123"/>
      <c r="AD1234" s="123"/>
      <c r="AE1234" s="123"/>
    </row>
    <row r="1235">
      <c r="A1235" s="130">
        <v>14372.0</v>
      </c>
      <c r="B1235" s="131" t="s">
        <v>6485</v>
      </c>
      <c r="C1235" s="139" t="b">
        <v>1</v>
      </c>
      <c r="D1235" s="133">
        <v>44474.0</v>
      </c>
      <c r="E1235" s="128" t="str">
        <f t="shared" si="43"/>
        <v>#VALUE!</v>
      </c>
      <c r="F1235" s="128" t="str">
        <f t="shared" si="44"/>
        <v>#VALUE!</v>
      </c>
      <c r="G1235" s="134" t="str">
        <f t="shared" si="45"/>
        <v>OPI RX</v>
      </c>
      <c r="H1235" s="128" t="str">
        <f t="shared" si="46"/>
        <v>#VALUE!</v>
      </c>
      <c r="I1235" s="128" t="str">
        <f t="shared" si="47"/>
        <v>#VALUE!</v>
      </c>
      <c r="J1235" s="128" t="str">
        <f t="shared" si="48"/>
        <v>#VALUE!</v>
      </c>
      <c r="K1235" s="128" t="str">
        <f t="shared" si="49"/>
        <v>#VALUE!</v>
      </c>
      <c r="L1235" s="128" t="str">
        <f t="shared" si="50"/>
        <v>#VALUE!</v>
      </c>
      <c r="M1235" s="128" t="str">
        <f t="shared" si="51"/>
        <v>#VALUE!</v>
      </c>
      <c r="N1235" s="128" t="str">
        <f t="shared" si="52"/>
        <v>#VALUE!</v>
      </c>
      <c r="O1235" s="128" t="str">
        <f t="shared" si="53"/>
        <v>#VALUE!</v>
      </c>
      <c r="P1235" s="135" t="str">
        <f t="shared" si="12"/>
        <v>OPIOIDS</v>
      </c>
      <c r="Q1235" s="4" t="b">
        <v>0</v>
      </c>
      <c r="R1235" s="4" t="str">
        <f t="shared" si="54"/>
        <v>LOW</v>
      </c>
      <c r="S1235" s="3">
        <v>44236.0</v>
      </c>
      <c r="T1235" s="136">
        <f t="shared" si="42"/>
        <v>44474</v>
      </c>
      <c r="U1235" s="4" t="str">
        <f t="shared" si="15"/>
        <v> </v>
      </c>
      <c r="V1235" s="4" t="str">
        <f t="shared" si="16"/>
        <v> </v>
      </c>
      <c r="W1235" s="123"/>
      <c r="X1235" s="123"/>
      <c r="Y1235" s="123"/>
      <c r="Z1235" s="123"/>
      <c r="AA1235" s="123"/>
      <c r="AB1235" s="123"/>
      <c r="AC1235" s="123"/>
      <c r="AD1235" s="123"/>
      <c r="AE1235" s="123"/>
    </row>
    <row r="1236">
      <c r="A1236" s="137">
        <v>14373.0</v>
      </c>
      <c r="B1236" s="138" t="s">
        <v>6903</v>
      </c>
      <c r="C1236" s="139" t="b">
        <v>1</v>
      </c>
      <c r="D1236" s="133">
        <v>44496.0</v>
      </c>
      <c r="E1236" s="128" t="str">
        <f t="shared" si="43"/>
        <v>#VALUE!</v>
      </c>
      <c r="F1236" s="128" t="str">
        <f t="shared" si="44"/>
        <v>#VALUE!</v>
      </c>
      <c r="G1236" s="134" t="str">
        <f t="shared" si="45"/>
        <v>OPI RX</v>
      </c>
      <c r="H1236" s="128" t="str">
        <f t="shared" si="46"/>
        <v>#VALUE!</v>
      </c>
      <c r="I1236" s="128" t="str">
        <f t="shared" si="47"/>
        <v>#VALUE!</v>
      </c>
      <c r="J1236" s="128" t="str">
        <f t="shared" si="48"/>
        <v>#VALUE!</v>
      </c>
      <c r="K1236" s="128" t="str">
        <f t="shared" si="49"/>
        <v>#VALUE!</v>
      </c>
      <c r="L1236" s="128" t="str">
        <f t="shared" si="50"/>
        <v>#VALUE!</v>
      </c>
      <c r="M1236" s="128" t="str">
        <f t="shared" si="51"/>
        <v>#VALUE!</v>
      </c>
      <c r="N1236" s="128" t="str">
        <f t="shared" si="52"/>
        <v>#VALUE!</v>
      </c>
      <c r="O1236" s="128" t="str">
        <f t="shared" si="53"/>
        <v>#VALUE!</v>
      </c>
      <c r="P1236" s="135" t="str">
        <f t="shared" si="12"/>
        <v>OPIOIDS</v>
      </c>
      <c r="Q1236" s="4" t="b">
        <v>1</v>
      </c>
      <c r="R1236" s="135" t="str">
        <f t="shared" si="54"/>
        <v>HIGH</v>
      </c>
      <c r="S1236" s="3"/>
      <c r="T1236" s="136">
        <f t="shared" si="42"/>
        <v>44496</v>
      </c>
      <c r="U1236" s="4" t="str">
        <f t="shared" si="15"/>
        <v>DUE COMM</v>
      </c>
      <c r="V1236" s="4" t="str">
        <f t="shared" si="16"/>
        <v> </v>
      </c>
      <c r="W1236" s="123"/>
      <c r="X1236" s="123"/>
      <c r="Y1236" s="123"/>
      <c r="Z1236" s="123"/>
      <c r="AA1236" s="123"/>
      <c r="AB1236" s="123"/>
      <c r="AC1236" s="123"/>
      <c r="AD1236" s="123"/>
      <c r="AE1236" s="123"/>
    </row>
    <row r="1237">
      <c r="A1237" s="142">
        <v>14377.0</v>
      </c>
      <c r="B1237" s="143" t="s">
        <v>6465</v>
      </c>
      <c r="C1237" s="124" t="b">
        <v>0</v>
      </c>
      <c r="D1237" s="3" t="s">
        <v>6461</v>
      </c>
      <c r="E1237" s="134" t="str">
        <f t="shared" si="43"/>
        <v>OPI RX</v>
      </c>
      <c r="F1237" s="128" t="str">
        <f t="shared" si="44"/>
        <v>#VALUE!</v>
      </c>
      <c r="G1237" s="128" t="str">
        <f t="shared" si="45"/>
        <v>#VALUE!</v>
      </c>
      <c r="H1237" s="128" t="str">
        <f t="shared" si="46"/>
        <v>#VALUE!</v>
      </c>
      <c r="I1237" s="128" t="str">
        <f t="shared" si="47"/>
        <v>#VALUE!</v>
      </c>
      <c r="J1237" s="128" t="str">
        <f t="shared" si="48"/>
        <v>#VALUE!</v>
      </c>
      <c r="K1237" s="128" t="str">
        <f t="shared" si="49"/>
        <v>#VALUE!</v>
      </c>
      <c r="L1237" s="128" t="str">
        <f t="shared" si="50"/>
        <v>#VALUE!</v>
      </c>
      <c r="M1237" s="128" t="str">
        <f t="shared" si="51"/>
        <v>#VALUE!</v>
      </c>
      <c r="N1237" s="128" t="str">
        <f t="shared" si="52"/>
        <v>#VALUE!</v>
      </c>
      <c r="O1237" s="128" t="str">
        <f t="shared" si="53"/>
        <v>#VALUE!</v>
      </c>
      <c r="P1237" s="135" t="str">
        <f t="shared" si="12"/>
        <v>OPIOIDS</v>
      </c>
      <c r="Q1237" s="2" t="b">
        <v>0</v>
      </c>
      <c r="R1237" s="4" t="str">
        <f t="shared" si="54"/>
        <v>LOW</v>
      </c>
      <c r="S1237" s="3"/>
      <c r="T1237" s="3" t="str">
        <f t="shared" si="42"/>
        <v> - </v>
      </c>
      <c r="U1237" s="4" t="str">
        <f t="shared" si="15"/>
        <v>DUE COMM</v>
      </c>
      <c r="V1237" s="4" t="str">
        <f t="shared" si="16"/>
        <v> </v>
      </c>
      <c r="W1237" s="123"/>
      <c r="X1237" s="123"/>
      <c r="Y1237" s="123"/>
      <c r="Z1237" s="123"/>
      <c r="AA1237" s="123"/>
      <c r="AB1237" s="123"/>
      <c r="AC1237" s="123"/>
      <c r="AD1237" s="123"/>
      <c r="AE1237" s="123"/>
    </row>
    <row r="1238">
      <c r="A1238" s="127">
        <v>14383.0</v>
      </c>
      <c r="B1238" s="2" t="s">
        <v>6904</v>
      </c>
      <c r="C1238" s="124" t="b">
        <v>0</v>
      </c>
      <c r="D1238" s="3" t="s">
        <v>6461</v>
      </c>
      <c r="E1238" s="134" t="str">
        <f t="shared" si="43"/>
        <v>OPI RX</v>
      </c>
      <c r="F1238" s="128" t="str">
        <f t="shared" si="44"/>
        <v>#VALUE!</v>
      </c>
      <c r="G1238" s="128" t="str">
        <f t="shared" si="45"/>
        <v>#VALUE!</v>
      </c>
      <c r="H1238" s="128" t="str">
        <f t="shared" si="46"/>
        <v>#VALUE!</v>
      </c>
      <c r="I1238" s="128" t="str">
        <f t="shared" si="47"/>
        <v>#VALUE!</v>
      </c>
      <c r="J1238" s="128" t="str">
        <f t="shared" si="48"/>
        <v>#VALUE!</v>
      </c>
      <c r="K1238" s="128" t="str">
        <f t="shared" si="49"/>
        <v>#VALUE!</v>
      </c>
      <c r="L1238" s="128" t="str">
        <f t="shared" si="50"/>
        <v>#VALUE!</v>
      </c>
      <c r="M1238" s="128" t="str">
        <f t="shared" si="51"/>
        <v>#VALUE!</v>
      </c>
      <c r="N1238" s="128" t="str">
        <f t="shared" si="52"/>
        <v>#VALUE!</v>
      </c>
      <c r="O1238" s="128" t="str">
        <f t="shared" si="53"/>
        <v>#VALUE!</v>
      </c>
      <c r="P1238" s="135" t="str">
        <f t="shared" si="12"/>
        <v>OPIOIDS</v>
      </c>
      <c r="Q1238" s="4" t="b">
        <v>0</v>
      </c>
      <c r="R1238" s="4" t="str">
        <f t="shared" si="54"/>
        <v>LOW</v>
      </c>
      <c r="S1238" s="3"/>
      <c r="T1238" s="3" t="str">
        <f t="shared" si="42"/>
        <v> - </v>
      </c>
      <c r="U1238" s="4" t="str">
        <f t="shared" si="15"/>
        <v>DUE COMM</v>
      </c>
      <c r="V1238" s="4" t="str">
        <f t="shared" si="16"/>
        <v> </v>
      </c>
      <c r="W1238" s="123"/>
      <c r="X1238" s="123"/>
      <c r="Y1238" s="123"/>
      <c r="Z1238" s="123"/>
      <c r="AA1238" s="123"/>
      <c r="AB1238" s="123"/>
      <c r="AC1238" s="123"/>
      <c r="AD1238" s="123"/>
      <c r="AE1238" s="123"/>
    </row>
    <row r="1239">
      <c r="A1239" s="137">
        <v>14384.0</v>
      </c>
      <c r="B1239" s="138" t="s">
        <v>6512</v>
      </c>
      <c r="C1239" s="139" t="b">
        <v>1</v>
      </c>
      <c r="D1239" s="133">
        <v>44480.0</v>
      </c>
      <c r="E1239" s="128" t="str">
        <f t="shared" si="43"/>
        <v>#VALUE!</v>
      </c>
      <c r="F1239" s="128" t="str">
        <f t="shared" si="44"/>
        <v>#VALUE!</v>
      </c>
      <c r="G1239" s="128" t="str">
        <f t="shared" si="45"/>
        <v>#VALUE!</v>
      </c>
      <c r="H1239" s="128" t="str">
        <f t="shared" si="46"/>
        <v>#VALUE!</v>
      </c>
      <c r="I1239" s="128" t="str">
        <f t="shared" si="47"/>
        <v>#VALUE!</v>
      </c>
      <c r="J1239" s="128" t="str">
        <f t="shared" si="48"/>
        <v>#VALUE!</v>
      </c>
      <c r="K1239" s="128" t="str">
        <f t="shared" si="49"/>
        <v>#VALUE!</v>
      </c>
      <c r="L1239" s="128" t="str">
        <f t="shared" si="50"/>
        <v>#VALUE!</v>
      </c>
      <c r="M1239" s="134" t="str">
        <f t="shared" si="51"/>
        <v>OPI RX</v>
      </c>
      <c r="N1239" s="128" t="str">
        <f t="shared" si="52"/>
        <v>#VALUE!</v>
      </c>
      <c r="O1239" s="128" t="str">
        <f t="shared" si="53"/>
        <v>#VALUE!</v>
      </c>
      <c r="P1239" s="135" t="str">
        <f t="shared" si="12"/>
        <v>OPIOIDS</v>
      </c>
      <c r="Q1239" s="4" t="b">
        <v>0</v>
      </c>
      <c r="R1239" s="4" t="str">
        <f t="shared" si="54"/>
        <v>LOW</v>
      </c>
      <c r="S1239" s="3">
        <v>44256.0</v>
      </c>
      <c r="T1239" s="136">
        <f t="shared" si="42"/>
        <v>44480</v>
      </c>
      <c r="U1239" s="4" t="str">
        <f t="shared" si="15"/>
        <v> </v>
      </c>
      <c r="V1239" s="4" t="str">
        <f t="shared" si="16"/>
        <v> </v>
      </c>
      <c r="W1239" s="123"/>
      <c r="X1239" s="123"/>
      <c r="Y1239" s="123"/>
      <c r="Z1239" s="123"/>
      <c r="AA1239" s="123"/>
      <c r="AB1239" s="123"/>
      <c r="AC1239" s="123"/>
      <c r="AD1239" s="123"/>
      <c r="AE1239" s="123"/>
    </row>
    <row r="1240">
      <c r="A1240" s="137">
        <v>14385.0</v>
      </c>
      <c r="B1240" s="138" t="s">
        <v>6905</v>
      </c>
      <c r="C1240" s="139" t="b">
        <v>1</v>
      </c>
      <c r="D1240" s="133">
        <v>44407.0</v>
      </c>
      <c r="E1240" s="128" t="str">
        <f t="shared" si="43"/>
        <v>#VALUE!</v>
      </c>
      <c r="F1240" s="128" t="str">
        <f t="shared" si="44"/>
        <v>#VALUE!</v>
      </c>
      <c r="G1240" s="128" t="str">
        <f t="shared" si="45"/>
        <v>#VALUE!</v>
      </c>
      <c r="H1240" s="128" t="str">
        <f t="shared" si="46"/>
        <v>#VALUE!</v>
      </c>
      <c r="I1240" s="128" t="str">
        <f t="shared" si="47"/>
        <v>#VALUE!</v>
      </c>
      <c r="J1240" s="128" t="str">
        <f t="shared" si="48"/>
        <v>#VALUE!</v>
      </c>
      <c r="K1240" s="128" t="str">
        <f t="shared" si="49"/>
        <v>#VALUE!</v>
      </c>
      <c r="L1240" s="128" t="str">
        <f t="shared" si="50"/>
        <v>#VALUE!</v>
      </c>
      <c r="M1240" s="128" t="str">
        <f t="shared" si="51"/>
        <v>#VALUE!</v>
      </c>
      <c r="N1240" s="128" t="str">
        <f t="shared" si="52"/>
        <v>#VALUE!</v>
      </c>
      <c r="O1240" s="128" t="str">
        <f t="shared" si="53"/>
        <v>#VALUE!</v>
      </c>
      <c r="P1240" s="4" t="str">
        <f t="shared" si="12"/>
        <v>NO RX</v>
      </c>
      <c r="Q1240" s="4" t="b">
        <v>0</v>
      </c>
      <c r="R1240" s="4" t="str">
        <f t="shared" si="54"/>
        <v>LOW</v>
      </c>
      <c r="S1240" s="3"/>
      <c r="T1240" s="136">
        <f t="shared" si="42"/>
        <v>44407</v>
      </c>
      <c r="U1240" s="4" t="str">
        <f t="shared" si="15"/>
        <v>DUE COMM</v>
      </c>
      <c r="V1240" s="4" t="str">
        <f t="shared" si="16"/>
        <v> </v>
      </c>
      <c r="W1240" s="123"/>
      <c r="X1240" s="123"/>
      <c r="Y1240" s="123"/>
      <c r="Z1240" s="123"/>
      <c r="AA1240" s="123"/>
      <c r="AB1240" s="123"/>
      <c r="AC1240" s="123"/>
      <c r="AD1240" s="123"/>
      <c r="AE1240" s="123"/>
    </row>
    <row r="1241">
      <c r="A1241" s="137">
        <v>14388.0</v>
      </c>
      <c r="B1241" s="138" t="s">
        <v>6592</v>
      </c>
      <c r="C1241" s="132" t="b">
        <v>1</v>
      </c>
      <c r="D1241" s="133">
        <v>44466.0</v>
      </c>
      <c r="E1241" s="128" t="str">
        <f t="shared" si="43"/>
        <v>#VALUE!</v>
      </c>
      <c r="F1241" s="128" t="str">
        <f t="shared" si="44"/>
        <v>#VALUE!</v>
      </c>
      <c r="G1241" s="134" t="str">
        <f t="shared" si="45"/>
        <v>OPI RX</v>
      </c>
      <c r="H1241" s="128" t="str">
        <f t="shared" si="46"/>
        <v>#VALUE!</v>
      </c>
      <c r="I1241" s="128" t="str">
        <f t="shared" si="47"/>
        <v>#VALUE!</v>
      </c>
      <c r="J1241" s="128" t="str">
        <f t="shared" si="48"/>
        <v>#VALUE!</v>
      </c>
      <c r="K1241" s="128" t="str">
        <f t="shared" si="49"/>
        <v>#VALUE!</v>
      </c>
      <c r="L1241" s="128" t="str">
        <f t="shared" si="50"/>
        <v>#VALUE!</v>
      </c>
      <c r="M1241" s="128" t="str">
        <f t="shared" si="51"/>
        <v>#VALUE!</v>
      </c>
      <c r="N1241" s="128" t="str">
        <f t="shared" si="52"/>
        <v>#VALUE!</v>
      </c>
      <c r="O1241" s="128" t="str">
        <f t="shared" si="53"/>
        <v>#VALUE!</v>
      </c>
      <c r="P1241" s="135" t="str">
        <f t="shared" si="12"/>
        <v>OPIOIDS</v>
      </c>
      <c r="Q1241" s="4" t="b">
        <v>1</v>
      </c>
      <c r="R1241" s="135" t="str">
        <f t="shared" si="54"/>
        <v>HIGH</v>
      </c>
      <c r="S1241" s="3"/>
      <c r="T1241" s="136">
        <f t="shared" si="42"/>
        <v>44466</v>
      </c>
      <c r="U1241" s="4" t="str">
        <f t="shared" si="15"/>
        <v>DUE COMM</v>
      </c>
      <c r="V1241" s="4" t="str">
        <f t="shared" si="16"/>
        <v> </v>
      </c>
      <c r="W1241" s="123"/>
      <c r="X1241" s="123"/>
      <c r="Y1241" s="123"/>
      <c r="Z1241" s="123"/>
      <c r="AA1241" s="123"/>
      <c r="AB1241" s="123"/>
      <c r="AC1241" s="123"/>
      <c r="AD1241" s="123"/>
      <c r="AE1241" s="123"/>
    </row>
    <row r="1242">
      <c r="A1242" s="142">
        <v>14390.0</v>
      </c>
      <c r="B1242" s="143" t="s">
        <v>6743</v>
      </c>
      <c r="C1242" s="122" t="b">
        <v>0</v>
      </c>
      <c r="D1242" s="3" t="s">
        <v>6461</v>
      </c>
      <c r="E1242" s="128" t="str">
        <f t="shared" si="43"/>
        <v>#VALUE!</v>
      </c>
      <c r="F1242" s="128" t="str">
        <f t="shared" si="44"/>
        <v>#VALUE!</v>
      </c>
      <c r="G1242" s="128" t="str">
        <f t="shared" si="45"/>
        <v>#VALUE!</v>
      </c>
      <c r="H1242" s="128" t="str">
        <f t="shared" si="46"/>
        <v>#VALUE!</v>
      </c>
      <c r="I1242" s="128" t="str">
        <f t="shared" si="47"/>
        <v>#VALUE!</v>
      </c>
      <c r="J1242" s="128" t="str">
        <f t="shared" si="48"/>
        <v>#VALUE!</v>
      </c>
      <c r="K1242" s="128" t="str">
        <f t="shared" si="49"/>
        <v>#VALUE!</v>
      </c>
      <c r="L1242" s="128" t="str">
        <f t="shared" si="50"/>
        <v>#VALUE!</v>
      </c>
      <c r="M1242" s="134" t="str">
        <f t="shared" si="51"/>
        <v>OPI RX</v>
      </c>
      <c r="N1242" s="128" t="str">
        <f t="shared" si="52"/>
        <v>#VALUE!</v>
      </c>
      <c r="O1242" s="128" t="str">
        <f t="shared" si="53"/>
        <v>#VALUE!</v>
      </c>
      <c r="P1242" s="135" t="str">
        <f t="shared" si="12"/>
        <v>OPIOIDS</v>
      </c>
      <c r="Q1242" s="2" t="b">
        <v>1</v>
      </c>
      <c r="R1242" s="135" t="str">
        <f t="shared" si="54"/>
        <v>HIGH</v>
      </c>
      <c r="S1242" s="3"/>
      <c r="T1242" s="3" t="str">
        <f t="shared" si="42"/>
        <v> - </v>
      </c>
      <c r="U1242" s="4" t="str">
        <f t="shared" si="15"/>
        <v>DUE COMM</v>
      </c>
      <c r="V1242" s="4" t="str">
        <f t="shared" si="16"/>
        <v> </v>
      </c>
      <c r="W1242" s="123"/>
      <c r="X1242" s="123"/>
      <c r="Y1242" s="123"/>
      <c r="Z1242" s="123"/>
      <c r="AA1242" s="123"/>
      <c r="AB1242" s="123"/>
      <c r="AC1242" s="123"/>
      <c r="AD1242" s="123"/>
      <c r="AE1242" s="123"/>
    </row>
    <row r="1243">
      <c r="A1243" s="142">
        <v>14391.0</v>
      </c>
      <c r="B1243" s="2" t="s">
        <v>6461</v>
      </c>
      <c r="C1243" s="124" t="b">
        <v>0</v>
      </c>
      <c r="D1243" s="3" t="s">
        <v>6461</v>
      </c>
      <c r="E1243" s="128" t="str">
        <f t="shared" si="43"/>
        <v>#VALUE!</v>
      </c>
      <c r="F1243" s="128" t="str">
        <f t="shared" si="44"/>
        <v>#VALUE!</v>
      </c>
      <c r="G1243" s="128" t="str">
        <f t="shared" si="45"/>
        <v>#VALUE!</v>
      </c>
      <c r="H1243" s="128" t="str">
        <f t="shared" si="46"/>
        <v>#VALUE!</v>
      </c>
      <c r="I1243" s="128" t="str">
        <f t="shared" si="47"/>
        <v>#VALUE!</v>
      </c>
      <c r="J1243" s="128" t="str">
        <f t="shared" si="48"/>
        <v>#VALUE!</v>
      </c>
      <c r="K1243" s="128" t="str">
        <f t="shared" si="49"/>
        <v>#VALUE!</v>
      </c>
      <c r="L1243" s="128" t="str">
        <f t="shared" si="50"/>
        <v>#VALUE!</v>
      </c>
      <c r="M1243" s="128" t="str">
        <f t="shared" si="51"/>
        <v>#VALUE!</v>
      </c>
      <c r="N1243" s="128" t="str">
        <f t="shared" si="52"/>
        <v>#VALUE!</v>
      </c>
      <c r="O1243" s="128" t="str">
        <f t="shared" si="53"/>
        <v>#VALUE!</v>
      </c>
      <c r="P1243" s="4" t="str">
        <f t="shared" si="12"/>
        <v>NO RX</v>
      </c>
      <c r="Q1243" s="2" t="b">
        <v>0</v>
      </c>
      <c r="R1243" s="4" t="str">
        <f t="shared" si="54"/>
        <v>LOW</v>
      </c>
      <c r="S1243" s="3"/>
      <c r="T1243" s="3" t="str">
        <f t="shared" si="42"/>
        <v> - </v>
      </c>
      <c r="U1243" s="4" t="str">
        <f t="shared" si="15"/>
        <v>DUE COMM</v>
      </c>
      <c r="V1243" s="4" t="str">
        <f t="shared" si="16"/>
        <v> </v>
      </c>
      <c r="W1243" s="123"/>
      <c r="X1243" s="123"/>
      <c r="Y1243" s="123"/>
      <c r="Z1243" s="123"/>
      <c r="AA1243" s="123"/>
      <c r="AB1243" s="123"/>
      <c r="AC1243" s="123"/>
      <c r="AD1243" s="123"/>
      <c r="AE1243" s="123"/>
    </row>
    <row r="1244">
      <c r="A1244" s="130">
        <v>14392.0</v>
      </c>
      <c r="B1244" s="131" t="s">
        <v>6906</v>
      </c>
      <c r="C1244" s="132" t="b">
        <v>1</v>
      </c>
      <c r="D1244" s="133">
        <v>44565.0</v>
      </c>
      <c r="E1244" s="128" t="str">
        <f t="shared" si="43"/>
        <v>#VALUE!</v>
      </c>
      <c r="F1244" s="128" t="str">
        <f t="shared" si="44"/>
        <v>#VALUE!</v>
      </c>
      <c r="G1244" s="134" t="str">
        <f t="shared" si="45"/>
        <v>OPI RX</v>
      </c>
      <c r="H1244" s="128" t="str">
        <f t="shared" si="46"/>
        <v>#VALUE!</v>
      </c>
      <c r="I1244" s="128" t="str">
        <f t="shared" si="47"/>
        <v>#VALUE!</v>
      </c>
      <c r="J1244" s="128" t="str">
        <f t="shared" si="48"/>
        <v>#VALUE!</v>
      </c>
      <c r="K1244" s="128" t="str">
        <f t="shared" si="49"/>
        <v>#VALUE!</v>
      </c>
      <c r="L1244" s="128" t="str">
        <f t="shared" si="50"/>
        <v>#VALUE!</v>
      </c>
      <c r="M1244" s="128" t="str">
        <f t="shared" si="51"/>
        <v>#VALUE!</v>
      </c>
      <c r="N1244" s="128" t="str">
        <f t="shared" si="52"/>
        <v>#VALUE!</v>
      </c>
      <c r="O1244" s="128" t="str">
        <f t="shared" si="53"/>
        <v>#VALUE!</v>
      </c>
      <c r="P1244" s="135" t="str">
        <f t="shared" si="12"/>
        <v>OPIOIDS</v>
      </c>
      <c r="Q1244" s="4" t="b">
        <v>1</v>
      </c>
      <c r="R1244" s="135" t="str">
        <f t="shared" si="54"/>
        <v>HIGH</v>
      </c>
      <c r="S1244" s="145">
        <v>44243.0</v>
      </c>
      <c r="T1244" s="136">
        <f t="shared" si="42"/>
        <v>44565</v>
      </c>
      <c r="U1244" s="4" t="str">
        <f t="shared" si="15"/>
        <v> </v>
      </c>
      <c r="V1244" s="4" t="str">
        <f t="shared" si="16"/>
        <v> </v>
      </c>
      <c r="W1244" s="123"/>
      <c r="X1244" s="123"/>
      <c r="Y1244" s="123"/>
      <c r="Z1244" s="123"/>
      <c r="AA1244" s="123"/>
      <c r="AB1244" s="123"/>
      <c r="AC1244" s="123"/>
      <c r="AD1244" s="123"/>
      <c r="AE1244" s="123"/>
    </row>
    <row r="1245">
      <c r="A1245" s="137">
        <v>14395.0</v>
      </c>
      <c r="B1245" s="138" t="s">
        <v>6512</v>
      </c>
      <c r="C1245" s="139" t="b">
        <v>1</v>
      </c>
      <c r="D1245" s="133">
        <v>44384.0</v>
      </c>
      <c r="E1245" s="128" t="str">
        <f t="shared" si="43"/>
        <v>#VALUE!</v>
      </c>
      <c r="F1245" s="128" t="str">
        <f t="shared" si="44"/>
        <v>#VALUE!</v>
      </c>
      <c r="G1245" s="128" t="str">
        <f t="shared" si="45"/>
        <v>#VALUE!</v>
      </c>
      <c r="H1245" s="128" t="str">
        <f t="shared" si="46"/>
        <v>#VALUE!</v>
      </c>
      <c r="I1245" s="128" t="str">
        <f t="shared" si="47"/>
        <v>#VALUE!</v>
      </c>
      <c r="J1245" s="128" t="str">
        <f t="shared" si="48"/>
        <v>#VALUE!</v>
      </c>
      <c r="K1245" s="128" t="str">
        <f t="shared" si="49"/>
        <v>#VALUE!</v>
      </c>
      <c r="L1245" s="128" t="str">
        <f t="shared" si="50"/>
        <v>#VALUE!</v>
      </c>
      <c r="M1245" s="134" t="str">
        <f t="shared" si="51"/>
        <v>OPI RX</v>
      </c>
      <c r="N1245" s="128" t="str">
        <f t="shared" si="52"/>
        <v>#VALUE!</v>
      </c>
      <c r="O1245" s="128" t="str">
        <f t="shared" si="53"/>
        <v>#VALUE!</v>
      </c>
      <c r="P1245" s="135" t="str">
        <f t="shared" si="12"/>
        <v>OPIOIDS</v>
      </c>
      <c r="Q1245" s="4" t="b">
        <v>0</v>
      </c>
      <c r="R1245" s="4" t="str">
        <f t="shared" si="54"/>
        <v>LOW</v>
      </c>
      <c r="S1245" s="3"/>
      <c r="T1245" s="136">
        <f t="shared" si="42"/>
        <v>44384</v>
      </c>
      <c r="U1245" s="4" t="str">
        <f t="shared" si="15"/>
        <v>DUE COMM</v>
      </c>
      <c r="V1245" s="4" t="str">
        <f t="shared" si="16"/>
        <v> </v>
      </c>
      <c r="W1245" s="123"/>
      <c r="X1245" s="123"/>
      <c r="Y1245" s="123"/>
      <c r="Z1245" s="123"/>
      <c r="AA1245" s="123"/>
      <c r="AB1245" s="123"/>
      <c r="AC1245" s="123"/>
      <c r="AD1245" s="123"/>
      <c r="AE1245" s="123"/>
    </row>
    <row r="1246">
      <c r="A1246" s="142">
        <v>14398.0</v>
      </c>
      <c r="B1246" s="143" t="s">
        <v>6486</v>
      </c>
      <c r="C1246" s="122" t="b">
        <v>0</v>
      </c>
      <c r="D1246" s="3" t="s">
        <v>6461</v>
      </c>
      <c r="E1246" s="128" t="str">
        <f t="shared" si="43"/>
        <v>#VALUE!</v>
      </c>
      <c r="F1246" s="128" t="str">
        <f t="shared" si="44"/>
        <v>#VALUE!</v>
      </c>
      <c r="G1246" s="128" t="str">
        <f t="shared" si="45"/>
        <v>#VALUE!</v>
      </c>
      <c r="H1246" s="128" t="str">
        <f t="shared" si="46"/>
        <v>#VALUE!</v>
      </c>
      <c r="I1246" s="128" t="str">
        <f t="shared" si="47"/>
        <v>#VALUE!</v>
      </c>
      <c r="J1246" s="128" t="str">
        <f t="shared" si="48"/>
        <v>#VALUE!</v>
      </c>
      <c r="K1246" s="128" t="str">
        <f t="shared" si="49"/>
        <v>#VALUE!</v>
      </c>
      <c r="L1246" s="128" t="str">
        <f t="shared" si="50"/>
        <v>#VALUE!</v>
      </c>
      <c r="M1246" s="134" t="str">
        <f t="shared" si="51"/>
        <v>OPI RX</v>
      </c>
      <c r="N1246" s="128" t="str">
        <f t="shared" si="52"/>
        <v>#VALUE!</v>
      </c>
      <c r="O1246" s="128" t="str">
        <f t="shared" si="53"/>
        <v>#VALUE!</v>
      </c>
      <c r="P1246" s="135" t="str">
        <f t="shared" si="12"/>
        <v>OPIOIDS</v>
      </c>
      <c r="Q1246" s="4" t="b">
        <v>0</v>
      </c>
      <c r="R1246" s="4" t="str">
        <f t="shared" si="54"/>
        <v>LOW</v>
      </c>
      <c r="S1246" s="3"/>
      <c r="T1246" s="3" t="str">
        <f t="shared" si="42"/>
        <v> - </v>
      </c>
      <c r="U1246" s="4" t="str">
        <f t="shared" si="15"/>
        <v>DUE COMM</v>
      </c>
      <c r="V1246" s="4" t="str">
        <f t="shared" si="16"/>
        <v> </v>
      </c>
      <c r="W1246" s="123"/>
      <c r="X1246" s="123"/>
      <c r="Y1246" s="123"/>
      <c r="Z1246" s="123"/>
      <c r="AA1246" s="123"/>
      <c r="AB1246" s="123"/>
      <c r="AC1246" s="123"/>
      <c r="AD1246" s="123"/>
      <c r="AE1246" s="123"/>
    </row>
    <row r="1247">
      <c r="A1247" s="142">
        <v>14401.0</v>
      </c>
      <c r="B1247" s="143" t="s">
        <v>6483</v>
      </c>
      <c r="C1247" s="122" t="b">
        <v>0</v>
      </c>
      <c r="D1247" s="3" t="s">
        <v>6461</v>
      </c>
      <c r="E1247" s="128" t="str">
        <f t="shared" si="43"/>
        <v>#VALUE!</v>
      </c>
      <c r="F1247" s="128" t="str">
        <f t="shared" si="44"/>
        <v>#VALUE!</v>
      </c>
      <c r="G1247" s="128" t="str">
        <f t="shared" si="45"/>
        <v>#VALUE!</v>
      </c>
      <c r="H1247" s="128" t="str">
        <f t="shared" si="46"/>
        <v>#VALUE!</v>
      </c>
      <c r="I1247" s="128" t="str">
        <f t="shared" si="47"/>
        <v>#VALUE!</v>
      </c>
      <c r="J1247" s="128" t="str">
        <f t="shared" si="48"/>
        <v>#VALUE!</v>
      </c>
      <c r="K1247" s="128" t="str">
        <f t="shared" si="49"/>
        <v>#VALUE!</v>
      </c>
      <c r="L1247" s="128" t="str">
        <f t="shared" si="50"/>
        <v>#VALUE!</v>
      </c>
      <c r="M1247" s="128" t="str">
        <f t="shared" si="51"/>
        <v>#VALUE!</v>
      </c>
      <c r="N1247" s="128" t="str">
        <f t="shared" si="52"/>
        <v>#VALUE!</v>
      </c>
      <c r="O1247" s="128" t="str">
        <f t="shared" si="53"/>
        <v>#VALUE!</v>
      </c>
      <c r="P1247" s="4" t="str">
        <f t="shared" si="12"/>
        <v>NO RX</v>
      </c>
      <c r="Q1247" s="4" t="b">
        <v>0</v>
      </c>
      <c r="R1247" s="4" t="str">
        <f t="shared" si="54"/>
        <v>LOW</v>
      </c>
      <c r="S1247" s="3"/>
      <c r="T1247" s="3" t="str">
        <f t="shared" si="42"/>
        <v> - </v>
      </c>
      <c r="U1247" s="4" t="str">
        <f t="shared" si="15"/>
        <v>DUE COMM</v>
      </c>
      <c r="V1247" s="4" t="str">
        <f t="shared" si="16"/>
        <v> </v>
      </c>
      <c r="W1247" s="123"/>
      <c r="X1247" s="123"/>
      <c r="Y1247" s="123"/>
      <c r="Z1247" s="123"/>
      <c r="AA1247" s="123"/>
      <c r="AB1247" s="123"/>
      <c r="AC1247" s="123"/>
      <c r="AD1247" s="123"/>
      <c r="AE1247" s="123"/>
    </row>
    <row r="1248">
      <c r="A1248" s="130">
        <v>14404.0</v>
      </c>
      <c r="B1248" s="131" t="s">
        <v>6905</v>
      </c>
      <c r="C1248" s="139" t="b">
        <v>1</v>
      </c>
      <c r="D1248" s="133">
        <v>44531.0</v>
      </c>
      <c r="E1248" s="128" t="str">
        <f t="shared" si="43"/>
        <v>#VALUE!</v>
      </c>
      <c r="F1248" s="128" t="str">
        <f t="shared" si="44"/>
        <v>#VALUE!</v>
      </c>
      <c r="G1248" s="128" t="str">
        <f t="shared" si="45"/>
        <v>#VALUE!</v>
      </c>
      <c r="H1248" s="128" t="str">
        <f t="shared" si="46"/>
        <v>#VALUE!</v>
      </c>
      <c r="I1248" s="128" t="str">
        <f t="shared" si="47"/>
        <v>#VALUE!</v>
      </c>
      <c r="J1248" s="128" t="str">
        <f t="shared" si="48"/>
        <v>#VALUE!</v>
      </c>
      <c r="K1248" s="128" t="str">
        <f t="shared" si="49"/>
        <v>#VALUE!</v>
      </c>
      <c r="L1248" s="128" t="str">
        <f t="shared" si="50"/>
        <v>#VALUE!</v>
      </c>
      <c r="M1248" s="128" t="str">
        <f t="shared" si="51"/>
        <v>#VALUE!</v>
      </c>
      <c r="N1248" s="128" t="str">
        <f t="shared" si="52"/>
        <v>#VALUE!</v>
      </c>
      <c r="O1248" s="128" t="str">
        <f t="shared" si="53"/>
        <v>#VALUE!</v>
      </c>
      <c r="P1248" s="4" t="str">
        <f t="shared" si="12"/>
        <v>NO RX</v>
      </c>
      <c r="Q1248" s="4" t="b">
        <v>0</v>
      </c>
      <c r="R1248" s="4" t="str">
        <f t="shared" si="54"/>
        <v>LOW</v>
      </c>
      <c r="S1248" s="3">
        <v>44243.0</v>
      </c>
      <c r="T1248" s="136">
        <f t="shared" si="42"/>
        <v>44531</v>
      </c>
      <c r="U1248" s="4" t="str">
        <f t="shared" si="15"/>
        <v> </v>
      </c>
      <c r="V1248" s="4" t="str">
        <f t="shared" si="16"/>
        <v> </v>
      </c>
      <c r="W1248" s="123"/>
      <c r="X1248" s="123"/>
      <c r="Y1248" s="123"/>
      <c r="Z1248" s="123"/>
      <c r="AA1248" s="123"/>
      <c r="AB1248" s="123"/>
      <c r="AC1248" s="123"/>
      <c r="AD1248" s="123"/>
      <c r="AE1248" s="123"/>
    </row>
    <row r="1249">
      <c r="A1249" s="130">
        <v>14406.0</v>
      </c>
      <c r="B1249" s="131" t="s">
        <v>6907</v>
      </c>
      <c r="C1249" s="139" t="b">
        <v>1</v>
      </c>
      <c r="D1249" s="133">
        <v>44556.0</v>
      </c>
      <c r="E1249" s="128" t="str">
        <f t="shared" si="43"/>
        <v>#VALUE!</v>
      </c>
      <c r="F1249" s="134" t="str">
        <f t="shared" si="44"/>
        <v>OPI RX</v>
      </c>
      <c r="G1249" s="128" t="str">
        <f t="shared" si="45"/>
        <v>#VALUE!</v>
      </c>
      <c r="H1249" s="128" t="str">
        <f t="shared" si="46"/>
        <v>#VALUE!</v>
      </c>
      <c r="I1249" s="128" t="str">
        <f t="shared" si="47"/>
        <v>#VALUE!</v>
      </c>
      <c r="J1249" s="128" t="str">
        <f t="shared" si="48"/>
        <v>#VALUE!</v>
      </c>
      <c r="K1249" s="128" t="str">
        <f t="shared" si="49"/>
        <v>#VALUE!</v>
      </c>
      <c r="L1249" s="128" t="str">
        <f t="shared" si="50"/>
        <v>#VALUE!</v>
      </c>
      <c r="M1249" s="128" t="str">
        <f t="shared" si="51"/>
        <v>#VALUE!</v>
      </c>
      <c r="N1249" s="128" t="str">
        <f t="shared" si="52"/>
        <v>#VALUE!</v>
      </c>
      <c r="O1249" s="128" t="str">
        <f t="shared" si="53"/>
        <v>#VALUE!</v>
      </c>
      <c r="P1249" s="135" t="str">
        <f t="shared" si="12"/>
        <v>OPIOIDS</v>
      </c>
      <c r="Q1249" s="4" t="b">
        <v>0</v>
      </c>
      <c r="R1249" s="4" t="str">
        <f t="shared" si="54"/>
        <v>LOW</v>
      </c>
      <c r="S1249" s="3">
        <v>44235.0</v>
      </c>
      <c r="T1249" s="136">
        <f t="shared" si="42"/>
        <v>44556</v>
      </c>
      <c r="U1249" s="4" t="str">
        <f t="shared" si="15"/>
        <v> </v>
      </c>
      <c r="V1249" s="4" t="str">
        <f t="shared" si="16"/>
        <v> </v>
      </c>
      <c r="W1249" s="123"/>
      <c r="X1249" s="123"/>
      <c r="Y1249" s="123"/>
      <c r="Z1249" s="123"/>
      <c r="AA1249" s="123"/>
      <c r="AB1249" s="123"/>
      <c r="AC1249" s="123"/>
      <c r="AD1249" s="123"/>
      <c r="AE1249" s="123"/>
    </row>
    <row r="1250">
      <c r="A1250" s="142">
        <v>14410.0</v>
      </c>
      <c r="B1250" s="143" t="s">
        <v>6594</v>
      </c>
      <c r="C1250" s="122" t="b">
        <v>0</v>
      </c>
      <c r="D1250" s="3" t="s">
        <v>6461</v>
      </c>
      <c r="E1250" s="134" t="str">
        <f t="shared" si="43"/>
        <v>OPI RX</v>
      </c>
      <c r="F1250" s="128" t="str">
        <f t="shared" si="44"/>
        <v>#VALUE!</v>
      </c>
      <c r="G1250" s="128" t="str">
        <f t="shared" si="45"/>
        <v>#VALUE!</v>
      </c>
      <c r="H1250" s="128" t="str">
        <f t="shared" si="46"/>
        <v>#VALUE!</v>
      </c>
      <c r="I1250" s="128" t="str">
        <f t="shared" si="47"/>
        <v>#VALUE!</v>
      </c>
      <c r="J1250" s="128" t="str">
        <f t="shared" si="48"/>
        <v>#VALUE!</v>
      </c>
      <c r="K1250" s="128" t="str">
        <f t="shared" si="49"/>
        <v>#VALUE!</v>
      </c>
      <c r="L1250" s="128" t="str">
        <f t="shared" si="50"/>
        <v>#VALUE!</v>
      </c>
      <c r="M1250" s="128" t="str">
        <f t="shared" si="51"/>
        <v>#VALUE!</v>
      </c>
      <c r="N1250" s="128" t="str">
        <f t="shared" si="52"/>
        <v>#VALUE!</v>
      </c>
      <c r="O1250" s="128" t="str">
        <f t="shared" si="53"/>
        <v>#VALUE!</v>
      </c>
      <c r="P1250" s="135" t="str">
        <f t="shared" si="12"/>
        <v>OPIOIDS</v>
      </c>
      <c r="Q1250" s="2" t="b">
        <v>0</v>
      </c>
      <c r="R1250" s="4" t="str">
        <f t="shared" si="54"/>
        <v>LOW</v>
      </c>
      <c r="S1250" s="3"/>
      <c r="T1250" s="3" t="str">
        <f t="shared" si="42"/>
        <v> - </v>
      </c>
      <c r="U1250" s="4" t="str">
        <f t="shared" si="15"/>
        <v>DUE COMM</v>
      </c>
      <c r="V1250" s="4" t="str">
        <f t="shared" si="16"/>
        <v> </v>
      </c>
      <c r="W1250" s="123"/>
      <c r="X1250" s="123"/>
      <c r="Y1250" s="123"/>
      <c r="Z1250" s="123"/>
      <c r="AA1250" s="123"/>
      <c r="AB1250" s="123"/>
      <c r="AC1250" s="123"/>
      <c r="AD1250" s="123"/>
      <c r="AE1250" s="123"/>
    </row>
    <row r="1251">
      <c r="A1251" s="137">
        <v>14411.0</v>
      </c>
      <c r="B1251" s="138" t="s">
        <v>6465</v>
      </c>
      <c r="C1251" s="132" t="b">
        <v>1</v>
      </c>
      <c r="D1251" s="133">
        <v>44477.0</v>
      </c>
      <c r="E1251" s="134" t="str">
        <f t="shared" si="43"/>
        <v>OPI RX</v>
      </c>
      <c r="F1251" s="128" t="str">
        <f t="shared" si="44"/>
        <v>#VALUE!</v>
      </c>
      <c r="G1251" s="128" t="str">
        <f t="shared" si="45"/>
        <v>#VALUE!</v>
      </c>
      <c r="H1251" s="128" t="str">
        <f t="shared" si="46"/>
        <v>#VALUE!</v>
      </c>
      <c r="I1251" s="128" t="str">
        <f t="shared" si="47"/>
        <v>#VALUE!</v>
      </c>
      <c r="J1251" s="128" t="str">
        <f t="shared" si="48"/>
        <v>#VALUE!</v>
      </c>
      <c r="K1251" s="128" t="str">
        <f t="shared" si="49"/>
        <v>#VALUE!</v>
      </c>
      <c r="L1251" s="128" t="str">
        <f t="shared" si="50"/>
        <v>#VALUE!</v>
      </c>
      <c r="M1251" s="128" t="str">
        <f t="shared" si="51"/>
        <v>#VALUE!</v>
      </c>
      <c r="N1251" s="128" t="str">
        <f t="shared" si="52"/>
        <v>#VALUE!</v>
      </c>
      <c r="O1251" s="128" t="str">
        <f t="shared" si="53"/>
        <v>#VALUE!</v>
      </c>
      <c r="P1251" s="135" t="str">
        <f t="shared" si="12"/>
        <v>OPIOIDS</v>
      </c>
      <c r="Q1251" s="4" t="b">
        <v>0</v>
      </c>
      <c r="R1251" s="4" t="str">
        <f t="shared" si="54"/>
        <v>LOW</v>
      </c>
      <c r="S1251" s="3">
        <v>44244.0</v>
      </c>
      <c r="T1251" s="136">
        <f t="shared" si="42"/>
        <v>44477</v>
      </c>
      <c r="U1251" s="4" t="str">
        <f t="shared" si="15"/>
        <v> </v>
      </c>
      <c r="V1251" s="4" t="str">
        <f t="shared" si="16"/>
        <v> </v>
      </c>
      <c r="W1251" s="123"/>
      <c r="X1251" s="123"/>
      <c r="Y1251" s="123"/>
      <c r="Z1251" s="123"/>
      <c r="AA1251" s="123"/>
      <c r="AB1251" s="123"/>
      <c r="AC1251" s="123"/>
      <c r="AD1251" s="123"/>
      <c r="AE1251" s="123"/>
    </row>
    <row r="1252">
      <c r="A1252" s="142">
        <v>14413.0</v>
      </c>
      <c r="B1252" s="143" t="s">
        <v>6465</v>
      </c>
      <c r="C1252" s="124" t="b">
        <v>0</v>
      </c>
      <c r="D1252" s="3" t="s">
        <v>6461</v>
      </c>
      <c r="E1252" s="134" t="str">
        <f t="shared" si="43"/>
        <v>OPI RX</v>
      </c>
      <c r="F1252" s="128" t="str">
        <f t="shared" si="44"/>
        <v>#VALUE!</v>
      </c>
      <c r="G1252" s="128" t="str">
        <f t="shared" si="45"/>
        <v>#VALUE!</v>
      </c>
      <c r="H1252" s="128" t="str">
        <f t="shared" si="46"/>
        <v>#VALUE!</v>
      </c>
      <c r="I1252" s="128" t="str">
        <f t="shared" si="47"/>
        <v>#VALUE!</v>
      </c>
      <c r="J1252" s="128" t="str">
        <f t="shared" si="48"/>
        <v>#VALUE!</v>
      </c>
      <c r="K1252" s="128" t="str">
        <f t="shared" si="49"/>
        <v>#VALUE!</v>
      </c>
      <c r="L1252" s="128" t="str">
        <f t="shared" si="50"/>
        <v>#VALUE!</v>
      </c>
      <c r="M1252" s="128" t="str">
        <f t="shared" si="51"/>
        <v>#VALUE!</v>
      </c>
      <c r="N1252" s="128" t="str">
        <f t="shared" si="52"/>
        <v>#VALUE!</v>
      </c>
      <c r="O1252" s="128" t="str">
        <f t="shared" si="53"/>
        <v>#VALUE!</v>
      </c>
      <c r="P1252" s="135" t="str">
        <f t="shared" si="12"/>
        <v>OPIOIDS</v>
      </c>
      <c r="Q1252" s="4" t="b">
        <v>0</v>
      </c>
      <c r="R1252" s="4" t="str">
        <f t="shared" si="54"/>
        <v>LOW</v>
      </c>
      <c r="S1252" s="3"/>
      <c r="T1252" s="3" t="str">
        <f t="shared" si="42"/>
        <v> - </v>
      </c>
      <c r="U1252" s="4" t="str">
        <f t="shared" si="15"/>
        <v>DUE COMM</v>
      </c>
      <c r="V1252" s="4" t="str">
        <f t="shared" si="16"/>
        <v> </v>
      </c>
      <c r="W1252" s="123"/>
      <c r="X1252" s="123"/>
      <c r="Y1252" s="123"/>
      <c r="Z1252" s="123"/>
      <c r="AA1252" s="123"/>
      <c r="AB1252" s="123"/>
      <c r="AC1252" s="123"/>
      <c r="AD1252" s="123"/>
      <c r="AE1252" s="123"/>
    </row>
    <row r="1253">
      <c r="A1253" s="130">
        <v>14415.0</v>
      </c>
      <c r="B1253" s="131" t="s">
        <v>6512</v>
      </c>
      <c r="C1253" s="139" t="b">
        <v>1</v>
      </c>
      <c r="D1253" s="133">
        <v>44384.0</v>
      </c>
      <c r="E1253" s="128" t="str">
        <f t="shared" si="43"/>
        <v>#VALUE!</v>
      </c>
      <c r="F1253" s="128" t="str">
        <f t="shared" si="44"/>
        <v>#VALUE!</v>
      </c>
      <c r="G1253" s="128" t="str">
        <f t="shared" si="45"/>
        <v>#VALUE!</v>
      </c>
      <c r="H1253" s="128" t="str">
        <f t="shared" si="46"/>
        <v>#VALUE!</v>
      </c>
      <c r="I1253" s="128" t="str">
        <f t="shared" si="47"/>
        <v>#VALUE!</v>
      </c>
      <c r="J1253" s="128" t="str">
        <f t="shared" si="48"/>
        <v>#VALUE!</v>
      </c>
      <c r="K1253" s="128" t="str">
        <f t="shared" si="49"/>
        <v>#VALUE!</v>
      </c>
      <c r="L1253" s="128" t="str">
        <f t="shared" si="50"/>
        <v>#VALUE!</v>
      </c>
      <c r="M1253" s="134" t="str">
        <f t="shared" si="51"/>
        <v>OPI RX</v>
      </c>
      <c r="N1253" s="128" t="str">
        <f t="shared" si="52"/>
        <v>#VALUE!</v>
      </c>
      <c r="O1253" s="128" t="str">
        <f t="shared" si="53"/>
        <v>#VALUE!</v>
      </c>
      <c r="P1253" s="135" t="str">
        <f t="shared" si="12"/>
        <v>OPIOIDS</v>
      </c>
      <c r="Q1253" s="4" t="b">
        <v>0</v>
      </c>
      <c r="R1253" s="4" t="str">
        <f t="shared" si="54"/>
        <v>LOW</v>
      </c>
      <c r="S1253" s="3"/>
      <c r="T1253" s="136">
        <f t="shared" si="42"/>
        <v>44384</v>
      </c>
      <c r="U1253" s="4" t="str">
        <f t="shared" si="15"/>
        <v>DUE COMM</v>
      </c>
      <c r="V1253" s="4" t="str">
        <f t="shared" si="16"/>
        <v> </v>
      </c>
      <c r="W1253" s="123"/>
      <c r="X1253" s="123"/>
      <c r="Y1253" s="123"/>
      <c r="Z1253" s="123"/>
      <c r="AA1253" s="123"/>
      <c r="AB1253" s="123"/>
      <c r="AC1253" s="123"/>
      <c r="AD1253" s="123"/>
      <c r="AE1253" s="123"/>
    </row>
    <row r="1254">
      <c r="A1254" s="137">
        <v>14421.0</v>
      </c>
      <c r="B1254" s="138" t="s">
        <v>6544</v>
      </c>
      <c r="C1254" s="139" t="b">
        <v>1</v>
      </c>
      <c r="D1254" s="133">
        <v>44539.0</v>
      </c>
      <c r="E1254" s="128" t="str">
        <f t="shared" si="43"/>
        <v>#VALUE!</v>
      </c>
      <c r="F1254" s="134" t="str">
        <f t="shared" si="44"/>
        <v>OPI RX</v>
      </c>
      <c r="G1254" s="128" t="str">
        <f t="shared" si="45"/>
        <v>#VALUE!</v>
      </c>
      <c r="H1254" s="128" t="str">
        <f t="shared" si="46"/>
        <v>#VALUE!</v>
      </c>
      <c r="I1254" s="128" t="str">
        <f t="shared" si="47"/>
        <v>#VALUE!</v>
      </c>
      <c r="J1254" s="128" t="str">
        <f t="shared" si="48"/>
        <v>#VALUE!</v>
      </c>
      <c r="K1254" s="128" t="str">
        <f t="shared" si="49"/>
        <v>#VALUE!</v>
      </c>
      <c r="L1254" s="128" t="str">
        <f t="shared" si="50"/>
        <v>#VALUE!</v>
      </c>
      <c r="M1254" s="128" t="str">
        <f t="shared" si="51"/>
        <v>#VALUE!</v>
      </c>
      <c r="N1254" s="128" t="str">
        <f t="shared" si="52"/>
        <v>#VALUE!</v>
      </c>
      <c r="O1254" s="128" t="str">
        <f t="shared" si="53"/>
        <v>#VALUE!</v>
      </c>
      <c r="P1254" s="135" t="str">
        <f t="shared" si="12"/>
        <v>OPIOIDS</v>
      </c>
      <c r="Q1254" s="4" t="b">
        <v>0</v>
      </c>
      <c r="R1254" s="4" t="str">
        <f t="shared" si="54"/>
        <v>LOW</v>
      </c>
      <c r="S1254" s="3">
        <v>44244.0</v>
      </c>
      <c r="T1254" s="136">
        <f t="shared" si="42"/>
        <v>44539</v>
      </c>
      <c r="U1254" s="4" t="str">
        <f t="shared" si="15"/>
        <v> </v>
      </c>
      <c r="V1254" s="4" t="str">
        <f t="shared" si="16"/>
        <v> </v>
      </c>
      <c r="W1254" s="123"/>
      <c r="X1254" s="123"/>
      <c r="Y1254" s="123"/>
      <c r="Z1254" s="123"/>
      <c r="AA1254" s="123"/>
      <c r="AB1254" s="123"/>
      <c r="AC1254" s="123"/>
      <c r="AD1254" s="123"/>
      <c r="AE1254" s="123"/>
    </row>
    <row r="1255">
      <c r="A1255" s="142">
        <v>14422.0</v>
      </c>
      <c r="B1255" s="143" t="s">
        <v>6779</v>
      </c>
      <c r="C1255" s="124" t="b">
        <v>0</v>
      </c>
      <c r="D1255" s="3" t="s">
        <v>6461</v>
      </c>
      <c r="E1255" s="134" t="str">
        <f t="shared" si="43"/>
        <v>OPI RX</v>
      </c>
      <c r="F1255" s="128" t="str">
        <f t="shared" si="44"/>
        <v>#VALUE!</v>
      </c>
      <c r="G1255" s="128" t="str">
        <f t="shared" si="45"/>
        <v>#VALUE!</v>
      </c>
      <c r="H1255" s="128" t="str">
        <f t="shared" si="46"/>
        <v>#VALUE!</v>
      </c>
      <c r="I1255" s="128" t="str">
        <f t="shared" si="47"/>
        <v>#VALUE!</v>
      </c>
      <c r="J1255" s="128" t="str">
        <f t="shared" si="48"/>
        <v>#VALUE!</v>
      </c>
      <c r="K1255" s="128" t="str">
        <f t="shared" si="49"/>
        <v>#VALUE!</v>
      </c>
      <c r="L1255" s="128" t="str">
        <f t="shared" si="50"/>
        <v>#VALUE!</v>
      </c>
      <c r="M1255" s="128" t="str">
        <f t="shared" si="51"/>
        <v>#VALUE!</v>
      </c>
      <c r="N1255" s="128" t="str">
        <f t="shared" si="52"/>
        <v>#VALUE!</v>
      </c>
      <c r="O1255" s="128" t="str">
        <f t="shared" si="53"/>
        <v>#VALUE!</v>
      </c>
      <c r="P1255" s="135" t="str">
        <f t="shared" si="12"/>
        <v>OPIOIDS</v>
      </c>
      <c r="Q1255" s="4" t="b">
        <v>0</v>
      </c>
      <c r="R1255" s="4" t="str">
        <f t="shared" si="54"/>
        <v>LOW</v>
      </c>
      <c r="S1255" s="3"/>
      <c r="T1255" s="3" t="str">
        <f t="shared" si="42"/>
        <v> - </v>
      </c>
      <c r="U1255" s="4" t="str">
        <f t="shared" si="15"/>
        <v>DUE COMM</v>
      </c>
      <c r="V1255" s="4" t="str">
        <f t="shared" si="16"/>
        <v> </v>
      </c>
      <c r="W1255" s="123"/>
      <c r="X1255" s="123"/>
      <c r="Y1255" s="123"/>
      <c r="Z1255" s="123"/>
      <c r="AA1255" s="123"/>
      <c r="AB1255" s="123"/>
      <c r="AC1255" s="123"/>
      <c r="AD1255" s="123"/>
      <c r="AE1255" s="123"/>
    </row>
    <row r="1256">
      <c r="A1256" s="142">
        <v>14425.0</v>
      </c>
      <c r="B1256" s="143" t="s">
        <v>6613</v>
      </c>
      <c r="C1256" s="124" t="b">
        <v>0</v>
      </c>
      <c r="D1256" s="3" t="s">
        <v>6461</v>
      </c>
      <c r="E1256" s="128" t="str">
        <f t="shared" si="43"/>
        <v>#VALUE!</v>
      </c>
      <c r="F1256" s="128" t="str">
        <f t="shared" si="44"/>
        <v>#VALUE!</v>
      </c>
      <c r="G1256" s="128" t="str">
        <f t="shared" si="45"/>
        <v>#VALUE!</v>
      </c>
      <c r="H1256" s="128" t="str">
        <f t="shared" si="46"/>
        <v>#VALUE!</v>
      </c>
      <c r="I1256" s="128" t="str">
        <f t="shared" si="47"/>
        <v>#VALUE!</v>
      </c>
      <c r="J1256" s="128" t="str">
        <f t="shared" si="48"/>
        <v>#VALUE!</v>
      </c>
      <c r="K1256" s="128" t="str">
        <f t="shared" si="49"/>
        <v>#VALUE!</v>
      </c>
      <c r="L1256" s="128" t="str">
        <f t="shared" si="50"/>
        <v>#VALUE!</v>
      </c>
      <c r="M1256" s="128" t="str">
        <f t="shared" si="51"/>
        <v>#VALUE!</v>
      </c>
      <c r="N1256" s="128" t="str">
        <f t="shared" si="52"/>
        <v>#VALUE!</v>
      </c>
      <c r="O1256" s="128" t="str">
        <f t="shared" si="53"/>
        <v>#VALUE!</v>
      </c>
      <c r="P1256" s="4" t="str">
        <f t="shared" si="12"/>
        <v>NO RX</v>
      </c>
      <c r="Q1256" s="4" t="b">
        <v>0</v>
      </c>
      <c r="R1256" s="4" t="str">
        <f t="shared" si="54"/>
        <v>LOW</v>
      </c>
      <c r="S1256" s="3"/>
      <c r="T1256" s="3" t="str">
        <f t="shared" si="42"/>
        <v> - </v>
      </c>
      <c r="U1256" s="4" t="str">
        <f t="shared" si="15"/>
        <v>DUE COMM</v>
      </c>
      <c r="V1256" s="4" t="str">
        <f t="shared" si="16"/>
        <v> </v>
      </c>
      <c r="W1256" s="123"/>
      <c r="X1256" s="123"/>
      <c r="Y1256" s="123"/>
      <c r="Z1256" s="123"/>
      <c r="AA1256" s="123"/>
      <c r="AB1256" s="123"/>
      <c r="AC1256" s="123"/>
      <c r="AD1256" s="123"/>
      <c r="AE1256" s="123"/>
    </row>
    <row r="1257">
      <c r="A1257" s="137">
        <v>14427.0</v>
      </c>
      <c r="B1257" s="138" t="s">
        <v>6496</v>
      </c>
      <c r="C1257" s="132" t="b">
        <v>1</v>
      </c>
      <c r="D1257" s="133">
        <v>44467.0</v>
      </c>
      <c r="E1257" s="128" t="str">
        <f t="shared" si="43"/>
        <v>#VALUE!</v>
      </c>
      <c r="F1257" s="128" t="str">
        <f t="shared" si="44"/>
        <v>#VALUE!</v>
      </c>
      <c r="G1257" s="128" t="str">
        <f t="shared" si="45"/>
        <v>#VALUE!</v>
      </c>
      <c r="H1257" s="128" t="str">
        <f t="shared" si="46"/>
        <v>#VALUE!</v>
      </c>
      <c r="I1257" s="128" t="str">
        <f t="shared" si="47"/>
        <v>#VALUE!</v>
      </c>
      <c r="J1257" s="128" t="str">
        <f t="shared" si="48"/>
        <v>#VALUE!</v>
      </c>
      <c r="K1257" s="128" t="str">
        <f t="shared" si="49"/>
        <v>#VALUE!</v>
      </c>
      <c r="L1257" s="128" t="str">
        <f t="shared" si="50"/>
        <v>#VALUE!</v>
      </c>
      <c r="M1257" s="134" t="str">
        <f t="shared" si="51"/>
        <v>OPI RX</v>
      </c>
      <c r="N1257" s="128" t="str">
        <f t="shared" si="52"/>
        <v>#VALUE!</v>
      </c>
      <c r="O1257" s="128" t="str">
        <f t="shared" si="53"/>
        <v>#VALUE!</v>
      </c>
      <c r="P1257" s="135" t="str">
        <f t="shared" si="12"/>
        <v>OPIOIDS</v>
      </c>
      <c r="Q1257" s="4" t="b">
        <v>1</v>
      </c>
      <c r="R1257" s="135" t="str">
        <f t="shared" si="54"/>
        <v>HIGH</v>
      </c>
      <c r="S1257" s="3">
        <v>44247.0</v>
      </c>
      <c r="T1257" s="136">
        <f t="shared" si="42"/>
        <v>44467</v>
      </c>
      <c r="U1257" s="4" t="str">
        <f t="shared" si="15"/>
        <v> </v>
      </c>
      <c r="V1257" s="4" t="str">
        <f t="shared" si="16"/>
        <v> </v>
      </c>
      <c r="W1257" s="123"/>
      <c r="X1257" s="123"/>
      <c r="Y1257" s="123"/>
      <c r="Z1257" s="123"/>
      <c r="AA1257" s="123"/>
      <c r="AB1257" s="123"/>
      <c r="AC1257" s="123"/>
      <c r="AD1257" s="123"/>
      <c r="AE1257" s="123"/>
    </row>
    <row r="1258">
      <c r="A1258" s="137">
        <v>14434.0</v>
      </c>
      <c r="B1258" s="138" t="s">
        <v>6512</v>
      </c>
      <c r="C1258" s="139" t="b">
        <v>1</v>
      </c>
      <c r="D1258" s="133">
        <v>44466.0</v>
      </c>
      <c r="E1258" s="128" t="str">
        <f t="shared" si="43"/>
        <v>#VALUE!</v>
      </c>
      <c r="F1258" s="128" t="str">
        <f t="shared" si="44"/>
        <v>#VALUE!</v>
      </c>
      <c r="G1258" s="128" t="str">
        <f t="shared" si="45"/>
        <v>#VALUE!</v>
      </c>
      <c r="H1258" s="128" t="str">
        <f t="shared" si="46"/>
        <v>#VALUE!</v>
      </c>
      <c r="I1258" s="128" t="str">
        <f t="shared" si="47"/>
        <v>#VALUE!</v>
      </c>
      <c r="J1258" s="128" t="str">
        <f t="shared" si="48"/>
        <v>#VALUE!</v>
      </c>
      <c r="K1258" s="128" t="str">
        <f t="shared" si="49"/>
        <v>#VALUE!</v>
      </c>
      <c r="L1258" s="128" t="str">
        <f t="shared" si="50"/>
        <v>#VALUE!</v>
      </c>
      <c r="M1258" s="134" t="str">
        <f t="shared" si="51"/>
        <v>OPI RX</v>
      </c>
      <c r="N1258" s="128" t="str">
        <f t="shared" si="52"/>
        <v>#VALUE!</v>
      </c>
      <c r="O1258" s="128" t="str">
        <f t="shared" si="53"/>
        <v>#VALUE!</v>
      </c>
      <c r="P1258" s="135" t="str">
        <f t="shared" si="12"/>
        <v>OPIOIDS</v>
      </c>
      <c r="Q1258" s="4" t="b">
        <v>1</v>
      </c>
      <c r="R1258" s="135" t="str">
        <f t="shared" si="54"/>
        <v>HIGH</v>
      </c>
      <c r="S1258" s="3"/>
      <c r="T1258" s="136">
        <f t="shared" si="42"/>
        <v>44466</v>
      </c>
      <c r="U1258" s="4" t="str">
        <f t="shared" si="15"/>
        <v>DUE COMM</v>
      </c>
      <c r="V1258" s="4" t="str">
        <f t="shared" si="16"/>
        <v> </v>
      </c>
      <c r="W1258" s="123"/>
      <c r="X1258" s="123"/>
      <c r="Y1258" s="123"/>
      <c r="Z1258" s="123"/>
      <c r="AA1258" s="123"/>
      <c r="AB1258" s="123"/>
      <c r="AC1258" s="123"/>
      <c r="AD1258" s="123"/>
      <c r="AE1258" s="123"/>
    </row>
    <row r="1259">
      <c r="A1259" s="142">
        <v>14438.0</v>
      </c>
      <c r="B1259" s="2" t="s">
        <v>6461</v>
      </c>
      <c r="C1259" s="124" t="b">
        <v>0</v>
      </c>
      <c r="D1259" s="3" t="s">
        <v>6461</v>
      </c>
      <c r="E1259" s="128" t="str">
        <f t="shared" si="43"/>
        <v>#VALUE!</v>
      </c>
      <c r="F1259" s="128" t="str">
        <f t="shared" si="44"/>
        <v>#VALUE!</v>
      </c>
      <c r="G1259" s="128" t="str">
        <f t="shared" si="45"/>
        <v>#VALUE!</v>
      </c>
      <c r="H1259" s="128" t="str">
        <f t="shared" si="46"/>
        <v>#VALUE!</v>
      </c>
      <c r="I1259" s="128" t="str">
        <f t="shared" si="47"/>
        <v>#VALUE!</v>
      </c>
      <c r="J1259" s="128" t="str">
        <f t="shared" si="48"/>
        <v>#VALUE!</v>
      </c>
      <c r="K1259" s="128" t="str">
        <f t="shared" si="49"/>
        <v>#VALUE!</v>
      </c>
      <c r="L1259" s="128" t="str">
        <f t="shared" si="50"/>
        <v>#VALUE!</v>
      </c>
      <c r="M1259" s="128" t="str">
        <f t="shared" si="51"/>
        <v>#VALUE!</v>
      </c>
      <c r="N1259" s="128" t="str">
        <f t="shared" si="52"/>
        <v>#VALUE!</v>
      </c>
      <c r="O1259" s="128" t="str">
        <f t="shared" si="53"/>
        <v>#VALUE!</v>
      </c>
      <c r="P1259" s="4" t="str">
        <f t="shared" si="12"/>
        <v>NO RX</v>
      </c>
      <c r="Q1259" s="4" t="b">
        <v>0</v>
      </c>
      <c r="R1259" s="4" t="str">
        <f t="shared" si="54"/>
        <v>LOW</v>
      </c>
      <c r="S1259" s="3"/>
      <c r="T1259" s="3" t="str">
        <f t="shared" si="42"/>
        <v> - </v>
      </c>
      <c r="U1259" s="4" t="str">
        <f t="shared" si="15"/>
        <v>DUE COMM</v>
      </c>
      <c r="V1259" s="4" t="str">
        <f t="shared" si="16"/>
        <v> </v>
      </c>
      <c r="W1259" s="123"/>
      <c r="X1259" s="123"/>
      <c r="Y1259" s="123"/>
      <c r="Z1259" s="123"/>
      <c r="AA1259" s="123"/>
      <c r="AB1259" s="123"/>
      <c r="AC1259" s="123"/>
      <c r="AD1259" s="123"/>
      <c r="AE1259" s="123"/>
    </row>
    <row r="1260">
      <c r="A1260" s="137">
        <v>14442.0</v>
      </c>
      <c r="B1260" s="131" t="s">
        <v>6465</v>
      </c>
      <c r="C1260" s="139" t="b">
        <v>1</v>
      </c>
      <c r="D1260" s="133">
        <v>44447.0</v>
      </c>
      <c r="E1260" s="134" t="str">
        <f t="shared" si="43"/>
        <v>OPI RX</v>
      </c>
      <c r="F1260" s="128" t="str">
        <f t="shared" si="44"/>
        <v>#VALUE!</v>
      </c>
      <c r="G1260" s="128" t="str">
        <f t="shared" si="45"/>
        <v>#VALUE!</v>
      </c>
      <c r="H1260" s="128" t="str">
        <f t="shared" si="46"/>
        <v>#VALUE!</v>
      </c>
      <c r="I1260" s="128" t="str">
        <f t="shared" si="47"/>
        <v>#VALUE!</v>
      </c>
      <c r="J1260" s="128" t="str">
        <f t="shared" si="48"/>
        <v>#VALUE!</v>
      </c>
      <c r="K1260" s="128" t="str">
        <f t="shared" si="49"/>
        <v>#VALUE!</v>
      </c>
      <c r="L1260" s="128" t="str">
        <f t="shared" si="50"/>
        <v>#VALUE!</v>
      </c>
      <c r="M1260" s="128" t="str">
        <f t="shared" si="51"/>
        <v>#VALUE!</v>
      </c>
      <c r="N1260" s="128" t="str">
        <f t="shared" si="52"/>
        <v>#VALUE!</v>
      </c>
      <c r="O1260" s="128" t="str">
        <f t="shared" si="53"/>
        <v>#VALUE!</v>
      </c>
      <c r="P1260" s="135" t="str">
        <f t="shared" si="12"/>
        <v>OPIOIDS</v>
      </c>
      <c r="Q1260" s="4" t="b">
        <v>0</v>
      </c>
      <c r="R1260" s="4" t="str">
        <f t="shared" si="54"/>
        <v>LOW</v>
      </c>
      <c r="S1260" s="3"/>
      <c r="T1260" s="136">
        <f t="shared" si="42"/>
        <v>44447</v>
      </c>
      <c r="U1260" s="4" t="str">
        <f t="shared" si="15"/>
        <v>DUE COMM</v>
      </c>
      <c r="V1260" s="4" t="str">
        <f t="shared" si="16"/>
        <v> </v>
      </c>
      <c r="W1260" s="123"/>
      <c r="X1260" s="123"/>
      <c r="Y1260" s="123"/>
      <c r="Z1260" s="123"/>
      <c r="AA1260" s="123"/>
      <c r="AB1260" s="123"/>
      <c r="AC1260" s="123"/>
      <c r="AD1260" s="123"/>
      <c r="AE1260" s="123"/>
    </row>
    <row r="1261">
      <c r="A1261" s="127">
        <v>14443.0</v>
      </c>
      <c r="B1261" s="2" t="s">
        <v>6908</v>
      </c>
      <c r="C1261" s="122" t="b">
        <v>0</v>
      </c>
      <c r="D1261" s="3" t="s">
        <v>6461</v>
      </c>
      <c r="E1261" s="128" t="str">
        <f t="shared" si="43"/>
        <v>#VALUE!</v>
      </c>
      <c r="F1261" s="134" t="str">
        <f t="shared" si="44"/>
        <v>OPI RX</v>
      </c>
      <c r="G1261" s="128" t="str">
        <f t="shared" si="45"/>
        <v>#VALUE!</v>
      </c>
      <c r="H1261" s="128" t="str">
        <f t="shared" si="46"/>
        <v>#VALUE!</v>
      </c>
      <c r="I1261" s="128" t="str">
        <f t="shared" si="47"/>
        <v>#VALUE!</v>
      </c>
      <c r="J1261" s="128" t="str">
        <f t="shared" si="48"/>
        <v>#VALUE!</v>
      </c>
      <c r="K1261" s="128" t="str">
        <f t="shared" si="49"/>
        <v>#VALUE!</v>
      </c>
      <c r="L1261" s="128" t="str">
        <f t="shared" si="50"/>
        <v>#VALUE!</v>
      </c>
      <c r="M1261" s="128" t="str">
        <f t="shared" si="51"/>
        <v>#VALUE!</v>
      </c>
      <c r="N1261" s="128" t="str">
        <f t="shared" si="52"/>
        <v>#VALUE!</v>
      </c>
      <c r="O1261" s="128" t="str">
        <f t="shared" si="53"/>
        <v>#VALUE!</v>
      </c>
      <c r="P1261" s="135" t="str">
        <f t="shared" si="12"/>
        <v>OPIOIDS</v>
      </c>
      <c r="Q1261" s="4" t="b">
        <v>0</v>
      </c>
      <c r="R1261" s="4" t="str">
        <f t="shared" si="54"/>
        <v>LOW</v>
      </c>
      <c r="S1261" s="3"/>
      <c r="T1261" s="3" t="str">
        <f t="shared" si="42"/>
        <v> - </v>
      </c>
      <c r="U1261" s="4" t="str">
        <f t="shared" si="15"/>
        <v>DUE COMM</v>
      </c>
      <c r="V1261" s="4" t="str">
        <f t="shared" si="16"/>
        <v> </v>
      </c>
      <c r="W1261" s="123"/>
      <c r="X1261" s="123"/>
      <c r="Y1261" s="123"/>
      <c r="Z1261" s="123"/>
      <c r="AA1261" s="123"/>
      <c r="AB1261" s="123"/>
      <c r="AC1261" s="123"/>
      <c r="AD1261" s="123"/>
      <c r="AE1261" s="123"/>
    </row>
    <row r="1262">
      <c r="A1262" s="137">
        <v>14444.0</v>
      </c>
      <c r="B1262" s="138" t="s">
        <v>6463</v>
      </c>
      <c r="C1262" s="132" t="b">
        <v>1</v>
      </c>
      <c r="D1262" s="133">
        <v>44441.0</v>
      </c>
      <c r="E1262" s="128" t="str">
        <f t="shared" si="43"/>
        <v>#VALUE!</v>
      </c>
      <c r="F1262" s="134" t="str">
        <f t="shared" si="44"/>
        <v>OPI RX</v>
      </c>
      <c r="G1262" s="128" t="str">
        <f t="shared" si="45"/>
        <v>#VALUE!</v>
      </c>
      <c r="H1262" s="128" t="str">
        <f t="shared" si="46"/>
        <v>#VALUE!</v>
      </c>
      <c r="I1262" s="128" t="str">
        <f t="shared" si="47"/>
        <v>#VALUE!</v>
      </c>
      <c r="J1262" s="128" t="str">
        <f t="shared" si="48"/>
        <v>#VALUE!</v>
      </c>
      <c r="K1262" s="128" t="str">
        <f t="shared" si="49"/>
        <v>#VALUE!</v>
      </c>
      <c r="L1262" s="128" t="str">
        <f t="shared" si="50"/>
        <v>#VALUE!</v>
      </c>
      <c r="M1262" s="128" t="str">
        <f t="shared" si="51"/>
        <v>#VALUE!</v>
      </c>
      <c r="N1262" s="128" t="str">
        <f t="shared" si="52"/>
        <v>#VALUE!</v>
      </c>
      <c r="O1262" s="128" t="str">
        <f t="shared" si="53"/>
        <v>#VALUE!</v>
      </c>
      <c r="P1262" s="135" t="str">
        <f t="shared" si="12"/>
        <v>OPIOIDS</v>
      </c>
      <c r="Q1262" s="2" t="b">
        <v>0</v>
      </c>
      <c r="R1262" s="4" t="str">
        <f t="shared" si="54"/>
        <v>LOW</v>
      </c>
      <c r="S1262" s="3"/>
      <c r="T1262" s="136">
        <f t="shared" si="42"/>
        <v>44441</v>
      </c>
      <c r="U1262" s="4" t="str">
        <f t="shared" si="15"/>
        <v>DUE COMM</v>
      </c>
      <c r="V1262" s="4" t="str">
        <f t="shared" si="16"/>
        <v> </v>
      </c>
      <c r="W1262" s="123"/>
      <c r="X1262" s="123"/>
      <c r="Y1262" s="123"/>
      <c r="Z1262" s="123"/>
      <c r="AA1262" s="123"/>
      <c r="AB1262" s="123"/>
      <c r="AC1262" s="123"/>
      <c r="AD1262" s="123"/>
      <c r="AE1262" s="123"/>
    </row>
    <row r="1263">
      <c r="A1263" s="142">
        <v>14447.0</v>
      </c>
      <c r="B1263" s="143" t="s">
        <v>6483</v>
      </c>
      <c r="C1263" s="122" t="b">
        <v>0</v>
      </c>
      <c r="D1263" s="3" t="s">
        <v>6461</v>
      </c>
      <c r="E1263" s="128" t="str">
        <f t="shared" si="43"/>
        <v>#VALUE!</v>
      </c>
      <c r="F1263" s="128" t="str">
        <f t="shared" si="44"/>
        <v>#VALUE!</v>
      </c>
      <c r="G1263" s="128" t="str">
        <f t="shared" si="45"/>
        <v>#VALUE!</v>
      </c>
      <c r="H1263" s="128" t="str">
        <f t="shared" si="46"/>
        <v>#VALUE!</v>
      </c>
      <c r="I1263" s="128" t="str">
        <f t="shared" si="47"/>
        <v>#VALUE!</v>
      </c>
      <c r="J1263" s="128" t="str">
        <f t="shared" si="48"/>
        <v>#VALUE!</v>
      </c>
      <c r="K1263" s="128" t="str">
        <f t="shared" si="49"/>
        <v>#VALUE!</v>
      </c>
      <c r="L1263" s="128" t="str">
        <f t="shared" si="50"/>
        <v>#VALUE!</v>
      </c>
      <c r="M1263" s="128" t="str">
        <f t="shared" si="51"/>
        <v>#VALUE!</v>
      </c>
      <c r="N1263" s="128" t="str">
        <f t="shared" si="52"/>
        <v>#VALUE!</v>
      </c>
      <c r="O1263" s="128" t="str">
        <f t="shared" si="53"/>
        <v>#VALUE!</v>
      </c>
      <c r="P1263" s="4" t="str">
        <f t="shared" si="12"/>
        <v>NO RX</v>
      </c>
      <c r="Q1263" s="2" t="b">
        <v>0</v>
      </c>
      <c r="R1263" s="4" t="str">
        <f t="shared" si="54"/>
        <v>LOW</v>
      </c>
      <c r="S1263" s="3"/>
      <c r="T1263" s="3" t="str">
        <f t="shared" si="42"/>
        <v> - </v>
      </c>
      <c r="U1263" s="4" t="str">
        <f t="shared" si="15"/>
        <v>DUE COMM</v>
      </c>
      <c r="V1263" s="4" t="str">
        <f t="shared" si="16"/>
        <v> </v>
      </c>
      <c r="W1263" s="123"/>
      <c r="X1263" s="123"/>
      <c r="Y1263" s="123"/>
      <c r="Z1263" s="123"/>
      <c r="AA1263" s="123"/>
      <c r="AB1263" s="123"/>
      <c r="AC1263" s="123"/>
      <c r="AD1263" s="123"/>
      <c r="AE1263" s="123"/>
    </row>
    <row r="1264">
      <c r="A1264" s="142">
        <v>14452.0</v>
      </c>
      <c r="B1264" s="2" t="s">
        <v>6461</v>
      </c>
      <c r="C1264" s="124" t="b">
        <v>0</v>
      </c>
      <c r="D1264" s="3" t="s">
        <v>6461</v>
      </c>
      <c r="E1264" s="128" t="str">
        <f t="shared" si="43"/>
        <v>#VALUE!</v>
      </c>
      <c r="F1264" s="128" t="str">
        <f t="shared" si="44"/>
        <v>#VALUE!</v>
      </c>
      <c r="G1264" s="128" t="str">
        <f t="shared" si="45"/>
        <v>#VALUE!</v>
      </c>
      <c r="H1264" s="128" t="str">
        <f t="shared" si="46"/>
        <v>#VALUE!</v>
      </c>
      <c r="I1264" s="128" t="str">
        <f t="shared" si="47"/>
        <v>#VALUE!</v>
      </c>
      <c r="J1264" s="128" t="str">
        <f t="shared" si="48"/>
        <v>#VALUE!</v>
      </c>
      <c r="K1264" s="128" t="str">
        <f t="shared" si="49"/>
        <v>#VALUE!</v>
      </c>
      <c r="L1264" s="128" t="str">
        <f t="shared" si="50"/>
        <v>#VALUE!</v>
      </c>
      <c r="M1264" s="128" t="str">
        <f t="shared" si="51"/>
        <v>#VALUE!</v>
      </c>
      <c r="N1264" s="128" t="str">
        <f t="shared" si="52"/>
        <v>#VALUE!</v>
      </c>
      <c r="O1264" s="128" t="str">
        <f t="shared" si="53"/>
        <v>#VALUE!</v>
      </c>
      <c r="P1264" s="4" t="str">
        <f t="shared" si="12"/>
        <v>NO RX</v>
      </c>
      <c r="Q1264" s="4" t="b">
        <v>0</v>
      </c>
      <c r="R1264" s="4" t="str">
        <f t="shared" si="54"/>
        <v>LOW</v>
      </c>
      <c r="S1264" s="3"/>
      <c r="T1264" s="3" t="str">
        <f t="shared" si="42"/>
        <v> - </v>
      </c>
      <c r="U1264" s="4" t="str">
        <f t="shared" si="15"/>
        <v>DUE COMM</v>
      </c>
      <c r="V1264" s="4" t="str">
        <f t="shared" si="16"/>
        <v> </v>
      </c>
      <c r="W1264" s="123"/>
      <c r="X1264" s="123"/>
      <c r="Y1264" s="123"/>
      <c r="Z1264" s="123"/>
      <c r="AA1264" s="123"/>
      <c r="AB1264" s="123"/>
      <c r="AC1264" s="123"/>
      <c r="AD1264" s="123"/>
      <c r="AE1264" s="123"/>
    </row>
    <row r="1265">
      <c r="A1265" s="142">
        <v>14453.0</v>
      </c>
      <c r="B1265" s="143" t="s">
        <v>6477</v>
      </c>
      <c r="C1265" s="122" t="b">
        <v>0</v>
      </c>
      <c r="D1265" s="3" t="s">
        <v>6461</v>
      </c>
      <c r="E1265" s="128" t="str">
        <f t="shared" si="43"/>
        <v>#VALUE!</v>
      </c>
      <c r="F1265" s="128" t="str">
        <f t="shared" si="44"/>
        <v>#VALUE!</v>
      </c>
      <c r="G1265" s="128" t="str">
        <f t="shared" si="45"/>
        <v>#VALUE!</v>
      </c>
      <c r="H1265" s="128" t="str">
        <f t="shared" si="46"/>
        <v>#VALUE!</v>
      </c>
      <c r="I1265" s="128" t="str">
        <f t="shared" si="47"/>
        <v>#VALUE!</v>
      </c>
      <c r="J1265" s="128" t="str">
        <f t="shared" si="48"/>
        <v>#VALUE!</v>
      </c>
      <c r="K1265" s="128" t="str">
        <f t="shared" si="49"/>
        <v>#VALUE!</v>
      </c>
      <c r="L1265" s="128" t="str">
        <f t="shared" si="50"/>
        <v>#VALUE!</v>
      </c>
      <c r="M1265" s="128" t="str">
        <f t="shared" si="51"/>
        <v>#VALUE!</v>
      </c>
      <c r="N1265" s="128" t="str">
        <f t="shared" si="52"/>
        <v>#VALUE!</v>
      </c>
      <c r="O1265" s="128" t="str">
        <f t="shared" si="53"/>
        <v>#VALUE!</v>
      </c>
      <c r="P1265" s="4" t="str">
        <f t="shared" si="12"/>
        <v>NO RX</v>
      </c>
      <c r="Q1265" s="4" t="b">
        <v>0</v>
      </c>
      <c r="R1265" s="4" t="str">
        <f t="shared" si="54"/>
        <v>LOW</v>
      </c>
      <c r="S1265" s="3"/>
      <c r="T1265" s="3" t="str">
        <f t="shared" si="42"/>
        <v> - </v>
      </c>
      <c r="U1265" s="4" t="str">
        <f t="shared" si="15"/>
        <v>DUE COMM</v>
      </c>
      <c r="V1265" s="4" t="str">
        <f t="shared" si="16"/>
        <v> </v>
      </c>
      <c r="W1265" s="123"/>
      <c r="X1265" s="123"/>
      <c r="Y1265" s="123"/>
      <c r="Z1265" s="123"/>
      <c r="AA1265" s="123"/>
      <c r="AB1265" s="123"/>
      <c r="AC1265" s="123"/>
      <c r="AD1265" s="123"/>
      <c r="AE1265" s="123"/>
    </row>
    <row r="1266">
      <c r="A1266" s="142">
        <v>14455.0</v>
      </c>
      <c r="B1266" s="2" t="s">
        <v>6463</v>
      </c>
      <c r="C1266" s="122" t="b">
        <v>0</v>
      </c>
      <c r="D1266" s="3" t="s">
        <v>6461</v>
      </c>
      <c r="E1266" s="128" t="str">
        <f t="shared" si="43"/>
        <v>#VALUE!</v>
      </c>
      <c r="F1266" s="134" t="str">
        <f t="shared" si="44"/>
        <v>OPI RX</v>
      </c>
      <c r="G1266" s="128" t="str">
        <f t="shared" si="45"/>
        <v>#VALUE!</v>
      </c>
      <c r="H1266" s="128" t="str">
        <f t="shared" si="46"/>
        <v>#VALUE!</v>
      </c>
      <c r="I1266" s="128" t="str">
        <f t="shared" si="47"/>
        <v>#VALUE!</v>
      </c>
      <c r="J1266" s="128" t="str">
        <f t="shared" si="48"/>
        <v>#VALUE!</v>
      </c>
      <c r="K1266" s="128" t="str">
        <f t="shared" si="49"/>
        <v>#VALUE!</v>
      </c>
      <c r="L1266" s="128" t="str">
        <f t="shared" si="50"/>
        <v>#VALUE!</v>
      </c>
      <c r="M1266" s="128" t="str">
        <f t="shared" si="51"/>
        <v>#VALUE!</v>
      </c>
      <c r="N1266" s="128" t="str">
        <f t="shared" si="52"/>
        <v>#VALUE!</v>
      </c>
      <c r="O1266" s="128" t="str">
        <f t="shared" si="53"/>
        <v>#VALUE!</v>
      </c>
      <c r="P1266" s="135" t="str">
        <f t="shared" si="12"/>
        <v>OPIOIDS</v>
      </c>
      <c r="Q1266" s="4" t="b">
        <v>0</v>
      </c>
      <c r="R1266" s="4" t="str">
        <f t="shared" si="54"/>
        <v>LOW</v>
      </c>
      <c r="S1266" s="3"/>
      <c r="T1266" s="3" t="str">
        <f t="shared" si="42"/>
        <v> - </v>
      </c>
      <c r="U1266" s="4" t="str">
        <f t="shared" si="15"/>
        <v>DUE COMM</v>
      </c>
      <c r="V1266" s="4" t="str">
        <f t="shared" si="16"/>
        <v> </v>
      </c>
      <c r="W1266" s="123"/>
      <c r="X1266" s="123"/>
      <c r="Y1266" s="123"/>
      <c r="Z1266" s="123"/>
      <c r="AA1266" s="123"/>
      <c r="AB1266" s="123"/>
      <c r="AC1266" s="123"/>
      <c r="AD1266" s="123"/>
      <c r="AE1266" s="123"/>
    </row>
    <row r="1267">
      <c r="A1267" s="127">
        <v>14461.0</v>
      </c>
      <c r="B1267" s="2" t="s">
        <v>6491</v>
      </c>
      <c r="C1267" s="124" t="b">
        <v>0</v>
      </c>
      <c r="D1267" s="3" t="s">
        <v>6461</v>
      </c>
      <c r="E1267" s="128" t="str">
        <f t="shared" si="43"/>
        <v>#VALUE!</v>
      </c>
      <c r="F1267" s="134" t="str">
        <f t="shared" si="44"/>
        <v>OPI RX</v>
      </c>
      <c r="G1267" s="128" t="str">
        <f t="shared" si="45"/>
        <v>#VALUE!</v>
      </c>
      <c r="H1267" s="128" t="str">
        <f t="shared" si="46"/>
        <v>#VALUE!</v>
      </c>
      <c r="I1267" s="128" t="str">
        <f t="shared" si="47"/>
        <v>#VALUE!</v>
      </c>
      <c r="J1267" s="128" t="str">
        <f t="shared" si="48"/>
        <v>#VALUE!</v>
      </c>
      <c r="K1267" s="128" t="str">
        <f t="shared" si="49"/>
        <v>#VALUE!</v>
      </c>
      <c r="L1267" s="128" t="str">
        <f t="shared" si="50"/>
        <v>#VALUE!</v>
      </c>
      <c r="M1267" s="128" t="str">
        <f t="shared" si="51"/>
        <v>#VALUE!</v>
      </c>
      <c r="N1267" s="128" t="str">
        <f t="shared" si="52"/>
        <v>#VALUE!</v>
      </c>
      <c r="O1267" s="128" t="str">
        <f t="shared" si="53"/>
        <v>#VALUE!</v>
      </c>
      <c r="P1267" s="135" t="str">
        <f t="shared" si="12"/>
        <v>OPIOIDS</v>
      </c>
      <c r="Q1267" s="4" t="b">
        <v>0</v>
      </c>
      <c r="R1267" s="4" t="str">
        <f t="shared" si="54"/>
        <v>LOW</v>
      </c>
      <c r="S1267" s="3"/>
      <c r="T1267" s="3" t="str">
        <f t="shared" si="42"/>
        <v> - </v>
      </c>
      <c r="U1267" s="4" t="str">
        <f t="shared" si="15"/>
        <v>DUE COMM</v>
      </c>
      <c r="V1267" s="4" t="str">
        <f t="shared" si="16"/>
        <v> </v>
      </c>
      <c r="W1267" s="123"/>
      <c r="X1267" s="123"/>
      <c r="Y1267" s="123"/>
      <c r="Z1267" s="123"/>
      <c r="AA1267" s="123"/>
      <c r="AB1267" s="123"/>
      <c r="AC1267" s="123"/>
      <c r="AD1267" s="123"/>
      <c r="AE1267" s="123"/>
    </row>
    <row r="1268">
      <c r="A1268" s="142">
        <v>14462.0</v>
      </c>
      <c r="B1268" s="143" t="s">
        <v>6483</v>
      </c>
      <c r="C1268" s="122" t="b">
        <v>0</v>
      </c>
      <c r="D1268" s="3" t="s">
        <v>6461</v>
      </c>
      <c r="E1268" s="128" t="str">
        <f t="shared" si="43"/>
        <v>#VALUE!</v>
      </c>
      <c r="F1268" s="128" t="str">
        <f t="shared" si="44"/>
        <v>#VALUE!</v>
      </c>
      <c r="G1268" s="128" t="str">
        <f t="shared" si="45"/>
        <v>#VALUE!</v>
      </c>
      <c r="H1268" s="128" t="str">
        <f t="shared" si="46"/>
        <v>#VALUE!</v>
      </c>
      <c r="I1268" s="128" t="str">
        <f t="shared" si="47"/>
        <v>#VALUE!</v>
      </c>
      <c r="J1268" s="128" t="str">
        <f t="shared" si="48"/>
        <v>#VALUE!</v>
      </c>
      <c r="K1268" s="128" t="str">
        <f t="shared" si="49"/>
        <v>#VALUE!</v>
      </c>
      <c r="L1268" s="128" t="str">
        <f t="shared" si="50"/>
        <v>#VALUE!</v>
      </c>
      <c r="M1268" s="128" t="str">
        <f t="shared" si="51"/>
        <v>#VALUE!</v>
      </c>
      <c r="N1268" s="128" t="str">
        <f t="shared" si="52"/>
        <v>#VALUE!</v>
      </c>
      <c r="O1268" s="128" t="str">
        <f t="shared" si="53"/>
        <v>#VALUE!</v>
      </c>
      <c r="P1268" s="4" t="str">
        <f t="shared" si="12"/>
        <v>NO RX</v>
      </c>
      <c r="Q1268" s="2" t="b">
        <v>0</v>
      </c>
      <c r="R1268" s="4" t="str">
        <f t="shared" si="54"/>
        <v>LOW</v>
      </c>
      <c r="S1268" s="3"/>
      <c r="T1268" s="3" t="str">
        <f t="shared" si="42"/>
        <v> - </v>
      </c>
      <c r="U1268" s="4" t="str">
        <f t="shared" si="15"/>
        <v>DUE COMM</v>
      </c>
      <c r="V1268" s="4" t="str">
        <f t="shared" si="16"/>
        <v> </v>
      </c>
      <c r="W1268" s="123"/>
      <c r="X1268" s="123"/>
      <c r="Y1268" s="123"/>
      <c r="Z1268" s="123"/>
      <c r="AA1268" s="123"/>
      <c r="AB1268" s="123"/>
      <c r="AC1268" s="123"/>
      <c r="AD1268" s="123"/>
      <c r="AE1268" s="123"/>
    </row>
    <row r="1269">
      <c r="A1269" s="142">
        <v>14463.0</v>
      </c>
      <c r="B1269" s="2" t="s">
        <v>6461</v>
      </c>
      <c r="C1269" s="124" t="b">
        <v>0</v>
      </c>
      <c r="D1269" s="3" t="s">
        <v>6461</v>
      </c>
      <c r="E1269" s="128" t="str">
        <f t="shared" si="43"/>
        <v>#VALUE!</v>
      </c>
      <c r="F1269" s="128" t="str">
        <f t="shared" si="44"/>
        <v>#VALUE!</v>
      </c>
      <c r="G1269" s="128" t="str">
        <f t="shared" si="45"/>
        <v>#VALUE!</v>
      </c>
      <c r="H1269" s="128" t="str">
        <f t="shared" si="46"/>
        <v>#VALUE!</v>
      </c>
      <c r="I1269" s="128" t="str">
        <f t="shared" si="47"/>
        <v>#VALUE!</v>
      </c>
      <c r="J1269" s="128" t="str">
        <f t="shared" si="48"/>
        <v>#VALUE!</v>
      </c>
      <c r="K1269" s="128" t="str">
        <f t="shared" si="49"/>
        <v>#VALUE!</v>
      </c>
      <c r="L1269" s="128" t="str">
        <f t="shared" si="50"/>
        <v>#VALUE!</v>
      </c>
      <c r="M1269" s="128" t="str">
        <f t="shared" si="51"/>
        <v>#VALUE!</v>
      </c>
      <c r="N1269" s="128" t="str">
        <f t="shared" si="52"/>
        <v>#VALUE!</v>
      </c>
      <c r="O1269" s="128" t="str">
        <f t="shared" si="53"/>
        <v>#VALUE!</v>
      </c>
      <c r="P1269" s="4" t="str">
        <f t="shared" si="12"/>
        <v>NO RX</v>
      </c>
      <c r="Q1269" s="4" t="b">
        <v>0</v>
      </c>
      <c r="R1269" s="4" t="str">
        <f t="shared" si="54"/>
        <v>LOW</v>
      </c>
      <c r="S1269" s="3"/>
      <c r="T1269" s="3" t="str">
        <f t="shared" si="42"/>
        <v> - </v>
      </c>
      <c r="U1269" s="4" t="str">
        <f t="shared" si="15"/>
        <v>DUE COMM</v>
      </c>
      <c r="V1269" s="4" t="str">
        <f t="shared" si="16"/>
        <v> </v>
      </c>
      <c r="W1269" s="123"/>
      <c r="X1269" s="123"/>
      <c r="Y1269" s="123"/>
      <c r="Z1269" s="123"/>
      <c r="AA1269" s="123"/>
      <c r="AB1269" s="123"/>
      <c r="AC1269" s="123"/>
      <c r="AD1269" s="123"/>
      <c r="AE1269" s="123"/>
    </row>
    <row r="1270">
      <c r="A1270" s="142">
        <v>14464.0</v>
      </c>
      <c r="B1270" s="2" t="s">
        <v>6461</v>
      </c>
      <c r="C1270" s="124" t="b">
        <v>0</v>
      </c>
      <c r="D1270" s="3" t="s">
        <v>6461</v>
      </c>
      <c r="E1270" s="128" t="str">
        <f t="shared" si="43"/>
        <v>#VALUE!</v>
      </c>
      <c r="F1270" s="128" t="str">
        <f t="shared" si="44"/>
        <v>#VALUE!</v>
      </c>
      <c r="G1270" s="128" t="str">
        <f t="shared" si="45"/>
        <v>#VALUE!</v>
      </c>
      <c r="H1270" s="128" t="str">
        <f t="shared" si="46"/>
        <v>#VALUE!</v>
      </c>
      <c r="I1270" s="128" t="str">
        <f t="shared" si="47"/>
        <v>#VALUE!</v>
      </c>
      <c r="J1270" s="128" t="str">
        <f t="shared" si="48"/>
        <v>#VALUE!</v>
      </c>
      <c r="K1270" s="128" t="str">
        <f t="shared" si="49"/>
        <v>#VALUE!</v>
      </c>
      <c r="L1270" s="128" t="str">
        <f t="shared" si="50"/>
        <v>#VALUE!</v>
      </c>
      <c r="M1270" s="128" t="str">
        <f t="shared" si="51"/>
        <v>#VALUE!</v>
      </c>
      <c r="N1270" s="128" t="str">
        <f t="shared" si="52"/>
        <v>#VALUE!</v>
      </c>
      <c r="O1270" s="128" t="str">
        <f t="shared" si="53"/>
        <v>#VALUE!</v>
      </c>
      <c r="P1270" s="4" t="str">
        <f t="shared" si="12"/>
        <v>NO RX</v>
      </c>
      <c r="Q1270" s="4" t="b">
        <v>0</v>
      </c>
      <c r="R1270" s="4" t="str">
        <f t="shared" si="54"/>
        <v>LOW</v>
      </c>
      <c r="S1270" s="3"/>
      <c r="T1270" s="3" t="str">
        <f t="shared" si="42"/>
        <v> - </v>
      </c>
      <c r="U1270" s="4" t="str">
        <f t="shared" si="15"/>
        <v>DUE COMM</v>
      </c>
      <c r="V1270" s="4" t="str">
        <f t="shared" si="16"/>
        <v> </v>
      </c>
      <c r="W1270" s="123"/>
      <c r="X1270" s="123"/>
      <c r="Y1270" s="123"/>
      <c r="Z1270" s="123"/>
      <c r="AA1270" s="123"/>
      <c r="AB1270" s="123"/>
      <c r="AC1270" s="123"/>
      <c r="AD1270" s="123"/>
      <c r="AE1270" s="123"/>
    </row>
    <row r="1271">
      <c r="A1271" s="142">
        <v>14468.0</v>
      </c>
      <c r="B1271" s="2" t="s">
        <v>6461</v>
      </c>
      <c r="C1271" s="122" t="b">
        <v>0</v>
      </c>
      <c r="D1271" s="3" t="s">
        <v>6461</v>
      </c>
      <c r="E1271" s="128" t="str">
        <f t="shared" si="43"/>
        <v>#VALUE!</v>
      </c>
      <c r="F1271" s="128" t="str">
        <f t="shared" si="44"/>
        <v>#VALUE!</v>
      </c>
      <c r="G1271" s="128" t="str">
        <f t="shared" si="45"/>
        <v>#VALUE!</v>
      </c>
      <c r="H1271" s="128" t="str">
        <f t="shared" si="46"/>
        <v>#VALUE!</v>
      </c>
      <c r="I1271" s="128" t="str">
        <f t="shared" si="47"/>
        <v>#VALUE!</v>
      </c>
      <c r="J1271" s="128" t="str">
        <f t="shared" si="48"/>
        <v>#VALUE!</v>
      </c>
      <c r="K1271" s="128" t="str">
        <f t="shared" si="49"/>
        <v>#VALUE!</v>
      </c>
      <c r="L1271" s="128" t="str">
        <f t="shared" si="50"/>
        <v>#VALUE!</v>
      </c>
      <c r="M1271" s="128" t="str">
        <f t="shared" si="51"/>
        <v>#VALUE!</v>
      </c>
      <c r="N1271" s="128" t="str">
        <f t="shared" si="52"/>
        <v>#VALUE!</v>
      </c>
      <c r="O1271" s="128" t="str">
        <f t="shared" si="53"/>
        <v>#VALUE!</v>
      </c>
      <c r="P1271" s="4" t="str">
        <f t="shared" si="12"/>
        <v>NO RX</v>
      </c>
      <c r="Q1271" s="2" t="b">
        <v>0</v>
      </c>
      <c r="R1271" s="4" t="str">
        <f t="shared" si="54"/>
        <v>LOW</v>
      </c>
      <c r="S1271" s="3"/>
      <c r="T1271" s="3" t="str">
        <f t="shared" si="42"/>
        <v> - </v>
      </c>
      <c r="U1271" s="4" t="str">
        <f t="shared" si="15"/>
        <v>DUE COMM</v>
      </c>
      <c r="V1271" s="4" t="str">
        <f t="shared" si="16"/>
        <v> </v>
      </c>
      <c r="W1271" s="123"/>
      <c r="X1271" s="123"/>
      <c r="Y1271" s="123"/>
      <c r="Z1271" s="123"/>
      <c r="AA1271" s="123"/>
      <c r="AB1271" s="123"/>
      <c r="AC1271" s="123"/>
      <c r="AD1271" s="123"/>
      <c r="AE1271" s="123"/>
    </row>
    <row r="1272">
      <c r="A1272" s="137">
        <v>14471.0</v>
      </c>
      <c r="B1272" s="138" t="s">
        <v>6483</v>
      </c>
      <c r="C1272" s="139" t="b">
        <v>1</v>
      </c>
      <c r="D1272" s="133">
        <v>44461.0</v>
      </c>
      <c r="E1272" s="128" t="str">
        <f t="shared" si="43"/>
        <v>#VALUE!</v>
      </c>
      <c r="F1272" s="128" t="str">
        <f t="shared" si="44"/>
        <v>#VALUE!</v>
      </c>
      <c r="G1272" s="128" t="str">
        <f t="shared" si="45"/>
        <v>#VALUE!</v>
      </c>
      <c r="H1272" s="128" t="str">
        <f t="shared" si="46"/>
        <v>#VALUE!</v>
      </c>
      <c r="I1272" s="128" t="str">
        <f t="shared" si="47"/>
        <v>#VALUE!</v>
      </c>
      <c r="J1272" s="128" t="str">
        <f t="shared" si="48"/>
        <v>#VALUE!</v>
      </c>
      <c r="K1272" s="128" t="str">
        <f t="shared" si="49"/>
        <v>#VALUE!</v>
      </c>
      <c r="L1272" s="128" t="str">
        <f t="shared" si="50"/>
        <v>#VALUE!</v>
      </c>
      <c r="M1272" s="128" t="str">
        <f t="shared" si="51"/>
        <v>#VALUE!</v>
      </c>
      <c r="N1272" s="128" t="str">
        <f t="shared" si="52"/>
        <v>#VALUE!</v>
      </c>
      <c r="O1272" s="128" t="str">
        <f t="shared" si="53"/>
        <v>#VALUE!</v>
      </c>
      <c r="P1272" s="4" t="str">
        <f t="shared" si="12"/>
        <v>NO RX</v>
      </c>
      <c r="Q1272" s="4" t="b">
        <v>0</v>
      </c>
      <c r="R1272" s="4" t="str">
        <f t="shared" si="54"/>
        <v>LOW</v>
      </c>
      <c r="S1272" s="3"/>
      <c r="T1272" s="136">
        <f t="shared" si="42"/>
        <v>44461</v>
      </c>
      <c r="U1272" s="4" t="str">
        <f t="shared" si="15"/>
        <v>DUE COMM</v>
      </c>
      <c r="V1272" s="4" t="str">
        <f t="shared" si="16"/>
        <v> </v>
      </c>
      <c r="W1272" s="123"/>
      <c r="X1272" s="123"/>
      <c r="Y1272" s="123"/>
      <c r="Z1272" s="123"/>
      <c r="AA1272" s="123"/>
      <c r="AB1272" s="123"/>
      <c r="AC1272" s="123"/>
      <c r="AD1272" s="123"/>
      <c r="AE1272" s="123"/>
    </row>
    <row r="1273">
      <c r="A1273" s="137">
        <v>14473.0</v>
      </c>
      <c r="B1273" s="131" t="s">
        <v>6461</v>
      </c>
      <c r="C1273" s="139" t="b">
        <v>1</v>
      </c>
      <c r="D1273" s="133">
        <v>44476.0</v>
      </c>
      <c r="E1273" s="128" t="str">
        <f t="shared" si="43"/>
        <v>#VALUE!</v>
      </c>
      <c r="F1273" s="128" t="str">
        <f t="shared" si="44"/>
        <v>#VALUE!</v>
      </c>
      <c r="G1273" s="128" t="str">
        <f t="shared" si="45"/>
        <v>#VALUE!</v>
      </c>
      <c r="H1273" s="128" t="str">
        <f t="shared" si="46"/>
        <v>#VALUE!</v>
      </c>
      <c r="I1273" s="128" t="str">
        <f t="shared" si="47"/>
        <v>#VALUE!</v>
      </c>
      <c r="J1273" s="128" t="str">
        <f t="shared" si="48"/>
        <v>#VALUE!</v>
      </c>
      <c r="K1273" s="128" t="str">
        <f t="shared" si="49"/>
        <v>#VALUE!</v>
      </c>
      <c r="L1273" s="128" t="str">
        <f t="shared" si="50"/>
        <v>#VALUE!</v>
      </c>
      <c r="M1273" s="128" t="str">
        <f t="shared" si="51"/>
        <v>#VALUE!</v>
      </c>
      <c r="N1273" s="128" t="str">
        <f t="shared" si="52"/>
        <v>#VALUE!</v>
      </c>
      <c r="O1273" s="128" t="str">
        <f t="shared" si="53"/>
        <v>#VALUE!</v>
      </c>
      <c r="P1273" s="4" t="str">
        <f t="shared" si="12"/>
        <v>NO RX</v>
      </c>
      <c r="Q1273" s="4" t="b">
        <v>0</v>
      </c>
      <c r="R1273" s="4" t="str">
        <f t="shared" si="54"/>
        <v>LOW</v>
      </c>
      <c r="S1273" s="3">
        <v>44250.0</v>
      </c>
      <c r="T1273" s="136">
        <f t="shared" si="42"/>
        <v>44476</v>
      </c>
      <c r="U1273" s="4" t="str">
        <f t="shared" si="15"/>
        <v> </v>
      </c>
      <c r="V1273" s="4" t="str">
        <f t="shared" si="16"/>
        <v> </v>
      </c>
      <c r="W1273" s="123"/>
      <c r="X1273" s="123"/>
      <c r="Y1273" s="123"/>
      <c r="Z1273" s="123"/>
      <c r="AA1273" s="123"/>
      <c r="AB1273" s="123"/>
      <c r="AC1273" s="123"/>
      <c r="AD1273" s="123"/>
      <c r="AE1273" s="123"/>
    </row>
    <row r="1274">
      <c r="A1274" s="127">
        <v>14474.0</v>
      </c>
      <c r="B1274" s="2" t="s">
        <v>6512</v>
      </c>
      <c r="C1274" s="122" t="b">
        <v>0</v>
      </c>
      <c r="D1274" s="3" t="s">
        <v>6461</v>
      </c>
      <c r="E1274" s="128" t="str">
        <f t="shared" si="43"/>
        <v>#VALUE!</v>
      </c>
      <c r="F1274" s="128" t="str">
        <f t="shared" si="44"/>
        <v>#VALUE!</v>
      </c>
      <c r="G1274" s="128" t="str">
        <f t="shared" si="45"/>
        <v>#VALUE!</v>
      </c>
      <c r="H1274" s="128" t="str">
        <f t="shared" si="46"/>
        <v>#VALUE!</v>
      </c>
      <c r="I1274" s="128" t="str">
        <f t="shared" si="47"/>
        <v>#VALUE!</v>
      </c>
      <c r="J1274" s="128" t="str">
        <f t="shared" si="48"/>
        <v>#VALUE!</v>
      </c>
      <c r="K1274" s="128" t="str">
        <f t="shared" si="49"/>
        <v>#VALUE!</v>
      </c>
      <c r="L1274" s="128" t="str">
        <f t="shared" si="50"/>
        <v>#VALUE!</v>
      </c>
      <c r="M1274" s="134" t="str">
        <f t="shared" si="51"/>
        <v>OPI RX</v>
      </c>
      <c r="N1274" s="128" t="str">
        <f t="shared" si="52"/>
        <v>#VALUE!</v>
      </c>
      <c r="O1274" s="128" t="str">
        <f t="shared" si="53"/>
        <v>#VALUE!</v>
      </c>
      <c r="P1274" s="135" t="str">
        <f t="shared" si="12"/>
        <v>OPIOIDS</v>
      </c>
      <c r="Q1274" s="4" t="b">
        <v>0</v>
      </c>
      <c r="R1274" s="4" t="str">
        <f t="shared" si="54"/>
        <v>LOW</v>
      </c>
      <c r="S1274" s="3"/>
      <c r="T1274" s="3" t="str">
        <f t="shared" si="42"/>
        <v> - </v>
      </c>
      <c r="U1274" s="4" t="str">
        <f t="shared" si="15"/>
        <v>DUE COMM</v>
      </c>
      <c r="V1274" s="4" t="str">
        <f t="shared" si="16"/>
        <v> </v>
      </c>
      <c r="W1274" s="123"/>
      <c r="X1274" s="123"/>
      <c r="Y1274" s="123"/>
      <c r="Z1274" s="123"/>
      <c r="AA1274" s="123"/>
      <c r="AB1274" s="123"/>
      <c r="AC1274" s="123"/>
      <c r="AD1274" s="123"/>
      <c r="AE1274" s="123"/>
    </row>
    <row r="1275">
      <c r="A1275" s="142">
        <v>14475.0</v>
      </c>
      <c r="B1275" s="2" t="s">
        <v>6461</v>
      </c>
      <c r="C1275" s="124" t="b">
        <v>0</v>
      </c>
      <c r="D1275" s="3" t="s">
        <v>6461</v>
      </c>
      <c r="E1275" s="128" t="str">
        <f t="shared" si="43"/>
        <v>#VALUE!</v>
      </c>
      <c r="F1275" s="128" t="str">
        <f t="shared" si="44"/>
        <v>#VALUE!</v>
      </c>
      <c r="G1275" s="128" t="str">
        <f t="shared" si="45"/>
        <v>#VALUE!</v>
      </c>
      <c r="H1275" s="128" t="str">
        <f t="shared" si="46"/>
        <v>#VALUE!</v>
      </c>
      <c r="I1275" s="128" t="str">
        <f t="shared" si="47"/>
        <v>#VALUE!</v>
      </c>
      <c r="J1275" s="128" t="str">
        <f t="shared" si="48"/>
        <v>#VALUE!</v>
      </c>
      <c r="K1275" s="128" t="str">
        <f t="shared" si="49"/>
        <v>#VALUE!</v>
      </c>
      <c r="L1275" s="128" t="str">
        <f t="shared" si="50"/>
        <v>#VALUE!</v>
      </c>
      <c r="M1275" s="128" t="str">
        <f t="shared" si="51"/>
        <v>#VALUE!</v>
      </c>
      <c r="N1275" s="128" t="str">
        <f t="shared" si="52"/>
        <v>#VALUE!</v>
      </c>
      <c r="O1275" s="128" t="str">
        <f t="shared" si="53"/>
        <v>#VALUE!</v>
      </c>
      <c r="P1275" s="4" t="str">
        <f t="shared" si="12"/>
        <v>NO RX</v>
      </c>
      <c r="Q1275" s="4" t="b">
        <v>0</v>
      </c>
      <c r="R1275" s="4" t="str">
        <f t="shared" si="54"/>
        <v>LOW</v>
      </c>
      <c r="S1275" s="3"/>
      <c r="T1275" s="3" t="str">
        <f t="shared" si="42"/>
        <v> - </v>
      </c>
      <c r="U1275" s="4" t="str">
        <f t="shared" si="15"/>
        <v>DUE COMM</v>
      </c>
      <c r="V1275" s="4" t="str">
        <f t="shared" si="16"/>
        <v> </v>
      </c>
      <c r="W1275" s="123"/>
      <c r="X1275" s="123"/>
      <c r="Y1275" s="123"/>
      <c r="Z1275" s="123"/>
      <c r="AA1275" s="123"/>
      <c r="AB1275" s="123"/>
      <c r="AC1275" s="123"/>
      <c r="AD1275" s="123"/>
      <c r="AE1275" s="123"/>
    </row>
    <row r="1276">
      <c r="A1276" s="137">
        <v>14477.0</v>
      </c>
      <c r="B1276" s="138" t="s">
        <v>6631</v>
      </c>
      <c r="C1276" s="139" t="b">
        <v>1</v>
      </c>
      <c r="D1276" s="133">
        <v>44531.0</v>
      </c>
      <c r="E1276" s="128" t="str">
        <f t="shared" si="43"/>
        <v>#VALUE!</v>
      </c>
      <c r="F1276" s="128" t="str">
        <f t="shared" si="44"/>
        <v>#VALUE!</v>
      </c>
      <c r="G1276" s="128" t="str">
        <f t="shared" si="45"/>
        <v>#VALUE!</v>
      </c>
      <c r="H1276" s="128" t="str">
        <f t="shared" si="46"/>
        <v>#VALUE!</v>
      </c>
      <c r="I1276" s="128" t="str">
        <f t="shared" si="47"/>
        <v>#VALUE!</v>
      </c>
      <c r="J1276" s="128" t="str">
        <f t="shared" si="48"/>
        <v>#VALUE!</v>
      </c>
      <c r="K1276" s="128" t="str">
        <f t="shared" si="49"/>
        <v>#VALUE!</v>
      </c>
      <c r="L1276" s="128" t="str">
        <f t="shared" si="50"/>
        <v>#VALUE!</v>
      </c>
      <c r="M1276" s="134" t="str">
        <f t="shared" si="51"/>
        <v>OPI RX</v>
      </c>
      <c r="N1276" s="128" t="str">
        <f t="shared" si="52"/>
        <v>#VALUE!</v>
      </c>
      <c r="O1276" s="128" t="str">
        <f t="shared" si="53"/>
        <v>#VALUE!</v>
      </c>
      <c r="P1276" s="135" t="str">
        <f t="shared" si="12"/>
        <v>OPIOIDS</v>
      </c>
      <c r="Q1276" s="4" t="b">
        <v>1</v>
      </c>
      <c r="R1276" s="135" t="str">
        <f t="shared" si="54"/>
        <v>HIGH</v>
      </c>
      <c r="S1276" s="3">
        <v>44249.0</v>
      </c>
      <c r="T1276" s="136">
        <f t="shared" si="42"/>
        <v>44531</v>
      </c>
      <c r="U1276" s="4" t="str">
        <f t="shared" si="15"/>
        <v> </v>
      </c>
      <c r="V1276" s="4" t="str">
        <f t="shared" si="16"/>
        <v> </v>
      </c>
      <c r="W1276" s="123"/>
      <c r="X1276" s="123"/>
      <c r="Y1276" s="123"/>
      <c r="Z1276" s="123"/>
      <c r="AA1276" s="123"/>
      <c r="AB1276" s="123"/>
      <c r="AC1276" s="123"/>
      <c r="AD1276" s="123"/>
      <c r="AE1276" s="123"/>
    </row>
    <row r="1277">
      <c r="A1277" s="142">
        <v>14480.0</v>
      </c>
      <c r="B1277" s="143" t="s">
        <v>6722</v>
      </c>
      <c r="C1277" s="122" t="b">
        <v>0</v>
      </c>
      <c r="D1277" s="3" t="s">
        <v>6461</v>
      </c>
      <c r="E1277" s="128" t="str">
        <f t="shared" si="43"/>
        <v>#VALUE!</v>
      </c>
      <c r="F1277" s="128" t="str">
        <f t="shared" si="44"/>
        <v>#VALUE!</v>
      </c>
      <c r="G1277" s="128" t="str">
        <f t="shared" si="45"/>
        <v>#VALUE!</v>
      </c>
      <c r="H1277" s="128" t="str">
        <f t="shared" si="46"/>
        <v>#VALUE!</v>
      </c>
      <c r="I1277" s="128" t="str">
        <f t="shared" si="47"/>
        <v>#VALUE!</v>
      </c>
      <c r="J1277" s="128" t="str">
        <f t="shared" si="48"/>
        <v>#VALUE!</v>
      </c>
      <c r="K1277" s="128" t="str">
        <f t="shared" si="49"/>
        <v>#VALUE!</v>
      </c>
      <c r="L1277" s="128" t="str">
        <f t="shared" si="50"/>
        <v>#VALUE!</v>
      </c>
      <c r="M1277" s="128" t="str">
        <f t="shared" si="51"/>
        <v>#VALUE!</v>
      </c>
      <c r="N1277" s="128" t="str">
        <f t="shared" si="52"/>
        <v>#VALUE!</v>
      </c>
      <c r="O1277" s="128" t="str">
        <f t="shared" si="53"/>
        <v>#VALUE!</v>
      </c>
      <c r="P1277" s="4" t="str">
        <f t="shared" si="12"/>
        <v>NO RX</v>
      </c>
      <c r="Q1277" s="4" t="b">
        <v>0</v>
      </c>
      <c r="R1277" s="4" t="str">
        <f t="shared" si="54"/>
        <v>LOW</v>
      </c>
      <c r="S1277" s="3"/>
      <c r="T1277" s="3" t="str">
        <f t="shared" si="42"/>
        <v> - </v>
      </c>
      <c r="U1277" s="4" t="str">
        <f t="shared" si="15"/>
        <v>DUE COMM</v>
      </c>
      <c r="V1277" s="4" t="str">
        <f t="shared" si="16"/>
        <v> </v>
      </c>
      <c r="W1277" s="123"/>
      <c r="X1277" s="123"/>
      <c r="Y1277" s="123"/>
      <c r="Z1277" s="123"/>
      <c r="AA1277" s="123"/>
      <c r="AB1277" s="123"/>
      <c r="AC1277" s="123"/>
      <c r="AD1277" s="123"/>
      <c r="AE1277" s="123"/>
    </row>
    <row r="1278">
      <c r="A1278" s="142">
        <v>14481.0</v>
      </c>
      <c r="B1278" s="143" t="s">
        <v>6465</v>
      </c>
      <c r="C1278" s="124" t="b">
        <v>0</v>
      </c>
      <c r="D1278" s="3" t="s">
        <v>6461</v>
      </c>
      <c r="E1278" s="134" t="str">
        <f t="shared" si="43"/>
        <v>OPI RX</v>
      </c>
      <c r="F1278" s="128" t="str">
        <f t="shared" si="44"/>
        <v>#VALUE!</v>
      </c>
      <c r="G1278" s="128" t="str">
        <f t="shared" si="45"/>
        <v>#VALUE!</v>
      </c>
      <c r="H1278" s="128" t="str">
        <f t="shared" si="46"/>
        <v>#VALUE!</v>
      </c>
      <c r="I1278" s="128" t="str">
        <f t="shared" si="47"/>
        <v>#VALUE!</v>
      </c>
      <c r="J1278" s="128" t="str">
        <f t="shared" si="48"/>
        <v>#VALUE!</v>
      </c>
      <c r="K1278" s="128" t="str">
        <f t="shared" si="49"/>
        <v>#VALUE!</v>
      </c>
      <c r="L1278" s="128" t="str">
        <f t="shared" si="50"/>
        <v>#VALUE!</v>
      </c>
      <c r="M1278" s="128" t="str">
        <f t="shared" si="51"/>
        <v>#VALUE!</v>
      </c>
      <c r="N1278" s="128" t="str">
        <f t="shared" si="52"/>
        <v>#VALUE!</v>
      </c>
      <c r="O1278" s="128" t="str">
        <f t="shared" si="53"/>
        <v>#VALUE!</v>
      </c>
      <c r="P1278" s="135" t="str">
        <f t="shared" si="12"/>
        <v>OPIOIDS</v>
      </c>
      <c r="Q1278" s="4" t="b">
        <v>0</v>
      </c>
      <c r="R1278" s="4" t="str">
        <f t="shared" si="54"/>
        <v>LOW</v>
      </c>
      <c r="S1278" s="3"/>
      <c r="T1278" s="3" t="str">
        <f t="shared" si="42"/>
        <v> - </v>
      </c>
      <c r="U1278" s="4" t="str">
        <f t="shared" si="15"/>
        <v>DUE COMM</v>
      </c>
      <c r="V1278" s="4" t="str">
        <f t="shared" si="16"/>
        <v> </v>
      </c>
      <c r="W1278" s="123"/>
      <c r="X1278" s="123"/>
      <c r="Y1278" s="123"/>
      <c r="Z1278" s="123"/>
      <c r="AA1278" s="123"/>
      <c r="AB1278" s="123"/>
      <c r="AC1278" s="123"/>
      <c r="AD1278" s="123"/>
      <c r="AE1278" s="123"/>
    </row>
    <row r="1279">
      <c r="A1279" s="130">
        <v>14486.0</v>
      </c>
      <c r="B1279" s="131" t="s">
        <v>6909</v>
      </c>
      <c r="C1279" s="139" t="b">
        <v>1</v>
      </c>
      <c r="D1279" s="133">
        <v>44421.0</v>
      </c>
      <c r="E1279" s="128" t="str">
        <f t="shared" si="43"/>
        <v>#VALUE!</v>
      </c>
      <c r="F1279" s="128" t="str">
        <f t="shared" si="44"/>
        <v>#VALUE!</v>
      </c>
      <c r="G1279" s="134" t="str">
        <f t="shared" si="45"/>
        <v>OPI RX</v>
      </c>
      <c r="H1279" s="128" t="str">
        <f t="shared" si="46"/>
        <v>#VALUE!</v>
      </c>
      <c r="I1279" s="128" t="str">
        <f t="shared" si="47"/>
        <v>#VALUE!</v>
      </c>
      <c r="J1279" s="128" t="str">
        <f t="shared" si="48"/>
        <v>#VALUE!</v>
      </c>
      <c r="K1279" s="128" t="str">
        <f t="shared" si="49"/>
        <v>#VALUE!</v>
      </c>
      <c r="L1279" s="128" t="str">
        <f t="shared" si="50"/>
        <v>#VALUE!</v>
      </c>
      <c r="M1279" s="128" t="str">
        <f t="shared" si="51"/>
        <v>#VALUE!</v>
      </c>
      <c r="N1279" s="128" t="str">
        <f t="shared" si="52"/>
        <v>#VALUE!</v>
      </c>
      <c r="O1279" s="128" t="str">
        <f t="shared" si="53"/>
        <v>#VALUE!</v>
      </c>
      <c r="P1279" s="135" t="str">
        <f t="shared" si="12"/>
        <v>OPIOIDS</v>
      </c>
      <c r="Q1279" s="4" t="b">
        <v>0</v>
      </c>
      <c r="R1279" s="4" t="str">
        <f t="shared" si="54"/>
        <v>LOW</v>
      </c>
      <c r="S1279" s="3"/>
      <c r="T1279" s="136">
        <f t="shared" si="42"/>
        <v>44421</v>
      </c>
      <c r="U1279" s="4" t="str">
        <f t="shared" si="15"/>
        <v>DUE COMM</v>
      </c>
      <c r="V1279" s="4" t="str">
        <f t="shared" si="16"/>
        <v> </v>
      </c>
      <c r="W1279" s="123"/>
      <c r="X1279" s="123"/>
      <c r="Y1279" s="123"/>
      <c r="Z1279" s="123"/>
      <c r="AA1279" s="123"/>
      <c r="AB1279" s="123"/>
      <c r="AC1279" s="123"/>
      <c r="AD1279" s="123"/>
      <c r="AE1279" s="123"/>
    </row>
    <row r="1280">
      <c r="A1280" s="137">
        <v>14487.0</v>
      </c>
      <c r="B1280" s="138" t="s">
        <v>6477</v>
      </c>
      <c r="C1280" s="139" t="b">
        <v>1</v>
      </c>
      <c r="D1280" s="133">
        <v>44407.0</v>
      </c>
      <c r="E1280" s="128" t="str">
        <f t="shared" si="43"/>
        <v>#VALUE!</v>
      </c>
      <c r="F1280" s="128" t="str">
        <f t="shared" si="44"/>
        <v>#VALUE!</v>
      </c>
      <c r="G1280" s="128" t="str">
        <f t="shared" si="45"/>
        <v>#VALUE!</v>
      </c>
      <c r="H1280" s="128" t="str">
        <f t="shared" si="46"/>
        <v>#VALUE!</v>
      </c>
      <c r="I1280" s="128" t="str">
        <f t="shared" si="47"/>
        <v>#VALUE!</v>
      </c>
      <c r="J1280" s="128" t="str">
        <f t="shared" si="48"/>
        <v>#VALUE!</v>
      </c>
      <c r="K1280" s="128" t="str">
        <f t="shared" si="49"/>
        <v>#VALUE!</v>
      </c>
      <c r="L1280" s="128" t="str">
        <f t="shared" si="50"/>
        <v>#VALUE!</v>
      </c>
      <c r="M1280" s="128" t="str">
        <f t="shared" si="51"/>
        <v>#VALUE!</v>
      </c>
      <c r="N1280" s="128" t="str">
        <f t="shared" si="52"/>
        <v>#VALUE!</v>
      </c>
      <c r="O1280" s="128" t="str">
        <f t="shared" si="53"/>
        <v>#VALUE!</v>
      </c>
      <c r="P1280" s="4" t="str">
        <f t="shared" si="12"/>
        <v>NO RX</v>
      </c>
      <c r="Q1280" s="4" t="b">
        <v>0</v>
      </c>
      <c r="R1280" s="4" t="str">
        <f t="shared" si="54"/>
        <v>LOW</v>
      </c>
      <c r="S1280" s="3"/>
      <c r="T1280" s="136">
        <f t="shared" si="42"/>
        <v>44407</v>
      </c>
      <c r="U1280" s="4" t="str">
        <f t="shared" si="15"/>
        <v>DUE COMM</v>
      </c>
      <c r="V1280" s="4" t="str">
        <f t="shared" si="16"/>
        <v> </v>
      </c>
      <c r="W1280" s="123"/>
      <c r="X1280" s="123"/>
      <c r="Y1280" s="123"/>
      <c r="Z1280" s="123"/>
      <c r="AA1280" s="123"/>
      <c r="AB1280" s="123"/>
      <c r="AC1280" s="123"/>
      <c r="AD1280" s="123"/>
      <c r="AE1280" s="123"/>
    </row>
    <row r="1281">
      <c r="A1281" s="137">
        <v>14488.0</v>
      </c>
      <c r="B1281" s="138" t="s">
        <v>6463</v>
      </c>
      <c r="C1281" s="132" t="b">
        <v>1</v>
      </c>
      <c r="D1281" s="133">
        <v>44433.0</v>
      </c>
      <c r="E1281" s="128" t="str">
        <f t="shared" si="43"/>
        <v>#VALUE!</v>
      </c>
      <c r="F1281" s="134" t="str">
        <f t="shared" si="44"/>
        <v>OPI RX</v>
      </c>
      <c r="G1281" s="128" t="str">
        <f t="shared" si="45"/>
        <v>#VALUE!</v>
      </c>
      <c r="H1281" s="128" t="str">
        <f t="shared" si="46"/>
        <v>#VALUE!</v>
      </c>
      <c r="I1281" s="128" t="str">
        <f t="shared" si="47"/>
        <v>#VALUE!</v>
      </c>
      <c r="J1281" s="128" t="str">
        <f t="shared" si="48"/>
        <v>#VALUE!</v>
      </c>
      <c r="K1281" s="128" t="str">
        <f t="shared" si="49"/>
        <v>#VALUE!</v>
      </c>
      <c r="L1281" s="128" t="str">
        <f t="shared" si="50"/>
        <v>#VALUE!</v>
      </c>
      <c r="M1281" s="128" t="str">
        <f t="shared" si="51"/>
        <v>#VALUE!</v>
      </c>
      <c r="N1281" s="128" t="str">
        <f t="shared" si="52"/>
        <v>#VALUE!</v>
      </c>
      <c r="O1281" s="128" t="str">
        <f t="shared" si="53"/>
        <v>#VALUE!</v>
      </c>
      <c r="P1281" s="135" t="str">
        <f t="shared" si="12"/>
        <v>OPIOIDS</v>
      </c>
      <c r="Q1281" s="4" t="b">
        <v>1</v>
      </c>
      <c r="R1281" s="135" t="str">
        <f t="shared" si="54"/>
        <v>HIGH</v>
      </c>
      <c r="S1281" s="3"/>
      <c r="T1281" s="136">
        <f t="shared" si="42"/>
        <v>44433</v>
      </c>
      <c r="U1281" s="4" t="str">
        <f t="shared" si="15"/>
        <v>DUE COMM</v>
      </c>
      <c r="V1281" s="4" t="str">
        <f t="shared" si="16"/>
        <v> </v>
      </c>
      <c r="W1281" s="123"/>
      <c r="X1281" s="123"/>
      <c r="Y1281" s="123"/>
      <c r="Z1281" s="123"/>
      <c r="AA1281" s="123"/>
      <c r="AB1281" s="123"/>
      <c r="AC1281" s="123"/>
      <c r="AD1281" s="123"/>
      <c r="AE1281" s="123"/>
    </row>
    <row r="1282">
      <c r="A1282" s="159">
        <v>14489.0</v>
      </c>
      <c r="B1282" s="131" t="s">
        <v>6910</v>
      </c>
      <c r="C1282" s="139" t="b">
        <v>1</v>
      </c>
      <c r="D1282" s="133">
        <v>44387.0</v>
      </c>
      <c r="E1282" s="134" t="str">
        <f t="shared" si="43"/>
        <v>OPI RX</v>
      </c>
      <c r="F1282" s="134" t="str">
        <f t="shared" si="44"/>
        <v>OPI RX</v>
      </c>
      <c r="G1282" s="128" t="str">
        <f t="shared" si="45"/>
        <v>#VALUE!</v>
      </c>
      <c r="H1282" s="128" t="str">
        <f t="shared" si="46"/>
        <v>#VALUE!</v>
      </c>
      <c r="I1282" s="128" t="str">
        <f t="shared" si="47"/>
        <v>#VALUE!</v>
      </c>
      <c r="J1282" s="128" t="str">
        <f t="shared" si="48"/>
        <v>#VALUE!</v>
      </c>
      <c r="K1282" s="128" t="str">
        <f t="shared" si="49"/>
        <v>#VALUE!</v>
      </c>
      <c r="L1282" s="128" t="str">
        <f t="shared" si="50"/>
        <v>#VALUE!</v>
      </c>
      <c r="M1282" s="134" t="str">
        <f t="shared" si="51"/>
        <v>OPI RX</v>
      </c>
      <c r="N1282" s="128" t="str">
        <f t="shared" si="52"/>
        <v>#VALUE!</v>
      </c>
      <c r="O1282" s="128" t="str">
        <f t="shared" si="53"/>
        <v>#VALUE!</v>
      </c>
      <c r="P1282" s="135" t="str">
        <f t="shared" si="12"/>
        <v>OPIOIDS</v>
      </c>
      <c r="Q1282" s="4" t="b">
        <v>1</v>
      </c>
      <c r="R1282" s="135" t="str">
        <f t="shared" si="54"/>
        <v>HIGH</v>
      </c>
      <c r="S1282" s="3"/>
      <c r="T1282" s="136">
        <f t="shared" si="42"/>
        <v>44387</v>
      </c>
      <c r="U1282" s="4" t="str">
        <f t="shared" si="15"/>
        <v>DUE COMM</v>
      </c>
      <c r="V1282" s="4" t="str">
        <f t="shared" si="16"/>
        <v> </v>
      </c>
      <c r="W1282" s="123"/>
      <c r="X1282" s="123"/>
      <c r="Y1282" s="123"/>
      <c r="Z1282" s="123"/>
      <c r="AA1282" s="123"/>
      <c r="AB1282" s="123"/>
      <c r="AC1282" s="123"/>
      <c r="AD1282" s="123"/>
      <c r="AE1282" s="123"/>
    </row>
    <row r="1283">
      <c r="A1283" s="137">
        <v>14490.0</v>
      </c>
      <c r="B1283" s="138" t="s">
        <v>6507</v>
      </c>
      <c r="C1283" s="139" t="b">
        <v>1</v>
      </c>
      <c r="D1283" s="133">
        <v>44390.0</v>
      </c>
      <c r="E1283" s="128" t="str">
        <f t="shared" si="43"/>
        <v>#VALUE!</v>
      </c>
      <c r="F1283" s="134" t="str">
        <f t="shared" si="44"/>
        <v>OPI RX</v>
      </c>
      <c r="G1283" s="128" t="str">
        <f t="shared" si="45"/>
        <v>#VALUE!</v>
      </c>
      <c r="H1283" s="128" t="str">
        <f t="shared" si="46"/>
        <v>#VALUE!</v>
      </c>
      <c r="I1283" s="128" t="str">
        <f t="shared" si="47"/>
        <v>#VALUE!</v>
      </c>
      <c r="J1283" s="128" t="str">
        <f t="shared" si="48"/>
        <v>#VALUE!</v>
      </c>
      <c r="K1283" s="128" t="str">
        <f t="shared" si="49"/>
        <v>#VALUE!</v>
      </c>
      <c r="L1283" s="128" t="str">
        <f t="shared" si="50"/>
        <v>#VALUE!</v>
      </c>
      <c r="M1283" s="128" t="str">
        <f t="shared" si="51"/>
        <v>#VALUE!</v>
      </c>
      <c r="N1283" s="128" t="str">
        <f t="shared" si="52"/>
        <v>#VALUE!</v>
      </c>
      <c r="O1283" s="128" t="str">
        <f t="shared" si="53"/>
        <v>#VALUE!</v>
      </c>
      <c r="P1283" s="135" t="str">
        <f t="shared" si="12"/>
        <v>OPIOIDS</v>
      </c>
      <c r="Q1283" s="4" t="b">
        <v>0</v>
      </c>
      <c r="R1283" s="4" t="str">
        <f t="shared" si="54"/>
        <v>LOW</v>
      </c>
      <c r="S1283" s="3"/>
      <c r="T1283" s="136">
        <f t="shared" si="42"/>
        <v>44390</v>
      </c>
      <c r="U1283" s="4" t="str">
        <f t="shared" si="15"/>
        <v>DUE COMM</v>
      </c>
      <c r="V1283" s="4" t="str">
        <f t="shared" si="16"/>
        <v> </v>
      </c>
      <c r="W1283" s="123"/>
      <c r="X1283" s="123"/>
      <c r="Y1283" s="123"/>
      <c r="Z1283" s="123"/>
      <c r="AA1283" s="123"/>
      <c r="AB1283" s="123"/>
      <c r="AC1283" s="123"/>
      <c r="AD1283" s="123"/>
      <c r="AE1283" s="123"/>
    </row>
    <row r="1284">
      <c r="A1284" s="142">
        <v>14495.0</v>
      </c>
      <c r="B1284" s="2" t="s">
        <v>6461</v>
      </c>
      <c r="C1284" s="124" t="b">
        <v>0</v>
      </c>
      <c r="D1284" s="3" t="s">
        <v>6461</v>
      </c>
      <c r="E1284" s="128" t="str">
        <f t="shared" si="43"/>
        <v>#VALUE!</v>
      </c>
      <c r="F1284" s="128" t="str">
        <f t="shared" si="44"/>
        <v>#VALUE!</v>
      </c>
      <c r="G1284" s="128" t="str">
        <f t="shared" si="45"/>
        <v>#VALUE!</v>
      </c>
      <c r="H1284" s="128" t="str">
        <f t="shared" si="46"/>
        <v>#VALUE!</v>
      </c>
      <c r="I1284" s="128" t="str">
        <f t="shared" si="47"/>
        <v>#VALUE!</v>
      </c>
      <c r="J1284" s="128" t="str">
        <f t="shared" si="48"/>
        <v>#VALUE!</v>
      </c>
      <c r="K1284" s="128" t="str">
        <f t="shared" si="49"/>
        <v>#VALUE!</v>
      </c>
      <c r="L1284" s="128" t="str">
        <f t="shared" si="50"/>
        <v>#VALUE!</v>
      </c>
      <c r="M1284" s="128" t="str">
        <f t="shared" si="51"/>
        <v>#VALUE!</v>
      </c>
      <c r="N1284" s="128" t="str">
        <f t="shared" si="52"/>
        <v>#VALUE!</v>
      </c>
      <c r="O1284" s="128" t="str">
        <f t="shared" si="53"/>
        <v>#VALUE!</v>
      </c>
      <c r="P1284" s="4" t="str">
        <f t="shared" si="12"/>
        <v>NO RX</v>
      </c>
      <c r="Q1284" s="4" t="b">
        <v>0</v>
      </c>
      <c r="R1284" s="4" t="str">
        <f t="shared" si="54"/>
        <v>LOW</v>
      </c>
      <c r="S1284" s="3"/>
      <c r="T1284" s="3" t="str">
        <f t="shared" si="42"/>
        <v> - </v>
      </c>
      <c r="U1284" s="4" t="str">
        <f t="shared" si="15"/>
        <v>DUE COMM</v>
      </c>
      <c r="V1284" s="4" t="str">
        <f t="shared" si="16"/>
        <v> </v>
      </c>
      <c r="W1284" s="123"/>
      <c r="X1284" s="123"/>
      <c r="Y1284" s="123"/>
      <c r="Z1284" s="123"/>
      <c r="AA1284" s="123"/>
      <c r="AB1284" s="123"/>
      <c r="AC1284" s="123"/>
      <c r="AD1284" s="123"/>
      <c r="AE1284" s="123"/>
    </row>
    <row r="1285">
      <c r="A1285" s="137">
        <v>14496.0</v>
      </c>
      <c r="B1285" s="131" t="s">
        <v>6688</v>
      </c>
      <c r="C1285" s="132" t="b">
        <v>1</v>
      </c>
      <c r="D1285" s="133">
        <v>44539.0</v>
      </c>
      <c r="E1285" s="128" t="str">
        <f t="shared" si="43"/>
        <v>#VALUE!</v>
      </c>
      <c r="F1285" s="134" t="str">
        <f t="shared" si="44"/>
        <v>OPI RX</v>
      </c>
      <c r="G1285" s="128" t="str">
        <f t="shared" si="45"/>
        <v>#VALUE!</v>
      </c>
      <c r="H1285" s="128" t="str">
        <f t="shared" si="46"/>
        <v>#VALUE!</v>
      </c>
      <c r="I1285" s="128" t="str">
        <f t="shared" si="47"/>
        <v>#VALUE!</v>
      </c>
      <c r="J1285" s="128" t="str">
        <f t="shared" si="48"/>
        <v>#VALUE!</v>
      </c>
      <c r="K1285" s="128" t="str">
        <f t="shared" si="49"/>
        <v>#VALUE!</v>
      </c>
      <c r="L1285" s="128" t="str">
        <f t="shared" si="50"/>
        <v>#VALUE!</v>
      </c>
      <c r="M1285" s="134" t="str">
        <f t="shared" si="51"/>
        <v>OPI RX</v>
      </c>
      <c r="N1285" s="128" t="str">
        <f t="shared" si="52"/>
        <v>#VALUE!</v>
      </c>
      <c r="O1285" s="128" t="str">
        <f t="shared" si="53"/>
        <v>#VALUE!</v>
      </c>
      <c r="P1285" s="135" t="str">
        <f t="shared" si="12"/>
        <v>OPIOIDS</v>
      </c>
      <c r="Q1285" s="4" t="b">
        <v>0</v>
      </c>
      <c r="R1285" s="4" t="str">
        <f t="shared" si="54"/>
        <v>LOW</v>
      </c>
      <c r="S1285" s="3">
        <v>44256.0</v>
      </c>
      <c r="T1285" s="136">
        <f t="shared" si="42"/>
        <v>44539</v>
      </c>
      <c r="U1285" s="4" t="str">
        <f t="shared" si="15"/>
        <v> </v>
      </c>
      <c r="V1285" s="4" t="str">
        <f t="shared" si="16"/>
        <v> </v>
      </c>
      <c r="W1285" s="123"/>
      <c r="X1285" s="123"/>
      <c r="Y1285" s="123"/>
      <c r="Z1285" s="123"/>
      <c r="AA1285" s="123"/>
      <c r="AB1285" s="123"/>
      <c r="AC1285" s="123"/>
      <c r="AD1285" s="123"/>
      <c r="AE1285" s="123"/>
    </row>
    <row r="1286">
      <c r="A1286" s="137">
        <v>14497.0</v>
      </c>
      <c r="B1286" s="131" t="s">
        <v>6461</v>
      </c>
      <c r="C1286" s="139" t="b">
        <v>1</v>
      </c>
      <c r="D1286" s="133">
        <v>44393.0</v>
      </c>
      <c r="E1286" s="128" t="str">
        <f t="shared" si="43"/>
        <v>#VALUE!</v>
      </c>
      <c r="F1286" s="128" t="str">
        <f t="shared" si="44"/>
        <v>#VALUE!</v>
      </c>
      <c r="G1286" s="128" t="str">
        <f t="shared" si="45"/>
        <v>#VALUE!</v>
      </c>
      <c r="H1286" s="128" t="str">
        <f t="shared" si="46"/>
        <v>#VALUE!</v>
      </c>
      <c r="I1286" s="128" t="str">
        <f t="shared" si="47"/>
        <v>#VALUE!</v>
      </c>
      <c r="J1286" s="128" t="str">
        <f t="shared" si="48"/>
        <v>#VALUE!</v>
      </c>
      <c r="K1286" s="128" t="str">
        <f t="shared" si="49"/>
        <v>#VALUE!</v>
      </c>
      <c r="L1286" s="128" t="str">
        <f t="shared" si="50"/>
        <v>#VALUE!</v>
      </c>
      <c r="M1286" s="128" t="str">
        <f t="shared" si="51"/>
        <v>#VALUE!</v>
      </c>
      <c r="N1286" s="128" t="str">
        <f t="shared" si="52"/>
        <v>#VALUE!</v>
      </c>
      <c r="O1286" s="128" t="str">
        <f t="shared" si="53"/>
        <v>#VALUE!</v>
      </c>
      <c r="P1286" s="4" t="str">
        <f t="shared" si="12"/>
        <v>NO RX</v>
      </c>
      <c r="Q1286" s="4" t="b">
        <v>0</v>
      </c>
      <c r="R1286" s="4" t="str">
        <f t="shared" si="54"/>
        <v>LOW</v>
      </c>
      <c r="S1286" s="3"/>
      <c r="T1286" s="136">
        <f t="shared" si="42"/>
        <v>44393</v>
      </c>
      <c r="U1286" s="4" t="str">
        <f t="shared" si="15"/>
        <v>DUE COMM</v>
      </c>
      <c r="V1286" s="4" t="str">
        <f t="shared" si="16"/>
        <v> </v>
      </c>
      <c r="W1286" s="123"/>
      <c r="X1286" s="123"/>
      <c r="Y1286" s="123"/>
      <c r="Z1286" s="123"/>
      <c r="AA1286" s="123"/>
      <c r="AB1286" s="123"/>
      <c r="AC1286" s="123"/>
      <c r="AD1286" s="123"/>
      <c r="AE1286" s="123"/>
    </row>
    <row r="1287">
      <c r="A1287" s="127">
        <v>14498.0</v>
      </c>
      <c r="B1287" s="2" t="s">
        <v>6512</v>
      </c>
      <c r="C1287" s="124" t="b">
        <v>0</v>
      </c>
      <c r="D1287" s="3" t="s">
        <v>6461</v>
      </c>
      <c r="E1287" s="128" t="str">
        <f t="shared" si="43"/>
        <v>#VALUE!</v>
      </c>
      <c r="F1287" s="128" t="str">
        <f t="shared" si="44"/>
        <v>#VALUE!</v>
      </c>
      <c r="G1287" s="128" t="str">
        <f t="shared" si="45"/>
        <v>#VALUE!</v>
      </c>
      <c r="H1287" s="128" t="str">
        <f t="shared" si="46"/>
        <v>#VALUE!</v>
      </c>
      <c r="I1287" s="128" t="str">
        <f t="shared" si="47"/>
        <v>#VALUE!</v>
      </c>
      <c r="J1287" s="128" t="str">
        <f t="shared" si="48"/>
        <v>#VALUE!</v>
      </c>
      <c r="K1287" s="128" t="str">
        <f t="shared" si="49"/>
        <v>#VALUE!</v>
      </c>
      <c r="L1287" s="128" t="str">
        <f t="shared" si="50"/>
        <v>#VALUE!</v>
      </c>
      <c r="M1287" s="134" t="str">
        <f t="shared" si="51"/>
        <v>OPI RX</v>
      </c>
      <c r="N1287" s="128" t="str">
        <f t="shared" si="52"/>
        <v>#VALUE!</v>
      </c>
      <c r="O1287" s="128" t="str">
        <f t="shared" si="53"/>
        <v>#VALUE!</v>
      </c>
      <c r="P1287" s="135" t="str">
        <f t="shared" si="12"/>
        <v>OPIOIDS</v>
      </c>
      <c r="Q1287" s="4" t="b">
        <v>0</v>
      </c>
      <c r="R1287" s="4" t="str">
        <f t="shared" si="54"/>
        <v>LOW</v>
      </c>
      <c r="S1287" s="3"/>
      <c r="T1287" s="3" t="str">
        <f t="shared" si="42"/>
        <v> - </v>
      </c>
      <c r="U1287" s="4" t="str">
        <f t="shared" si="15"/>
        <v>DUE COMM</v>
      </c>
      <c r="V1287" s="4" t="str">
        <f t="shared" si="16"/>
        <v> </v>
      </c>
      <c r="W1287" s="123"/>
      <c r="X1287" s="123"/>
      <c r="Y1287" s="123"/>
      <c r="Z1287" s="123"/>
      <c r="AA1287" s="123"/>
      <c r="AB1287" s="123"/>
      <c r="AC1287" s="123"/>
      <c r="AD1287" s="123"/>
      <c r="AE1287" s="123"/>
    </row>
    <row r="1288">
      <c r="A1288" s="142">
        <v>14500.0</v>
      </c>
      <c r="B1288" s="143" t="s">
        <v>6483</v>
      </c>
      <c r="C1288" s="124" t="b">
        <v>0</v>
      </c>
      <c r="D1288" s="3" t="s">
        <v>6461</v>
      </c>
      <c r="E1288" s="128" t="str">
        <f t="shared" si="43"/>
        <v>#VALUE!</v>
      </c>
      <c r="F1288" s="128" t="str">
        <f t="shared" si="44"/>
        <v>#VALUE!</v>
      </c>
      <c r="G1288" s="128" t="str">
        <f t="shared" si="45"/>
        <v>#VALUE!</v>
      </c>
      <c r="H1288" s="128" t="str">
        <f t="shared" si="46"/>
        <v>#VALUE!</v>
      </c>
      <c r="I1288" s="128" t="str">
        <f t="shared" si="47"/>
        <v>#VALUE!</v>
      </c>
      <c r="J1288" s="128" t="str">
        <f t="shared" si="48"/>
        <v>#VALUE!</v>
      </c>
      <c r="K1288" s="128" t="str">
        <f t="shared" si="49"/>
        <v>#VALUE!</v>
      </c>
      <c r="L1288" s="128" t="str">
        <f t="shared" si="50"/>
        <v>#VALUE!</v>
      </c>
      <c r="M1288" s="128" t="str">
        <f t="shared" si="51"/>
        <v>#VALUE!</v>
      </c>
      <c r="N1288" s="128" t="str">
        <f t="shared" si="52"/>
        <v>#VALUE!</v>
      </c>
      <c r="O1288" s="128" t="str">
        <f t="shared" si="53"/>
        <v>#VALUE!</v>
      </c>
      <c r="P1288" s="4" t="str">
        <f t="shared" si="12"/>
        <v>NO RX</v>
      </c>
      <c r="Q1288" s="4" t="b">
        <v>0</v>
      </c>
      <c r="R1288" s="4" t="str">
        <f t="shared" si="54"/>
        <v>LOW</v>
      </c>
      <c r="S1288" s="3"/>
      <c r="T1288" s="3" t="str">
        <f t="shared" si="42"/>
        <v> - </v>
      </c>
      <c r="U1288" s="4" t="str">
        <f t="shared" si="15"/>
        <v>DUE COMM</v>
      </c>
      <c r="V1288" s="4" t="str">
        <f t="shared" si="16"/>
        <v> </v>
      </c>
      <c r="W1288" s="123"/>
      <c r="X1288" s="123"/>
      <c r="Y1288" s="123"/>
      <c r="Z1288" s="123"/>
      <c r="AA1288" s="123"/>
      <c r="AB1288" s="123"/>
      <c r="AC1288" s="123"/>
      <c r="AD1288" s="123"/>
      <c r="AE1288" s="123"/>
    </row>
    <row r="1289">
      <c r="A1289" s="130">
        <v>14502.0</v>
      </c>
      <c r="B1289" s="131" t="s">
        <v>6911</v>
      </c>
      <c r="C1289" s="132" t="b">
        <v>1</v>
      </c>
      <c r="D1289" s="133">
        <v>44539.0</v>
      </c>
      <c r="E1289" s="128" t="str">
        <f t="shared" si="43"/>
        <v>#VALUE!</v>
      </c>
      <c r="F1289" s="128" t="str">
        <f t="shared" si="44"/>
        <v>#VALUE!</v>
      </c>
      <c r="G1289" s="128" t="str">
        <f t="shared" si="45"/>
        <v>#VALUE!</v>
      </c>
      <c r="H1289" s="128" t="str">
        <f t="shared" si="46"/>
        <v>#VALUE!</v>
      </c>
      <c r="I1289" s="128" t="str">
        <f t="shared" si="47"/>
        <v>#VALUE!</v>
      </c>
      <c r="J1289" s="128" t="str">
        <f t="shared" si="48"/>
        <v>#VALUE!</v>
      </c>
      <c r="K1289" s="128" t="str">
        <f t="shared" si="49"/>
        <v>#VALUE!</v>
      </c>
      <c r="L1289" s="128" t="str">
        <f t="shared" si="50"/>
        <v>#VALUE!</v>
      </c>
      <c r="M1289" s="128" t="str">
        <f t="shared" si="51"/>
        <v>#VALUE!</v>
      </c>
      <c r="N1289" s="128" t="str">
        <f t="shared" si="52"/>
        <v>#VALUE!</v>
      </c>
      <c r="O1289" s="128" t="str">
        <f t="shared" si="53"/>
        <v>#VALUE!</v>
      </c>
      <c r="P1289" s="4" t="str">
        <f t="shared" si="12"/>
        <v>NO RX</v>
      </c>
      <c r="Q1289" s="2" t="b">
        <v>1</v>
      </c>
      <c r="R1289" s="135" t="str">
        <f t="shared" si="54"/>
        <v>HIGH</v>
      </c>
      <c r="S1289" s="3">
        <v>44257.0</v>
      </c>
      <c r="T1289" s="136">
        <f t="shared" si="42"/>
        <v>44539</v>
      </c>
      <c r="U1289" s="4" t="str">
        <f t="shared" si="15"/>
        <v> </v>
      </c>
      <c r="V1289" s="4" t="str">
        <f t="shared" si="16"/>
        <v> </v>
      </c>
      <c r="W1289" s="123"/>
      <c r="X1289" s="123"/>
      <c r="Y1289" s="123"/>
      <c r="Z1289" s="123"/>
      <c r="AA1289" s="123"/>
      <c r="AB1289" s="123"/>
      <c r="AC1289" s="123"/>
      <c r="AD1289" s="123"/>
      <c r="AE1289" s="123"/>
    </row>
    <row r="1290">
      <c r="A1290" s="130">
        <v>14503.0</v>
      </c>
      <c r="B1290" s="131" t="s">
        <v>6491</v>
      </c>
      <c r="C1290" s="139" t="b">
        <v>1</v>
      </c>
      <c r="D1290" s="133">
        <v>44559.0</v>
      </c>
      <c r="E1290" s="128" t="str">
        <f t="shared" si="43"/>
        <v>#VALUE!</v>
      </c>
      <c r="F1290" s="134" t="str">
        <f t="shared" si="44"/>
        <v>OPI RX</v>
      </c>
      <c r="G1290" s="128" t="str">
        <f t="shared" si="45"/>
        <v>#VALUE!</v>
      </c>
      <c r="H1290" s="128" t="str">
        <f t="shared" si="46"/>
        <v>#VALUE!</v>
      </c>
      <c r="I1290" s="128" t="str">
        <f t="shared" si="47"/>
        <v>#VALUE!</v>
      </c>
      <c r="J1290" s="128" t="str">
        <f t="shared" si="48"/>
        <v>#VALUE!</v>
      </c>
      <c r="K1290" s="128" t="str">
        <f t="shared" si="49"/>
        <v>#VALUE!</v>
      </c>
      <c r="L1290" s="128" t="str">
        <f t="shared" si="50"/>
        <v>#VALUE!</v>
      </c>
      <c r="M1290" s="128" t="str">
        <f t="shared" si="51"/>
        <v>#VALUE!</v>
      </c>
      <c r="N1290" s="128" t="str">
        <f t="shared" si="52"/>
        <v>#VALUE!</v>
      </c>
      <c r="O1290" s="128" t="str">
        <f t="shared" si="53"/>
        <v>#VALUE!</v>
      </c>
      <c r="P1290" s="135" t="str">
        <f t="shared" si="12"/>
        <v>OPIOIDS</v>
      </c>
      <c r="Q1290" s="2" t="b">
        <v>0</v>
      </c>
      <c r="R1290" s="4" t="str">
        <f t="shared" si="54"/>
        <v>LOW</v>
      </c>
      <c r="S1290" s="3">
        <v>44247.0</v>
      </c>
      <c r="T1290" s="136">
        <f t="shared" si="42"/>
        <v>44559</v>
      </c>
      <c r="U1290" s="4" t="str">
        <f t="shared" si="15"/>
        <v> </v>
      </c>
      <c r="V1290" s="4" t="str">
        <f t="shared" si="16"/>
        <v> </v>
      </c>
      <c r="W1290" s="123"/>
      <c r="X1290" s="123"/>
      <c r="Y1290" s="123"/>
      <c r="Z1290" s="123"/>
      <c r="AA1290" s="123"/>
      <c r="AB1290" s="123"/>
      <c r="AC1290" s="123"/>
      <c r="AD1290" s="123"/>
      <c r="AE1290" s="123"/>
    </row>
    <row r="1291">
      <c r="A1291" s="142">
        <v>14504.0</v>
      </c>
      <c r="B1291" s="2" t="s">
        <v>6461</v>
      </c>
      <c r="C1291" s="122" t="b">
        <v>0</v>
      </c>
      <c r="D1291" s="3" t="s">
        <v>6461</v>
      </c>
      <c r="E1291" s="128" t="str">
        <f t="shared" si="43"/>
        <v>#VALUE!</v>
      </c>
      <c r="F1291" s="128" t="str">
        <f t="shared" si="44"/>
        <v>#VALUE!</v>
      </c>
      <c r="G1291" s="128" t="str">
        <f t="shared" si="45"/>
        <v>#VALUE!</v>
      </c>
      <c r="H1291" s="128" t="str">
        <f t="shared" si="46"/>
        <v>#VALUE!</v>
      </c>
      <c r="I1291" s="128" t="str">
        <f t="shared" si="47"/>
        <v>#VALUE!</v>
      </c>
      <c r="J1291" s="128" t="str">
        <f t="shared" si="48"/>
        <v>#VALUE!</v>
      </c>
      <c r="K1291" s="128" t="str">
        <f t="shared" si="49"/>
        <v>#VALUE!</v>
      </c>
      <c r="L1291" s="128" t="str">
        <f t="shared" si="50"/>
        <v>#VALUE!</v>
      </c>
      <c r="M1291" s="128" t="str">
        <f t="shared" si="51"/>
        <v>#VALUE!</v>
      </c>
      <c r="N1291" s="128" t="str">
        <f t="shared" si="52"/>
        <v>#VALUE!</v>
      </c>
      <c r="O1291" s="128" t="str">
        <f t="shared" si="53"/>
        <v>#VALUE!</v>
      </c>
      <c r="P1291" s="4" t="str">
        <f t="shared" si="12"/>
        <v>NO RX</v>
      </c>
      <c r="Q1291" s="4" t="b">
        <v>0</v>
      </c>
      <c r="R1291" s="4" t="str">
        <f t="shared" si="54"/>
        <v>LOW</v>
      </c>
      <c r="S1291" s="3"/>
      <c r="T1291" s="3" t="str">
        <f t="shared" si="42"/>
        <v> - </v>
      </c>
      <c r="U1291" s="4" t="str">
        <f t="shared" si="15"/>
        <v>DUE COMM</v>
      </c>
      <c r="V1291" s="4" t="str">
        <f t="shared" si="16"/>
        <v> </v>
      </c>
      <c r="W1291" s="123"/>
      <c r="X1291" s="123"/>
      <c r="Y1291" s="123"/>
      <c r="Z1291" s="123"/>
      <c r="AA1291" s="123"/>
      <c r="AB1291" s="123"/>
      <c r="AC1291" s="123"/>
      <c r="AD1291" s="123"/>
      <c r="AE1291" s="123"/>
    </row>
    <row r="1292">
      <c r="A1292" s="142">
        <v>14505.0</v>
      </c>
      <c r="B1292" s="143" t="s">
        <v>6500</v>
      </c>
      <c r="C1292" s="124" t="b">
        <v>0</v>
      </c>
      <c r="D1292" s="3" t="s">
        <v>6461</v>
      </c>
      <c r="E1292" s="128" t="str">
        <f t="shared" si="43"/>
        <v>#VALUE!</v>
      </c>
      <c r="F1292" s="128" t="str">
        <f t="shared" si="44"/>
        <v>#VALUE!</v>
      </c>
      <c r="G1292" s="128" t="str">
        <f t="shared" si="45"/>
        <v>#VALUE!</v>
      </c>
      <c r="H1292" s="128" t="str">
        <f t="shared" si="46"/>
        <v>#VALUE!</v>
      </c>
      <c r="I1292" s="128" t="str">
        <f t="shared" si="47"/>
        <v>#VALUE!</v>
      </c>
      <c r="J1292" s="128" t="str">
        <f t="shared" si="48"/>
        <v>#VALUE!</v>
      </c>
      <c r="K1292" s="128" t="str">
        <f t="shared" si="49"/>
        <v>#VALUE!</v>
      </c>
      <c r="L1292" s="128" t="str">
        <f t="shared" si="50"/>
        <v>#VALUE!</v>
      </c>
      <c r="M1292" s="134" t="str">
        <f t="shared" si="51"/>
        <v>OPI RX</v>
      </c>
      <c r="N1292" s="128" t="str">
        <f t="shared" si="52"/>
        <v>#VALUE!</v>
      </c>
      <c r="O1292" s="128" t="str">
        <f t="shared" si="53"/>
        <v>#VALUE!</v>
      </c>
      <c r="P1292" s="135" t="str">
        <f t="shared" si="12"/>
        <v>OPIOIDS</v>
      </c>
      <c r="Q1292" s="2" t="b">
        <v>0</v>
      </c>
      <c r="R1292" s="4" t="str">
        <f t="shared" si="54"/>
        <v>LOW</v>
      </c>
      <c r="S1292" s="3"/>
      <c r="T1292" s="3" t="str">
        <f t="shared" si="42"/>
        <v> - </v>
      </c>
      <c r="U1292" s="4" t="str">
        <f t="shared" si="15"/>
        <v>DUE COMM</v>
      </c>
      <c r="V1292" s="4" t="str">
        <f t="shared" si="16"/>
        <v> </v>
      </c>
      <c r="W1292" s="123"/>
      <c r="X1292" s="123"/>
      <c r="Y1292" s="123"/>
      <c r="Z1292" s="123"/>
      <c r="AA1292" s="123"/>
      <c r="AB1292" s="123"/>
      <c r="AC1292" s="123"/>
      <c r="AD1292" s="123"/>
      <c r="AE1292" s="123"/>
    </row>
    <row r="1293">
      <c r="A1293" s="137">
        <v>14506.0</v>
      </c>
      <c r="B1293" s="131" t="s">
        <v>6461</v>
      </c>
      <c r="C1293" s="139" t="b">
        <v>1</v>
      </c>
      <c r="D1293" s="133">
        <v>44384.0</v>
      </c>
      <c r="E1293" s="128" t="str">
        <f t="shared" si="43"/>
        <v>#VALUE!</v>
      </c>
      <c r="F1293" s="128" t="str">
        <f t="shared" si="44"/>
        <v>#VALUE!</v>
      </c>
      <c r="G1293" s="128" t="str">
        <f t="shared" si="45"/>
        <v>#VALUE!</v>
      </c>
      <c r="H1293" s="128" t="str">
        <f t="shared" si="46"/>
        <v>#VALUE!</v>
      </c>
      <c r="I1293" s="128" t="str">
        <f t="shared" si="47"/>
        <v>#VALUE!</v>
      </c>
      <c r="J1293" s="128" t="str">
        <f t="shared" si="48"/>
        <v>#VALUE!</v>
      </c>
      <c r="K1293" s="128" t="str">
        <f t="shared" si="49"/>
        <v>#VALUE!</v>
      </c>
      <c r="L1293" s="128" t="str">
        <f t="shared" si="50"/>
        <v>#VALUE!</v>
      </c>
      <c r="M1293" s="128" t="str">
        <f t="shared" si="51"/>
        <v>#VALUE!</v>
      </c>
      <c r="N1293" s="128" t="str">
        <f t="shared" si="52"/>
        <v>#VALUE!</v>
      </c>
      <c r="O1293" s="128" t="str">
        <f t="shared" si="53"/>
        <v>#VALUE!</v>
      </c>
      <c r="P1293" s="4" t="str">
        <f t="shared" si="12"/>
        <v>NO RX</v>
      </c>
      <c r="Q1293" s="4" t="b">
        <v>0</v>
      </c>
      <c r="R1293" s="4" t="str">
        <f t="shared" si="54"/>
        <v>LOW</v>
      </c>
      <c r="S1293" s="3"/>
      <c r="T1293" s="136">
        <f t="shared" si="42"/>
        <v>44384</v>
      </c>
      <c r="U1293" s="4" t="str">
        <f t="shared" si="15"/>
        <v>DUE COMM</v>
      </c>
      <c r="V1293" s="4" t="str">
        <f t="shared" si="16"/>
        <v> </v>
      </c>
      <c r="W1293" s="123"/>
      <c r="X1293" s="123"/>
      <c r="Y1293" s="123"/>
      <c r="Z1293" s="123"/>
      <c r="AA1293" s="123"/>
      <c r="AB1293" s="123"/>
      <c r="AC1293" s="123"/>
      <c r="AD1293" s="123"/>
      <c r="AE1293" s="123"/>
    </row>
    <row r="1294">
      <c r="A1294" s="142">
        <v>14508.0</v>
      </c>
      <c r="B1294" s="2" t="s">
        <v>6461</v>
      </c>
      <c r="C1294" s="124" t="b">
        <v>0</v>
      </c>
      <c r="D1294" s="3" t="s">
        <v>6461</v>
      </c>
      <c r="E1294" s="128" t="str">
        <f t="shared" si="43"/>
        <v>#VALUE!</v>
      </c>
      <c r="F1294" s="128" t="str">
        <f t="shared" si="44"/>
        <v>#VALUE!</v>
      </c>
      <c r="G1294" s="128" t="str">
        <f t="shared" si="45"/>
        <v>#VALUE!</v>
      </c>
      <c r="H1294" s="128" t="str">
        <f t="shared" si="46"/>
        <v>#VALUE!</v>
      </c>
      <c r="I1294" s="128" t="str">
        <f t="shared" si="47"/>
        <v>#VALUE!</v>
      </c>
      <c r="J1294" s="128" t="str">
        <f t="shared" si="48"/>
        <v>#VALUE!</v>
      </c>
      <c r="K1294" s="128" t="str">
        <f t="shared" si="49"/>
        <v>#VALUE!</v>
      </c>
      <c r="L1294" s="128" t="str">
        <f t="shared" si="50"/>
        <v>#VALUE!</v>
      </c>
      <c r="M1294" s="128" t="str">
        <f t="shared" si="51"/>
        <v>#VALUE!</v>
      </c>
      <c r="N1294" s="128" t="str">
        <f t="shared" si="52"/>
        <v>#VALUE!</v>
      </c>
      <c r="O1294" s="128" t="str">
        <f t="shared" si="53"/>
        <v>#VALUE!</v>
      </c>
      <c r="P1294" s="4" t="str">
        <f t="shared" si="12"/>
        <v>NO RX</v>
      </c>
      <c r="Q1294" s="4" t="b">
        <v>0</v>
      </c>
      <c r="R1294" s="4" t="str">
        <f t="shared" si="54"/>
        <v>LOW</v>
      </c>
      <c r="S1294" s="3"/>
      <c r="T1294" s="3" t="str">
        <f t="shared" si="42"/>
        <v> - </v>
      </c>
      <c r="U1294" s="4" t="str">
        <f t="shared" si="15"/>
        <v>DUE COMM</v>
      </c>
      <c r="V1294" s="4" t="str">
        <f t="shared" si="16"/>
        <v> </v>
      </c>
      <c r="W1294" s="123"/>
      <c r="X1294" s="123"/>
      <c r="Y1294" s="123"/>
      <c r="Z1294" s="123"/>
      <c r="AA1294" s="123"/>
      <c r="AB1294" s="123"/>
      <c r="AC1294" s="123"/>
      <c r="AD1294" s="123"/>
      <c r="AE1294" s="123"/>
    </row>
    <row r="1295">
      <c r="A1295" s="142">
        <v>14509.0</v>
      </c>
      <c r="B1295" s="2" t="s">
        <v>6461</v>
      </c>
      <c r="C1295" s="124" t="b">
        <v>0</v>
      </c>
      <c r="D1295" s="3" t="s">
        <v>6461</v>
      </c>
      <c r="E1295" s="128" t="str">
        <f t="shared" si="43"/>
        <v>#VALUE!</v>
      </c>
      <c r="F1295" s="128" t="str">
        <f t="shared" si="44"/>
        <v>#VALUE!</v>
      </c>
      <c r="G1295" s="128" t="str">
        <f t="shared" si="45"/>
        <v>#VALUE!</v>
      </c>
      <c r="H1295" s="128" t="str">
        <f t="shared" si="46"/>
        <v>#VALUE!</v>
      </c>
      <c r="I1295" s="128" t="str">
        <f t="shared" si="47"/>
        <v>#VALUE!</v>
      </c>
      <c r="J1295" s="128" t="str">
        <f t="shared" si="48"/>
        <v>#VALUE!</v>
      </c>
      <c r="K1295" s="128" t="str">
        <f t="shared" si="49"/>
        <v>#VALUE!</v>
      </c>
      <c r="L1295" s="128" t="str">
        <f t="shared" si="50"/>
        <v>#VALUE!</v>
      </c>
      <c r="M1295" s="128" t="str">
        <f t="shared" si="51"/>
        <v>#VALUE!</v>
      </c>
      <c r="N1295" s="128" t="str">
        <f t="shared" si="52"/>
        <v>#VALUE!</v>
      </c>
      <c r="O1295" s="128" t="str">
        <f t="shared" si="53"/>
        <v>#VALUE!</v>
      </c>
      <c r="P1295" s="4" t="str">
        <f t="shared" si="12"/>
        <v>NO RX</v>
      </c>
      <c r="Q1295" s="4" t="b">
        <v>0</v>
      </c>
      <c r="R1295" s="4" t="str">
        <f t="shared" si="54"/>
        <v>LOW</v>
      </c>
      <c r="S1295" s="3"/>
      <c r="T1295" s="3" t="str">
        <f t="shared" si="42"/>
        <v> - </v>
      </c>
      <c r="U1295" s="4" t="str">
        <f t="shared" si="15"/>
        <v>DUE COMM</v>
      </c>
      <c r="V1295" s="4" t="str">
        <f t="shared" si="16"/>
        <v> </v>
      </c>
      <c r="W1295" s="123"/>
      <c r="X1295" s="123"/>
      <c r="Y1295" s="123"/>
      <c r="Z1295" s="123"/>
      <c r="AA1295" s="123"/>
      <c r="AB1295" s="123"/>
      <c r="AC1295" s="123"/>
      <c r="AD1295" s="123"/>
      <c r="AE1295" s="123"/>
    </row>
    <row r="1296">
      <c r="A1296" s="142">
        <v>14512.0</v>
      </c>
      <c r="B1296" s="2" t="s">
        <v>6461</v>
      </c>
      <c r="C1296" s="124" t="b">
        <v>0</v>
      </c>
      <c r="D1296" s="3" t="s">
        <v>6461</v>
      </c>
      <c r="E1296" s="128" t="str">
        <f t="shared" si="43"/>
        <v>#VALUE!</v>
      </c>
      <c r="F1296" s="128" t="str">
        <f t="shared" si="44"/>
        <v>#VALUE!</v>
      </c>
      <c r="G1296" s="128" t="str">
        <f t="shared" si="45"/>
        <v>#VALUE!</v>
      </c>
      <c r="H1296" s="128" t="str">
        <f t="shared" si="46"/>
        <v>#VALUE!</v>
      </c>
      <c r="I1296" s="128" t="str">
        <f t="shared" si="47"/>
        <v>#VALUE!</v>
      </c>
      <c r="J1296" s="128" t="str">
        <f t="shared" si="48"/>
        <v>#VALUE!</v>
      </c>
      <c r="K1296" s="128" t="str">
        <f t="shared" si="49"/>
        <v>#VALUE!</v>
      </c>
      <c r="L1296" s="128" t="str">
        <f t="shared" si="50"/>
        <v>#VALUE!</v>
      </c>
      <c r="M1296" s="128" t="str">
        <f t="shared" si="51"/>
        <v>#VALUE!</v>
      </c>
      <c r="N1296" s="128" t="str">
        <f t="shared" si="52"/>
        <v>#VALUE!</v>
      </c>
      <c r="O1296" s="128" t="str">
        <f t="shared" si="53"/>
        <v>#VALUE!</v>
      </c>
      <c r="P1296" s="4" t="str">
        <f t="shared" si="12"/>
        <v>NO RX</v>
      </c>
      <c r="Q1296" s="4" t="b">
        <v>0</v>
      </c>
      <c r="R1296" s="4" t="str">
        <f t="shared" si="54"/>
        <v>LOW</v>
      </c>
      <c r="S1296" s="3"/>
      <c r="T1296" s="3" t="str">
        <f t="shared" si="42"/>
        <v> - </v>
      </c>
      <c r="U1296" s="4" t="str">
        <f t="shared" si="15"/>
        <v>DUE COMM</v>
      </c>
      <c r="V1296" s="4" t="str">
        <f t="shared" si="16"/>
        <v> </v>
      </c>
      <c r="W1296" s="123"/>
      <c r="X1296" s="123"/>
      <c r="Y1296" s="123"/>
      <c r="Z1296" s="123"/>
      <c r="AA1296" s="123"/>
      <c r="AB1296" s="123"/>
      <c r="AC1296" s="123"/>
      <c r="AD1296" s="123"/>
      <c r="AE1296" s="123"/>
    </row>
    <row r="1297">
      <c r="A1297" s="137">
        <v>14513.0</v>
      </c>
      <c r="B1297" s="138" t="s">
        <v>6483</v>
      </c>
      <c r="C1297" s="132" t="b">
        <v>1</v>
      </c>
      <c r="D1297" s="133">
        <v>44539.0</v>
      </c>
      <c r="E1297" s="128" t="str">
        <f t="shared" si="43"/>
        <v>#VALUE!</v>
      </c>
      <c r="F1297" s="128" t="str">
        <f t="shared" si="44"/>
        <v>#VALUE!</v>
      </c>
      <c r="G1297" s="128" t="str">
        <f t="shared" si="45"/>
        <v>#VALUE!</v>
      </c>
      <c r="H1297" s="128" t="str">
        <f t="shared" si="46"/>
        <v>#VALUE!</v>
      </c>
      <c r="I1297" s="128" t="str">
        <f t="shared" si="47"/>
        <v>#VALUE!</v>
      </c>
      <c r="J1297" s="128" t="str">
        <f t="shared" si="48"/>
        <v>#VALUE!</v>
      </c>
      <c r="K1297" s="128" t="str">
        <f t="shared" si="49"/>
        <v>#VALUE!</v>
      </c>
      <c r="L1297" s="128" t="str">
        <f t="shared" si="50"/>
        <v>#VALUE!</v>
      </c>
      <c r="M1297" s="128" t="str">
        <f t="shared" si="51"/>
        <v>#VALUE!</v>
      </c>
      <c r="N1297" s="128" t="str">
        <f t="shared" si="52"/>
        <v>#VALUE!</v>
      </c>
      <c r="O1297" s="128" t="str">
        <f t="shared" si="53"/>
        <v>#VALUE!</v>
      </c>
      <c r="P1297" s="4" t="str">
        <f t="shared" si="12"/>
        <v>NO RX</v>
      </c>
      <c r="Q1297" s="4" t="b">
        <v>0</v>
      </c>
      <c r="R1297" s="4" t="str">
        <f t="shared" si="54"/>
        <v>LOW</v>
      </c>
      <c r="S1297" s="3">
        <v>44257.0</v>
      </c>
      <c r="T1297" s="136">
        <f t="shared" si="42"/>
        <v>44539</v>
      </c>
      <c r="U1297" s="4" t="str">
        <f t="shared" si="15"/>
        <v> </v>
      </c>
      <c r="V1297" s="4" t="str">
        <f t="shared" si="16"/>
        <v> </v>
      </c>
      <c r="W1297" s="123"/>
      <c r="X1297" s="123"/>
      <c r="Y1297" s="123"/>
      <c r="Z1297" s="123"/>
      <c r="AA1297" s="123"/>
      <c r="AB1297" s="123"/>
      <c r="AC1297" s="123"/>
      <c r="AD1297" s="123"/>
      <c r="AE1297" s="123"/>
    </row>
    <row r="1298">
      <c r="A1298" s="142">
        <v>14517.0</v>
      </c>
      <c r="B1298" s="143" t="s">
        <v>6646</v>
      </c>
      <c r="C1298" s="124" t="b">
        <v>0</v>
      </c>
      <c r="D1298" s="3" t="s">
        <v>6461</v>
      </c>
      <c r="E1298" s="128" t="str">
        <f t="shared" si="43"/>
        <v>#VALUE!</v>
      </c>
      <c r="F1298" s="128" t="str">
        <f t="shared" si="44"/>
        <v>#VALUE!</v>
      </c>
      <c r="G1298" s="128" t="str">
        <f t="shared" si="45"/>
        <v>#VALUE!</v>
      </c>
      <c r="H1298" s="128" t="str">
        <f t="shared" si="46"/>
        <v>#VALUE!</v>
      </c>
      <c r="I1298" s="128" t="str">
        <f t="shared" si="47"/>
        <v>#VALUE!</v>
      </c>
      <c r="J1298" s="128" t="str">
        <f t="shared" si="48"/>
        <v>#VALUE!</v>
      </c>
      <c r="K1298" s="128" t="str">
        <f t="shared" si="49"/>
        <v>#VALUE!</v>
      </c>
      <c r="L1298" s="128" t="str">
        <f t="shared" si="50"/>
        <v>#VALUE!</v>
      </c>
      <c r="M1298" s="128" t="str">
        <f t="shared" si="51"/>
        <v>#VALUE!</v>
      </c>
      <c r="N1298" s="128" t="str">
        <f t="shared" si="52"/>
        <v>#VALUE!</v>
      </c>
      <c r="O1298" s="128" t="str">
        <f t="shared" si="53"/>
        <v>#VALUE!</v>
      </c>
      <c r="P1298" s="4" t="str">
        <f t="shared" si="12"/>
        <v>NO RX</v>
      </c>
      <c r="Q1298" s="4" t="b">
        <v>0</v>
      </c>
      <c r="R1298" s="4" t="str">
        <f t="shared" si="54"/>
        <v>LOW</v>
      </c>
      <c r="S1298" s="3"/>
      <c r="T1298" s="3" t="str">
        <f t="shared" si="42"/>
        <v> - </v>
      </c>
      <c r="U1298" s="4" t="str">
        <f t="shared" si="15"/>
        <v>DUE COMM</v>
      </c>
      <c r="V1298" s="4" t="str">
        <f t="shared" si="16"/>
        <v> </v>
      </c>
      <c r="W1298" s="123"/>
      <c r="X1298" s="123"/>
      <c r="Y1298" s="123"/>
      <c r="Z1298" s="123"/>
      <c r="AA1298" s="123"/>
      <c r="AB1298" s="123"/>
      <c r="AC1298" s="123"/>
      <c r="AD1298" s="123"/>
      <c r="AE1298" s="123"/>
    </row>
    <row r="1299">
      <c r="A1299" s="142">
        <v>14518.0</v>
      </c>
      <c r="B1299" s="143" t="s">
        <v>6686</v>
      </c>
      <c r="C1299" s="122" t="b">
        <v>0</v>
      </c>
      <c r="D1299" s="3" t="s">
        <v>6461</v>
      </c>
      <c r="E1299" s="128" t="str">
        <f t="shared" si="43"/>
        <v>#VALUE!</v>
      </c>
      <c r="F1299" s="128" t="str">
        <f t="shared" si="44"/>
        <v>#VALUE!</v>
      </c>
      <c r="G1299" s="128" t="str">
        <f t="shared" si="45"/>
        <v>#VALUE!</v>
      </c>
      <c r="H1299" s="128" t="str">
        <f t="shared" si="46"/>
        <v>#VALUE!</v>
      </c>
      <c r="I1299" s="128" t="str">
        <f t="shared" si="47"/>
        <v>#VALUE!</v>
      </c>
      <c r="J1299" s="128" t="str">
        <f t="shared" si="48"/>
        <v>#VALUE!</v>
      </c>
      <c r="K1299" s="128" t="str">
        <f t="shared" si="49"/>
        <v>#VALUE!</v>
      </c>
      <c r="L1299" s="128" t="str">
        <f t="shared" si="50"/>
        <v>#VALUE!</v>
      </c>
      <c r="M1299" s="134" t="str">
        <f t="shared" si="51"/>
        <v>OPI RX</v>
      </c>
      <c r="N1299" s="128" t="str">
        <f t="shared" si="52"/>
        <v>#VALUE!</v>
      </c>
      <c r="O1299" s="128" t="str">
        <f t="shared" si="53"/>
        <v>#VALUE!</v>
      </c>
      <c r="P1299" s="135" t="str">
        <f t="shared" si="12"/>
        <v>OPIOIDS</v>
      </c>
      <c r="Q1299" s="4" t="b">
        <v>0</v>
      </c>
      <c r="R1299" s="4" t="str">
        <f t="shared" si="54"/>
        <v>LOW</v>
      </c>
      <c r="S1299" s="3"/>
      <c r="T1299" s="3" t="str">
        <f t="shared" si="42"/>
        <v> - </v>
      </c>
      <c r="U1299" s="4" t="str">
        <f t="shared" si="15"/>
        <v>DUE COMM</v>
      </c>
      <c r="V1299" s="4" t="str">
        <f t="shared" si="16"/>
        <v> </v>
      </c>
      <c r="W1299" s="123"/>
      <c r="X1299" s="123"/>
      <c r="Y1299" s="123"/>
      <c r="Z1299" s="123"/>
      <c r="AA1299" s="123"/>
      <c r="AB1299" s="123"/>
      <c r="AC1299" s="123"/>
      <c r="AD1299" s="123"/>
      <c r="AE1299" s="123"/>
    </row>
    <row r="1300">
      <c r="A1300" s="137">
        <v>14519.0</v>
      </c>
      <c r="B1300" s="131" t="s">
        <v>6912</v>
      </c>
      <c r="C1300" s="132" t="b">
        <v>1</v>
      </c>
      <c r="D1300" s="133">
        <v>44439.0</v>
      </c>
      <c r="E1300" s="128" t="str">
        <f t="shared" si="43"/>
        <v>#VALUE!</v>
      </c>
      <c r="F1300" s="128" t="str">
        <f t="shared" si="44"/>
        <v>#VALUE!</v>
      </c>
      <c r="G1300" s="128" t="str">
        <f t="shared" si="45"/>
        <v>#VALUE!</v>
      </c>
      <c r="H1300" s="128" t="str">
        <f t="shared" si="46"/>
        <v>#VALUE!</v>
      </c>
      <c r="I1300" s="128" t="str">
        <f t="shared" si="47"/>
        <v>#VALUE!</v>
      </c>
      <c r="J1300" s="128" t="str">
        <f t="shared" si="48"/>
        <v>#VALUE!</v>
      </c>
      <c r="K1300" s="128" t="str">
        <f t="shared" si="49"/>
        <v>#VALUE!</v>
      </c>
      <c r="L1300" s="128" t="str">
        <f t="shared" si="50"/>
        <v>#VALUE!</v>
      </c>
      <c r="M1300" s="128" t="str">
        <f t="shared" si="51"/>
        <v>#VALUE!</v>
      </c>
      <c r="N1300" s="128" t="str">
        <f t="shared" si="52"/>
        <v>#VALUE!</v>
      </c>
      <c r="O1300" s="128" t="str">
        <f t="shared" si="53"/>
        <v>#VALUE!</v>
      </c>
      <c r="P1300" s="4" t="str">
        <f t="shared" si="12"/>
        <v>NO RX</v>
      </c>
      <c r="Q1300" s="4" t="b">
        <v>0</v>
      </c>
      <c r="R1300" s="4" t="str">
        <f t="shared" si="54"/>
        <v>LOW</v>
      </c>
      <c r="S1300" s="3"/>
      <c r="T1300" s="136">
        <f t="shared" si="42"/>
        <v>44439</v>
      </c>
      <c r="U1300" s="4" t="str">
        <f t="shared" si="15"/>
        <v>DUE COMM</v>
      </c>
      <c r="V1300" s="4" t="str">
        <f t="shared" si="16"/>
        <v> </v>
      </c>
      <c r="W1300" s="123"/>
      <c r="X1300" s="123"/>
      <c r="Y1300" s="123"/>
      <c r="Z1300" s="123"/>
      <c r="AA1300" s="123"/>
      <c r="AB1300" s="123"/>
      <c r="AC1300" s="123"/>
      <c r="AD1300" s="123"/>
      <c r="AE1300" s="123"/>
    </row>
    <row r="1301">
      <c r="A1301" s="137">
        <v>14520.0</v>
      </c>
      <c r="B1301" s="138" t="s">
        <v>6913</v>
      </c>
      <c r="C1301" s="132" t="b">
        <v>1</v>
      </c>
      <c r="D1301" s="133">
        <v>44384.0</v>
      </c>
      <c r="E1301" s="128" t="str">
        <f t="shared" si="43"/>
        <v>#VALUE!</v>
      </c>
      <c r="F1301" s="128" t="str">
        <f t="shared" si="44"/>
        <v>#VALUE!</v>
      </c>
      <c r="G1301" s="134" t="str">
        <f t="shared" si="45"/>
        <v>OPI RX</v>
      </c>
      <c r="H1301" s="128" t="str">
        <f t="shared" si="46"/>
        <v>#VALUE!</v>
      </c>
      <c r="I1301" s="128" t="str">
        <f t="shared" si="47"/>
        <v>#VALUE!</v>
      </c>
      <c r="J1301" s="128" t="str">
        <f t="shared" si="48"/>
        <v>#VALUE!</v>
      </c>
      <c r="K1301" s="128" t="str">
        <f t="shared" si="49"/>
        <v>#VALUE!</v>
      </c>
      <c r="L1301" s="128" t="str">
        <f t="shared" si="50"/>
        <v>#VALUE!</v>
      </c>
      <c r="M1301" s="134" t="str">
        <f t="shared" si="51"/>
        <v>OPI RX</v>
      </c>
      <c r="N1301" s="128" t="str">
        <f t="shared" si="52"/>
        <v>#VALUE!</v>
      </c>
      <c r="O1301" s="128" t="str">
        <f t="shared" si="53"/>
        <v>#VALUE!</v>
      </c>
      <c r="P1301" s="135" t="str">
        <f t="shared" si="12"/>
        <v>OPIOIDS</v>
      </c>
      <c r="Q1301" s="4" t="b">
        <v>1</v>
      </c>
      <c r="R1301" s="135" t="str">
        <f t="shared" si="54"/>
        <v>HIGH</v>
      </c>
      <c r="S1301" s="3"/>
      <c r="T1301" s="136">
        <f t="shared" si="42"/>
        <v>44384</v>
      </c>
      <c r="U1301" s="4" t="str">
        <f t="shared" si="15"/>
        <v>DUE COMM</v>
      </c>
      <c r="V1301" s="4" t="str">
        <f t="shared" si="16"/>
        <v> </v>
      </c>
      <c r="W1301" s="123"/>
      <c r="X1301" s="123"/>
      <c r="Y1301" s="123"/>
      <c r="Z1301" s="123"/>
      <c r="AA1301" s="123"/>
      <c r="AB1301" s="123"/>
      <c r="AC1301" s="123"/>
      <c r="AD1301" s="123"/>
      <c r="AE1301" s="123"/>
    </row>
    <row r="1302">
      <c r="A1302" s="130">
        <v>14521.0</v>
      </c>
      <c r="B1302" s="131" t="s">
        <v>6914</v>
      </c>
      <c r="C1302" s="132" t="b">
        <v>1</v>
      </c>
      <c r="D1302" s="133">
        <v>44494.0</v>
      </c>
      <c r="E1302" s="128" t="str">
        <f t="shared" si="43"/>
        <v>#VALUE!</v>
      </c>
      <c r="F1302" s="134" t="str">
        <f t="shared" si="44"/>
        <v>OPI RX</v>
      </c>
      <c r="G1302" s="128" t="str">
        <f t="shared" si="45"/>
        <v>#VALUE!</v>
      </c>
      <c r="H1302" s="134" t="str">
        <f t="shared" si="46"/>
        <v>OPI RX</v>
      </c>
      <c r="I1302" s="128" t="str">
        <f t="shared" si="47"/>
        <v>#VALUE!</v>
      </c>
      <c r="J1302" s="128" t="str">
        <f t="shared" si="48"/>
        <v>#VALUE!</v>
      </c>
      <c r="K1302" s="128" t="str">
        <f t="shared" si="49"/>
        <v>#VALUE!</v>
      </c>
      <c r="L1302" s="128" t="str">
        <f t="shared" si="50"/>
        <v>#VALUE!</v>
      </c>
      <c r="M1302" s="128" t="str">
        <f t="shared" si="51"/>
        <v>#VALUE!</v>
      </c>
      <c r="N1302" s="128" t="str">
        <f t="shared" si="52"/>
        <v>#VALUE!</v>
      </c>
      <c r="O1302" s="128" t="str">
        <f t="shared" si="53"/>
        <v>#VALUE!</v>
      </c>
      <c r="P1302" s="135" t="str">
        <f t="shared" si="12"/>
        <v>OPIOIDS</v>
      </c>
      <c r="Q1302" s="4" t="b">
        <v>1</v>
      </c>
      <c r="R1302" s="135" t="str">
        <f t="shared" si="54"/>
        <v>HIGH</v>
      </c>
      <c r="S1302" s="3">
        <v>44247.0</v>
      </c>
      <c r="T1302" s="136">
        <f t="shared" si="42"/>
        <v>44494</v>
      </c>
      <c r="U1302" s="4" t="str">
        <f t="shared" si="15"/>
        <v> </v>
      </c>
      <c r="V1302" s="4" t="str">
        <f t="shared" si="16"/>
        <v> </v>
      </c>
      <c r="W1302" s="123"/>
      <c r="X1302" s="123"/>
      <c r="Y1302" s="123"/>
      <c r="Z1302" s="123"/>
      <c r="AA1302" s="123"/>
      <c r="AB1302" s="123"/>
      <c r="AC1302" s="123"/>
      <c r="AD1302" s="123"/>
      <c r="AE1302" s="123"/>
    </row>
    <row r="1303">
      <c r="A1303" s="142">
        <v>14525.0</v>
      </c>
      <c r="B1303" s="2" t="s">
        <v>6461</v>
      </c>
      <c r="C1303" s="124" t="b">
        <v>0</v>
      </c>
      <c r="D1303" s="3" t="s">
        <v>6461</v>
      </c>
      <c r="E1303" s="128" t="str">
        <f t="shared" si="43"/>
        <v>#VALUE!</v>
      </c>
      <c r="F1303" s="128" t="str">
        <f t="shared" si="44"/>
        <v>#VALUE!</v>
      </c>
      <c r="G1303" s="128" t="str">
        <f t="shared" si="45"/>
        <v>#VALUE!</v>
      </c>
      <c r="H1303" s="128" t="str">
        <f t="shared" si="46"/>
        <v>#VALUE!</v>
      </c>
      <c r="I1303" s="128" t="str">
        <f t="shared" si="47"/>
        <v>#VALUE!</v>
      </c>
      <c r="J1303" s="128" t="str">
        <f t="shared" si="48"/>
        <v>#VALUE!</v>
      </c>
      <c r="K1303" s="128" t="str">
        <f t="shared" si="49"/>
        <v>#VALUE!</v>
      </c>
      <c r="L1303" s="128" t="str">
        <f t="shared" si="50"/>
        <v>#VALUE!</v>
      </c>
      <c r="M1303" s="128" t="str">
        <f t="shared" si="51"/>
        <v>#VALUE!</v>
      </c>
      <c r="N1303" s="128" t="str">
        <f t="shared" si="52"/>
        <v>#VALUE!</v>
      </c>
      <c r="O1303" s="128" t="str">
        <f t="shared" si="53"/>
        <v>#VALUE!</v>
      </c>
      <c r="P1303" s="4" t="str">
        <f t="shared" si="12"/>
        <v>NO RX</v>
      </c>
      <c r="Q1303" s="4" t="b">
        <v>0</v>
      </c>
      <c r="R1303" s="4" t="str">
        <f t="shared" si="54"/>
        <v>LOW</v>
      </c>
      <c r="S1303" s="3"/>
      <c r="T1303" s="3" t="str">
        <f t="shared" si="42"/>
        <v> - </v>
      </c>
      <c r="U1303" s="4" t="str">
        <f t="shared" si="15"/>
        <v>DUE COMM</v>
      </c>
      <c r="V1303" s="4" t="str">
        <f t="shared" si="16"/>
        <v> </v>
      </c>
      <c r="W1303" s="123"/>
      <c r="X1303" s="123"/>
      <c r="Y1303" s="123"/>
      <c r="Z1303" s="123"/>
      <c r="AA1303" s="123"/>
      <c r="AB1303" s="123"/>
      <c r="AC1303" s="123"/>
      <c r="AD1303" s="123"/>
      <c r="AE1303" s="123"/>
    </row>
    <row r="1304">
      <c r="A1304" s="130">
        <v>14526.0</v>
      </c>
      <c r="B1304" s="131" t="s">
        <v>6552</v>
      </c>
      <c r="C1304" s="139" t="b">
        <v>1</v>
      </c>
      <c r="D1304" s="133">
        <v>44494.0</v>
      </c>
      <c r="E1304" s="128" t="str">
        <f t="shared" si="43"/>
        <v>#VALUE!</v>
      </c>
      <c r="F1304" s="128" t="str">
        <f t="shared" si="44"/>
        <v>#VALUE!</v>
      </c>
      <c r="G1304" s="128" t="str">
        <f t="shared" si="45"/>
        <v>#VALUE!</v>
      </c>
      <c r="H1304" s="128" t="str">
        <f t="shared" si="46"/>
        <v>#VALUE!</v>
      </c>
      <c r="I1304" s="128" t="str">
        <f t="shared" si="47"/>
        <v>#VALUE!</v>
      </c>
      <c r="J1304" s="128" t="str">
        <f t="shared" si="48"/>
        <v>#VALUE!</v>
      </c>
      <c r="K1304" s="128" t="str">
        <f t="shared" si="49"/>
        <v>#VALUE!</v>
      </c>
      <c r="L1304" s="128" t="str">
        <f t="shared" si="50"/>
        <v>#VALUE!</v>
      </c>
      <c r="M1304" s="134" t="str">
        <f t="shared" si="51"/>
        <v>OPI RX</v>
      </c>
      <c r="N1304" s="128" t="str">
        <f t="shared" si="52"/>
        <v>#VALUE!</v>
      </c>
      <c r="O1304" s="128" t="str">
        <f t="shared" si="53"/>
        <v>#VALUE!</v>
      </c>
      <c r="P1304" s="135" t="str">
        <f t="shared" si="12"/>
        <v>OPIOIDS</v>
      </c>
      <c r="Q1304" s="2" t="b">
        <v>0</v>
      </c>
      <c r="R1304" s="4" t="str">
        <f t="shared" si="54"/>
        <v>LOW</v>
      </c>
      <c r="S1304" s="3">
        <v>44256.0</v>
      </c>
      <c r="T1304" s="136">
        <f t="shared" si="42"/>
        <v>44494</v>
      </c>
      <c r="U1304" s="4" t="str">
        <f t="shared" si="15"/>
        <v> </v>
      </c>
      <c r="V1304" s="4" t="str">
        <f t="shared" si="16"/>
        <v> </v>
      </c>
      <c r="W1304" s="123"/>
      <c r="X1304" s="123"/>
      <c r="Y1304" s="123"/>
      <c r="Z1304" s="123"/>
      <c r="AA1304" s="123"/>
      <c r="AB1304" s="123"/>
      <c r="AC1304" s="123"/>
      <c r="AD1304" s="123"/>
      <c r="AE1304" s="123"/>
    </row>
    <row r="1305">
      <c r="A1305" s="137">
        <v>14537.0</v>
      </c>
      <c r="B1305" s="131" t="s">
        <v>6461</v>
      </c>
      <c r="C1305" s="139" t="b">
        <v>1</v>
      </c>
      <c r="D1305" s="133">
        <v>44442.0</v>
      </c>
      <c r="E1305" s="128" t="str">
        <f t="shared" si="43"/>
        <v>#VALUE!</v>
      </c>
      <c r="F1305" s="128" t="str">
        <f t="shared" si="44"/>
        <v>#VALUE!</v>
      </c>
      <c r="G1305" s="128" t="str">
        <f t="shared" si="45"/>
        <v>#VALUE!</v>
      </c>
      <c r="H1305" s="128" t="str">
        <f t="shared" si="46"/>
        <v>#VALUE!</v>
      </c>
      <c r="I1305" s="128" t="str">
        <f t="shared" si="47"/>
        <v>#VALUE!</v>
      </c>
      <c r="J1305" s="128" t="str">
        <f t="shared" si="48"/>
        <v>#VALUE!</v>
      </c>
      <c r="K1305" s="128" t="str">
        <f t="shared" si="49"/>
        <v>#VALUE!</v>
      </c>
      <c r="L1305" s="128" t="str">
        <f t="shared" si="50"/>
        <v>#VALUE!</v>
      </c>
      <c r="M1305" s="128" t="str">
        <f t="shared" si="51"/>
        <v>#VALUE!</v>
      </c>
      <c r="N1305" s="128" t="str">
        <f t="shared" si="52"/>
        <v>#VALUE!</v>
      </c>
      <c r="O1305" s="128" t="str">
        <f t="shared" si="53"/>
        <v>#VALUE!</v>
      </c>
      <c r="P1305" s="4" t="str">
        <f t="shared" si="12"/>
        <v>NO RX</v>
      </c>
      <c r="Q1305" s="4" t="b">
        <v>0</v>
      </c>
      <c r="R1305" s="4" t="str">
        <f t="shared" si="54"/>
        <v>LOW</v>
      </c>
      <c r="S1305" s="3"/>
      <c r="T1305" s="136">
        <f t="shared" si="42"/>
        <v>44442</v>
      </c>
      <c r="U1305" s="4" t="str">
        <f t="shared" si="15"/>
        <v>DUE COMM</v>
      </c>
      <c r="V1305" s="4" t="str">
        <f t="shared" si="16"/>
        <v> </v>
      </c>
      <c r="W1305" s="123"/>
      <c r="X1305" s="123"/>
      <c r="Y1305" s="123"/>
      <c r="Z1305" s="123"/>
      <c r="AA1305" s="123"/>
      <c r="AB1305" s="123"/>
      <c r="AC1305" s="123"/>
      <c r="AD1305" s="123"/>
      <c r="AE1305" s="123"/>
    </row>
    <row r="1306">
      <c r="A1306" s="137">
        <v>14541.0</v>
      </c>
      <c r="B1306" s="138" t="s">
        <v>6463</v>
      </c>
      <c r="C1306" s="139" t="b">
        <v>1</v>
      </c>
      <c r="D1306" s="133">
        <v>44533.0</v>
      </c>
      <c r="E1306" s="128" t="str">
        <f t="shared" si="43"/>
        <v>#VALUE!</v>
      </c>
      <c r="F1306" s="134" t="str">
        <f t="shared" si="44"/>
        <v>OPI RX</v>
      </c>
      <c r="G1306" s="128" t="str">
        <f t="shared" si="45"/>
        <v>#VALUE!</v>
      </c>
      <c r="H1306" s="128" t="str">
        <f t="shared" si="46"/>
        <v>#VALUE!</v>
      </c>
      <c r="I1306" s="128" t="str">
        <f t="shared" si="47"/>
        <v>#VALUE!</v>
      </c>
      <c r="J1306" s="128" t="str">
        <f t="shared" si="48"/>
        <v>#VALUE!</v>
      </c>
      <c r="K1306" s="128" t="str">
        <f t="shared" si="49"/>
        <v>#VALUE!</v>
      </c>
      <c r="L1306" s="128" t="str">
        <f t="shared" si="50"/>
        <v>#VALUE!</v>
      </c>
      <c r="M1306" s="128" t="str">
        <f t="shared" si="51"/>
        <v>#VALUE!</v>
      </c>
      <c r="N1306" s="128" t="str">
        <f t="shared" si="52"/>
        <v>#VALUE!</v>
      </c>
      <c r="O1306" s="128" t="str">
        <f t="shared" si="53"/>
        <v>#VALUE!</v>
      </c>
      <c r="P1306" s="135" t="str">
        <f t="shared" si="12"/>
        <v>OPIOIDS</v>
      </c>
      <c r="Q1306" s="4" t="b">
        <v>0</v>
      </c>
      <c r="R1306" s="4" t="str">
        <f t="shared" si="54"/>
        <v>LOW</v>
      </c>
      <c r="S1306" s="3">
        <v>44263.0</v>
      </c>
      <c r="T1306" s="136">
        <f t="shared" si="42"/>
        <v>44533</v>
      </c>
      <c r="U1306" s="4" t="str">
        <f t="shared" si="15"/>
        <v> </v>
      </c>
      <c r="V1306" s="4" t="str">
        <f t="shared" si="16"/>
        <v> </v>
      </c>
      <c r="W1306" s="123"/>
      <c r="X1306" s="123"/>
      <c r="Y1306" s="123"/>
      <c r="Z1306" s="123"/>
      <c r="AA1306" s="123"/>
      <c r="AB1306" s="123"/>
      <c r="AC1306" s="123"/>
      <c r="AD1306" s="123"/>
      <c r="AE1306" s="123"/>
    </row>
    <row r="1307">
      <c r="A1307" s="137">
        <v>14543.0</v>
      </c>
      <c r="B1307" s="131" t="s">
        <v>6915</v>
      </c>
      <c r="C1307" s="139" t="b">
        <v>1</v>
      </c>
      <c r="D1307" s="133">
        <v>44405.0</v>
      </c>
      <c r="E1307" s="134" t="str">
        <f t="shared" si="43"/>
        <v>OPI RX</v>
      </c>
      <c r="F1307" s="128" t="str">
        <f t="shared" si="44"/>
        <v>#VALUE!</v>
      </c>
      <c r="G1307" s="128" t="str">
        <f t="shared" si="45"/>
        <v>#VALUE!</v>
      </c>
      <c r="H1307" s="128" t="str">
        <f t="shared" si="46"/>
        <v>#VALUE!</v>
      </c>
      <c r="I1307" s="128" t="str">
        <f t="shared" si="47"/>
        <v>#VALUE!</v>
      </c>
      <c r="J1307" s="128" t="str">
        <f t="shared" si="48"/>
        <v>#VALUE!</v>
      </c>
      <c r="K1307" s="128" t="str">
        <f t="shared" si="49"/>
        <v>#VALUE!</v>
      </c>
      <c r="L1307" s="128" t="str">
        <f t="shared" si="50"/>
        <v>#VALUE!</v>
      </c>
      <c r="M1307" s="134" t="str">
        <f t="shared" si="51"/>
        <v>OPI RX</v>
      </c>
      <c r="N1307" s="128" t="str">
        <f t="shared" si="52"/>
        <v>#VALUE!</v>
      </c>
      <c r="O1307" s="128" t="str">
        <f t="shared" si="53"/>
        <v>#VALUE!</v>
      </c>
      <c r="P1307" s="135" t="str">
        <f t="shared" si="12"/>
        <v>OPIOIDS</v>
      </c>
      <c r="Q1307" s="4" t="b">
        <v>1</v>
      </c>
      <c r="R1307" s="135" t="str">
        <f t="shared" si="54"/>
        <v>HIGH</v>
      </c>
      <c r="S1307" s="3"/>
      <c r="T1307" s="136">
        <f t="shared" si="42"/>
        <v>44405</v>
      </c>
      <c r="U1307" s="4" t="str">
        <f t="shared" si="15"/>
        <v>DUE COMM</v>
      </c>
      <c r="V1307" s="4" t="str">
        <f t="shared" si="16"/>
        <v> </v>
      </c>
      <c r="W1307" s="123"/>
      <c r="X1307" s="123"/>
      <c r="Y1307" s="123"/>
      <c r="Z1307" s="123"/>
      <c r="AA1307" s="123"/>
      <c r="AB1307" s="123"/>
      <c r="AC1307" s="123"/>
      <c r="AD1307" s="123"/>
      <c r="AE1307" s="123"/>
    </row>
    <row r="1308">
      <c r="A1308" s="142">
        <v>14549.0</v>
      </c>
      <c r="B1308" s="143" t="s">
        <v>6916</v>
      </c>
      <c r="C1308" s="124" t="b">
        <v>0</v>
      </c>
      <c r="D1308" s="3" t="s">
        <v>6461</v>
      </c>
      <c r="E1308" s="128" t="str">
        <f t="shared" si="43"/>
        <v>#VALUE!</v>
      </c>
      <c r="F1308" s="128" t="str">
        <f t="shared" si="44"/>
        <v>#VALUE!</v>
      </c>
      <c r="G1308" s="134" t="str">
        <f t="shared" si="45"/>
        <v>OPI RX</v>
      </c>
      <c r="H1308" s="128" t="str">
        <f t="shared" si="46"/>
        <v>#VALUE!</v>
      </c>
      <c r="I1308" s="128" t="str">
        <f t="shared" si="47"/>
        <v>#VALUE!</v>
      </c>
      <c r="J1308" s="128" t="str">
        <f t="shared" si="48"/>
        <v>#VALUE!</v>
      </c>
      <c r="K1308" s="128" t="str">
        <f t="shared" si="49"/>
        <v>#VALUE!</v>
      </c>
      <c r="L1308" s="128" t="str">
        <f t="shared" si="50"/>
        <v>#VALUE!</v>
      </c>
      <c r="M1308" s="128" t="str">
        <f t="shared" si="51"/>
        <v>#VALUE!</v>
      </c>
      <c r="N1308" s="128" t="str">
        <f t="shared" si="52"/>
        <v>#VALUE!</v>
      </c>
      <c r="O1308" s="128" t="str">
        <f t="shared" si="53"/>
        <v>#VALUE!</v>
      </c>
      <c r="P1308" s="135" t="str">
        <f t="shared" si="12"/>
        <v>OPIOIDS</v>
      </c>
      <c r="Q1308" s="4" t="b">
        <v>0</v>
      </c>
      <c r="R1308" s="4" t="str">
        <f t="shared" si="54"/>
        <v>LOW</v>
      </c>
      <c r="S1308" s="3"/>
      <c r="T1308" s="3" t="str">
        <f t="shared" si="42"/>
        <v> - </v>
      </c>
      <c r="U1308" s="4" t="str">
        <f t="shared" si="15"/>
        <v>DUE COMM</v>
      </c>
      <c r="V1308" s="4" t="str">
        <f t="shared" si="16"/>
        <v> </v>
      </c>
      <c r="W1308" s="123"/>
      <c r="X1308" s="123"/>
      <c r="Y1308" s="123"/>
      <c r="Z1308" s="123"/>
      <c r="AA1308" s="123"/>
      <c r="AB1308" s="123"/>
      <c r="AC1308" s="123"/>
      <c r="AD1308" s="123"/>
      <c r="AE1308" s="123"/>
    </row>
    <row r="1309">
      <c r="A1309" s="142">
        <v>14551.0</v>
      </c>
      <c r="B1309" s="2" t="s">
        <v>6613</v>
      </c>
      <c r="C1309" s="122" t="b">
        <v>0</v>
      </c>
      <c r="D1309" s="3" t="s">
        <v>6461</v>
      </c>
      <c r="E1309" s="128" t="str">
        <f t="shared" si="43"/>
        <v>#VALUE!</v>
      </c>
      <c r="F1309" s="128" t="str">
        <f t="shared" si="44"/>
        <v>#VALUE!</v>
      </c>
      <c r="G1309" s="128" t="str">
        <f t="shared" si="45"/>
        <v>#VALUE!</v>
      </c>
      <c r="H1309" s="128" t="str">
        <f t="shared" si="46"/>
        <v>#VALUE!</v>
      </c>
      <c r="I1309" s="128" t="str">
        <f t="shared" si="47"/>
        <v>#VALUE!</v>
      </c>
      <c r="J1309" s="128" t="str">
        <f t="shared" si="48"/>
        <v>#VALUE!</v>
      </c>
      <c r="K1309" s="128" t="str">
        <f t="shared" si="49"/>
        <v>#VALUE!</v>
      </c>
      <c r="L1309" s="128" t="str">
        <f t="shared" si="50"/>
        <v>#VALUE!</v>
      </c>
      <c r="M1309" s="128" t="str">
        <f t="shared" si="51"/>
        <v>#VALUE!</v>
      </c>
      <c r="N1309" s="128" t="str">
        <f t="shared" si="52"/>
        <v>#VALUE!</v>
      </c>
      <c r="O1309" s="128" t="str">
        <f t="shared" si="53"/>
        <v>#VALUE!</v>
      </c>
      <c r="P1309" s="4" t="str">
        <f t="shared" si="12"/>
        <v>NO RX</v>
      </c>
      <c r="Q1309" s="4" t="b">
        <v>0</v>
      </c>
      <c r="R1309" s="4" t="str">
        <f t="shared" si="54"/>
        <v>LOW</v>
      </c>
      <c r="S1309" s="3"/>
      <c r="T1309" s="3" t="str">
        <f t="shared" si="42"/>
        <v> - </v>
      </c>
      <c r="U1309" s="4" t="str">
        <f t="shared" si="15"/>
        <v>DUE COMM</v>
      </c>
      <c r="V1309" s="4" t="str">
        <f t="shared" si="16"/>
        <v> </v>
      </c>
      <c r="W1309" s="123"/>
      <c r="X1309" s="123"/>
      <c r="Y1309" s="123"/>
      <c r="Z1309" s="123"/>
      <c r="AA1309" s="123"/>
      <c r="AB1309" s="123"/>
      <c r="AC1309" s="123"/>
      <c r="AD1309" s="123"/>
      <c r="AE1309" s="123"/>
    </row>
    <row r="1310">
      <c r="A1310" s="137">
        <v>14554.0</v>
      </c>
      <c r="B1310" s="138" t="s">
        <v>6917</v>
      </c>
      <c r="C1310" s="139" t="b">
        <v>1</v>
      </c>
      <c r="D1310" s="133">
        <v>44467.0</v>
      </c>
      <c r="E1310" s="128" t="str">
        <f t="shared" si="43"/>
        <v>#VALUE!</v>
      </c>
      <c r="F1310" s="134" t="str">
        <f t="shared" si="44"/>
        <v>OPI RX</v>
      </c>
      <c r="G1310" s="128" t="str">
        <f t="shared" si="45"/>
        <v>#VALUE!</v>
      </c>
      <c r="H1310" s="128" t="str">
        <f t="shared" si="46"/>
        <v>#VALUE!</v>
      </c>
      <c r="I1310" s="128" t="str">
        <f t="shared" si="47"/>
        <v>#VALUE!</v>
      </c>
      <c r="J1310" s="128" t="str">
        <f t="shared" si="48"/>
        <v>#VALUE!</v>
      </c>
      <c r="K1310" s="128" t="str">
        <f t="shared" si="49"/>
        <v>#VALUE!</v>
      </c>
      <c r="L1310" s="128" t="str">
        <f t="shared" si="50"/>
        <v>#VALUE!</v>
      </c>
      <c r="M1310" s="128" t="str">
        <f t="shared" si="51"/>
        <v>#VALUE!</v>
      </c>
      <c r="N1310" s="128" t="str">
        <f t="shared" si="52"/>
        <v>#VALUE!</v>
      </c>
      <c r="O1310" s="128" t="str">
        <f t="shared" si="53"/>
        <v>#VALUE!</v>
      </c>
      <c r="P1310" s="135" t="str">
        <f t="shared" si="12"/>
        <v>OPIOIDS</v>
      </c>
      <c r="Q1310" s="4" t="b">
        <v>1</v>
      </c>
      <c r="R1310" s="135" t="str">
        <f t="shared" si="54"/>
        <v>HIGH</v>
      </c>
      <c r="S1310" s="3">
        <v>44263.0</v>
      </c>
      <c r="T1310" s="136">
        <f t="shared" si="42"/>
        <v>44467</v>
      </c>
      <c r="U1310" s="4" t="str">
        <f t="shared" si="15"/>
        <v> </v>
      </c>
      <c r="V1310" s="4" t="str">
        <f t="shared" si="16"/>
        <v> </v>
      </c>
      <c r="W1310" s="123"/>
      <c r="X1310" s="123"/>
      <c r="Y1310" s="123"/>
      <c r="Z1310" s="123"/>
      <c r="AA1310" s="123"/>
      <c r="AB1310" s="123"/>
      <c r="AC1310" s="123"/>
      <c r="AD1310" s="123"/>
      <c r="AE1310" s="123"/>
    </row>
    <row r="1311">
      <c r="A1311" s="142">
        <v>14559.0</v>
      </c>
      <c r="B1311" s="2" t="s">
        <v>6461</v>
      </c>
      <c r="C1311" s="124" t="b">
        <v>0</v>
      </c>
      <c r="D1311" s="3" t="s">
        <v>6461</v>
      </c>
      <c r="E1311" s="128" t="str">
        <f t="shared" si="43"/>
        <v>#VALUE!</v>
      </c>
      <c r="F1311" s="128" t="str">
        <f t="shared" si="44"/>
        <v>#VALUE!</v>
      </c>
      <c r="G1311" s="128" t="str">
        <f t="shared" si="45"/>
        <v>#VALUE!</v>
      </c>
      <c r="H1311" s="128" t="str">
        <f t="shared" si="46"/>
        <v>#VALUE!</v>
      </c>
      <c r="I1311" s="128" t="str">
        <f t="shared" si="47"/>
        <v>#VALUE!</v>
      </c>
      <c r="J1311" s="128" t="str">
        <f t="shared" si="48"/>
        <v>#VALUE!</v>
      </c>
      <c r="K1311" s="128" t="str">
        <f t="shared" si="49"/>
        <v>#VALUE!</v>
      </c>
      <c r="L1311" s="128" t="str">
        <f t="shared" si="50"/>
        <v>#VALUE!</v>
      </c>
      <c r="M1311" s="128" t="str">
        <f t="shared" si="51"/>
        <v>#VALUE!</v>
      </c>
      <c r="N1311" s="128" t="str">
        <f t="shared" si="52"/>
        <v>#VALUE!</v>
      </c>
      <c r="O1311" s="128" t="str">
        <f t="shared" si="53"/>
        <v>#VALUE!</v>
      </c>
      <c r="P1311" s="4" t="str">
        <f t="shared" si="12"/>
        <v>NO RX</v>
      </c>
      <c r="Q1311" s="4" t="b">
        <v>0</v>
      </c>
      <c r="R1311" s="4" t="str">
        <f t="shared" si="54"/>
        <v>LOW</v>
      </c>
      <c r="S1311" s="3"/>
      <c r="T1311" s="3" t="str">
        <f t="shared" si="42"/>
        <v> - </v>
      </c>
      <c r="U1311" s="4" t="str">
        <f t="shared" si="15"/>
        <v>DUE COMM</v>
      </c>
      <c r="V1311" s="4" t="str">
        <f t="shared" si="16"/>
        <v> </v>
      </c>
      <c r="W1311" s="123"/>
      <c r="X1311" s="123"/>
      <c r="Y1311" s="123"/>
      <c r="Z1311" s="123"/>
      <c r="AA1311" s="123"/>
      <c r="AB1311" s="123"/>
      <c r="AC1311" s="123"/>
      <c r="AD1311" s="123"/>
      <c r="AE1311" s="123"/>
    </row>
    <row r="1312">
      <c r="A1312" s="142">
        <v>14560.0</v>
      </c>
      <c r="B1312" s="143" t="s">
        <v>6463</v>
      </c>
      <c r="C1312" s="124" t="b">
        <v>0</v>
      </c>
      <c r="D1312" s="3" t="s">
        <v>6461</v>
      </c>
      <c r="E1312" s="128" t="str">
        <f t="shared" si="43"/>
        <v>#VALUE!</v>
      </c>
      <c r="F1312" s="134" t="str">
        <f t="shared" si="44"/>
        <v>OPI RX</v>
      </c>
      <c r="G1312" s="128" t="str">
        <f t="shared" si="45"/>
        <v>#VALUE!</v>
      </c>
      <c r="H1312" s="128" t="str">
        <f t="shared" si="46"/>
        <v>#VALUE!</v>
      </c>
      <c r="I1312" s="128" t="str">
        <f t="shared" si="47"/>
        <v>#VALUE!</v>
      </c>
      <c r="J1312" s="128" t="str">
        <f t="shared" si="48"/>
        <v>#VALUE!</v>
      </c>
      <c r="K1312" s="128" t="str">
        <f t="shared" si="49"/>
        <v>#VALUE!</v>
      </c>
      <c r="L1312" s="128" t="str">
        <f t="shared" si="50"/>
        <v>#VALUE!</v>
      </c>
      <c r="M1312" s="128" t="str">
        <f t="shared" si="51"/>
        <v>#VALUE!</v>
      </c>
      <c r="N1312" s="128" t="str">
        <f t="shared" si="52"/>
        <v>#VALUE!</v>
      </c>
      <c r="O1312" s="128" t="str">
        <f t="shared" si="53"/>
        <v>#VALUE!</v>
      </c>
      <c r="P1312" s="135" t="str">
        <f t="shared" si="12"/>
        <v>OPIOIDS</v>
      </c>
      <c r="Q1312" s="4" t="b">
        <v>0</v>
      </c>
      <c r="R1312" s="4" t="str">
        <f t="shared" si="54"/>
        <v>LOW</v>
      </c>
      <c r="S1312" s="3"/>
      <c r="T1312" s="3" t="str">
        <f t="shared" si="42"/>
        <v> - </v>
      </c>
      <c r="U1312" s="4" t="str">
        <f t="shared" si="15"/>
        <v>DUE COMM</v>
      </c>
      <c r="V1312" s="4" t="str">
        <f t="shared" si="16"/>
        <v> </v>
      </c>
      <c r="W1312" s="123"/>
      <c r="X1312" s="123"/>
      <c r="Y1312" s="123"/>
      <c r="Z1312" s="123"/>
      <c r="AA1312" s="123"/>
      <c r="AB1312" s="123"/>
      <c r="AC1312" s="123"/>
      <c r="AD1312" s="123"/>
      <c r="AE1312" s="123"/>
    </row>
    <row r="1313">
      <c r="A1313" s="137">
        <v>14567.0</v>
      </c>
      <c r="B1313" s="138" t="s">
        <v>6687</v>
      </c>
      <c r="C1313" s="139" t="b">
        <v>1</v>
      </c>
      <c r="D1313" s="133">
        <v>44483.0</v>
      </c>
      <c r="E1313" s="128" t="str">
        <f t="shared" si="43"/>
        <v>#VALUE!</v>
      </c>
      <c r="F1313" s="134" t="str">
        <f t="shared" si="44"/>
        <v>OPI RX</v>
      </c>
      <c r="G1313" s="128" t="str">
        <f t="shared" si="45"/>
        <v>#VALUE!</v>
      </c>
      <c r="H1313" s="128" t="str">
        <f t="shared" si="46"/>
        <v>#VALUE!</v>
      </c>
      <c r="I1313" s="128" t="str">
        <f t="shared" si="47"/>
        <v>#VALUE!</v>
      </c>
      <c r="J1313" s="128" t="str">
        <f t="shared" si="48"/>
        <v>#VALUE!</v>
      </c>
      <c r="K1313" s="128" t="str">
        <f t="shared" si="49"/>
        <v>#VALUE!</v>
      </c>
      <c r="L1313" s="128" t="str">
        <f t="shared" si="50"/>
        <v>#VALUE!</v>
      </c>
      <c r="M1313" s="128" t="str">
        <f t="shared" si="51"/>
        <v>#VALUE!</v>
      </c>
      <c r="N1313" s="128" t="str">
        <f t="shared" si="52"/>
        <v>#VALUE!</v>
      </c>
      <c r="O1313" s="128" t="str">
        <f t="shared" si="53"/>
        <v>#VALUE!</v>
      </c>
      <c r="P1313" s="135" t="str">
        <f t="shared" si="12"/>
        <v>OPIOIDS</v>
      </c>
      <c r="Q1313" s="4" t="b">
        <v>0</v>
      </c>
      <c r="R1313" s="4" t="str">
        <f t="shared" si="54"/>
        <v>LOW</v>
      </c>
      <c r="S1313" s="3">
        <v>44258.0</v>
      </c>
      <c r="T1313" s="136">
        <f t="shared" si="42"/>
        <v>44483</v>
      </c>
      <c r="U1313" s="4" t="str">
        <f t="shared" si="15"/>
        <v> </v>
      </c>
      <c r="V1313" s="4" t="str">
        <f t="shared" si="16"/>
        <v> </v>
      </c>
      <c r="W1313" s="123"/>
      <c r="X1313" s="123"/>
      <c r="Y1313" s="123"/>
      <c r="Z1313" s="123"/>
      <c r="AA1313" s="123"/>
      <c r="AB1313" s="123"/>
      <c r="AC1313" s="123"/>
      <c r="AD1313" s="123"/>
      <c r="AE1313" s="123"/>
    </row>
    <row r="1314">
      <c r="A1314" s="142">
        <v>14569.0</v>
      </c>
      <c r="B1314" s="143" t="s">
        <v>6483</v>
      </c>
      <c r="C1314" s="124" t="b">
        <v>0</v>
      </c>
      <c r="D1314" s="3" t="s">
        <v>6461</v>
      </c>
      <c r="E1314" s="128" t="str">
        <f t="shared" si="43"/>
        <v>#VALUE!</v>
      </c>
      <c r="F1314" s="128" t="str">
        <f t="shared" si="44"/>
        <v>#VALUE!</v>
      </c>
      <c r="G1314" s="128" t="str">
        <f t="shared" si="45"/>
        <v>#VALUE!</v>
      </c>
      <c r="H1314" s="128" t="str">
        <f t="shared" si="46"/>
        <v>#VALUE!</v>
      </c>
      <c r="I1314" s="128" t="str">
        <f t="shared" si="47"/>
        <v>#VALUE!</v>
      </c>
      <c r="J1314" s="128" t="str">
        <f t="shared" si="48"/>
        <v>#VALUE!</v>
      </c>
      <c r="K1314" s="128" t="str">
        <f t="shared" si="49"/>
        <v>#VALUE!</v>
      </c>
      <c r="L1314" s="128" t="str">
        <f t="shared" si="50"/>
        <v>#VALUE!</v>
      </c>
      <c r="M1314" s="128" t="str">
        <f t="shared" si="51"/>
        <v>#VALUE!</v>
      </c>
      <c r="N1314" s="128" t="str">
        <f t="shared" si="52"/>
        <v>#VALUE!</v>
      </c>
      <c r="O1314" s="128" t="str">
        <f t="shared" si="53"/>
        <v>#VALUE!</v>
      </c>
      <c r="P1314" s="4" t="str">
        <f t="shared" si="12"/>
        <v>NO RX</v>
      </c>
      <c r="Q1314" s="4" t="b">
        <v>0</v>
      </c>
      <c r="R1314" s="4" t="str">
        <f t="shared" si="54"/>
        <v>LOW</v>
      </c>
      <c r="S1314" s="3"/>
      <c r="T1314" s="3" t="str">
        <f t="shared" si="42"/>
        <v> - </v>
      </c>
      <c r="U1314" s="4" t="str">
        <f t="shared" si="15"/>
        <v>DUE COMM</v>
      </c>
      <c r="V1314" s="4" t="str">
        <f t="shared" si="16"/>
        <v> </v>
      </c>
      <c r="W1314" s="123"/>
      <c r="X1314" s="123"/>
      <c r="Y1314" s="123"/>
      <c r="Z1314" s="123"/>
      <c r="AA1314" s="123"/>
      <c r="AB1314" s="123"/>
      <c r="AC1314" s="123"/>
      <c r="AD1314" s="123"/>
      <c r="AE1314" s="123"/>
    </row>
    <row r="1315">
      <c r="A1315" s="142">
        <v>14570.0</v>
      </c>
      <c r="B1315" s="143" t="s">
        <v>6646</v>
      </c>
      <c r="C1315" s="122" t="b">
        <v>0</v>
      </c>
      <c r="D1315" s="3" t="s">
        <v>6461</v>
      </c>
      <c r="E1315" s="128" t="str">
        <f t="shared" si="43"/>
        <v>#VALUE!</v>
      </c>
      <c r="F1315" s="128" t="str">
        <f t="shared" si="44"/>
        <v>#VALUE!</v>
      </c>
      <c r="G1315" s="128" t="str">
        <f t="shared" si="45"/>
        <v>#VALUE!</v>
      </c>
      <c r="H1315" s="128" t="str">
        <f t="shared" si="46"/>
        <v>#VALUE!</v>
      </c>
      <c r="I1315" s="128" t="str">
        <f t="shared" si="47"/>
        <v>#VALUE!</v>
      </c>
      <c r="J1315" s="128" t="str">
        <f t="shared" si="48"/>
        <v>#VALUE!</v>
      </c>
      <c r="K1315" s="128" t="str">
        <f t="shared" si="49"/>
        <v>#VALUE!</v>
      </c>
      <c r="L1315" s="128" t="str">
        <f t="shared" si="50"/>
        <v>#VALUE!</v>
      </c>
      <c r="M1315" s="128" t="str">
        <f t="shared" si="51"/>
        <v>#VALUE!</v>
      </c>
      <c r="N1315" s="128" t="str">
        <f t="shared" si="52"/>
        <v>#VALUE!</v>
      </c>
      <c r="O1315" s="128" t="str">
        <f t="shared" si="53"/>
        <v>#VALUE!</v>
      </c>
      <c r="P1315" s="4" t="str">
        <f t="shared" si="12"/>
        <v>NO RX</v>
      </c>
      <c r="Q1315" s="4" t="b">
        <v>0</v>
      </c>
      <c r="R1315" s="4" t="str">
        <f t="shared" si="54"/>
        <v>LOW</v>
      </c>
      <c r="S1315" s="3"/>
      <c r="T1315" s="3" t="str">
        <f t="shared" si="42"/>
        <v> - </v>
      </c>
      <c r="U1315" s="4" t="str">
        <f t="shared" si="15"/>
        <v>DUE COMM</v>
      </c>
      <c r="V1315" s="4" t="str">
        <f t="shared" si="16"/>
        <v> </v>
      </c>
      <c r="W1315" s="123"/>
      <c r="X1315" s="123"/>
      <c r="Y1315" s="123"/>
      <c r="Z1315" s="123"/>
      <c r="AA1315" s="123"/>
      <c r="AB1315" s="123"/>
      <c r="AC1315" s="123"/>
      <c r="AD1315" s="123"/>
      <c r="AE1315" s="123"/>
    </row>
    <row r="1316">
      <c r="A1316" s="137">
        <v>14571.0</v>
      </c>
      <c r="B1316" s="138" t="s">
        <v>6483</v>
      </c>
      <c r="C1316" s="132" t="b">
        <v>1</v>
      </c>
      <c r="D1316" s="133">
        <v>44384.0</v>
      </c>
      <c r="E1316" s="128" t="str">
        <f t="shared" si="43"/>
        <v>#VALUE!</v>
      </c>
      <c r="F1316" s="128" t="str">
        <f t="shared" si="44"/>
        <v>#VALUE!</v>
      </c>
      <c r="G1316" s="128" t="str">
        <f t="shared" si="45"/>
        <v>#VALUE!</v>
      </c>
      <c r="H1316" s="128" t="str">
        <f t="shared" si="46"/>
        <v>#VALUE!</v>
      </c>
      <c r="I1316" s="128" t="str">
        <f t="shared" si="47"/>
        <v>#VALUE!</v>
      </c>
      <c r="J1316" s="128" t="str">
        <f t="shared" si="48"/>
        <v>#VALUE!</v>
      </c>
      <c r="K1316" s="128" t="str">
        <f t="shared" si="49"/>
        <v>#VALUE!</v>
      </c>
      <c r="L1316" s="128" t="str">
        <f t="shared" si="50"/>
        <v>#VALUE!</v>
      </c>
      <c r="M1316" s="128" t="str">
        <f t="shared" si="51"/>
        <v>#VALUE!</v>
      </c>
      <c r="N1316" s="128" t="str">
        <f t="shared" si="52"/>
        <v>#VALUE!</v>
      </c>
      <c r="O1316" s="128" t="str">
        <f t="shared" si="53"/>
        <v>#VALUE!</v>
      </c>
      <c r="P1316" s="4" t="str">
        <f t="shared" si="12"/>
        <v>NO RX</v>
      </c>
      <c r="Q1316" s="4" t="b">
        <v>0</v>
      </c>
      <c r="R1316" s="4" t="str">
        <f t="shared" si="54"/>
        <v>LOW</v>
      </c>
      <c r="S1316" s="3"/>
      <c r="T1316" s="136">
        <f t="shared" si="42"/>
        <v>44384</v>
      </c>
      <c r="U1316" s="4" t="str">
        <f t="shared" si="15"/>
        <v>DUE COMM</v>
      </c>
      <c r="V1316" s="4" t="str">
        <f t="shared" si="16"/>
        <v> </v>
      </c>
      <c r="W1316" s="123"/>
      <c r="X1316" s="123"/>
      <c r="Y1316" s="123"/>
      <c r="Z1316" s="123"/>
      <c r="AA1316" s="123"/>
      <c r="AB1316" s="123"/>
      <c r="AC1316" s="123"/>
      <c r="AD1316" s="123"/>
      <c r="AE1316" s="123"/>
    </row>
    <row r="1317">
      <c r="A1317" s="142">
        <v>14573.0</v>
      </c>
      <c r="B1317" s="143" t="s">
        <v>6465</v>
      </c>
      <c r="C1317" s="124" t="b">
        <v>0</v>
      </c>
      <c r="D1317" s="3" t="s">
        <v>6461</v>
      </c>
      <c r="E1317" s="134" t="str">
        <f t="shared" si="43"/>
        <v>OPI RX</v>
      </c>
      <c r="F1317" s="128" t="str">
        <f t="shared" si="44"/>
        <v>#VALUE!</v>
      </c>
      <c r="G1317" s="128" t="str">
        <f t="shared" si="45"/>
        <v>#VALUE!</v>
      </c>
      <c r="H1317" s="128" t="str">
        <f t="shared" si="46"/>
        <v>#VALUE!</v>
      </c>
      <c r="I1317" s="128" t="str">
        <f t="shared" si="47"/>
        <v>#VALUE!</v>
      </c>
      <c r="J1317" s="128" t="str">
        <f t="shared" si="48"/>
        <v>#VALUE!</v>
      </c>
      <c r="K1317" s="128" t="str">
        <f t="shared" si="49"/>
        <v>#VALUE!</v>
      </c>
      <c r="L1317" s="128" t="str">
        <f t="shared" si="50"/>
        <v>#VALUE!</v>
      </c>
      <c r="M1317" s="128" t="str">
        <f t="shared" si="51"/>
        <v>#VALUE!</v>
      </c>
      <c r="N1317" s="128" t="str">
        <f t="shared" si="52"/>
        <v>#VALUE!</v>
      </c>
      <c r="O1317" s="128" t="str">
        <f t="shared" si="53"/>
        <v>#VALUE!</v>
      </c>
      <c r="P1317" s="135" t="str">
        <f t="shared" si="12"/>
        <v>OPIOIDS</v>
      </c>
      <c r="Q1317" s="4" t="b">
        <v>0</v>
      </c>
      <c r="R1317" s="4" t="str">
        <f t="shared" si="54"/>
        <v>LOW</v>
      </c>
      <c r="S1317" s="3"/>
      <c r="T1317" s="3" t="str">
        <f t="shared" si="42"/>
        <v> - </v>
      </c>
      <c r="U1317" s="4" t="str">
        <f t="shared" si="15"/>
        <v>DUE COMM</v>
      </c>
      <c r="V1317" s="4" t="str">
        <f t="shared" si="16"/>
        <v> </v>
      </c>
      <c r="W1317" s="123"/>
      <c r="X1317" s="123"/>
      <c r="Y1317" s="123"/>
      <c r="Z1317" s="123"/>
      <c r="AA1317" s="123"/>
      <c r="AB1317" s="123"/>
      <c r="AC1317" s="123"/>
      <c r="AD1317" s="123"/>
      <c r="AE1317" s="123"/>
    </row>
    <row r="1318">
      <c r="A1318" s="127">
        <v>14574.0</v>
      </c>
      <c r="B1318" s="2" t="s">
        <v>6461</v>
      </c>
      <c r="C1318" s="124" t="b">
        <v>0</v>
      </c>
      <c r="D1318" s="3" t="s">
        <v>6461</v>
      </c>
      <c r="E1318" s="128" t="str">
        <f t="shared" si="43"/>
        <v>#VALUE!</v>
      </c>
      <c r="F1318" s="128" t="str">
        <f t="shared" si="44"/>
        <v>#VALUE!</v>
      </c>
      <c r="G1318" s="128" t="str">
        <f t="shared" si="45"/>
        <v>#VALUE!</v>
      </c>
      <c r="H1318" s="128" t="str">
        <f t="shared" si="46"/>
        <v>#VALUE!</v>
      </c>
      <c r="I1318" s="128" t="str">
        <f t="shared" si="47"/>
        <v>#VALUE!</v>
      </c>
      <c r="J1318" s="128" t="str">
        <f t="shared" si="48"/>
        <v>#VALUE!</v>
      </c>
      <c r="K1318" s="128" t="str">
        <f t="shared" si="49"/>
        <v>#VALUE!</v>
      </c>
      <c r="L1318" s="128" t="str">
        <f t="shared" si="50"/>
        <v>#VALUE!</v>
      </c>
      <c r="M1318" s="128" t="str">
        <f t="shared" si="51"/>
        <v>#VALUE!</v>
      </c>
      <c r="N1318" s="128" t="str">
        <f t="shared" si="52"/>
        <v>#VALUE!</v>
      </c>
      <c r="O1318" s="128" t="str">
        <f t="shared" si="53"/>
        <v>#VALUE!</v>
      </c>
      <c r="P1318" s="4" t="str">
        <f t="shared" si="12"/>
        <v>NO RX</v>
      </c>
      <c r="Q1318" s="4" t="b">
        <v>0</v>
      </c>
      <c r="R1318" s="4" t="str">
        <f t="shared" si="54"/>
        <v>LOW</v>
      </c>
      <c r="S1318" s="3"/>
      <c r="T1318" s="3" t="str">
        <f t="shared" si="42"/>
        <v> - </v>
      </c>
      <c r="U1318" s="4" t="str">
        <f t="shared" si="15"/>
        <v>DUE COMM</v>
      </c>
      <c r="V1318" s="4" t="str">
        <f t="shared" si="16"/>
        <v> </v>
      </c>
      <c r="W1318" s="123"/>
      <c r="X1318" s="123"/>
      <c r="Y1318" s="123"/>
      <c r="Z1318" s="123"/>
      <c r="AA1318" s="123"/>
      <c r="AB1318" s="123"/>
      <c r="AC1318" s="123"/>
      <c r="AD1318" s="123"/>
      <c r="AE1318" s="123"/>
    </row>
    <row r="1319">
      <c r="A1319" s="142">
        <v>14575.0</v>
      </c>
      <c r="B1319" s="2" t="s">
        <v>6461</v>
      </c>
      <c r="C1319" s="124" t="b">
        <v>0</v>
      </c>
      <c r="D1319" s="3" t="s">
        <v>6461</v>
      </c>
      <c r="E1319" s="128" t="str">
        <f t="shared" si="43"/>
        <v>#VALUE!</v>
      </c>
      <c r="F1319" s="128" t="str">
        <f t="shared" si="44"/>
        <v>#VALUE!</v>
      </c>
      <c r="G1319" s="128" t="str">
        <f t="shared" si="45"/>
        <v>#VALUE!</v>
      </c>
      <c r="H1319" s="128" t="str">
        <f t="shared" si="46"/>
        <v>#VALUE!</v>
      </c>
      <c r="I1319" s="128" t="str">
        <f t="shared" si="47"/>
        <v>#VALUE!</v>
      </c>
      <c r="J1319" s="128" t="str">
        <f t="shared" si="48"/>
        <v>#VALUE!</v>
      </c>
      <c r="K1319" s="128" t="str">
        <f t="shared" si="49"/>
        <v>#VALUE!</v>
      </c>
      <c r="L1319" s="128" t="str">
        <f t="shared" si="50"/>
        <v>#VALUE!</v>
      </c>
      <c r="M1319" s="128" t="str">
        <f t="shared" si="51"/>
        <v>#VALUE!</v>
      </c>
      <c r="N1319" s="128" t="str">
        <f t="shared" si="52"/>
        <v>#VALUE!</v>
      </c>
      <c r="O1319" s="128" t="str">
        <f t="shared" si="53"/>
        <v>#VALUE!</v>
      </c>
      <c r="P1319" s="4" t="str">
        <f t="shared" si="12"/>
        <v>NO RX</v>
      </c>
      <c r="Q1319" s="4" t="b">
        <v>0</v>
      </c>
      <c r="R1319" s="4" t="str">
        <f t="shared" si="54"/>
        <v>LOW</v>
      </c>
      <c r="S1319" s="3"/>
      <c r="T1319" s="3" t="str">
        <f t="shared" si="42"/>
        <v> - </v>
      </c>
      <c r="U1319" s="4" t="str">
        <f t="shared" si="15"/>
        <v>DUE COMM</v>
      </c>
      <c r="V1319" s="4" t="str">
        <f t="shared" si="16"/>
        <v> </v>
      </c>
      <c r="W1319" s="123"/>
      <c r="X1319" s="123"/>
      <c r="Y1319" s="123"/>
      <c r="Z1319" s="123"/>
      <c r="AA1319" s="123"/>
      <c r="AB1319" s="123"/>
      <c r="AC1319" s="123"/>
      <c r="AD1319" s="123"/>
      <c r="AE1319" s="123"/>
    </row>
    <row r="1320">
      <c r="A1320" s="130">
        <v>14576.0</v>
      </c>
      <c r="B1320" s="131" t="s">
        <v>6461</v>
      </c>
      <c r="C1320" s="132" t="b">
        <v>1</v>
      </c>
      <c r="D1320" s="133">
        <v>44477.0</v>
      </c>
      <c r="E1320" s="128" t="str">
        <f t="shared" si="43"/>
        <v>#VALUE!</v>
      </c>
      <c r="F1320" s="128" t="str">
        <f t="shared" si="44"/>
        <v>#VALUE!</v>
      </c>
      <c r="G1320" s="128" t="str">
        <f t="shared" si="45"/>
        <v>#VALUE!</v>
      </c>
      <c r="H1320" s="128" t="str">
        <f t="shared" si="46"/>
        <v>#VALUE!</v>
      </c>
      <c r="I1320" s="128" t="str">
        <f t="shared" si="47"/>
        <v>#VALUE!</v>
      </c>
      <c r="J1320" s="128" t="str">
        <f t="shared" si="48"/>
        <v>#VALUE!</v>
      </c>
      <c r="K1320" s="128" t="str">
        <f t="shared" si="49"/>
        <v>#VALUE!</v>
      </c>
      <c r="L1320" s="128" t="str">
        <f t="shared" si="50"/>
        <v>#VALUE!</v>
      </c>
      <c r="M1320" s="128" t="str">
        <f t="shared" si="51"/>
        <v>#VALUE!</v>
      </c>
      <c r="N1320" s="128" t="str">
        <f t="shared" si="52"/>
        <v>#VALUE!</v>
      </c>
      <c r="O1320" s="128" t="str">
        <f t="shared" si="53"/>
        <v>#VALUE!</v>
      </c>
      <c r="P1320" s="4" t="str">
        <f t="shared" si="12"/>
        <v>NO RX</v>
      </c>
      <c r="Q1320" s="2" t="b">
        <v>0</v>
      </c>
      <c r="R1320" s="4" t="str">
        <f t="shared" si="54"/>
        <v>LOW</v>
      </c>
      <c r="S1320" s="3">
        <v>44277.0</v>
      </c>
      <c r="T1320" s="136">
        <f t="shared" si="42"/>
        <v>44477</v>
      </c>
      <c r="U1320" s="4" t="str">
        <f t="shared" si="15"/>
        <v> </v>
      </c>
      <c r="V1320" s="4" t="str">
        <f t="shared" si="16"/>
        <v> </v>
      </c>
      <c r="W1320" s="123"/>
      <c r="X1320" s="123"/>
      <c r="Y1320" s="123"/>
      <c r="Z1320" s="123"/>
      <c r="AA1320" s="123"/>
      <c r="AB1320" s="123"/>
      <c r="AC1320" s="123"/>
      <c r="AD1320" s="123"/>
      <c r="AE1320" s="123"/>
    </row>
    <row r="1321">
      <c r="A1321" s="127">
        <v>14578.0</v>
      </c>
      <c r="B1321" s="2" t="s">
        <v>6887</v>
      </c>
      <c r="C1321" s="124" t="b">
        <v>0</v>
      </c>
      <c r="D1321" s="3" t="s">
        <v>6461</v>
      </c>
      <c r="E1321" s="128" t="str">
        <f t="shared" si="43"/>
        <v>#VALUE!</v>
      </c>
      <c r="F1321" s="128" t="str">
        <f t="shared" si="44"/>
        <v>#VALUE!</v>
      </c>
      <c r="G1321" s="128" t="str">
        <f t="shared" si="45"/>
        <v>#VALUE!</v>
      </c>
      <c r="H1321" s="128" t="str">
        <f t="shared" si="46"/>
        <v>#VALUE!</v>
      </c>
      <c r="I1321" s="128" t="str">
        <f t="shared" si="47"/>
        <v>#VALUE!</v>
      </c>
      <c r="J1321" s="128" t="str">
        <f t="shared" si="48"/>
        <v>#VALUE!</v>
      </c>
      <c r="K1321" s="128" t="str">
        <f t="shared" si="49"/>
        <v>#VALUE!</v>
      </c>
      <c r="L1321" s="128" t="str">
        <f t="shared" si="50"/>
        <v>#VALUE!</v>
      </c>
      <c r="M1321" s="128" t="str">
        <f t="shared" si="51"/>
        <v>#VALUE!</v>
      </c>
      <c r="N1321" s="128" t="str">
        <f t="shared" si="52"/>
        <v>#VALUE!</v>
      </c>
      <c r="O1321" s="128" t="str">
        <f t="shared" si="53"/>
        <v>#VALUE!</v>
      </c>
      <c r="P1321" s="4" t="str">
        <f t="shared" si="12"/>
        <v>NO RX</v>
      </c>
      <c r="Q1321" s="2" t="b">
        <v>0</v>
      </c>
      <c r="R1321" s="4" t="str">
        <f t="shared" si="54"/>
        <v>LOW</v>
      </c>
      <c r="S1321" s="3"/>
      <c r="T1321" s="3" t="str">
        <f t="shared" si="42"/>
        <v> - </v>
      </c>
      <c r="U1321" s="4" t="str">
        <f t="shared" si="15"/>
        <v>DUE COMM</v>
      </c>
      <c r="V1321" s="4" t="str">
        <f t="shared" si="16"/>
        <v> </v>
      </c>
      <c r="W1321" s="123"/>
      <c r="X1321" s="123"/>
      <c r="Y1321" s="123"/>
      <c r="Z1321" s="123"/>
      <c r="AA1321" s="123"/>
      <c r="AB1321" s="123"/>
      <c r="AC1321" s="123"/>
      <c r="AD1321" s="123"/>
      <c r="AE1321" s="123"/>
    </row>
    <row r="1322">
      <c r="A1322" s="142">
        <v>14584.0</v>
      </c>
      <c r="B1322" s="2" t="s">
        <v>6461</v>
      </c>
      <c r="C1322" s="124" t="b">
        <v>0</v>
      </c>
      <c r="D1322" s="3" t="s">
        <v>6461</v>
      </c>
      <c r="E1322" s="128" t="str">
        <f t="shared" si="43"/>
        <v>#VALUE!</v>
      </c>
      <c r="F1322" s="128" t="str">
        <f t="shared" si="44"/>
        <v>#VALUE!</v>
      </c>
      <c r="G1322" s="128" t="str">
        <f t="shared" si="45"/>
        <v>#VALUE!</v>
      </c>
      <c r="H1322" s="128" t="str">
        <f t="shared" si="46"/>
        <v>#VALUE!</v>
      </c>
      <c r="I1322" s="128" t="str">
        <f t="shared" si="47"/>
        <v>#VALUE!</v>
      </c>
      <c r="J1322" s="128" t="str">
        <f t="shared" si="48"/>
        <v>#VALUE!</v>
      </c>
      <c r="K1322" s="128" t="str">
        <f t="shared" si="49"/>
        <v>#VALUE!</v>
      </c>
      <c r="L1322" s="128" t="str">
        <f t="shared" si="50"/>
        <v>#VALUE!</v>
      </c>
      <c r="M1322" s="128" t="str">
        <f t="shared" si="51"/>
        <v>#VALUE!</v>
      </c>
      <c r="N1322" s="128" t="str">
        <f t="shared" si="52"/>
        <v>#VALUE!</v>
      </c>
      <c r="O1322" s="128" t="str">
        <f t="shared" si="53"/>
        <v>#VALUE!</v>
      </c>
      <c r="P1322" s="4" t="str">
        <f t="shared" si="12"/>
        <v>NO RX</v>
      </c>
      <c r="Q1322" s="4" t="b">
        <v>0</v>
      </c>
      <c r="R1322" s="4" t="str">
        <f t="shared" si="54"/>
        <v>LOW</v>
      </c>
      <c r="S1322" s="3"/>
      <c r="T1322" s="3" t="str">
        <f t="shared" si="42"/>
        <v> - </v>
      </c>
      <c r="U1322" s="4" t="str">
        <f t="shared" si="15"/>
        <v>DUE COMM</v>
      </c>
      <c r="V1322" s="4" t="str">
        <f t="shared" si="16"/>
        <v> </v>
      </c>
      <c r="W1322" s="123"/>
      <c r="X1322" s="123"/>
      <c r="Y1322" s="123"/>
      <c r="Z1322" s="123"/>
      <c r="AA1322" s="123"/>
      <c r="AB1322" s="123"/>
      <c r="AC1322" s="123"/>
      <c r="AD1322" s="123"/>
      <c r="AE1322" s="123"/>
    </row>
    <row r="1323">
      <c r="A1323" s="130">
        <v>14585.0</v>
      </c>
      <c r="B1323" s="131" t="s">
        <v>6461</v>
      </c>
      <c r="C1323" s="139" t="b">
        <v>1</v>
      </c>
      <c r="D1323" s="133">
        <v>44387.0</v>
      </c>
      <c r="E1323" s="128" t="str">
        <f t="shared" si="43"/>
        <v>#VALUE!</v>
      </c>
      <c r="F1323" s="128" t="str">
        <f t="shared" si="44"/>
        <v>#VALUE!</v>
      </c>
      <c r="G1323" s="128" t="str">
        <f t="shared" si="45"/>
        <v>#VALUE!</v>
      </c>
      <c r="H1323" s="128" t="str">
        <f t="shared" si="46"/>
        <v>#VALUE!</v>
      </c>
      <c r="I1323" s="128" t="str">
        <f t="shared" si="47"/>
        <v>#VALUE!</v>
      </c>
      <c r="J1323" s="128" t="str">
        <f t="shared" si="48"/>
        <v>#VALUE!</v>
      </c>
      <c r="K1323" s="128" t="str">
        <f t="shared" si="49"/>
        <v>#VALUE!</v>
      </c>
      <c r="L1323" s="128" t="str">
        <f t="shared" si="50"/>
        <v>#VALUE!</v>
      </c>
      <c r="M1323" s="128" t="str">
        <f t="shared" si="51"/>
        <v>#VALUE!</v>
      </c>
      <c r="N1323" s="128" t="str">
        <f t="shared" si="52"/>
        <v>#VALUE!</v>
      </c>
      <c r="O1323" s="128" t="str">
        <f t="shared" si="53"/>
        <v>#VALUE!</v>
      </c>
      <c r="P1323" s="4" t="str">
        <f t="shared" si="12"/>
        <v>NO RX</v>
      </c>
      <c r="Q1323" s="4" t="b">
        <v>0</v>
      </c>
      <c r="R1323" s="4" t="str">
        <f t="shared" si="54"/>
        <v>LOW</v>
      </c>
      <c r="S1323" s="3"/>
      <c r="T1323" s="136">
        <f t="shared" si="42"/>
        <v>44387</v>
      </c>
      <c r="U1323" s="4" t="str">
        <f t="shared" si="15"/>
        <v>DUE COMM</v>
      </c>
      <c r="V1323" s="4" t="str">
        <f t="shared" si="16"/>
        <v> </v>
      </c>
      <c r="W1323" s="123"/>
      <c r="X1323" s="123"/>
      <c r="Y1323" s="123"/>
      <c r="Z1323" s="123"/>
      <c r="AA1323" s="123"/>
      <c r="AB1323" s="123"/>
      <c r="AC1323" s="123"/>
      <c r="AD1323" s="123"/>
      <c r="AE1323" s="123"/>
    </row>
    <row r="1324">
      <c r="A1324" s="137">
        <v>14587.0</v>
      </c>
      <c r="B1324" s="138" t="s">
        <v>6594</v>
      </c>
      <c r="C1324" s="139" t="b">
        <v>1</v>
      </c>
      <c r="D1324" s="133">
        <v>44559.0</v>
      </c>
      <c r="E1324" s="134" t="str">
        <f t="shared" si="43"/>
        <v>OPI RX</v>
      </c>
      <c r="F1324" s="128" t="str">
        <f t="shared" si="44"/>
        <v>#VALUE!</v>
      </c>
      <c r="G1324" s="128" t="str">
        <f t="shared" si="45"/>
        <v>#VALUE!</v>
      </c>
      <c r="H1324" s="128" t="str">
        <f t="shared" si="46"/>
        <v>#VALUE!</v>
      </c>
      <c r="I1324" s="128" t="str">
        <f t="shared" si="47"/>
        <v>#VALUE!</v>
      </c>
      <c r="J1324" s="128" t="str">
        <f t="shared" si="48"/>
        <v>#VALUE!</v>
      </c>
      <c r="K1324" s="128" t="str">
        <f t="shared" si="49"/>
        <v>#VALUE!</v>
      </c>
      <c r="L1324" s="128" t="str">
        <f t="shared" si="50"/>
        <v>#VALUE!</v>
      </c>
      <c r="M1324" s="128" t="str">
        <f t="shared" si="51"/>
        <v>#VALUE!</v>
      </c>
      <c r="N1324" s="128" t="str">
        <f t="shared" si="52"/>
        <v>#VALUE!</v>
      </c>
      <c r="O1324" s="128" t="str">
        <f t="shared" si="53"/>
        <v>#VALUE!</v>
      </c>
      <c r="P1324" s="135" t="str">
        <f t="shared" si="12"/>
        <v>OPIOIDS</v>
      </c>
      <c r="Q1324" s="4" t="b">
        <v>1</v>
      </c>
      <c r="R1324" s="135" t="str">
        <f t="shared" si="54"/>
        <v>HIGH</v>
      </c>
      <c r="S1324" s="3">
        <v>44257.0</v>
      </c>
      <c r="T1324" s="136">
        <f t="shared" si="42"/>
        <v>44559</v>
      </c>
      <c r="U1324" s="4" t="str">
        <f t="shared" si="15"/>
        <v> </v>
      </c>
      <c r="V1324" s="4" t="str">
        <f t="shared" si="16"/>
        <v> </v>
      </c>
      <c r="W1324" s="123"/>
      <c r="X1324" s="123"/>
      <c r="Y1324" s="123"/>
      <c r="Z1324" s="123"/>
      <c r="AA1324" s="123"/>
      <c r="AB1324" s="123"/>
      <c r="AC1324" s="123"/>
      <c r="AD1324" s="123"/>
      <c r="AE1324" s="123"/>
    </row>
    <row r="1325">
      <c r="A1325" s="142">
        <v>14588.0</v>
      </c>
      <c r="B1325" s="143" t="s">
        <v>6918</v>
      </c>
      <c r="C1325" s="122" t="b">
        <v>0</v>
      </c>
      <c r="D1325" s="3" t="s">
        <v>6461</v>
      </c>
      <c r="E1325" s="128" t="str">
        <f t="shared" si="43"/>
        <v>#VALUE!</v>
      </c>
      <c r="F1325" s="128" t="str">
        <f t="shared" si="44"/>
        <v>#VALUE!</v>
      </c>
      <c r="G1325" s="128" t="str">
        <f t="shared" si="45"/>
        <v>#VALUE!</v>
      </c>
      <c r="H1325" s="128" t="str">
        <f t="shared" si="46"/>
        <v>#VALUE!</v>
      </c>
      <c r="I1325" s="128" t="str">
        <f t="shared" si="47"/>
        <v>#VALUE!</v>
      </c>
      <c r="J1325" s="128" t="str">
        <f t="shared" si="48"/>
        <v>#VALUE!</v>
      </c>
      <c r="K1325" s="128" t="str">
        <f t="shared" si="49"/>
        <v>#VALUE!</v>
      </c>
      <c r="L1325" s="128" t="str">
        <f t="shared" si="50"/>
        <v>#VALUE!</v>
      </c>
      <c r="M1325" s="134" t="str">
        <f t="shared" si="51"/>
        <v>OPI RX</v>
      </c>
      <c r="N1325" s="128" t="str">
        <f t="shared" si="52"/>
        <v>#VALUE!</v>
      </c>
      <c r="O1325" s="128" t="str">
        <f t="shared" si="53"/>
        <v>#VALUE!</v>
      </c>
      <c r="P1325" s="135" t="str">
        <f t="shared" si="12"/>
        <v>OPIOIDS</v>
      </c>
      <c r="Q1325" s="2" t="b">
        <v>0</v>
      </c>
      <c r="R1325" s="4" t="str">
        <f t="shared" si="54"/>
        <v>LOW</v>
      </c>
      <c r="S1325" s="3"/>
      <c r="T1325" s="3" t="str">
        <f t="shared" si="42"/>
        <v> - </v>
      </c>
      <c r="U1325" s="4" t="str">
        <f t="shared" si="15"/>
        <v>DUE COMM</v>
      </c>
      <c r="V1325" s="4" t="str">
        <f t="shared" si="16"/>
        <v> </v>
      </c>
      <c r="W1325" s="123"/>
      <c r="X1325" s="123"/>
      <c r="Y1325" s="123"/>
      <c r="Z1325" s="123"/>
      <c r="AA1325" s="123"/>
      <c r="AB1325" s="123"/>
      <c r="AC1325" s="123"/>
      <c r="AD1325" s="123"/>
      <c r="AE1325" s="123"/>
    </row>
    <row r="1326">
      <c r="A1326" s="142">
        <v>14590.0</v>
      </c>
      <c r="B1326" s="2" t="s">
        <v>6461</v>
      </c>
      <c r="C1326" s="124" t="b">
        <v>0</v>
      </c>
      <c r="D1326" s="3" t="s">
        <v>6461</v>
      </c>
      <c r="E1326" s="128" t="str">
        <f t="shared" si="43"/>
        <v>#VALUE!</v>
      </c>
      <c r="F1326" s="128" t="str">
        <f t="shared" si="44"/>
        <v>#VALUE!</v>
      </c>
      <c r="G1326" s="128" t="str">
        <f t="shared" si="45"/>
        <v>#VALUE!</v>
      </c>
      <c r="H1326" s="128" t="str">
        <f t="shared" si="46"/>
        <v>#VALUE!</v>
      </c>
      <c r="I1326" s="128" t="str">
        <f t="shared" si="47"/>
        <v>#VALUE!</v>
      </c>
      <c r="J1326" s="128" t="str">
        <f t="shared" si="48"/>
        <v>#VALUE!</v>
      </c>
      <c r="K1326" s="128" t="str">
        <f t="shared" si="49"/>
        <v>#VALUE!</v>
      </c>
      <c r="L1326" s="128" t="str">
        <f t="shared" si="50"/>
        <v>#VALUE!</v>
      </c>
      <c r="M1326" s="128" t="str">
        <f t="shared" si="51"/>
        <v>#VALUE!</v>
      </c>
      <c r="N1326" s="128" t="str">
        <f t="shared" si="52"/>
        <v>#VALUE!</v>
      </c>
      <c r="O1326" s="128" t="str">
        <f t="shared" si="53"/>
        <v>#VALUE!</v>
      </c>
      <c r="P1326" s="4" t="str">
        <f t="shared" si="12"/>
        <v>NO RX</v>
      </c>
      <c r="Q1326" s="4" t="b">
        <v>0</v>
      </c>
      <c r="R1326" s="4" t="str">
        <f t="shared" si="54"/>
        <v>LOW</v>
      </c>
      <c r="S1326" s="3"/>
      <c r="T1326" s="3" t="str">
        <f t="shared" si="42"/>
        <v> - </v>
      </c>
      <c r="U1326" s="4" t="str">
        <f t="shared" si="15"/>
        <v>DUE COMM</v>
      </c>
      <c r="V1326" s="4" t="str">
        <f t="shared" si="16"/>
        <v> </v>
      </c>
      <c r="W1326" s="123"/>
      <c r="X1326" s="123"/>
      <c r="Y1326" s="123"/>
      <c r="Z1326" s="123"/>
      <c r="AA1326" s="123"/>
      <c r="AB1326" s="123"/>
      <c r="AC1326" s="123"/>
      <c r="AD1326" s="123"/>
      <c r="AE1326" s="123"/>
    </row>
    <row r="1327">
      <c r="A1327" s="142">
        <v>14598.0</v>
      </c>
      <c r="B1327" s="143" t="s">
        <v>6639</v>
      </c>
      <c r="C1327" s="124" t="b">
        <v>0</v>
      </c>
      <c r="D1327" s="3" t="s">
        <v>6461</v>
      </c>
      <c r="E1327" s="128" t="str">
        <f t="shared" si="43"/>
        <v>#VALUE!</v>
      </c>
      <c r="F1327" s="128" t="str">
        <f t="shared" si="44"/>
        <v>#VALUE!</v>
      </c>
      <c r="G1327" s="128" t="str">
        <f t="shared" si="45"/>
        <v>#VALUE!</v>
      </c>
      <c r="H1327" s="128" t="str">
        <f t="shared" si="46"/>
        <v>#VALUE!</v>
      </c>
      <c r="I1327" s="128" t="str">
        <f t="shared" si="47"/>
        <v>#VALUE!</v>
      </c>
      <c r="J1327" s="128" t="str">
        <f t="shared" si="48"/>
        <v>#VALUE!</v>
      </c>
      <c r="K1327" s="128" t="str">
        <f t="shared" si="49"/>
        <v>#VALUE!</v>
      </c>
      <c r="L1327" s="128" t="str">
        <f t="shared" si="50"/>
        <v>#VALUE!</v>
      </c>
      <c r="M1327" s="128" t="str">
        <f t="shared" si="51"/>
        <v>#VALUE!</v>
      </c>
      <c r="N1327" s="128" t="str">
        <f t="shared" si="52"/>
        <v>#VALUE!</v>
      </c>
      <c r="O1327" s="128" t="str">
        <f t="shared" si="53"/>
        <v>#VALUE!</v>
      </c>
      <c r="P1327" s="4" t="str">
        <f t="shared" si="12"/>
        <v>NO RX</v>
      </c>
      <c r="Q1327" s="4" t="b">
        <v>0</v>
      </c>
      <c r="R1327" s="4" t="str">
        <f t="shared" si="54"/>
        <v>LOW</v>
      </c>
      <c r="S1327" s="3"/>
      <c r="T1327" s="3" t="str">
        <f t="shared" si="42"/>
        <v> - </v>
      </c>
      <c r="U1327" s="4" t="str">
        <f t="shared" si="15"/>
        <v>DUE COMM</v>
      </c>
      <c r="V1327" s="4" t="str">
        <f t="shared" si="16"/>
        <v> </v>
      </c>
      <c r="W1327" s="123"/>
      <c r="X1327" s="123"/>
      <c r="Y1327" s="123"/>
      <c r="Z1327" s="123"/>
      <c r="AA1327" s="123"/>
      <c r="AB1327" s="123"/>
      <c r="AC1327" s="123"/>
      <c r="AD1327" s="123"/>
      <c r="AE1327" s="123"/>
    </row>
    <row r="1328">
      <c r="A1328" s="137">
        <v>14600.0</v>
      </c>
      <c r="B1328" s="131" t="s">
        <v>6465</v>
      </c>
      <c r="C1328" s="139" t="b">
        <v>1</v>
      </c>
      <c r="D1328" s="133">
        <v>44439.0</v>
      </c>
      <c r="E1328" s="134" t="str">
        <f t="shared" si="43"/>
        <v>OPI RX</v>
      </c>
      <c r="F1328" s="128" t="str">
        <f t="shared" si="44"/>
        <v>#VALUE!</v>
      </c>
      <c r="G1328" s="128" t="str">
        <f t="shared" si="45"/>
        <v>#VALUE!</v>
      </c>
      <c r="H1328" s="128" t="str">
        <f t="shared" si="46"/>
        <v>#VALUE!</v>
      </c>
      <c r="I1328" s="128" t="str">
        <f t="shared" si="47"/>
        <v>#VALUE!</v>
      </c>
      <c r="J1328" s="128" t="str">
        <f t="shared" si="48"/>
        <v>#VALUE!</v>
      </c>
      <c r="K1328" s="128" t="str">
        <f t="shared" si="49"/>
        <v>#VALUE!</v>
      </c>
      <c r="L1328" s="128" t="str">
        <f t="shared" si="50"/>
        <v>#VALUE!</v>
      </c>
      <c r="M1328" s="128" t="str">
        <f t="shared" si="51"/>
        <v>#VALUE!</v>
      </c>
      <c r="N1328" s="128" t="str">
        <f t="shared" si="52"/>
        <v>#VALUE!</v>
      </c>
      <c r="O1328" s="128" t="str">
        <f t="shared" si="53"/>
        <v>#VALUE!</v>
      </c>
      <c r="P1328" s="135" t="str">
        <f t="shared" si="12"/>
        <v>OPIOIDS</v>
      </c>
      <c r="Q1328" s="4" t="b">
        <v>1</v>
      </c>
      <c r="R1328" s="135" t="str">
        <f t="shared" si="54"/>
        <v>HIGH</v>
      </c>
      <c r="S1328" s="3"/>
      <c r="T1328" s="136">
        <f t="shared" si="42"/>
        <v>44439</v>
      </c>
      <c r="U1328" s="4" t="str">
        <f t="shared" si="15"/>
        <v>DUE COMM</v>
      </c>
      <c r="V1328" s="4" t="str">
        <f t="shared" si="16"/>
        <v> </v>
      </c>
      <c r="W1328" s="123"/>
      <c r="X1328" s="123"/>
      <c r="Y1328" s="123"/>
      <c r="Z1328" s="123"/>
      <c r="AA1328" s="123"/>
      <c r="AB1328" s="123"/>
      <c r="AC1328" s="123"/>
      <c r="AD1328" s="123"/>
      <c r="AE1328" s="123"/>
    </row>
    <row r="1329">
      <c r="A1329" s="130">
        <v>14602.0</v>
      </c>
      <c r="B1329" s="131" t="s">
        <v>6544</v>
      </c>
      <c r="C1329" s="139" t="b">
        <v>1</v>
      </c>
      <c r="D1329" s="133">
        <v>44529.0</v>
      </c>
      <c r="E1329" s="128" t="str">
        <f t="shared" si="43"/>
        <v>#VALUE!</v>
      </c>
      <c r="F1329" s="134" t="str">
        <f t="shared" si="44"/>
        <v>OPI RX</v>
      </c>
      <c r="G1329" s="128" t="str">
        <f t="shared" si="45"/>
        <v>#VALUE!</v>
      </c>
      <c r="H1329" s="128" t="str">
        <f t="shared" si="46"/>
        <v>#VALUE!</v>
      </c>
      <c r="I1329" s="128" t="str">
        <f t="shared" si="47"/>
        <v>#VALUE!</v>
      </c>
      <c r="J1329" s="128" t="str">
        <f t="shared" si="48"/>
        <v>#VALUE!</v>
      </c>
      <c r="K1329" s="128" t="str">
        <f t="shared" si="49"/>
        <v>#VALUE!</v>
      </c>
      <c r="L1329" s="128" t="str">
        <f t="shared" si="50"/>
        <v>#VALUE!</v>
      </c>
      <c r="M1329" s="128" t="str">
        <f t="shared" si="51"/>
        <v>#VALUE!</v>
      </c>
      <c r="N1329" s="128" t="str">
        <f t="shared" si="52"/>
        <v>#VALUE!</v>
      </c>
      <c r="O1329" s="128" t="str">
        <f t="shared" si="53"/>
        <v>#VALUE!</v>
      </c>
      <c r="P1329" s="135" t="str">
        <f t="shared" si="12"/>
        <v>OPIOIDS</v>
      </c>
      <c r="Q1329" s="4" t="b">
        <v>1</v>
      </c>
      <c r="R1329" s="135" t="str">
        <f t="shared" si="54"/>
        <v>HIGH</v>
      </c>
      <c r="S1329" s="3">
        <v>44291.0</v>
      </c>
      <c r="T1329" s="136">
        <f t="shared" si="42"/>
        <v>44529</v>
      </c>
      <c r="U1329" s="4" t="str">
        <f t="shared" si="15"/>
        <v> </v>
      </c>
      <c r="V1329" s="4" t="str">
        <f t="shared" si="16"/>
        <v> </v>
      </c>
      <c r="W1329" s="123"/>
      <c r="X1329" s="123"/>
      <c r="Y1329" s="123"/>
      <c r="Z1329" s="123"/>
      <c r="AA1329" s="123"/>
      <c r="AB1329" s="123"/>
      <c r="AC1329" s="123"/>
      <c r="AD1329" s="123"/>
      <c r="AE1329" s="123"/>
    </row>
    <row r="1330">
      <c r="A1330" s="137">
        <v>14608.0</v>
      </c>
      <c r="B1330" s="131" t="s">
        <v>6461</v>
      </c>
      <c r="C1330" s="132" t="b">
        <v>1</v>
      </c>
      <c r="D1330" s="133">
        <v>44384.0</v>
      </c>
      <c r="E1330" s="128" t="str">
        <f t="shared" si="43"/>
        <v>#VALUE!</v>
      </c>
      <c r="F1330" s="128" t="str">
        <f t="shared" si="44"/>
        <v>#VALUE!</v>
      </c>
      <c r="G1330" s="128" t="str">
        <f t="shared" si="45"/>
        <v>#VALUE!</v>
      </c>
      <c r="H1330" s="128" t="str">
        <f t="shared" si="46"/>
        <v>#VALUE!</v>
      </c>
      <c r="I1330" s="128" t="str">
        <f t="shared" si="47"/>
        <v>#VALUE!</v>
      </c>
      <c r="J1330" s="128" t="str">
        <f t="shared" si="48"/>
        <v>#VALUE!</v>
      </c>
      <c r="K1330" s="128" t="str">
        <f t="shared" si="49"/>
        <v>#VALUE!</v>
      </c>
      <c r="L1330" s="128" t="str">
        <f t="shared" si="50"/>
        <v>#VALUE!</v>
      </c>
      <c r="M1330" s="128" t="str">
        <f t="shared" si="51"/>
        <v>#VALUE!</v>
      </c>
      <c r="N1330" s="128" t="str">
        <f t="shared" si="52"/>
        <v>#VALUE!</v>
      </c>
      <c r="O1330" s="128" t="str">
        <f t="shared" si="53"/>
        <v>#VALUE!</v>
      </c>
      <c r="P1330" s="4" t="str">
        <f t="shared" si="12"/>
        <v>NO RX</v>
      </c>
      <c r="Q1330" s="2" t="b">
        <v>0</v>
      </c>
      <c r="R1330" s="4" t="str">
        <f t="shared" si="54"/>
        <v>LOW</v>
      </c>
      <c r="S1330" s="3"/>
      <c r="T1330" s="136">
        <f t="shared" si="42"/>
        <v>44384</v>
      </c>
      <c r="U1330" s="4" t="str">
        <f t="shared" si="15"/>
        <v>DUE COMM</v>
      </c>
      <c r="V1330" s="4" t="str">
        <f t="shared" si="16"/>
        <v> </v>
      </c>
      <c r="W1330" s="123"/>
      <c r="X1330" s="123"/>
      <c r="Y1330" s="123"/>
      <c r="Z1330" s="123"/>
      <c r="AA1330" s="123"/>
      <c r="AB1330" s="123"/>
      <c r="AC1330" s="123"/>
      <c r="AD1330" s="123"/>
      <c r="AE1330" s="123"/>
    </row>
    <row r="1331">
      <c r="A1331" s="137">
        <v>14612.0</v>
      </c>
      <c r="B1331" s="138" t="s">
        <v>6717</v>
      </c>
      <c r="C1331" s="132" t="b">
        <v>1</v>
      </c>
      <c r="D1331" s="140">
        <v>44578.0</v>
      </c>
      <c r="E1331" s="134" t="str">
        <f t="shared" si="43"/>
        <v>OPI RX</v>
      </c>
      <c r="F1331" s="128" t="str">
        <f t="shared" si="44"/>
        <v>#VALUE!</v>
      </c>
      <c r="G1331" s="128" t="str">
        <f t="shared" si="45"/>
        <v>#VALUE!</v>
      </c>
      <c r="H1331" s="128" t="str">
        <f t="shared" si="46"/>
        <v>#VALUE!</v>
      </c>
      <c r="I1331" s="128" t="str">
        <f t="shared" si="47"/>
        <v>#VALUE!</v>
      </c>
      <c r="J1331" s="128" t="str">
        <f t="shared" si="48"/>
        <v>#VALUE!</v>
      </c>
      <c r="K1331" s="128" t="str">
        <f t="shared" si="49"/>
        <v>#VALUE!</v>
      </c>
      <c r="L1331" s="128" t="str">
        <f t="shared" si="50"/>
        <v>#VALUE!</v>
      </c>
      <c r="M1331" s="128" t="str">
        <f t="shared" si="51"/>
        <v>#VALUE!</v>
      </c>
      <c r="N1331" s="128" t="str">
        <f t="shared" si="52"/>
        <v>#VALUE!</v>
      </c>
      <c r="O1331" s="128" t="str">
        <f t="shared" si="53"/>
        <v>#VALUE!</v>
      </c>
      <c r="P1331" s="135" t="str">
        <f t="shared" si="12"/>
        <v>OPIOIDS</v>
      </c>
      <c r="Q1331" s="4" t="b">
        <v>1</v>
      </c>
      <c r="R1331" s="135" t="str">
        <f t="shared" si="54"/>
        <v>HIGH</v>
      </c>
      <c r="S1331" s="3"/>
      <c r="T1331" s="136">
        <f t="shared" si="42"/>
        <v>44578</v>
      </c>
      <c r="U1331" s="4" t="str">
        <f t="shared" si="15"/>
        <v>DUE COMM</v>
      </c>
      <c r="V1331" s="4" t="str">
        <f t="shared" si="16"/>
        <v> </v>
      </c>
      <c r="W1331" s="123"/>
      <c r="X1331" s="123"/>
      <c r="Y1331" s="123"/>
      <c r="Z1331" s="123"/>
      <c r="AA1331" s="123"/>
      <c r="AB1331" s="123"/>
      <c r="AC1331" s="123"/>
      <c r="AD1331" s="123"/>
      <c r="AE1331" s="123"/>
    </row>
    <row r="1332">
      <c r="A1332" s="127">
        <v>14613.0</v>
      </c>
      <c r="B1332" s="2" t="s">
        <v>6613</v>
      </c>
      <c r="C1332" s="124" t="b">
        <v>0</v>
      </c>
      <c r="D1332" s="3" t="s">
        <v>6461</v>
      </c>
      <c r="E1332" s="128" t="str">
        <f t="shared" si="43"/>
        <v>#VALUE!</v>
      </c>
      <c r="F1332" s="128" t="str">
        <f t="shared" si="44"/>
        <v>#VALUE!</v>
      </c>
      <c r="G1332" s="128" t="str">
        <f t="shared" si="45"/>
        <v>#VALUE!</v>
      </c>
      <c r="H1332" s="128" t="str">
        <f t="shared" si="46"/>
        <v>#VALUE!</v>
      </c>
      <c r="I1332" s="128" t="str">
        <f t="shared" si="47"/>
        <v>#VALUE!</v>
      </c>
      <c r="J1332" s="128" t="str">
        <f t="shared" si="48"/>
        <v>#VALUE!</v>
      </c>
      <c r="K1332" s="128" t="str">
        <f t="shared" si="49"/>
        <v>#VALUE!</v>
      </c>
      <c r="L1332" s="128" t="str">
        <f t="shared" si="50"/>
        <v>#VALUE!</v>
      </c>
      <c r="M1332" s="128" t="str">
        <f t="shared" si="51"/>
        <v>#VALUE!</v>
      </c>
      <c r="N1332" s="128" t="str">
        <f t="shared" si="52"/>
        <v>#VALUE!</v>
      </c>
      <c r="O1332" s="128" t="str">
        <f t="shared" si="53"/>
        <v>#VALUE!</v>
      </c>
      <c r="P1332" s="4" t="str">
        <f t="shared" si="12"/>
        <v>NO RX</v>
      </c>
      <c r="Q1332" s="4" t="b">
        <v>0</v>
      </c>
      <c r="R1332" s="4" t="str">
        <f t="shared" si="54"/>
        <v>LOW</v>
      </c>
      <c r="S1332" s="3"/>
      <c r="T1332" s="3" t="str">
        <f t="shared" si="42"/>
        <v> - </v>
      </c>
      <c r="U1332" s="4" t="str">
        <f t="shared" si="15"/>
        <v>DUE COMM</v>
      </c>
      <c r="V1332" s="4" t="str">
        <f t="shared" si="16"/>
        <v> </v>
      </c>
      <c r="W1332" s="123"/>
      <c r="X1332" s="123"/>
      <c r="Y1332" s="123"/>
      <c r="Z1332" s="123"/>
      <c r="AA1332" s="123"/>
      <c r="AB1332" s="123"/>
      <c r="AC1332" s="123"/>
      <c r="AD1332" s="123"/>
      <c r="AE1332" s="123"/>
    </row>
    <row r="1333">
      <c r="A1333" s="155">
        <v>14619.0</v>
      </c>
      <c r="B1333" s="2" t="s">
        <v>6919</v>
      </c>
      <c r="C1333" s="122" t="b">
        <v>0</v>
      </c>
      <c r="D1333" s="3" t="s">
        <v>6461</v>
      </c>
      <c r="E1333" s="128" t="str">
        <f t="shared" si="43"/>
        <v>#VALUE!</v>
      </c>
      <c r="F1333" s="128" t="str">
        <f t="shared" si="44"/>
        <v>#VALUE!</v>
      </c>
      <c r="G1333" s="128" t="str">
        <f t="shared" si="45"/>
        <v>#VALUE!</v>
      </c>
      <c r="H1333" s="128" t="str">
        <f t="shared" si="46"/>
        <v>#VALUE!</v>
      </c>
      <c r="I1333" s="128" t="str">
        <f t="shared" si="47"/>
        <v>#VALUE!</v>
      </c>
      <c r="J1333" s="128" t="str">
        <f t="shared" si="48"/>
        <v>#VALUE!</v>
      </c>
      <c r="K1333" s="128" t="str">
        <f t="shared" si="49"/>
        <v>#VALUE!</v>
      </c>
      <c r="L1333" s="128" t="str">
        <f t="shared" si="50"/>
        <v>#VALUE!</v>
      </c>
      <c r="M1333" s="134" t="str">
        <f t="shared" si="51"/>
        <v>OPI RX</v>
      </c>
      <c r="N1333" s="128" t="str">
        <f t="shared" si="52"/>
        <v>#VALUE!</v>
      </c>
      <c r="O1333" s="128" t="str">
        <f t="shared" si="53"/>
        <v>#VALUE!</v>
      </c>
      <c r="P1333" s="135" t="str">
        <f t="shared" si="12"/>
        <v>OPIOIDS</v>
      </c>
      <c r="Q1333" s="4" t="b">
        <v>0</v>
      </c>
      <c r="R1333" s="4" t="str">
        <f t="shared" si="54"/>
        <v>LOW</v>
      </c>
      <c r="S1333" s="3"/>
      <c r="T1333" s="3" t="str">
        <f t="shared" si="42"/>
        <v> - </v>
      </c>
      <c r="U1333" s="4" t="str">
        <f t="shared" si="15"/>
        <v>DUE COMM</v>
      </c>
      <c r="V1333" s="4" t="str">
        <f t="shared" si="16"/>
        <v> </v>
      </c>
      <c r="W1333" s="123"/>
      <c r="X1333" s="123"/>
      <c r="Y1333" s="123"/>
      <c r="Z1333" s="123"/>
      <c r="AA1333" s="123"/>
      <c r="AB1333" s="123"/>
      <c r="AC1333" s="123"/>
      <c r="AD1333" s="123"/>
      <c r="AE1333" s="123"/>
    </row>
    <row r="1334">
      <c r="A1334" s="127">
        <v>14622.0</v>
      </c>
      <c r="B1334" s="2" t="s">
        <v>6461</v>
      </c>
      <c r="C1334" s="124" t="b">
        <v>0</v>
      </c>
      <c r="D1334" s="3" t="s">
        <v>6461</v>
      </c>
      <c r="E1334" s="128" t="str">
        <f t="shared" si="43"/>
        <v>#VALUE!</v>
      </c>
      <c r="F1334" s="128" t="str">
        <f t="shared" si="44"/>
        <v>#VALUE!</v>
      </c>
      <c r="G1334" s="128" t="str">
        <f t="shared" si="45"/>
        <v>#VALUE!</v>
      </c>
      <c r="H1334" s="128" t="str">
        <f t="shared" si="46"/>
        <v>#VALUE!</v>
      </c>
      <c r="I1334" s="128" t="str">
        <f t="shared" si="47"/>
        <v>#VALUE!</v>
      </c>
      <c r="J1334" s="128" t="str">
        <f t="shared" si="48"/>
        <v>#VALUE!</v>
      </c>
      <c r="K1334" s="128" t="str">
        <f t="shared" si="49"/>
        <v>#VALUE!</v>
      </c>
      <c r="L1334" s="128" t="str">
        <f t="shared" si="50"/>
        <v>#VALUE!</v>
      </c>
      <c r="M1334" s="128" t="str">
        <f t="shared" si="51"/>
        <v>#VALUE!</v>
      </c>
      <c r="N1334" s="128" t="str">
        <f t="shared" si="52"/>
        <v>#VALUE!</v>
      </c>
      <c r="O1334" s="128" t="str">
        <f t="shared" si="53"/>
        <v>#VALUE!</v>
      </c>
      <c r="P1334" s="4" t="str">
        <f t="shared" si="12"/>
        <v>NO RX</v>
      </c>
      <c r="Q1334" s="4" t="b">
        <v>0</v>
      </c>
      <c r="R1334" s="4" t="str">
        <f t="shared" si="54"/>
        <v>LOW</v>
      </c>
      <c r="S1334" s="3"/>
      <c r="T1334" s="3" t="str">
        <f t="shared" si="42"/>
        <v> - </v>
      </c>
      <c r="U1334" s="4" t="str">
        <f t="shared" si="15"/>
        <v>DUE COMM</v>
      </c>
      <c r="V1334" s="4" t="str">
        <f t="shared" si="16"/>
        <v> </v>
      </c>
      <c r="W1334" s="123"/>
      <c r="X1334" s="123"/>
      <c r="Y1334" s="123"/>
      <c r="Z1334" s="123"/>
      <c r="AA1334" s="123"/>
      <c r="AB1334" s="123"/>
      <c r="AC1334" s="123"/>
      <c r="AD1334" s="123"/>
      <c r="AE1334" s="123"/>
    </row>
    <row r="1335">
      <c r="A1335" s="130">
        <v>14626.0</v>
      </c>
      <c r="B1335" s="131" t="s">
        <v>6461</v>
      </c>
      <c r="C1335" s="132" t="b">
        <v>1</v>
      </c>
      <c r="D1335" s="133">
        <v>44530.0</v>
      </c>
      <c r="E1335" s="128" t="str">
        <f t="shared" si="43"/>
        <v>#VALUE!</v>
      </c>
      <c r="F1335" s="128" t="str">
        <f t="shared" si="44"/>
        <v>#VALUE!</v>
      </c>
      <c r="G1335" s="128" t="str">
        <f t="shared" si="45"/>
        <v>#VALUE!</v>
      </c>
      <c r="H1335" s="128" t="str">
        <f t="shared" si="46"/>
        <v>#VALUE!</v>
      </c>
      <c r="I1335" s="128" t="str">
        <f t="shared" si="47"/>
        <v>#VALUE!</v>
      </c>
      <c r="J1335" s="128" t="str">
        <f t="shared" si="48"/>
        <v>#VALUE!</v>
      </c>
      <c r="K1335" s="128" t="str">
        <f t="shared" si="49"/>
        <v>#VALUE!</v>
      </c>
      <c r="L1335" s="128" t="str">
        <f t="shared" si="50"/>
        <v>#VALUE!</v>
      </c>
      <c r="M1335" s="128" t="str">
        <f t="shared" si="51"/>
        <v>#VALUE!</v>
      </c>
      <c r="N1335" s="128" t="str">
        <f t="shared" si="52"/>
        <v>#VALUE!</v>
      </c>
      <c r="O1335" s="128" t="str">
        <f t="shared" si="53"/>
        <v>#VALUE!</v>
      </c>
      <c r="P1335" s="4" t="str">
        <f t="shared" si="12"/>
        <v>NO RX</v>
      </c>
      <c r="Q1335" s="4" t="b">
        <v>0</v>
      </c>
      <c r="R1335" s="4" t="str">
        <f t="shared" si="54"/>
        <v>LOW</v>
      </c>
      <c r="S1335" s="3">
        <v>44272.0</v>
      </c>
      <c r="T1335" s="136">
        <f t="shared" si="42"/>
        <v>44530</v>
      </c>
      <c r="U1335" s="4" t="str">
        <f t="shared" si="15"/>
        <v> </v>
      </c>
      <c r="V1335" s="4" t="str">
        <f t="shared" si="16"/>
        <v> </v>
      </c>
      <c r="W1335" s="123"/>
      <c r="X1335" s="123"/>
      <c r="Y1335" s="123"/>
      <c r="Z1335" s="123"/>
      <c r="AA1335" s="123"/>
      <c r="AB1335" s="123"/>
      <c r="AC1335" s="123"/>
      <c r="AD1335" s="123"/>
      <c r="AE1335" s="123"/>
    </row>
    <row r="1336">
      <c r="A1336" s="130">
        <v>14627.0</v>
      </c>
      <c r="B1336" s="131" t="s">
        <v>6920</v>
      </c>
      <c r="C1336" s="139" t="b">
        <v>1</v>
      </c>
      <c r="D1336" s="133">
        <v>44404.0</v>
      </c>
      <c r="E1336" s="128" t="str">
        <f t="shared" si="43"/>
        <v>#VALUE!</v>
      </c>
      <c r="F1336" s="128" t="str">
        <f t="shared" si="44"/>
        <v>#VALUE!</v>
      </c>
      <c r="G1336" s="128" t="str">
        <f t="shared" si="45"/>
        <v>#VALUE!</v>
      </c>
      <c r="H1336" s="128" t="str">
        <f t="shared" si="46"/>
        <v>#VALUE!</v>
      </c>
      <c r="I1336" s="128" t="str">
        <f t="shared" si="47"/>
        <v>#VALUE!</v>
      </c>
      <c r="J1336" s="128" t="str">
        <f t="shared" si="48"/>
        <v>#VALUE!</v>
      </c>
      <c r="K1336" s="128" t="str">
        <f t="shared" si="49"/>
        <v>#VALUE!</v>
      </c>
      <c r="L1336" s="128" t="str">
        <f t="shared" si="50"/>
        <v>#VALUE!</v>
      </c>
      <c r="M1336" s="128" t="str">
        <f t="shared" si="51"/>
        <v>#VALUE!</v>
      </c>
      <c r="N1336" s="128" t="str">
        <f t="shared" si="52"/>
        <v>#VALUE!</v>
      </c>
      <c r="O1336" s="128" t="str">
        <f t="shared" si="53"/>
        <v>#VALUE!</v>
      </c>
      <c r="P1336" s="4" t="str">
        <f t="shared" si="12"/>
        <v>NO RX</v>
      </c>
      <c r="Q1336" s="4" t="b">
        <v>0</v>
      </c>
      <c r="R1336" s="4" t="str">
        <f t="shared" si="54"/>
        <v>LOW</v>
      </c>
      <c r="S1336" s="3"/>
      <c r="T1336" s="136">
        <f t="shared" si="42"/>
        <v>44404</v>
      </c>
      <c r="U1336" s="4" t="str">
        <f t="shared" si="15"/>
        <v>DUE COMM</v>
      </c>
      <c r="V1336" s="4" t="str">
        <f t="shared" si="16"/>
        <v> </v>
      </c>
      <c r="W1336" s="123"/>
      <c r="X1336" s="123"/>
      <c r="Y1336" s="123"/>
      <c r="Z1336" s="123"/>
      <c r="AA1336" s="123"/>
      <c r="AB1336" s="123"/>
      <c r="AC1336" s="123"/>
      <c r="AD1336" s="123"/>
      <c r="AE1336" s="123"/>
    </row>
    <row r="1337">
      <c r="A1337" s="127">
        <v>14628.0</v>
      </c>
      <c r="B1337" s="2" t="s">
        <v>6461</v>
      </c>
      <c r="C1337" s="124" t="b">
        <v>0</v>
      </c>
      <c r="D1337" s="3" t="s">
        <v>6461</v>
      </c>
      <c r="E1337" s="128" t="str">
        <f t="shared" si="43"/>
        <v>#VALUE!</v>
      </c>
      <c r="F1337" s="128" t="str">
        <f t="shared" si="44"/>
        <v>#VALUE!</v>
      </c>
      <c r="G1337" s="128" t="str">
        <f t="shared" si="45"/>
        <v>#VALUE!</v>
      </c>
      <c r="H1337" s="128" t="str">
        <f t="shared" si="46"/>
        <v>#VALUE!</v>
      </c>
      <c r="I1337" s="128" t="str">
        <f t="shared" si="47"/>
        <v>#VALUE!</v>
      </c>
      <c r="J1337" s="128" t="str">
        <f t="shared" si="48"/>
        <v>#VALUE!</v>
      </c>
      <c r="K1337" s="128" t="str">
        <f t="shared" si="49"/>
        <v>#VALUE!</v>
      </c>
      <c r="L1337" s="128" t="str">
        <f t="shared" si="50"/>
        <v>#VALUE!</v>
      </c>
      <c r="M1337" s="128" t="str">
        <f t="shared" si="51"/>
        <v>#VALUE!</v>
      </c>
      <c r="N1337" s="128" t="str">
        <f t="shared" si="52"/>
        <v>#VALUE!</v>
      </c>
      <c r="O1337" s="128" t="str">
        <f t="shared" si="53"/>
        <v>#VALUE!</v>
      </c>
      <c r="P1337" s="4" t="str">
        <f t="shared" si="12"/>
        <v>NO RX</v>
      </c>
      <c r="Q1337" s="4" t="b">
        <v>0</v>
      </c>
      <c r="R1337" s="4" t="str">
        <f t="shared" si="54"/>
        <v>LOW</v>
      </c>
      <c r="S1337" s="3"/>
      <c r="T1337" s="3" t="str">
        <f t="shared" si="42"/>
        <v> - </v>
      </c>
      <c r="U1337" s="4" t="str">
        <f t="shared" si="15"/>
        <v>DUE COMM</v>
      </c>
      <c r="V1337" s="4" t="str">
        <f t="shared" si="16"/>
        <v> </v>
      </c>
      <c r="W1337" s="123"/>
      <c r="X1337" s="123"/>
      <c r="Y1337" s="123"/>
      <c r="Z1337" s="123"/>
      <c r="AA1337" s="123"/>
      <c r="AB1337" s="123"/>
      <c r="AC1337" s="123"/>
      <c r="AD1337" s="123"/>
      <c r="AE1337" s="123"/>
    </row>
    <row r="1338">
      <c r="A1338" s="130">
        <v>14630.0</v>
      </c>
      <c r="B1338" s="131" t="s">
        <v>6500</v>
      </c>
      <c r="C1338" s="139" t="b">
        <v>1</v>
      </c>
      <c r="D1338" s="133">
        <v>44404.0</v>
      </c>
      <c r="E1338" s="128" t="str">
        <f t="shared" si="43"/>
        <v>#VALUE!</v>
      </c>
      <c r="F1338" s="128" t="str">
        <f t="shared" si="44"/>
        <v>#VALUE!</v>
      </c>
      <c r="G1338" s="128" t="str">
        <f t="shared" si="45"/>
        <v>#VALUE!</v>
      </c>
      <c r="H1338" s="128" t="str">
        <f t="shared" si="46"/>
        <v>#VALUE!</v>
      </c>
      <c r="I1338" s="128" t="str">
        <f t="shared" si="47"/>
        <v>#VALUE!</v>
      </c>
      <c r="J1338" s="128" t="str">
        <f t="shared" si="48"/>
        <v>#VALUE!</v>
      </c>
      <c r="K1338" s="128" t="str">
        <f t="shared" si="49"/>
        <v>#VALUE!</v>
      </c>
      <c r="L1338" s="128" t="str">
        <f t="shared" si="50"/>
        <v>#VALUE!</v>
      </c>
      <c r="M1338" s="134" t="str">
        <f t="shared" si="51"/>
        <v>OPI RX</v>
      </c>
      <c r="N1338" s="128" t="str">
        <f t="shared" si="52"/>
        <v>#VALUE!</v>
      </c>
      <c r="O1338" s="128" t="str">
        <f t="shared" si="53"/>
        <v>#VALUE!</v>
      </c>
      <c r="P1338" s="135" t="str">
        <f t="shared" si="12"/>
        <v>OPIOIDS</v>
      </c>
      <c r="Q1338" s="4" t="b">
        <v>0</v>
      </c>
      <c r="R1338" s="4" t="str">
        <f t="shared" si="54"/>
        <v>LOW</v>
      </c>
      <c r="S1338" s="3"/>
      <c r="T1338" s="136">
        <f t="shared" si="42"/>
        <v>44404</v>
      </c>
      <c r="U1338" s="4" t="str">
        <f t="shared" si="15"/>
        <v>DUE COMM</v>
      </c>
      <c r="V1338" s="4" t="str">
        <f t="shared" si="16"/>
        <v> </v>
      </c>
      <c r="W1338" s="123"/>
      <c r="X1338" s="123"/>
      <c r="Y1338" s="123"/>
      <c r="Z1338" s="123"/>
      <c r="AA1338" s="123"/>
      <c r="AB1338" s="123"/>
      <c r="AC1338" s="123"/>
      <c r="AD1338" s="123"/>
      <c r="AE1338" s="123"/>
    </row>
    <row r="1339">
      <c r="A1339" s="130">
        <v>14631.0</v>
      </c>
      <c r="B1339" s="131" t="s">
        <v>6483</v>
      </c>
      <c r="C1339" s="139" t="b">
        <v>1</v>
      </c>
      <c r="D1339" s="133">
        <v>44531.0</v>
      </c>
      <c r="E1339" s="128" t="str">
        <f t="shared" si="43"/>
        <v>#VALUE!</v>
      </c>
      <c r="F1339" s="128" t="str">
        <f t="shared" si="44"/>
        <v>#VALUE!</v>
      </c>
      <c r="G1339" s="128" t="str">
        <f t="shared" si="45"/>
        <v>#VALUE!</v>
      </c>
      <c r="H1339" s="128" t="str">
        <f t="shared" si="46"/>
        <v>#VALUE!</v>
      </c>
      <c r="I1339" s="128" t="str">
        <f t="shared" si="47"/>
        <v>#VALUE!</v>
      </c>
      <c r="J1339" s="128" t="str">
        <f t="shared" si="48"/>
        <v>#VALUE!</v>
      </c>
      <c r="K1339" s="128" t="str">
        <f t="shared" si="49"/>
        <v>#VALUE!</v>
      </c>
      <c r="L1339" s="128" t="str">
        <f t="shared" si="50"/>
        <v>#VALUE!</v>
      </c>
      <c r="M1339" s="128" t="str">
        <f t="shared" si="51"/>
        <v>#VALUE!</v>
      </c>
      <c r="N1339" s="128" t="str">
        <f t="shared" si="52"/>
        <v>#VALUE!</v>
      </c>
      <c r="O1339" s="128" t="str">
        <f t="shared" si="53"/>
        <v>#VALUE!</v>
      </c>
      <c r="P1339" s="4" t="str">
        <f t="shared" si="12"/>
        <v>NO RX</v>
      </c>
      <c r="Q1339" s="4" t="b">
        <v>0</v>
      </c>
      <c r="R1339" s="4" t="str">
        <f t="shared" si="54"/>
        <v>LOW</v>
      </c>
      <c r="S1339" s="3">
        <v>44277.0</v>
      </c>
      <c r="T1339" s="136">
        <f t="shared" si="42"/>
        <v>44531</v>
      </c>
      <c r="U1339" s="4" t="str">
        <f t="shared" si="15"/>
        <v> </v>
      </c>
      <c r="V1339" s="4" t="str">
        <f t="shared" si="16"/>
        <v> </v>
      </c>
      <c r="W1339" s="123"/>
      <c r="X1339" s="123"/>
      <c r="Y1339" s="123"/>
      <c r="Z1339" s="123"/>
      <c r="AA1339" s="123"/>
      <c r="AB1339" s="123"/>
      <c r="AC1339" s="123"/>
      <c r="AD1339" s="123"/>
      <c r="AE1339" s="123"/>
    </row>
    <row r="1340">
      <c r="A1340" s="130">
        <v>14632.0</v>
      </c>
      <c r="B1340" s="131" t="s">
        <v>6921</v>
      </c>
      <c r="C1340" s="132" t="b">
        <v>1</v>
      </c>
      <c r="D1340" s="133">
        <v>44480.0</v>
      </c>
      <c r="E1340" s="128" t="str">
        <f t="shared" si="43"/>
        <v>#VALUE!</v>
      </c>
      <c r="F1340" s="128" t="str">
        <f t="shared" si="44"/>
        <v>#VALUE!</v>
      </c>
      <c r="G1340" s="128" t="str">
        <f t="shared" si="45"/>
        <v>#VALUE!</v>
      </c>
      <c r="H1340" s="128" t="str">
        <f t="shared" si="46"/>
        <v>#VALUE!</v>
      </c>
      <c r="I1340" s="128" t="str">
        <f t="shared" si="47"/>
        <v>#VALUE!</v>
      </c>
      <c r="J1340" s="128" t="str">
        <f t="shared" si="48"/>
        <v>#VALUE!</v>
      </c>
      <c r="K1340" s="128" t="str">
        <f t="shared" si="49"/>
        <v>#VALUE!</v>
      </c>
      <c r="L1340" s="128" t="str">
        <f t="shared" si="50"/>
        <v>#VALUE!</v>
      </c>
      <c r="M1340" s="128" t="str">
        <f t="shared" si="51"/>
        <v>#VALUE!</v>
      </c>
      <c r="N1340" s="128" t="str">
        <f t="shared" si="52"/>
        <v>#VALUE!</v>
      </c>
      <c r="O1340" s="128" t="str">
        <f t="shared" si="53"/>
        <v>#VALUE!</v>
      </c>
      <c r="P1340" s="4" t="str">
        <f t="shared" si="12"/>
        <v>NO RX</v>
      </c>
      <c r="Q1340" s="4" t="b">
        <v>0</v>
      </c>
      <c r="R1340" s="4" t="str">
        <f t="shared" si="54"/>
        <v>LOW</v>
      </c>
      <c r="S1340" s="3">
        <v>44277.0</v>
      </c>
      <c r="T1340" s="136">
        <f t="shared" si="42"/>
        <v>44480</v>
      </c>
      <c r="U1340" s="4" t="str">
        <f t="shared" si="15"/>
        <v> </v>
      </c>
      <c r="V1340" s="4" t="str">
        <f t="shared" si="16"/>
        <v> </v>
      </c>
      <c r="W1340" s="123"/>
      <c r="X1340" s="123"/>
      <c r="Y1340" s="123"/>
      <c r="Z1340" s="123"/>
      <c r="AA1340" s="123"/>
      <c r="AB1340" s="123"/>
      <c r="AC1340" s="123"/>
      <c r="AD1340" s="123"/>
      <c r="AE1340" s="123"/>
    </row>
    <row r="1341">
      <c r="A1341" s="130">
        <v>14637.0</v>
      </c>
      <c r="B1341" s="131" t="s">
        <v>6922</v>
      </c>
      <c r="C1341" s="139" t="b">
        <v>1</v>
      </c>
      <c r="D1341" s="133">
        <v>44404.0</v>
      </c>
      <c r="E1341" s="134" t="str">
        <f t="shared" si="43"/>
        <v>OPI RX</v>
      </c>
      <c r="F1341" s="128" t="str">
        <f t="shared" si="44"/>
        <v>#VALUE!</v>
      </c>
      <c r="G1341" s="128" t="str">
        <f t="shared" si="45"/>
        <v>#VALUE!</v>
      </c>
      <c r="H1341" s="128" t="str">
        <f t="shared" si="46"/>
        <v>#VALUE!</v>
      </c>
      <c r="I1341" s="128" t="str">
        <f t="shared" si="47"/>
        <v>#VALUE!</v>
      </c>
      <c r="J1341" s="128" t="str">
        <f t="shared" si="48"/>
        <v>#VALUE!</v>
      </c>
      <c r="K1341" s="128" t="str">
        <f t="shared" si="49"/>
        <v>#VALUE!</v>
      </c>
      <c r="L1341" s="128" t="str">
        <f t="shared" si="50"/>
        <v>#VALUE!</v>
      </c>
      <c r="M1341" s="128" t="str">
        <f t="shared" si="51"/>
        <v>#VALUE!</v>
      </c>
      <c r="N1341" s="128" t="str">
        <f t="shared" si="52"/>
        <v>#VALUE!</v>
      </c>
      <c r="O1341" s="128" t="str">
        <f t="shared" si="53"/>
        <v>#VALUE!</v>
      </c>
      <c r="P1341" s="135" t="str">
        <f t="shared" si="12"/>
        <v>OPIOIDS</v>
      </c>
      <c r="Q1341" s="4" t="b">
        <v>0</v>
      </c>
      <c r="R1341" s="4" t="str">
        <f t="shared" si="54"/>
        <v>LOW</v>
      </c>
      <c r="S1341" s="3"/>
      <c r="T1341" s="136">
        <f t="shared" si="42"/>
        <v>44404</v>
      </c>
      <c r="U1341" s="4" t="str">
        <f t="shared" si="15"/>
        <v>DUE COMM</v>
      </c>
      <c r="V1341" s="4" t="str">
        <f t="shared" si="16"/>
        <v> </v>
      </c>
      <c r="W1341" s="123"/>
      <c r="X1341" s="123"/>
      <c r="Y1341" s="123"/>
      <c r="Z1341" s="123"/>
      <c r="AA1341" s="123"/>
      <c r="AB1341" s="123"/>
      <c r="AC1341" s="123"/>
      <c r="AD1341" s="123"/>
      <c r="AE1341" s="123"/>
    </row>
    <row r="1342">
      <c r="A1342" s="127">
        <v>14642.0</v>
      </c>
      <c r="B1342" s="2" t="s">
        <v>6465</v>
      </c>
      <c r="C1342" s="122" t="b">
        <v>0</v>
      </c>
      <c r="D1342" s="3" t="s">
        <v>6461</v>
      </c>
      <c r="E1342" s="134" t="str">
        <f t="shared" si="43"/>
        <v>OPI RX</v>
      </c>
      <c r="F1342" s="128" t="str">
        <f t="shared" si="44"/>
        <v>#VALUE!</v>
      </c>
      <c r="G1342" s="128" t="str">
        <f t="shared" si="45"/>
        <v>#VALUE!</v>
      </c>
      <c r="H1342" s="128" t="str">
        <f t="shared" si="46"/>
        <v>#VALUE!</v>
      </c>
      <c r="I1342" s="128" t="str">
        <f t="shared" si="47"/>
        <v>#VALUE!</v>
      </c>
      <c r="J1342" s="128" t="str">
        <f t="shared" si="48"/>
        <v>#VALUE!</v>
      </c>
      <c r="K1342" s="128" t="str">
        <f t="shared" si="49"/>
        <v>#VALUE!</v>
      </c>
      <c r="L1342" s="128" t="str">
        <f t="shared" si="50"/>
        <v>#VALUE!</v>
      </c>
      <c r="M1342" s="128" t="str">
        <f t="shared" si="51"/>
        <v>#VALUE!</v>
      </c>
      <c r="N1342" s="128" t="str">
        <f t="shared" si="52"/>
        <v>#VALUE!</v>
      </c>
      <c r="O1342" s="128" t="str">
        <f t="shared" si="53"/>
        <v>#VALUE!</v>
      </c>
      <c r="P1342" s="135" t="str">
        <f t="shared" si="12"/>
        <v>OPIOIDS</v>
      </c>
      <c r="Q1342" s="4" t="b">
        <v>0</v>
      </c>
      <c r="R1342" s="4" t="str">
        <f t="shared" si="54"/>
        <v>LOW</v>
      </c>
      <c r="S1342" s="3"/>
      <c r="T1342" s="3" t="str">
        <f t="shared" si="42"/>
        <v> - </v>
      </c>
      <c r="U1342" s="4" t="str">
        <f t="shared" si="15"/>
        <v>DUE COMM</v>
      </c>
      <c r="V1342" s="4" t="str">
        <f t="shared" si="16"/>
        <v> </v>
      </c>
      <c r="W1342" s="123"/>
      <c r="X1342" s="123"/>
      <c r="Y1342" s="123"/>
      <c r="Z1342" s="123"/>
      <c r="AA1342" s="123"/>
      <c r="AB1342" s="123"/>
      <c r="AC1342" s="123"/>
      <c r="AD1342" s="123"/>
      <c r="AE1342" s="123"/>
    </row>
    <row r="1343">
      <c r="A1343" s="130">
        <v>14643.0</v>
      </c>
      <c r="B1343" s="131" t="s">
        <v>6488</v>
      </c>
      <c r="C1343" s="132" t="b">
        <v>1</v>
      </c>
      <c r="D1343" s="133">
        <v>44483.0</v>
      </c>
      <c r="E1343" s="128" t="str">
        <f t="shared" si="43"/>
        <v>#VALUE!</v>
      </c>
      <c r="F1343" s="134" t="str">
        <f t="shared" si="44"/>
        <v>OPI RX</v>
      </c>
      <c r="G1343" s="128" t="str">
        <f t="shared" si="45"/>
        <v>#VALUE!</v>
      </c>
      <c r="H1343" s="128" t="str">
        <f t="shared" si="46"/>
        <v>#VALUE!</v>
      </c>
      <c r="I1343" s="128" t="str">
        <f t="shared" si="47"/>
        <v>#VALUE!</v>
      </c>
      <c r="J1343" s="128" t="str">
        <f t="shared" si="48"/>
        <v>#VALUE!</v>
      </c>
      <c r="K1343" s="128" t="str">
        <f t="shared" si="49"/>
        <v>#VALUE!</v>
      </c>
      <c r="L1343" s="128" t="str">
        <f t="shared" si="50"/>
        <v>#VALUE!</v>
      </c>
      <c r="M1343" s="128" t="str">
        <f t="shared" si="51"/>
        <v>#VALUE!</v>
      </c>
      <c r="N1343" s="128" t="str">
        <f t="shared" si="52"/>
        <v>#VALUE!</v>
      </c>
      <c r="O1343" s="128" t="str">
        <f t="shared" si="53"/>
        <v>#VALUE!</v>
      </c>
      <c r="P1343" s="135" t="str">
        <f t="shared" si="12"/>
        <v>OPIOIDS</v>
      </c>
      <c r="Q1343" s="2" t="b">
        <v>1</v>
      </c>
      <c r="R1343" s="135" t="str">
        <f t="shared" si="54"/>
        <v>HIGH</v>
      </c>
      <c r="S1343" s="3">
        <v>44272.0</v>
      </c>
      <c r="T1343" s="136">
        <f t="shared" si="42"/>
        <v>44483</v>
      </c>
      <c r="U1343" s="4" t="str">
        <f t="shared" si="15"/>
        <v> </v>
      </c>
      <c r="V1343" s="4" t="str">
        <f t="shared" si="16"/>
        <v> </v>
      </c>
      <c r="W1343" s="123"/>
      <c r="X1343" s="123"/>
      <c r="Y1343" s="123"/>
      <c r="Z1343" s="123"/>
      <c r="AA1343" s="123"/>
      <c r="AB1343" s="123"/>
      <c r="AC1343" s="123"/>
      <c r="AD1343" s="123"/>
      <c r="AE1343" s="123"/>
    </row>
    <row r="1344">
      <c r="A1344" s="130">
        <v>14645.0</v>
      </c>
      <c r="B1344" s="131" t="s">
        <v>6461</v>
      </c>
      <c r="C1344" s="139" t="b">
        <v>1</v>
      </c>
      <c r="D1344" s="133">
        <v>44420.0</v>
      </c>
      <c r="E1344" s="128" t="str">
        <f t="shared" si="43"/>
        <v>#VALUE!</v>
      </c>
      <c r="F1344" s="128" t="str">
        <f t="shared" si="44"/>
        <v>#VALUE!</v>
      </c>
      <c r="G1344" s="128" t="str">
        <f t="shared" si="45"/>
        <v>#VALUE!</v>
      </c>
      <c r="H1344" s="128" t="str">
        <f t="shared" si="46"/>
        <v>#VALUE!</v>
      </c>
      <c r="I1344" s="128" t="str">
        <f t="shared" si="47"/>
        <v>#VALUE!</v>
      </c>
      <c r="J1344" s="128" t="str">
        <f t="shared" si="48"/>
        <v>#VALUE!</v>
      </c>
      <c r="K1344" s="128" t="str">
        <f t="shared" si="49"/>
        <v>#VALUE!</v>
      </c>
      <c r="L1344" s="128" t="str">
        <f t="shared" si="50"/>
        <v>#VALUE!</v>
      </c>
      <c r="M1344" s="128" t="str">
        <f t="shared" si="51"/>
        <v>#VALUE!</v>
      </c>
      <c r="N1344" s="128" t="str">
        <f t="shared" si="52"/>
        <v>#VALUE!</v>
      </c>
      <c r="O1344" s="128" t="str">
        <f t="shared" si="53"/>
        <v>#VALUE!</v>
      </c>
      <c r="P1344" s="4" t="str">
        <f t="shared" si="12"/>
        <v>NO RX</v>
      </c>
      <c r="Q1344" s="4" t="b">
        <v>0</v>
      </c>
      <c r="R1344" s="4" t="str">
        <f t="shared" si="54"/>
        <v>LOW</v>
      </c>
      <c r="S1344" s="3"/>
      <c r="T1344" s="136">
        <f t="shared" si="42"/>
        <v>44420</v>
      </c>
      <c r="U1344" s="4" t="str">
        <f t="shared" si="15"/>
        <v>DUE COMM</v>
      </c>
      <c r="V1344" s="4" t="str">
        <f t="shared" si="16"/>
        <v> </v>
      </c>
      <c r="W1344" s="123"/>
      <c r="X1344" s="123"/>
      <c r="Y1344" s="123"/>
      <c r="Z1344" s="123"/>
      <c r="AA1344" s="123"/>
      <c r="AB1344" s="123"/>
      <c r="AC1344" s="123"/>
      <c r="AD1344" s="123"/>
      <c r="AE1344" s="123"/>
    </row>
    <row r="1345">
      <c r="A1345" s="127">
        <v>14646.0</v>
      </c>
      <c r="B1345" s="2" t="s">
        <v>6923</v>
      </c>
      <c r="C1345" s="124" t="b">
        <v>0</v>
      </c>
      <c r="D1345" s="3" t="s">
        <v>6461</v>
      </c>
      <c r="E1345" s="128" t="str">
        <f t="shared" si="43"/>
        <v>#VALUE!</v>
      </c>
      <c r="F1345" s="128" t="str">
        <f t="shared" si="44"/>
        <v>#VALUE!</v>
      </c>
      <c r="G1345" s="128" t="str">
        <f t="shared" si="45"/>
        <v>#VALUE!</v>
      </c>
      <c r="H1345" s="128" t="str">
        <f t="shared" si="46"/>
        <v>#VALUE!</v>
      </c>
      <c r="I1345" s="128" t="str">
        <f t="shared" si="47"/>
        <v>#VALUE!</v>
      </c>
      <c r="J1345" s="128" t="str">
        <f t="shared" si="48"/>
        <v>#VALUE!</v>
      </c>
      <c r="K1345" s="128" t="str">
        <f t="shared" si="49"/>
        <v>#VALUE!</v>
      </c>
      <c r="L1345" s="128" t="str">
        <f t="shared" si="50"/>
        <v>#VALUE!</v>
      </c>
      <c r="M1345" s="134" t="str">
        <f t="shared" si="51"/>
        <v>OPI RX</v>
      </c>
      <c r="N1345" s="128" t="str">
        <f t="shared" si="52"/>
        <v>#VALUE!</v>
      </c>
      <c r="O1345" s="128" t="str">
        <f t="shared" si="53"/>
        <v>#VALUE!</v>
      </c>
      <c r="P1345" s="135" t="str">
        <f t="shared" si="12"/>
        <v>OPIOIDS</v>
      </c>
      <c r="Q1345" s="4" t="b">
        <v>0</v>
      </c>
      <c r="R1345" s="4" t="str">
        <f t="shared" si="54"/>
        <v>LOW</v>
      </c>
      <c r="S1345" s="3"/>
      <c r="T1345" s="3" t="str">
        <f t="shared" si="42"/>
        <v> - </v>
      </c>
      <c r="U1345" s="4" t="str">
        <f t="shared" si="15"/>
        <v>DUE COMM</v>
      </c>
      <c r="V1345" s="4" t="str">
        <f t="shared" si="16"/>
        <v> </v>
      </c>
      <c r="W1345" s="123"/>
      <c r="X1345" s="123"/>
      <c r="Y1345" s="123"/>
      <c r="Z1345" s="123"/>
      <c r="AA1345" s="123"/>
      <c r="AB1345" s="123"/>
      <c r="AC1345" s="123"/>
      <c r="AD1345" s="123"/>
      <c r="AE1345" s="123"/>
    </row>
    <row r="1346">
      <c r="A1346" s="127">
        <v>14647.0</v>
      </c>
      <c r="B1346" s="160" t="s">
        <v>6461</v>
      </c>
      <c r="C1346" s="122" t="b">
        <v>0</v>
      </c>
      <c r="D1346" s="3" t="s">
        <v>6461</v>
      </c>
      <c r="E1346" s="128" t="str">
        <f t="shared" si="43"/>
        <v>#VALUE!</v>
      </c>
      <c r="F1346" s="128" t="str">
        <f t="shared" si="44"/>
        <v>#VALUE!</v>
      </c>
      <c r="G1346" s="128" t="str">
        <f t="shared" si="45"/>
        <v>#VALUE!</v>
      </c>
      <c r="H1346" s="128" t="str">
        <f t="shared" si="46"/>
        <v>#VALUE!</v>
      </c>
      <c r="I1346" s="128" t="str">
        <f t="shared" si="47"/>
        <v>#VALUE!</v>
      </c>
      <c r="J1346" s="128" t="str">
        <f t="shared" si="48"/>
        <v>#VALUE!</v>
      </c>
      <c r="K1346" s="128" t="str">
        <f t="shared" si="49"/>
        <v>#VALUE!</v>
      </c>
      <c r="L1346" s="128" t="str">
        <f t="shared" si="50"/>
        <v>#VALUE!</v>
      </c>
      <c r="M1346" s="128" t="str">
        <f t="shared" si="51"/>
        <v>#VALUE!</v>
      </c>
      <c r="N1346" s="128" t="str">
        <f t="shared" si="52"/>
        <v>#VALUE!</v>
      </c>
      <c r="O1346" s="128" t="str">
        <f t="shared" si="53"/>
        <v>#VALUE!</v>
      </c>
      <c r="P1346" s="4" t="str">
        <f t="shared" si="12"/>
        <v>NO RX</v>
      </c>
      <c r="Q1346" s="2" t="b">
        <v>0</v>
      </c>
      <c r="R1346" s="4" t="str">
        <f t="shared" si="54"/>
        <v>LOW</v>
      </c>
      <c r="S1346" s="3"/>
      <c r="T1346" s="3" t="str">
        <f t="shared" si="42"/>
        <v> - </v>
      </c>
      <c r="U1346" s="4" t="str">
        <f t="shared" si="15"/>
        <v>DUE COMM</v>
      </c>
      <c r="V1346" s="4" t="str">
        <f t="shared" si="16"/>
        <v> </v>
      </c>
      <c r="W1346" s="123"/>
      <c r="X1346" s="123"/>
      <c r="Y1346" s="123"/>
      <c r="Z1346" s="123"/>
      <c r="AA1346" s="123"/>
      <c r="AB1346" s="123"/>
      <c r="AC1346" s="123"/>
      <c r="AD1346" s="123"/>
      <c r="AE1346" s="123"/>
    </row>
    <row r="1347">
      <c r="A1347" s="127">
        <v>14651.0</v>
      </c>
      <c r="B1347" s="2" t="s">
        <v>6461</v>
      </c>
      <c r="C1347" s="124" t="b">
        <v>0</v>
      </c>
      <c r="D1347" s="3" t="s">
        <v>6461</v>
      </c>
      <c r="E1347" s="128" t="str">
        <f t="shared" si="43"/>
        <v>#VALUE!</v>
      </c>
      <c r="F1347" s="128" t="str">
        <f t="shared" si="44"/>
        <v>#VALUE!</v>
      </c>
      <c r="G1347" s="128" t="str">
        <f t="shared" si="45"/>
        <v>#VALUE!</v>
      </c>
      <c r="H1347" s="128" t="str">
        <f t="shared" si="46"/>
        <v>#VALUE!</v>
      </c>
      <c r="I1347" s="128" t="str">
        <f t="shared" si="47"/>
        <v>#VALUE!</v>
      </c>
      <c r="J1347" s="128" t="str">
        <f t="shared" si="48"/>
        <v>#VALUE!</v>
      </c>
      <c r="K1347" s="128" t="str">
        <f t="shared" si="49"/>
        <v>#VALUE!</v>
      </c>
      <c r="L1347" s="128" t="str">
        <f t="shared" si="50"/>
        <v>#VALUE!</v>
      </c>
      <c r="M1347" s="128" t="str">
        <f t="shared" si="51"/>
        <v>#VALUE!</v>
      </c>
      <c r="N1347" s="128" t="str">
        <f t="shared" si="52"/>
        <v>#VALUE!</v>
      </c>
      <c r="O1347" s="128" t="str">
        <f t="shared" si="53"/>
        <v>#VALUE!</v>
      </c>
      <c r="P1347" s="4" t="str">
        <f t="shared" si="12"/>
        <v>NO RX</v>
      </c>
      <c r="Q1347" s="4" t="b">
        <v>0</v>
      </c>
      <c r="R1347" s="4" t="str">
        <f t="shared" si="54"/>
        <v>LOW</v>
      </c>
      <c r="S1347" s="3"/>
      <c r="T1347" s="3" t="str">
        <f t="shared" si="42"/>
        <v> - </v>
      </c>
      <c r="U1347" s="4" t="str">
        <f t="shared" si="15"/>
        <v>DUE COMM</v>
      </c>
      <c r="V1347" s="4" t="str">
        <f t="shared" si="16"/>
        <v> </v>
      </c>
      <c r="W1347" s="123"/>
      <c r="X1347" s="123"/>
      <c r="Y1347" s="123"/>
      <c r="Z1347" s="123"/>
      <c r="AA1347" s="123"/>
      <c r="AB1347" s="123"/>
      <c r="AC1347" s="123"/>
      <c r="AD1347" s="123"/>
      <c r="AE1347" s="123"/>
    </row>
    <row r="1348">
      <c r="A1348" s="130">
        <v>14656.0</v>
      </c>
      <c r="B1348" s="131" t="s">
        <v>6461</v>
      </c>
      <c r="C1348" s="132" t="b">
        <v>1</v>
      </c>
      <c r="D1348" s="133">
        <v>44454.0</v>
      </c>
      <c r="E1348" s="128" t="str">
        <f t="shared" si="43"/>
        <v>#VALUE!</v>
      </c>
      <c r="F1348" s="128" t="str">
        <f t="shared" si="44"/>
        <v>#VALUE!</v>
      </c>
      <c r="G1348" s="128" t="str">
        <f t="shared" si="45"/>
        <v>#VALUE!</v>
      </c>
      <c r="H1348" s="128" t="str">
        <f t="shared" si="46"/>
        <v>#VALUE!</v>
      </c>
      <c r="I1348" s="128" t="str">
        <f t="shared" si="47"/>
        <v>#VALUE!</v>
      </c>
      <c r="J1348" s="128" t="str">
        <f t="shared" si="48"/>
        <v>#VALUE!</v>
      </c>
      <c r="K1348" s="128" t="str">
        <f t="shared" si="49"/>
        <v>#VALUE!</v>
      </c>
      <c r="L1348" s="128" t="str">
        <f t="shared" si="50"/>
        <v>#VALUE!</v>
      </c>
      <c r="M1348" s="128" t="str">
        <f t="shared" si="51"/>
        <v>#VALUE!</v>
      </c>
      <c r="N1348" s="128" t="str">
        <f t="shared" si="52"/>
        <v>#VALUE!</v>
      </c>
      <c r="O1348" s="128" t="str">
        <f t="shared" si="53"/>
        <v>#VALUE!</v>
      </c>
      <c r="P1348" s="4" t="str">
        <f t="shared" si="12"/>
        <v>NO RX</v>
      </c>
      <c r="Q1348" s="2" t="b">
        <v>0</v>
      </c>
      <c r="R1348" s="4" t="str">
        <f t="shared" si="54"/>
        <v>LOW</v>
      </c>
      <c r="S1348" s="3"/>
      <c r="T1348" s="136">
        <f t="shared" si="42"/>
        <v>44454</v>
      </c>
      <c r="U1348" s="4" t="str">
        <f t="shared" si="15"/>
        <v>DUE COMM</v>
      </c>
      <c r="V1348" s="4" t="str">
        <f t="shared" si="16"/>
        <v> </v>
      </c>
      <c r="W1348" s="123"/>
      <c r="X1348" s="123"/>
      <c r="Y1348" s="123"/>
      <c r="Z1348" s="123"/>
      <c r="AA1348" s="123"/>
      <c r="AB1348" s="123"/>
      <c r="AC1348" s="123"/>
      <c r="AD1348" s="123"/>
      <c r="AE1348" s="123"/>
    </row>
    <row r="1349">
      <c r="A1349" s="127">
        <v>14660.0</v>
      </c>
      <c r="B1349" s="2" t="s">
        <v>6924</v>
      </c>
      <c r="C1349" s="124" t="b">
        <v>0</v>
      </c>
      <c r="D1349" s="3" t="s">
        <v>6461</v>
      </c>
      <c r="E1349" s="128" t="str">
        <f t="shared" si="43"/>
        <v>#VALUE!</v>
      </c>
      <c r="F1349" s="128" t="str">
        <f t="shared" si="44"/>
        <v>#VALUE!</v>
      </c>
      <c r="G1349" s="128" t="str">
        <f t="shared" si="45"/>
        <v>#VALUE!</v>
      </c>
      <c r="H1349" s="128" t="str">
        <f t="shared" si="46"/>
        <v>#VALUE!</v>
      </c>
      <c r="I1349" s="128" t="str">
        <f t="shared" si="47"/>
        <v>#VALUE!</v>
      </c>
      <c r="J1349" s="128" t="str">
        <f t="shared" si="48"/>
        <v>#VALUE!</v>
      </c>
      <c r="K1349" s="128" t="str">
        <f t="shared" si="49"/>
        <v>#VALUE!</v>
      </c>
      <c r="L1349" s="128" t="str">
        <f t="shared" si="50"/>
        <v>#VALUE!</v>
      </c>
      <c r="M1349" s="128" t="str">
        <f t="shared" si="51"/>
        <v>#VALUE!</v>
      </c>
      <c r="N1349" s="128" t="str">
        <f t="shared" si="52"/>
        <v>#VALUE!</v>
      </c>
      <c r="O1349" s="128" t="str">
        <f t="shared" si="53"/>
        <v>#VALUE!</v>
      </c>
      <c r="P1349" s="4" t="str">
        <f t="shared" si="12"/>
        <v>NO RX</v>
      </c>
      <c r="Q1349" s="4" t="b">
        <v>0</v>
      </c>
      <c r="R1349" s="4" t="str">
        <f t="shared" si="54"/>
        <v>LOW</v>
      </c>
      <c r="S1349" s="3"/>
      <c r="T1349" s="3" t="str">
        <f t="shared" si="42"/>
        <v> - </v>
      </c>
      <c r="U1349" s="4" t="str">
        <f t="shared" si="15"/>
        <v>DUE COMM</v>
      </c>
      <c r="V1349" s="4" t="str">
        <f t="shared" si="16"/>
        <v> </v>
      </c>
      <c r="W1349" s="123"/>
      <c r="X1349" s="123"/>
      <c r="Y1349" s="123"/>
      <c r="Z1349" s="123"/>
      <c r="AA1349" s="123"/>
      <c r="AB1349" s="123"/>
      <c r="AC1349" s="123"/>
      <c r="AD1349" s="123"/>
      <c r="AE1349" s="123"/>
    </row>
    <row r="1350">
      <c r="A1350" s="127">
        <v>14661.0</v>
      </c>
      <c r="B1350" s="2" t="s">
        <v>6463</v>
      </c>
      <c r="C1350" s="124" t="b">
        <v>0</v>
      </c>
      <c r="D1350" s="3" t="s">
        <v>6461</v>
      </c>
      <c r="E1350" s="128" t="str">
        <f t="shared" si="43"/>
        <v>#VALUE!</v>
      </c>
      <c r="F1350" s="134" t="str">
        <f t="shared" si="44"/>
        <v>OPI RX</v>
      </c>
      <c r="G1350" s="128" t="str">
        <f t="shared" si="45"/>
        <v>#VALUE!</v>
      </c>
      <c r="H1350" s="128" t="str">
        <f t="shared" si="46"/>
        <v>#VALUE!</v>
      </c>
      <c r="I1350" s="128" t="str">
        <f t="shared" si="47"/>
        <v>#VALUE!</v>
      </c>
      <c r="J1350" s="128" t="str">
        <f t="shared" si="48"/>
        <v>#VALUE!</v>
      </c>
      <c r="K1350" s="128" t="str">
        <f t="shared" si="49"/>
        <v>#VALUE!</v>
      </c>
      <c r="L1350" s="128" t="str">
        <f t="shared" si="50"/>
        <v>#VALUE!</v>
      </c>
      <c r="M1350" s="128" t="str">
        <f t="shared" si="51"/>
        <v>#VALUE!</v>
      </c>
      <c r="N1350" s="128" t="str">
        <f t="shared" si="52"/>
        <v>#VALUE!</v>
      </c>
      <c r="O1350" s="128" t="str">
        <f t="shared" si="53"/>
        <v>#VALUE!</v>
      </c>
      <c r="P1350" s="135" t="str">
        <f t="shared" si="12"/>
        <v>OPIOIDS</v>
      </c>
      <c r="Q1350" s="4" t="b">
        <v>0</v>
      </c>
      <c r="R1350" s="4" t="str">
        <f t="shared" si="54"/>
        <v>LOW</v>
      </c>
      <c r="S1350" s="3"/>
      <c r="T1350" s="3" t="str">
        <f t="shared" si="42"/>
        <v> - </v>
      </c>
      <c r="U1350" s="4" t="str">
        <f t="shared" si="15"/>
        <v>DUE COMM</v>
      </c>
      <c r="V1350" s="4" t="str">
        <f t="shared" si="16"/>
        <v> </v>
      </c>
      <c r="W1350" s="123"/>
      <c r="X1350" s="123"/>
      <c r="Y1350" s="123"/>
      <c r="Z1350" s="123"/>
      <c r="AA1350" s="123"/>
      <c r="AB1350" s="123"/>
      <c r="AC1350" s="123"/>
      <c r="AD1350" s="123"/>
      <c r="AE1350" s="123"/>
    </row>
    <row r="1351">
      <c r="A1351" s="137">
        <v>14663.0</v>
      </c>
      <c r="B1351" s="131" t="s">
        <v>6463</v>
      </c>
      <c r="C1351" s="132" t="b">
        <v>1</v>
      </c>
      <c r="D1351" s="133">
        <v>44480.0</v>
      </c>
      <c r="E1351" s="128" t="str">
        <f t="shared" si="43"/>
        <v>#VALUE!</v>
      </c>
      <c r="F1351" s="134" t="str">
        <f t="shared" si="44"/>
        <v>OPI RX</v>
      </c>
      <c r="G1351" s="128" t="str">
        <f t="shared" si="45"/>
        <v>#VALUE!</v>
      </c>
      <c r="H1351" s="128" t="str">
        <f t="shared" si="46"/>
        <v>#VALUE!</v>
      </c>
      <c r="I1351" s="128" t="str">
        <f t="shared" si="47"/>
        <v>#VALUE!</v>
      </c>
      <c r="J1351" s="128" t="str">
        <f t="shared" si="48"/>
        <v>#VALUE!</v>
      </c>
      <c r="K1351" s="128" t="str">
        <f t="shared" si="49"/>
        <v>#VALUE!</v>
      </c>
      <c r="L1351" s="128" t="str">
        <f t="shared" si="50"/>
        <v>#VALUE!</v>
      </c>
      <c r="M1351" s="128" t="str">
        <f t="shared" si="51"/>
        <v>#VALUE!</v>
      </c>
      <c r="N1351" s="128" t="str">
        <f t="shared" si="52"/>
        <v>#VALUE!</v>
      </c>
      <c r="O1351" s="128" t="str">
        <f t="shared" si="53"/>
        <v>#VALUE!</v>
      </c>
      <c r="P1351" s="135" t="str">
        <f t="shared" si="12"/>
        <v>OPIOIDS</v>
      </c>
      <c r="Q1351" s="4" t="b">
        <v>0</v>
      </c>
      <c r="R1351" s="4" t="str">
        <f t="shared" si="54"/>
        <v>LOW</v>
      </c>
      <c r="S1351" s="3">
        <v>44264.0</v>
      </c>
      <c r="T1351" s="136">
        <f t="shared" si="42"/>
        <v>44480</v>
      </c>
      <c r="U1351" s="4" t="str">
        <f t="shared" si="15"/>
        <v> </v>
      </c>
      <c r="V1351" s="4" t="str">
        <f t="shared" si="16"/>
        <v> </v>
      </c>
      <c r="W1351" s="123"/>
      <c r="X1351" s="123"/>
      <c r="Y1351" s="123"/>
      <c r="Z1351" s="123"/>
      <c r="AA1351" s="123"/>
      <c r="AB1351" s="123"/>
      <c r="AC1351" s="123"/>
      <c r="AD1351" s="123"/>
      <c r="AE1351" s="123"/>
    </row>
    <row r="1352">
      <c r="A1352" s="127">
        <v>14665.0</v>
      </c>
      <c r="B1352" s="2" t="s">
        <v>6483</v>
      </c>
      <c r="C1352" s="122" t="b">
        <v>0</v>
      </c>
      <c r="D1352" s="3" t="s">
        <v>6461</v>
      </c>
      <c r="E1352" s="128" t="str">
        <f t="shared" si="43"/>
        <v>#VALUE!</v>
      </c>
      <c r="F1352" s="128" t="str">
        <f t="shared" si="44"/>
        <v>#VALUE!</v>
      </c>
      <c r="G1352" s="128" t="str">
        <f t="shared" si="45"/>
        <v>#VALUE!</v>
      </c>
      <c r="H1352" s="128" t="str">
        <f t="shared" si="46"/>
        <v>#VALUE!</v>
      </c>
      <c r="I1352" s="128" t="str">
        <f t="shared" si="47"/>
        <v>#VALUE!</v>
      </c>
      <c r="J1352" s="128" t="str">
        <f t="shared" si="48"/>
        <v>#VALUE!</v>
      </c>
      <c r="K1352" s="128" t="str">
        <f t="shared" si="49"/>
        <v>#VALUE!</v>
      </c>
      <c r="L1352" s="128" t="str">
        <f t="shared" si="50"/>
        <v>#VALUE!</v>
      </c>
      <c r="M1352" s="128" t="str">
        <f t="shared" si="51"/>
        <v>#VALUE!</v>
      </c>
      <c r="N1352" s="128" t="str">
        <f t="shared" si="52"/>
        <v>#VALUE!</v>
      </c>
      <c r="O1352" s="128" t="str">
        <f t="shared" si="53"/>
        <v>#VALUE!</v>
      </c>
      <c r="P1352" s="4" t="str">
        <f t="shared" si="12"/>
        <v>NO RX</v>
      </c>
      <c r="Q1352" s="4" t="b">
        <v>0</v>
      </c>
      <c r="R1352" s="4" t="str">
        <f t="shared" si="54"/>
        <v>LOW</v>
      </c>
      <c r="S1352" s="3"/>
      <c r="T1352" s="3" t="str">
        <f t="shared" si="42"/>
        <v> - </v>
      </c>
      <c r="U1352" s="4" t="str">
        <f t="shared" si="15"/>
        <v>DUE COMM</v>
      </c>
      <c r="V1352" s="4" t="str">
        <f t="shared" si="16"/>
        <v> </v>
      </c>
      <c r="W1352" s="123"/>
      <c r="X1352" s="123"/>
      <c r="Y1352" s="123"/>
      <c r="Z1352" s="123"/>
      <c r="AA1352" s="123"/>
      <c r="AB1352" s="123"/>
      <c r="AC1352" s="123"/>
      <c r="AD1352" s="123"/>
      <c r="AE1352" s="123"/>
    </row>
    <row r="1353">
      <c r="A1353" s="130">
        <v>14666.0</v>
      </c>
      <c r="B1353" s="131" t="s">
        <v>6463</v>
      </c>
      <c r="C1353" s="139" t="b">
        <v>1</v>
      </c>
      <c r="D1353" s="133">
        <v>44387.0</v>
      </c>
      <c r="E1353" s="128" t="str">
        <f t="shared" si="43"/>
        <v>#VALUE!</v>
      </c>
      <c r="F1353" s="134" t="str">
        <f t="shared" si="44"/>
        <v>OPI RX</v>
      </c>
      <c r="G1353" s="128" t="str">
        <f t="shared" si="45"/>
        <v>#VALUE!</v>
      </c>
      <c r="H1353" s="128" t="str">
        <f t="shared" si="46"/>
        <v>#VALUE!</v>
      </c>
      <c r="I1353" s="128" t="str">
        <f t="shared" si="47"/>
        <v>#VALUE!</v>
      </c>
      <c r="J1353" s="128" t="str">
        <f t="shared" si="48"/>
        <v>#VALUE!</v>
      </c>
      <c r="K1353" s="128" t="str">
        <f t="shared" si="49"/>
        <v>#VALUE!</v>
      </c>
      <c r="L1353" s="128" t="str">
        <f t="shared" si="50"/>
        <v>#VALUE!</v>
      </c>
      <c r="M1353" s="128" t="str">
        <f t="shared" si="51"/>
        <v>#VALUE!</v>
      </c>
      <c r="N1353" s="128" t="str">
        <f t="shared" si="52"/>
        <v>#VALUE!</v>
      </c>
      <c r="O1353" s="128" t="str">
        <f t="shared" si="53"/>
        <v>#VALUE!</v>
      </c>
      <c r="P1353" s="135" t="str">
        <f t="shared" si="12"/>
        <v>OPIOIDS</v>
      </c>
      <c r="Q1353" s="4" t="b">
        <v>0</v>
      </c>
      <c r="R1353" s="4" t="str">
        <f t="shared" si="54"/>
        <v>LOW</v>
      </c>
      <c r="S1353" s="3"/>
      <c r="T1353" s="136">
        <f t="shared" si="42"/>
        <v>44387</v>
      </c>
      <c r="U1353" s="4" t="str">
        <f t="shared" si="15"/>
        <v>DUE COMM</v>
      </c>
      <c r="V1353" s="4" t="str">
        <f t="shared" si="16"/>
        <v> </v>
      </c>
      <c r="W1353" s="123"/>
      <c r="X1353" s="123"/>
      <c r="Y1353" s="123"/>
      <c r="Z1353" s="123"/>
      <c r="AA1353" s="123"/>
      <c r="AB1353" s="123"/>
      <c r="AC1353" s="123"/>
      <c r="AD1353" s="123"/>
      <c r="AE1353" s="123"/>
    </row>
    <row r="1354">
      <c r="A1354" s="130">
        <v>14668.0</v>
      </c>
      <c r="B1354" s="131" t="s">
        <v>6483</v>
      </c>
      <c r="C1354" s="132" t="b">
        <v>1</v>
      </c>
      <c r="D1354" s="133">
        <v>44427.0</v>
      </c>
      <c r="E1354" s="128" t="str">
        <f t="shared" si="43"/>
        <v>#VALUE!</v>
      </c>
      <c r="F1354" s="128" t="str">
        <f t="shared" si="44"/>
        <v>#VALUE!</v>
      </c>
      <c r="G1354" s="128" t="str">
        <f t="shared" si="45"/>
        <v>#VALUE!</v>
      </c>
      <c r="H1354" s="128" t="str">
        <f t="shared" si="46"/>
        <v>#VALUE!</v>
      </c>
      <c r="I1354" s="128" t="str">
        <f t="shared" si="47"/>
        <v>#VALUE!</v>
      </c>
      <c r="J1354" s="128" t="str">
        <f t="shared" si="48"/>
        <v>#VALUE!</v>
      </c>
      <c r="K1354" s="128" t="str">
        <f t="shared" si="49"/>
        <v>#VALUE!</v>
      </c>
      <c r="L1354" s="128" t="str">
        <f t="shared" si="50"/>
        <v>#VALUE!</v>
      </c>
      <c r="M1354" s="128" t="str">
        <f t="shared" si="51"/>
        <v>#VALUE!</v>
      </c>
      <c r="N1354" s="128" t="str">
        <f t="shared" si="52"/>
        <v>#VALUE!</v>
      </c>
      <c r="O1354" s="128" t="str">
        <f t="shared" si="53"/>
        <v>#VALUE!</v>
      </c>
      <c r="P1354" s="4" t="str">
        <f t="shared" si="12"/>
        <v>NO RX</v>
      </c>
      <c r="Q1354" s="2" t="b">
        <v>0</v>
      </c>
      <c r="R1354" s="4" t="str">
        <f t="shared" si="54"/>
        <v>LOW</v>
      </c>
      <c r="S1354" s="3"/>
      <c r="T1354" s="136">
        <f t="shared" si="42"/>
        <v>44427</v>
      </c>
      <c r="U1354" s="4" t="str">
        <f t="shared" si="15"/>
        <v>DUE COMM</v>
      </c>
      <c r="V1354" s="4" t="str">
        <f t="shared" si="16"/>
        <v> </v>
      </c>
      <c r="W1354" s="123"/>
      <c r="X1354" s="123"/>
      <c r="Y1354" s="123"/>
      <c r="Z1354" s="123"/>
      <c r="AA1354" s="123"/>
      <c r="AB1354" s="123"/>
      <c r="AC1354" s="123"/>
      <c r="AD1354" s="123"/>
      <c r="AE1354" s="123"/>
    </row>
    <row r="1355">
      <c r="A1355" s="130">
        <v>14669.0</v>
      </c>
      <c r="B1355" s="131" t="s">
        <v>6925</v>
      </c>
      <c r="C1355" s="132" t="b">
        <v>1</v>
      </c>
      <c r="D1355" s="133">
        <v>44495.0</v>
      </c>
      <c r="E1355" s="128" t="str">
        <f t="shared" si="43"/>
        <v>#VALUE!</v>
      </c>
      <c r="F1355" s="134" t="str">
        <f t="shared" si="44"/>
        <v>OPI RX</v>
      </c>
      <c r="G1355" s="128" t="str">
        <f t="shared" si="45"/>
        <v>#VALUE!</v>
      </c>
      <c r="H1355" s="134" t="str">
        <f t="shared" si="46"/>
        <v>OPI RX</v>
      </c>
      <c r="I1355" s="128" t="str">
        <f t="shared" si="47"/>
        <v>#VALUE!</v>
      </c>
      <c r="J1355" s="128" t="str">
        <f t="shared" si="48"/>
        <v>#VALUE!</v>
      </c>
      <c r="K1355" s="128" t="str">
        <f t="shared" si="49"/>
        <v>#VALUE!</v>
      </c>
      <c r="L1355" s="128" t="str">
        <f t="shared" si="50"/>
        <v>#VALUE!</v>
      </c>
      <c r="M1355" s="128" t="str">
        <f t="shared" si="51"/>
        <v>#VALUE!</v>
      </c>
      <c r="N1355" s="128" t="str">
        <f t="shared" si="52"/>
        <v>#VALUE!</v>
      </c>
      <c r="O1355" s="128" t="str">
        <f t="shared" si="53"/>
        <v>#VALUE!</v>
      </c>
      <c r="P1355" s="135" t="str">
        <f t="shared" si="12"/>
        <v>OPIOIDS</v>
      </c>
      <c r="Q1355" s="4" t="b">
        <v>0</v>
      </c>
      <c r="R1355" s="4" t="str">
        <f t="shared" si="54"/>
        <v>LOW</v>
      </c>
      <c r="S1355" s="3">
        <v>44278.0</v>
      </c>
      <c r="T1355" s="136">
        <f t="shared" si="42"/>
        <v>44495</v>
      </c>
      <c r="U1355" s="4" t="str">
        <f t="shared" si="15"/>
        <v> </v>
      </c>
      <c r="V1355" s="4" t="str">
        <f t="shared" si="16"/>
        <v> </v>
      </c>
      <c r="W1355" s="123"/>
      <c r="X1355" s="123"/>
      <c r="Y1355" s="123"/>
      <c r="Z1355" s="123"/>
      <c r="AA1355" s="123"/>
      <c r="AB1355" s="123"/>
      <c r="AC1355" s="123"/>
      <c r="AD1355" s="123"/>
      <c r="AE1355" s="123"/>
    </row>
    <row r="1356">
      <c r="A1356" s="142">
        <v>14671.0</v>
      </c>
      <c r="B1356" s="143" t="s">
        <v>6512</v>
      </c>
      <c r="C1356" s="122" t="b">
        <v>0</v>
      </c>
      <c r="D1356" s="3" t="s">
        <v>6461</v>
      </c>
      <c r="E1356" s="128" t="str">
        <f t="shared" si="43"/>
        <v>#VALUE!</v>
      </c>
      <c r="F1356" s="128" t="str">
        <f t="shared" si="44"/>
        <v>#VALUE!</v>
      </c>
      <c r="G1356" s="128" t="str">
        <f t="shared" si="45"/>
        <v>#VALUE!</v>
      </c>
      <c r="H1356" s="128" t="str">
        <f t="shared" si="46"/>
        <v>#VALUE!</v>
      </c>
      <c r="I1356" s="128" t="str">
        <f t="shared" si="47"/>
        <v>#VALUE!</v>
      </c>
      <c r="J1356" s="128" t="str">
        <f t="shared" si="48"/>
        <v>#VALUE!</v>
      </c>
      <c r="K1356" s="128" t="str">
        <f t="shared" si="49"/>
        <v>#VALUE!</v>
      </c>
      <c r="L1356" s="128" t="str">
        <f t="shared" si="50"/>
        <v>#VALUE!</v>
      </c>
      <c r="M1356" s="134" t="str">
        <f t="shared" si="51"/>
        <v>OPI RX</v>
      </c>
      <c r="N1356" s="128" t="str">
        <f t="shared" si="52"/>
        <v>#VALUE!</v>
      </c>
      <c r="O1356" s="128" t="str">
        <f t="shared" si="53"/>
        <v>#VALUE!</v>
      </c>
      <c r="P1356" s="135" t="str">
        <f t="shared" si="12"/>
        <v>OPIOIDS</v>
      </c>
      <c r="Q1356" s="4" t="b">
        <v>0</v>
      </c>
      <c r="R1356" s="4" t="str">
        <f t="shared" si="54"/>
        <v>LOW</v>
      </c>
      <c r="S1356" s="3"/>
      <c r="T1356" s="3" t="str">
        <f t="shared" si="42"/>
        <v> - </v>
      </c>
      <c r="U1356" s="4" t="str">
        <f t="shared" si="15"/>
        <v>DUE COMM</v>
      </c>
      <c r="V1356" s="4" t="str">
        <f t="shared" si="16"/>
        <v> </v>
      </c>
      <c r="W1356" s="123"/>
      <c r="X1356" s="123"/>
      <c r="Y1356" s="123"/>
      <c r="Z1356" s="123"/>
      <c r="AA1356" s="123"/>
      <c r="AB1356" s="123"/>
      <c r="AC1356" s="123"/>
      <c r="AD1356" s="123"/>
      <c r="AE1356" s="123"/>
    </row>
    <row r="1357">
      <c r="A1357" s="127">
        <v>14677.0</v>
      </c>
      <c r="B1357" s="2" t="s">
        <v>6483</v>
      </c>
      <c r="C1357" s="124" t="b">
        <v>0</v>
      </c>
      <c r="D1357" s="3" t="s">
        <v>6461</v>
      </c>
      <c r="E1357" s="128" t="str">
        <f t="shared" si="43"/>
        <v>#VALUE!</v>
      </c>
      <c r="F1357" s="128" t="str">
        <f t="shared" si="44"/>
        <v>#VALUE!</v>
      </c>
      <c r="G1357" s="128" t="str">
        <f t="shared" si="45"/>
        <v>#VALUE!</v>
      </c>
      <c r="H1357" s="128" t="str">
        <f t="shared" si="46"/>
        <v>#VALUE!</v>
      </c>
      <c r="I1357" s="128" t="str">
        <f t="shared" si="47"/>
        <v>#VALUE!</v>
      </c>
      <c r="J1357" s="128" t="str">
        <f t="shared" si="48"/>
        <v>#VALUE!</v>
      </c>
      <c r="K1357" s="128" t="str">
        <f t="shared" si="49"/>
        <v>#VALUE!</v>
      </c>
      <c r="L1357" s="128" t="str">
        <f t="shared" si="50"/>
        <v>#VALUE!</v>
      </c>
      <c r="M1357" s="128" t="str">
        <f t="shared" si="51"/>
        <v>#VALUE!</v>
      </c>
      <c r="N1357" s="128" t="str">
        <f t="shared" si="52"/>
        <v>#VALUE!</v>
      </c>
      <c r="O1357" s="128" t="str">
        <f t="shared" si="53"/>
        <v>#VALUE!</v>
      </c>
      <c r="P1357" s="4" t="str">
        <f t="shared" si="12"/>
        <v>NO RX</v>
      </c>
      <c r="Q1357" s="4" t="b">
        <v>0</v>
      </c>
      <c r="R1357" s="4" t="str">
        <f t="shared" si="54"/>
        <v>LOW</v>
      </c>
      <c r="S1357" s="3"/>
      <c r="T1357" s="3" t="str">
        <f t="shared" si="42"/>
        <v> - </v>
      </c>
      <c r="U1357" s="4" t="str">
        <f t="shared" si="15"/>
        <v>DUE COMM</v>
      </c>
      <c r="V1357" s="4" t="str">
        <f t="shared" si="16"/>
        <v> </v>
      </c>
      <c r="W1357" s="123"/>
      <c r="X1357" s="123"/>
      <c r="Y1357" s="123"/>
      <c r="Z1357" s="123"/>
      <c r="AA1357" s="123"/>
      <c r="AB1357" s="123"/>
      <c r="AC1357" s="123"/>
      <c r="AD1357" s="123"/>
      <c r="AE1357" s="123"/>
    </row>
    <row r="1358">
      <c r="A1358" s="127">
        <v>14681.0</v>
      </c>
      <c r="B1358" s="2" t="s">
        <v>6483</v>
      </c>
      <c r="C1358" s="124" t="b">
        <v>0</v>
      </c>
      <c r="D1358" s="3" t="s">
        <v>6461</v>
      </c>
      <c r="E1358" s="128" t="str">
        <f t="shared" si="43"/>
        <v>#VALUE!</v>
      </c>
      <c r="F1358" s="128" t="str">
        <f t="shared" si="44"/>
        <v>#VALUE!</v>
      </c>
      <c r="G1358" s="128" t="str">
        <f t="shared" si="45"/>
        <v>#VALUE!</v>
      </c>
      <c r="H1358" s="128" t="str">
        <f t="shared" si="46"/>
        <v>#VALUE!</v>
      </c>
      <c r="I1358" s="128" t="str">
        <f t="shared" si="47"/>
        <v>#VALUE!</v>
      </c>
      <c r="J1358" s="128" t="str">
        <f t="shared" si="48"/>
        <v>#VALUE!</v>
      </c>
      <c r="K1358" s="128" t="str">
        <f t="shared" si="49"/>
        <v>#VALUE!</v>
      </c>
      <c r="L1358" s="128" t="str">
        <f t="shared" si="50"/>
        <v>#VALUE!</v>
      </c>
      <c r="M1358" s="128" t="str">
        <f t="shared" si="51"/>
        <v>#VALUE!</v>
      </c>
      <c r="N1358" s="128" t="str">
        <f t="shared" si="52"/>
        <v>#VALUE!</v>
      </c>
      <c r="O1358" s="128" t="str">
        <f t="shared" si="53"/>
        <v>#VALUE!</v>
      </c>
      <c r="P1358" s="4" t="str">
        <f t="shared" si="12"/>
        <v>NO RX</v>
      </c>
      <c r="Q1358" s="4" t="b">
        <v>0</v>
      </c>
      <c r="R1358" s="4" t="str">
        <f t="shared" si="54"/>
        <v>LOW</v>
      </c>
      <c r="S1358" s="3"/>
      <c r="T1358" s="3" t="str">
        <f t="shared" si="42"/>
        <v> - </v>
      </c>
      <c r="U1358" s="4" t="str">
        <f t="shared" si="15"/>
        <v>DUE COMM</v>
      </c>
      <c r="V1358" s="4" t="str">
        <f t="shared" si="16"/>
        <v> </v>
      </c>
      <c r="W1358" s="123"/>
      <c r="X1358" s="123"/>
      <c r="Y1358" s="123"/>
      <c r="Z1358" s="123"/>
      <c r="AA1358" s="123"/>
      <c r="AB1358" s="123"/>
      <c r="AC1358" s="123"/>
      <c r="AD1358" s="123"/>
      <c r="AE1358" s="123"/>
    </row>
    <row r="1359">
      <c r="A1359" s="130">
        <v>14682.0</v>
      </c>
      <c r="B1359" s="131" t="s">
        <v>6498</v>
      </c>
      <c r="C1359" s="132" t="b">
        <v>1</v>
      </c>
      <c r="D1359" s="133">
        <v>44539.0</v>
      </c>
      <c r="E1359" s="128" t="str">
        <f t="shared" si="43"/>
        <v>#VALUE!</v>
      </c>
      <c r="F1359" s="128" t="str">
        <f t="shared" si="44"/>
        <v>#VALUE!</v>
      </c>
      <c r="G1359" s="128" t="str">
        <f t="shared" si="45"/>
        <v>#VALUE!</v>
      </c>
      <c r="H1359" s="128" t="str">
        <f t="shared" si="46"/>
        <v>#VALUE!</v>
      </c>
      <c r="I1359" s="128" t="str">
        <f t="shared" si="47"/>
        <v>#VALUE!</v>
      </c>
      <c r="J1359" s="128" t="str">
        <f t="shared" si="48"/>
        <v>#VALUE!</v>
      </c>
      <c r="K1359" s="128" t="str">
        <f t="shared" si="49"/>
        <v>#VALUE!</v>
      </c>
      <c r="L1359" s="128" t="str">
        <f t="shared" si="50"/>
        <v>#VALUE!</v>
      </c>
      <c r="M1359" s="134" t="str">
        <f t="shared" si="51"/>
        <v>OPI RX</v>
      </c>
      <c r="N1359" s="128" t="str">
        <f t="shared" si="52"/>
        <v>#VALUE!</v>
      </c>
      <c r="O1359" s="128" t="str">
        <f t="shared" si="53"/>
        <v>#VALUE!</v>
      </c>
      <c r="P1359" s="135" t="str">
        <f t="shared" si="12"/>
        <v>OPIOIDS</v>
      </c>
      <c r="Q1359" s="4" t="b">
        <v>1</v>
      </c>
      <c r="R1359" s="135" t="str">
        <f t="shared" si="54"/>
        <v>HIGH</v>
      </c>
      <c r="S1359" s="3">
        <v>44284.0</v>
      </c>
      <c r="T1359" s="136">
        <f t="shared" si="42"/>
        <v>44539</v>
      </c>
      <c r="U1359" s="4" t="str">
        <f t="shared" si="15"/>
        <v> </v>
      </c>
      <c r="V1359" s="4" t="str">
        <f t="shared" si="16"/>
        <v> </v>
      </c>
      <c r="W1359" s="123"/>
      <c r="X1359" s="123"/>
      <c r="Y1359" s="123"/>
      <c r="Z1359" s="123"/>
      <c r="AA1359" s="123"/>
      <c r="AB1359" s="123"/>
      <c r="AC1359" s="123"/>
      <c r="AD1359" s="123"/>
      <c r="AE1359" s="123"/>
    </row>
    <row r="1360">
      <c r="A1360" s="130">
        <v>14683.0</v>
      </c>
      <c r="B1360" s="131" t="s">
        <v>6926</v>
      </c>
      <c r="C1360" s="139" t="b">
        <v>1</v>
      </c>
      <c r="D1360" s="133">
        <v>44529.0</v>
      </c>
      <c r="E1360" s="128" t="str">
        <f t="shared" si="43"/>
        <v>#VALUE!</v>
      </c>
      <c r="F1360" s="134" t="str">
        <f t="shared" si="44"/>
        <v>OPI RX</v>
      </c>
      <c r="G1360" s="128" t="str">
        <f t="shared" si="45"/>
        <v>#VALUE!</v>
      </c>
      <c r="H1360" s="128" t="str">
        <f t="shared" si="46"/>
        <v>#VALUE!</v>
      </c>
      <c r="I1360" s="128" t="str">
        <f t="shared" si="47"/>
        <v>#VALUE!</v>
      </c>
      <c r="J1360" s="128" t="str">
        <f t="shared" si="48"/>
        <v>#VALUE!</v>
      </c>
      <c r="K1360" s="128" t="str">
        <f t="shared" si="49"/>
        <v>#VALUE!</v>
      </c>
      <c r="L1360" s="128" t="str">
        <f t="shared" si="50"/>
        <v>#VALUE!</v>
      </c>
      <c r="M1360" s="128" t="str">
        <f t="shared" si="51"/>
        <v>#VALUE!</v>
      </c>
      <c r="N1360" s="128" t="str">
        <f t="shared" si="52"/>
        <v>#VALUE!</v>
      </c>
      <c r="O1360" s="128" t="str">
        <f t="shared" si="53"/>
        <v>#VALUE!</v>
      </c>
      <c r="P1360" s="135" t="str">
        <f t="shared" si="12"/>
        <v>OPIOIDS</v>
      </c>
      <c r="Q1360" s="4" t="b">
        <v>1</v>
      </c>
      <c r="R1360" s="135" t="str">
        <f t="shared" si="54"/>
        <v>HIGH</v>
      </c>
      <c r="S1360" s="3">
        <v>44306.0</v>
      </c>
      <c r="T1360" s="136">
        <f t="shared" si="42"/>
        <v>44529</v>
      </c>
      <c r="U1360" s="4" t="str">
        <f t="shared" si="15"/>
        <v> </v>
      </c>
      <c r="V1360" s="4" t="str">
        <f t="shared" si="16"/>
        <v> </v>
      </c>
      <c r="W1360" s="123"/>
      <c r="X1360" s="123"/>
      <c r="Y1360" s="123"/>
      <c r="Z1360" s="123"/>
      <c r="AA1360" s="123"/>
      <c r="AB1360" s="123"/>
      <c r="AC1360" s="123"/>
      <c r="AD1360" s="123"/>
      <c r="AE1360" s="123"/>
    </row>
    <row r="1361">
      <c r="A1361" s="130">
        <v>14686.0</v>
      </c>
      <c r="B1361" s="131" t="s">
        <v>6483</v>
      </c>
      <c r="C1361" s="132" t="b">
        <v>1</v>
      </c>
      <c r="D1361" s="133">
        <v>44420.0</v>
      </c>
      <c r="E1361" s="128" t="str">
        <f t="shared" si="43"/>
        <v>#VALUE!</v>
      </c>
      <c r="F1361" s="128" t="str">
        <f t="shared" si="44"/>
        <v>#VALUE!</v>
      </c>
      <c r="G1361" s="128" t="str">
        <f t="shared" si="45"/>
        <v>#VALUE!</v>
      </c>
      <c r="H1361" s="128" t="str">
        <f t="shared" si="46"/>
        <v>#VALUE!</v>
      </c>
      <c r="I1361" s="128" t="str">
        <f t="shared" si="47"/>
        <v>#VALUE!</v>
      </c>
      <c r="J1361" s="128" t="str">
        <f t="shared" si="48"/>
        <v>#VALUE!</v>
      </c>
      <c r="K1361" s="128" t="str">
        <f t="shared" si="49"/>
        <v>#VALUE!</v>
      </c>
      <c r="L1361" s="128" t="str">
        <f t="shared" si="50"/>
        <v>#VALUE!</v>
      </c>
      <c r="M1361" s="128" t="str">
        <f t="shared" si="51"/>
        <v>#VALUE!</v>
      </c>
      <c r="N1361" s="128" t="str">
        <f t="shared" si="52"/>
        <v>#VALUE!</v>
      </c>
      <c r="O1361" s="128" t="str">
        <f t="shared" si="53"/>
        <v>#VALUE!</v>
      </c>
      <c r="P1361" s="4" t="str">
        <f t="shared" si="12"/>
        <v>NO RX</v>
      </c>
      <c r="Q1361" s="4" t="b">
        <v>0</v>
      </c>
      <c r="R1361" s="4" t="str">
        <f t="shared" si="54"/>
        <v>LOW</v>
      </c>
      <c r="S1361" s="3"/>
      <c r="T1361" s="136">
        <f t="shared" si="42"/>
        <v>44420</v>
      </c>
      <c r="U1361" s="4" t="str">
        <f t="shared" si="15"/>
        <v>DUE COMM</v>
      </c>
      <c r="V1361" s="4" t="str">
        <f t="shared" si="16"/>
        <v> </v>
      </c>
      <c r="W1361" s="123"/>
      <c r="X1361" s="123"/>
      <c r="Y1361" s="123"/>
      <c r="Z1361" s="123"/>
      <c r="AA1361" s="123"/>
      <c r="AB1361" s="123"/>
      <c r="AC1361" s="123"/>
      <c r="AD1361" s="123"/>
      <c r="AE1361" s="123"/>
    </row>
    <row r="1362">
      <c r="A1362" s="155">
        <v>14687.0</v>
      </c>
      <c r="B1362" s="2" t="s">
        <v>6927</v>
      </c>
      <c r="C1362" s="122" t="b">
        <v>0</v>
      </c>
      <c r="D1362" s="3" t="s">
        <v>6461</v>
      </c>
      <c r="E1362" s="128" t="str">
        <f t="shared" si="43"/>
        <v>#VALUE!</v>
      </c>
      <c r="F1362" s="128" t="str">
        <f t="shared" si="44"/>
        <v>#VALUE!</v>
      </c>
      <c r="G1362" s="128" t="str">
        <f t="shared" si="45"/>
        <v>#VALUE!</v>
      </c>
      <c r="H1362" s="128" t="str">
        <f t="shared" si="46"/>
        <v>#VALUE!</v>
      </c>
      <c r="I1362" s="128" t="str">
        <f t="shared" si="47"/>
        <v>#VALUE!</v>
      </c>
      <c r="J1362" s="128" t="str">
        <f t="shared" si="48"/>
        <v>#VALUE!</v>
      </c>
      <c r="K1362" s="128" t="str">
        <f t="shared" si="49"/>
        <v>#VALUE!</v>
      </c>
      <c r="L1362" s="128" t="str">
        <f t="shared" si="50"/>
        <v>#VALUE!</v>
      </c>
      <c r="M1362" s="128" t="str">
        <f t="shared" si="51"/>
        <v>#VALUE!</v>
      </c>
      <c r="N1362" s="128" t="str">
        <f t="shared" si="52"/>
        <v>#VALUE!</v>
      </c>
      <c r="O1362" s="128" t="str">
        <f t="shared" si="53"/>
        <v>#VALUE!</v>
      </c>
      <c r="P1362" s="4" t="str">
        <f t="shared" si="12"/>
        <v>NO RX</v>
      </c>
      <c r="Q1362" s="4" t="b">
        <v>0</v>
      </c>
      <c r="R1362" s="4" t="str">
        <f t="shared" si="54"/>
        <v>LOW</v>
      </c>
      <c r="S1362" s="3"/>
      <c r="T1362" s="3" t="str">
        <f t="shared" si="42"/>
        <v> - </v>
      </c>
      <c r="U1362" s="4" t="str">
        <f t="shared" si="15"/>
        <v>DUE COMM</v>
      </c>
      <c r="V1362" s="4" t="str">
        <f t="shared" si="16"/>
        <v> </v>
      </c>
      <c r="W1362" s="123"/>
      <c r="X1362" s="123"/>
      <c r="Y1362" s="123"/>
      <c r="Z1362" s="123"/>
      <c r="AA1362" s="123"/>
      <c r="AB1362" s="123"/>
      <c r="AC1362" s="123"/>
      <c r="AD1362" s="123"/>
      <c r="AE1362" s="123"/>
    </row>
    <row r="1363">
      <c r="A1363" s="127">
        <v>14688.0</v>
      </c>
      <c r="B1363" s="2" t="s">
        <v>6461</v>
      </c>
      <c r="C1363" s="122" t="b">
        <v>0</v>
      </c>
      <c r="D1363" s="3" t="s">
        <v>6461</v>
      </c>
      <c r="E1363" s="128" t="str">
        <f t="shared" si="43"/>
        <v>#VALUE!</v>
      </c>
      <c r="F1363" s="128" t="str">
        <f t="shared" si="44"/>
        <v>#VALUE!</v>
      </c>
      <c r="G1363" s="128" t="str">
        <f t="shared" si="45"/>
        <v>#VALUE!</v>
      </c>
      <c r="H1363" s="128" t="str">
        <f t="shared" si="46"/>
        <v>#VALUE!</v>
      </c>
      <c r="I1363" s="128" t="str">
        <f t="shared" si="47"/>
        <v>#VALUE!</v>
      </c>
      <c r="J1363" s="128" t="str">
        <f t="shared" si="48"/>
        <v>#VALUE!</v>
      </c>
      <c r="K1363" s="128" t="str">
        <f t="shared" si="49"/>
        <v>#VALUE!</v>
      </c>
      <c r="L1363" s="128" t="str">
        <f t="shared" si="50"/>
        <v>#VALUE!</v>
      </c>
      <c r="M1363" s="128" t="str">
        <f t="shared" si="51"/>
        <v>#VALUE!</v>
      </c>
      <c r="N1363" s="128" t="str">
        <f t="shared" si="52"/>
        <v>#VALUE!</v>
      </c>
      <c r="O1363" s="128" t="str">
        <f t="shared" si="53"/>
        <v>#VALUE!</v>
      </c>
      <c r="P1363" s="4" t="str">
        <f t="shared" si="12"/>
        <v>NO RX</v>
      </c>
      <c r="Q1363" s="4" t="b">
        <v>0</v>
      </c>
      <c r="R1363" s="4" t="str">
        <f t="shared" si="54"/>
        <v>LOW</v>
      </c>
      <c r="S1363" s="3"/>
      <c r="T1363" s="3" t="str">
        <f t="shared" si="42"/>
        <v> - </v>
      </c>
      <c r="U1363" s="4" t="str">
        <f t="shared" si="15"/>
        <v>DUE COMM</v>
      </c>
      <c r="V1363" s="4" t="str">
        <f t="shared" si="16"/>
        <v> </v>
      </c>
      <c r="W1363" s="123"/>
      <c r="X1363" s="123"/>
      <c r="Y1363" s="123"/>
      <c r="Z1363" s="123"/>
      <c r="AA1363" s="123"/>
      <c r="AB1363" s="123"/>
      <c r="AC1363" s="123"/>
      <c r="AD1363" s="123"/>
      <c r="AE1363" s="123"/>
    </row>
    <row r="1364">
      <c r="A1364" s="130">
        <v>14690.0</v>
      </c>
      <c r="B1364" s="131" t="s">
        <v>6477</v>
      </c>
      <c r="C1364" s="132" t="b">
        <v>1</v>
      </c>
      <c r="D1364" s="133">
        <v>44475.0</v>
      </c>
      <c r="E1364" s="128" t="str">
        <f t="shared" si="43"/>
        <v>#VALUE!</v>
      </c>
      <c r="F1364" s="128" t="str">
        <f t="shared" si="44"/>
        <v>#VALUE!</v>
      </c>
      <c r="G1364" s="128" t="str">
        <f t="shared" si="45"/>
        <v>#VALUE!</v>
      </c>
      <c r="H1364" s="128" t="str">
        <f t="shared" si="46"/>
        <v>#VALUE!</v>
      </c>
      <c r="I1364" s="128" t="str">
        <f t="shared" si="47"/>
        <v>#VALUE!</v>
      </c>
      <c r="J1364" s="128" t="str">
        <f t="shared" si="48"/>
        <v>#VALUE!</v>
      </c>
      <c r="K1364" s="128" t="str">
        <f t="shared" si="49"/>
        <v>#VALUE!</v>
      </c>
      <c r="L1364" s="128" t="str">
        <f t="shared" si="50"/>
        <v>#VALUE!</v>
      </c>
      <c r="M1364" s="128" t="str">
        <f t="shared" si="51"/>
        <v>#VALUE!</v>
      </c>
      <c r="N1364" s="128" t="str">
        <f t="shared" si="52"/>
        <v>#VALUE!</v>
      </c>
      <c r="O1364" s="128" t="str">
        <f t="shared" si="53"/>
        <v>#VALUE!</v>
      </c>
      <c r="P1364" s="4" t="str">
        <f t="shared" si="12"/>
        <v>NO RX</v>
      </c>
      <c r="Q1364" s="4" t="b">
        <v>1</v>
      </c>
      <c r="R1364" s="135" t="str">
        <f t="shared" si="54"/>
        <v>HIGH</v>
      </c>
      <c r="S1364" s="3">
        <v>44258.0</v>
      </c>
      <c r="T1364" s="136">
        <f t="shared" si="42"/>
        <v>44475</v>
      </c>
      <c r="U1364" s="4" t="str">
        <f t="shared" si="15"/>
        <v> </v>
      </c>
      <c r="V1364" s="4" t="str">
        <f t="shared" si="16"/>
        <v> </v>
      </c>
      <c r="W1364" s="123"/>
      <c r="X1364" s="123"/>
      <c r="Y1364" s="123"/>
      <c r="Z1364" s="123"/>
      <c r="AA1364" s="123"/>
      <c r="AB1364" s="123"/>
      <c r="AC1364" s="123"/>
      <c r="AD1364" s="123"/>
      <c r="AE1364" s="123"/>
    </row>
    <row r="1365">
      <c r="A1365" s="130">
        <v>14691.0</v>
      </c>
      <c r="B1365" s="131" t="s">
        <v>6928</v>
      </c>
      <c r="C1365" s="131" t="b">
        <v>1</v>
      </c>
      <c r="D1365" s="133">
        <v>44489.0</v>
      </c>
      <c r="E1365" s="134" t="str">
        <f t="shared" si="43"/>
        <v>OPI RX</v>
      </c>
      <c r="F1365" s="128" t="str">
        <f t="shared" si="44"/>
        <v>#VALUE!</v>
      </c>
      <c r="G1365" s="128" t="str">
        <f t="shared" si="45"/>
        <v>#VALUE!</v>
      </c>
      <c r="H1365" s="128" t="str">
        <f t="shared" si="46"/>
        <v>#VALUE!</v>
      </c>
      <c r="I1365" s="128" t="str">
        <f t="shared" si="47"/>
        <v>#VALUE!</v>
      </c>
      <c r="J1365" s="128" t="str">
        <f t="shared" si="48"/>
        <v>#VALUE!</v>
      </c>
      <c r="K1365" s="128" t="str">
        <f t="shared" si="49"/>
        <v>#VALUE!</v>
      </c>
      <c r="L1365" s="128" t="str">
        <f t="shared" si="50"/>
        <v>#VALUE!</v>
      </c>
      <c r="M1365" s="128" t="str">
        <f t="shared" si="51"/>
        <v>#VALUE!</v>
      </c>
      <c r="N1365" s="128" t="str">
        <f t="shared" si="52"/>
        <v>#VALUE!</v>
      </c>
      <c r="O1365" s="128" t="str">
        <f t="shared" si="53"/>
        <v>#VALUE!</v>
      </c>
      <c r="P1365" s="135" t="str">
        <f t="shared" si="12"/>
        <v>OPIOIDS</v>
      </c>
      <c r="Q1365" s="2" t="b">
        <v>1</v>
      </c>
      <c r="R1365" s="135" t="str">
        <f t="shared" si="54"/>
        <v>HIGH</v>
      </c>
      <c r="S1365" s="3">
        <v>44287.0</v>
      </c>
      <c r="T1365" s="136">
        <f t="shared" si="42"/>
        <v>44489</v>
      </c>
      <c r="U1365" s="4" t="str">
        <f t="shared" si="15"/>
        <v> </v>
      </c>
      <c r="V1365" s="4" t="str">
        <f t="shared" si="16"/>
        <v> </v>
      </c>
      <c r="W1365" s="123"/>
      <c r="X1365" s="123"/>
      <c r="Y1365" s="123"/>
      <c r="Z1365" s="123"/>
      <c r="AA1365" s="123"/>
      <c r="AB1365" s="123"/>
      <c r="AC1365" s="123"/>
      <c r="AD1365" s="123"/>
      <c r="AE1365" s="123"/>
    </row>
    <row r="1366">
      <c r="A1366" s="127">
        <v>14694.0</v>
      </c>
      <c r="B1366" s="2" t="s">
        <v>6570</v>
      </c>
      <c r="C1366" s="124" t="b">
        <v>0</v>
      </c>
      <c r="D1366" s="3" t="s">
        <v>6461</v>
      </c>
      <c r="E1366" s="128" t="str">
        <f t="shared" si="43"/>
        <v>#VALUE!</v>
      </c>
      <c r="F1366" s="128" t="str">
        <f t="shared" si="44"/>
        <v>#VALUE!</v>
      </c>
      <c r="G1366" s="128" t="str">
        <f t="shared" si="45"/>
        <v>#VALUE!</v>
      </c>
      <c r="H1366" s="128" t="str">
        <f t="shared" si="46"/>
        <v>#VALUE!</v>
      </c>
      <c r="I1366" s="128" t="str">
        <f t="shared" si="47"/>
        <v>#VALUE!</v>
      </c>
      <c r="J1366" s="128" t="str">
        <f t="shared" si="48"/>
        <v>#VALUE!</v>
      </c>
      <c r="K1366" s="128" t="str">
        <f t="shared" si="49"/>
        <v>#VALUE!</v>
      </c>
      <c r="L1366" s="128" t="str">
        <f t="shared" si="50"/>
        <v>#VALUE!</v>
      </c>
      <c r="M1366" s="128" t="str">
        <f t="shared" si="51"/>
        <v>#VALUE!</v>
      </c>
      <c r="N1366" s="128" t="str">
        <f t="shared" si="52"/>
        <v>#VALUE!</v>
      </c>
      <c r="O1366" s="128" t="str">
        <f t="shared" si="53"/>
        <v>#VALUE!</v>
      </c>
      <c r="P1366" s="4" t="str">
        <f t="shared" si="12"/>
        <v>NO RX</v>
      </c>
      <c r="Q1366" s="4" t="b">
        <v>0</v>
      </c>
      <c r="R1366" s="4" t="str">
        <f t="shared" si="54"/>
        <v>LOW</v>
      </c>
      <c r="S1366" s="3"/>
      <c r="T1366" s="3" t="str">
        <f t="shared" si="42"/>
        <v> - </v>
      </c>
      <c r="U1366" s="4" t="str">
        <f t="shared" si="15"/>
        <v>DUE COMM</v>
      </c>
      <c r="V1366" s="4" t="str">
        <f t="shared" si="16"/>
        <v> </v>
      </c>
      <c r="W1366" s="123"/>
      <c r="X1366" s="123"/>
      <c r="Y1366" s="123"/>
      <c r="Z1366" s="123"/>
      <c r="AA1366" s="123"/>
      <c r="AB1366" s="123"/>
      <c r="AC1366" s="123"/>
      <c r="AD1366" s="123"/>
      <c r="AE1366" s="123"/>
    </row>
    <row r="1367">
      <c r="A1367" s="127">
        <v>14700.0</v>
      </c>
      <c r="B1367" s="2" t="s">
        <v>6461</v>
      </c>
      <c r="C1367" s="124" t="b">
        <v>0</v>
      </c>
      <c r="D1367" s="3" t="s">
        <v>6461</v>
      </c>
      <c r="E1367" s="128" t="str">
        <f t="shared" si="43"/>
        <v>#VALUE!</v>
      </c>
      <c r="F1367" s="128" t="str">
        <f t="shared" si="44"/>
        <v>#VALUE!</v>
      </c>
      <c r="G1367" s="128" t="str">
        <f t="shared" si="45"/>
        <v>#VALUE!</v>
      </c>
      <c r="H1367" s="128" t="str">
        <f t="shared" si="46"/>
        <v>#VALUE!</v>
      </c>
      <c r="I1367" s="128" t="str">
        <f t="shared" si="47"/>
        <v>#VALUE!</v>
      </c>
      <c r="J1367" s="128" t="str">
        <f t="shared" si="48"/>
        <v>#VALUE!</v>
      </c>
      <c r="K1367" s="128" t="str">
        <f t="shared" si="49"/>
        <v>#VALUE!</v>
      </c>
      <c r="L1367" s="128" t="str">
        <f t="shared" si="50"/>
        <v>#VALUE!</v>
      </c>
      <c r="M1367" s="128" t="str">
        <f t="shared" si="51"/>
        <v>#VALUE!</v>
      </c>
      <c r="N1367" s="128" t="str">
        <f t="shared" si="52"/>
        <v>#VALUE!</v>
      </c>
      <c r="O1367" s="128" t="str">
        <f t="shared" si="53"/>
        <v>#VALUE!</v>
      </c>
      <c r="P1367" s="4" t="str">
        <f t="shared" si="12"/>
        <v>NO RX</v>
      </c>
      <c r="Q1367" s="4" t="b">
        <v>0</v>
      </c>
      <c r="R1367" s="4" t="str">
        <f t="shared" si="54"/>
        <v>LOW</v>
      </c>
      <c r="S1367" s="3"/>
      <c r="T1367" s="3" t="str">
        <f t="shared" si="42"/>
        <v> - </v>
      </c>
      <c r="U1367" s="4" t="str">
        <f t="shared" si="15"/>
        <v>DUE COMM</v>
      </c>
      <c r="V1367" s="4" t="str">
        <f t="shared" si="16"/>
        <v> </v>
      </c>
      <c r="W1367" s="123"/>
      <c r="X1367" s="123"/>
      <c r="Y1367" s="123"/>
      <c r="Z1367" s="123"/>
      <c r="AA1367" s="123"/>
      <c r="AB1367" s="123"/>
      <c r="AC1367" s="123"/>
      <c r="AD1367" s="123"/>
      <c r="AE1367" s="123"/>
    </row>
    <row r="1368">
      <c r="A1368" s="127">
        <v>14702.0</v>
      </c>
      <c r="B1368" s="156" t="s">
        <v>6500</v>
      </c>
      <c r="C1368" s="154" t="b">
        <v>1</v>
      </c>
      <c r="D1368" s="147">
        <v>44577.0</v>
      </c>
      <c r="E1368" s="128" t="str">
        <f t="shared" si="43"/>
        <v>#VALUE!</v>
      </c>
      <c r="F1368" s="128" t="str">
        <f t="shared" si="44"/>
        <v>#VALUE!</v>
      </c>
      <c r="G1368" s="128" t="str">
        <f t="shared" si="45"/>
        <v>#VALUE!</v>
      </c>
      <c r="H1368" s="128" t="str">
        <f t="shared" si="46"/>
        <v>#VALUE!</v>
      </c>
      <c r="I1368" s="128" t="str">
        <f t="shared" si="47"/>
        <v>#VALUE!</v>
      </c>
      <c r="J1368" s="128" t="str">
        <f t="shared" si="48"/>
        <v>#VALUE!</v>
      </c>
      <c r="K1368" s="128" t="str">
        <f t="shared" si="49"/>
        <v>#VALUE!</v>
      </c>
      <c r="L1368" s="128" t="str">
        <f t="shared" si="50"/>
        <v>#VALUE!</v>
      </c>
      <c r="M1368" s="128" t="str">
        <f t="shared" si="51"/>
        <v>OPI RX</v>
      </c>
      <c r="N1368" s="128" t="str">
        <f t="shared" si="52"/>
        <v>#VALUE!</v>
      </c>
      <c r="O1368" s="128" t="str">
        <f t="shared" si="53"/>
        <v>#VALUE!</v>
      </c>
      <c r="P1368" s="4" t="str">
        <f t="shared" si="12"/>
        <v>OPIOIDS</v>
      </c>
      <c r="Q1368" s="4" t="b">
        <v>0</v>
      </c>
      <c r="R1368" s="4" t="str">
        <f t="shared" si="54"/>
        <v>LOW</v>
      </c>
      <c r="S1368" s="3"/>
      <c r="T1368" s="3">
        <f t="shared" si="42"/>
        <v>44577</v>
      </c>
      <c r="U1368" s="4" t="str">
        <f t="shared" si="15"/>
        <v>DUE COMM</v>
      </c>
      <c r="V1368" s="4" t="str">
        <f t="shared" si="16"/>
        <v> </v>
      </c>
      <c r="W1368" s="123"/>
      <c r="X1368" s="123"/>
      <c r="Y1368" s="123"/>
      <c r="Z1368" s="123"/>
      <c r="AA1368" s="123"/>
      <c r="AB1368" s="123"/>
      <c r="AC1368" s="123"/>
      <c r="AD1368" s="123"/>
      <c r="AE1368" s="123"/>
    </row>
    <row r="1369">
      <c r="A1369" s="127">
        <v>14705.0</v>
      </c>
      <c r="B1369" s="2" t="s">
        <v>6929</v>
      </c>
      <c r="C1369" s="122" t="b">
        <v>0</v>
      </c>
      <c r="D1369" s="3" t="s">
        <v>6461</v>
      </c>
      <c r="E1369" s="128" t="str">
        <f t="shared" si="43"/>
        <v>#VALUE!</v>
      </c>
      <c r="F1369" s="128" t="str">
        <f t="shared" si="44"/>
        <v>#VALUE!</v>
      </c>
      <c r="G1369" s="128" t="str">
        <f t="shared" si="45"/>
        <v>#VALUE!</v>
      </c>
      <c r="H1369" s="128" t="str">
        <f t="shared" si="46"/>
        <v>#VALUE!</v>
      </c>
      <c r="I1369" s="128" t="str">
        <f t="shared" si="47"/>
        <v>#VALUE!</v>
      </c>
      <c r="J1369" s="128" t="str">
        <f t="shared" si="48"/>
        <v>#VALUE!</v>
      </c>
      <c r="K1369" s="128" t="str">
        <f t="shared" si="49"/>
        <v>#VALUE!</v>
      </c>
      <c r="L1369" s="128" t="str">
        <f t="shared" si="50"/>
        <v>#VALUE!</v>
      </c>
      <c r="M1369" s="128" t="str">
        <f t="shared" si="51"/>
        <v>#VALUE!</v>
      </c>
      <c r="N1369" s="128" t="str">
        <f t="shared" si="52"/>
        <v>#VALUE!</v>
      </c>
      <c r="O1369" s="128" t="str">
        <f t="shared" si="53"/>
        <v>#VALUE!</v>
      </c>
      <c r="P1369" s="4" t="str">
        <f t="shared" si="12"/>
        <v>NO RX</v>
      </c>
      <c r="Q1369" s="4" t="b">
        <v>0</v>
      </c>
      <c r="R1369" s="4" t="str">
        <f t="shared" si="54"/>
        <v>LOW</v>
      </c>
      <c r="S1369" s="3"/>
      <c r="T1369" s="3" t="str">
        <f t="shared" si="42"/>
        <v> - </v>
      </c>
      <c r="U1369" s="4" t="str">
        <f t="shared" si="15"/>
        <v>DUE COMM</v>
      </c>
      <c r="V1369" s="4" t="str">
        <f t="shared" si="16"/>
        <v> </v>
      </c>
      <c r="W1369" s="123"/>
      <c r="X1369" s="123"/>
      <c r="Y1369" s="123"/>
      <c r="Z1369" s="123"/>
      <c r="AA1369" s="123"/>
      <c r="AB1369" s="123"/>
      <c r="AC1369" s="123"/>
      <c r="AD1369" s="123"/>
      <c r="AE1369" s="123"/>
    </row>
    <row r="1370">
      <c r="A1370" s="130">
        <v>14706.0</v>
      </c>
      <c r="B1370" s="131" t="s">
        <v>6743</v>
      </c>
      <c r="C1370" s="132" t="b">
        <v>1</v>
      </c>
      <c r="D1370" s="133">
        <v>44410.0</v>
      </c>
      <c r="E1370" s="128" t="str">
        <f t="shared" si="43"/>
        <v>#VALUE!</v>
      </c>
      <c r="F1370" s="128" t="str">
        <f t="shared" si="44"/>
        <v>#VALUE!</v>
      </c>
      <c r="G1370" s="128" t="str">
        <f t="shared" si="45"/>
        <v>#VALUE!</v>
      </c>
      <c r="H1370" s="128" t="str">
        <f t="shared" si="46"/>
        <v>#VALUE!</v>
      </c>
      <c r="I1370" s="128" t="str">
        <f t="shared" si="47"/>
        <v>#VALUE!</v>
      </c>
      <c r="J1370" s="128" t="str">
        <f t="shared" si="48"/>
        <v>#VALUE!</v>
      </c>
      <c r="K1370" s="128" t="str">
        <f t="shared" si="49"/>
        <v>#VALUE!</v>
      </c>
      <c r="L1370" s="128" t="str">
        <f t="shared" si="50"/>
        <v>#VALUE!</v>
      </c>
      <c r="M1370" s="134" t="str">
        <f t="shared" si="51"/>
        <v>OPI RX</v>
      </c>
      <c r="N1370" s="128" t="str">
        <f t="shared" si="52"/>
        <v>#VALUE!</v>
      </c>
      <c r="O1370" s="128" t="str">
        <f t="shared" si="53"/>
        <v>#VALUE!</v>
      </c>
      <c r="P1370" s="135" t="str">
        <f t="shared" si="12"/>
        <v>OPIOIDS</v>
      </c>
      <c r="Q1370" s="4" t="b">
        <v>1</v>
      </c>
      <c r="R1370" s="135" t="str">
        <f t="shared" si="54"/>
        <v>HIGH</v>
      </c>
      <c r="S1370" s="3"/>
      <c r="T1370" s="136">
        <f t="shared" si="42"/>
        <v>44410</v>
      </c>
      <c r="U1370" s="4" t="str">
        <f t="shared" si="15"/>
        <v>DUE COMM</v>
      </c>
      <c r="V1370" s="4" t="str">
        <f t="shared" si="16"/>
        <v> </v>
      </c>
      <c r="W1370" s="123"/>
      <c r="X1370" s="123"/>
      <c r="Y1370" s="123"/>
      <c r="Z1370" s="123"/>
      <c r="AA1370" s="123"/>
      <c r="AB1370" s="123"/>
      <c r="AC1370" s="123"/>
      <c r="AD1370" s="123"/>
      <c r="AE1370" s="123"/>
    </row>
    <row r="1371">
      <c r="A1371" s="130">
        <v>14707.0</v>
      </c>
      <c r="B1371" s="131" t="s">
        <v>6461</v>
      </c>
      <c r="C1371" s="132" t="b">
        <v>1</v>
      </c>
      <c r="D1371" s="133">
        <v>44384.0</v>
      </c>
      <c r="E1371" s="128" t="str">
        <f t="shared" si="43"/>
        <v>#VALUE!</v>
      </c>
      <c r="F1371" s="128" t="str">
        <f t="shared" si="44"/>
        <v>#VALUE!</v>
      </c>
      <c r="G1371" s="128" t="str">
        <f t="shared" si="45"/>
        <v>#VALUE!</v>
      </c>
      <c r="H1371" s="128" t="str">
        <f t="shared" si="46"/>
        <v>#VALUE!</v>
      </c>
      <c r="I1371" s="128" t="str">
        <f t="shared" si="47"/>
        <v>#VALUE!</v>
      </c>
      <c r="J1371" s="128" t="str">
        <f t="shared" si="48"/>
        <v>#VALUE!</v>
      </c>
      <c r="K1371" s="128" t="str">
        <f t="shared" si="49"/>
        <v>#VALUE!</v>
      </c>
      <c r="L1371" s="128" t="str">
        <f t="shared" si="50"/>
        <v>#VALUE!</v>
      </c>
      <c r="M1371" s="128" t="str">
        <f t="shared" si="51"/>
        <v>#VALUE!</v>
      </c>
      <c r="N1371" s="128" t="str">
        <f t="shared" si="52"/>
        <v>#VALUE!</v>
      </c>
      <c r="O1371" s="128" t="str">
        <f t="shared" si="53"/>
        <v>#VALUE!</v>
      </c>
      <c r="P1371" s="4" t="str">
        <f t="shared" si="12"/>
        <v>NO RX</v>
      </c>
      <c r="Q1371" s="2" t="b">
        <v>0</v>
      </c>
      <c r="R1371" s="4" t="str">
        <f t="shared" si="54"/>
        <v>LOW</v>
      </c>
      <c r="S1371" s="3"/>
      <c r="T1371" s="136">
        <f t="shared" si="42"/>
        <v>44384</v>
      </c>
      <c r="U1371" s="4" t="str">
        <f t="shared" si="15"/>
        <v>DUE COMM</v>
      </c>
      <c r="V1371" s="4" t="str">
        <f t="shared" si="16"/>
        <v> </v>
      </c>
      <c r="W1371" s="123"/>
      <c r="X1371" s="123"/>
      <c r="Y1371" s="123"/>
      <c r="Z1371" s="123"/>
      <c r="AA1371" s="123"/>
      <c r="AB1371" s="123"/>
      <c r="AC1371" s="123"/>
      <c r="AD1371" s="123"/>
      <c r="AE1371" s="123"/>
    </row>
    <row r="1372">
      <c r="A1372" s="127">
        <v>14708.0</v>
      </c>
      <c r="B1372" s="2" t="s">
        <v>6461</v>
      </c>
      <c r="C1372" s="124" t="b">
        <v>0</v>
      </c>
      <c r="D1372" s="3" t="s">
        <v>6461</v>
      </c>
      <c r="E1372" s="128" t="str">
        <f t="shared" si="43"/>
        <v>#VALUE!</v>
      </c>
      <c r="F1372" s="128" t="str">
        <f t="shared" si="44"/>
        <v>#VALUE!</v>
      </c>
      <c r="G1372" s="128" t="str">
        <f t="shared" si="45"/>
        <v>#VALUE!</v>
      </c>
      <c r="H1372" s="128" t="str">
        <f t="shared" si="46"/>
        <v>#VALUE!</v>
      </c>
      <c r="I1372" s="128" t="str">
        <f t="shared" si="47"/>
        <v>#VALUE!</v>
      </c>
      <c r="J1372" s="128" t="str">
        <f t="shared" si="48"/>
        <v>#VALUE!</v>
      </c>
      <c r="K1372" s="128" t="str">
        <f t="shared" si="49"/>
        <v>#VALUE!</v>
      </c>
      <c r="L1372" s="128" t="str">
        <f t="shared" si="50"/>
        <v>#VALUE!</v>
      </c>
      <c r="M1372" s="128" t="str">
        <f t="shared" si="51"/>
        <v>#VALUE!</v>
      </c>
      <c r="N1372" s="128" t="str">
        <f t="shared" si="52"/>
        <v>#VALUE!</v>
      </c>
      <c r="O1372" s="128" t="str">
        <f t="shared" si="53"/>
        <v>#VALUE!</v>
      </c>
      <c r="P1372" s="4" t="str">
        <f t="shared" si="12"/>
        <v>NO RX</v>
      </c>
      <c r="Q1372" s="4" t="b">
        <v>0</v>
      </c>
      <c r="R1372" s="4" t="str">
        <f t="shared" si="54"/>
        <v>LOW</v>
      </c>
      <c r="S1372" s="3"/>
      <c r="T1372" s="3" t="str">
        <f t="shared" si="42"/>
        <v> - </v>
      </c>
      <c r="U1372" s="4" t="str">
        <f t="shared" si="15"/>
        <v>DUE COMM</v>
      </c>
      <c r="V1372" s="4" t="str">
        <f t="shared" si="16"/>
        <v> </v>
      </c>
      <c r="W1372" s="123"/>
      <c r="X1372" s="123"/>
      <c r="Y1372" s="123"/>
      <c r="Z1372" s="123"/>
      <c r="AA1372" s="123"/>
      <c r="AB1372" s="123"/>
      <c r="AC1372" s="123"/>
      <c r="AD1372" s="123"/>
      <c r="AE1372" s="123"/>
    </row>
    <row r="1373">
      <c r="A1373" s="130">
        <v>14709.0</v>
      </c>
      <c r="B1373" s="131" t="s">
        <v>6483</v>
      </c>
      <c r="C1373" s="132" t="b">
        <v>1</v>
      </c>
      <c r="D1373" s="133">
        <v>44390.0</v>
      </c>
      <c r="E1373" s="128" t="str">
        <f t="shared" si="43"/>
        <v>#VALUE!</v>
      </c>
      <c r="F1373" s="128" t="str">
        <f t="shared" si="44"/>
        <v>#VALUE!</v>
      </c>
      <c r="G1373" s="128" t="str">
        <f t="shared" si="45"/>
        <v>#VALUE!</v>
      </c>
      <c r="H1373" s="128" t="str">
        <f t="shared" si="46"/>
        <v>#VALUE!</v>
      </c>
      <c r="I1373" s="128" t="str">
        <f t="shared" si="47"/>
        <v>#VALUE!</v>
      </c>
      <c r="J1373" s="128" t="str">
        <f t="shared" si="48"/>
        <v>#VALUE!</v>
      </c>
      <c r="K1373" s="128" t="str">
        <f t="shared" si="49"/>
        <v>#VALUE!</v>
      </c>
      <c r="L1373" s="128" t="str">
        <f t="shared" si="50"/>
        <v>#VALUE!</v>
      </c>
      <c r="M1373" s="128" t="str">
        <f t="shared" si="51"/>
        <v>#VALUE!</v>
      </c>
      <c r="N1373" s="128" t="str">
        <f t="shared" si="52"/>
        <v>#VALUE!</v>
      </c>
      <c r="O1373" s="128" t="str">
        <f t="shared" si="53"/>
        <v>#VALUE!</v>
      </c>
      <c r="P1373" s="4" t="str">
        <f t="shared" si="12"/>
        <v>NO RX</v>
      </c>
      <c r="Q1373" s="4" t="b">
        <v>0</v>
      </c>
      <c r="R1373" s="4" t="str">
        <f t="shared" si="54"/>
        <v>LOW</v>
      </c>
      <c r="S1373" s="3"/>
      <c r="T1373" s="136">
        <f t="shared" si="42"/>
        <v>44390</v>
      </c>
      <c r="U1373" s="4" t="str">
        <f t="shared" si="15"/>
        <v>DUE COMM</v>
      </c>
      <c r="V1373" s="4" t="str">
        <f t="shared" si="16"/>
        <v> </v>
      </c>
      <c r="W1373" s="123"/>
      <c r="X1373" s="123"/>
      <c r="Y1373" s="123"/>
      <c r="Z1373" s="123"/>
      <c r="AA1373" s="123"/>
      <c r="AB1373" s="123"/>
      <c r="AC1373" s="123"/>
      <c r="AD1373" s="123"/>
      <c r="AE1373" s="123"/>
    </row>
    <row r="1374">
      <c r="A1374" s="127">
        <v>14710.0</v>
      </c>
      <c r="B1374" s="2" t="s">
        <v>6461</v>
      </c>
      <c r="C1374" s="124" t="b">
        <v>0</v>
      </c>
      <c r="D1374" s="3" t="s">
        <v>6461</v>
      </c>
      <c r="E1374" s="128" t="str">
        <f t="shared" si="43"/>
        <v>#VALUE!</v>
      </c>
      <c r="F1374" s="128" t="str">
        <f t="shared" si="44"/>
        <v>#VALUE!</v>
      </c>
      <c r="G1374" s="128" t="str">
        <f t="shared" si="45"/>
        <v>#VALUE!</v>
      </c>
      <c r="H1374" s="128" t="str">
        <f t="shared" si="46"/>
        <v>#VALUE!</v>
      </c>
      <c r="I1374" s="128" t="str">
        <f t="shared" si="47"/>
        <v>#VALUE!</v>
      </c>
      <c r="J1374" s="128" t="str">
        <f t="shared" si="48"/>
        <v>#VALUE!</v>
      </c>
      <c r="K1374" s="128" t="str">
        <f t="shared" si="49"/>
        <v>#VALUE!</v>
      </c>
      <c r="L1374" s="128" t="str">
        <f t="shared" si="50"/>
        <v>#VALUE!</v>
      </c>
      <c r="M1374" s="128" t="str">
        <f t="shared" si="51"/>
        <v>#VALUE!</v>
      </c>
      <c r="N1374" s="128" t="str">
        <f t="shared" si="52"/>
        <v>#VALUE!</v>
      </c>
      <c r="O1374" s="128" t="str">
        <f t="shared" si="53"/>
        <v>#VALUE!</v>
      </c>
      <c r="P1374" s="4" t="str">
        <f t="shared" si="12"/>
        <v>NO RX</v>
      </c>
      <c r="Q1374" s="4" t="b">
        <v>0</v>
      </c>
      <c r="R1374" s="4" t="str">
        <f t="shared" si="54"/>
        <v>LOW</v>
      </c>
      <c r="S1374" s="3"/>
      <c r="T1374" s="3" t="str">
        <f t="shared" si="42"/>
        <v> - </v>
      </c>
      <c r="U1374" s="4" t="str">
        <f t="shared" si="15"/>
        <v>DUE COMM</v>
      </c>
      <c r="V1374" s="4" t="str">
        <f t="shared" si="16"/>
        <v> </v>
      </c>
      <c r="W1374" s="123"/>
      <c r="X1374" s="123"/>
      <c r="Y1374" s="123"/>
      <c r="Z1374" s="123"/>
      <c r="AA1374" s="123"/>
      <c r="AB1374" s="123"/>
      <c r="AC1374" s="123"/>
      <c r="AD1374" s="123"/>
      <c r="AE1374" s="123"/>
    </row>
    <row r="1375">
      <c r="A1375" s="130">
        <v>14711.0</v>
      </c>
      <c r="B1375" s="131" t="s">
        <v>6461</v>
      </c>
      <c r="C1375" s="132" t="b">
        <v>1</v>
      </c>
      <c r="D1375" s="133">
        <v>44480.0</v>
      </c>
      <c r="E1375" s="128" t="str">
        <f t="shared" si="43"/>
        <v>#VALUE!</v>
      </c>
      <c r="F1375" s="128" t="str">
        <f t="shared" si="44"/>
        <v>#VALUE!</v>
      </c>
      <c r="G1375" s="128" t="str">
        <f t="shared" si="45"/>
        <v>#VALUE!</v>
      </c>
      <c r="H1375" s="128" t="str">
        <f t="shared" si="46"/>
        <v>#VALUE!</v>
      </c>
      <c r="I1375" s="128" t="str">
        <f t="shared" si="47"/>
        <v>#VALUE!</v>
      </c>
      <c r="J1375" s="128" t="str">
        <f t="shared" si="48"/>
        <v>#VALUE!</v>
      </c>
      <c r="K1375" s="128" t="str">
        <f t="shared" si="49"/>
        <v>#VALUE!</v>
      </c>
      <c r="L1375" s="128" t="str">
        <f t="shared" si="50"/>
        <v>#VALUE!</v>
      </c>
      <c r="M1375" s="128" t="str">
        <f t="shared" si="51"/>
        <v>#VALUE!</v>
      </c>
      <c r="N1375" s="128" t="str">
        <f t="shared" si="52"/>
        <v>#VALUE!</v>
      </c>
      <c r="O1375" s="128" t="str">
        <f t="shared" si="53"/>
        <v>#VALUE!</v>
      </c>
      <c r="P1375" s="4" t="str">
        <f t="shared" si="12"/>
        <v>NO RX</v>
      </c>
      <c r="Q1375" s="4" t="b">
        <v>0</v>
      </c>
      <c r="R1375" s="4" t="str">
        <f t="shared" si="54"/>
        <v>LOW</v>
      </c>
      <c r="S1375" s="3">
        <v>44293.0</v>
      </c>
      <c r="T1375" s="136">
        <f t="shared" si="42"/>
        <v>44480</v>
      </c>
      <c r="U1375" s="4" t="str">
        <f t="shared" si="15"/>
        <v> </v>
      </c>
      <c r="V1375" s="4" t="str">
        <f t="shared" si="16"/>
        <v> </v>
      </c>
      <c r="W1375" s="123"/>
      <c r="X1375" s="123"/>
      <c r="Y1375" s="123"/>
      <c r="Z1375" s="123"/>
      <c r="AA1375" s="123"/>
      <c r="AB1375" s="123"/>
      <c r="AC1375" s="123"/>
      <c r="AD1375" s="123"/>
      <c r="AE1375" s="123"/>
    </row>
    <row r="1376">
      <c r="A1376" s="127">
        <v>14719.0</v>
      </c>
      <c r="B1376" s="2" t="s">
        <v>6483</v>
      </c>
      <c r="C1376" s="122" t="b">
        <v>0</v>
      </c>
      <c r="D1376" s="3" t="s">
        <v>6461</v>
      </c>
      <c r="E1376" s="128" t="str">
        <f t="shared" si="43"/>
        <v>#VALUE!</v>
      </c>
      <c r="F1376" s="128" t="str">
        <f t="shared" si="44"/>
        <v>#VALUE!</v>
      </c>
      <c r="G1376" s="128" t="str">
        <f t="shared" si="45"/>
        <v>#VALUE!</v>
      </c>
      <c r="H1376" s="128" t="str">
        <f t="shared" si="46"/>
        <v>#VALUE!</v>
      </c>
      <c r="I1376" s="128" t="str">
        <f t="shared" si="47"/>
        <v>#VALUE!</v>
      </c>
      <c r="J1376" s="128" t="str">
        <f t="shared" si="48"/>
        <v>#VALUE!</v>
      </c>
      <c r="K1376" s="128" t="str">
        <f t="shared" si="49"/>
        <v>#VALUE!</v>
      </c>
      <c r="L1376" s="128" t="str">
        <f t="shared" si="50"/>
        <v>#VALUE!</v>
      </c>
      <c r="M1376" s="128" t="str">
        <f t="shared" si="51"/>
        <v>#VALUE!</v>
      </c>
      <c r="N1376" s="128" t="str">
        <f t="shared" si="52"/>
        <v>#VALUE!</v>
      </c>
      <c r="O1376" s="128" t="str">
        <f t="shared" si="53"/>
        <v>#VALUE!</v>
      </c>
      <c r="P1376" s="4" t="str">
        <f t="shared" si="12"/>
        <v>NO RX</v>
      </c>
      <c r="Q1376" s="4" t="b">
        <v>0</v>
      </c>
      <c r="R1376" s="4" t="str">
        <f t="shared" si="54"/>
        <v>LOW</v>
      </c>
      <c r="S1376" s="3"/>
      <c r="T1376" s="3" t="str">
        <f t="shared" si="42"/>
        <v> - </v>
      </c>
      <c r="U1376" s="4" t="str">
        <f t="shared" si="15"/>
        <v>DUE COMM</v>
      </c>
      <c r="V1376" s="4" t="str">
        <f t="shared" si="16"/>
        <v> </v>
      </c>
      <c r="W1376" s="123"/>
      <c r="X1376" s="123"/>
      <c r="Y1376" s="123"/>
      <c r="Z1376" s="123"/>
      <c r="AA1376" s="123"/>
      <c r="AB1376" s="123"/>
      <c r="AC1376" s="123"/>
      <c r="AD1376" s="123"/>
      <c r="AE1376" s="123"/>
    </row>
    <row r="1377">
      <c r="A1377" s="127">
        <v>14720.0</v>
      </c>
      <c r="B1377" s="2" t="s">
        <v>6930</v>
      </c>
      <c r="C1377" s="122" t="b">
        <v>0</v>
      </c>
      <c r="D1377" s="3" t="s">
        <v>6461</v>
      </c>
      <c r="E1377" s="128" t="str">
        <f t="shared" si="43"/>
        <v>#VALUE!</v>
      </c>
      <c r="F1377" s="128" t="str">
        <f t="shared" si="44"/>
        <v>#VALUE!</v>
      </c>
      <c r="G1377" s="128" t="str">
        <f t="shared" si="45"/>
        <v>#VALUE!</v>
      </c>
      <c r="H1377" s="128" t="str">
        <f t="shared" si="46"/>
        <v>#VALUE!</v>
      </c>
      <c r="I1377" s="128" t="str">
        <f t="shared" si="47"/>
        <v>#VALUE!</v>
      </c>
      <c r="J1377" s="128" t="str">
        <f t="shared" si="48"/>
        <v>#VALUE!</v>
      </c>
      <c r="K1377" s="128" t="str">
        <f t="shared" si="49"/>
        <v>#VALUE!</v>
      </c>
      <c r="L1377" s="128" t="str">
        <f t="shared" si="50"/>
        <v>#VALUE!</v>
      </c>
      <c r="M1377" s="128" t="str">
        <f t="shared" si="51"/>
        <v>#VALUE!</v>
      </c>
      <c r="N1377" s="128" t="str">
        <f t="shared" si="52"/>
        <v>#VALUE!</v>
      </c>
      <c r="O1377" s="128" t="str">
        <f t="shared" si="53"/>
        <v>#VALUE!</v>
      </c>
      <c r="P1377" s="4" t="str">
        <f t="shared" si="12"/>
        <v>NO RX</v>
      </c>
      <c r="Q1377" s="2" t="b">
        <v>0</v>
      </c>
      <c r="R1377" s="4" t="str">
        <f t="shared" si="54"/>
        <v>LOW</v>
      </c>
      <c r="S1377" s="3"/>
      <c r="T1377" s="3" t="str">
        <f t="shared" si="42"/>
        <v> - </v>
      </c>
      <c r="U1377" s="4" t="str">
        <f t="shared" si="15"/>
        <v>DUE COMM</v>
      </c>
      <c r="V1377" s="4" t="str">
        <f t="shared" si="16"/>
        <v> </v>
      </c>
      <c r="W1377" s="123"/>
      <c r="X1377" s="123"/>
      <c r="Y1377" s="123"/>
      <c r="Z1377" s="123"/>
      <c r="AA1377" s="123"/>
      <c r="AB1377" s="123"/>
      <c r="AC1377" s="123"/>
      <c r="AD1377" s="123"/>
      <c r="AE1377" s="123"/>
    </row>
    <row r="1378">
      <c r="A1378" s="127">
        <v>14721.0</v>
      </c>
      <c r="B1378" s="2" t="s">
        <v>6539</v>
      </c>
      <c r="C1378" s="124" t="b">
        <v>0</v>
      </c>
      <c r="D1378" s="3" t="s">
        <v>6461</v>
      </c>
      <c r="E1378" s="128" t="str">
        <f t="shared" si="43"/>
        <v>#VALUE!</v>
      </c>
      <c r="F1378" s="128" t="str">
        <f t="shared" si="44"/>
        <v>#VALUE!</v>
      </c>
      <c r="G1378" s="128" t="str">
        <f t="shared" si="45"/>
        <v>#VALUE!</v>
      </c>
      <c r="H1378" s="128" t="str">
        <f t="shared" si="46"/>
        <v>#VALUE!</v>
      </c>
      <c r="I1378" s="128" t="str">
        <f t="shared" si="47"/>
        <v>#VALUE!</v>
      </c>
      <c r="J1378" s="128" t="str">
        <f t="shared" si="48"/>
        <v>#VALUE!</v>
      </c>
      <c r="K1378" s="128" t="str">
        <f t="shared" si="49"/>
        <v>#VALUE!</v>
      </c>
      <c r="L1378" s="128" t="str">
        <f t="shared" si="50"/>
        <v>#VALUE!</v>
      </c>
      <c r="M1378" s="128" t="str">
        <f t="shared" si="51"/>
        <v>#VALUE!</v>
      </c>
      <c r="N1378" s="128" t="str">
        <f t="shared" si="52"/>
        <v>#VALUE!</v>
      </c>
      <c r="O1378" s="128" t="str">
        <f t="shared" si="53"/>
        <v>#VALUE!</v>
      </c>
      <c r="P1378" s="4" t="str">
        <f t="shared" si="12"/>
        <v>NO RX</v>
      </c>
      <c r="Q1378" s="4" t="b">
        <v>0</v>
      </c>
      <c r="R1378" s="4" t="str">
        <f t="shared" si="54"/>
        <v>LOW</v>
      </c>
      <c r="S1378" s="3"/>
      <c r="T1378" s="3" t="str">
        <f t="shared" si="42"/>
        <v> - </v>
      </c>
      <c r="U1378" s="4" t="str">
        <f t="shared" si="15"/>
        <v>DUE COMM</v>
      </c>
      <c r="V1378" s="4" t="str">
        <f t="shared" si="16"/>
        <v> </v>
      </c>
      <c r="W1378" s="123"/>
      <c r="X1378" s="123"/>
      <c r="Y1378" s="123"/>
      <c r="Z1378" s="123"/>
      <c r="AA1378" s="123"/>
      <c r="AB1378" s="123"/>
      <c r="AC1378" s="123"/>
      <c r="AD1378" s="123"/>
      <c r="AE1378" s="123"/>
    </row>
    <row r="1379">
      <c r="A1379" s="127">
        <v>14723.0</v>
      </c>
      <c r="B1379" s="2" t="s">
        <v>6461</v>
      </c>
      <c r="C1379" s="122" t="b">
        <v>0</v>
      </c>
      <c r="D1379" s="3" t="s">
        <v>6461</v>
      </c>
      <c r="E1379" s="128" t="str">
        <f t="shared" si="43"/>
        <v>#VALUE!</v>
      </c>
      <c r="F1379" s="128" t="str">
        <f t="shared" si="44"/>
        <v>#VALUE!</v>
      </c>
      <c r="G1379" s="128" t="str">
        <f t="shared" si="45"/>
        <v>#VALUE!</v>
      </c>
      <c r="H1379" s="128" t="str">
        <f t="shared" si="46"/>
        <v>#VALUE!</v>
      </c>
      <c r="I1379" s="128" t="str">
        <f t="shared" si="47"/>
        <v>#VALUE!</v>
      </c>
      <c r="J1379" s="128" t="str">
        <f t="shared" si="48"/>
        <v>#VALUE!</v>
      </c>
      <c r="K1379" s="128" t="str">
        <f t="shared" si="49"/>
        <v>#VALUE!</v>
      </c>
      <c r="L1379" s="128" t="str">
        <f t="shared" si="50"/>
        <v>#VALUE!</v>
      </c>
      <c r="M1379" s="128" t="str">
        <f t="shared" si="51"/>
        <v>#VALUE!</v>
      </c>
      <c r="N1379" s="128" t="str">
        <f t="shared" si="52"/>
        <v>#VALUE!</v>
      </c>
      <c r="O1379" s="128" t="str">
        <f t="shared" si="53"/>
        <v>#VALUE!</v>
      </c>
      <c r="P1379" s="4" t="str">
        <f t="shared" si="12"/>
        <v>NO RX</v>
      </c>
      <c r="Q1379" s="4" t="b">
        <v>0</v>
      </c>
      <c r="R1379" s="4" t="str">
        <f t="shared" si="54"/>
        <v>LOW</v>
      </c>
      <c r="S1379" s="3"/>
      <c r="T1379" s="3" t="str">
        <f t="shared" si="42"/>
        <v> - </v>
      </c>
      <c r="U1379" s="4" t="str">
        <f t="shared" si="15"/>
        <v>DUE COMM</v>
      </c>
      <c r="V1379" s="4" t="str">
        <f t="shared" si="16"/>
        <v> </v>
      </c>
      <c r="W1379" s="123"/>
      <c r="X1379" s="123"/>
      <c r="Y1379" s="123"/>
      <c r="Z1379" s="123"/>
      <c r="AA1379" s="123"/>
      <c r="AB1379" s="123"/>
      <c r="AC1379" s="123"/>
      <c r="AD1379" s="123"/>
      <c r="AE1379" s="123"/>
    </row>
    <row r="1380">
      <c r="A1380" s="130">
        <v>14725.0</v>
      </c>
      <c r="B1380" s="131" t="s">
        <v>6931</v>
      </c>
      <c r="C1380" s="139" t="b">
        <v>1</v>
      </c>
      <c r="D1380" s="133">
        <v>44556.0</v>
      </c>
      <c r="E1380" s="128" t="str">
        <f t="shared" si="43"/>
        <v>#VALUE!</v>
      </c>
      <c r="F1380" s="128" t="str">
        <f t="shared" si="44"/>
        <v>#VALUE!</v>
      </c>
      <c r="G1380" s="128" t="str">
        <f t="shared" si="45"/>
        <v>#VALUE!</v>
      </c>
      <c r="H1380" s="128" t="str">
        <f t="shared" si="46"/>
        <v>#VALUE!</v>
      </c>
      <c r="I1380" s="128" t="str">
        <f t="shared" si="47"/>
        <v>#VALUE!</v>
      </c>
      <c r="J1380" s="128" t="str">
        <f t="shared" si="48"/>
        <v>#VALUE!</v>
      </c>
      <c r="K1380" s="128" t="str">
        <f t="shared" si="49"/>
        <v>#VALUE!</v>
      </c>
      <c r="L1380" s="128" t="str">
        <f t="shared" si="50"/>
        <v>#VALUE!</v>
      </c>
      <c r="M1380" s="128" t="str">
        <f t="shared" si="51"/>
        <v>#VALUE!</v>
      </c>
      <c r="N1380" s="128" t="str">
        <f t="shared" si="52"/>
        <v>#VALUE!</v>
      </c>
      <c r="O1380" s="134" t="str">
        <f t="shared" si="53"/>
        <v>OPI RX</v>
      </c>
      <c r="P1380" s="135" t="str">
        <f t="shared" si="12"/>
        <v>OPIOIDS</v>
      </c>
      <c r="Q1380" s="4" t="b">
        <v>0</v>
      </c>
      <c r="R1380" s="4" t="str">
        <f t="shared" si="54"/>
        <v>LOW</v>
      </c>
      <c r="S1380" s="3">
        <v>44306.0</v>
      </c>
      <c r="T1380" s="136">
        <f t="shared" si="42"/>
        <v>44556</v>
      </c>
      <c r="U1380" s="4" t="str">
        <f t="shared" si="15"/>
        <v> </v>
      </c>
      <c r="V1380" s="4" t="str">
        <f t="shared" si="16"/>
        <v> </v>
      </c>
      <c r="W1380" s="123"/>
      <c r="X1380" s="123"/>
      <c r="Y1380" s="123"/>
      <c r="Z1380" s="123"/>
      <c r="AA1380" s="123"/>
      <c r="AB1380" s="123"/>
      <c r="AC1380" s="123"/>
      <c r="AD1380" s="123"/>
      <c r="AE1380" s="123"/>
    </row>
    <row r="1381">
      <c r="A1381" s="127">
        <v>14726.0</v>
      </c>
      <c r="B1381" s="2" t="s">
        <v>6842</v>
      </c>
      <c r="C1381" s="122" t="b">
        <v>0</v>
      </c>
      <c r="D1381" s="3" t="s">
        <v>6461</v>
      </c>
      <c r="E1381" s="134" t="str">
        <f t="shared" si="43"/>
        <v>OPI RX</v>
      </c>
      <c r="F1381" s="128" t="str">
        <f t="shared" si="44"/>
        <v>#VALUE!</v>
      </c>
      <c r="G1381" s="128" t="str">
        <f t="shared" si="45"/>
        <v>#VALUE!</v>
      </c>
      <c r="H1381" s="128" t="str">
        <f t="shared" si="46"/>
        <v>#VALUE!</v>
      </c>
      <c r="I1381" s="128" t="str">
        <f t="shared" si="47"/>
        <v>#VALUE!</v>
      </c>
      <c r="J1381" s="128" t="str">
        <f t="shared" si="48"/>
        <v>#VALUE!</v>
      </c>
      <c r="K1381" s="128" t="str">
        <f t="shared" si="49"/>
        <v>#VALUE!</v>
      </c>
      <c r="L1381" s="128" t="str">
        <f t="shared" si="50"/>
        <v>#VALUE!</v>
      </c>
      <c r="M1381" s="134" t="str">
        <f t="shared" si="51"/>
        <v>OPI RX</v>
      </c>
      <c r="N1381" s="128" t="str">
        <f t="shared" si="52"/>
        <v>#VALUE!</v>
      </c>
      <c r="O1381" s="128" t="str">
        <f t="shared" si="53"/>
        <v>#VALUE!</v>
      </c>
      <c r="P1381" s="135" t="str">
        <f t="shared" si="12"/>
        <v>OPIOIDS</v>
      </c>
      <c r="Q1381" s="4" t="b">
        <v>0</v>
      </c>
      <c r="R1381" s="4" t="str">
        <f t="shared" si="54"/>
        <v>LOW</v>
      </c>
      <c r="S1381" s="3"/>
      <c r="T1381" s="3" t="str">
        <f t="shared" si="42"/>
        <v> - </v>
      </c>
      <c r="U1381" s="4" t="str">
        <f t="shared" si="15"/>
        <v>DUE COMM</v>
      </c>
      <c r="V1381" s="4" t="str">
        <f t="shared" si="16"/>
        <v> </v>
      </c>
      <c r="W1381" s="123"/>
      <c r="X1381" s="123"/>
      <c r="Y1381" s="123"/>
      <c r="Z1381" s="123"/>
      <c r="AA1381" s="123"/>
      <c r="AB1381" s="123"/>
      <c r="AC1381" s="123"/>
      <c r="AD1381" s="123"/>
      <c r="AE1381" s="123"/>
    </row>
    <row r="1382">
      <c r="A1382" s="130">
        <v>14727.0</v>
      </c>
      <c r="B1382" s="131" t="s">
        <v>6482</v>
      </c>
      <c r="C1382" s="139" t="b">
        <v>1</v>
      </c>
      <c r="D1382" s="133">
        <v>44405.0</v>
      </c>
      <c r="E1382" s="128" t="str">
        <f t="shared" si="43"/>
        <v>#VALUE!</v>
      </c>
      <c r="F1382" s="134" t="str">
        <f t="shared" si="44"/>
        <v>OPI RX</v>
      </c>
      <c r="G1382" s="128" t="str">
        <f t="shared" si="45"/>
        <v>#VALUE!</v>
      </c>
      <c r="H1382" s="128" t="str">
        <f t="shared" si="46"/>
        <v>#VALUE!</v>
      </c>
      <c r="I1382" s="128" t="str">
        <f t="shared" si="47"/>
        <v>#VALUE!</v>
      </c>
      <c r="J1382" s="128" t="str">
        <f t="shared" si="48"/>
        <v>#VALUE!</v>
      </c>
      <c r="K1382" s="128" t="str">
        <f t="shared" si="49"/>
        <v>#VALUE!</v>
      </c>
      <c r="L1382" s="128" t="str">
        <f t="shared" si="50"/>
        <v>#VALUE!</v>
      </c>
      <c r="M1382" s="128" t="str">
        <f t="shared" si="51"/>
        <v>#VALUE!</v>
      </c>
      <c r="N1382" s="128" t="str">
        <f t="shared" si="52"/>
        <v>#VALUE!</v>
      </c>
      <c r="O1382" s="128" t="str">
        <f t="shared" si="53"/>
        <v>#VALUE!</v>
      </c>
      <c r="P1382" s="135" t="str">
        <f t="shared" si="12"/>
        <v>OPIOIDS</v>
      </c>
      <c r="Q1382" s="4" t="b">
        <v>0</v>
      </c>
      <c r="R1382" s="4" t="str">
        <f t="shared" si="54"/>
        <v>LOW</v>
      </c>
      <c r="S1382" s="3"/>
      <c r="T1382" s="136">
        <f t="shared" si="42"/>
        <v>44405</v>
      </c>
      <c r="U1382" s="4" t="str">
        <f t="shared" si="15"/>
        <v>DUE COMM</v>
      </c>
      <c r="V1382" s="4" t="str">
        <f t="shared" si="16"/>
        <v> </v>
      </c>
      <c r="W1382" s="123"/>
      <c r="X1382" s="123"/>
      <c r="Y1382" s="123"/>
      <c r="Z1382" s="123"/>
      <c r="AA1382" s="123"/>
      <c r="AB1382" s="123"/>
      <c r="AC1382" s="123"/>
      <c r="AD1382" s="123"/>
      <c r="AE1382" s="123"/>
    </row>
    <row r="1383">
      <c r="A1383" s="130">
        <v>14729.0</v>
      </c>
      <c r="B1383" s="131" t="s">
        <v>6932</v>
      </c>
      <c r="C1383" s="139" t="b">
        <v>1</v>
      </c>
      <c r="D1383" s="133">
        <v>44467.0</v>
      </c>
      <c r="E1383" s="128" t="str">
        <f t="shared" si="43"/>
        <v>#VALUE!</v>
      </c>
      <c r="F1383" s="128" t="str">
        <f t="shared" si="44"/>
        <v>#VALUE!</v>
      </c>
      <c r="G1383" s="134" t="str">
        <f t="shared" si="45"/>
        <v>OPI RX</v>
      </c>
      <c r="H1383" s="134" t="str">
        <f t="shared" si="46"/>
        <v>OPI RX</v>
      </c>
      <c r="I1383" s="128" t="str">
        <f t="shared" si="47"/>
        <v>#VALUE!</v>
      </c>
      <c r="J1383" s="128" t="str">
        <f t="shared" si="48"/>
        <v>#VALUE!</v>
      </c>
      <c r="K1383" s="128" t="str">
        <f t="shared" si="49"/>
        <v>#VALUE!</v>
      </c>
      <c r="L1383" s="128" t="str">
        <f t="shared" si="50"/>
        <v>#VALUE!</v>
      </c>
      <c r="M1383" s="128" t="str">
        <f t="shared" si="51"/>
        <v>#VALUE!</v>
      </c>
      <c r="N1383" s="128" t="str">
        <f t="shared" si="52"/>
        <v>#VALUE!</v>
      </c>
      <c r="O1383" s="128" t="str">
        <f t="shared" si="53"/>
        <v>#VALUE!</v>
      </c>
      <c r="P1383" s="135" t="str">
        <f t="shared" si="12"/>
        <v>OPIOIDS</v>
      </c>
      <c r="Q1383" s="4" t="b">
        <v>1</v>
      </c>
      <c r="R1383" s="135" t="str">
        <f t="shared" si="54"/>
        <v>HIGH</v>
      </c>
      <c r="S1383" s="3">
        <v>44273.0</v>
      </c>
      <c r="T1383" s="136">
        <f t="shared" si="42"/>
        <v>44467</v>
      </c>
      <c r="U1383" s="4" t="str">
        <f t="shared" si="15"/>
        <v> </v>
      </c>
      <c r="V1383" s="4" t="str">
        <f t="shared" si="16"/>
        <v> </v>
      </c>
      <c r="W1383" s="123"/>
      <c r="X1383" s="123"/>
      <c r="Y1383" s="123"/>
      <c r="Z1383" s="123"/>
      <c r="AA1383" s="123"/>
      <c r="AB1383" s="123"/>
      <c r="AC1383" s="123"/>
      <c r="AD1383" s="123"/>
      <c r="AE1383" s="123"/>
    </row>
    <row r="1384">
      <c r="A1384" s="127">
        <v>14730.0</v>
      </c>
      <c r="B1384" s="2" t="s">
        <v>6461</v>
      </c>
      <c r="C1384" s="122" t="b">
        <v>0</v>
      </c>
      <c r="D1384" s="3" t="s">
        <v>6461</v>
      </c>
      <c r="E1384" s="128" t="str">
        <f t="shared" si="43"/>
        <v>#VALUE!</v>
      </c>
      <c r="F1384" s="128" t="str">
        <f t="shared" si="44"/>
        <v>#VALUE!</v>
      </c>
      <c r="G1384" s="128" t="str">
        <f t="shared" si="45"/>
        <v>#VALUE!</v>
      </c>
      <c r="H1384" s="128" t="str">
        <f t="shared" si="46"/>
        <v>#VALUE!</v>
      </c>
      <c r="I1384" s="128" t="str">
        <f t="shared" si="47"/>
        <v>#VALUE!</v>
      </c>
      <c r="J1384" s="128" t="str">
        <f t="shared" si="48"/>
        <v>#VALUE!</v>
      </c>
      <c r="K1384" s="128" t="str">
        <f t="shared" si="49"/>
        <v>#VALUE!</v>
      </c>
      <c r="L1384" s="128" t="str">
        <f t="shared" si="50"/>
        <v>#VALUE!</v>
      </c>
      <c r="M1384" s="128" t="str">
        <f t="shared" si="51"/>
        <v>#VALUE!</v>
      </c>
      <c r="N1384" s="128" t="str">
        <f t="shared" si="52"/>
        <v>#VALUE!</v>
      </c>
      <c r="O1384" s="128" t="str">
        <f t="shared" si="53"/>
        <v>#VALUE!</v>
      </c>
      <c r="P1384" s="4" t="str">
        <f t="shared" si="12"/>
        <v>NO RX</v>
      </c>
      <c r="Q1384" s="2" t="b">
        <v>0</v>
      </c>
      <c r="R1384" s="4" t="str">
        <f t="shared" si="54"/>
        <v>LOW</v>
      </c>
      <c r="S1384" s="3"/>
      <c r="T1384" s="3" t="str">
        <f t="shared" si="42"/>
        <v> - </v>
      </c>
      <c r="U1384" s="4" t="str">
        <f t="shared" si="15"/>
        <v>DUE COMM</v>
      </c>
      <c r="V1384" s="4" t="str">
        <f t="shared" si="16"/>
        <v> </v>
      </c>
      <c r="W1384" s="123"/>
      <c r="X1384" s="123"/>
      <c r="Y1384" s="123"/>
      <c r="Z1384" s="123"/>
      <c r="AA1384" s="123"/>
      <c r="AB1384" s="123"/>
      <c r="AC1384" s="123"/>
      <c r="AD1384" s="123"/>
      <c r="AE1384" s="123"/>
    </row>
    <row r="1385">
      <c r="A1385" s="127">
        <v>14735.0</v>
      </c>
      <c r="B1385" s="2" t="s">
        <v>6835</v>
      </c>
      <c r="C1385" s="124" t="b">
        <v>0</v>
      </c>
      <c r="D1385" s="3" t="s">
        <v>6461</v>
      </c>
      <c r="E1385" s="128" t="str">
        <f t="shared" si="43"/>
        <v>#VALUE!</v>
      </c>
      <c r="F1385" s="128" t="str">
        <f t="shared" si="44"/>
        <v>#VALUE!</v>
      </c>
      <c r="G1385" s="128" t="str">
        <f t="shared" si="45"/>
        <v>#VALUE!</v>
      </c>
      <c r="H1385" s="128" t="str">
        <f t="shared" si="46"/>
        <v>#VALUE!</v>
      </c>
      <c r="I1385" s="128" t="str">
        <f t="shared" si="47"/>
        <v>#VALUE!</v>
      </c>
      <c r="J1385" s="128" t="str">
        <f t="shared" si="48"/>
        <v>#VALUE!</v>
      </c>
      <c r="K1385" s="128" t="str">
        <f t="shared" si="49"/>
        <v>#VALUE!</v>
      </c>
      <c r="L1385" s="128" t="str">
        <f t="shared" si="50"/>
        <v>#VALUE!</v>
      </c>
      <c r="M1385" s="128" t="str">
        <f t="shared" si="51"/>
        <v>#VALUE!</v>
      </c>
      <c r="N1385" s="128" t="str">
        <f t="shared" si="52"/>
        <v>#VALUE!</v>
      </c>
      <c r="O1385" s="128" t="str">
        <f t="shared" si="53"/>
        <v>#VALUE!</v>
      </c>
      <c r="P1385" s="4" t="str">
        <f t="shared" si="12"/>
        <v>NO RX</v>
      </c>
      <c r="Q1385" s="4" t="b">
        <v>0</v>
      </c>
      <c r="R1385" s="4" t="str">
        <f t="shared" si="54"/>
        <v>LOW</v>
      </c>
      <c r="S1385" s="3"/>
      <c r="T1385" s="3" t="str">
        <f t="shared" si="42"/>
        <v> - </v>
      </c>
      <c r="U1385" s="4" t="str">
        <f t="shared" si="15"/>
        <v>DUE COMM</v>
      </c>
      <c r="V1385" s="4" t="str">
        <f t="shared" si="16"/>
        <v> </v>
      </c>
      <c r="W1385" s="123"/>
      <c r="X1385" s="123"/>
      <c r="Y1385" s="123"/>
      <c r="Z1385" s="123"/>
      <c r="AA1385" s="123"/>
      <c r="AB1385" s="123"/>
      <c r="AC1385" s="123"/>
      <c r="AD1385" s="123"/>
      <c r="AE1385" s="123"/>
    </row>
    <row r="1386">
      <c r="A1386" s="130">
        <v>14736.0</v>
      </c>
      <c r="B1386" s="131" t="s">
        <v>6461</v>
      </c>
      <c r="C1386" s="139" t="b">
        <v>1</v>
      </c>
      <c r="D1386" s="133">
        <v>44483.0</v>
      </c>
      <c r="E1386" s="128" t="str">
        <f t="shared" si="43"/>
        <v>#VALUE!</v>
      </c>
      <c r="F1386" s="128" t="str">
        <f t="shared" si="44"/>
        <v>#VALUE!</v>
      </c>
      <c r="G1386" s="128" t="str">
        <f t="shared" si="45"/>
        <v>#VALUE!</v>
      </c>
      <c r="H1386" s="128" t="str">
        <f t="shared" si="46"/>
        <v>#VALUE!</v>
      </c>
      <c r="I1386" s="128" t="str">
        <f t="shared" si="47"/>
        <v>#VALUE!</v>
      </c>
      <c r="J1386" s="128" t="str">
        <f t="shared" si="48"/>
        <v>#VALUE!</v>
      </c>
      <c r="K1386" s="128" t="str">
        <f t="shared" si="49"/>
        <v>#VALUE!</v>
      </c>
      <c r="L1386" s="128" t="str">
        <f t="shared" si="50"/>
        <v>#VALUE!</v>
      </c>
      <c r="M1386" s="128" t="str">
        <f t="shared" si="51"/>
        <v>#VALUE!</v>
      </c>
      <c r="N1386" s="128" t="str">
        <f t="shared" si="52"/>
        <v>#VALUE!</v>
      </c>
      <c r="O1386" s="128" t="str">
        <f t="shared" si="53"/>
        <v>#VALUE!</v>
      </c>
      <c r="P1386" s="4" t="str">
        <f t="shared" si="12"/>
        <v>NO RX</v>
      </c>
      <c r="Q1386" s="4" t="b">
        <v>1</v>
      </c>
      <c r="R1386" s="135" t="str">
        <f t="shared" si="54"/>
        <v>HIGH</v>
      </c>
      <c r="S1386" s="3">
        <v>44291.0</v>
      </c>
      <c r="T1386" s="136">
        <f t="shared" si="42"/>
        <v>44483</v>
      </c>
      <c r="U1386" s="4" t="str">
        <f t="shared" si="15"/>
        <v> </v>
      </c>
      <c r="V1386" s="4" t="str">
        <f t="shared" si="16"/>
        <v> </v>
      </c>
      <c r="W1386" s="123"/>
      <c r="X1386" s="123"/>
      <c r="Y1386" s="123"/>
      <c r="Z1386" s="123"/>
      <c r="AA1386" s="123"/>
      <c r="AB1386" s="123"/>
      <c r="AC1386" s="123"/>
      <c r="AD1386" s="123"/>
      <c r="AE1386" s="123"/>
    </row>
    <row r="1387">
      <c r="A1387" s="127">
        <v>14737.0</v>
      </c>
      <c r="B1387" s="2" t="s">
        <v>6461</v>
      </c>
      <c r="C1387" s="124" t="b">
        <v>0</v>
      </c>
      <c r="D1387" s="3" t="s">
        <v>6461</v>
      </c>
      <c r="E1387" s="128" t="str">
        <f t="shared" si="43"/>
        <v>#VALUE!</v>
      </c>
      <c r="F1387" s="128" t="str">
        <f t="shared" si="44"/>
        <v>#VALUE!</v>
      </c>
      <c r="G1387" s="128" t="str">
        <f t="shared" si="45"/>
        <v>#VALUE!</v>
      </c>
      <c r="H1387" s="128" t="str">
        <f t="shared" si="46"/>
        <v>#VALUE!</v>
      </c>
      <c r="I1387" s="128" t="str">
        <f t="shared" si="47"/>
        <v>#VALUE!</v>
      </c>
      <c r="J1387" s="128" t="str">
        <f t="shared" si="48"/>
        <v>#VALUE!</v>
      </c>
      <c r="K1387" s="128" t="str">
        <f t="shared" si="49"/>
        <v>#VALUE!</v>
      </c>
      <c r="L1387" s="128" t="str">
        <f t="shared" si="50"/>
        <v>#VALUE!</v>
      </c>
      <c r="M1387" s="128" t="str">
        <f t="shared" si="51"/>
        <v>#VALUE!</v>
      </c>
      <c r="N1387" s="128" t="str">
        <f t="shared" si="52"/>
        <v>#VALUE!</v>
      </c>
      <c r="O1387" s="128" t="str">
        <f t="shared" si="53"/>
        <v>#VALUE!</v>
      </c>
      <c r="P1387" s="4" t="str">
        <f t="shared" si="12"/>
        <v>NO RX</v>
      </c>
      <c r="Q1387" s="4" t="b">
        <v>0</v>
      </c>
      <c r="R1387" s="4" t="str">
        <f t="shared" si="54"/>
        <v>LOW</v>
      </c>
      <c r="S1387" s="3"/>
      <c r="T1387" s="3" t="str">
        <f t="shared" si="42"/>
        <v> - </v>
      </c>
      <c r="U1387" s="4" t="str">
        <f t="shared" si="15"/>
        <v>DUE COMM</v>
      </c>
      <c r="V1387" s="4" t="str">
        <f t="shared" si="16"/>
        <v> </v>
      </c>
      <c r="W1387" s="123"/>
      <c r="X1387" s="123"/>
      <c r="Y1387" s="123"/>
      <c r="Z1387" s="123"/>
      <c r="AA1387" s="123"/>
      <c r="AB1387" s="123"/>
      <c r="AC1387" s="123"/>
      <c r="AD1387" s="123"/>
      <c r="AE1387" s="123"/>
    </row>
    <row r="1388">
      <c r="A1388" s="130">
        <v>14738.0</v>
      </c>
      <c r="B1388" s="131" t="s">
        <v>6512</v>
      </c>
      <c r="C1388" s="139" t="b">
        <v>1</v>
      </c>
      <c r="D1388" s="133">
        <v>44475.0</v>
      </c>
      <c r="E1388" s="128" t="str">
        <f t="shared" si="43"/>
        <v>#VALUE!</v>
      </c>
      <c r="F1388" s="128" t="str">
        <f t="shared" si="44"/>
        <v>#VALUE!</v>
      </c>
      <c r="G1388" s="128" t="str">
        <f t="shared" si="45"/>
        <v>#VALUE!</v>
      </c>
      <c r="H1388" s="128" t="str">
        <f t="shared" si="46"/>
        <v>#VALUE!</v>
      </c>
      <c r="I1388" s="128" t="str">
        <f t="shared" si="47"/>
        <v>#VALUE!</v>
      </c>
      <c r="J1388" s="128" t="str">
        <f t="shared" si="48"/>
        <v>#VALUE!</v>
      </c>
      <c r="K1388" s="128" t="str">
        <f t="shared" si="49"/>
        <v>#VALUE!</v>
      </c>
      <c r="L1388" s="128" t="str">
        <f t="shared" si="50"/>
        <v>#VALUE!</v>
      </c>
      <c r="M1388" s="134" t="str">
        <f t="shared" si="51"/>
        <v>OPI RX</v>
      </c>
      <c r="N1388" s="128" t="str">
        <f t="shared" si="52"/>
        <v>#VALUE!</v>
      </c>
      <c r="O1388" s="128" t="str">
        <f t="shared" si="53"/>
        <v>#VALUE!</v>
      </c>
      <c r="P1388" s="135" t="str">
        <f t="shared" si="12"/>
        <v>OPIOIDS</v>
      </c>
      <c r="Q1388" s="4" t="b">
        <v>1</v>
      </c>
      <c r="R1388" s="135" t="str">
        <f t="shared" si="54"/>
        <v>HIGH</v>
      </c>
      <c r="S1388" s="3">
        <v>44292.0</v>
      </c>
      <c r="T1388" s="136">
        <f t="shared" si="42"/>
        <v>44475</v>
      </c>
      <c r="U1388" s="4" t="str">
        <f t="shared" si="15"/>
        <v> </v>
      </c>
      <c r="V1388" s="4" t="str">
        <f t="shared" si="16"/>
        <v> </v>
      </c>
      <c r="W1388" s="123"/>
      <c r="X1388" s="123"/>
      <c r="Y1388" s="123"/>
      <c r="Z1388" s="123"/>
      <c r="AA1388" s="123"/>
      <c r="AB1388" s="123"/>
      <c r="AC1388" s="123"/>
      <c r="AD1388" s="123"/>
      <c r="AE1388" s="123"/>
    </row>
    <row r="1389">
      <c r="A1389" s="127">
        <v>14739.0</v>
      </c>
      <c r="B1389" s="2" t="s">
        <v>6461</v>
      </c>
      <c r="C1389" s="124" t="b">
        <v>0</v>
      </c>
      <c r="D1389" s="3" t="s">
        <v>6461</v>
      </c>
      <c r="E1389" s="128" t="str">
        <f t="shared" si="43"/>
        <v>#VALUE!</v>
      </c>
      <c r="F1389" s="128" t="str">
        <f t="shared" si="44"/>
        <v>#VALUE!</v>
      </c>
      <c r="G1389" s="128" t="str">
        <f t="shared" si="45"/>
        <v>#VALUE!</v>
      </c>
      <c r="H1389" s="128" t="str">
        <f t="shared" si="46"/>
        <v>#VALUE!</v>
      </c>
      <c r="I1389" s="128" t="str">
        <f t="shared" si="47"/>
        <v>#VALUE!</v>
      </c>
      <c r="J1389" s="128" t="str">
        <f t="shared" si="48"/>
        <v>#VALUE!</v>
      </c>
      <c r="K1389" s="128" t="str">
        <f t="shared" si="49"/>
        <v>#VALUE!</v>
      </c>
      <c r="L1389" s="128" t="str">
        <f t="shared" si="50"/>
        <v>#VALUE!</v>
      </c>
      <c r="M1389" s="128" t="str">
        <f t="shared" si="51"/>
        <v>#VALUE!</v>
      </c>
      <c r="N1389" s="128" t="str">
        <f t="shared" si="52"/>
        <v>#VALUE!</v>
      </c>
      <c r="O1389" s="128" t="str">
        <f t="shared" si="53"/>
        <v>#VALUE!</v>
      </c>
      <c r="P1389" s="4" t="str">
        <f t="shared" si="12"/>
        <v>NO RX</v>
      </c>
      <c r="Q1389" s="4" t="b">
        <v>0</v>
      </c>
      <c r="R1389" s="4" t="str">
        <f t="shared" si="54"/>
        <v>LOW</v>
      </c>
      <c r="S1389" s="3"/>
      <c r="T1389" s="3" t="str">
        <f t="shared" si="42"/>
        <v> - </v>
      </c>
      <c r="U1389" s="4" t="str">
        <f t="shared" si="15"/>
        <v>DUE COMM</v>
      </c>
      <c r="V1389" s="4" t="str">
        <f t="shared" si="16"/>
        <v> </v>
      </c>
      <c r="W1389" s="123"/>
      <c r="X1389" s="123"/>
      <c r="Y1389" s="123"/>
      <c r="Z1389" s="123"/>
      <c r="AA1389" s="123"/>
      <c r="AB1389" s="123"/>
      <c r="AC1389" s="123"/>
      <c r="AD1389" s="123"/>
      <c r="AE1389" s="123"/>
    </row>
    <row r="1390">
      <c r="A1390" s="127">
        <v>14740.0</v>
      </c>
      <c r="B1390" s="2" t="s">
        <v>6483</v>
      </c>
      <c r="C1390" s="122" t="b">
        <v>0</v>
      </c>
      <c r="D1390" s="3" t="s">
        <v>6461</v>
      </c>
      <c r="E1390" s="128" t="str">
        <f t="shared" si="43"/>
        <v>#VALUE!</v>
      </c>
      <c r="F1390" s="128" t="str">
        <f t="shared" si="44"/>
        <v>#VALUE!</v>
      </c>
      <c r="G1390" s="128" t="str">
        <f t="shared" si="45"/>
        <v>#VALUE!</v>
      </c>
      <c r="H1390" s="128" t="str">
        <f t="shared" si="46"/>
        <v>#VALUE!</v>
      </c>
      <c r="I1390" s="128" t="str">
        <f t="shared" si="47"/>
        <v>#VALUE!</v>
      </c>
      <c r="J1390" s="128" t="str">
        <f t="shared" si="48"/>
        <v>#VALUE!</v>
      </c>
      <c r="K1390" s="128" t="str">
        <f t="shared" si="49"/>
        <v>#VALUE!</v>
      </c>
      <c r="L1390" s="128" t="str">
        <f t="shared" si="50"/>
        <v>#VALUE!</v>
      </c>
      <c r="M1390" s="128" t="str">
        <f t="shared" si="51"/>
        <v>#VALUE!</v>
      </c>
      <c r="N1390" s="128" t="str">
        <f t="shared" si="52"/>
        <v>#VALUE!</v>
      </c>
      <c r="O1390" s="128" t="str">
        <f t="shared" si="53"/>
        <v>#VALUE!</v>
      </c>
      <c r="P1390" s="4" t="str">
        <f t="shared" si="12"/>
        <v>NO RX</v>
      </c>
      <c r="Q1390" s="2" t="b">
        <v>0</v>
      </c>
      <c r="R1390" s="4" t="str">
        <f t="shared" si="54"/>
        <v>LOW</v>
      </c>
      <c r="S1390" s="3"/>
      <c r="T1390" s="3" t="str">
        <f t="shared" si="42"/>
        <v> - </v>
      </c>
      <c r="U1390" s="4" t="str">
        <f t="shared" si="15"/>
        <v>DUE COMM</v>
      </c>
      <c r="V1390" s="4" t="str">
        <f t="shared" si="16"/>
        <v> </v>
      </c>
      <c r="W1390" s="123"/>
      <c r="X1390" s="123"/>
      <c r="Y1390" s="123"/>
      <c r="Z1390" s="123"/>
      <c r="AA1390" s="123"/>
      <c r="AB1390" s="123"/>
      <c r="AC1390" s="123"/>
      <c r="AD1390" s="123"/>
      <c r="AE1390" s="123"/>
    </row>
    <row r="1391">
      <c r="A1391" s="151">
        <v>14741.0</v>
      </c>
      <c r="B1391" s="131" t="s">
        <v>6646</v>
      </c>
      <c r="C1391" s="132" t="b">
        <v>1</v>
      </c>
      <c r="D1391" s="133">
        <v>44502.0</v>
      </c>
      <c r="E1391" s="128" t="str">
        <f t="shared" si="43"/>
        <v>#VALUE!</v>
      </c>
      <c r="F1391" s="128" t="str">
        <f t="shared" si="44"/>
        <v>#VALUE!</v>
      </c>
      <c r="G1391" s="128" t="str">
        <f t="shared" si="45"/>
        <v>#VALUE!</v>
      </c>
      <c r="H1391" s="128" t="str">
        <f t="shared" si="46"/>
        <v>#VALUE!</v>
      </c>
      <c r="I1391" s="128" t="str">
        <f t="shared" si="47"/>
        <v>#VALUE!</v>
      </c>
      <c r="J1391" s="128" t="str">
        <f t="shared" si="48"/>
        <v>#VALUE!</v>
      </c>
      <c r="K1391" s="128" t="str">
        <f t="shared" si="49"/>
        <v>#VALUE!</v>
      </c>
      <c r="L1391" s="128" t="str">
        <f t="shared" si="50"/>
        <v>#VALUE!</v>
      </c>
      <c r="M1391" s="128" t="str">
        <f t="shared" si="51"/>
        <v>#VALUE!</v>
      </c>
      <c r="N1391" s="128" t="str">
        <f t="shared" si="52"/>
        <v>#VALUE!</v>
      </c>
      <c r="O1391" s="128" t="str">
        <f t="shared" si="53"/>
        <v>#VALUE!</v>
      </c>
      <c r="P1391" s="4" t="str">
        <f t="shared" si="12"/>
        <v>NO RX</v>
      </c>
      <c r="Q1391" s="4" t="b">
        <v>0</v>
      </c>
      <c r="R1391" s="4" t="str">
        <f t="shared" si="54"/>
        <v>LOW</v>
      </c>
      <c r="S1391" s="3">
        <v>44293.0</v>
      </c>
      <c r="T1391" s="136">
        <f t="shared" si="42"/>
        <v>44502</v>
      </c>
      <c r="U1391" s="4" t="str">
        <f t="shared" si="15"/>
        <v> </v>
      </c>
      <c r="V1391" s="4" t="str">
        <f t="shared" si="16"/>
        <v> </v>
      </c>
      <c r="W1391" s="123"/>
      <c r="X1391" s="123"/>
      <c r="Y1391" s="123"/>
      <c r="Z1391" s="123"/>
      <c r="AA1391" s="123"/>
      <c r="AB1391" s="123"/>
      <c r="AC1391" s="123"/>
      <c r="AD1391" s="123"/>
      <c r="AE1391" s="123"/>
    </row>
    <row r="1392">
      <c r="A1392" s="130">
        <v>14742.0</v>
      </c>
      <c r="B1392" s="131" t="s">
        <v>6463</v>
      </c>
      <c r="C1392" s="139" t="b">
        <v>1</v>
      </c>
      <c r="D1392" s="133">
        <v>44393.0</v>
      </c>
      <c r="E1392" s="128" t="str">
        <f t="shared" si="43"/>
        <v>#VALUE!</v>
      </c>
      <c r="F1392" s="134" t="str">
        <f t="shared" si="44"/>
        <v>OPI RX</v>
      </c>
      <c r="G1392" s="128" t="str">
        <f t="shared" si="45"/>
        <v>#VALUE!</v>
      </c>
      <c r="H1392" s="128" t="str">
        <f t="shared" si="46"/>
        <v>#VALUE!</v>
      </c>
      <c r="I1392" s="128" t="str">
        <f t="shared" si="47"/>
        <v>#VALUE!</v>
      </c>
      <c r="J1392" s="128" t="str">
        <f t="shared" si="48"/>
        <v>#VALUE!</v>
      </c>
      <c r="K1392" s="128" t="str">
        <f t="shared" si="49"/>
        <v>#VALUE!</v>
      </c>
      <c r="L1392" s="128" t="str">
        <f t="shared" si="50"/>
        <v>#VALUE!</v>
      </c>
      <c r="M1392" s="128" t="str">
        <f t="shared" si="51"/>
        <v>#VALUE!</v>
      </c>
      <c r="N1392" s="128" t="str">
        <f t="shared" si="52"/>
        <v>#VALUE!</v>
      </c>
      <c r="O1392" s="128" t="str">
        <f t="shared" si="53"/>
        <v>#VALUE!</v>
      </c>
      <c r="P1392" s="135" t="str">
        <f t="shared" si="12"/>
        <v>OPIOIDS</v>
      </c>
      <c r="Q1392" s="4" t="b">
        <v>0</v>
      </c>
      <c r="R1392" s="4" t="str">
        <f t="shared" si="54"/>
        <v>LOW</v>
      </c>
      <c r="S1392" s="3"/>
      <c r="T1392" s="136">
        <f t="shared" si="42"/>
        <v>44393</v>
      </c>
      <c r="U1392" s="4" t="str">
        <f t="shared" si="15"/>
        <v>DUE COMM</v>
      </c>
      <c r="V1392" s="4" t="str">
        <f t="shared" si="16"/>
        <v> </v>
      </c>
      <c r="W1392" s="123"/>
      <c r="X1392" s="123"/>
      <c r="Y1392" s="123"/>
      <c r="Z1392" s="123"/>
      <c r="AA1392" s="123"/>
      <c r="AB1392" s="123"/>
      <c r="AC1392" s="123"/>
      <c r="AD1392" s="123"/>
      <c r="AE1392" s="123"/>
    </row>
    <row r="1393">
      <c r="A1393" s="127">
        <v>14744.0</v>
      </c>
      <c r="B1393" s="2" t="s">
        <v>6460</v>
      </c>
      <c r="C1393" s="122" t="b">
        <v>0</v>
      </c>
      <c r="D1393" s="3" t="s">
        <v>6461</v>
      </c>
      <c r="E1393" s="128" t="str">
        <f t="shared" si="43"/>
        <v>#VALUE!</v>
      </c>
      <c r="F1393" s="128" t="str">
        <f t="shared" si="44"/>
        <v>#VALUE!</v>
      </c>
      <c r="G1393" s="128" t="str">
        <f t="shared" si="45"/>
        <v>#VALUE!</v>
      </c>
      <c r="H1393" s="128" t="str">
        <f t="shared" si="46"/>
        <v>#VALUE!</v>
      </c>
      <c r="I1393" s="128" t="str">
        <f t="shared" si="47"/>
        <v>#VALUE!</v>
      </c>
      <c r="J1393" s="128" t="str">
        <f t="shared" si="48"/>
        <v>#VALUE!</v>
      </c>
      <c r="K1393" s="128" t="str">
        <f t="shared" si="49"/>
        <v>#VALUE!</v>
      </c>
      <c r="L1393" s="128" t="str">
        <f t="shared" si="50"/>
        <v>#VALUE!</v>
      </c>
      <c r="M1393" s="128" t="str">
        <f t="shared" si="51"/>
        <v>#VALUE!</v>
      </c>
      <c r="N1393" s="128" t="str">
        <f t="shared" si="52"/>
        <v>#VALUE!</v>
      </c>
      <c r="O1393" s="128" t="str">
        <f t="shared" si="53"/>
        <v>#VALUE!</v>
      </c>
      <c r="P1393" s="4" t="str">
        <f t="shared" si="12"/>
        <v>NO RX</v>
      </c>
      <c r="Q1393" s="4" t="b">
        <v>0</v>
      </c>
      <c r="R1393" s="4" t="str">
        <f t="shared" si="54"/>
        <v>LOW</v>
      </c>
      <c r="S1393" s="3"/>
      <c r="T1393" s="3" t="str">
        <f t="shared" si="42"/>
        <v> - </v>
      </c>
      <c r="U1393" s="4" t="str">
        <f t="shared" si="15"/>
        <v>DUE COMM</v>
      </c>
      <c r="V1393" s="4" t="str">
        <f t="shared" si="16"/>
        <v> </v>
      </c>
      <c r="W1393" s="123"/>
      <c r="X1393" s="123"/>
      <c r="Y1393" s="123"/>
      <c r="Z1393" s="123"/>
      <c r="AA1393" s="123"/>
      <c r="AB1393" s="123"/>
      <c r="AC1393" s="123"/>
      <c r="AD1393" s="123"/>
      <c r="AE1393" s="123"/>
    </row>
    <row r="1394">
      <c r="A1394" s="130">
        <v>14751.0</v>
      </c>
      <c r="B1394" s="131" t="s">
        <v>6477</v>
      </c>
      <c r="C1394" s="132" t="b">
        <v>1</v>
      </c>
      <c r="D1394" s="133">
        <v>44535.0</v>
      </c>
      <c r="E1394" s="128" t="str">
        <f t="shared" si="43"/>
        <v>#VALUE!</v>
      </c>
      <c r="F1394" s="128" t="str">
        <f t="shared" si="44"/>
        <v>#VALUE!</v>
      </c>
      <c r="G1394" s="128" t="str">
        <f t="shared" si="45"/>
        <v>#VALUE!</v>
      </c>
      <c r="H1394" s="128" t="str">
        <f t="shared" si="46"/>
        <v>#VALUE!</v>
      </c>
      <c r="I1394" s="128" t="str">
        <f t="shared" si="47"/>
        <v>#VALUE!</v>
      </c>
      <c r="J1394" s="128" t="str">
        <f t="shared" si="48"/>
        <v>#VALUE!</v>
      </c>
      <c r="K1394" s="128" t="str">
        <f t="shared" si="49"/>
        <v>#VALUE!</v>
      </c>
      <c r="L1394" s="128" t="str">
        <f t="shared" si="50"/>
        <v>#VALUE!</v>
      </c>
      <c r="M1394" s="128" t="str">
        <f t="shared" si="51"/>
        <v>#VALUE!</v>
      </c>
      <c r="N1394" s="128" t="str">
        <f t="shared" si="52"/>
        <v>#VALUE!</v>
      </c>
      <c r="O1394" s="128" t="str">
        <f t="shared" si="53"/>
        <v>#VALUE!</v>
      </c>
      <c r="P1394" s="4" t="str">
        <f t="shared" si="12"/>
        <v>NO RX</v>
      </c>
      <c r="Q1394" s="4" t="b">
        <v>1</v>
      </c>
      <c r="R1394" s="135" t="str">
        <f t="shared" si="54"/>
        <v>HIGH</v>
      </c>
      <c r="S1394" s="3">
        <v>44292.0</v>
      </c>
      <c r="T1394" s="136">
        <f t="shared" si="42"/>
        <v>44535</v>
      </c>
      <c r="U1394" s="4" t="str">
        <f t="shared" si="15"/>
        <v> </v>
      </c>
      <c r="V1394" s="4" t="str">
        <f t="shared" si="16"/>
        <v> </v>
      </c>
      <c r="W1394" s="123"/>
      <c r="X1394" s="123"/>
      <c r="Y1394" s="123"/>
      <c r="Z1394" s="123"/>
      <c r="AA1394" s="123"/>
      <c r="AB1394" s="123"/>
      <c r="AC1394" s="123"/>
      <c r="AD1394" s="123"/>
      <c r="AE1394" s="123"/>
    </row>
    <row r="1395">
      <c r="A1395" s="130">
        <v>14753.0</v>
      </c>
      <c r="B1395" s="131" t="s">
        <v>6466</v>
      </c>
      <c r="C1395" s="132" t="b">
        <v>1</v>
      </c>
      <c r="D1395" s="133">
        <v>44480.0</v>
      </c>
      <c r="E1395" s="128" t="str">
        <f t="shared" si="43"/>
        <v>#VALUE!</v>
      </c>
      <c r="F1395" s="128" t="str">
        <f t="shared" si="44"/>
        <v>#VALUE!</v>
      </c>
      <c r="G1395" s="134" t="str">
        <f t="shared" si="45"/>
        <v>OPI RX</v>
      </c>
      <c r="H1395" s="128" t="str">
        <f t="shared" si="46"/>
        <v>#VALUE!</v>
      </c>
      <c r="I1395" s="128" t="str">
        <f t="shared" si="47"/>
        <v>#VALUE!</v>
      </c>
      <c r="J1395" s="128" t="str">
        <f t="shared" si="48"/>
        <v>#VALUE!</v>
      </c>
      <c r="K1395" s="128" t="str">
        <f t="shared" si="49"/>
        <v>#VALUE!</v>
      </c>
      <c r="L1395" s="128" t="str">
        <f t="shared" si="50"/>
        <v>#VALUE!</v>
      </c>
      <c r="M1395" s="128" t="str">
        <f t="shared" si="51"/>
        <v>#VALUE!</v>
      </c>
      <c r="N1395" s="128" t="str">
        <f t="shared" si="52"/>
        <v>#VALUE!</v>
      </c>
      <c r="O1395" s="128" t="str">
        <f t="shared" si="53"/>
        <v>#VALUE!</v>
      </c>
      <c r="P1395" s="135" t="str">
        <f t="shared" si="12"/>
        <v>OPIOIDS</v>
      </c>
      <c r="Q1395" s="2" t="b">
        <v>0</v>
      </c>
      <c r="R1395" s="4" t="str">
        <f t="shared" si="54"/>
        <v>LOW</v>
      </c>
      <c r="S1395" s="3">
        <v>44329.0</v>
      </c>
      <c r="T1395" s="136">
        <f t="shared" si="42"/>
        <v>44480</v>
      </c>
      <c r="U1395" s="4" t="str">
        <f t="shared" si="15"/>
        <v> </v>
      </c>
      <c r="V1395" s="4" t="str">
        <f t="shared" si="16"/>
        <v> </v>
      </c>
      <c r="W1395" s="123"/>
      <c r="X1395" s="123"/>
      <c r="Y1395" s="123"/>
      <c r="Z1395" s="123"/>
      <c r="AA1395" s="123"/>
      <c r="AB1395" s="123"/>
      <c r="AC1395" s="123"/>
      <c r="AD1395" s="123"/>
      <c r="AE1395" s="123"/>
    </row>
    <row r="1396">
      <c r="A1396" s="130">
        <v>14757.0</v>
      </c>
      <c r="B1396" s="131" t="s">
        <v>6774</v>
      </c>
      <c r="C1396" s="139" t="b">
        <v>1</v>
      </c>
      <c r="D1396" s="133">
        <v>44414.0</v>
      </c>
      <c r="E1396" s="128" t="str">
        <f t="shared" si="43"/>
        <v>#VALUE!</v>
      </c>
      <c r="F1396" s="128" t="str">
        <f t="shared" si="44"/>
        <v>#VALUE!</v>
      </c>
      <c r="G1396" s="128" t="str">
        <f t="shared" si="45"/>
        <v>#VALUE!</v>
      </c>
      <c r="H1396" s="128" t="str">
        <f t="shared" si="46"/>
        <v>#VALUE!</v>
      </c>
      <c r="I1396" s="128" t="str">
        <f t="shared" si="47"/>
        <v>#VALUE!</v>
      </c>
      <c r="J1396" s="128" t="str">
        <f t="shared" si="48"/>
        <v>#VALUE!</v>
      </c>
      <c r="K1396" s="128" t="str">
        <f t="shared" si="49"/>
        <v>#VALUE!</v>
      </c>
      <c r="L1396" s="128" t="str">
        <f t="shared" si="50"/>
        <v>#VALUE!</v>
      </c>
      <c r="M1396" s="134" t="str">
        <f t="shared" si="51"/>
        <v>OPI RX</v>
      </c>
      <c r="N1396" s="128" t="str">
        <f t="shared" si="52"/>
        <v>#VALUE!</v>
      </c>
      <c r="O1396" s="128" t="str">
        <f t="shared" si="53"/>
        <v>#VALUE!</v>
      </c>
      <c r="P1396" s="135" t="str">
        <f t="shared" si="12"/>
        <v>OPIOIDS</v>
      </c>
      <c r="Q1396" s="4" t="b">
        <v>0</v>
      </c>
      <c r="R1396" s="4" t="str">
        <f t="shared" si="54"/>
        <v>LOW</v>
      </c>
      <c r="S1396" s="3"/>
      <c r="T1396" s="136">
        <f t="shared" si="42"/>
        <v>44414</v>
      </c>
      <c r="U1396" s="4" t="str">
        <f t="shared" si="15"/>
        <v>DUE COMM</v>
      </c>
      <c r="V1396" s="4" t="str">
        <f t="shared" si="16"/>
        <v> </v>
      </c>
      <c r="W1396" s="123"/>
      <c r="X1396" s="123"/>
      <c r="Y1396" s="123"/>
      <c r="Z1396" s="123"/>
      <c r="AA1396" s="123"/>
      <c r="AB1396" s="123"/>
      <c r="AC1396" s="123"/>
      <c r="AD1396" s="123"/>
      <c r="AE1396" s="123"/>
    </row>
    <row r="1397">
      <c r="A1397" s="127">
        <v>14759.0</v>
      </c>
      <c r="B1397" s="2" t="s">
        <v>6933</v>
      </c>
      <c r="C1397" s="124" t="b">
        <v>0</v>
      </c>
      <c r="D1397" s="3" t="s">
        <v>6461</v>
      </c>
      <c r="E1397" s="134" t="str">
        <f t="shared" si="43"/>
        <v>OPI RX</v>
      </c>
      <c r="F1397" s="128" t="str">
        <f t="shared" si="44"/>
        <v>#VALUE!</v>
      </c>
      <c r="G1397" s="128" t="str">
        <f t="shared" si="45"/>
        <v>#VALUE!</v>
      </c>
      <c r="H1397" s="128" t="str">
        <f t="shared" si="46"/>
        <v>#VALUE!</v>
      </c>
      <c r="I1397" s="128" t="str">
        <f t="shared" si="47"/>
        <v>#VALUE!</v>
      </c>
      <c r="J1397" s="128" t="str">
        <f t="shared" si="48"/>
        <v>#VALUE!</v>
      </c>
      <c r="K1397" s="128" t="str">
        <f t="shared" si="49"/>
        <v>#VALUE!</v>
      </c>
      <c r="L1397" s="128" t="str">
        <f t="shared" si="50"/>
        <v>#VALUE!</v>
      </c>
      <c r="M1397" s="134" t="str">
        <f t="shared" si="51"/>
        <v>OPI RX</v>
      </c>
      <c r="N1397" s="128" t="str">
        <f t="shared" si="52"/>
        <v>#VALUE!</v>
      </c>
      <c r="O1397" s="128" t="str">
        <f t="shared" si="53"/>
        <v>#VALUE!</v>
      </c>
      <c r="P1397" s="135" t="str">
        <f t="shared" si="12"/>
        <v>OPIOIDS</v>
      </c>
      <c r="Q1397" s="4" t="b">
        <v>0</v>
      </c>
      <c r="R1397" s="4" t="str">
        <f t="shared" si="54"/>
        <v>LOW</v>
      </c>
      <c r="S1397" s="3"/>
      <c r="T1397" s="3" t="str">
        <f t="shared" si="42"/>
        <v> - </v>
      </c>
      <c r="U1397" s="4" t="str">
        <f t="shared" si="15"/>
        <v>DUE COMM</v>
      </c>
      <c r="V1397" s="4" t="str">
        <f t="shared" si="16"/>
        <v> </v>
      </c>
      <c r="W1397" s="123"/>
      <c r="X1397" s="123"/>
      <c r="Y1397" s="123"/>
      <c r="Z1397" s="123"/>
      <c r="AA1397" s="123"/>
      <c r="AB1397" s="123"/>
      <c r="AC1397" s="123"/>
      <c r="AD1397" s="123"/>
      <c r="AE1397" s="123"/>
    </row>
    <row r="1398">
      <c r="A1398" s="127">
        <v>14770.0</v>
      </c>
      <c r="B1398" s="2" t="s">
        <v>6461</v>
      </c>
      <c r="C1398" s="124" t="b">
        <v>0</v>
      </c>
      <c r="D1398" s="3" t="s">
        <v>6461</v>
      </c>
      <c r="E1398" s="128" t="str">
        <f t="shared" si="43"/>
        <v>#VALUE!</v>
      </c>
      <c r="F1398" s="128" t="str">
        <f t="shared" si="44"/>
        <v>#VALUE!</v>
      </c>
      <c r="G1398" s="128" t="str">
        <f t="shared" si="45"/>
        <v>#VALUE!</v>
      </c>
      <c r="H1398" s="128" t="str">
        <f t="shared" si="46"/>
        <v>#VALUE!</v>
      </c>
      <c r="I1398" s="128" t="str">
        <f t="shared" si="47"/>
        <v>#VALUE!</v>
      </c>
      <c r="J1398" s="128" t="str">
        <f t="shared" si="48"/>
        <v>#VALUE!</v>
      </c>
      <c r="K1398" s="128" t="str">
        <f t="shared" si="49"/>
        <v>#VALUE!</v>
      </c>
      <c r="L1398" s="128" t="str">
        <f t="shared" si="50"/>
        <v>#VALUE!</v>
      </c>
      <c r="M1398" s="128" t="str">
        <f t="shared" si="51"/>
        <v>#VALUE!</v>
      </c>
      <c r="N1398" s="128" t="str">
        <f t="shared" si="52"/>
        <v>#VALUE!</v>
      </c>
      <c r="O1398" s="128" t="str">
        <f t="shared" si="53"/>
        <v>#VALUE!</v>
      </c>
      <c r="P1398" s="4" t="str">
        <f t="shared" si="12"/>
        <v>NO RX</v>
      </c>
      <c r="Q1398" s="4" t="b">
        <v>0</v>
      </c>
      <c r="R1398" s="4" t="str">
        <f t="shared" si="54"/>
        <v>LOW</v>
      </c>
      <c r="S1398" s="3"/>
      <c r="T1398" s="3" t="str">
        <f t="shared" si="42"/>
        <v> - </v>
      </c>
      <c r="U1398" s="4" t="str">
        <f t="shared" si="15"/>
        <v>DUE COMM</v>
      </c>
      <c r="V1398" s="4" t="str">
        <f t="shared" si="16"/>
        <v> </v>
      </c>
      <c r="W1398" s="123"/>
      <c r="X1398" s="123"/>
      <c r="Y1398" s="123"/>
      <c r="Z1398" s="123"/>
      <c r="AA1398" s="123"/>
      <c r="AB1398" s="123"/>
      <c r="AC1398" s="123"/>
      <c r="AD1398" s="123"/>
      <c r="AE1398" s="123"/>
    </row>
    <row r="1399">
      <c r="A1399" s="130">
        <v>14771.0</v>
      </c>
      <c r="B1399" s="131" t="s">
        <v>6461</v>
      </c>
      <c r="C1399" s="139" t="b">
        <v>1</v>
      </c>
      <c r="D1399" s="133">
        <v>44470.0</v>
      </c>
      <c r="E1399" s="128" t="str">
        <f t="shared" si="43"/>
        <v>#VALUE!</v>
      </c>
      <c r="F1399" s="128" t="str">
        <f t="shared" si="44"/>
        <v>#VALUE!</v>
      </c>
      <c r="G1399" s="128" t="str">
        <f t="shared" si="45"/>
        <v>#VALUE!</v>
      </c>
      <c r="H1399" s="128" t="str">
        <f t="shared" si="46"/>
        <v>#VALUE!</v>
      </c>
      <c r="I1399" s="128" t="str">
        <f t="shared" si="47"/>
        <v>#VALUE!</v>
      </c>
      <c r="J1399" s="128" t="str">
        <f t="shared" si="48"/>
        <v>#VALUE!</v>
      </c>
      <c r="K1399" s="128" t="str">
        <f t="shared" si="49"/>
        <v>#VALUE!</v>
      </c>
      <c r="L1399" s="128" t="str">
        <f t="shared" si="50"/>
        <v>#VALUE!</v>
      </c>
      <c r="M1399" s="128" t="str">
        <f t="shared" si="51"/>
        <v>#VALUE!</v>
      </c>
      <c r="N1399" s="128" t="str">
        <f t="shared" si="52"/>
        <v>#VALUE!</v>
      </c>
      <c r="O1399" s="128" t="str">
        <f t="shared" si="53"/>
        <v>#VALUE!</v>
      </c>
      <c r="P1399" s="4" t="str">
        <f t="shared" si="12"/>
        <v>NO RX</v>
      </c>
      <c r="Q1399" s="4" t="b">
        <v>0</v>
      </c>
      <c r="R1399" s="4" t="str">
        <f t="shared" si="54"/>
        <v>LOW</v>
      </c>
      <c r="S1399" s="3">
        <v>44340.0</v>
      </c>
      <c r="T1399" s="136">
        <f t="shared" si="42"/>
        <v>44470</v>
      </c>
      <c r="U1399" s="4" t="str">
        <f t="shared" si="15"/>
        <v> </v>
      </c>
      <c r="V1399" s="4" t="str">
        <f t="shared" si="16"/>
        <v> </v>
      </c>
      <c r="W1399" s="123"/>
      <c r="X1399" s="123"/>
      <c r="Y1399" s="123"/>
      <c r="Z1399" s="123"/>
      <c r="AA1399" s="123"/>
      <c r="AB1399" s="123"/>
      <c r="AC1399" s="123"/>
      <c r="AD1399" s="123"/>
      <c r="AE1399" s="123"/>
    </row>
    <row r="1400">
      <c r="A1400" s="127">
        <v>14777.0</v>
      </c>
      <c r="B1400" s="2" t="s">
        <v>6461</v>
      </c>
      <c r="C1400" s="122" t="b">
        <v>0</v>
      </c>
      <c r="D1400" s="3" t="s">
        <v>6461</v>
      </c>
      <c r="E1400" s="128" t="str">
        <f t="shared" si="43"/>
        <v>#VALUE!</v>
      </c>
      <c r="F1400" s="128" t="str">
        <f t="shared" si="44"/>
        <v>#VALUE!</v>
      </c>
      <c r="G1400" s="128" t="str">
        <f t="shared" si="45"/>
        <v>#VALUE!</v>
      </c>
      <c r="H1400" s="128" t="str">
        <f t="shared" si="46"/>
        <v>#VALUE!</v>
      </c>
      <c r="I1400" s="128" t="str">
        <f t="shared" si="47"/>
        <v>#VALUE!</v>
      </c>
      <c r="J1400" s="128" t="str">
        <f t="shared" si="48"/>
        <v>#VALUE!</v>
      </c>
      <c r="K1400" s="128" t="str">
        <f t="shared" si="49"/>
        <v>#VALUE!</v>
      </c>
      <c r="L1400" s="128" t="str">
        <f t="shared" si="50"/>
        <v>#VALUE!</v>
      </c>
      <c r="M1400" s="128" t="str">
        <f t="shared" si="51"/>
        <v>#VALUE!</v>
      </c>
      <c r="N1400" s="128" t="str">
        <f t="shared" si="52"/>
        <v>#VALUE!</v>
      </c>
      <c r="O1400" s="128" t="str">
        <f t="shared" si="53"/>
        <v>#VALUE!</v>
      </c>
      <c r="P1400" s="4" t="str">
        <f t="shared" si="12"/>
        <v>NO RX</v>
      </c>
      <c r="Q1400" s="4" t="b">
        <v>0</v>
      </c>
      <c r="R1400" s="4" t="str">
        <f t="shared" si="54"/>
        <v>LOW</v>
      </c>
      <c r="S1400" s="3"/>
      <c r="T1400" s="3" t="str">
        <f t="shared" si="42"/>
        <v> - </v>
      </c>
      <c r="U1400" s="4" t="str">
        <f t="shared" si="15"/>
        <v>DUE COMM</v>
      </c>
      <c r="V1400" s="4" t="str">
        <f t="shared" si="16"/>
        <v> </v>
      </c>
      <c r="W1400" s="123"/>
      <c r="X1400" s="123"/>
      <c r="Y1400" s="123"/>
      <c r="Z1400" s="123"/>
      <c r="AA1400" s="123"/>
      <c r="AB1400" s="123"/>
      <c r="AC1400" s="123"/>
      <c r="AD1400" s="123"/>
      <c r="AE1400" s="123"/>
    </row>
    <row r="1401">
      <c r="A1401" s="130">
        <v>14779.0</v>
      </c>
      <c r="B1401" s="131" t="s">
        <v>6477</v>
      </c>
      <c r="C1401" s="139" t="b">
        <v>1</v>
      </c>
      <c r="D1401" s="133">
        <v>44432.0</v>
      </c>
      <c r="E1401" s="128" t="str">
        <f t="shared" si="43"/>
        <v>#VALUE!</v>
      </c>
      <c r="F1401" s="128" t="str">
        <f t="shared" si="44"/>
        <v>#VALUE!</v>
      </c>
      <c r="G1401" s="128" t="str">
        <f t="shared" si="45"/>
        <v>#VALUE!</v>
      </c>
      <c r="H1401" s="128" t="str">
        <f t="shared" si="46"/>
        <v>#VALUE!</v>
      </c>
      <c r="I1401" s="128" t="str">
        <f t="shared" si="47"/>
        <v>#VALUE!</v>
      </c>
      <c r="J1401" s="128" t="str">
        <f t="shared" si="48"/>
        <v>#VALUE!</v>
      </c>
      <c r="K1401" s="128" t="str">
        <f t="shared" si="49"/>
        <v>#VALUE!</v>
      </c>
      <c r="L1401" s="128" t="str">
        <f t="shared" si="50"/>
        <v>#VALUE!</v>
      </c>
      <c r="M1401" s="128" t="str">
        <f t="shared" si="51"/>
        <v>#VALUE!</v>
      </c>
      <c r="N1401" s="128" t="str">
        <f t="shared" si="52"/>
        <v>#VALUE!</v>
      </c>
      <c r="O1401" s="128" t="str">
        <f t="shared" si="53"/>
        <v>#VALUE!</v>
      </c>
      <c r="P1401" s="4" t="str">
        <f t="shared" si="12"/>
        <v>NO RX</v>
      </c>
      <c r="Q1401" s="4" t="b">
        <v>0</v>
      </c>
      <c r="R1401" s="4" t="str">
        <f t="shared" si="54"/>
        <v>LOW</v>
      </c>
      <c r="S1401" s="3"/>
      <c r="T1401" s="136">
        <f t="shared" si="42"/>
        <v>44432</v>
      </c>
      <c r="U1401" s="4" t="str">
        <f t="shared" si="15"/>
        <v>DUE COMM</v>
      </c>
      <c r="V1401" s="4" t="str">
        <f t="shared" si="16"/>
        <v> </v>
      </c>
      <c r="W1401" s="123"/>
      <c r="X1401" s="123"/>
      <c r="Y1401" s="123"/>
      <c r="Z1401" s="123"/>
      <c r="AA1401" s="123"/>
      <c r="AB1401" s="123"/>
      <c r="AC1401" s="123"/>
      <c r="AD1401" s="123"/>
      <c r="AE1401" s="123"/>
    </row>
    <row r="1402">
      <c r="A1402" s="130">
        <v>14787.0</v>
      </c>
      <c r="B1402" s="131" t="s">
        <v>6934</v>
      </c>
      <c r="C1402" s="132" t="b">
        <v>1</v>
      </c>
      <c r="D1402" s="133">
        <v>44384.0</v>
      </c>
      <c r="E1402" s="128" t="str">
        <f t="shared" si="43"/>
        <v>#VALUE!</v>
      </c>
      <c r="F1402" s="128" t="str">
        <f t="shared" si="44"/>
        <v>#VALUE!</v>
      </c>
      <c r="G1402" s="128" t="str">
        <f t="shared" si="45"/>
        <v>#VALUE!</v>
      </c>
      <c r="H1402" s="128" t="str">
        <f t="shared" si="46"/>
        <v>#VALUE!</v>
      </c>
      <c r="I1402" s="128" t="str">
        <f t="shared" si="47"/>
        <v>#VALUE!</v>
      </c>
      <c r="J1402" s="128" t="str">
        <f t="shared" si="48"/>
        <v>#VALUE!</v>
      </c>
      <c r="K1402" s="128" t="str">
        <f t="shared" si="49"/>
        <v>#VALUE!</v>
      </c>
      <c r="L1402" s="128" t="str">
        <f t="shared" si="50"/>
        <v>#VALUE!</v>
      </c>
      <c r="M1402" s="134" t="str">
        <f t="shared" si="51"/>
        <v>OPI RX</v>
      </c>
      <c r="N1402" s="128" t="str">
        <f t="shared" si="52"/>
        <v>#VALUE!</v>
      </c>
      <c r="O1402" s="128" t="str">
        <f t="shared" si="53"/>
        <v>#VALUE!</v>
      </c>
      <c r="P1402" s="135" t="str">
        <f t="shared" si="12"/>
        <v>OPIOIDS</v>
      </c>
      <c r="Q1402" s="4" t="b">
        <v>0</v>
      </c>
      <c r="R1402" s="4" t="str">
        <f t="shared" si="54"/>
        <v>LOW</v>
      </c>
      <c r="S1402" s="3"/>
      <c r="T1402" s="136">
        <f t="shared" si="42"/>
        <v>44384</v>
      </c>
      <c r="U1402" s="4" t="str">
        <f t="shared" si="15"/>
        <v>DUE COMM</v>
      </c>
      <c r="V1402" s="4" t="str">
        <f t="shared" si="16"/>
        <v> </v>
      </c>
      <c r="W1402" s="123"/>
      <c r="X1402" s="123"/>
      <c r="Y1402" s="123"/>
      <c r="Z1402" s="123"/>
      <c r="AA1402" s="123"/>
      <c r="AB1402" s="123"/>
      <c r="AC1402" s="123"/>
      <c r="AD1402" s="123"/>
      <c r="AE1402" s="123"/>
    </row>
    <row r="1403">
      <c r="A1403" s="130">
        <v>14790.0</v>
      </c>
      <c r="B1403" s="134" t="s">
        <v>6476</v>
      </c>
      <c r="C1403" s="132" t="b">
        <v>1</v>
      </c>
      <c r="D1403" s="133">
        <v>44519.0</v>
      </c>
      <c r="E1403" s="128" t="str">
        <f t="shared" si="43"/>
        <v>#VALUE!</v>
      </c>
      <c r="F1403" s="128" t="str">
        <f t="shared" si="44"/>
        <v>#VALUE!</v>
      </c>
      <c r="G1403" s="134" t="str">
        <f t="shared" si="45"/>
        <v>OPI RX</v>
      </c>
      <c r="H1403" s="128" t="str">
        <f t="shared" si="46"/>
        <v>#VALUE!</v>
      </c>
      <c r="I1403" s="128" t="str">
        <f t="shared" si="47"/>
        <v>#VALUE!</v>
      </c>
      <c r="J1403" s="128" t="str">
        <f t="shared" si="48"/>
        <v>#VALUE!</v>
      </c>
      <c r="K1403" s="128" t="str">
        <f t="shared" si="49"/>
        <v>#VALUE!</v>
      </c>
      <c r="L1403" s="128" t="str">
        <f t="shared" si="50"/>
        <v>#VALUE!</v>
      </c>
      <c r="M1403" s="128" t="str">
        <f t="shared" si="51"/>
        <v>#VALUE!</v>
      </c>
      <c r="N1403" s="128" t="str">
        <f t="shared" si="52"/>
        <v>#VALUE!</v>
      </c>
      <c r="O1403" s="128" t="str">
        <f t="shared" si="53"/>
        <v>#VALUE!</v>
      </c>
      <c r="P1403" s="135" t="str">
        <f t="shared" si="12"/>
        <v>OPIOIDS</v>
      </c>
      <c r="Q1403" s="4" t="b">
        <v>0</v>
      </c>
      <c r="R1403" s="4" t="str">
        <f t="shared" si="54"/>
        <v>LOW</v>
      </c>
      <c r="S1403" s="3">
        <v>44299.0</v>
      </c>
      <c r="T1403" s="136">
        <f t="shared" si="42"/>
        <v>44519</v>
      </c>
      <c r="U1403" s="4" t="str">
        <f t="shared" si="15"/>
        <v> </v>
      </c>
      <c r="V1403" s="4" t="str">
        <f t="shared" si="16"/>
        <v> </v>
      </c>
      <c r="W1403" s="123"/>
      <c r="X1403" s="123"/>
      <c r="Y1403" s="123"/>
      <c r="Z1403" s="123"/>
      <c r="AA1403" s="123"/>
      <c r="AB1403" s="123"/>
      <c r="AC1403" s="123"/>
      <c r="AD1403" s="123"/>
      <c r="AE1403" s="123"/>
    </row>
    <row r="1404">
      <c r="A1404" s="130">
        <v>14796.0</v>
      </c>
      <c r="B1404" s="131" t="s">
        <v>6618</v>
      </c>
      <c r="C1404" s="139" t="b">
        <v>1</v>
      </c>
      <c r="D1404" s="133">
        <v>44503.0</v>
      </c>
      <c r="E1404" s="128" t="str">
        <f t="shared" si="43"/>
        <v>#VALUE!</v>
      </c>
      <c r="F1404" s="128" t="str">
        <f t="shared" si="44"/>
        <v>#VALUE!</v>
      </c>
      <c r="G1404" s="128" t="str">
        <f t="shared" si="45"/>
        <v>#VALUE!</v>
      </c>
      <c r="H1404" s="128" t="str">
        <f t="shared" si="46"/>
        <v>#VALUE!</v>
      </c>
      <c r="I1404" s="128" t="str">
        <f t="shared" si="47"/>
        <v>#VALUE!</v>
      </c>
      <c r="J1404" s="128" t="str">
        <f t="shared" si="48"/>
        <v>#VALUE!</v>
      </c>
      <c r="K1404" s="128" t="str">
        <f t="shared" si="49"/>
        <v>#VALUE!</v>
      </c>
      <c r="L1404" s="128" t="str">
        <f t="shared" si="50"/>
        <v>#VALUE!</v>
      </c>
      <c r="M1404" s="134" t="str">
        <f t="shared" si="51"/>
        <v>OPI RX</v>
      </c>
      <c r="N1404" s="128" t="str">
        <f t="shared" si="52"/>
        <v>#VALUE!</v>
      </c>
      <c r="O1404" s="128" t="str">
        <f t="shared" si="53"/>
        <v>#VALUE!</v>
      </c>
      <c r="P1404" s="135" t="str">
        <f t="shared" si="12"/>
        <v>OPIOIDS</v>
      </c>
      <c r="Q1404" s="4" t="b">
        <v>1</v>
      </c>
      <c r="R1404" s="135" t="str">
        <f t="shared" si="54"/>
        <v>HIGH</v>
      </c>
      <c r="S1404" s="3">
        <v>44299.0</v>
      </c>
      <c r="T1404" s="136">
        <f t="shared" si="42"/>
        <v>44503</v>
      </c>
      <c r="U1404" s="4" t="str">
        <f t="shared" si="15"/>
        <v> </v>
      </c>
      <c r="V1404" s="4" t="str">
        <f t="shared" si="16"/>
        <v> </v>
      </c>
      <c r="W1404" s="123"/>
      <c r="X1404" s="123"/>
      <c r="Y1404" s="123"/>
      <c r="Z1404" s="123"/>
      <c r="AA1404" s="123"/>
      <c r="AB1404" s="123"/>
      <c r="AC1404" s="123"/>
      <c r="AD1404" s="123"/>
      <c r="AE1404" s="123"/>
    </row>
    <row r="1405">
      <c r="A1405" s="130">
        <v>14799.0</v>
      </c>
      <c r="B1405" s="131" t="s">
        <v>6935</v>
      </c>
      <c r="C1405" s="132" t="b">
        <v>1</v>
      </c>
      <c r="D1405" s="133">
        <v>44387.0</v>
      </c>
      <c r="E1405" s="128" t="str">
        <f t="shared" si="43"/>
        <v>#VALUE!</v>
      </c>
      <c r="F1405" s="128" t="str">
        <f t="shared" si="44"/>
        <v>#VALUE!</v>
      </c>
      <c r="G1405" s="128" t="str">
        <f t="shared" si="45"/>
        <v>#VALUE!</v>
      </c>
      <c r="H1405" s="128" t="str">
        <f t="shared" si="46"/>
        <v>#VALUE!</v>
      </c>
      <c r="I1405" s="128" t="str">
        <f t="shared" si="47"/>
        <v>#VALUE!</v>
      </c>
      <c r="J1405" s="128" t="str">
        <f t="shared" si="48"/>
        <v>#VALUE!</v>
      </c>
      <c r="K1405" s="128" t="str">
        <f t="shared" si="49"/>
        <v>#VALUE!</v>
      </c>
      <c r="L1405" s="128" t="str">
        <f t="shared" si="50"/>
        <v>#VALUE!</v>
      </c>
      <c r="M1405" s="134" t="str">
        <f t="shared" si="51"/>
        <v>OPI RX</v>
      </c>
      <c r="N1405" s="128" t="str">
        <f t="shared" si="52"/>
        <v>#VALUE!</v>
      </c>
      <c r="O1405" s="128" t="str">
        <f t="shared" si="53"/>
        <v>#VALUE!</v>
      </c>
      <c r="P1405" s="135" t="str">
        <f t="shared" si="12"/>
        <v>OPIOIDS</v>
      </c>
      <c r="Q1405" s="2" t="b">
        <v>0</v>
      </c>
      <c r="R1405" s="4" t="str">
        <f t="shared" si="54"/>
        <v>LOW</v>
      </c>
      <c r="S1405" s="3"/>
      <c r="T1405" s="136">
        <f t="shared" si="42"/>
        <v>44387</v>
      </c>
      <c r="U1405" s="4" t="str">
        <f t="shared" si="15"/>
        <v>DUE COMM</v>
      </c>
      <c r="V1405" s="4" t="str">
        <f t="shared" si="16"/>
        <v> </v>
      </c>
      <c r="W1405" s="123"/>
      <c r="X1405" s="123"/>
      <c r="Y1405" s="123"/>
      <c r="Z1405" s="123"/>
      <c r="AA1405" s="123"/>
      <c r="AB1405" s="123"/>
      <c r="AC1405" s="123"/>
      <c r="AD1405" s="123"/>
      <c r="AE1405" s="123"/>
    </row>
    <row r="1406">
      <c r="A1406" s="127">
        <v>14802.0</v>
      </c>
      <c r="B1406" s="2" t="s">
        <v>6461</v>
      </c>
      <c r="C1406" s="122" t="b">
        <v>0</v>
      </c>
      <c r="D1406" s="3" t="s">
        <v>6461</v>
      </c>
      <c r="E1406" s="128" t="str">
        <f t="shared" si="43"/>
        <v>#VALUE!</v>
      </c>
      <c r="F1406" s="128" t="str">
        <f t="shared" si="44"/>
        <v>#VALUE!</v>
      </c>
      <c r="G1406" s="128" t="str">
        <f t="shared" si="45"/>
        <v>#VALUE!</v>
      </c>
      <c r="H1406" s="128" t="str">
        <f t="shared" si="46"/>
        <v>#VALUE!</v>
      </c>
      <c r="I1406" s="128" t="str">
        <f t="shared" si="47"/>
        <v>#VALUE!</v>
      </c>
      <c r="J1406" s="128" t="str">
        <f t="shared" si="48"/>
        <v>#VALUE!</v>
      </c>
      <c r="K1406" s="128" t="str">
        <f t="shared" si="49"/>
        <v>#VALUE!</v>
      </c>
      <c r="L1406" s="128" t="str">
        <f t="shared" si="50"/>
        <v>#VALUE!</v>
      </c>
      <c r="M1406" s="128" t="str">
        <f t="shared" si="51"/>
        <v>#VALUE!</v>
      </c>
      <c r="N1406" s="128" t="str">
        <f t="shared" si="52"/>
        <v>#VALUE!</v>
      </c>
      <c r="O1406" s="128" t="str">
        <f t="shared" si="53"/>
        <v>#VALUE!</v>
      </c>
      <c r="P1406" s="4" t="str">
        <f t="shared" si="12"/>
        <v>NO RX</v>
      </c>
      <c r="Q1406" s="4" t="b">
        <v>0</v>
      </c>
      <c r="R1406" s="4" t="str">
        <f t="shared" si="54"/>
        <v>LOW</v>
      </c>
      <c r="S1406" s="3"/>
      <c r="T1406" s="3" t="str">
        <f t="shared" si="42"/>
        <v> - </v>
      </c>
      <c r="U1406" s="4" t="str">
        <f t="shared" si="15"/>
        <v>DUE COMM</v>
      </c>
      <c r="V1406" s="4" t="str">
        <f t="shared" si="16"/>
        <v> </v>
      </c>
      <c r="W1406" s="123"/>
      <c r="X1406" s="123"/>
      <c r="Y1406" s="123"/>
      <c r="Z1406" s="123"/>
      <c r="AA1406" s="123"/>
      <c r="AB1406" s="123"/>
      <c r="AC1406" s="123"/>
      <c r="AD1406" s="123"/>
      <c r="AE1406" s="123"/>
    </row>
    <row r="1407">
      <c r="A1407" s="130">
        <v>14804.0</v>
      </c>
      <c r="B1407" s="131" t="s">
        <v>6936</v>
      </c>
      <c r="C1407" s="132" t="b">
        <v>1</v>
      </c>
      <c r="D1407" s="133">
        <v>44414.0</v>
      </c>
      <c r="E1407" s="128" t="str">
        <f t="shared" si="43"/>
        <v>#VALUE!</v>
      </c>
      <c r="F1407" s="128" t="str">
        <f t="shared" si="44"/>
        <v>#VALUE!</v>
      </c>
      <c r="G1407" s="128" t="str">
        <f t="shared" si="45"/>
        <v>#VALUE!</v>
      </c>
      <c r="H1407" s="128" t="str">
        <f t="shared" si="46"/>
        <v>#VALUE!</v>
      </c>
      <c r="I1407" s="128" t="str">
        <f t="shared" si="47"/>
        <v>#VALUE!</v>
      </c>
      <c r="J1407" s="128" t="str">
        <f t="shared" si="48"/>
        <v>#VALUE!</v>
      </c>
      <c r="K1407" s="128" t="str">
        <f t="shared" si="49"/>
        <v>#VALUE!</v>
      </c>
      <c r="L1407" s="128" t="str">
        <f t="shared" si="50"/>
        <v>#VALUE!</v>
      </c>
      <c r="M1407" s="134" t="str">
        <f t="shared" si="51"/>
        <v>OPI RX</v>
      </c>
      <c r="N1407" s="128" t="str">
        <f t="shared" si="52"/>
        <v>#VALUE!</v>
      </c>
      <c r="O1407" s="128" t="str">
        <f t="shared" si="53"/>
        <v>#VALUE!</v>
      </c>
      <c r="P1407" s="135" t="str">
        <f t="shared" si="12"/>
        <v>OPIOIDS</v>
      </c>
      <c r="Q1407" s="4" t="b">
        <v>0</v>
      </c>
      <c r="R1407" s="4" t="str">
        <f t="shared" si="54"/>
        <v>LOW</v>
      </c>
      <c r="S1407" s="3"/>
      <c r="T1407" s="136">
        <f t="shared" si="42"/>
        <v>44414</v>
      </c>
      <c r="U1407" s="4" t="str">
        <f t="shared" si="15"/>
        <v>DUE COMM</v>
      </c>
      <c r="V1407" s="4" t="str">
        <f t="shared" si="16"/>
        <v> </v>
      </c>
      <c r="W1407" s="123"/>
      <c r="X1407" s="123"/>
      <c r="Y1407" s="123"/>
      <c r="Z1407" s="123"/>
      <c r="AA1407" s="123"/>
      <c r="AB1407" s="123"/>
      <c r="AC1407" s="123"/>
      <c r="AD1407" s="123"/>
      <c r="AE1407" s="123"/>
    </row>
    <row r="1408">
      <c r="A1408" s="130">
        <v>14805.0</v>
      </c>
      <c r="B1408" s="131" t="s">
        <v>6481</v>
      </c>
      <c r="C1408" s="139" t="b">
        <v>1</v>
      </c>
      <c r="D1408" s="133">
        <v>44556.0</v>
      </c>
      <c r="E1408" s="134" t="str">
        <f t="shared" si="43"/>
        <v>OPI RX</v>
      </c>
      <c r="F1408" s="128" t="str">
        <f t="shared" si="44"/>
        <v>#VALUE!</v>
      </c>
      <c r="G1408" s="128" t="str">
        <f t="shared" si="45"/>
        <v>#VALUE!</v>
      </c>
      <c r="H1408" s="128" t="str">
        <f t="shared" si="46"/>
        <v>#VALUE!</v>
      </c>
      <c r="I1408" s="128" t="str">
        <f t="shared" si="47"/>
        <v>#VALUE!</v>
      </c>
      <c r="J1408" s="128" t="str">
        <f t="shared" si="48"/>
        <v>#VALUE!</v>
      </c>
      <c r="K1408" s="128" t="str">
        <f t="shared" si="49"/>
        <v>#VALUE!</v>
      </c>
      <c r="L1408" s="128" t="str">
        <f t="shared" si="50"/>
        <v>#VALUE!</v>
      </c>
      <c r="M1408" s="128" t="str">
        <f t="shared" si="51"/>
        <v>#VALUE!</v>
      </c>
      <c r="N1408" s="128" t="str">
        <f t="shared" si="52"/>
        <v>#VALUE!</v>
      </c>
      <c r="O1408" s="128" t="str">
        <f t="shared" si="53"/>
        <v>#VALUE!</v>
      </c>
      <c r="P1408" s="135" t="str">
        <f t="shared" si="12"/>
        <v>OPIOIDS</v>
      </c>
      <c r="Q1408" s="4" t="b">
        <v>0</v>
      </c>
      <c r="R1408" s="4" t="str">
        <f t="shared" si="54"/>
        <v>LOW</v>
      </c>
      <c r="S1408" s="3">
        <v>44291.0</v>
      </c>
      <c r="T1408" s="136">
        <f t="shared" si="42"/>
        <v>44556</v>
      </c>
      <c r="U1408" s="4" t="str">
        <f t="shared" si="15"/>
        <v> </v>
      </c>
      <c r="V1408" s="4" t="str">
        <f t="shared" si="16"/>
        <v> </v>
      </c>
      <c r="W1408" s="123"/>
      <c r="X1408" s="123"/>
      <c r="Y1408" s="123"/>
      <c r="Z1408" s="123"/>
      <c r="AA1408" s="123"/>
      <c r="AB1408" s="123"/>
      <c r="AC1408" s="123"/>
      <c r="AD1408" s="123"/>
      <c r="AE1408" s="123"/>
    </row>
    <row r="1409">
      <c r="A1409" s="130">
        <v>14810.0</v>
      </c>
      <c r="B1409" s="131" t="s">
        <v>6481</v>
      </c>
      <c r="C1409" s="139" t="b">
        <v>1</v>
      </c>
      <c r="D1409" s="140">
        <v>44578.0</v>
      </c>
      <c r="E1409" s="134" t="str">
        <f t="shared" si="43"/>
        <v>OPI RX</v>
      </c>
      <c r="F1409" s="128" t="str">
        <f t="shared" si="44"/>
        <v>#VALUE!</v>
      </c>
      <c r="G1409" s="128" t="str">
        <f t="shared" si="45"/>
        <v>#VALUE!</v>
      </c>
      <c r="H1409" s="128" t="str">
        <f t="shared" si="46"/>
        <v>#VALUE!</v>
      </c>
      <c r="I1409" s="128" t="str">
        <f t="shared" si="47"/>
        <v>#VALUE!</v>
      </c>
      <c r="J1409" s="128" t="str">
        <f t="shared" si="48"/>
        <v>#VALUE!</v>
      </c>
      <c r="K1409" s="128" t="str">
        <f t="shared" si="49"/>
        <v>#VALUE!</v>
      </c>
      <c r="L1409" s="128" t="str">
        <f t="shared" si="50"/>
        <v>#VALUE!</v>
      </c>
      <c r="M1409" s="128" t="str">
        <f t="shared" si="51"/>
        <v>#VALUE!</v>
      </c>
      <c r="N1409" s="128" t="str">
        <f t="shared" si="52"/>
        <v>#VALUE!</v>
      </c>
      <c r="O1409" s="128" t="str">
        <f t="shared" si="53"/>
        <v>#VALUE!</v>
      </c>
      <c r="P1409" s="135" t="str">
        <f t="shared" si="12"/>
        <v>OPIOIDS</v>
      </c>
      <c r="Q1409" s="4" t="b">
        <v>0</v>
      </c>
      <c r="R1409" s="4" t="str">
        <f t="shared" si="54"/>
        <v>LOW</v>
      </c>
      <c r="S1409" s="3">
        <v>44298.0</v>
      </c>
      <c r="T1409" s="136">
        <f t="shared" si="42"/>
        <v>44578</v>
      </c>
      <c r="U1409" s="4" t="str">
        <f t="shared" si="15"/>
        <v> </v>
      </c>
      <c r="V1409" s="4" t="str">
        <f t="shared" si="16"/>
        <v> </v>
      </c>
      <c r="W1409" s="123"/>
      <c r="X1409" s="123"/>
      <c r="Y1409" s="123"/>
      <c r="Z1409" s="123"/>
      <c r="AA1409" s="123"/>
      <c r="AB1409" s="123"/>
      <c r="AC1409" s="123"/>
      <c r="AD1409" s="123"/>
      <c r="AE1409" s="123"/>
    </row>
    <row r="1410">
      <c r="A1410" s="130">
        <v>14812.0</v>
      </c>
      <c r="B1410" s="131" t="s">
        <v>6488</v>
      </c>
      <c r="C1410" s="139" t="b">
        <v>1</v>
      </c>
      <c r="D1410" s="133">
        <v>44495.0</v>
      </c>
      <c r="E1410" s="128" t="str">
        <f t="shared" si="43"/>
        <v>#VALUE!</v>
      </c>
      <c r="F1410" s="134" t="str">
        <f t="shared" si="44"/>
        <v>OPI RX</v>
      </c>
      <c r="G1410" s="128" t="str">
        <f t="shared" si="45"/>
        <v>#VALUE!</v>
      </c>
      <c r="H1410" s="128" t="str">
        <f t="shared" si="46"/>
        <v>#VALUE!</v>
      </c>
      <c r="I1410" s="128" t="str">
        <f t="shared" si="47"/>
        <v>#VALUE!</v>
      </c>
      <c r="J1410" s="128" t="str">
        <f t="shared" si="48"/>
        <v>#VALUE!</v>
      </c>
      <c r="K1410" s="128" t="str">
        <f t="shared" si="49"/>
        <v>#VALUE!</v>
      </c>
      <c r="L1410" s="128" t="str">
        <f t="shared" si="50"/>
        <v>#VALUE!</v>
      </c>
      <c r="M1410" s="128" t="str">
        <f t="shared" si="51"/>
        <v>#VALUE!</v>
      </c>
      <c r="N1410" s="128" t="str">
        <f t="shared" si="52"/>
        <v>#VALUE!</v>
      </c>
      <c r="O1410" s="128" t="str">
        <f t="shared" si="53"/>
        <v>#VALUE!</v>
      </c>
      <c r="P1410" s="135" t="str">
        <f t="shared" si="12"/>
        <v>OPIOIDS</v>
      </c>
      <c r="Q1410" s="2" t="b">
        <v>1</v>
      </c>
      <c r="R1410" s="135" t="str">
        <f t="shared" si="54"/>
        <v>HIGH</v>
      </c>
      <c r="S1410" s="3">
        <v>44306.0</v>
      </c>
      <c r="T1410" s="136">
        <f t="shared" si="42"/>
        <v>44495</v>
      </c>
      <c r="U1410" s="4" t="str">
        <f t="shared" si="15"/>
        <v> </v>
      </c>
      <c r="V1410" s="4" t="str">
        <f t="shared" si="16"/>
        <v> </v>
      </c>
      <c r="W1410" s="123"/>
      <c r="X1410" s="123"/>
      <c r="Y1410" s="123"/>
      <c r="Z1410" s="123"/>
      <c r="AA1410" s="123"/>
      <c r="AB1410" s="123"/>
      <c r="AC1410" s="123"/>
      <c r="AD1410" s="123"/>
      <c r="AE1410" s="123"/>
    </row>
    <row r="1411">
      <c r="A1411" s="127">
        <v>14818.0</v>
      </c>
      <c r="B1411" s="2" t="s">
        <v>6486</v>
      </c>
      <c r="C1411" s="122" t="b">
        <v>0</v>
      </c>
      <c r="D1411" s="3" t="s">
        <v>6461</v>
      </c>
      <c r="E1411" s="128" t="str">
        <f t="shared" si="43"/>
        <v>#VALUE!</v>
      </c>
      <c r="F1411" s="128" t="str">
        <f t="shared" si="44"/>
        <v>#VALUE!</v>
      </c>
      <c r="G1411" s="128" t="str">
        <f t="shared" si="45"/>
        <v>#VALUE!</v>
      </c>
      <c r="H1411" s="128" t="str">
        <f t="shared" si="46"/>
        <v>#VALUE!</v>
      </c>
      <c r="I1411" s="128" t="str">
        <f t="shared" si="47"/>
        <v>#VALUE!</v>
      </c>
      <c r="J1411" s="128" t="str">
        <f t="shared" si="48"/>
        <v>#VALUE!</v>
      </c>
      <c r="K1411" s="128" t="str">
        <f t="shared" si="49"/>
        <v>#VALUE!</v>
      </c>
      <c r="L1411" s="128" t="str">
        <f t="shared" si="50"/>
        <v>#VALUE!</v>
      </c>
      <c r="M1411" s="134" t="str">
        <f t="shared" si="51"/>
        <v>OPI RX</v>
      </c>
      <c r="N1411" s="128" t="str">
        <f t="shared" si="52"/>
        <v>#VALUE!</v>
      </c>
      <c r="O1411" s="128" t="str">
        <f t="shared" si="53"/>
        <v>#VALUE!</v>
      </c>
      <c r="P1411" s="135" t="str">
        <f t="shared" si="12"/>
        <v>OPIOIDS</v>
      </c>
      <c r="Q1411" s="4" t="b">
        <v>0</v>
      </c>
      <c r="R1411" s="4" t="str">
        <f t="shared" si="54"/>
        <v>LOW</v>
      </c>
      <c r="S1411" s="3"/>
      <c r="T1411" s="3" t="str">
        <f t="shared" si="42"/>
        <v> - </v>
      </c>
      <c r="U1411" s="4" t="str">
        <f t="shared" si="15"/>
        <v>DUE COMM</v>
      </c>
      <c r="V1411" s="4" t="str">
        <f t="shared" si="16"/>
        <v> </v>
      </c>
      <c r="W1411" s="123"/>
      <c r="X1411" s="123"/>
      <c r="Y1411" s="123"/>
      <c r="Z1411" s="123"/>
      <c r="AA1411" s="123"/>
      <c r="AB1411" s="123"/>
      <c r="AC1411" s="123"/>
      <c r="AD1411" s="123"/>
      <c r="AE1411" s="123"/>
    </row>
    <row r="1412">
      <c r="A1412" s="130">
        <v>14819.0</v>
      </c>
      <c r="B1412" s="131" t="s">
        <v>6937</v>
      </c>
      <c r="C1412" s="139" t="b">
        <v>1</v>
      </c>
      <c r="D1412" s="133">
        <v>44440.0</v>
      </c>
      <c r="E1412" s="128" t="str">
        <f t="shared" si="43"/>
        <v>#VALUE!</v>
      </c>
      <c r="F1412" s="128" t="str">
        <f t="shared" si="44"/>
        <v>#VALUE!</v>
      </c>
      <c r="G1412" s="128" t="str">
        <f t="shared" si="45"/>
        <v>#VALUE!</v>
      </c>
      <c r="H1412" s="128" t="str">
        <f t="shared" si="46"/>
        <v>#VALUE!</v>
      </c>
      <c r="I1412" s="128" t="str">
        <f t="shared" si="47"/>
        <v>#VALUE!</v>
      </c>
      <c r="J1412" s="128" t="str">
        <f t="shared" si="48"/>
        <v>#VALUE!</v>
      </c>
      <c r="K1412" s="128" t="str">
        <f t="shared" si="49"/>
        <v>#VALUE!</v>
      </c>
      <c r="L1412" s="128" t="str">
        <f t="shared" si="50"/>
        <v>#VALUE!</v>
      </c>
      <c r="M1412" s="128" t="str">
        <f t="shared" si="51"/>
        <v>#VALUE!</v>
      </c>
      <c r="N1412" s="128" t="str">
        <f t="shared" si="52"/>
        <v>#VALUE!</v>
      </c>
      <c r="O1412" s="128" t="str">
        <f t="shared" si="53"/>
        <v>#VALUE!</v>
      </c>
      <c r="P1412" s="4" t="str">
        <f t="shared" si="12"/>
        <v>NO RX</v>
      </c>
      <c r="Q1412" s="4" t="b">
        <v>0</v>
      </c>
      <c r="R1412" s="4" t="str">
        <f t="shared" si="54"/>
        <v>LOW</v>
      </c>
      <c r="S1412" s="3"/>
      <c r="T1412" s="136">
        <f t="shared" si="42"/>
        <v>44440</v>
      </c>
      <c r="U1412" s="4" t="str">
        <f t="shared" si="15"/>
        <v>DUE COMM</v>
      </c>
      <c r="V1412" s="4" t="str">
        <f t="shared" si="16"/>
        <v> </v>
      </c>
      <c r="W1412" s="123"/>
      <c r="X1412" s="123"/>
      <c r="Y1412" s="123"/>
      <c r="Z1412" s="123"/>
      <c r="AA1412" s="123"/>
      <c r="AB1412" s="123"/>
      <c r="AC1412" s="123"/>
      <c r="AD1412" s="123"/>
      <c r="AE1412" s="123"/>
    </row>
    <row r="1413">
      <c r="A1413" s="130">
        <v>14820.0</v>
      </c>
      <c r="B1413" s="131" t="s">
        <v>6461</v>
      </c>
      <c r="C1413" s="132" t="b">
        <v>1</v>
      </c>
      <c r="D1413" s="140">
        <v>44577.0</v>
      </c>
      <c r="E1413" s="128" t="str">
        <f t="shared" si="43"/>
        <v>#VALUE!</v>
      </c>
      <c r="F1413" s="128" t="str">
        <f t="shared" si="44"/>
        <v>#VALUE!</v>
      </c>
      <c r="G1413" s="128" t="str">
        <f t="shared" si="45"/>
        <v>#VALUE!</v>
      </c>
      <c r="H1413" s="128" t="str">
        <f t="shared" si="46"/>
        <v>#VALUE!</v>
      </c>
      <c r="I1413" s="128" t="str">
        <f t="shared" si="47"/>
        <v>#VALUE!</v>
      </c>
      <c r="J1413" s="128" t="str">
        <f t="shared" si="48"/>
        <v>#VALUE!</v>
      </c>
      <c r="K1413" s="128" t="str">
        <f t="shared" si="49"/>
        <v>#VALUE!</v>
      </c>
      <c r="L1413" s="128" t="str">
        <f t="shared" si="50"/>
        <v>#VALUE!</v>
      </c>
      <c r="M1413" s="128" t="str">
        <f t="shared" si="51"/>
        <v>#VALUE!</v>
      </c>
      <c r="N1413" s="128" t="str">
        <f t="shared" si="52"/>
        <v>#VALUE!</v>
      </c>
      <c r="O1413" s="128" t="str">
        <f t="shared" si="53"/>
        <v>#VALUE!</v>
      </c>
      <c r="P1413" s="4" t="str">
        <f t="shared" si="12"/>
        <v>NO RX</v>
      </c>
      <c r="Q1413" s="2" t="b">
        <v>0</v>
      </c>
      <c r="R1413" s="4" t="str">
        <f t="shared" si="54"/>
        <v>LOW</v>
      </c>
      <c r="S1413" s="3"/>
      <c r="T1413" s="136">
        <f t="shared" si="42"/>
        <v>44577</v>
      </c>
      <c r="U1413" s="4" t="str">
        <f t="shared" si="15"/>
        <v>DUE COMM</v>
      </c>
      <c r="V1413" s="4" t="str">
        <f t="shared" si="16"/>
        <v> </v>
      </c>
      <c r="W1413" s="123"/>
      <c r="X1413" s="123"/>
      <c r="Y1413" s="123"/>
      <c r="Z1413" s="123"/>
      <c r="AA1413" s="123"/>
      <c r="AB1413" s="123"/>
      <c r="AC1413" s="123"/>
      <c r="AD1413" s="123"/>
      <c r="AE1413" s="123"/>
    </row>
    <row r="1414">
      <c r="A1414" s="130">
        <v>14821.0</v>
      </c>
      <c r="B1414" s="131" t="s">
        <v>6938</v>
      </c>
      <c r="C1414" s="132" t="b">
        <v>1</v>
      </c>
      <c r="D1414" s="133">
        <v>44539.0</v>
      </c>
      <c r="E1414" s="134" t="str">
        <f t="shared" si="43"/>
        <v>OPI RX</v>
      </c>
      <c r="F1414" s="128" t="str">
        <f t="shared" si="44"/>
        <v>#VALUE!</v>
      </c>
      <c r="G1414" s="128" t="str">
        <f t="shared" si="45"/>
        <v>#VALUE!</v>
      </c>
      <c r="H1414" s="128" t="str">
        <f t="shared" si="46"/>
        <v>#VALUE!</v>
      </c>
      <c r="I1414" s="128" t="str">
        <f t="shared" si="47"/>
        <v>#VALUE!</v>
      </c>
      <c r="J1414" s="128" t="str">
        <f t="shared" si="48"/>
        <v>#VALUE!</v>
      </c>
      <c r="K1414" s="128" t="str">
        <f t="shared" si="49"/>
        <v>#VALUE!</v>
      </c>
      <c r="L1414" s="128" t="str">
        <f t="shared" si="50"/>
        <v>#VALUE!</v>
      </c>
      <c r="M1414" s="128" t="str">
        <f t="shared" si="51"/>
        <v>#VALUE!</v>
      </c>
      <c r="N1414" s="128" t="str">
        <f t="shared" si="52"/>
        <v>#VALUE!</v>
      </c>
      <c r="O1414" s="128" t="str">
        <f t="shared" si="53"/>
        <v>#VALUE!</v>
      </c>
      <c r="P1414" s="135" t="str">
        <f t="shared" si="12"/>
        <v>OPIOIDS</v>
      </c>
      <c r="Q1414" s="2" t="b">
        <v>0</v>
      </c>
      <c r="R1414" s="4" t="str">
        <f t="shared" si="54"/>
        <v>LOW</v>
      </c>
      <c r="S1414" s="3">
        <v>44320.0</v>
      </c>
      <c r="T1414" s="136">
        <f t="shared" si="42"/>
        <v>44539</v>
      </c>
      <c r="U1414" s="4" t="str">
        <f t="shared" si="15"/>
        <v> </v>
      </c>
      <c r="V1414" s="4" t="str">
        <f t="shared" si="16"/>
        <v> </v>
      </c>
      <c r="W1414" s="123"/>
      <c r="X1414" s="123"/>
      <c r="Y1414" s="123"/>
      <c r="Z1414" s="123"/>
      <c r="AA1414" s="123"/>
      <c r="AB1414" s="123"/>
      <c r="AC1414" s="123"/>
      <c r="AD1414" s="123"/>
      <c r="AE1414" s="123"/>
    </row>
    <row r="1415">
      <c r="A1415" s="130">
        <v>14824.0</v>
      </c>
      <c r="B1415" s="131" t="s">
        <v>6512</v>
      </c>
      <c r="C1415" s="139" t="b">
        <v>1</v>
      </c>
      <c r="D1415" s="133">
        <v>44535.0</v>
      </c>
      <c r="E1415" s="128" t="str">
        <f t="shared" si="43"/>
        <v>#VALUE!</v>
      </c>
      <c r="F1415" s="128" t="str">
        <f t="shared" si="44"/>
        <v>#VALUE!</v>
      </c>
      <c r="G1415" s="128" t="str">
        <f t="shared" si="45"/>
        <v>#VALUE!</v>
      </c>
      <c r="H1415" s="128" t="str">
        <f t="shared" si="46"/>
        <v>#VALUE!</v>
      </c>
      <c r="I1415" s="128" t="str">
        <f t="shared" si="47"/>
        <v>#VALUE!</v>
      </c>
      <c r="J1415" s="128" t="str">
        <f t="shared" si="48"/>
        <v>#VALUE!</v>
      </c>
      <c r="K1415" s="128" t="str">
        <f t="shared" si="49"/>
        <v>#VALUE!</v>
      </c>
      <c r="L1415" s="128" t="str">
        <f t="shared" si="50"/>
        <v>#VALUE!</v>
      </c>
      <c r="M1415" s="134" t="str">
        <f t="shared" si="51"/>
        <v>OPI RX</v>
      </c>
      <c r="N1415" s="128" t="str">
        <f t="shared" si="52"/>
        <v>#VALUE!</v>
      </c>
      <c r="O1415" s="128" t="str">
        <f t="shared" si="53"/>
        <v>#VALUE!</v>
      </c>
      <c r="P1415" s="135" t="str">
        <f t="shared" si="12"/>
        <v>OPIOIDS</v>
      </c>
      <c r="Q1415" s="4" t="b">
        <v>0</v>
      </c>
      <c r="R1415" s="4" t="str">
        <f t="shared" si="54"/>
        <v>LOW</v>
      </c>
      <c r="S1415" s="3">
        <v>44298.0</v>
      </c>
      <c r="T1415" s="136">
        <f t="shared" si="42"/>
        <v>44535</v>
      </c>
      <c r="U1415" s="4" t="str">
        <f t="shared" si="15"/>
        <v> </v>
      </c>
      <c r="V1415" s="4" t="str">
        <f t="shared" si="16"/>
        <v> </v>
      </c>
      <c r="W1415" s="123"/>
      <c r="X1415" s="123"/>
      <c r="Y1415" s="123"/>
      <c r="Z1415" s="123"/>
      <c r="AA1415" s="123"/>
      <c r="AB1415" s="123"/>
      <c r="AC1415" s="123"/>
      <c r="AD1415" s="123"/>
      <c r="AE1415" s="123"/>
    </row>
    <row r="1416">
      <c r="A1416" s="127">
        <v>14825.0</v>
      </c>
      <c r="B1416" s="2" t="s">
        <v>6483</v>
      </c>
      <c r="C1416" s="122" t="b">
        <v>0</v>
      </c>
      <c r="D1416" s="3" t="s">
        <v>6461</v>
      </c>
      <c r="E1416" s="128" t="str">
        <f t="shared" si="43"/>
        <v>#VALUE!</v>
      </c>
      <c r="F1416" s="128" t="str">
        <f t="shared" si="44"/>
        <v>#VALUE!</v>
      </c>
      <c r="G1416" s="128" t="str">
        <f t="shared" si="45"/>
        <v>#VALUE!</v>
      </c>
      <c r="H1416" s="128" t="str">
        <f t="shared" si="46"/>
        <v>#VALUE!</v>
      </c>
      <c r="I1416" s="128" t="str">
        <f t="shared" si="47"/>
        <v>#VALUE!</v>
      </c>
      <c r="J1416" s="128" t="str">
        <f t="shared" si="48"/>
        <v>#VALUE!</v>
      </c>
      <c r="K1416" s="128" t="str">
        <f t="shared" si="49"/>
        <v>#VALUE!</v>
      </c>
      <c r="L1416" s="128" t="str">
        <f t="shared" si="50"/>
        <v>#VALUE!</v>
      </c>
      <c r="M1416" s="128" t="str">
        <f t="shared" si="51"/>
        <v>#VALUE!</v>
      </c>
      <c r="N1416" s="128" t="str">
        <f t="shared" si="52"/>
        <v>#VALUE!</v>
      </c>
      <c r="O1416" s="128" t="str">
        <f t="shared" si="53"/>
        <v>#VALUE!</v>
      </c>
      <c r="P1416" s="4" t="str">
        <f t="shared" si="12"/>
        <v>NO RX</v>
      </c>
      <c r="Q1416" s="4" t="b">
        <v>0</v>
      </c>
      <c r="R1416" s="4" t="str">
        <f t="shared" si="54"/>
        <v>LOW</v>
      </c>
      <c r="S1416" s="3"/>
      <c r="T1416" s="3" t="str">
        <f t="shared" si="42"/>
        <v> - </v>
      </c>
      <c r="U1416" s="4" t="str">
        <f t="shared" si="15"/>
        <v>DUE COMM</v>
      </c>
      <c r="V1416" s="4" t="str">
        <f t="shared" si="16"/>
        <v> </v>
      </c>
      <c r="W1416" s="123"/>
      <c r="X1416" s="123"/>
      <c r="Y1416" s="123"/>
      <c r="Z1416" s="123"/>
      <c r="AA1416" s="123"/>
      <c r="AB1416" s="123"/>
      <c r="AC1416" s="123"/>
      <c r="AD1416" s="123"/>
      <c r="AE1416" s="123"/>
    </row>
    <row r="1417">
      <c r="A1417" s="130">
        <v>14826.0</v>
      </c>
      <c r="B1417" s="131" t="s">
        <v>6939</v>
      </c>
      <c r="C1417" s="139" t="b">
        <v>1</v>
      </c>
      <c r="D1417" s="133">
        <v>44539.0</v>
      </c>
      <c r="E1417" s="128" t="str">
        <f t="shared" si="43"/>
        <v>#VALUE!</v>
      </c>
      <c r="F1417" s="128" t="str">
        <f t="shared" si="44"/>
        <v>#VALUE!</v>
      </c>
      <c r="G1417" s="128" t="str">
        <f t="shared" si="45"/>
        <v>#VALUE!</v>
      </c>
      <c r="H1417" s="128" t="str">
        <f t="shared" si="46"/>
        <v>#VALUE!</v>
      </c>
      <c r="I1417" s="128" t="str">
        <f t="shared" si="47"/>
        <v>#VALUE!</v>
      </c>
      <c r="J1417" s="128" t="str">
        <f t="shared" si="48"/>
        <v>#VALUE!</v>
      </c>
      <c r="K1417" s="128" t="str">
        <f t="shared" si="49"/>
        <v>#VALUE!</v>
      </c>
      <c r="L1417" s="128" t="str">
        <f t="shared" si="50"/>
        <v>#VALUE!</v>
      </c>
      <c r="M1417" s="134" t="str">
        <f t="shared" si="51"/>
        <v>OPI RX</v>
      </c>
      <c r="N1417" s="128" t="str">
        <f t="shared" si="52"/>
        <v>#VALUE!</v>
      </c>
      <c r="O1417" s="128" t="str">
        <f t="shared" si="53"/>
        <v>#VALUE!</v>
      </c>
      <c r="P1417" s="135" t="str">
        <f t="shared" si="12"/>
        <v>OPIOIDS</v>
      </c>
      <c r="Q1417" s="4" t="b">
        <v>1</v>
      </c>
      <c r="R1417" s="135" t="str">
        <f t="shared" si="54"/>
        <v>HIGH</v>
      </c>
      <c r="S1417" s="3">
        <v>44327.0</v>
      </c>
      <c r="T1417" s="136">
        <f t="shared" si="42"/>
        <v>44539</v>
      </c>
      <c r="U1417" s="4" t="str">
        <f t="shared" si="15"/>
        <v> </v>
      </c>
      <c r="V1417" s="4" t="str">
        <f t="shared" si="16"/>
        <v> </v>
      </c>
      <c r="W1417" s="123"/>
      <c r="X1417" s="123"/>
      <c r="Y1417" s="123"/>
      <c r="Z1417" s="123"/>
      <c r="AA1417" s="123"/>
      <c r="AB1417" s="123"/>
      <c r="AC1417" s="123"/>
      <c r="AD1417" s="123"/>
      <c r="AE1417" s="123"/>
    </row>
    <row r="1418">
      <c r="A1418" s="130">
        <v>14828.0</v>
      </c>
      <c r="B1418" s="131" t="s">
        <v>6598</v>
      </c>
      <c r="C1418" s="139" t="b">
        <v>1</v>
      </c>
      <c r="D1418" s="133">
        <v>44441.0</v>
      </c>
      <c r="E1418" s="128" t="str">
        <f t="shared" si="43"/>
        <v>#VALUE!</v>
      </c>
      <c r="F1418" s="134" t="str">
        <f t="shared" si="44"/>
        <v>OPI RX</v>
      </c>
      <c r="G1418" s="128" t="str">
        <f t="shared" si="45"/>
        <v>#VALUE!</v>
      </c>
      <c r="H1418" s="128" t="str">
        <f t="shared" si="46"/>
        <v>#VALUE!</v>
      </c>
      <c r="I1418" s="128" t="str">
        <f t="shared" si="47"/>
        <v>#VALUE!</v>
      </c>
      <c r="J1418" s="128" t="str">
        <f t="shared" si="48"/>
        <v>#VALUE!</v>
      </c>
      <c r="K1418" s="128" t="str">
        <f t="shared" si="49"/>
        <v>#VALUE!</v>
      </c>
      <c r="L1418" s="128" t="str">
        <f t="shared" si="50"/>
        <v>#VALUE!</v>
      </c>
      <c r="M1418" s="128" t="str">
        <f t="shared" si="51"/>
        <v>#VALUE!</v>
      </c>
      <c r="N1418" s="128" t="str">
        <f t="shared" si="52"/>
        <v>#VALUE!</v>
      </c>
      <c r="O1418" s="128" t="str">
        <f t="shared" si="53"/>
        <v>#VALUE!</v>
      </c>
      <c r="P1418" s="135" t="str">
        <f t="shared" si="12"/>
        <v>OPIOIDS</v>
      </c>
      <c r="Q1418" s="4" t="b">
        <v>0</v>
      </c>
      <c r="R1418" s="4" t="str">
        <f t="shared" si="54"/>
        <v>LOW</v>
      </c>
      <c r="S1418" s="3"/>
      <c r="T1418" s="136">
        <f t="shared" si="42"/>
        <v>44441</v>
      </c>
      <c r="U1418" s="4" t="str">
        <f t="shared" si="15"/>
        <v>DUE COMM</v>
      </c>
      <c r="V1418" s="4" t="str">
        <f t="shared" si="16"/>
        <v> </v>
      </c>
      <c r="W1418" s="123"/>
      <c r="X1418" s="123"/>
      <c r="Y1418" s="123"/>
      <c r="Z1418" s="123"/>
      <c r="AA1418" s="123"/>
      <c r="AB1418" s="123"/>
      <c r="AC1418" s="123"/>
      <c r="AD1418" s="123"/>
      <c r="AE1418" s="123"/>
    </row>
    <row r="1419">
      <c r="A1419" s="130">
        <v>14829.0</v>
      </c>
      <c r="B1419" s="131" t="s">
        <v>6500</v>
      </c>
      <c r="C1419" s="139" t="b">
        <v>1</v>
      </c>
      <c r="D1419" s="133">
        <v>44393.0</v>
      </c>
      <c r="E1419" s="128" t="str">
        <f t="shared" si="43"/>
        <v>#VALUE!</v>
      </c>
      <c r="F1419" s="128" t="str">
        <f t="shared" si="44"/>
        <v>#VALUE!</v>
      </c>
      <c r="G1419" s="128" t="str">
        <f t="shared" si="45"/>
        <v>#VALUE!</v>
      </c>
      <c r="H1419" s="128" t="str">
        <f t="shared" si="46"/>
        <v>#VALUE!</v>
      </c>
      <c r="I1419" s="128" t="str">
        <f t="shared" si="47"/>
        <v>#VALUE!</v>
      </c>
      <c r="J1419" s="128" t="str">
        <f t="shared" si="48"/>
        <v>#VALUE!</v>
      </c>
      <c r="K1419" s="128" t="str">
        <f t="shared" si="49"/>
        <v>#VALUE!</v>
      </c>
      <c r="L1419" s="128" t="str">
        <f t="shared" si="50"/>
        <v>#VALUE!</v>
      </c>
      <c r="M1419" s="134" t="str">
        <f t="shared" si="51"/>
        <v>OPI RX</v>
      </c>
      <c r="N1419" s="128" t="str">
        <f t="shared" si="52"/>
        <v>#VALUE!</v>
      </c>
      <c r="O1419" s="128" t="str">
        <f t="shared" si="53"/>
        <v>#VALUE!</v>
      </c>
      <c r="P1419" s="135" t="str">
        <f t="shared" si="12"/>
        <v>OPIOIDS</v>
      </c>
      <c r="Q1419" s="4" t="b">
        <v>0</v>
      </c>
      <c r="R1419" s="4" t="str">
        <f t="shared" si="54"/>
        <v>LOW</v>
      </c>
      <c r="S1419" s="3"/>
      <c r="T1419" s="136">
        <f t="shared" si="42"/>
        <v>44393</v>
      </c>
      <c r="U1419" s="4" t="str">
        <f t="shared" si="15"/>
        <v>DUE COMM</v>
      </c>
      <c r="V1419" s="4" t="str">
        <f t="shared" si="16"/>
        <v> </v>
      </c>
      <c r="W1419" s="123"/>
      <c r="X1419" s="123"/>
      <c r="Y1419" s="123"/>
      <c r="Z1419" s="123"/>
      <c r="AA1419" s="123"/>
      <c r="AB1419" s="123"/>
      <c r="AC1419" s="123"/>
      <c r="AD1419" s="123"/>
      <c r="AE1419" s="123"/>
    </row>
    <row r="1420">
      <c r="A1420" s="127">
        <v>14834.0</v>
      </c>
      <c r="B1420" s="2" t="s">
        <v>6477</v>
      </c>
      <c r="C1420" s="124" t="b">
        <v>0</v>
      </c>
      <c r="D1420" s="3" t="s">
        <v>6461</v>
      </c>
      <c r="E1420" s="128" t="str">
        <f t="shared" si="43"/>
        <v>#VALUE!</v>
      </c>
      <c r="F1420" s="128" t="str">
        <f t="shared" si="44"/>
        <v>#VALUE!</v>
      </c>
      <c r="G1420" s="128" t="str">
        <f t="shared" si="45"/>
        <v>#VALUE!</v>
      </c>
      <c r="H1420" s="128" t="str">
        <f t="shared" si="46"/>
        <v>#VALUE!</v>
      </c>
      <c r="I1420" s="128" t="str">
        <f t="shared" si="47"/>
        <v>#VALUE!</v>
      </c>
      <c r="J1420" s="128" t="str">
        <f t="shared" si="48"/>
        <v>#VALUE!</v>
      </c>
      <c r="K1420" s="128" t="str">
        <f t="shared" si="49"/>
        <v>#VALUE!</v>
      </c>
      <c r="L1420" s="128" t="str">
        <f t="shared" si="50"/>
        <v>#VALUE!</v>
      </c>
      <c r="M1420" s="128" t="str">
        <f t="shared" si="51"/>
        <v>#VALUE!</v>
      </c>
      <c r="N1420" s="128" t="str">
        <f t="shared" si="52"/>
        <v>#VALUE!</v>
      </c>
      <c r="O1420" s="128" t="str">
        <f t="shared" si="53"/>
        <v>#VALUE!</v>
      </c>
      <c r="P1420" s="4" t="str">
        <f t="shared" si="12"/>
        <v>NO RX</v>
      </c>
      <c r="Q1420" s="4" t="b">
        <v>0</v>
      </c>
      <c r="R1420" s="4" t="str">
        <f t="shared" si="54"/>
        <v>LOW</v>
      </c>
      <c r="S1420" s="3"/>
      <c r="T1420" s="3" t="str">
        <f t="shared" si="42"/>
        <v> - </v>
      </c>
      <c r="U1420" s="4" t="str">
        <f t="shared" si="15"/>
        <v>DUE COMM</v>
      </c>
      <c r="V1420" s="4" t="str">
        <f t="shared" si="16"/>
        <v> </v>
      </c>
      <c r="W1420" s="123"/>
      <c r="X1420" s="123"/>
      <c r="Y1420" s="123"/>
      <c r="Z1420" s="123"/>
      <c r="AA1420" s="123"/>
      <c r="AB1420" s="123"/>
      <c r="AC1420" s="123"/>
      <c r="AD1420" s="123"/>
      <c r="AE1420" s="123"/>
    </row>
    <row r="1421">
      <c r="A1421" s="127">
        <v>14835.0</v>
      </c>
      <c r="B1421" s="2" t="s">
        <v>6461</v>
      </c>
      <c r="C1421" s="124" t="b">
        <v>0</v>
      </c>
      <c r="D1421" s="3" t="s">
        <v>6461</v>
      </c>
      <c r="E1421" s="128" t="str">
        <f t="shared" si="43"/>
        <v>#VALUE!</v>
      </c>
      <c r="F1421" s="128" t="str">
        <f t="shared" si="44"/>
        <v>#VALUE!</v>
      </c>
      <c r="G1421" s="128" t="str">
        <f t="shared" si="45"/>
        <v>#VALUE!</v>
      </c>
      <c r="H1421" s="128" t="str">
        <f t="shared" si="46"/>
        <v>#VALUE!</v>
      </c>
      <c r="I1421" s="128" t="str">
        <f t="shared" si="47"/>
        <v>#VALUE!</v>
      </c>
      <c r="J1421" s="128" t="str">
        <f t="shared" si="48"/>
        <v>#VALUE!</v>
      </c>
      <c r="K1421" s="128" t="str">
        <f t="shared" si="49"/>
        <v>#VALUE!</v>
      </c>
      <c r="L1421" s="128" t="str">
        <f t="shared" si="50"/>
        <v>#VALUE!</v>
      </c>
      <c r="M1421" s="128" t="str">
        <f t="shared" si="51"/>
        <v>#VALUE!</v>
      </c>
      <c r="N1421" s="128" t="str">
        <f t="shared" si="52"/>
        <v>#VALUE!</v>
      </c>
      <c r="O1421" s="128" t="str">
        <f t="shared" si="53"/>
        <v>#VALUE!</v>
      </c>
      <c r="P1421" s="4" t="str">
        <f t="shared" si="12"/>
        <v>NO RX</v>
      </c>
      <c r="Q1421" s="4" t="b">
        <v>0</v>
      </c>
      <c r="R1421" s="4" t="str">
        <f t="shared" si="54"/>
        <v>LOW</v>
      </c>
      <c r="S1421" s="3"/>
      <c r="T1421" s="3" t="str">
        <f t="shared" si="42"/>
        <v> - </v>
      </c>
      <c r="U1421" s="4" t="str">
        <f t="shared" si="15"/>
        <v>DUE COMM</v>
      </c>
      <c r="V1421" s="4" t="str">
        <f t="shared" si="16"/>
        <v> </v>
      </c>
      <c r="W1421" s="123"/>
      <c r="X1421" s="123"/>
      <c r="Y1421" s="123"/>
      <c r="Z1421" s="123"/>
      <c r="AA1421" s="123"/>
      <c r="AB1421" s="123"/>
      <c r="AC1421" s="123"/>
      <c r="AD1421" s="123"/>
      <c r="AE1421" s="123"/>
    </row>
    <row r="1422">
      <c r="A1422" s="151">
        <v>14838.0</v>
      </c>
      <c r="B1422" s="131" t="s">
        <v>6940</v>
      </c>
      <c r="C1422" s="132" t="b">
        <v>1</v>
      </c>
      <c r="D1422" s="133">
        <v>44503.0</v>
      </c>
      <c r="E1422" s="128" t="str">
        <f t="shared" si="43"/>
        <v>#VALUE!</v>
      </c>
      <c r="F1422" s="128" t="str">
        <f t="shared" si="44"/>
        <v>#VALUE!</v>
      </c>
      <c r="G1422" s="128" t="str">
        <f t="shared" si="45"/>
        <v>#VALUE!</v>
      </c>
      <c r="H1422" s="128" t="str">
        <f t="shared" si="46"/>
        <v>#VALUE!</v>
      </c>
      <c r="I1422" s="128" t="str">
        <f t="shared" si="47"/>
        <v>#VALUE!</v>
      </c>
      <c r="J1422" s="128" t="str">
        <f t="shared" si="48"/>
        <v>#VALUE!</v>
      </c>
      <c r="K1422" s="128" t="str">
        <f t="shared" si="49"/>
        <v>#VALUE!</v>
      </c>
      <c r="L1422" s="128" t="str">
        <f t="shared" si="50"/>
        <v>#VALUE!</v>
      </c>
      <c r="M1422" s="134" t="str">
        <f t="shared" si="51"/>
        <v>OPI RX</v>
      </c>
      <c r="N1422" s="128" t="str">
        <f t="shared" si="52"/>
        <v>#VALUE!</v>
      </c>
      <c r="O1422" s="128" t="str">
        <f t="shared" si="53"/>
        <v>#VALUE!</v>
      </c>
      <c r="P1422" s="135" t="str">
        <f t="shared" si="12"/>
        <v>OPIOIDS</v>
      </c>
      <c r="Q1422" s="4" t="b">
        <v>1</v>
      </c>
      <c r="R1422" s="135" t="str">
        <f t="shared" si="54"/>
        <v>HIGH</v>
      </c>
      <c r="S1422" s="3">
        <v>44305.0</v>
      </c>
      <c r="T1422" s="136">
        <f t="shared" si="42"/>
        <v>44503</v>
      </c>
      <c r="U1422" s="4" t="str">
        <f t="shared" si="15"/>
        <v> </v>
      </c>
      <c r="V1422" s="4" t="str">
        <f t="shared" si="16"/>
        <v> </v>
      </c>
      <c r="W1422" s="123"/>
      <c r="X1422" s="123"/>
      <c r="Y1422" s="123"/>
      <c r="Z1422" s="123"/>
      <c r="AA1422" s="123"/>
      <c r="AB1422" s="123"/>
      <c r="AC1422" s="123"/>
      <c r="AD1422" s="123"/>
      <c r="AE1422" s="123"/>
    </row>
    <row r="1423">
      <c r="A1423" s="130">
        <v>14840.0</v>
      </c>
      <c r="B1423" s="131" t="s">
        <v>6613</v>
      </c>
      <c r="C1423" s="139" t="b">
        <v>1</v>
      </c>
      <c r="D1423" s="133">
        <v>44533.0</v>
      </c>
      <c r="E1423" s="128" t="str">
        <f t="shared" si="43"/>
        <v>#VALUE!</v>
      </c>
      <c r="F1423" s="128" t="str">
        <f t="shared" si="44"/>
        <v>#VALUE!</v>
      </c>
      <c r="G1423" s="128" t="str">
        <f t="shared" si="45"/>
        <v>#VALUE!</v>
      </c>
      <c r="H1423" s="128" t="str">
        <f t="shared" si="46"/>
        <v>#VALUE!</v>
      </c>
      <c r="I1423" s="128" t="str">
        <f t="shared" si="47"/>
        <v>#VALUE!</v>
      </c>
      <c r="J1423" s="128" t="str">
        <f t="shared" si="48"/>
        <v>#VALUE!</v>
      </c>
      <c r="K1423" s="128" t="str">
        <f t="shared" si="49"/>
        <v>#VALUE!</v>
      </c>
      <c r="L1423" s="128" t="str">
        <f t="shared" si="50"/>
        <v>#VALUE!</v>
      </c>
      <c r="M1423" s="128" t="str">
        <f t="shared" si="51"/>
        <v>#VALUE!</v>
      </c>
      <c r="N1423" s="128" t="str">
        <f t="shared" si="52"/>
        <v>#VALUE!</v>
      </c>
      <c r="O1423" s="128" t="str">
        <f t="shared" si="53"/>
        <v>#VALUE!</v>
      </c>
      <c r="P1423" s="4" t="str">
        <f t="shared" si="12"/>
        <v>NO RX</v>
      </c>
      <c r="Q1423" s="2" t="b">
        <v>0</v>
      </c>
      <c r="R1423" s="4" t="str">
        <f t="shared" si="54"/>
        <v>LOW</v>
      </c>
      <c r="S1423" s="3">
        <v>44305.0</v>
      </c>
      <c r="T1423" s="136">
        <f t="shared" si="42"/>
        <v>44533</v>
      </c>
      <c r="U1423" s="4" t="str">
        <f t="shared" si="15"/>
        <v> </v>
      </c>
      <c r="V1423" s="4" t="str">
        <f t="shared" si="16"/>
        <v> </v>
      </c>
      <c r="W1423" s="123"/>
      <c r="X1423" s="123"/>
      <c r="Y1423" s="123"/>
      <c r="Z1423" s="123"/>
      <c r="AA1423" s="123"/>
      <c r="AB1423" s="123"/>
      <c r="AC1423" s="123"/>
      <c r="AD1423" s="123"/>
      <c r="AE1423" s="123"/>
    </row>
    <row r="1424">
      <c r="A1424" s="127">
        <v>14841.0</v>
      </c>
      <c r="B1424" s="2" t="s">
        <v>6461</v>
      </c>
      <c r="C1424" s="124" t="b">
        <v>0</v>
      </c>
      <c r="D1424" s="3" t="s">
        <v>6461</v>
      </c>
      <c r="E1424" s="128" t="str">
        <f t="shared" si="43"/>
        <v>#VALUE!</v>
      </c>
      <c r="F1424" s="128" t="str">
        <f t="shared" si="44"/>
        <v>#VALUE!</v>
      </c>
      <c r="G1424" s="128" t="str">
        <f t="shared" si="45"/>
        <v>#VALUE!</v>
      </c>
      <c r="H1424" s="128" t="str">
        <f t="shared" si="46"/>
        <v>#VALUE!</v>
      </c>
      <c r="I1424" s="128" t="str">
        <f t="shared" si="47"/>
        <v>#VALUE!</v>
      </c>
      <c r="J1424" s="128" t="str">
        <f t="shared" si="48"/>
        <v>#VALUE!</v>
      </c>
      <c r="K1424" s="128" t="str">
        <f t="shared" si="49"/>
        <v>#VALUE!</v>
      </c>
      <c r="L1424" s="128" t="str">
        <f t="shared" si="50"/>
        <v>#VALUE!</v>
      </c>
      <c r="M1424" s="128" t="str">
        <f t="shared" si="51"/>
        <v>#VALUE!</v>
      </c>
      <c r="N1424" s="128" t="str">
        <f t="shared" si="52"/>
        <v>#VALUE!</v>
      </c>
      <c r="O1424" s="128" t="str">
        <f t="shared" si="53"/>
        <v>#VALUE!</v>
      </c>
      <c r="P1424" s="4" t="str">
        <f t="shared" si="12"/>
        <v>NO RX</v>
      </c>
      <c r="Q1424" s="4" t="b">
        <v>0</v>
      </c>
      <c r="R1424" s="4" t="str">
        <f t="shared" si="54"/>
        <v>LOW</v>
      </c>
      <c r="S1424" s="3"/>
      <c r="T1424" s="3" t="str">
        <f t="shared" si="42"/>
        <v> - </v>
      </c>
      <c r="U1424" s="4" t="str">
        <f t="shared" si="15"/>
        <v>DUE COMM</v>
      </c>
      <c r="V1424" s="4" t="str">
        <f t="shared" si="16"/>
        <v> </v>
      </c>
      <c r="W1424" s="123"/>
      <c r="X1424" s="123"/>
      <c r="Y1424" s="123"/>
      <c r="Z1424" s="123"/>
      <c r="AA1424" s="123"/>
      <c r="AB1424" s="123"/>
      <c r="AC1424" s="123"/>
      <c r="AD1424" s="123"/>
      <c r="AE1424" s="123"/>
    </row>
    <row r="1425">
      <c r="A1425" s="127">
        <v>14843.0</v>
      </c>
      <c r="B1425" s="2" t="s">
        <v>6461</v>
      </c>
      <c r="C1425" s="124" t="b">
        <v>0</v>
      </c>
      <c r="D1425" s="3" t="s">
        <v>6461</v>
      </c>
      <c r="E1425" s="128" t="str">
        <f t="shared" si="43"/>
        <v>#VALUE!</v>
      </c>
      <c r="F1425" s="128" t="str">
        <f t="shared" si="44"/>
        <v>#VALUE!</v>
      </c>
      <c r="G1425" s="128" t="str">
        <f t="shared" si="45"/>
        <v>#VALUE!</v>
      </c>
      <c r="H1425" s="128" t="str">
        <f t="shared" si="46"/>
        <v>#VALUE!</v>
      </c>
      <c r="I1425" s="128" t="str">
        <f t="shared" si="47"/>
        <v>#VALUE!</v>
      </c>
      <c r="J1425" s="128" t="str">
        <f t="shared" si="48"/>
        <v>#VALUE!</v>
      </c>
      <c r="K1425" s="128" t="str">
        <f t="shared" si="49"/>
        <v>#VALUE!</v>
      </c>
      <c r="L1425" s="128" t="str">
        <f t="shared" si="50"/>
        <v>#VALUE!</v>
      </c>
      <c r="M1425" s="128" t="str">
        <f t="shared" si="51"/>
        <v>#VALUE!</v>
      </c>
      <c r="N1425" s="128" t="str">
        <f t="shared" si="52"/>
        <v>#VALUE!</v>
      </c>
      <c r="O1425" s="128" t="str">
        <f t="shared" si="53"/>
        <v>#VALUE!</v>
      </c>
      <c r="P1425" s="4" t="str">
        <f t="shared" si="12"/>
        <v>NO RX</v>
      </c>
      <c r="Q1425" s="4" t="b">
        <v>0</v>
      </c>
      <c r="R1425" s="4" t="str">
        <f t="shared" si="54"/>
        <v>LOW</v>
      </c>
      <c r="S1425" s="3"/>
      <c r="T1425" s="3" t="str">
        <f t="shared" si="42"/>
        <v> - </v>
      </c>
      <c r="U1425" s="4" t="str">
        <f t="shared" si="15"/>
        <v>DUE COMM</v>
      </c>
      <c r="V1425" s="4" t="str">
        <f t="shared" si="16"/>
        <v> </v>
      </c>
      <c r="W1425" s="123"/>
      <c r="X1425" s="123"/>
      <c r="Y1425" s="123"/>
      <c r="Z1425" s="123"/>
      <c r="AA1425" s="123"/>
      <c r="AB1425" s="123"/>
      <c r="AC1425" s="123"/>
      <c r="AD1425" s="123"/>
      <c r="AE1425" s="123"/>
    </row>
    <row r="1426">
      <c r="A1426" s="127">
        <v>14846.0</v>
      </c>
      <c r="B1426" s="2" t="s">
        <v>6461</v>
      </c>
      <c r="C1426" s="124" t="b">
        <v>0</v>
      </c>
      <c r="D1426" s="3" t="s">
        <v>6461</v>
      </c>
      <c r="E1426" s="128" t="str">
        <f t="shared" si="43"/>
        <v>#VALUE!</v>
      </c>
      <c r="F1426" s="128" t="str">
        <f t="shared" si="44"/>
        <v>#VALUE!</v>
      </c>
      <c r="G1426" s="128" t="str">
        <f t="shared" si="45"/>
        <v>#VALUE!</v>
      </c>
      <c r="H1426" s="128" t="str">
        <f t="shared" si="46"/>
        <v>#VALUE!</v>
      </c>
      <c r="I1426" s="128" t="str">
        <f t="shared" si="47"/>
        <v>#VALUE!</v>
      </c>
      <c r="J1426" s="128" t="str">
        <f t="shared" si="48"/>
        <v>#VALUE!</v>
      </c>
      <c r="K1426" s="128" t="str">
        <f t="shared" si="49"/>
        <v>#VALUE!</v>
      </c>
      <c r="L1426" s="128" t="str">
        <f t="shared" si="50"/>
        <v>#VALUE!</v>
      </c>
      <c r="M1426" s="128" t="str">
        <f t="shared" si="51"/>
        <v>#VALUE!</v>
      </c>
      <c r="N1426" s="128" t="str">
        <f t="shared" si="52"/>
        <v>#VALUE!</v>
      </c>
      <c r="O1426" s="128" t="str">
        <f t="shared" si="53"/>
        <v>#VALUE!</v>
      </c>
      <c r="P1426" s="4" t="str">
        <f t="shared" si="12"/>
        <v>NO RX</v>
      </c>
      <c r="Q1426" s="4" t="b">
        <v>0</v>
      </c>
      <c r="R1426" s="4" t="str">
        <f t="shared" si="54"/>
        <v>LOW</v>
      </c>
      <c r="S1426" s="3"/>
      <c r="T1426" s="3" t="str">
        <f t="shared" si="42"/>
        <v> - </v>
      </c>
      <c r="U1426" s="4" t="str">
        <f t="shared" si="15"/>
        <v>DUE COMM</v>
      </c>
      <c r="V1426" s="4" t="str">
        <f t="shared" si="16"/>
        <v> </v>
      </c>
      <c r="W1426" s="123"/>
      <c r="X1426" s="123"/>
      <c r="Y1426" s="123"/>
      <c r="Z1426" s="123"/>
      <c r="AA1426" s="123"/>
      <c r="AB1426" s="123"/>
      <c r="AC1426" s="123"/>
      <c r="AD1426" s="123"/>
      <c r="AE1426" s="123"/>
    </row>
    <row r="1427">
      <c r="A1427" s="127">
        <v>14849.0</v>
      </c>
      <c r="B1427" s="2" t="s">
        <v>6539</v>
      </c>
      <c r="C1427" s="122" t="b">
        <v>0</v>
      </c>
      <c r="D1427" s="3" t="s">
        <v>6461</v>
      </c>
      <c r="E1427" s="128" t="str">
        <f t="shared" si="43"/>
        <v>#VALUE!</v>
      </c>
      <c r="F1427" s="128" t="str">
        <f t="shared" si="44"/>
        <v>#VALUE!</v>
      </c>
      <c r="G1427" s="128" t="str">
        <f t="shared" si="45"/>
        <v>#VALUE!</v>
      </c>
      <c r="H1427" s="128" t="str">
        <f t="shared" si="46"/>
        <v>#VALUE!</v>
      </c>
      <c r="I1427" s="128" t="str">
        <f t="shared" si="47"/>
        <v>#VALUE!</v>
      </c>
      <c r="J1427" s="128" t="str">
        <f t="shared" si="48"/>
        <v>#VALUE!</v>
      </c>
      <c r="K1427" s="128" t="str">
        <f t="shared" si="49"/>
        <v>#VALUE!</v>
      </c>
      <c r="L1427" s="128" t="str">
        <f t="shared" si="50"/>
        <v>#VALUE!</v>
      </c>
      <c r="M1427" s="128" t="str">
        <f t="shared" si="51"/>
        <v>#VALUE!</v>
      </c>
      <c r="N1427" s="128" t="str">
        <f t="shared" si="52"/>
        <v>#VALUE!</v>
      </c>
      <c r="O1427" s="128" t="str">
        <f t="shared" si="53"/>
        <v>#VALUE!</v>
      </c>
      <c r="P1427" s="4" t="str">
        <f t="shared" si="12"/>
        <v>NO RX</v>
      </c>
      <c r="Q1427" s="4" t="b">
        <v>0</v>
      </c>
      <c r="R1427" s="4" t="str">
        <f t="shared" si="54"/>
        <v>LOW</v>
      </c>
      <c r="S1427" s="3"/>
      <c r="T1427" s="3" t="str">
        <f t="shared" si="42"/>
        <v> - </v>
      </c>
      <c r="U1427" s="4" t="str">
        <f t="shared" si="15"/>
        <v>DUE COMM</v>
      </c>
      <c r="V1427" s="4" t="str">
        <f t="shared" si="16"/>
        <v> </v>
      </c>
      <c r="W1427" s="123"/>
      <c r="X1427" s="123"/>
      <c r="Y1427" s="123"/>
      <c r="Z1427" s="123"/>
      <c r="AA1427" s="123"/>
      <c r="AB1427" s="123"/>
      <c r="AC1427" s="123"/>
      <c r="AD1427" s="123"/>
      <c r="AE1427" s="123"/>
    </row>
    <row r="1428">
      <c r="A1428" s="130">
        <v>14850.0</v>
      </c>
      <c r="B1428" s="131" t="s">
        <v>6941</v>
      </c>
      <c r="C1428" s="132" t="b">
        <v>1</v>
      </c>
      <c r="D1428" s="133">
        <v>44565.0</v>
      </c>
      <c r="E1428" s="128" t="str">
        <f t="shared" si="43"/>
        <v>#VALUE!</v>
      </c>
      <c r="F1428" s="128" t="str">
        <f t="shared" si="44"/>
        <v>#VALUE!</v>
      </c>
      <c r="G1428" s="128" t="str">
        <f t="shared" si="45"/>
        <v>#VALUE!</v>
      </c>
      <c r="H1428" s="128" t="str">
        <f t="shared" si="46"/>
        <v>#VALUE!</v>
      </c>
      <c r="I1428" s="128" t="str">
        <f t="shared" si="47"/>
        <v>#VALUE!</v>
      </c>
      <c r="J1428" s="134" t="str">
        <f t="shared" si="48"/>
        <v>OPI RX</v>
      </c>
      <c r="K1428" s="128" t="str">
        <f t="shared" si="49"/>
        <v>#VALUE!</v>
      </c>
      <c r="L1428" s="128" t="str">
        <f t="shared" si="50"/>
        <v>#VALUE!</v>
      </c>
      <c r="M1428" s="128" t="str">
        <f t="shared" si="51"/>
        <v>#VALUE!</v>
      </c>
      <c r="N1428" s="128" t="str">
        <f t="shared" si="52"/>
        <v>#VALUE!</v>
      </c>
      <c r="O1428" s="128" t="str">
        <f t="shared" si="53"/>
        <v>#VALUE!</v>
      </c>
      <c r="P1428" s="135" t="str">
        <f t="shared" si="12"/>
        <v>OPIOIDS</v>
      </c>
      <c r="Q1428" s="4" t="b">
        <v>1</v>
      </c>
      <c r="R1428" s="135" t="str">
        <f t="shared" si="54"/>
        <v>HIGH</v>
      </c>
      <c r="S1428" s="145">
        <v>44334.0</v>
      </c>
      <c r="T1428" s="136">
        <f t="shared" si="42"/>
        <v>44565</v>
      </c>
      <c r="U1428" s="4" t="str">
        <f t="shared" si="15"/>
        <v> </v>
      </c>
      <c r="V1428" s="4" t="str">
        <f t="shared" si="16"/>
        <v> </v>
      </c>
      <c r="W1428" s="123"/>
      <c r="X1428" s="123"/>
      <c r="Y1428" s="123"/>
      <c r="Z1428" s="123"/>
      <c r="AA1428" s="123"/>
      <c r="AB1428" s="123"/>
      <c r="AC1428" s="123"/>
      <c r="AD1428" s="123"/>
      <c r="AE1428" s="123"/>
    </row>
    <row r="1429">
      <c r="A1429" s="130">
        <v>14858.0</v>
      </c>
      <c r="B1429" s="131" t="s">
        <v>6942</v>
      </c>
      <c r="C1429" s="132" t="b">
        <v>1</v>
      </c>
      <c r="D1429" s="133">
        <v>44454.0</v>
      </c>
      <c r="E1429" s="128" t="str">
        <f t="shared" si="43"/>
        <v>#VALUE!</v>
      </c>
      <c r="F1429" s="134" t="str">
        <f t="shared" si="44"/>
        <v>OPI RX</v>
      </c>
      <c r="G1429" s="128" t="str">
        <f t="shared" si="45"/>
        <v>#VALUE!</v>
      </c>
      <c r="H1429" s="128" t="str">
        <f t="shared" si="46"/>
        <v>#VALUE!</v>
      </c>
      <c r="I1429" s="128" t="str">
        <f t="shared" si="47"/>
        <v>#VALUE!</v>
      </c>
      <c r="J1429" s="128" t="str">
        <f t="shared" si="48"/>
        <v>#VALUE!</v>
      </c>
      <c r="K1429" s="128" t="str">
        <f t="shared" si="49"/>
        <v>#VALUE!</v>
      </c>
      <c r="L1429" s="128" t="str">
        <f t="shared" si="50"/>
        <v>#VALUE!</v>
      </c>
      <c r="M1429" s="128" t="str">
        <f t="shared" si="51"/>
        <v>#VALUE!</v>
      </c>
      <c r="N1429" s="128" t="str">
        <f t="shared" si="52"/>
        <v>#VALUE!</v>
      </c>
      <c r="O1429" s="128" t="str">
        <f t="shared" si="53"/>
        <v>#VALUE!</v>
      </c>
      <c r="P1429" s="135" t="str">
        <f t="shared" si="12"/>
        <v>OPIOIDS</v>
      </c>
      <c r="Q1429" s="4" t="b">
        <v>0</v>
      </c>
      <c r="R1429" s="4" t="str">
        <f t="shared" si="54"/>
        <v>LOW</v>
      </c>
      <c r="S1429" s="3"/>
      <c r="T1429" s="136">
        <f t="shared" si="42"/>
        <v>44454</v>
      </c>
      <c r="U1429" s="4" t="str">
        <f t="shared" si="15"/>
        <v>DUE COMM</v>
      </c>
      <c r="V1429" s="4" t="str">
        <f t="shared" si="16"/>
        <v> </v>
      </c>
      <c r="W1429" s="123"/>
      <c r="X1429" s="123"/>
      <c r="Y1429" s="123"/>
      <c r="Z1429" s="123"/>
      <c r="AA1429" s="123"/>
      <c r="AB1429" s="123"/>
      <c r="AC1429" s="123"/>
      <c r="AD1429" s="123"/>
      <c r="AE1429" s="123"/>
    </row>
    <row r="1430">
      <c r="A1430" s="127">
        <v>14860.0</v>
      </c>
      <c r="B1430" s="2" t="s">
        <v>6461</v>
      </c>
      <c r="C1430" s="124" t="b">
        <v>0</v>
      </c>
      <c r="D1430" s="3" t="s">
        <v>6461</v>
      </c>
      <c r="E1430" s="128" t="str">
        <f t="shared" si="43"/>
        <v>#VALUE!</v>
      </c>
      <c r="F1430" s="128" t="str">
        <f t="shared" si="44"/>
        <v>#VALUE!</v>
      </c>
      <c r="G1430" s="128" t="str">
        <f t="shared" si="45"/>
        <v>#VALUE!</v>
      </c>
      <c r="H1430" s="128" t="str">
        <f t="shared" si="46"/>
        <v>#VALUE!</v>
      </c>
      <c r="I1430" s="128" t="str">
        <f t="shared" si="47"/>
        <v>#VALUE!</v>
      </c>
      <c r="J1430" s="128" t="str">
        <f t="shared" si="48"/>
        <v>#VALUE!</v>
      </c>
      <c r="K1430" s="128" t="str">
        <f t="shared" si="49"/>
        <v>#VALUE!</v>
      </c>
      <c r="L1430" s="128" t="str">
        <f t="shared" si="50"/>
        <v>#VALUE!</v>
      </c>
      <c r="M1430" s="128" t="str">
        <f t="shared" si="51"/>
        <v>#VALUE!</v>
      </c>
      <c r="N1430" s="128" t="str">
        <f t="shared" si="52"/>
        <v>#VALUE!</v>
      </c>
      <c r="O1430" s="128" t="str">
        <f t="shared" si="53"/>
        <v>#VALUE!</v>
      </c>
      <c r="P1430" s="4" t="str">
        <f t="shared" si="12"/>
        <v>NO RX</v>
      </c>
      <c r="Q1430" s="4" t="b">
        <v>0</v>
      </c>
      <c r="R1430" s="4" t="str">
        <f t="shared" si="54"/>
        <v>LOW</v>
      </c>
      <c r="S1430" s="3"/>
      <c r="T1430" s="3" t="str">
        <f t="shared" si="42"/>
        <v> - </v>
      </c>
      <c r="U1430" s="4" t="str">
        <f t="shared" si="15"/>
        <v>DUE COMM</v>
      </c>
      <c r="V1430" s="4" t="str">
        <f t="shared" si="16"/>
        <v> </v>
      </c>
      <c r="W1430" s="123"/>
      <c r="X1430" s="123"/>
      <c r="Y1430" s="123"/>
      <c r="Z1430" s="123"/>
      <c r="AA1430" s="123"/>
      <c r="AB1430" s="123"/>
      <c r="AC1430" s="123"/>
      <c r="AD1430" s="123"/>
      <c r="AE1430" s="123"/>
    </row>
    <row r="1431">
      <c r="A1431" s="130">
        <v>14868.0</v>
      </c>
      <c r="B1431" s="131" t="s">
        <v>6461</v>
      </c>
      <c r="C1431" s="139" t="b">
        <v>1</v>
      </c>
      <c r="D1431" s="133">
        <v>44494.0</v>
      </c>
      <c r="E1431" s="128" t="str">
        <f t="shared" si="43"/>
        <v>#VALUE!</v>
      </c>
      <c r="F1431" s="128" t="str">
        <f t="shared" si="44"/>
        <v>#VALUE!</v>
      </c>
      <c r="G1431" s="128" t="str">
        <f t="shared" si="45"/>
        <v>#VALUE!</v>
      </c>
      <c r="H1431" s="128" t="str">
        <f t="shared" si="46"/>
        <v>#VALUE!</v>
      </c>
      <c r="I1431" s="128" t="str">
        <f t="shared" si="47"/>
        <v>#VALUE!</v>
      </c>
      <c r="J1431" s="128" t="str">
        <f t="shared" si="48"/>
        <v>#VALUE!</v>
      </c>
      <c r="K1431" s="128" t="str">
        <f t="shared" si="49"/>
        <v>#VALUE!</v>
      </c>
      <c r="L1431" s="128" t="str">
        <f t="shared" si="50"/>
        <v>#VALUE!</v>
      </c>
      <c r="M1431" s="128" t="str">
        <f t="shared" si="51"/>
        <v>#VALUE!</v>
      </c>
      <c r="N1431" s="128" t="str">
        <f t="shared" si="52"/>
        <v>#VALUE!</v>
      </c>
      <c r="O1431" s="128" t="str">
        <f t="shared" si="53"/>
        <v>#VALUE!</v>
      </c>
      <c r="P1431" s="4" t="str">
        <f t="shared" si="12"/>
        <v>NO RX</v>
      </c>
      <c r="Q1431" s="4" t="b">
        <v>0</v>
      </c>
      <c r="R1431" s="4" t="str">
        <f t="shared" si="54"/>
        <v>LOW</v>
      </c>
      <c r="S1431" s="3">
        <v>44306.0</v>
      </c>
      <c r="T1431" s="136">
        <f t="shared" si="42"/>
        <v>44494</v>
      </c>
      <c r="U1431" s="4" t="str">
        <f t="shared" si="15"/>
        <v> </v>
      </c>
      <c r="V1431" s="4" t="str">
        <f t="shared" si="16"/>
        <v> </v>
      </c>
      <c r="W1431" s="123"/>
      <c r="X1431" s="123"/>
      <c r="Y1431" s="123"/>
      <c r="Z1431" s="123"/>
      <c r="AA1431" s="123"/>
      <c r="AB1431" s="123"/>
      <c r="AC1431" s="123"/>
      <c r="AD1431" s="123"/>
      <c r="AE1431" s="123"/>
    </row>
    <row r="1432">
      <c r="A1432" s="130">
        <v>14869.0</v>
      </c>
      <c r="B1432" s="131" t="s">
        <v>6496</v>
      </c>
      <c r="C1432" s="139" t="b">
        <v>1</v>
      </c>
      <c r="D1432" s="133">
        <v>44467.0</v>
      </c>
      <c r="E1432" s="128" t="str">
        <f t="shared" si="43"/>
        <v>#VALUE!</v>
      </c>
      <c r="F1432" s="128" t="str">
        <f t="shared" si="44"/>
        <v>#VALUE!</v>
      </c>
      <c r="G1432" s="128" t="str">
        <f t="shared" si="45"/>
        <v>#VALUE!</v>
      </c>
      <c r="H1432" s="128" t="str">
        <f t="shared" si="46"/>
        <v>#VALUE!</v>
      </c>
      <c r="I1432" s="128" t="str">
        <f t="shared" si="47"/>
        <v>#VALUE!</v>
      </c>
      <c r="J1432" s="128" t="str">
        <f t="shared" si="48"/>
        <v>#VALUE!</v>
      </c>
      <c r="K1432" s="128" t="str">
        <f t="shared" si="49"/>
        <v>#VALUE!</v>
      </c>
      <c r="L1432" s="128" t="str">
        <f t="shared" si="50"/>
        <v>#VALUE!</v>
      </c>
      <c r="M1432" s="134" t="str">
        <f t="shared" si="51"/>
        <v>OPI RX</v>
      </c>
      <c r="N1432" s="128" t="str">
        <f t="shared" si="52"/>
        <v>#VALUE!</v>
      </c>
      <c r="O1432" s="128" t="str">
        <f t="shared" si="53"/>
        <v>#VALUE!</v>
      </c>
      <c r="P1432" s="135" t="str">
        <f t="shared" si="12"/>
        <v>OPIOIDS</v>
      </c>
      <c r="Q1432" s="4" t="b">
        <v>1</v>
      </c>
      <c r="R1432" s="135" t="str">
        <f t="shared" si="54"/>
        <v>HIGH</v>
      </c>
      <c r="S1432" s="3">
        <v>44299.0</v>
      </c>
      <c r="T1432" s="136">
        <f t="shared" si="42"/>
        <v>44467</v>
      </c>
      <c r="U1432" s="4" t="str">
        <f t="shared" si="15"/>
        <v> </v>
      </c>
      <c r="V1432" s="4" t="str">
        <f t="shared" si="16"/>
        <v> </v>
      </c>
      <c r="W1432" s="123"/>
      <c r="X1432" s="123"/>
      <c r="Y1432" s="123"/>
      <c r="Z1432" s="123"/>
      <c r="AA1432" s="123"/>
      <c r="AB1432" s="123"/>
      <c r="AC1432" s="123"/>
      <c r="AD1432" s="123"/>
      <c r="AE1432" s="123"/>
    </row>
    <row r="1433">
      <c r="A1433" s="127">
        <v>14870.0</v>
      </c>
      <c r="B1433" s="2" t="s">
        <v>6943</v>
      </c>
      <c r="C1433" s="124" t="b">
        <v>0</v>
      </c>
      <c r="D1433" s="3" t="s">
        <v>6461</v>
      </c>
      <c r="E1433" s="128" t="str">
        <f t="shared" si="43"/>
        <v>#VALUE!</v>
      </c>
      <c r="F1433" s="128" t="str">
        <f t="shared" si="44"/>
        <v>#VALUE!</v>
      </c>
      <c r="G1433" s="128" t="str">
        <f t="shared" si="45"/>
        <v>#VALUE!</v>
      </c>
      <c r="H1433" s="128" t="str">
        <f t="shared" si="46"/>
        <v>#VALUE!</v>
      </c>
      <c r="I1433" s="128" t="str">
        <f t="shared" si="47"/>
        <v>#VALUE!</v>
      </c>
      <c r="J1433" s="128" t="str">
        <f t="shared" si="48"/>
        <v>#VALUE!</v>
      </c>
      <c r="K1433" s="128" t="str">
        <f t="shared" si="49"/>
        <v>#VALUE!</v>
      </c>
      <c r="L1433" s="128" t="str">
        <f t="shared" si="50"/>
        <v>#VALUE!</v>
      </c>
      <c r="M1433" s="128" t="str">
        <f t="shared" si="51"/>
        <v>#VALUE!</v>
      </c>
      <c r="N1433" s="128" t="str">
        <f t="shared" si="52"/>
        <v>#VALUE!</v>
      </c>
      <c r="O1433" s="128" t="str">
        <f t="shared" si="53"/>
        <v>#VALUE!</v>
      </c>
      <c r="P1433" s="4" t="str">
        <f t="shared" si="12"/>
        <v>NO RX</v>
      </c>
      <c r="Q1433" s="4" t="b">
        <v>0</v>
      </c>
      <c r="R1433" s="4" t="str">
        <f t="shared" si="54"/>
        <v>LOW</v>
      </c>
      <c r="S1433" s="3"/>
      <c r="T1433" s="3" t="str">
        <f t="shared" si="42"/>
        <v> - </v>
      </c>
      <c r="U1433" s="4" t="str">
        <f t="shared" si="15"/>
        <v>DUE COMM</v>
      </c>
      <c r="V1433" s="4" t="str">
        <f t="shared" si="16"/>
        <v> </v>
      </c>
      <c r="W1433" s="123"/>
      <c r="X1433" s="123"/>
      <c r="Y1433" s="123"/>
      <c r="Z1433" s="123"/>
      <c r="AA1433" s="123"/>
      <c r="AB1433" s="123"/>
      <c r="AC1433" s="123"/>
      <c r="AD1433" s="123"/>
      <c r="AE1433" s="123"/>
    </row>
    <row r="1434">
      <c r="A1434" s="127">
        <v>14875.0</v>
      </c>
      <c r="B1434" s="2" t="s">
        <v>6461</v>
      </c>
      <c r="C1434" s="124" t="b">
        <v>0</v>
      </c>
      <c r="D1434" s="3" t="s">
        <v>6461</v>
      </c>
      <c r="E1434" s="128" t="str">
        <f t="shared" si="43"/>
        <v>#VALUE!</v>
      </c>
      <c r="F1434" s="128" t="str">
        <f t="shared" si="44"/>
        <v>#VALUE!</v>
      </c>
      <c r="G1434" s="128" t="str">
        <f t="shared" si="45"/>
        <v>#VALUE!</v>
      </c>
      <c r="H1434" s="128" t="str">
        <f t="shared" si="46"/>
        <v>#VALUE!</v>
      </c>
      <c r="I1434" s="128" t="str">
        <f t="shared" si="47"/>
        <v>#VALUE!</v>
      </c>
      <c r="J1434" s="128" t="str">
        <f t="shared" si="48"/>
        <v>#VALUE!</v>
      </c>
      <c r="K1434" s="128" t="str">
        <f t="shared" si="49"/>
        <v>#VALUE!</v>
      </c>
      <c r="L1434" s="128" t="str">
        <f t="shared" si="50"/>
        <v>#VALUE!</v>
      </c>
      <c r="M1434" s="128" t="str">
        <f t="shared" si="51"/>
        <v>#VALUE!</v>
      </c>
      <c r="N1434" s="128" t="str">
        <f t="shared" si="52"/>
        <v>#VALUE!</v>
      </c>
      <c r="O1434" s="128" t="str">
        <f t="shared" si="53"/>
        <v>#VALUE!</v>
      </c>
      <c r="P1434" s="4" t="str">
        <f t="shared" si="12"/>
        <v>NO RX</v>
      </c>
      <c r="Q1434" s="4" t="b">
        <v>0</v>
      </c>
      <c r="R1434" s="4" t="str">
        <f t="shared" si="54"/>
        <v>LOW</v>
      </c>
      <c r="S1434" s="3"/>
      <c r="T1434" s="3" t="str">
        <f t="shared" si="42"/>
        <v> - </v>
      </c>
      <c r="U1434" s="4" t="str">
        <f t="shared" si="15"/>
        <v>DUE COMM</v>
      </c>
      <c r="V1434" s="4" t="str">
        <f t="shared" si="16"/>
        <v> </v>
      </c>
      <c r="W1434" s="123"/>
      <c r="X1434" s="123"/>
      <c r="Y1434" s="123"/>
      <c r="Z1434" s="123"/>
      <c r="AA1434" s="123"/>
      <c r="AB1434" s="123"/>
      <c r="AC1434" s="123"/>
      <c r="AD1434" s="123"/>
      <c r="AE1434" s="123"/>
    </row>
    <row r="1435">
      <c r="A1435" s="127">
        <v>14877.0</v>
      </c>
      <c r="B1435" s="2" t="s">
        <v>6461</v>
      </c>
      <c r="C1435" s="122" t="b">
        <v>0</v>
      </c>
      <c r="D1435" s="3" t="s">
        <v>6461</v>
      </c>
      <c r="E1435" s="128" t="str">
        <f t="shared" si="43"/>
        <v>#VALUE!</v>
      </c>
      <c r="F1435" s="128" t="str">
        <f t="shared" si="44"/>
        <v>#VALUE!</v>
      </c>
      <c r="G1435" s="128" t="str">
        <f t="shared" si="45"/>
        <v>#VALUE!</v>
      </c>
      <c r="H1435" s="128" t="str">
        <f t="shared" si="46"/>
        <v>#VALUE!</v>
      </c>
      <c r="I1435" s="128" t="str">
        <f t="shared" si="47"/>
        <v>#VALUE!</v>
      </c>
      <c r="J1435" s="128" t="str">
        <f t="shared" si="48"/>
        <v>#VALUE!</v>
      </c>
      <c r="K1435" s="128" t="str">
        <f t="shared" si="49"/>
        <v>#VALUE!</v>
      </c>
      <c r="L1435" s="128" t="str">
        <f t="shared" si="50"/>
        <v>#VALUE!</v>
      </c>
      <c r="M1435" s="128" t="str">
        <f t="shared" si="51"/>
        <v>#VALUE!</v>
      </c>
      <c r="N1435" s="128" t="str">
        <f t="shared" si="52"/>
        <v>#VALUE!</v>
      </c>
      <c r="O1435" s="128" t="str">
        <f t="shared" si="53"/>
        <v>#VALUE!</v>
      </c>
      <c r="P1435" s="4" t="str">
        <f t="shared" si="12"/>
        <v>NO RX</v>
      </c>
      <c r="Q1435" s="4" t="b">
        <v>0</v>
      </c>
      <c r="R1435" s="4" t="str">
        <f t="shared" si="54"/>
        <v>LOW</v>
      </c>
      <c r="S1435" s="3"/>
      <c r="T1435" s="3" t="str">
        <f t="shared" si="42"/>
        <v> - </v>
      </c>
      <c r="U1435" s="4" t="str">
        <f t="shared" si="15"/>
        <v>DUE COMM</v>
      </c>
      <c r="V1435" s="4" t="str">
        <f t="shared" si="16"/>
        <v> </v>
      </c>
      <c r="W1435" s="123"/>
      <c r="X1435" s="123"/>
      <c r="Y1435" s="123"/>
      <c r="Z1435" s="123"/>
      <c r="AA1435" s="123"/>
      <c r="AB1435" s="123"/>
      <c r="AC1435" s="123"/>
      <c r="AD1435" s="123"/>
      <c r="AE1435" s="123"/>
    </row>
    <row r="1436">
      <c r="A1436" s="127">
        <v>14879.0</v>
      </c>
      <c r="B1436" s="2" t="s">
        <v>6461</v>
      </c>
      <c r="C1436" s="124" t="b">
        <v>0</v>
      </c>
      <c r="D1436" s="3" t="s">
        <v>6461</v>
      </c>
      <c r="E1436" s="128" t="str">
        <f t="shared" si="43"/>
        <v>#VALUE!</v>
      </c>
      <c r="F1436" s="128" t="str">
        <f t="shared" si="44"/>
        <v>#VALUE!</v>
      </c>
      <c r="G1436" s="128" t="str">
        <f t="shared" si="45"/>
        <v>#VALUE!</v>
      </c>
      <c r="H1436" s="128" t="str">
        <f t="shared" si="46"/>
        <v>#VALUE!</v>
      </c>
      <c r="I1436" s="128" t="str">
        <f t="shared" si="47"/>
        <v>#VALUE!</v>
      </c>
      <c r="J1436" s="128" t="str">
        <f t="shared" si="48"/>
        <v>#VALUE!</v>
      </c>
      <c r="K1436" s="128" t="str">
        <f t="shared" si="49"/>
        <v>#VALUE!</v>
      </c>
      <c r="L1436" s="128" t="str">
        <f t="shared" si="50"/>
        <v>#VALUE!</v>
      </c>
      <c r="M1436" s="128" t="str">
        <f t="shared" si="51"/>
        <v>#VALUE!</v>
      </c>
      <c r="N1436" s="128" t="str">
        <f t="shared" si="52"/>
        <v>#VALUE!</v>
      </c>
      <c r="O1436" s="128" t="str">
        <f t="shared" si="53"/>
        <v>#VALUE!</v>
      </c>
      <c r="P1436" s="4" t="str">
        <f t="shared" si="12"/>
        <v>NO RX</v>
      </c>
      <c r="Q1436" s="4" t="b">
        <v>0</v>
      </c>
      <c r="R1436" s="4" t="str">
        <f t="shared" si="54"/>
        <v>LOW</v>
      </c>
      <c r="S1436" s="3"/>
      <c r="T1436" s="3" t="str">
        <f t="shared" si="42"/>
        <v> - </v>
      </c>
      <c r="U1436" s="4" t="str">
        <f t="shared" si="15"/>
        <v>DUE COMM</v>
      </c>
      <c r="V1436" s="4" t="str">
        <f t="shared" si="16"/>
        <v> </v>
      </c>
      <c r="W1436" s="123"/>
      <c r="X1436" s="123"/>
      <c r="Y1436" s="123"/>
      <c r="Z1436" s="123"/>
      <c r="AA1436" s="123"/>
      <c r="AB1436" s="123"/>
      <c r="AC1436" s="123"/>
      <c r="AD1436" s="123"/>
      <c r="AE1436" s="123"/>
    </row>
    <row r="1437">
      <c r="A1437" s="130">
        <v>14881.0</v>
      </c>
      <c r="B1437" s="131" t="s">
        <v>6512</v>
      </c>
      <c r="C1437" s="139" t="b">
        <v>1</v>
      </c>
      <c r="D1437" s="133">
        <v>44434.0</v>
      </c>
      <c r="E1437" s="128" t="str">
        <f t="shared" si="43"/>
        <v>#VALUE!</v>
      </c>
      <c r="F1437" s="128" t="str">
        <f t="shared" si="44"/>
        <v>#VALUE!</v>
      </c>
      <c r="G1437" s="128" t="str">
        <f t="shared" si="45"/>
        <v>#VALUE!</v>
      </c>
      <c r="H1437" s="128" t="str">
        <f t="shared" si="46"/>
        <v>#VALUE!</v>
      </c>
      <c r="I1437" s="128" t="str">
        <f t="shared" si="47"/>
        <v>#VALUE!</v>
      </c>
      <c r="J1437" s="128" t="str">
        <f t="shared" si="48"/>
        <v>#VALUE!</v>
      </c>
      <c r="K1437" s="128" t="str">
        <f t="shared" si="49"/>
        <v>#VALUE!</v>
      </c>
      <c r="L1437" s="128" t="str">
        <f t="shared" si="50"/>
        <v>#VALUE!</v>
      </c>
      <c r="M1437" s="134" t="str">
        <f t="shared" si="51"/>
        <v>OPI RX</v>
      </c>
      <c r="N1437" s="128" t="str">
        <f t="shared" si="52"/>
        <v>#VALUE!</v>
      </c>
      <c r="O1437" s="128" t="str">
        <f t="shared" si="53"/>
        <v>#VALUE!</v>
      </c>
      <c r="P1437" s="135" t="str">
        <f t="shared" si="12"/>
        <v>OPIOIDS</v>
      </c>
      <c r="Q1437" s="4" t="b">
        <v>0</v>
      </c>
      <c r="R1437" s="4" t="str">
        <f t="shared" si="54"/>
        <v>LOW</v>
      </c>
      <c r="S1437" s="3"/>
      <c r="T1437" s="136">
        <f t="shared" si="42"/>
        <v>44434</v>
      </c>
      <c r="U1437" s="4" t="str">
        <f t="shared" si="15"/>
        <v>DUE COMM</v>
      </c>
      <c r="V1437" s="4" t="str">
        <f t="shared" si="16"/>
        <v> </v>
      </c>
      <c r="W1437" s="123"/>
      <c r="X1437" s="123"/>
      <c r="Y1437" s="123"/>
      <c r="Z1437" s="123"/>
      <c r="AA1437" s="123"/>
      <c r="AB1437" s="123"/>
      <c r="AC1437" s="123"/>
      <c r="AD1437" s="123"/>
      <c r="AE1437" s="123"/>
    </row>
    <row r="1438">
      <c r="A1438" s="127">
        <v>14884.0</v>
      </c>
      <c r="B1438" s="2" t="s">
        <v>6461</v>
      </c>
      <c r="C1438" s="122" t="b">
        <v>0</v>
      </c>
      <c r="D1438" s="3" t="s">
        <v>6461</v>
      </c>
      <c r="E1438" s="128" t="str">
        <f t="shared" si="43"/>
        <v>#VALUE!</v>
      </c>
      <c r="F1438" s="128" t="str">
        <f t="shared" si="44"/>
        <v>#VALUE!</v>
      </c>
      <c r="G1438" s="128" t="str">
        <f t="shared" si="45"/>
        <v>#VALUE!</v>
      </c>
      <c r="H1438" s="128" t="str">
        <f t="shared" si="46"/>
        <v>#VALUE!</v>
      </c>
      <c r="I1438" s="128" t="str">
        <f t="shared" si="47"/>
        <v>#VALUE!</v>
      </c>
      <c r="J1438" s="128" t="str">
        <f t="shared" si="48"/>
        <v>#VALUE!</v>
      </c>
      <c r="K1438" s="128" t="str">
        <f t="shared" si="49"/>
        <v>#VALUE!</v>
      </c>
      <c r="L1438" s="128" t="str">
        <f t="shared" si="50"/>
        <v>#VALUE!</v>
      </c>
      <c r="M1438" s="128" t="str">
        <f t="shared" si="51"/>
        <v>#VALUE!</v>
      </c>
      <c r="N1438" s="128" t="str">
        <f t="shared" si="52"/>
        <v>#VALUE!</v>
      </c>
      <c r="O1438" s="128" t="str">
        <f t="shared" si="53"/>
        <v>#VALUE!</v>
      </c>
      <c r="P1438" s="4" t="str">
        <f t="shared" si="12"/>
        <v>NO RX</v>
      </c>
      <c r="Q1438" s="4" t="b">
        <v>0</v>
      </c>
      <c r="R1438" s="4" t="str">
        <f t="shared" si="54"/>
        <v>LOW</v>
      </c>
      <c r="S1438" s="3"/>
      <c r="T1438" s="3" t="str">
        <f t="shared" si="42"/>
        <v> - </v>
      </c>
      <c r="U1438" s="4" t="str">
        <f t="shared" si="15"/>
        <v>DUE COMM</v>
      </c>
      <c r="V1438" s="4" t="str">
        <f t="shared" si="16"/>
        <v> </v>
      </c>
      <c r="W1438" s="123"/>
      <c r="X1438" s="123"/>
      <c r="Y1438" s="123"/>
      <c r="Z1438" s="123"/>
      <c r="AA1438" s="123"/>
      <c r="AB1438" s="123"/>
      <c r="AC1438" s="123"/>
      <c r="AD1438" s="123"/>
      <c r="AE1438" s="123"/>
    </row>
    <row r="1439">
      <c r="A1439" s="130">
        <v>14885.0</v>
      </c>
      <c r="B1439" s="131" t="s">
        <v>6944</v>
      </c>
      <c r="C1439" s="139" t="b">
        <v>1</v>
      </c>
      <c r="D1439" s="140">
        <v>44577.0</v>
      </c>
      <c r="E1439" s="128" t="str">
        <f t="shared" si="43"/>
        <v>#VALUE!</v>
      </c>
      <c r="F1439" s="128" t="str">
        <f t="shared" si="44"/>
        <v>#VALUE!</v>
      </c>
      <c r="G1439" s="128" t="str">
        <f t="shared" si="45"/>
        <v>#VALUE!</v>
      </c>
      <c r="H1439" s="128" t="str">
        <f t="shared" si="46"/>
        <v>#VALUE!</v>
      </c>
      <c r="I1439" s="128" t="str">
        <f t="shared" si="47"/>
        <v>#VALUE!</v>
      </c>
      <c r="J1439" s="128" t="str">
        <f t="shared" si="48"/>
        <v>#VALUE!</v>
      </c>
      <c r="K1439" s="128" t="str">
        <f t="shared" si="49"/>
        <v>#VALUE!</v>
      </c>
      <c r="L1439" s="128" t="str">
        <f t="shared" si="50"/>
        <v>#VALUE!</v>
      </c>
      <c r="M1439" s="134" t="str">
        <f t="shared" si="51"/>
        <v>OPI RX</v>
      </c>
      <c r="N1439" s="128" t="str">
        <f t="shared" si="52"/>
        <v>#VALUE!</v>
      </c>
      <c r="O1439" s="128" t="str">
        <f t="shared" si="53"/>
        <v>#VALUE!</v>
      </c>
      <c r="P1439" s="135" t="str">
        <f t="shared" si="12"/>
        <v>OPIOIDS</v>
      </c>
      <c r="Q1439" s="4" t="b">
        <v>0</v>
      </c>
      <c r="R1439" s="4" t="str">
        <f t="shared" si="54"/>
        <v>LOW</v>
      </c>
      <c r="S1439" s="3"/>
      <c r="T1439" s="136">
        <f t="shared" si="42"/>
        <v>44577</v>
      </c>
      <c r="U1439" s="4" t="str">
        <f t="shared" si="15"/>
        <v>DUE COMM</v>
      </c>
      <c r="V1439" s="4" t="str">
        <f t="shared" si="16"/>
        <v> </v>
      </c>
      <c r="W1439" s="123"/>
      <c r="X1439" s="123"/>
      <c r="Y1439" s="123"/>
      <c r="Z1439" s="123"/>
      <c r="AA1439" s="123"/>
      <c r="AB1439" s="123"/>
      <c r="AC1439" s="123"/>
      <c r="AD1439" s="123"/>
      <c r="AE1439" s="123"/>
    </row>
    <row r="1440">
      <c r="A1440" s="130">
        <v>14891.0</v>
      </c>
      <c r="B1440" s="131" t="s">
        <v>6461</v>
      </c>
      <c r="C1440" s="132" t="b">
        <v>1</v>
      </c>
      <c r="D1440" s="133">
        <v>44461.0</v>
      </c>
      <c r="E1440" s="128" t="str">
        <f t="shared" si="43"/>
        <v>#VALUE!</v>
      </c>
      <c r="F1440" s="128" t="str">
        <f t="shared" si="44"/>
        <v>#VALUE!</v>
      </c>
      <c r="G1440" s="128" t="str">
        <f t="shared" si="45"/>
        <v>#VALUE!</v>
      </c>
      <c r="H1440" s="128" t="str">
        <f t="shared" si="46"/>
        <v>#VALUE!</v>
      </c>
      <c r="I1440" s="128" t="str">
        <f t="shared" si="47"/>
        <v>#VALUE!</v>
      </c>
      <c r="J1440" s="128" t="str">
        <f t="shared" si="48"/>
        <v>#VALUE!</v>
      </c>
      <c r="K1440" s="128" t="str">
        <f t="shared" si="49"/>
        <v>#VALUE!</v>
      </c>
      <c r="L1440" s="128" t="str">
        <f t="shared" si="50"/>
        <v>#VALUE!</v>
      </c>
      <c r="M1440" s="128" t="str">
        <f t="shared" si="51"/>
        <v>#VALUE!</v>
      </c>
      <c r="N1440" s="128" t="str">
        <f t="shared" si="52"/>
        <v>#VALUE!</v>
      </c>
      <c r="O1440" s="128" t="str">
        <f t="shared" si="53"/>
        <v>#VALUE!</v>
      </c>
      <c r="P1440" s="4" t="str">
        <f t="shared" si="12"/>
        <v>NO RX</v>
      </c>
      <c r="Q1440" s="4" t="b">
        <v>0</v>
      </c>
      <c r="R1440" s="4" t="str">
        <f t="shared" si="54"/>
        <v>LOW</v>
      </c>
      <c r="S1440" s="3"/>
      <c r="T1440" s="136">
        <f t="shared" si="42"/>
        <v>44461</v>
      </c>
      <c r="U1440" s="4" t="str">
        <f t="shared" si="15"/>
        <v>DUE COMM</v>
      </c>
      <c r="V1440" s="4" t="str">
        <f t="shared" si="16"/>
        <v> </v>
      </c>
      <c r="W1440" s="123"/>
      <c r="X1440" s="123"/>
      <c r="Y1440" s="123"/>
      <c r="Z1440" s="123"/>
      <c r="AA1440" s="123"/>
      <c r="AB1440" s="123"/>
      <c r="AC1440" s="123"/>
      <c r="AD1440" s="123"/>
      <c r="AE1440" s="123"/>
    </row>
    <row r="1441">
      <c r="A1441" s="127">
        <v>14893.0</v>
      </c>
      <c r="B1441" s="2" t="s">
        <v>6461</v>
      </c>
      <c r="C1441" s="124" t="b">
        <v>0</v>
      </c>
      <c r="D1441" s="3" t="s">
        <v>6461</v>
      </c>
      <c r="E1441" s="128" t="str">
        <f t="shared" si="43"/>
        <v>#VALUE!</v>
      </c>
      <c r="F1441" s="128" t="str">
        <f t="shared" si="44"/>
        <v>#VALUE!</v>
      </c>
      <c r="G1441" s="128" t="str">
        <f t="shared" si="45"/>
        <v>#VALUE!</v>
      </c>
      <c r="H1441" s="128" t="str">
        <f t="shared" si="46"/>
        <v>#VALUE!</v>
      </c>
      <c r="I1441" s="128" t="str">
        <f t="shared" si="47"/>
        <v>#VALUE!</v>
      </c>
      <c r="J1441" s="128" t="str">
        <f t="shared" si="48"/>
        <v>#VALUE!</v>
      </c>
      <c r="K1441" s="128" t="str">
        <f t="shared" si="49"/>
        <v>#VALUE!</v>
      </c>
      <c r="L1441" s="128" t="str">
        <f t="shared" si="50"/>
        <v>#VALUE!</v>
      </c>
      <c r="M1441" s="128" t="str">
        <f t="shared" si="51"/>
        <v>#VALUE!</v>
      </c>
      <c r="N1441" s="128" t="str">
        <f t="shared" si="52"/>
        <v>#VALUE!</v>
      </c>
      <c r="O1441" s="128" t="str">
        <f t="shared" si="53"/>
        <v>#VALUE!</v>
      </c>
      <c r="P1441" s="4" t="str">
        <f t="shared" si="12"/>
        <v>NO RX</v>
      </c>
      <c r="Q1441" s="4" t="b">
        <v>0</v>
      </c>
      <c r="R1441" s="4" t="str">
        <f t="shared" si="54"/>
        <v>LOW</v>
      </c>
      <c r="S1441" s="3"/>
      <c r="T1441" s="3" t="str">
        <f t="shared" si="42"/>
        <v> - </v>
      </c>
      <c r="U1441" s="4" t="str">
        <f t="shared" si="15"/>
        <v>DUE COMM</v>
      </c>
      <c r="V1441" s="4" t="str">
        <f t="shared" si="16"/>
        <v> </v>
      </c>
      <c r="W1441" s="123"/>
      <c r="X1441" s="123"/>
      <c r="Y1441" s="123"/>
      <c r="Z1441" s="123"/>
      <c r="AA1441" s="123"/>
      <c r="AB1441" s="123"/>
      <c r="AC1441" s="123"/>
      <c r="AD1441" s="123"/>
      <c r="AE1441" s="123"/>
    </row>
    <row r="1442">
      <c r="A1442" s="130">
        <v>14894.0</v>
      </c>
      <c r="B1442" s="131" t="s">
        <v>6512</v>
      </c>
      <c r="C1442" s="139" t="b">
        <v>1</v>
      </c>
      <c r="D1442" s="133">
        <v>44384.0</v>
      </c>
      <c r="E1442" s="128" t="str">
        <f t="shared" si="43"/>
        <v>#VALUE!</v>
      </c>
      <c r="F1442" s="128" t="str">
        <f t="shared" si="44"/>
        <v>#VALUE!</v>
      </c>
      <c r="G1442" s="128" t="str">
        <f t="shared" si="45"/>
        <v>#VALUE!</v>
      </c>
      <c r="H1442" s="128" t="str">
        <f t="shared" si="46"/>
        <v>#VALUE!</v>
      </c>
      <c r="I1442" s="128" t="str">
        <f t="shared" si="47"/>
        <v>#VALUE!</v>
      </c>
      <c r="J1442" s="128" t="str">
        <f t="shared" si="48"/>
        <v>#VALUE!</v>
      </c>
      <c r="K1442" s="128" t="str">
        <f t="shared" si="49"/>
        <v>#VALUE!</v>
      </c>
      <c r="L1442" s="128" t="str">
        <f t="shared" si="50"/>
        <v>#VALUE!</v>
      </c>
      <c r="M1442" s="134" t="str">
        <f t="shared" si="51"/>
        <v>OPI RX</v>
      </c>
      <c r="N1442" s="128" t="str">
        <f t="shared" si="52"/>
        <v>#VALUE!</v>
      </c>
      <c r="O1442" s="128" t="str">
        <f t="shared" si="53"/>
        <v>#VALUE!</v>
      </c>
      <c r="P1442" s="135" t="str">
        <f t="shared" si="12"/>
        <v>OPIOIDS</v>
      </c>
      <c r="Q1442" s="4" t="b">
        <v>1</v>
      </c>
      <c r="R1442" s="135" t="str">
        <f t="shared" si="54"/>
        <v>HIGH</v>
      </c>
      <c r="S1442" s="3"/>
      <c r="T1442" s="136">
        <f t="shared" si="42"/>
        <v>44384</v>
      </c>
      <c r="U1442" s="4" t="str">
        <f t="shared" si="15"/>
        <v>DUE COMM</v>
      </c>
      <c r="V1442" s="4" t="str">
        <f t="shared" si="16"/>
        <v> </v>
      </c>
      <c r="W1442" s="123"/>
      <c r="X1442" s="123"/>
      <c r="Y1442" s="123"/>
      <c r="Z1442" s="123"/>
      <c r="AA1442" s="123"/>
      <c r="AB1442" s="123"/>
      <c r="AC1442" s="123"/>
      <c r="AD1442" s="123"/>
      <c r="AE1442" s="123"/>
    </row>
    <row r="1443">
      <c r="A1443" s="130">
        <v>14895.0</v>
      </c>
      <c r="B1443" s="131" t="s">
        <v>6512</v>
      </c>
      <c r="C1443" s="139" t="b">
        <v>1</v>
      </c>
      <c r="D1443" s="133">
        <v>44428.0</v>
      </c>
      <c r="E1443" s="128" t="str">
        <f t="shared" si="43"/>
        <v>#VALUE!</v>
      </c>
      <c r="F1443" s="128" t="str">
        <f t="shared" si="44"/>
        <v>#VALUE!</v>
      </c>
      <c r="G1443" s="128" t="str">
        <f t="shared" si="45"/>
        <v>#VALUE!</v>
      </c>
      <c r="H1443" s="128" t="str">
        <f t="shared" si="46"/>
        <v>#VALUE!</v>
      </c>
      <c r="I1443" s="128" t="str">
        <f t="shared" si="47"/>
        <v>#VALUE!</v>
      </c>
      <c r="J1443" s="128" t="str">
        <f t="shared" si="48"/>
        <v>#VALUE!</v>
      </c>
      <c r="K1443" s="128" t="str">
        <f t="shared" si="49"/>
        <v>#VALUE!</v>
      </c>
      <c r="L1443" s="128" t="str">
        <f t="shared" si="50"/>
        <v>#VALUE!</v>
      </c>
      <c r="M1443" s="134" t="str">
        <f t="shared" si="51"/>
        <v>OPI RX</v>
      </c>
      <c r="N1443" s="128" t="str">
        <f t="shared" si="52"/>
        <v>#VALUE!</v>
      </c>
      <c r="O1443" s="128" t="str">
        <f t="shared" si="53"/>
        <v>#VALUE!</v>
      </c>
      <c r="P1443" s="135" t="str">
        <f t="shared" si="12"/>
        <v>OPIOIDS</v>
      </c>
      <c r="Q1443" s="4" t="b">
        <v>0</v>
      </c>
      <c r="R1443" s="4" t="str">
        <f t="shared" si="54"/>
        <v>LOW</v>
      </c>
      <c r="S1443" s="3"/>
      <c r="T1443" s="136">
        <f t="shared" si="42"/>
        <v>44428</v>
      </c>
      <c r="U1443" s="4" t="str">
        <f t="shared" si="15"/>
        <v>DUE COMM</v>
      </c>
      <c r="V1443" s="4" t="str">
        <f t="shared" si="16"/>
        <v> </v>
      </c>
      <c r="W1443" s="123"/>
      <c r="X1443" s="123"/>
      <c r="Y1443" s="123"/>
      <c r="Z1443" s="123"/>
      <c r="AA1443" s="123"/>
      <c r="AB1443" s="123"/>
      <c r="AC1443" s="123"/>
      <c r="AD1443" s="123"/>
      <c r="AE1443" s="123"/>
    </row>
    <row r="1444">
      <c r="A1444" s="130">
        <v>14896.0</v>
      </c>
      <c r="B1444" s="131" t="s">
        <v>6461</v>
      </c>
      <c r="C1444" s="132" t="b">
        <v>1</v>
      </c>
      <c r="D1444" s="133">
        <v>44453.0</v>
      </c>
      <c r="E1444" s="128" t="str">
        <f t="shared" si="43"/>
        <v>#VALUE!</v>
      </c>
      <c r="F1444" s="128" t="str">
        <f t="shared" si="44"/>
        <v>#VALUE!</v>
      </c>
      <c r="G1444" s="128" t="str">
        <f t="shared" si="45"/>
        <v>#VALUE!</v>
      </c>
      <c r="H1444" s="128" t="str">
        <f t="shared" si="46"/>
        <v>#VALUE!</v>
      </c>
      <c r="I1444" s="128" t="str">
        <f t="shared" si="47"/>
        <v>#VALUE!</v>
      </c>
      <c r="J1444" s="128" t="str">
        <f t="shared" si="48"/>
        <v>#VALUE!</v>
      </c>
      <c r="K1444" s="128" t="str">
        <f t="shared" si="49"/>
        <v>#VALUE!</v>
      </c>
      <c r="L1444" s="128" t="str">
        <f t="shared" si="50"/>
        <v>#VALUE!</v>
      </c>
      <c r="M1444" s="128" t="str">
        <f t="shared" si="51"/>
        <v>#VALUE!</v>
      </c>
      <c r="N1444" s="128" t="str">
        <f t="shared" si="52"/>
        <v>#VALUE!</v>
      </c>
      <c r="O1444" s="128" t="str">
        <f t="shared" si="53"/>
        <v>#VALUE!</v>
      </c>
      <c r="P1444" s="4" t="str">
        <f t="shared" si="12"/>
        <v>NO RX</v>
      </c>
      <c r="Q1444" s="4" t="b">
        <v>0</v>
      </c>
      <c r="R1444" s="4" t="str">
        <f t="shared" si="54"/>
        <v>LOW</v>
      </c>
      <c r="S1444" s="3"/>
      <c r="T1444" s="136">
        <f t="shared" si="42"/>
        <v>44453</v>
      </c>
      <c r="U1444" s="4" t="str">
        <f t="shared" si="15"/>
        <v>DUE COMM</v>
      </c>
      <c r="V1444" s="4" t="str">
        <f t="shared" si="16"/>
        <v> </v>
      </c>
      <c r="W1444" s="123"/>
      <c r="X1444" s="123"/>
      <c r="Y1444" s="123"/>
      <c r="Z1444" s="123"/>
      <c r="AA1444" s="123"/>
      <c r="AB1444" s="123"/>
      <c r="AC1444" s="123"/>
      <c r="AD1444" s="123"/>
      <c r="AE1444" s="123"/>
    </row>
    <row r="1445">
      <c r="A1445" s="130">
        <v>14897.0</v>
      </c>
      <c r="B1445" s="131" t="s">
        <v>6646</v>
      </c>
      <c r="C1445" s="132" t="b">
        <v>1</v>
      </c>
      <c r="D1445" s="133">
        <v>44531.0</v>
      </c>
      <c r="E1445" s="128" t="str">
        <f t="shared" si="43"/>
        <v>#VALUE!</v>
      </c>
      <c r="F1445" s="128" t="str">
        <f t="shared" si="44"/>
        <v>#VALUE!</v>
      </c>
      <c r="G1445" s="128" t="str">
        <f t="shared" si="45"/>
        <v>#VALUE!</v>
      </c>
      <c r="H1445" s="128" t="str">
        <f t="shared" si="46"/>
        <v>#VALUE!</v>
      </c>
      <c r="I1445" s="128" t="str">
        <f t="shared" si="47"/>
        <v>#VALUE!</v>
      </c>
      <c r="J1445" s="128" t="str">
        <f t="shared" si="48"/>
        <v>#VALUE!</v>
      </c>
      <c r="K1445" s="128" t="str">
        <f t="shared" si="49"/>
        <v>#VALUE!</v>
      </c>
      <c r="L1445" s="128" t="str">
        <f t="shared" si="50"/>
        <v>#VALUE!</v>
      </c>
      <c r="M1445" s="128" t="str">
        <f t="shared" si="51"/>
        <v>#VALUE!</v>
      </c>
      <c r="N1445" s="128" t="str">
        <f t="shared" si="52"/>
        <v>#VALUE!</v>
      </c>
      <c r="O1445" s="128" t="str">
        <f t="shared" si="53"/>
        <v>#VALUE!</v>
      </c>
      <c r="P1445" s="4" t="str">
        <f t="shared" si="12"/>
        <v>NO RX</v>
      </c>
      <c r="Q1445" s="4" t="b">
        <v>0</v>
      </c>
      <c r="R1445" s="4" t="str">
        <f t="shared" si="54"/>
        <v>LOW</v>
      </c>
      <c r="S1445" s="3"/>
      <c r="T1445" s="136">
        <f t="shared" si="42"/>
        <v>44531</v>
      </c>
      <c r="U1445" s="4" t="str">
        <f t="shared" si="15"/>
        <v>DUE COMM</v>
      </c>
      <c r="V1445" s="4" t="str">
        <f t="shared" si="16"/>
        <v> </v>
      </c>
      <c r="W1445" s="123"/>
      <c r="X1445" s="123"/>
      <c r="Y1445" s="123"/>
      <c r="Z1445" s="123"/>
      <c r="AA1445" s="123"/>
      <c r="AB1445" s="123"/>
      <c r="AC1445" s="123"/>
      <c r="AD1445" s="123"/>
      <c r="AE1445" s="123"/>
    </row>
    <row r="1446">
      <c r="A1446" s="127">
        <v>14899.0</v>
      </c>
      <c r="B1446" s="2" t="s">
        <v>6461</v>
      </c>
      <c r="C1446" s="122" t="b">
        <v>0</v>
      </c>
      <c r="D1446" s="3" t="s">
        <v>6461</v>
      </c>
      <c r="E1446" s="128" t="str">
        <f t="shared" si="43"/>
        <v>#VALUE!</v>
      </c>
      <c r="F1446" s="128" t="str">
        <f t="shared" si="44"/>
        <v>#VALUE!</v>
      </c>
      <c r="G1446" s="128" t="str">
        <f t="shared" si="45"/>
        <v>#VALUE!</v>
      </c>
      <c r="H1446" s="128" t="str">
        <f t="shared" si="46"/>
        <v>#VALUE!</v>
      </c>
      <c r="I1446" s="128" t="str">
        <f t="shared" si="47"/>
        <v>#VALUE!</v>
      </c>
      <c r="J1446" s="128" t="str">
        <f t="shared" si="48"/>
        <v>#VALUE!</v>
      </c>
      <c r="K1446" s="128" t="str">
        <f t="shared" si="49"/>
        <v>#VALUE!</v>
      </c>
      <c r="L1446" s="128" t="str">
        <f t="shared" si="50"/>
        <v>#VALUE!</v>
      </c>
      <c r="M1446" s="128" t="str">
        <f t="shared" si="51"/>
        <v>#VALUE!</v>
      </c>
      <c r="N1446" s="128" t="str">
        <f t="shared" si="52"/>
        <v>#VALUE!</v>
      </c>
      <c r="O1446" s="128" t="str">
        <f t="shared" si="53"/>
        <v>#VALUE!</v>
      </c>
      <c r="P1446" s="4" t="str">
        <f t="shared" si="12"/>
        <v>NO RX</v>
      </c>
      <c r="Q1446" s="4" t="b">
        <v>0</v>
      </c>
      <c r="R1446" s="4" t="str">
        <f t="shared" si="54"/>
        <v>LOW</v>
      </c>
      <c r="S1446" s="3"/>
      <c r="T1446" s="3" t="str">
        <f t="shared" si="42"/>
        <v> - </v>
      </c>
      <c r="U1446" s="4" t="str">
        <f t="shared" si="15"/>
        <v>DUE COMM</v>
      </c>
      <c r="V1446" s="4" t="str">
        <f t="shared" si="16"/>
        <v> </v>
      </c>
      <c r="W1446" s="123"/>
      <c r="X1446" s="123"/>
      <c r="Y1446" s="123"/>
      <c r="Z1446" s="123"/>
      <c r="AA1446" s="123"/>
      <c r="AB1446" s="123"/>
      <c r="AC1446" s="123"/>
      <c r="AD1446" s="123"/>
      <c r="AE1446" s="123"/>
    </row>
    <row r="1447">
      <c r="A1447" s="130">
        <v>14900.0</v>
      </c>
      <c r="B1447" s="131" t="s">
        <v>6477</v>
      </c>
      <c r="C1447" s="132" t="b">
        <v>1</v>
      </c>
      <c r="D1447" s="133">
        <v>44531.0</v>
      </c>
      <c r="E1447" s="128" t="str">
        <f t="shared" si="43"/>
        <v>#VALUE!</v>
      </c>
      <c r="F1447" s="128" t="str">
        <f t="shared" si="44"/>
        <v>#VALUE!</v>
      </c>
      <c r="G1447" s="128" t="str">
        <f t="shared" si="45"/>
        <v>#VALUE!</v>
      </c>
      <c r="H1447" s="128" t="str">
        <f t="shared" si="46"/>
        <v>#VALUE!</v>
      </c>
      <c r="I1447" s="128" t="str">
        <f t="shared" si="47"/>
        <v>#VALUE!</v>
      </c>
      <c r="J1447" s="128" t="str">
        <f t="shared" si="48"/>
        <v>#VALUE!</v>
      </c>
      <c r="K1447" s="128" t="str">
        <f t="shared" si="49"/>
        <v>#VALUE!</v>
      </c>
      <c r="L1447" s="128" t="str">
        <f t="shared" si="50"/>
        <v>#VALUE!</v>
      </c>
      <c r="M1447" s="128" t="str">
        <f t="shared" si="51"/>
        <v>#VALUE!</v>
      </c>
      <c r="N1447" s="128" t="str">
        <f t="shared" si="52"/>
        <v>#VALUE!</v>
      </c>
      <c r="O1447" s="128" t="str">
        <f t="shared" si="53"/>
        <v>#VALUE!</v>
      </c>
      <c r="P1447" s="4" t="str">
        <f t="shared" si="12"/>
        <v>NO RX</v>
      </c>
      <c r="Q1447" s="4" t="b">
        <v>1</v>
      </c>
      <c r="R1447" s="135" t="str">
        <f t="shared" si="54"/>
        <v>HIGH</v>
      </c>
      <c r="S1447" s="3">
        <v>44305.0</v>
      </c>
      <c r="T1447" s="136">
        <f t="shared" si="42"/>
        <v>44531</v>
      </c>
      <c r="U1447" s="4" t="str">
        <f t="shared" si="15"/>
        <v> </v>
      </c>
      <c r="V1447" s="4" t="str">
        <f t="shared" si="16"/>
        <v> </v>
      </c>
      <c r="W1447" s="123"/>
      <c r="X1447" s="123"/>
      <c r="Y1447" s="123"/>
      <c r="Z1447" s="123"/>
      <c r="AA1447" s="123"/>
      <c r="AB1447" s="123"/>
      <c r="AC1447" s="123"/>
      <c r="AD1447" s="123"/>
      <c r="AE1447" s="123"/>
    </row>
    <row r="1448">
      <c r="A1448" s="130">
        <v>14901.0</v>
      </c>
      <c r="B1448" s="131" t="s">
        <v>6491</v>
      </c>
      <c r="C1448" s="139" t="b">
        <v>1</v>
      </c>
      <c r="D1448" s="133">
        <v>44494.0</v>
      </c>
      <c r="E1448" s="128" t="str">
        <f t="shared" si="43"/>
        <v>#VALUE!</v>
      </c>
      <c r="F1448" s="134" t="str">
        <f t="shared" si="44"/>
        <v>OPI RX</v>
      </c>
      <c r="G1448" s="128" t="str">
        <f t="shared" si="45"/>
        <v>#VALUE!</v>
      </c>
      <c r="H1448" s="128" t="str">
        <f t="shared" si="46"/>
        <v>#VALUE!</v>
      </c>
      <c r="I1448" s="128" t="str">
        <f t="shared" si="47"/>
        <v>#VALUE!</v>
      </c>
      <c r="J1448" s="128" t="str">
        <f t="shared" si="48"/>
        <v>#VALUE!</v>
      </c>
      <c r="K1448" s="128" t="str">
        <f t="shared" si="49"/>
        <v>#VALUE!</v>
      </c>
      <c r="L1448" s="128" t="str">
        <f t="shared" si="50"/>
        <v>#VALUE!</v>
      </c>
      <c r="M1448" s="128" t="str">
        <f t="shared" si="51"/>
        <v>#VALUE!</v>
      </c>
      <c r="N1448" s="128" t="str">
        <f t="shared" si="52"/>
        <v>#VALUE!</v>
      </c>
      <c r="O1448" s="128" t="str">
        <f t="shared" si="53"/>
        <v>#VALUE!</v>
      </c>
      <c r="P1448" s="135" t="str">
        <f t="shared" si="12"/>
        <v>OPIOIDS</v>
      </c>
      <c r="Q1448" s="2" t="b">
        <v>0</v>
      </c>
      <c r="R1448" s="4" t="str">
        <f t="shared" si="54"/>
        <v>LOW</v>
      </c>
      <c r="S1448" s="3">
        <v>44292.0</v>
      </c>
      <c r="T1448" s="136">
        <f t="shared" si="42"/>
        <v>44494</v>
      </c>
      <c r="U1448" s="4" t="str">
        <f t="shared" si="15"/>
        <v> </v>
      </c>
      <c r="V1448" s="4" t="str">
        <f t="shared" si="16"/>
        <v> </v>
      </c>
      <c r="W1448" s="123"/>
      <c r="X1448" s="123"/>
      <c r="Y1448" s="123"/>
      <c r="Z1448" s="123"/>
      <c r="AA1448" s="123"/>
      <c r="AB1448" s="123"/>
      <c r="AC1448" s="123"/>
      <c r="AD1448" s="123"/>
      <c r="AE1448" s="123"/>
    </row>
    <row r="1449">
      <c r="A1449" s="127">
        <v>14903.0</v>
      </c>
      <c r="B1449" s="2" t="s">
        <v>6639</v>
      </c>
      <c r="C1449" s="124" t="b">
        <v>0</v>
      </c>
      <c r="D1449" s="3" t="s">
        <v>6461</v>
      </c>
      <c r="E1449" s="128" t="str">
        <f t="shared" si="43"/>
        <v>#VALUE!</v>
      </c>
      <c r="F1449" s="128" t="str">
        <f t="shared" si="44"/>
        <v>#VALUE!</v>
      </c>
      <c r="G1449" s="128" t="str">
        <f t="shared" si="45"/>
        <v>#VALUE!</v>
      </c>
      <c r="H1449" s="128" t="str">
        <f t="shared" si="46"/>
        <v>#VALUE!</v>
      </c>
      <c r="I1449" s="128" t="str">
        <f t="shared" si="47"/>
        <v>#VALUE!</v>
      </c>
      <c r="J1449" s="128" t="str">
        <f t="shared" si="48"/>
        <v>#VALUE!</v>
      </c>
      <c r="K1449" s="128" t="str">
        <f t="shared" si="49"/>
        <v>#VALUE!</v>
      </c>
      <c r="L1449" s="128" t="str">
        <f t="shared" si="50"/>
        <v>#VALUE!</v>
      </c>
      <c r="M1449" s="128" t="str">
        <f t="shared" si="51"/>
        <v>#VALUE!</v>
      </c>
      <c r="N1449" s="128" t="str">
        <f t="shared" si="52"/>
        <v>#VALUE!</v>
      </c>
      <c r="O1449" s="128" t="str">
        <f t="shared" si="53"/>
        <v>#VALUE!</v>
      </c>
      <c r="P1449" s="4" t="str">
        <f t="shared" si="12"/>
        <v>NO RX</v>
      </c>
      <c r="Q1449" s="4" t="b">
        <v>0</v>
      </c>
      <c r="R1449" s="4" t="str">
        <f t="shared" si="54"/>
        <v>LOW</v>
      </c>
      <c r="S1449" s="3"/>
      <c r="T1449" s="3" t="str">
        <f t="shared" si="42"/>
        <v> - </v>
      </c>
      <c r="U1449" s="4" t="str">
        <f t="shared" si="15"/>
        <v>DUE COMM</v>
      </c>
      <c r="V1449" s="4" t="str">
        <f t="shared" si="16"/>
        <v> </v>
      </c>
      <c r="W1449" s="123"/>
      <c r="X1449" s="123"/>
      <c r="Y1449" s="123"/>
      <c r="Z1449" s="123"/>
      <c r="AA1449" s="123"/>
      <c r="AB1449" s="123"/>
      <c r="AC1449" s="123"/>
      <c r="AD1449" s="123"/>
      <c r="AE1449" s="123"/>
    </row>
    <row r="1450">
      <c r="A1450" s="130">
        <v>14904.0</v>
      </c>
      <c r="B1450" s="131" t="s">
        <v>6461</v>
      </c>
      <c r="C1450" s="139" t="b">
        <v>1</v>
      </c>
      <c r="D1450" s="133">
        <v>44467.0</v>
      </c>
      <c r="E1450" s="128" t="str">
        <f t="shared" si="43"/>
        <v>#VALUE!</v>
      </c>
      <c r="F1450" s="128" t="str">
        <f t="shared" si="44"/>
        <v>#VALUE!</v>
      </c>
      <c r="G1450" s="128" t="str">
        <f t="shared" si="45"/>
        <v>#VALUE!</v>
      </c>
      <c r="H1450" s="128" t="str">
        <f t="shared" si="46"/>
        <v>#VALUE!</v>
      </c>
      <c r="I1450" s="128" t="str">
        <f t="shared" si="47"/>
        <v>#VALUE!</v>
      </c>
      <c r="J1450" s="128" t="str">
        <f t="shared" si="48"/>
        <v>#VALUE!</v>
      </c>
      <c r="K1450" s="128" t="str">
        <f t="shared" si="49"/>
        <v>#VALUE!</v>
      </c>
      <c r="L1450" s="128" t="str">
        <f t="shared" si="50"/>
        <v>#VALUE!</v>
      </c>
      <c r="M1450" s="128" t="str">
        <f t="shared" si="51"/>
        <v>#VALUE!</v>
      </c>
      <c r="N1450" s="128" t="str">
        <f t="shared" si="52"/>
        <v>#VALUE!</v>
      </c>
      <c r="O1450" s="128" t="str">
        <f t="shared" si="53"/>
        <v>#VALUE!</v>
      </c>
      <c r="P1450" s="4" t="str">
        <f t="shared" si="12"/>
        <v>NO RX</v>
      </c>
      <c r="Q1450" s="4" t="b">
        <v>1</v>
      </c>
      <c r="R1450" s="135" t="str">
        <f t="shared" si="54"/>
        <v>HIGH</v>
      </c>
      <c r="S1450" s="3">
        <v>44319.0</v>
      </c>
      <c r="T1450" s="136">
        <f t="shared" si="42"/>
        <v>44467</v>
      </c>
      <c r="U1450" s="4" t="str">
        <f t="shared" si="15"/>
        <v> </v>
      </c>
      <c r="V1450" s="4" t="str">
        <f t="shared" si="16"/>
        <v> </v>
      </c>
      <c r="W1450" s="123"/>
      <c r="X1450" s="123"/>
      <c r="Y1450" s="123"/>
      <c r="Z1450" s="123"/>
      <c r="AA1450" s="123"/>
      <c r="AB1450" s="123"/>
      <c r="AC1450" s="123"/>
      <c r="AD1450" s="123"/>
      <c r="AE1450" s="123"/>
    </row>
    <row r="1451">
      <c r="A1451" s="130">
        <v>14907.0</v>
      </c>
      <c r="B1451" s="131" t="s">
        <v>6483</v>
      </c>
      <c r="C1451" s="139" t="b">
        <v>1</v>
      </c>
      <c r="D1451" s="133">
        <v>44496.0</v>
      </c>
      <c r="E1451" s="128" t="str">
        <f t="shared" si="43"/>
        <v>#VALUE!</v>
      </c>
      <c r="F1451" s="128" t="str">
        <f t="shared" si="44"/>
        <v>#VALUE!</v>
      </c>
      <c r="G1451" s="128" t="str">
        <f t="shared" si="45"/>
        <v>#VALUE!</v>
      </c>
      <c r="H1451" s="128" t="str">
        <f t="shared" si="46"/>
        <v>#VALUE!</v>
      </c>
      <c r="I1451" s="128" t="str">
        <f t="shared" si="47"/>
        <v>#VALUE!</v>
      </c>
      <c r="J1451" s="128" t="str">
        <f t="shared" si="48"/>
        <v>#VALUE!</v>
      </c>
      <c r="K1451" s="128" t="str">
        <f t="shared" si="49"/>
        <v>#VALUE!</v>
      </c>
      <c r="L1451" s="128" t="str">
        <f t="shared" si="50"/>
        <v>#VALUE!</v>
      </c>
      <c r="M1451" s="128" t="str">
        <f t="shared" si="51"/>
        <v>#VALUE!</v>
      </c>
      <c r="N1451" s="128" t="str">
        <f t="shared" si="52"/>
        <v>#VALUE!</v>
      </c>
      <c r="O1451" s="128" t="str">
        <f t="shared" si="53"/>
        <v>#VALUE!</v>
      </c>
      <c r="P1451" s="4" t="str">
        <f t="shared" si="12"/>
        <v>NO RX</v>
      </c>
      <c r="Q1451" s="4" t="b">
        <v>1</v>
      </c>
      <c r="R1451" s="135" t="str">
        <f t="shared" si="54"/>
        <v>HIGH</v>
      </c>
      <c r="S1451" s="3">
        <v>44352.0</v>
      </c>
      <c r="T1451" s="136">
        <f t="shared" si="42"/>
        <v>44496</v>
      </c>
      <c r="U1451" s="4" t="str">
        <f t="shared" si="15"/>
        <v> </v>
      </c>
      <c r="V1451" s="4" t="str">
        <f t="shared" si="16"/>
        <v> </v>
      </c>
      <c r="W1451" s="123"/>
      <c r="X1451" s="123"/>
      <c r="Y1451" s="123"/>
      <c r="Z1451" s="123"/>
      <c r="AA1451" s="123"/>
      <c r="AB1451" s="123"/>
      <c r="AC1451" s="123"/>
      <c r="AD1451" s="123"/>
      <c r="AE1451" s="123"/>
    </row>
    <row r="1452">
      <c r="A1452" s="130">
        <v>14909.0</v>
      </c>
      <c r="B1452" s="131" t="s">
        <v>6466</v>
      </c>
      <c r="C1452" s="132" t="b">
        <v>1</v>
      </c>
      <c r="D1452" s="133">
        <v>44565.0</v>
      </c>
      <c r="E1452" s="128" t="str">
        <f t="shared" si="43"/>
        <v>#VALUE!</v>
      </c>
      <c r="F1452" s="128" t="str">
        <f t="shared" si="44"/>
        <v>#VALUE!</v>
      </c>
      <c r="G1452" s="134" t="str">
        <f t="shared" si="45"/>
        <v>OPI RX</v>
      </c>
      <c r="H1452" s="128" t="str">
        <f t="shared" si="46"/>
        <v>#VALUE!</v>
      </c>
      <c r="I1452" s="128" t="str">
        <f t="shared" si="47"/>
        <v>#VALUE!</v>
      </c>
      <c r="J1452" s="128" t="str">
        <f t="shared" si="48"/>
        <v>#VALUE!</v>
      </c>
      <c r="K1452" s="128" t="str">
        <f t="shared" si="49"/>
        <v>#VALUE!</v>
      </c>
      <c r="L1452" s="128" t="str">
        <f t="shared" si="50"/>
        <v>#VALUE!</v>
      </c>
      <c r="M1452" s="128" t="str">
        <f t="shared" si="51"/>
        <v>#VALUE!</v>
      </c>
      <c r="N1452" s="128" t="str">
        <f t="shared" si="52"/>
        <v>#VALUE!</v>
      </c>
      <c r="O1452" s="128" t="str">
        <f t="shared" si="53"/>
        <v>#VALUE!</v>
      </c>
      <c r="P1452" s="135" t="str">
        <f t="shared" si="12"/>
        <v>OPIOIDS</v>
      </c>
      <c r="Q1452" s="2" t="b">
        <v>0</v>
      </c>
      <c r="R1452" s="4" t="str">
        <f t="shared" si="54"/>
        <v>LOW</v>
      </c>
      <c r="S1452" s="145">
        <v>44319.0</v>
      </c>
      <c r="T1452" s="136">
        <f t="shared" si="42"/>
        <v>44565</v>
      </c>
      <c r="U1452" s="4" t="str">
        <f t="shared" si="15"/>
        <v> </v>
      </c>
      <c r="V1452" s="4" t="str">
        <f t="shared" si="16"/>
        <v> </v>
      </c>
      <c r="W1452" s="123"/>
      <c r="X1452" s="123"/>
      <c r="Y1452" s="123"/>
      <c r="Z1452" s="123"/>
      <c r="AA1452" s="123"/>
      <c r="AB1452" s="123"/>
      <c r="AC1452" s="123"/>
      <c r="AD1452" s="123"/>
      <c r="AE1452" s="123"/>
    </row>
    <row r="1453">
      <c r="A1453" s="130">
        <v>14910.0</v>
      </c>
      <c r="B1453" s="131" t="s">
        <v>6461</v>
      </c>
      <c r="C1453" s="132" t="b">
        <v>1</v>
      </c>
      <c r="D1453" s="133">
        <v>44428.0</v>
      </c>
      <c r="E1453" s="128" t="str">
        <f t="shared" si="43"/>
        <v>#VALUE!</v>
      </c>
      <c r="F1453" s="128" t="str">
        <f t="shared" si="44"/>
        <v>#VALUE!</v>
      </c>
      <c r="G1453" s="128" t="str">
        <f t="shared" si="45"/>
        <v>#VALUE!</v>
      </c>
      <c r="H1453" s="128" t="str">
        <f t="shared" si="46"/>
        <v>#VALUE!</v>
      </c>
      <c r="I1453" s="128" t="str">
        <f t="shared" si="47"/>
        <v>#VALUE!</v>
      </c>
      <c r="J1453" s="128" t="str">
        <f t="shared" si="48"/>
        <v>#VALUE!</v>
      </c>
      <c r="K1453" s="128" t="str">
        <f t="shared" si="49"/>
        <v>#VALUE!</v>
      </c>
      <c r="L1453" s="128" t="str">
        <f t="shared" si="50"/>
        <v>#VALUE!</v>
      </c>
      <c r="M1453" s="128" t="str">
        <f t="shared" si="51"/>
        <v>#VALUE!</v>
      </c>
      <c r="N1453" s="128" t="str">
        <f t="shared" si="52"/>
        <v>#VALUE!</v>
      </c>
      <c r="O1453" s="128" t="str">
        <f t="shared" si="53"/>
        <v>#VALUE!</v>
      </c>
      <c r="P1453" s="4" t="str">
        <f t="shared" si="12"/>
        <v>NO RX</v>
      </c>
      <c r="Q1453" s="4" t="b">
        <v>0</v>
      </c>
      <c r="R1453" s="4" t="str">
        <f t="shared" si="54"/>
        <v>LOW</v>
      </c>
      <c r="S1453" s="3"/>
      <c r="T1453" s="136">
        <f t="shared" si="42"/>
        <v>44428</v>
      </c>
      <c r="U1453" s="4" t="str">
        <f t="shared" si="15"/>
        <v>DUE COMM</v>
      </c>
      <c r="V1453" s="4" t="str">
        <f t="shared" si="16"/>
        <v> </v>
      </c>
      <c r="W1453" s="123"/>
      <c r="X1453" s="123"/>
      <c r="Y1453" s="123"/>
      <c r="Z1453" s="123"/>
      <c r="AA1453" s="123"/>
      <c r="AB1453" s="123"/>
      <c r="AC1453" s="123"/>
      <c r="AD1453" s="123"/>
      <c r="AE1453" s="123"/>
    </row>
    <row r="1454">
      <c r="A1454" s="127">
        <v>14913.0</v>
      </c>
      <c r="B1454" s="2" t="s">
        <v>6461</v>
      </c>
      <c r="C1454" s="124" t="b">
        <v>0</v>
      </c>
      <c r="D1454" s="3" t="s">
        <v>6461</v>
      </c>
      <c r="E1454" s="128" t="str">
        <f t="shared" si="43"/>
        <v>#VALUE!</v>
      </c>
      <c r="F1454" s="128" t="str">
        <f t="shared" si="44"/>
        <v>#VALUE!</v>
      </c>
      <c r="G1454" s="128" t="str">
        <f t="shared" si="45"/>
        <v>#VALUE!</v>
      </c>
      <c r="H1454" s="128" t="str">
        <f t="shared" si="46"/>
        <v>#VALUE!</v>
      </c>
      <c r="I1454" s="128" t="str">
        <f t="shared" si="47"/>
        <v>#VALUE!</v>
      </c>
      <c r="J1454" s="128" t="str">
        <f t="shared" si="48"/>
        <v>#VALUE!</v>
      </c>
      <c r="K1454" s="128" t="str">
        <f t="shared" si="49"/>
        <v>#VALUE!</v>
      </c>
      <c r="L1454" s="128" t="str">
        <f t="shared" si="50"/>
        <v>#VALUE!</v>
      </c>
      <c r="M1454" s="128" t="str">
        <f t="shared" si="51"/>
        <v>#VALUE!</v>
      </c>
      <c r="N1454" s="128" t="str">
        <f t="shared" si="52"/>
        <v>#VALUE!</v>
      </c>
      <c r="O1454" s="128" t="str">
        <f t="shared" si="53"/>
        <v>#VALUE!</v>
      </c>
      <c r="P1454" s="4" t="str">
        <f t="shared" si="12"/>
        <v>NO RX</v>
      </c>
      <c r="Q1454" s="2" t="b">
        <v>0</v>
      </c>
      <c r="R1454" s="4" t="str">
        <f t="shared" si="54"/>
        <v>LOW</v>
      </c>
      <c r="S1454" s="3"/>
      <c r="T1454" s="3" t="str">
        <f t="shared" si="42"/>
        <v> - </v>
      </c>
      <c r="U1454" s="4" t="str">
        <f t="shared" si="15"/>
        <v>DUE COMM</v>
      </c>
      <c r="V1454" s="4" t="str">
        <f t="shared" si="16"/>
        <v> </v>
      </c>
      <c r="W1454" s="123"/>
      <c r="X1454" s="123"/>
      <c r="Y1454" s="123"/>
      <c r="Z1454" s="123"/>
      <c r="AA1454" s="123"/>
      <c r="AB1454" s="123"/>
      <c r="AC1454" s="123"/>
      <c r="AD1454" s="123"/>
      <c r="AE1454" s="123"/>
    </row>
    <row r="1455">
      <c r="A1455" s="127">
        <v>14914.0</v>
      </c>
      <c r="B1455" s="2" t="s">
        <v>6945</v>
      </c>
      <c r="C1455" s="122" t="b">
        <v>0</v>
      </c>
      <c r="D1455" s="3" t="s">
        <v>6461</v>
      </c>
      <c r="E1455" s="128" t="str">
        <f t="shared" si="43"/>
        <v>#VALUE!</v>
      </c>
      <c r="F1455" s="134" t="str">
        <f t="shared" si="44"/>
        <v>OPI RX</v>
      </c>
      <c r="G1455" s="128" t="str">
        <f t="shared" si="45"/>
        <v>#VALUE!</v>
      </c>
      <c r="H1455" s="128" t="str">
        <f t="shared" si="46"/>
        <v>#VALUE!</v>
      </c>
      <c r="I1455" s="128" t="str">
        <f t="shared" si="47"/>
        <v>#VALUE!</v>
      </c>
      <c r="J1455" s="128" t="str">
        <f t="shared" si="48"/>
        <v>#VALUE!</v>
      </c>
      <c r="K1455" s="128" t="str">
        <f t="shared" si="49"/>
        <v>#VALUE!</v>
      </c>
      <c r="L1455" s="128" t="str">
        <f t="shared" si="50"/>
        <v>#VALUE!</v>
      </c>
      <c r="M1455" s="134" t="str">
        <f t="shared" si="51"/>
        <v>OPI RX</v>
      </c>
      <c r="N1455" s="128" t="str">
        <f t="shared" si="52"/>
        <v>#VALUE!</v>
      </c>
      <c r="O1455" s="128" t="str">
        <f t="shared" si="53"/>
        <v>#VALUE!</v>
      </c>
      <c r="P1455" s="135" t="str">
        <f t="shared" si="12"/>
        <v>OPIOIDS</v>
      </c>
      <c r="Q1455" s="4" t="b">
        <v>0</v>
      </c>
      <c r="R1455" s="4" t="str">
        <f t="shared" si="54"/>
        <v>LOW</v>
      </c>
      <c r="S1455" s="3"/>
      <c r="T1455" s="3" t="str">
        <f t="shared" si="42"/>
        <v> - </v>
      </c>
      <c r="U1455" s="4" t="str">
        <f t="shared" si="15"/>
        <v>DUE COMM</v>
      </c>
      <c r="V1455" s="4" t="str">
        <f t="shared" si="16"/>
        <v> </v>
      </c>
      <c r="W1455" s="123"/>
      <c r="X1455" s="123"/>
      <c r="Y1455" s="123"/>
      <c r="Z1455" s="123"/>
      <c r="AA1455" s="123"/>
      <c r="AB1455" s="123"/>
      <c r="AC1455" s="123"/>
      <c r="AD1455" s="123"/>
      <c r="AE1455" s="123"/>
    </row>
    <row r="1456">
      <c r="A1456" s="130">
        <v>14916.0</v>
      </c>
      <c r="B1456" s="131" t="s">
        <v>6651</v>
      </c>
      <c r="C1456" s="132" t="b">
        <v>1</v>
      </c>
      <c r="D1456" s="133">
        <v>44531.0</v>
      </c>
      <c r="E1456" s="128" t="str">
        <f t="shared" si="43"/>
        <v>#VALUE!</v>
      </c>
      <c r="F1456" s="128" t="str">
        <f t="shared" si="44"/>
        <v>#VALUE!</v>
      </c>
      <c r="G1456" s="134" t="str">
        <f t="shared" si="45"/>
        <v>OPI RX</v>
      </c>
      <c r="H1456" s="128" t="str">
        <f t="shared" si="46"/>
        <v>#VALUE!</v>
      </c>
      <c r="I1456" s="128" t="str">
        <f t="shared" si="47"/>
        <v>#VALUE!</v>
      </c>
      <c r="J1456" s="128" t="str">
        <f t="shared" si="48"/>
        <v>#VALUE!</v>
      </c>
      <c r="K1456" s="128" t="str">
        <f t="shared" si="49"/>
        <v>#VALUE!</v>
      </c>
      <c r="L1456" s="128" t="str">
        <f t="shared" si="50"/>
        <v>#VALUE!</v>
      </c>
      <c r="M1456" s="128" t="str">
        <f t="shared" si="51"/>
        <v>#VALUE!</v>
      </c>
      <c r="N1456" s="128" t="str">
        <f t="shared" si="52"/>
        <v>#VALUE!</v>
      </c>
      <c r="O1456" s="128" t="str">
        <f t="shared" si="53"/>
        <v>#VALUE!</v>
      </c>
      <c r="P1456" s="135" t="str">
        <f t="shared" si="12"/>
        <v>OPIOIDS</v>
      </c>
      <c r="Q1456" s="2" t="b">
        <v>0</v>
      </c>
      <c r="R1456" s="4" t="str">
        <f t="shared" si="54"/>
        <v>LOW</v>
      </c>
      <c r="S1456" s="3">
        <v>44319.0</v>
      </c>
      <c r="T1456" s="136">
        <f t="shared" si="42"/>
        <v>44531</v>
      </c>
      <c r="U1456" s="4" t="str">
        <f t="shared" si="15"/>
        <v> </v>
      </c>
      <c r="V1456" s="4" t="str">
        <f t="shared" si="16"/>
        <v> </v>
      </c>
      <c r="W1456" s="123"/>
      <c r="X1456" s="123"/>
      <c r="Y1456" s="123"/>
      <c r="Z1456" s="123"/>
      <c r="AA1456" s="123"/>
      <c r="AB1456" s="123"/>
      <c r="AC1456" s="123"/>
      <c r="AD1456" s="123"/>
      <c r="AE1456" s="123"/>
    </row>
    <row r="1457">
      <c r="A1457" s="127">
        <v>14923.0</v>
      </c>
      <c r="B1457" s="2" t="s">
        <v>6946</v>
      </c>
      <c r="C1457" s="122" t="b">
        <v>0</v>
      </c>
      <c r="D1457" s="3" t="s">
        <v>6461</v>
      </c>
      <c r="E1457" s="128" t="str">
        <f t="shared" si="43"/>
        <v>#VALUE!</v>
      </c>
      <c r="F1457" s="128" t="str">
        <f t="shared" si="44"/>
        <v>#VALUE!</v>
      </c>
      <c r="G1457" s="128" t="str">
        <f t="shared" si="45"/>
        <v>#VALUE!</v>
      </c>
      <c r="H1457" s="128" t="str">
        <f t="shared" si="46"/>
        <v>#VALUE!</v>
      </c>
      <c r="I1457" s="128" t="str">
        <f t="shared" si="47"/>
        <v>#VALUE!</v>
      </c>
      <c r="J1457" s="128" t="str">
        <f t="shared" si="48"/>
        <v>#VALUE!</v>
      </c>
      <c r="K1457" s="128" t="str">
        <f t="shared" si="49"/>
        <v>#VALUE!</v>
      </c>
      <c r="L1457" s="128" t="str">
        <f t="shared" si="50"/>
        <v>#VALUE!</v>
      </c>
      <c r="M1457" s="128" t="str">
        <f t="shared" si="51"/>
        <v>#VALUE!</v>
      </c>
      <c r="N1457" s="128" t="str">
        <f t="shared" si="52"/>
        <v>#VALUE!</v>
      </c>
      <c r="O1457" s="134" t="str">
        <f t="shared" si="53"/>
        <v>OPI RX</v>
      </c>
      <c r="P1457" s="135" t="str">
        <f t="shared" si="12"/>
        <v>OPIOIDS</v>
      </c>
      <c r="Q1457" s="4" t="b">
        <v>0</v>
      </c>
      <c r="R1457" s="4" t="str">
        <f t="shared" si="54"/>
        <v>LOW</v>
      </c>
      <c r="S1457" s="3"/>
      <c r="T1457" s="3" t="str">
        <f t="shared" si="42"/>
        <v> - </v>
      </c>
      <c r="U1457" s="4" t="str">
        <f t="shared" si="15"/>
        <v>DUE COMM</v>
      </c>
      <c r="V1457" s="4" t="str">
        <f t="shared" si="16"/>
        <v> </v>
      </c>
      <c r="W1457" s="123"/>
      <c r="X1457" s="123"/>
      <c r="Y1457" s="123"/>
      <c r="Z1457" s="123"/>
      <c r="AA1457" s="123"/>
      <c r="AB1457" s="123"/>
      <c r="AC1457" s="123"/>
      <c r="AD1457" s="123"/>
      <c r="AE1457" s="123"/>
    </row>
    <row r="1458">
      <c r="A1458" s="127">
        <v>14924.0</v>
      </c>
      <c r="B1458" s="2" t="s">
        <v>6477</v>
      </c>
      <c r="C1458" s="122" t="b">
        <v>0</v>
      </c>
      <c r="D1458" s="3" t="s">
        <v>6461</v>
      </c>
      <c r="E1458" s="128" t="str">
        <f t="shared" si="43"/>
        <v>#VALUE!</v>
      </c>
      <c r="F1458" s="128" t="str">
        <f t="shared" si="44"/>
        <v>#VALUE!</v>
      </c>
      <c r="G1458" s="128" t="str">
        <f t="shared" si="45"/>
        <v>#VALUE!</v>
      </c>
      <c r="H1458" s="128" t="str">
        <f t="shared" si="46"/>
        <v>#VALUE!</v>
      </c>
      <c r="I1458" s="128" t="str">
        <f t="shared" si="47"/>
        <v>#VALUE!</v>
      </c>
      <c r="J1458" s="128" t="str">
        <f t="shared" si="48"/>
        <v>#VALUE!</v>
      </c>
      <c r="K1458" s="128" t="str">
        <f t="shared" si="49"/>
        <v>#VALUE!</v>
      </c>
      <c r="L1458" s="128" t="str">
        <f t="shared" si="50"/>
        <v>#VALUE!</v>
      </c>
      <c r="M1458" s="128" t="str">
        <f t="shared" si="51"/>
        <v>#VALUE!</v>
      </c>
      <c r="N1458" s="128" t="str">
        <f t="shared" si="52"/>
        <v>#VALUE!</v>
      </c>
      <c r="O1458" s="128" t="str">
        <f t="shared" si="53"/>
        <v>#VALUE!</v>
      </c>
      <c r="P1458" s="4" t="str">
        <f t="shared" si="12"/>
        <v>NO RX</v>
      </c>
      <c r="Q1458" s="4" t="b">
        <v>0</v>
      </c>
      <c r="R1458" s="4" t="str">
        <f t="shared" si="54"/>
        <v>LOW</v>
      </c>
      <c r="S1458" s="3"/>
      <c r="T1458" s="3" t="str">
        <f t="shared" si="42"/>
        <v> - </v>
      </c>
      <c r="U1458" s="4" t="str">
        <f t="shared" si="15"/>
        <v>DUE COMM</v>
      </c>
      <c r="V1458" s="4" t="str">
        <f t="shared" si="16"/>
        <v> </v>
      </c>
      <c r="W1458" s="123"/>
      <c r="X1458" s="123"/>
      <c r="Y1458" s="123"/>
      <c r="Z1458" s="123"/>
      <c r="AA1458" s="123"/>
      <c r="AB1458" s="123"/>
      <c r="AC1458" s="123"/>
      <c r="AD1458" s="123"/>
      <c r="AE1458" s="123"/>
    </row>
    <row r="1459">
      <c r="A1459" s="130">
        <v>14925.0</v>
      </c>
      <c r="B1459" s="131" t="s">
        <v>6500</v>
      </c>
      <c r="C1459" s="139" t="b">
        <v>1</v>
      </c>
      <c r="D1459" s="133">
        <v>44454.0</v>
      </c>
      <c r="E1459" s="128" t="str">
        <f t="shared" si="43"/>
        <v>#VALUE!</v>
      </c>
      <c r="F1459" s="128" t="str">
        <f t="shared" si="44"/>
        <v>#VALUE!</v>
      </c>
      <c r="G1459" s="128" t="str">
        <f t="shared" si="45"/>
        <v>#VALUE!</v>
      </c>
      <c r="H1459" s="128" t="str">
        <f t="shared" si="46"/>
        <v>#VALUE!</v>
      </c>
      <c r="I1459" s="128" t="str">
        <f t="shared" si="47"/>
        <v>#VALUE!</v>
      </c>
      <c r="J1459" s="128" t="str">
        <f t="shared" si="48"/>
        <v>#VALUE!</v>
      </c>
      <c r="K1459" s="128" t="str">
        <f t="shared" si="49"/>
        <v>#VALUE!</v>
      </c>
      <c r="L1459" s="128" t="str">
        <f t="shared" si="50"/>
        <v>#VALUE!</v>
      </c>
      <c r="M1459" s="134" t="str">
        <f t="shared" si="51"/>
        <v>OPI RX</v>
      </c>
      <c r="N1459" s="128" t="str">
        <f t="shared" si="52"/>
        <v>#VALUE!</v>
      </c>
      <c r="O1459" s="128" t="str">
        <f t="shared" si="53"/>
        <v>#VALUE!</v>
      </c>
      <c r="P1459" s="135" t="str">
        <f t="shared" si="12"/>
        <v>OPIOIDS</v>
      </c>
      <c r="Q1459" s="4" t="b">
        <v>0</v>
      </c>
      <c r="R1459" s="4" t="str">
        <f t="shared" si="54"/>
        <v>LOW</v>
      </c>
      <c r="S1459" s="3"/>
      <c r="T1459" s="136">
        <f t="shared" si="42"/>
        <v>44454</v>
      </c>
      <c r="U1459" s="4" t="str">
        <f t="shared" si="15"/>
        <v>DUE COMM</v>
      </c>
      <c r="V1459" s="4" t="str">
        <f t="shared" si="16"/>
        <v> </v>
      </c>
      <c r="W1459" s="123"/>
      <c r="X1459" s="123"/>
      <c r="Y1459" s="123"/>
      <c r="Z1459" s="123"/>
      <c r="AA1459" s="123"/>
      <c r="AB1459" s="123"/>
      <c r="AC1459" s="123"/>
      <c r="AD1459" s="123"/>
      <c r="AE1459" s="123"/>
    </row>
    <row r="1460">
      <c r="A1460" s="127">
        <v>14926.0</v>
      </c>
      <c r="B1460" s="2" t="s">
        <v>6947</v>
      </c>
      <c r="C1460" s="122" t="b">
        <v>0</v>
      </c>
      <c r="D1460" s="3" t="s">
        <v>6461</v>
      </c>
      <c r="E1460" s="128" t="str">
        <f t="shared" si="43"/>
        <v>#VALUE!</v>
      </c>
      <c r="F1460" s="134" t="str">
        <f t="shared" si="44"/>
        <v>OPI RX</v>
      </c>
      <c r="G1460" s="128" t="str">
        <f t="shared" si="45"/>
        <v>#VALUE!</v>
      </c>
      <c r="H1460" s="128" t="str">
        <f t="shared" si="46"/>
        <v>#VALUE!</v>
      </c>
      <c r="I1460" s="128" t="str">
        <f t="shared" si="47"/>
        <v>#VALUE!</v>
      </c>
      <c r="J1460" s="128" t="str">
        <f t="shared" si="48"/>
        <v>#VALUE!</v>
      </c>
      <c r="K1460" s="128" t="str">
        <f t="shared" si="49"/>
        <v>#VALUE!</v>
      </c>
      <c r="L1460" s="128" t="str">
        <f t="shared" si="50"/>
        <v>#VALUE!</v>
      </c>
      <c r="M1460" s="128" t="str">
        <f t="shared" si="51"/>
        <v>#VALUE!</v>
      </c>
      <c r="N1460" s="128" t="str">
        <f t="shared" si="52"/>
        <v>#VALUE!</v>
      </c>
      <c r="O1460" s="128" t="str">
        <f t="shared" si="53"/>
        <v>#VALUE!</v>
      </c>
      <c r="P1460" s="135" t="str">
        <f t="shared" si="12"/>
        <v>OPIOIDS</v>
      </c>
      <c r="Q1460" s="2" t="b">
        <v>1</v>
      </c>
      <c r="R1460" s="135" t="str">
        <f t="shared" si="54"/>
        <v>HIGH</v>
      </c>
      <c r="S1460" s="3"/>
      <c r="T1460" s="3" t="str">
        <f t="shared" si="42"/>
        <v> - </v>
      </c>
      <c r="U1460" s="4" t="str">
        <f t="shared" si="15"/>
        <v>DUE COMM</v>
      </c>
      <c r="V1460" s="4" t="str">
        <f t="shared" si="16"/>
        <v> </v>
      </c>
      <c r="W1460" s="123"/>
      <c r="X1460" s="123"/>
      <c r="Y1460" s="123"/>
      <c r="Z1460" s="123"/>
      <c r="AA1460" s="123"/>
      <c r="AB1460" s="123"/>
      <c r="AC1460" s="123"/>
      <c r="AD1460" s="123"/>
      <c r="AE1460" s="123"/>
    </row>
    <row r="1461">
      <c r="A1461" s="127">
        <v>14927.0</v>
      </c>
      <c r="B1461" s="2" t="s">
        <v>6512</v>
      </c>
      <c r="C1461" s="124" t="b">
        <v>0</v>
      </c>
      <c r="D1461" s="3" t="s">
        <v>6461</v>
      </c>
      <c r="E1461" s="128" t="str">
        <f t="shared" si="43"/>
        <v>#VALUE!</v>
      </c>
      <c r="F1461" s="128" t="str">
        <f t="shared" si="44"/>
        <v>#VALUE!</v>
      </c>
      <c r="G1461" s="128" t="str">
        <f t="shared" si="45"/>
        <v>#VALUE!</v>
      </c>
      <c r="H1461" s="128" t="str">
        <f t="shared" si="46"/>
        <v>#VALUE!</v>
      </c>
      <c r="I1461" s="128" t="str">
        <f t="shared" si="47"/>
        <v>#VALUE!</v>
      </c>
      <c r="J1461" s="128" t="str">
        <f t="shared" si="48"/>
        <v>#VALUE!</v>
      </c>
      <c r="K1461" s="128" t="str">
        <f t="shared" si="49"/>
        <v>#VALUE!</v>
      </c>
      <c r="L1461" s="128" t="str">
        <f t="shared" si="50"/>
        <v>#VALUE!</v>
      </c>
      <c r="M1461" s="134" t="str">
        <f t="shared" si="51"/>
        <v>OPI RX</v>
      </c>
      <c r="N1461" s="128" t="str">
        <f t="shared" si="52"/>
        <v>#VALUE!</v>
      </c>
      <c r="O1461" s="128" t="str">
        <f t="shared" si="53"/>
        <v>#VALUE!</v>
      </c>
      <c r="P1461" s="135" t="str">
        <f t="shared" si="12"/>
        <v>OPIOIDS</v>
      </c>
      <c r="Q1461" s="4" t="b">
        <v>0</v>
      </c>
      <c r="R1461" s="4" t="str">
        <f t="shared" si="54"/>
        <v>LOW</v>
      </c>
      <c r="S1461" s="3"/>
      <c r="T1461" s="3" t="str">
        <f t="shared" si="42"/>
        <v> - </v>
      </c>
      <c r="U1461" s="4" t="str">
        <f t="shared" si="15"/>
        <v>DUE COMM</v>
      </c>
      <c r="V1461" s="4" t="str">
        <f t="shared" si="16"/>
        <v> </v>
      </c>
      <c r="W1461" s="123"/>
      <c r="X1461" s="123"/>
      <c r="Y1461" s="123"/>
      <c r="Z1461" s="123"/>
      <c r="AA1461" s="123"/>
      <c r="AB1461" s="123"/>
      <c r="AC1461" s="123"/>
      <c r="AD1461" s="123"/>
      <c r="AE1461" s="123"/>
    </row>
    <row r="1462">
      <c r="A1462" s="127">
        <v>14928.0</v>
      </c>
      <c r="B1462" s="2" t="s">
        <v>6461</v>
      </c>
      <c r="C1462" s="124" t="b">
        <v>0</v>
      </c>
      <c r="D1462" s="3" t="s">
        <v>6461</v>
      </c>
      <c r="E1462" s="128" t="str">
        <f t="shared" si="43"/>
        <v>#VALUE!</v>
      </c>
      <c r="F1462" s="128" t="str">
        <f t="shared" si="44"/>
        <v>#VALUE!</v>
      </c>
      <c r="G1462" s="128" t="str">
        <f t="shared" si="45"/>
        <v>#VALUE!</v>
      </c>
      <c r="H1462" s="128" t="str">
        <f t="shared" si="46"/>
        <v>#VALUE!</v>
      </c>
      <c r="I1462" s="128" t="str">
        <f t="shared" si="47"/>
        <v>#VALUE!</v>
      </c>
      <c r="J1462" s="128" t="str">
        <f t="shared" si="48"/>
        <v>#VALUE!</v>
      </c>
      <c r="K1462" s="128" t="str">
        <f t="shared" si="49"/>
        <v>#VALUE!</v>
      </c>
      <c r="L1462" s="128" t="str">
        <f t="shared" si="50"/>
        <v>#VALUE!</v>
      </c>
      <c r="M1462" s="128" t="str">
        <f t="shared" si="51"/>
        <v>#VALUE!</v>
      </c>
      <c r="N1462" s="128" t="str">
        <f t="shared" si="52"/>
        <v>#VALUE!</v>
      </c>
      <c r="O1462" s="128" t="str">
        <f t="shared" si="53"/>
        <v>#VALUE!</v>
      </c>
      <c r="P1462" s="4" t="str">
        <f t="shared" si="12"/>
        <v>NO RX</v>
      </c>
      <c r="Q1462" s="4" t="b">
        <v>0</v>
      </c>
      <c r="R1462" s="4" t="str">
        <f t="shared" si="54"/>
        <v>LOW</v>
      </c>
      <c r="S1462" s="3"/>
      <c r="T1462" s="3" t="str">
        <f t="shared" si="42"/>
        <v> - </v>
      </c>
      <c r="U1462" s="4" t="str">
        <f t="shared" si="15"/>
        <v>DUE COMM</v>
      </c>
      <c r="V1462" s="4" t="str">
        <f t="shared" si="16"/>
        <v> </v>
      </c>
      <c r="W1462" s="123"/>
      <c r="X1462" s="123"/>
      <c r="Y1462" s="123"/>
      <c r="Z1462" s="123"/>
      <c r="AA1462" s="123"/>
      <c r="AB1462" s="123"/>
      <c r="AC1462" s="123"/>
      <c r="AD1462" s="123"/>
      <c r="AE1462" s="123"/>
    </row>
    <row r="1463">
      <c r="A1463" s="127">
        <v>14931.0</v>
      </c>
      <c r="B1463" s="2" t="s">
        <v>6483</v>
      </c>
      <c r="C1463" s="122" t="b">
        <v>0</v>
      </c>
      <c r="D1463" s="3" t="s">
        <v>6461</v>
      </c>
      <c r="E1463" s="128" t="str">
        <f t="shared" si="43"/>
        <v>#VALUE!</v>
      </c>
      <c r="F1463" s="128" t="str">
        <f t="shared" si="44"/>
        <v>#VALUE!</v>
      </c>
      <c r="G1463" s="128" t="str">
        <f t="shared" si="45"/>
        <v>#VALUE!</v>
      </c>
      <c r="H1463" s="128" t="str">
        <f t="shared" si="46"/>
        <v>#VALUE!</v>
      </c>
      <c r="I1463" s="128" t="str">
        <f t="shared" si="47"/>
        <v>#VALUE!</v>
      </c>
      <c r="J1463" s="128" t="str">
        <f t="shared" si="48"/>
        <v>#VALUE!</v>
      </c>
      <c r="K1463" s="128" t="str">
        <f t="shared" si="49"/>
        <v>#VALUE!</v>
      </c>
      <c r="L1463" s="128" t="str">
        <f t="shared" si="50"/>
        <v>#VALUE!</v>
      </c>
      <c r="M1463" s="128" t="str">
        <f t="shared" si="51"/>
        <v>#VALUE!</v>
      </c>
      <c r="N1463" s="128" t="str">
        <f t="shared" si="52"/>
        <v>#VALUE!</v>
      </c>
      <c r="O1463" s="128" t="str">
        <f t="shared" si="53"/>
        <v>#VALUE!</v>
      </c>
      <c r="P1463" s="4" t="str">
        <f t="shared" si="12"/>
        <v>NO RX</v>
      </c>
      <c r="Q1463" s="4" t="b">
        <v>0</v>
      </c>
      <c r="R1463" s="4" t="str">
        <f t="shared" si="54"/>
        <v>LOW</v>
      </c>
      <c r="S1463" s="3"/>
      <c r="T1463" s="3" t="str">
        <f t="shared" si="42"/>
        <v> - </v>
      </c>
      <c r="U1463" s="4" t="str">
        <f t="shared" si="15"/>
        <v>DUE COMM</v>
      </c>
      <c r="V1463" s="4" t="str">
        <f t="shared" si="16"/>
        <v> </v>
      </c>
      <c r="W1463" s="123"/>
      <c r="X1463" s="123"/>
      <c r="Y1463" s="123"/>
      <c r="Z1463" s="123"/>
      <c r="AA1463" s="123"/>
      <c r="AB1463" s="123"/>
      <c r="AC1463" s="123"/>
      <c r="AD1463" s="123"/>
      <c r="AE1463" s="123"/>
    </row>
    <row r="1464">
      <c r="A1464" s="130">
        <v>14935.0</v>
      </c>
      <c r="B1464" s="131" t="s">
        <v>6461</v>
      </c>
      <c r="C1464" s="132" t="b">
        <v>1</v>
      </c>
      <c r="D1464" s="133">
        <v>44497.0</v>
      </c>
      <c r="E1464" s="128" t="str">
        <f t="shared" si="43"/>
        <v>#VALUE!</v>
      </c>
      <c r="F1464" s="128" t="str">
        <f t="shared" si="44"/>
        <v>#VALUE!</v>
      </c>
      <c r="G1464" s="128" t="str">
        <f t="shared" si="45"/>
        <v>#VALUE!</v>
      </c>
      <c r="H1464" s="128" t="str">
        <f t="shared" si="46"/>
        <v>#VALUE!</v>
      </c>
      <c r="I1464" s="128" t="str">
        <f t="shared" si="47"/>
        <v>#VALUE!</v>
      </c>
      <c r="J1464" s="128" t="str">
        <f t="shared" si="48"/>
        <v>#VALUE!</v>
      </c>
      <c r="K1464" s="128" t="str">
        <f t="shared" si="49"/>
        <v>#VALUE!</v>
      </c>
      <c r="L1464" s="128" t="str">
        <f t="shared" si="50"/>
        <v>#VALUE!</v>
      </c>
      <c r="M1464" s="128" t="str">
        <f t="shared" si="51"/>
        <v>#VALUE!</v>
      </c>
      <c r="N1464" s="128" t="str">
        <f t="shared" si="52"/>
        <v>#VALUE!</v>
      </c>
      <c r="O1464" s="128" t="str">
        <f t="shared" si="53"/>
        <v>#VALUE!</v>
      </c>
      <c r="P1464" s="4" t="str">
        <f t="shared" si="12"/>
        <v>NO RX</v>
      </c>
      <c r="Q1464" s="4" t="b">
        <v>0</v>
      </c>
      <c r="R1464" s="4" t="str">
        <f t="shared" si="54"/>
        <v>LOW</v>
      </c>
      <c r="S1464" s="3">
        <v>44307.0</v>
      </c>
      <c r="T1464" s="136">
        <f t="shared" si="42"/>
        <v>44497</v>
      </c>
      <c r="U1464" s="4" t="str">
        <f t="shared" si="15"/>
        <v> </v>
      </c>
      <c r="V1464" s="4" t="str">
        <f t="shared" si="16"/>
        <v> </v>
      </c>
      <c r="W1464" s="123"/>
      <c r="X1464" s="123"/>
      <c r="Y1464" s="123"/>
      <c r="Z1464" s="123"/>
      <c r="AA1464" s="123"/>
      <c r="AB1464" s="123"/>
      <c r="AC1464" s="123"/>
      <c r="AD1464" s="123"/>
      <c r="AE1464" s="123"/>
    </row>
    <row r="1465">
      <c r="A1465" s="130">
        <v>14939.0</v>
      </c>
      <c r="B1465" s="131" t="s">
        <v>6948</v>
      </c>
      <c r="C1465" s="132" t="b">
        <v>1</v>
      </c>
      <c r="D1465" s="133">
        <v>44441.0</v>
      </c>
      <c r="E1465" s="128" t="str">
        <f t="shared" si="43"/>
        <v>#VALUE!</v>
      </c>
      <c r="F1465" s="134" t="str">
        <f t="shared" si="44"/>
        <v>OPI RX</v>
      </c>
      <c r="G1465" s="128" t="str">
        <f t="shared" si="45"/>
        <v>#VALUE!</v>
      </c>
      <c r="H1465" s="128" t="str">
        <f t="shared" si="46"/>
        <v>#VALUE!</v>
      </c>
      <c r="I1465" s="128" t="str">
        <f t="shared" si="47"/>
        <v>#VALUE!</v>
      </c>
      <c r="J1465" s="128" t="str">
        <f t="shared" si="48"/>
        <v>#VALUE!</v>
      </c>
      <c r="K1465" s="128" t="str">
        <f t="shared" si="49"/>
        <v>#VALUE!</v>
      </c>
      <c r="L1465" s="128" t="str">
        <f t="shared" si="50"/>
        <v>#VALUE!</v>
      </c>
      <c r="M1465" s="128" t="str">
        <f t="shared" si="51"/>
        <v>#VALUE!</v>
      </c>
      <c r="N1465" s="128" t="str">
        <f t="shared" si="52"/>
        <v>#VALUE!</v>
      </c>
      <c r="O1465" s="128" t="str">
        <f t="shared" si="53"/>
        <v>#VALUE!</v>
      </c>
      <c r="P1465" s="135" t="str">
        <f t="shared" si="12"/>
        <v>OPIOIDS</v>
      </c>
      <c r="Q1465" s="4" t="b">
        <v>0</v>
      </c>
      <c r="R1465" s="4" t="str">
        <f t="shared" si="54"/>
        <v>LOW</v>
      </c>
      <c r="S1465" s="3"/>
      <c r="T1465" s="136">
        <f t="shared" si="42"/>
        <v>44441</v>
      </c>
      <c r="U1465" s="4" t="str">
        <f t="shared" si="15"/>
        <v>DUE COMM</v>
      </c>
      <c r="V1465" s="4" t="str">
        <f t="shared" si="16"/>
        <v> </v>
      </c>
      <c r="W1465" s="123"/>
      <c r="X1465" s="123"/>
      <c r="Y1465" s="123"/>
      <c r="Z1465" s="123"/>
      <c r="AA1465" s="123"/>
      <c r="AB1465" s="123"/>
      <c r="AC1465" s="123"/>
      <c r="AD1465" s="123"/>
      <c r="AE1465" s="123"/>
    </row>
    <row r="1466">
      <c r="A1466" s="130">
        <v>14940.0</v>
      </c>
      <c r="B1466" s="131" t="s">
        <v>6463</v>
      </c>
      <c r="C1466" s="139" t="b">
        <v>1</v>
      </c>
      <c r="D1466" s="133">
        <v>44461.0</v>
      </c>
      <c r="E1466" s="128" t="str">
        <f t="shared" si="43"/>
        <v>#VALUE!</v>
      </c>
      <c r="F1466" s="134" t="str">
        <f t="shared" si="44"/>
        <v>OPI RX</v>
      </c>
      <c r="G1466" s="128" t="str">
        <f t="shared" si="45"/>
        <v>#VALUE!</v>
      </c>
      <c r="H1466" s="128" t="str">
        <f t="shared" si="46"/>
        <v>#VALUE!</v>
      </c>
      <c r="I1466" s="128" t="str">
        <f t="shared" si="47"/>
        <v>#VALUE!</v>
      </c>
      <c r="J1466" s="128" t="str">
        <f t="shared" si="48"/>
        <v>#VALUE!</v>
      </c>
      <c r="K1466" s="128" t="str">
        <f t="shared" si="49"/>
        <v>#VALUE!</v>
      </c>
      <c r="L1466" s="128" t="str">
        <f t="shared" si="50"/>
        <v>#VALUE!</v>
      </c>
      <c r="M1466" s="128" t="str">
        <f t="shared" si="51"/>
        <v>#VALUE!</v>
      </c>
      <c r="N1466" s="128" t="str">
        <f t="shared" si="52"/>
        <v>#VALUE!</v>
      </c>
      <c r="O1466" s="128" t="str">
        <f t="shared" si="53"/>
        <v>#VALUE!</v>
      </c>
      <c r="P1466" s="135" t="str">
        <f t="shared" si="12"/>
        <v>OPIOIDS</v>
      </c>
      <c r="Q1466" s="4" t="b">
        <v>0</v>
      </c>
      <c r="R1466" s="4" t="str">
        <f t="shared" si="54"/>
        <v>LOW</v>
      </c>
      <c r="S1466" s="3"/>
      <c r="T1466" s="136">
        <f t="shared" si="42"/>
        <v>44461</v>
      </c>
      <c r="U1466" s="4" t="str">
        <f t="shared" si="15"/>
        <v>DUE COMM</v>
      </c>
      <c r="V1466" s="4" t="str">
        <f t="shared" si="16"/>
        <v> </v>
      </c>
      <c r="W1466" s="123"/>
      <c r="X1466" s="123"/>
      <c r="Y1466" s="123"/>
      <c r="Z1466" s="123"/>
      <c r="AA1466" s="123"/>
      <c r="AB1466" s="123"/>
      <c r="AC1466" s="123"/>
      <c r="AD1466" s="123"/>
      <c r="AE1466" s="123"/>
    </row>
    <row r="1467">
      <c r="A1467" s="127">
        <v>14942.0</v>
      </c>
      <c r="B1467" s="2" t="s">
        <v>6673</v>
      </c>
      <c r="C1467" s="124" t="b">
        <v>0</v>
      </c>
      <c r="D1467" s="3" t="s">
        <v>6461</v>
      </c>
      <c r="E1467" s="128" t="str">
        <f t="shared" si="43"/>
        <v>#VALUE!</v>
      </c>
      <c r="F1467" s="128" t="str">
        <f t="shared" si="44"/>
        <v>#VALUE!</v>
      </c>
      <c r="G1467" s="134" t="str">
        <f t="shared" si="45"/>
        <v>OPI RX</v>
      </c>
      <c r="H1467" s="128" t="str">
        <f t="shared" si="46"/>
        <v>#VALUE!</v>
      </c>
      <c r="I1467" s="128" t="str">
        <f t="shared" si="47"/>
        <v>#VALUE!</v>
      </c>
      <c r="J1467" s="128" t="str">
        <f t="shared" si="48"/>
        <v>#VALUE!</v>
      </c>
      <c r="K1467" s="128" t="str">
        <f t="shared" si="49"/>
        <v>#VALUE!</v>
      </c>
      <c r="L1467" s="128" t="str">
        <f t="shared" si="50"/>
        <v>#VALUE!</v>
      </c>
      <c r="M1467" s="128" t="str">
        <f t="shared" si="51"/>
        <v>#VALUE!</v>
      </c>
      <c r="N1467" s="128" t="str">
        <f t="shared" si="52"/>
        <v>#VALUE!</v>
      </c>
      <c r="O1467" s="128" t="str">
        <f t="shared" si="53"/>
        <v>#VALUE!</v>
      </c>
      <c r="P1467" s="135" t="str">
        <f t="shared" si="12"/>
        <v>OPIOIDS</v>
      </c>
      <c r="Q1467" s="4" t="b">
        <v>0</v>
      </c>
      <c r="R1467" s="4" t="str">
        <f t="shared" si="54"/>
        <v>LOW</v>
      </c>
      <c r="S1467" s="3"/>
      <c r="T1467" s="3" t="str">
        <f t="shared" si="42"/>
        <v> - </v>
      </c>
      <c r="U1467" s="4" t="str">
        <f t="shared" si="15"/>
        <v>DUE COMM</v>
      </c>
      <c r="V1467" s="4" t="str">
        <f t="shared" si="16"/>
        <v> </v>
      </c>
      <c r="W1467" s="123"/>
      <c r="X1467" s="123"/>
      <c r="Y1467" s="123"/>
      <c r="Z1467" s="123"/>
      <c r="AA1467" s="123"/>
      <c r="AB1467" s="123"/>
      <c r="AC1467" s="123"/>
      <c r="AD1467" s="123"/>
      <c r="AE1467" s="123"/>
    </row>
    <row r="1468">
      <c r="A1468" s="127">
        <v>14945.0</v>
      </c>
      <c r="B1468" s="2" t="s">
        <v>6461</v>
      </c>
      <c r="C1468" s="124" t="b">
        <v>0</v>
      </c>
      <c r="D1468" s="3" t="s">
        <v>6461</v>
      </c>
      <c r="E1468" s="128" t="str">
        <f t="shared" si="43"/>
        <v>#VALUE!</v>
      </c>
      <c r="F1468" s="128" t="str">
        <f t="shared" si="44"/>
        <v>#VALUE!</v>
      </c>
      <c r="G1468" s="128" t="str">
        <f t="shared" si="45"/>
        <v>#VALUE!</v>
      </c>
      <c r="H1468" s="128" t="str">
        <f t="shared" si="46"/>
        <v>#VALUE!</v>
      </c>
      <c r="I1468" s="128" t="str">
        <f t="shared" si="47"/>
        <v>#VALUE!</v>
      </c>
      <c r="J1468" s="128" t="str">
        <f t="shared" si="48"/>
        <v>#VALUE!</v>
      </c>
      <c r="K1468" s="128" t="str">
        <f t="shared" si="49"/>
        <v>#VALUE!</v>
      </c>
      <c r="L1468" s="128" t="str">
        <f t="shared" si="50"/>
        <v>#VALUE!</v>
      </c>
      <c r="M1468" s="128" t="str">
        <f t="shared" si="51"/>
        <v>#VALUE!</v>
      </c>
      <c r="N1468" s="128" t="str">
        <f t="shared" si="52"/>
        <v>#VALUE!</v>
      </c>
      <c r="O1468" s="128" t="str">
        <f t="shared" si="53"/>
        <v>#VALUE!</v>
      </c>
      <c r="P1468" s="4" t="str">
        <f t="shared" si="12"/>
        <v>NO RX</v>
      </c>
      <c r="Q1468" s="4" t="b">
        <v>0</v>
      </c>
      <c r="R1468" s="4" t="str">
        <f t="shared" si="54"/>
        <v>LOW</v>
      </c>
      <c r="S1468" s="3"/>
      <c r="T1468" s="3" t="str">
        <f t="shared" si="42"/>
        <v> - </v>
      </c>
      <c r="U1468" s="4" t="str">
        <f t="shared" si="15"/>
        <v>DUE COMM</v>
      </c>
      <c r="V1468" s="4" t="str">
        <f t="shared" si="16"/>
        <v> </v>
      </c>
      <c r="W1468" s="123"/>
      <c r="X1468" s="123"/>
      <c r="Y1468" s="123"/>
      <c r="Z1468" s="123"/>
      <c r="AA1468" s="123"/>
      <c r="AB1468" s="123"/>
      <c r="AC1468" s="123"/>
      <c r="AD1468" s="123"/>
      <c r="AE1468" s="123"/>
    </row>
    <row r="1469">
      <c r="A1469" s="127">
        <v>14946.0</v>
      </c>
      <c r="B1469" s="2" t="s">
        <v>6461</v>
      </c>
      <c r="C1469" s="122" t="b">
        <v>0</v>
      </c>
      <c r="D1469" s="3" t="s">
        <v>6461</v>
      </c>
      <c r="E1469" s="128" t="str">
        <f t="shared" si="43"/>
        <v>#VALUE!</v>
      </c>
      <c r="F1469" s="128" t="str">
        <f t="shared" si="44"/>
        <v>#VALUE!</v>
      </c>
      <c r="G1469" s="128" t="str">
        <f t="shared" si="45"/>
        <v>#VALUE!</v>
      </c>
      <c r="H1469" s="128" t="str">
        <f t="shared" si="46"/>
        <v>#VALUE!</v>
      </c>
      <c r="I1469" s="128" t="str">
        <f t="shared" si="47"/>
        <v>#VALUE!</v>
      </c>
      <c r="J1469" s="128" t="str">
        <f t="shared" si="48"/>
        <v>#VALUE!</v>
      </c>
      <c r="K1469" s="128" t="str">
        <f t="shared" si="49"/>
        <v>#VALUE!</v>
      </c>
      <c r="L1469" s="128" t="str">
        <f t="shared" si="50"/>
        <v>#VALUE!</v>
      </c>
      <c r="M1469" s="128" t="str">
        <f t="shared" si="51"/>
        <v>#VALUE!</v>
      </c>
      <c r="N1469" s="128" t="str">
        <f t="shared" si="52"/>
        <v>#VALUE!</v>
      </c>
      <c r="O1469" s="128" t="str">
        <f t="shared" si="53"/>
        <v>#VALUE!</v>
      </c>
      <c r="P1469" s="4" t="str">
        <f t="shared" si="12"/>
        <v>NO RX</v>
      </c>
      <c r="Q1469" s="4" t="b">
        <v>0</v>
      </c>
      <c r="R1469" s="4" t="str">
        <f t="shared" si="54"/>
        <v>LOW</v>
      </c>
      <c r="S1469" s="3"/>
      <c r="T1469" s="3" t="str">
        <f t="shared" si="42"/>
        <v> - </v>
      </c>
      <c r="U1469" s="4" t="str">
        <f t="shared" si="15"/>
        <v>DUE COMM</v>
      </c>
      <c r="V1469" s="4" t="str">
        <f t="shared" si="16"/>
        <v> </v>
      </c>
      <c r="W1469" s="123"/>
      <c r="X1469" s="123"/>
      <c r="Y1469" s="123"/>
      <c r="Z1469" s="123"/>
      <c r="AA1469" s="123"/>
      <c r="AB1469" s="123"/>
      <c r="AC1469" s="123"/>
      <c r="AD1469" s="123"/>
      <c r="AE1469" s="123"/>
    </row>
    <row r="1470">
      <c r="A1470" s="127">
        <v>14947.0</v>
      </c>
      <c r="B1470" s="2" t="s">
        <v>6461</v>
      </c>
      <c r="C1470" s="124" t="b">
        <v>0</v>
      </c>
      <c r="D1470" s="3" t="s">
        <v>6461</v>
      </c>
      <c r="E1470" s="128" t="str">
        <f t="shared" si="43"/>
        <v>#VALUE!</v>
      </c>
      <c r="F1470" s="128" t="str">
        <f t="shared" si="44"/>
        <v>#VALUE!</v>
      </c>
      <c r="G1470" s="128" t="str">
        <f t="shared" si="45"/>
        <v>#VALUE!</v>
      </c>
      <c r="H1470" s="128" t="str">
        <f t="shared" si="46"/>
        <v>#VALUE!</v>
      </c>
      <c r="I1470" s="128" t="str">
        <f t="shared" si="47"/>
        <v>#VALUE!</v>
      </c>
      <c r="J1470" s="128" t="str">
        <f t="shared" si="48"/>
        <v>#VALUE!</v>
      </c>
      <c r="K1470" s="128" t="str">
        <f t="shared" si="49"/>
        <v>#VALUE!</v>
      </c>
      <c r="L1470" s="128" t="str">
        <f t="shared" si="50"/>
        <v>#VALUE!</v>
      </c>
      <c r="M1470" s="128" t="str">
        <f t="shared" si="51"/>
        <v>#VALUE!</v>
      </c>
      <c r="N1470" s="128" t="str">
        <f t="shared" si="52"/>
        <v>#VALUE!</v>
      </c>
      <c r="O1470" s="128" t="str">
        <f t="shared" si="53"/>
        <v>#VALUE!</v>
      </c>
      <c r="P1470" s="4" t="str">
        <f t="shared" si="12"/>
        <v>NO RX</v>
      </c>
      <c r="Q1470" s="4" t="b">
        <v>0</v>
      </c>
      <c r="R1470" s="4" t="str">
        <f t="shared" si="54"/>
        <v>LOW</v>
      </c>
      <c r="S1470" s="3"/>
      <c r="T1470" s="3" t="str">
        <f t="shared" si="42"/>
        <v> - </v>
      </c>
      <c r="U1470" s="4" t="str">
        <f t="shared" si="15"/>
        <v>DUE COMM</v>
      </c>
      <c r="V1470" s="4" t="str">
        <f t="shared" si="16"/>
        <v> </v>
      </c>
      <c r="W1470" s="123"/>
      <c r="X1470" s="123"/>
      <c r="Y1470" s="123"/>
      <c r="Z1470" s="123"/>
      <c r="AA1470" s="123"/>
      <c r="AB1470" s="123"/>
      <c r="AC1470" s="123"/>
      <c r="AD1470" s="123"/>
      <c r="AE1470" s="123"/>
    </row>
    <row r="1471">
      <c r="A1471" s="127">
        <v>14948.0</v>
      </c>
      <c r="B1471" s="2" t="s">
        <v>6483</v>
      </c>
      <c r="C1471" s="124" t="b">
        <v>0</v>
      </c>
      <c r="D1471" s="3" t="s">
        <v>6461</v>
      </c>
      <c r="E1471" s="128" t="str">
        <f t="shared" si="43"/>
        <v>#VALUE!</v>
      </c>
      <c r="F1471" s="128" t="str">
        <f t="shared" si="44"/>
        <v>#VALUE!</v>
      </c>
      <c r="G1471" s="128" t="str">
        <f t="shared" si="45"/>
        <v>#VALUE!</v>
      </c>
      <c r="H1471" s="128" t="str">
        <f t="shared" si="46"/>
        <v>#VALUE!</v>
      </c>
      <c r="I1471" s="128" t="str">
        <f t="shared" si="47"/>
        <v>#VALUE!</v>
      </c>
      <c r="J1471" s="128" t="str">
        <f t="shared" si="48"/>
        <v>#VALUE!</v>
      </c>
      <c r="K1471" s="128" t="str">
        <f t="shared" si="49"/>
        <v>#VALUE!</v>
      </c>
      <c r="L1471" s="128" t="str">
        <f t="shared" si="50"/>
        <v>#VALUE!</v>
      </c>
      <c r="M1471" s="128" t="str">
        <f t="shared" si="51"/>
        <v>#VALUE!</v>
      </c>
      <c r="N1471" s="128" t="str">
        <f t="shared" si="52"/>
        <v>#VALUE!</v>
      </c>
      <c r="O1471" s="128" t="str">
        <f t="shared" si="53"/>
        <v>#VALUE!</v>
      </c>
      <c r="P1471" s="4" t="str">
        <f t="shared" si="12"/>
        <v>NO RX</v>
      </c>
      <c r="Q1471" s="4" t="b">
        <v>0</v>
      </c>
      <c r="R1471" s="4" t="str">
        <f t="shared" si="54"/>
        <v>LOW</v>
      </c>
      <c r="S1471" s="3"/>
      <c r="T1471" s="3" t="str">
        <f t="shared" si="42"/>
        <v> - </v>
      </c>
      <c r="U1471" s="4" t="str">
        <f t="shared" si="15"/>
        <v>DUE COMM</v>
      </c>
      <c r="V1471" s="4" t="str">
        <f t="shared" si="16"/>
        <v> </v>
      </c>
      <c r="W1471" s="123"/>
      <c r="X1471" s="123"/>
      <c r="Y1471" s="123"/>
      <c r="Z1471" s="123"/>
      <c r="AA1471" s="123"/>
      <c r="AB1471" s="123"/>
      <c r="AC1471" s="123"/>
      <c r="AD1471" s="123"/>
      <c r="AE1471" s="123"/>
    </row>
    <row r="1472">
      <c r="A1472" s="130">
        <v>14950.0</v>
      </c>
      <c r="B1472" s="131" t="s">
        <v>6949</v>
      </c>
      <c r="C1472" s="132" t="b">
        <v>1</v>
      </c>
      <c r="D1472" s="133">
        <v>44461.0</v>
      </c>
      <c r="E1472" s="128" t="str">
        <f t="shared" si="43"/>
        <v>#VALUE!</v>
      </c>
      <c r="F1472" s="134" t="str">
        <f t="shared" si="44"/>
        <v>OPI RX</v>
      </c>
      <c r="G1472" s="128" t="str">
        <f t="shared" si="45"/>
        <v>#VALUE!</v>
      </c>
      <c r="H1472" s="128" t="str">
        <f t="shared" si="46"/>
        <v>#VALUE!</v>
      </c>
      <c r="I1472" s="128" t="str">
        <f t="shared" si="47"/>
        <v>#VALUE!</v>
      </c>
      <c r="J1472" s="128" t="str">
        <f t="shared" si="48"/>
        <v>#VALUE!</v>
      </c>
      <c r="K1472" s="128" t="str">
        <f t="shared" si="49"/>
        <v>#VALUE!</v>
      </c>
      <c r="L1472" s="128" t="str">
        <f t="shared" si="50"/>
        <v>#VALUE!</v>
      </c>
      <c r="M1472" s="128" t="str">
        <f t="shared" si="51"/>
        <v>#VALUE!</v>
      </c>
      <c r="N1472" s="128" t="str">
        <f t="shared" si="52"/>
        <v>#VALUE!</v>
      </c>
      <c r="O1472" s="128" t="str">
        <f t="shared" si="53"/>
        <v>#VALUE!</v>
      </c>
      <c r="P1472" s="135" t="str">
        <f t="shared" si="12"/>
        <v>OPIOIDS</v>
      </c>
      <c r="Q1472" s="4" t="b">
        <v>0</v>
      </c>
      <c r="R1472" s="4" t="str">
        <f t="shared" si="54"/>
        <v>LOW</v>
      </c>
      <c r="S1472" s="3"/>
      <c r="T1472" s="136">
        <f t="shared" si="42"/>
        <v>44461</v>
      </c>
      <c r="U1472" s="4" t="str">
        <f t="shared" si="15"/>
        <v>DUE COMM</v>
      </c>
      <c r="V1472" s="4" t="str">
        <f t="shared" si="16"/>
        <v> </v>
      </c>
      <c r="W1472" s="123"/>
      <c r="X1472" s="123"/>
      <c r="Y1472" s="123"/>
      <c r="Z1472" s="123"/>
      <c r="AA1472" s="123"/>
      <c r="AB1472" s="123"/>
      <c r="AC1472" s="123"/>
      <c r="AD1472" s="123"/>
      <c r="AE1472" s="123"/>
    </row>
    <row r="1473">
      <c r="A1473" s="127">
        <v>14952.0</v>
      </c>
      <c r="B1473" s="2" t="s">
        <v>6461</v>
      </c>
      <c r="C1473" s="122" t="b">
        <v>0</v>
      </c>
      <c r="D1473" s="3" t="s">
        <v>6461</v>
      </c>
      <c r="E1473" s="128" t="str">
        <f t="shared" si="43"/>
        <v>#VALUE!</v>
      </c>
      <c r="F1473" s="128" t="str">
        <f t="shared" si="44"/>
        <v>#VALUE!</v>
      </c>
      <c r="G1473" s="128" t="str">
        <f t="shared" si="45"/>
        <v>#VALUE!</v>
      </c>
      <c r="H1473" s="128" t="str">
        <f t="shared" si="46"/>
        <v>#VALUE!</v>
      </c>
      <c r="I1473" s="128" t="str">
        <f t="shared" si="47"/>
        <v>#VALUE!</v>
      </c>
      <c r="J1473" s="128" t="str">
        <f t="shared" si="48"/>
        <v>#VALUE!</v>
      </c>
      <c r="K1473" s="128" t="str">
        <f t="shared" si="49"/>
        <v>#VALUE!</v>
      </c>
      <c r="L1473" s="128" t="str">
        <f t="shared" si="50"/>
        <v>#VALUE!</v>
      </c>
      <c r="M1473" s="128" t="str">
        <f t="shared" si="51"/>
        <v>#VALUE!</v>
      </c>
      <c r="N1473" s="128" t="str">
        <f t="shared" si="52"/>
        <v>#VALUE!</v>
      </c>
      <c r="O1473" s="128" t="str">
        <f t="shared" si="53"/>
        <v>#VALUE!</v>
      </c>
      <c r="P1473" s="4" t="str">
        <f t="shared" si="12"/>
        <v>NO RX</v>
      </c>
      <c r="Q1473" s="4" t="b">
        <v>0</v>
      </c>
      <c r="R1473" s="4" t="str">
        <f t="shared" si="54"/>
        <v>LOW</v>
      </c>
      <c r="S1473" s="3"/>
      <c r="T1473" s="3" t="str">
        <f t="shared" si="42"/>
        <v> - </v>
      </c>
      <c r="U1473" s="4" t="str">
        <f t="shared" si="15"/>
        <v>DUE COMM</v>
      </c>
      <c r="V1473" s="4" t="str">
        <f t="shared" si="16"/>
        <v> </v>
      </c>
      <c r="W1473" s="123"/>
      <c r="X1473" s="123"/>
      <c r="Y1473" s="123"/>
      <c r="Z1473" s="123"/>
      <c r="AA1473" s="123"/>
      <c r="AB1473" s="123"/>
      <c r="AC1473" s="123"/>
      <c r="AD1473" s="123"/>
      <c r="AE1473" s="123"/>
    </row>
    <row r="1474">
      <c r="A1474" s="127">
        <v>14954.0</v>
      </c>
      <c r="B1474" s="2" t="s">
        <v>6461</v>
      </c>
      <c r="C1474" s="124" t="b">
        <v>0</v>
      </c>
      <c r="D1474" s="3" t="s">
        <v>6461</v>
      </c>
      <c r="E1474" s="128" t="str">
        <f t="shared" si="43"/>
        <v>#VALUE!</v>
      </c>
      <c r="F1474" s="128" t="str">
        <f t="shared" si="44"/>
        <v>#VALUE!</v>
      </c>
      <c r="G1474" s="128" t="str">
        <f t="shared" si="45"/>
        <v>#VALUE!</v>
      </c>
      <c r="H1474" s="128" t="str">
        <f t="shared" si="46"/>
        <v>#VALUE!</v>
      </c>
      <c r="I1474" s="128" t="str">
        <f t="shared" si="47"/>
        <v>#VALUE!</v>
      </c>
      <c r="J1474" s="128" t="str">
        <f t="shared" si="48"/>
        <v>#VALUE!</v>
      </c>
      <c r="K1474" s="128" t="str">
        <f t="shared" si="49"/>
        <v>#VALUE!</v>
      </c>
      <c r="L1474" s="128" t="str">
        <f t="shared" si="50"/>
        <v>#VALUE!</v>
      </c>
      <c r="M1474" s="128" t="str">
        <f t="shared" si="51"/>
        <v>#VALUE!</v>
      </c>
      <c r="N1474" s="128" t="str">
        <f t="shared" si="52"/>
        <v>#VALUE!</v>
      </c>
      <c r="O1474" s="128" t="str">
        <f t="shared" si="53"/>
        <v>#VALUE!</v>
      </c>
      <c r="P1474" s="4" t="str">
        <f t="shared" si="12"/>
        <v>NO RX</v>
      </c>
      <c r="Q1474" s="4" t="b">
        <v>0</v>
      </c>
      <c r="R1474" s="4" t="str">
        <f t="shared" si="54"/>
        <v>LOW</v>
      </c>
      <c r="S1474" s="3"/>
      <c r="T1474" s="3" t="str">
        <f t="shared" si="42"/>
        <v> - </v>
      </c>
      <c r="U1474" s="4" t="str">
        <f t="shared" si="15"/>
        <v>DUE COMM</v>
      </c>
      <c r="V1474" s="4" t="str">
        <f t="shared" si="16"/>
        <v> </v>
      </c>
      <c r="W1474" s="123"/>
      <c r="X1474" s="123"/>
      <c r="Y1474" s="123"/>
      <c r="Z1474" s="123"/>
      <c r="AA1474" s="123"/>
      <c r="AB1474" s="123"/>
      <c r="AC1474" s="123"/>
      <c r="AD1474" s="123"/>
      <c r="AE1474" s="123"/>
    </row>
    <row r="1475">
      <c r="A1475" s="130">
        <v>14955.0</v>
      </c>
      <c r="B1475" s="131" t="s">
        <v>6650</v>
      </c>
      <c r="C1475" s="132" t="b">
        <v>1</v>
      </c>
      <c r="D1475" s="133">
        <v>44454.0</v>
      </c>
      <c r="E1475" s="128" t="str">
        <f t="shared" si="43"/>
        <v>#VALUE!</v>
      </c>
      <c r="F1475" s="128" t="str">
        <f t="shared" si="44"/>
        <v>#VALUE!</v>
      </c>
      <c r="G1475" s="128" t="str">
        <f t="shared" si="45"/>
        <v>#VALUE!</v>
      </c>
      <c r="H1475" s="128" t="str">
        <f t="shared" si="46"/>
        <v>#VALUE!</v>
      </c>
      <c r="I1475" s="134" t="str">
        <f t="shared" si="47"/>
        <v>OPI RX</v>
      </c>
      <c r="J1475" s="128" t="str">
        <f t="shared" si="48"/>
        <v>#VALUE!</v>
      </c>
      <c r="K1475" s="128" t="str">
        <f t="shared" si="49"/>
        <v>#VALUE!</v>
      </c>
      <c r="L1475" s="128" t="str">
        <f t="shared" si="50"/>
        <v>#VALUE!</v>
      </c>
      <c r="M1475" s="128" t="str">
        <f t="shared" si="51"/>
        <v>#VALUE!</v>
      </c>
      <c r="N1475" s="128" t="str">
        <f t="shared" si="52"/>
        <v>#VALUE!</v>
      </c>
      <c r="O1475" s="128" t="str">
        <f t="shared" si="53"/>
        <v>#VALUE!</v>
      </c>
      <c r="P1475" s="135" t="str">
        <f t="shared" si="12"/>
        <v>OPIOIDS</v>
      </c>
      <c r="Q1475" s="4" t="b">
        <v>0</v>
      </c>
      <c r="R1475" s="4" t="str">
        <f t="shared" si="54"/>
        <v>LOW</v>
      </c>
      <c r="S1475" s="3"/>
      <c r="T1475" s="136">
        <f t="shared" si="42"/>
        <v>44454</v>
      </c>
      <c r="U1475" s="4" t="str">
        <f t="shared" si="15"/>
        <v>DUE COMM</v>
      </c>
      <c r="V1475" s="4" t="str">
        <f t="shared" si="16"/>
        <v> </v>
      </c>
      <c r="W1475" s="123"/>
      <c r="X1475" s="123"/>
      <c r="Y1475" s="123"/>
      <c r="Z1475" s="123"/>
      <c r="AA1475" s="123"/>
      <c r="AB1475" s="123"/>
      <c r="AC1475" s="123"/>
      <c r="AD1475" s="123"/>
      <c r="AE1475" s="123"/>
    </row>
    <row r="1476">
      <c r="A1476" s="127">
        <v>14958.0</v>
      </c>
      <c r="B1476" s="2" t="s">
        <v>6461</v>
      </c>
      <c r="C1476" s="122" t="b">
        <v>0</v>
      </c>
      <c r="D1476" s="3" t="s">
        <v>6461</v>
      </c>
      <c r="E1476" s="128" t="str">
        <f t="shared" si="43"/>
        <v>#VALUE!</v>
      </c>
      <c r="F1476" s="128" t="str">
        <f t="shared" si="44"/>
        <v>#VALUE!</v>
      </c>
      <c r="G1476" s="128" t="str">
        <f t="shared" si="45"/>
        <v>#VALUE!</v>
      </c>
      <c r="H1476" s="128" t="str">
        <f t="shared" si="46"/>
        <v>#VALUE!</v>
      </c>
      <c r="I1476" s="128" t="str">
        <f t="shared" si="47"/>
        <v>#VALUE!</v>
      </c>
      <c r="J1476" s="128" t="str">
        <f t="shared" si="48"/>
        <v>#VALUE!</v>
      </c>
      <c r="K1476" s="128" t="str">
        <f t="shared" si="49"/>
        <v>#VALUE!</v>
      </c>
      <c r="L1476" s="128" t="str">
        <f t="shared" si="50"/>
        <v>#VALUE!</v>
      </c>
      <c r="M1476" s="128" t="str">
        <f t="shared" si="51"/>
        <v>#VALUE!</v>
      </c>
      <c r="N1476" s="128" t="str">
        <f t="shared" si="52"/>
        <v>#VALUE!</v>
      </c>
      <c r="O1476" s="128" t="str">
        <f t="shared" si="53"/>
        <v>#VALUE!</v>
      </c>
      <c r="P1476" s="4" t="str">
        <f t="shared" si="12"/>
        <v>NO RX</v>
      </c>
      <c r="Q1476" s="2" t="b">
        <v>0</v>
      </c>
      <c r="R1476" s="4" t="str">
        <f t="shared" si="54"/>
        <v>LOW</v>
      </c>
      <c r="S1476" s="3"/>
      <c r="T1476" s="3" t="str">
        <f t="shared" si="42"/>
        <v> - </v>
      </c>
      <c r="U1476" s="4" t="str">
        <f t="shared" si="15"/>
        <v>DUE COMM</v>
      </c>
      <c r="V1476" s="4" t="str">
        <f t="shared" si="16"/>
        <v> </v>
      </c>
      <c r="W1476" s="123"/>
      <c r="X1476" s="123"/>
      <c r="Y1476" s="123"/>
      <c r="Z1476" s="123"/>
      <c r="AA1476" s="123"/>
      <c r="AB1476" s="123"/>
      <c r="AC1476" s="123"/>
      <c r="AD1476" s="123"/>
      <c r="AE1476" s="123"/>
    </row>
    <row r="1477">
      <c r="A1477" s="130">
        <v>14959.0</v>
      </c>
      <c r="B1477" s="131" t="s">
        <v>6508</v>
      </c>
      <c r="C1477" s="139" t="b">
        <v>1</v>
      </c>
      <c r="D1477" s="133">
        <v>44439.0</v>
      </c>
      <c r="E1477" s="128" t="str">
        <f t="shared" si="43"/>
        <v>#VALUE!</v>
      </c>
      <c r="F1477" s="128" t="str">
        <f t="shared" si="44"/>
        <v>#VALUE!</v>
      </c>
      <c r="G1477" s="128" t="str">
        <f t="shared" si="45"/>
        <v>#VALUE!</v>
      </c>
      <c r="H1477" s="128" t="str">
        <f t="shared" si="46"/>
        <v>#VALUE!</v>
      </c>
      <c r="I1477" s="128" t="str">
        <f t="shared" si="47"/>
        <v>#VALUE!</v>
      </c>
      <c r="J1477" s="128" t="str">
        <f t="shared" si="48"/>
        <v>#VALUE!</v>
      </c>
      <c r="K1477" s="128" t="str">
        <f t="shared" si="49"/>
        <v>#VALUE!</v>
      </c>
      <c r="L1477" s="128" t="str">
        <f t="shared" si="50"/>
        <v>#VALUE!</v>
      </c>
      <c r="M1477" s="128" t="str">
        <f t="shared" si="51"/>
        <v>#VALUE!</v>
      </c>
      <c r="N1477" s="128" t="str">
        <f t="shared" si="52"/>
        <v>#VALUE!</v>
      </c>
      <c r="O1477" s="128" t="str">
        <f t="shared" si="53"/>
        <v>#VALUE!</v>
      </c>
      <c r="P1477" s="4" t="str">
        <f t="shared" si="12"/>
        <v>NO RX</v>
      </c>
      <c r="Q1477" s="4" t="b">
        <v>0</v>
      </c>
      <c r="R1477" s="4" t="str">
        <f t="shared" si="54"/>
        <v>LOW</v>
      </c>
      <c r="S1477" s="3"/>
      <c r="T1477" s="136">
        <f t="shared" si="42"/>
        <v>44439</v>
      </c>
      <c r="U1477" s="4" t="str">
        <f t="shared" si="15"/>
        <v>DUE COMM</v>
      </c>
      <c r="V1477" s="4" t="str">
        <f t="shared" si="16"/>
        <v> </v>
      </c>
      <c r="W1477" s="123"/>
      <c r="X1477" s="123"/>
      <c r="Y1477" s="123"/>
      <c r="Z1477" s="123"/>
      <c r="AA1477" s="123"/>
      <c r="AB1477" s="123"/>
      <c r="AC1477" s="123"/>
      <c r="AD1477" s="123"/>
      <c r="AE1477" s="123"/>
    </row>
    <row r="1478">
      <c r="A1478" s="155">
        <v>14960.0</v>
      </c>
      <c r="B1478" s="4" t="s">
        <v>6465</v>
      </c>
      <c r="C1478" s="154" t="b">
        <v>1</v>
      </c>
      <c r="D1478" s="147">
        <v>44577.0</v>
      </c>
      <c r="E1478" s="134" t="str">
        <f t="shared" si="43"/>
        <v>OPI RX</v>
      </c>
      <c r="F1478" s="128" t="str">
        <f t="shared" si="44"/>
        <v>#VALUE!</v>
      </c>
      <c r="G1478" s="128" t="str">
        <f t="shared" si="45"/>
        <v>#VALUE!</v>
      </c>
      <c r="H1478" s="128" t="str">
        <f t="shared" si="46"/>
        <v>#VALUE!</v>
      </c>
      <c r="I1478" s="128" t="str">
        <f t="shared" si="47"/>
        <v>#VALUE!</v>
      </c>
      <c r="J1478" s="128" t="str">
        <f t="shared" si="48"/>
        <v>#VALUE!</v>
      </c>
      <c r="K1478" s="128" t="str">
        <f t="shared" si="49"/>
        <v>#VALUE!</v>
      </c>
      <c r="L1478" s="128" t="str">
        <f t="shared" si="50"/>
        <v>#VALUE!</v>
      </c>
      <c r="M1478" s="128" t="str">
        <f t="shared" si="51"/>
        <v>#VALUE!</v>
      </c>
      <c r="N1478" s="128" t="str">
        <f t="shared" si="52"/>
        <v>#VALUE!</v>
      </c>
      <c r="O1478" s="128" t="str">
        <f t="shared" si="53"/>
        <v>#VALUE!</v>
      </c>
      <c r="P1478" s="135" t="str">
        <f t="shared" si="12"/>
        <v>OPIOIDS</v>
      </c>
      <c r="Q1478" s="4" t="b">
        <v>0</v>
      </c>
      <c r="R1478" s="4" t="str">
        <f t="shared" si="54"/>
        <v>LOW</v>
      </c>
      <c r="S1478" s="3"/>
      <c r="T1478" s="3">
        <f t="shared" si="42"/>
        <v>44577</v>
      </c>
      <c r="U1478" s="4" t="str">
        <f t="shared" si="15"/>
        <v>DUE COMM</v>
      </c>
      <c r="V1478" s="4" t="str">
        <f t="shared" si="16"/>
        <v> </v>
      </c>
      <c r="W1478" s="123"/>
      <c r="X1478" s="123"/>
      <c r="Y1478" s="123"/>
      <c r="Z1478" s="123"/>
      <c r="AA1478" s="123"/>
      <c r="AB1478" s="123"/>
      <c r="AC1478" s="123"/>
      <c r="AD1478" s="123"/>
      <c r="AE1478" s="123"/>
    </row>
    <row r="1479">
      <c r="A1479" s="127">
        <v>14965.0</v>
      </c>
      <c r="B1479" s="2" t="s">
        <v>6461</v>
      </c>
      <c r="C1479" s="124" t="b">
        <v>0</v>
      </c>
      <c r="D1479" s="3" t="s">
        <v>6461</v>
      </c>
      <c r="E1479" s="128" t="str">
        <f t="shared" si="43"/>
        <v>#VALUE!</v>
      </c>
      <c r="F1479" s="128" t="str">
        <f t="shared" si="44"/>
        <v>#VALUE!</v>
      </c>
      <c r="G1479" s="128" t="str">
        <f t="shared" si="45"/>
        <v>#VALUE!</v>
      </c>
      <c r="H1479" s="128" t="str">
        <f t="shared" si="46"/>
        <v>#VALUE!</v>
      </c>
      <c r="I1479" s="128" t="str">
        <f t="shared" si="47"/>
        <v>#VALUE!</v>
      </c>
      <c r="J1479" s="128" t="str">
        <f t="shared" si="48"/>
        <v>#VALUE!</v>
      </c>
      <c r="K1479" s="128" t="str">
        <f t="shared" si="49"/>
        <v>#VALUE!</v>
      </c>
      <c r="L1479" s="128" t="str">
        <f t="shared" si="50"/>
        <v>#VALUE!</v>
      </c>
      <c r="M1479" s="128" t="str">
        <f t="shared" si="51"/>
        <v>#VALUE!</v>
      </c>
      <c r="N1479" s="128" t="str">
        <f t="shared" si="52"/>
        <v>#VALUE!</v>
      </c>
      <c r="O1479" s="128" t="str">
        <f t="shared" si="53"/>
        <v>#VALUE!</v>
      </c>
      <c r="P1479" s="4" t="str">
        <f t="shared" si="12"/>
        <v>NO RX</v>
      </c>
      <c r="Q1479" s="4" t="b">
        <v>0</v>
      </c>
      <c r="R1479" s="4" t="str">
        <f t="shared" si="54"/>
        <v>LOW</v>
      </c>
      <c r="S1479" s="3"/>
      <c r="T1479" s="3" t="str">
        <f t="shared" si="42"/>
        <v> - </v>
      </c>
      <c r="U1479" s="4" t="str">
        <f t="shared" si="15"/>
        <v>DUE COMM</v>
      </c>
      <c r="V1479" s="4" t="str">
        <f t="shared" si="16"/>
        <v> </v>
      </c>
      <c r="W1479" s="123"/>
      <c r="X1479" s="123"/>
      <c r="Y1479" s="123"/>
      <c r="Z1479" s="123"/>
      <c r="AA1479" s="123"/>
      <c r="AB1479" s="123"/>
      <c r="AC1479" s="123"/>
      <c r="AD1479" s="123"/>
      <c r="AE1479" s="123"/>
    </row>
    <row r="1480">
      <c r="A1480" s="127">
        <v>14966.0</v>
      </c>
      <c r="B1480" s="2" t="s">
        <v>6486</v>
      </c>
      <c r="C1480" s="122" t="b">
        <v>0</v>
      </c>
      <c r="D1480" s="3" t="s">
        <v>6461</v>
      </c>
      <c r="E1480" s="128" t="str">
        <f t="shared" si="43"/>
        <v>#VALUE!</v>
      </c>
      <c r="F1480" s="128" t="str">
        <f t="shared" si="44"/>
        <v>#VALUE!</v>
      </c>
      <c r="G1480" s="128" t="str">
        <f t="shared" si="45"/>
        <v>#VALUE!</v>
      </c>
      <c r="H1480" s="128" t="str">
        <f t="shared" si="46"/>
        <v>#VALUE!</v>
      </c>
      <c r="I1480" s="128" t="str">
        <f t="shared" si="47"/>
        <v>#VALUE!</v>
      </c>
      <c r="J1480" s="128" t="str">
        <f t="shared" si="48"/>
        <v>#VALUE!</v>
      </c>
      <c r="K1480" s="128" t="str">
        <f t="shared" si="49"/>
        <v>#VALUE!</v>
      </c>
      <c r="L1480" s="128" t="str">
        <f t="shared" si="50"/>
        <v>#VALUE!</v>
      </c>
      <c r="M1480" s="134" t="str">
        <f t="shared" si="51"/>
        <v>OPI RX</v>
      </c>
      <c r="N1480" s="128" t="str">
        <f t="shared" si="52"/>
        <v>#VALUE!</v>
      </c>
      <c r="O1480" s="128" t="str">
        <f t="shared" si="53"/>
        <v>#VALUE!</v>
      </c>
      <c r="P1480" s="135" t="str">
        <f t="shared" si="12"/>
        <v>OPIOIDS</v>
      </c>
      <c r="Q1480" s="4" t="b">
        <v>0</v>
      </c>
      <c r="R1480" s="4" t="str">
        <f t="shared" si="54"/>
        <v>LOW</v>
      </c>
      <c r="S1480" s="3"/>
      <c r="T1480" s="3" t="str">
        <f t="shared" si="42"/>
        <v> - </v>
      </c>
      <c r="U1480" s="4" t="str">
        <f t="shared" si="15"/>
        <v>DUE COMM</v>
      </c>
      <c r="V1480" s="4" t="str">
        <f t="shared" si="16"/>
        <v> </v>
      </c>
      <c r="W1480" s="123"/>
      <c r="X1480" s="123"/>
      <c r="Y1480" s="123"/>
      <c r="Z1480" s="123"/>
      <c r="AA1480" s="123"/>
      <c r="AB1480" s="123"/>
      <c r="AC1480" s="123"/>
      <c r="AD1480" s="123"/>
      <c r="AE1480" s="123"/>
    </row>
    <row r="1481">
      <c r="A1481" s="130">
        <v>14971.0</v>
      </c>
      <c r="B1481" s="131" t="s">
        <v>6794</v>
      </c>
      <c r="C1481" s="139" t="b">
        <v>1</v>
      </c>
      <c r="D1481" s="133">
        <v>44539.0</v>
      </c>
      <c r="E1481" s="128" t="str">
        <f t="shared" si="43"/>
        <v>#VALUE!</v>
      </c>
      <c r="F1481" s="128" t="str">
        <f t="shared" si="44"/>
        <v>#VALUE!</v>
      </c>
      <c r="G1481" s="128" t="str">
        <f t="shared" si="45"/>
        <v>#VALUE!</v>
      </c>
      <c r="H1481" s="134" t="str">
        <f t="shared" si="46"/>
        <v>OPI RX</v>
      </c>
      <c r="I1481" s="128" t="str">
        <f t="shared" si="47"/>
        <v>#VALUE!</v>
      </c>
      <c r="J1481" s="128" t="str">
        <f t="shared" si="48"/>
        <v>#VALUE!</v>
      </c>
      <c r="K1481" s="128" t="str">
        <f t="shared" si="49"/>
        <v>#VALUE!</v>
      </c>
      <c r="L1481" s="128" t="str">
        <f t="shared" si="50"/>
        <v>#VALUE!</v>
      </c>
      <c r="M1481" s="128" t="str">
        <f t="shared" si="51"/>
        <v>#VALUE!</v>
      </c>
      <c r="N1481" s="128" t="str">
        <f t="shared" si="52"/>
        <v>#VALUE!</v>
      </c>
      <c r="O1481" s="128" t="str">
        <f t="shared" si="53"/>
        <v>#VALUE!</v>
      </c>
      <c r="P1481" s="135" t="str">
        <f t="shared" si="12"/>
        <v>OPIOIDS</v>
      </c>
      <c r="Q1481" s="4" t="b">
        <v>0</v>
      </c>
      <c r="R1481" s="4" t="str">
        <f t="shared" si="54"/>
        <v>LOW</v>
      </c>
      <c r="S1481" s="3">
        <v>44320.0</v>
      </c>
      <c r="T1481" s="136">
        <f t="shared" si="42"/>
        <v>44539</v>
      </c>
      <c r="U1481" s="4" t="str">
        <f t="shared" si="15"/>
        <v> </v>
      </c>
      <c r="V1481" s="4" t="str">
        <f t="shared" si="16"/>
        <v> </v>
      </c>
      <c r="W1481" s="123"/>
      <c r="X1481" s="123"/>
      <c r="Y1481" s="123"/>
      <c r="Z1481" s="123"/>
      <c r="AA1481" s="123"/>
      <c r="AB1481" s="123"/>
      <c r="AC1481" s="123"/>
      <c r="AD1481" s="123"/>
      <c r="AE1481" s="123"/>
    </row>
    <row r="1482">
      <c r="A1482" s="130">
        <v>14972.0</v>
      </c>
      <c r="B1482" s="131" t="s">
        <v>6950</v>
      </c>
      <c r="C1482" s="139" t="b">
        <v>1</v>
      </c>
      <c r="D1482" s="133">
        <v>44535.0</v>
      </c>
      <c r="E1482" s="128" t="str">
        <f t="shared" si="43"/>
        <v>#VALUE!</v>
      </c>
      <c r="F1482" s="128" t="str">
        <f t="shared" si="44"/>
        <v>#VALUE!</v>
      </c>
      <c r="G1482" s="128" t="str">
        <f t="shared" si="45"/>
        <v>#VALUE!</v>
      </c>
      <c r="H1482" s="128" t="str">
        <f t="shared" si="46"/>
        <v>#VALUE!</v>
      </c>
      <c r="I1482" s="128" t="str">
        <f t="shared" si="47"/>
        <v>#VALUE!</v>
      </c>
      <c r="J1482" s="134" t="str">
        <f t="shared" si="48"/>
        <v>OPI RX</v>
      </c>
      <c r="K1482" s="128" t="str">
        <f t="shared" si="49"/>
        <v>#VALUE!</v>
      </c>
      <c r="L1482" s="128" t="str">
        <f t="shared" si="50"/>
        <v>#VALUE!</v>
      </c>
      <c r="M1482" s="128" t="str">
        <f t="shared" si="51"/>
        <v>#VALUE!</v>
      </c>
      <c r="N1482" s="128" t="str">
        <f t="shared" si="52"/>
        <v>#VALUE!</v>
      </c>
      <c r="O1482" s="128" t="str">
        <f t="shared" si="53"/>
        <v>#VALUE!</v>
      </c>
      <c r="P1482" s="135" t="str">
        <f t="shared" si="12"/>
        <v>OPIOIDS</v>
      </c>
      <c r="Q1482" s="4" t="b">
        <v>0</v>
      </c>
      <c r="R1482" s="4" t="str">
        <f t="shared" si="54"/>
        <v>LOW</v>
      </c>
      <c r="S1482" s="3">
        <v>44320.0</v>
      </c>
      <c r="T1482" s="136">
        <f t="shared" si="42"/>
        <v>44535</v>
      </c>
      <c r="U1482" s="4" t="str">
        <f t="shared" si="15"/>
        <v> </v>
      </c>
      <c r="V1482" s="4" t="str">
        <f t="shared" si="16"/>
        <v> </v>
      </c>
      <c r="W1482" s="123"/>
      <c r="X1482" s="123"/>
      <c r="Y1482" s="123"/>
      <c r="Z1482" s="123"/>
      <c r="AA1482" s="123"/>
      <c r="AB1482" s="123"/>
      <c r="AC1482" s="123"/>
      <c r="AD1482" s="123"/>
      <c r="AE1482" s="123"/>
    </row>
    <row r="1483">
      <c r="A1483" s="130">
        <v>14977.0</v>
      </c>
      <c r="B1483" s="131" t="s">
        <v>6719</v>
      </c>
      <c r="C1483" s="139" t="b">
        <v>1</v>
      </c>
      <c r="D1483" s="133">
        <v>44539.0</v>
      </c>
      <c r="E1483" s="128" t="str">
        <f t="shared" si="43"/>
        <v>#VALUE!</v>
      </c>
      <c r="F1483" s="128" t="str">
        <f t="shared" si="44"/>
        <v>#VALUE!</v>
      </c>
      <c r="G1483" s="134" t="str">
        <f t="shared" si="45"/>
        <v>OPI RX</v>
      </c>
      <c r="H1483" s="128" t="str">
        <f t="shared" si="46"/>
        <v>#VALUE!</v>
      </c>
      <c r="I1483" s="128" t="str">
        <f t="shared" si="47"/>
        <v>#VALUE!</v>
      </c>
      <c r="J1483" s="128" t="str">
        <f t="shared" si="48"/>
        <v>#VALUE!</v>
      </c>
      <c r="K1483" s="128" t="str">
        <f t="shared" si="49"/>
        <v>#VALUE!</v>
      </c>
      <c r="L1483" s="128" t="str">
        <f t="shared" si="50"/>
        <v>#VALUE!</v>
      </c>
      <c r="M1483" s="128" t="str">
        <f t="shared" si="51"/>
        <v>#VALUE!</v>
      </c>
      <c r="N1483" s="128" t="str">
        <f t="shared" si="52"/>
        <v>#VALUE!</v>
      </c>
      <c r="O1483" s="128" t="str">
        <f t="shared" si="53"/>
        <v>#VALUE!</v>
      </c>
      <c r="P1483" s="135" t="str">
        <f t="shared" si="12"/>
        <v>OPIOIDS</v>
      </c>
      <c r="Q1483" s="4" t="b">
        <v>0</v>
      </c>
      <c r="R1483" s="4" t="str">
        <f t="shared" si="54"/>
        <v>LOW</v>
      </c>
      <c r="S1483" s="3">
        <v>44326.0</v>
      </c>
      <c r="T1483" s="136">
        <f t="shared" si="42"/>
        <v>44539</v>
      </c>
      <c r="U1483" s="4" t="str">
        <f t="shared" si="15"/>
        <v> </v>
      </c>
      <c r="V1483" s="4" t="str">
        <f t="shared" si="16"/>
        <v> </v>
      </c>
      <c r="W1483" s="123"/>
      <c r="X1483" s="123"/>
      <c r="Y1483" s="123"/>
      <c r="Z1483" s="123"/>
      <c r="AA1483" s="123"/>
      <c r="AB1483" s="123"/>
      <c r="AC1483" s="123"/>
      <c r="AD1483" s="123"/>
      <c r="AE1483" s="123"/>
    </row>
    <row r="1484">
      <c r="A1484" s="130">
        <v>14978.0</v>
      </c>
      <c r="B1484" s="131" t="s">
        <v>6640</v>
      </c>
      <c r="C1484" s="132" t="b">
        <v>1</v>
      </c>
      <c r="D1484" s="133">
        <v>44557.0</v>
      </c>
      <c r="E1484" s="128" t="str">
        <f t="shared" si="43"/>
        <v>#VALUE!</v>
      </c>
      <c r="F1484" s="134" t="str">
        <f t="shared" si="44"/>
        <v>OPI RX</v>
      </c>
      <c r="G1484" s="128" t="str">
        <f t="shared" si="45"/>
        <v>#VALUE!</v>
      </c>
      <c r="H1484" s="128" t="str">
        <f t="shared" si="46"/>
        <v>#VALUE!</v>
      </c>
      <c r="I1484" s="128" t="str">
        <f t="shared" si="47"/>
        <v>#VALUE!</v>
      </c>
      <c r="J1484" s="128" t="str">
        <f t="shared" si="48"/>
        <v>#VALUE!</v>
      </c>
      <c r="K1484" s="128" t="str">
        <f t="shared" si="49"/>
        <v>#VALUE!</v>
      </c>
      <c r="L1484" s="128" t="str">
        <f t="shared" si="50"/>
        <v>#VALUE!</v>
      </c>
      <c r="M1484" s="128" t="str">
        <f t="shared" si="51"/>
        <v>#VALUE!</v>
      </c>
      <c r="N1484" s="128" t="str">
        <f t="shared" si="52"/>
        <v>#VALUE!</v>
      </c>
      <c r="O1484" s="128" t="str">
        <f t="shared" si="53"/>
        <v>#VALUE!</v>
      </c>
      <c r="P1484" s="135" t="str">
        <f t="shared" si="12"/>
        <v>OPIOIDS</v>
      </c>
      <c r="Q1484" s="4" t="b">
        <v>0</v>
      </c>
      <c r="R1484" s="4" t="str">
        <f t="shared" si="54"/>
        <v>LOW</v>
      </c>
      <c r="S1484" s="3">
        <v>44326.0</v>
      </c>
      <c r="T1484" s="136">
        <f t="shared" si="42"/>
        <v>44557</v>
      </c>
      <c r="U1484" s="4" t="str">
        <f t="shared" si="15"/>
        <v> </v>
      </c>
      <c r="V1484" s="4" t="str">
        <f t="shared" si="16"/>
        <v> </v>
      </c>
      <c r="W1484" s="123"/>
      <c r="X1484" s="123"/>
      <c r="Y1484" s="123"/>
      <c r="Z1484" s="123"/>
      <c r="AA1484" s="123"/>
      <c r="AB1484" s="123"/>
      <c r="AC1484" s="123"/>
      <c r="AD1484" s="123"/>
      <c r="AE1484" s="123"/>
    </row>
    <row r="1485">
      <c r="A1485" s="127">
        <v>14980.0</v>
      </c>
      <c r="B1485" s="2" t="s">
        <v>6594</v>
      </c>
      <c r="C1485" s="124" t="b">
        <v>0</v>
      </c>
      <c r="D1485" s="3" t="s">
        <v>6461</v>
      </c>
      <c r="E1485" s="134" t="str">
        <f t="shared" si="43"/>
        <v>OPI RX</v>
      </c>
      <c r="F1485" s="128" t="str">
        <f t="shared" si="44"/>
        <v>#VALUE!</v>
      </c>
      <c r="G1485" s="128" t="str">
        <f t="shared" si="45"/>
        <v>#VALUE!</v>
      </c>
      <c r="H1485" s="128" t="str">
        <f t="shared" si="46"/>
        <v>#VALUE!</v>
      </c>
      <c r="I1485" s="128" t="str">
        <f t="shared" si="47"/>
        <v>#VALUE!</v>
      </c>
      <c r="J1485" s="128" t="str">
        <f t="shared" si="48"/>
        <v>#VALUE!</v>
      </c>
      <c r="K1485" s="128" t="str">
        <f t="shared" si="49"/>
        <v>#VALUE!</v>
      </c>
      <c r="L1485" s="128" t="str">
        <f t="shared" si="50"/>
        <v>#VALUE!</v>
      </c>
      <c r="M1485" s="128" t="str">
        <f t="shared" si="51"/>
        <v>#VALUE!</v>
      </c>
      <c r="N1485" s="128" t="str">
        <f t="shared" si="52"/>
        <v>#VALUE!</v>
      </c>
      <c r="O1485" s="128" t="str">
        <f t="shared" si="53"/>
        <v>#VALUE!</v>
      </c>
      <c r="P1485" s="135" t="str">
        <f t="shared" si="12"/>
        <v>OPIOIDS</v>
      </c>
      <c r="Q1485" s="4" t="b">
        <v>1</v>
      </c>
      <c r="R1485" s="135" t="str">
        <f t="shared" si="54"/>
        <v>HIGH</v>
      </c>
      <c r="S1485" s="3"/>
      <c r="T1485" s="3" t="str">
        <f t="shared" si="42"/>
        <v> - </v>
      </c>
      <c r="U1485" s="4" t="str">
        <f t="shared" si="15"/>
        <v>DUE COMM</v>
      </c>
      <c r="V1485" s="4" t="str">
        <f t="shared" si="16"/>
        <v> </v>
      </c>
      <c r="W1485" s="123"/>
      <c r="X1485" s="123"/>
      <c r="Y1485" s="123"/>
      <c r="Z1485" s="123"/>
      <c r="AA1485" s="123"/>
      <c r="AB1485" s="123"/>
      <c r="AC1485" s="123"/>
      <c r="AD1485" s="123"/>
      <c r="AE1485" s="123"/>
    </row>
    <row r="1486">
      <c r="A1486" s="127">
        <v>14981.0</v>
      </c>
      <c r="B1486" s="2" t="s">
        <v>6500</v>
      </c>
      <c r="C1486" s="124" t="b">
        <v>0</v>
      </c>
      <c r="D1486" s="3" t="s">
        <v>6461</v>
      </c>
      <c r="E1486" s="128" t="str">
        <f t="shared" si="43"/>
        <v>#VALUE!</v>
      </c>
      <c r="F1486" s="128" t="str">
        <f t="shared" si="44"/>
        <v>#VALUE!</v>
      </c>
      <c r="G1486" s="128" t="str">
        <f t="shared" si="45"/>
        <v>#VALUE!</v>
      </c>
      <c r="H1486" s="128" t="str">
        <f t="shared" si="46"/>
        <v>#VALUE!</v>
      </c>
      <c r="I1486" s="128" t="str">
        <f t="shared" si="47"/>
        <v>#VALUE!</v>
      </c>
      <c r="J1486" s="128" t="str">
        <f t="shared" si="48"/>
        <v>#VALUE!</v>
      </c>
      <c r="K1486" s="128" t="str">
        <f t="shared" si="49"/>
        <v>#VALUE!</v>
      </c>
      <c r="L1486" s="128" t="str">
        <f t="shared" si="50"/>
        <v>#VALUE!</v>
      </c>
      <c r="M1486" s="134" t="str">
        <f t="shared" si="51"/>
        <v>OPI RX</v>
      </c>
      <c r="N1486" s="128" t="str">
        <f t="shared" si="52"/>
        <v>#VALUE!</v>
      </c>
      <c r="O1486" s="128" t="str">
        <f t="shared" si="53"/>
        <v>#VALUE!</v>
      </c>
      <c r="P1486" s="135" t="str">
        <f t="shared" si="12"/>
        <v>OPIOIDS</v>
      </c>
      <c r="Q1486" s="4" t="b">
        <v>0</v>
      </c>
      <c r="R1486" s="4" t="str">
        <f t="shared" si="54"/>
        <v>LOW</v>
      </c>
      <c r="S1486" s="3"/>
      <c r="T1486" s="3" t="str">
        <f t="shared" si="42"/>
        <v> - </v>
      </c>
      <c r="U1486" s="4" t="str">
        <f t="shared" si="15"/>
        <v>DUE COMM</v>
      </c>
      <c r="V1486" s="4" t="str">
        <f t="shared" si="16"/>
        <v> </v>
      </c>
      <c r="W1486" s="123"/>
      <c r="X1486" s="123"/>
      <c r="Y1486" s="123"/>
      <c r="Z1486" s="123"/>
      <c r="AA1486" s="123"/>
      <c r="AB1486" s="123"/>
      <c r="AC1486" s="123"/>
      <c r="AD1486" s="123"/>
      <c r="AE1486" s="123"/>
    </row>
    <row r="1487">
      <c r="A1487" s="155">
        <v>14983.0</v>
      </c>
      <c r="B1487" s="4" t="s">
        <v>6594</v>
      </c>
      <c r="C1487" s="122" t="b">
        <v>0</v>
      </c>
      <c r="D1487" s="3" t="s">
        <v>6461</v>
      </c>
      <c r="E1487" s="134" t="str">
        <f t="shared" si="43"/>
        <v>OPI RX</v>
      </c>
      <c r="F1487" s="128" t="str">
        <f t="shared" si="44"/>
        <v>#VALUE!</v>
      </c>
      <c r="G1487" s="128" t="str">
        <f t="shared" si="45"/>
        <v>#VALUE!</v>
      </c>
      <c r="H1487" s="128" t="str">
        <f t="shared" si="46"/>
        <v>#VALUE!</v>
      </c>
      <c r="I1487" s="128" t="str">
        <f t="shared" si="47"/>
        <v>#VALUE!</v>
      </c>
      <c r="J1487" s="128" t="str">
        <f t="shared" si="48"/>
        <v>#VALUE!</v>
      </c>
      <c r="K1487" s="128" t="str">
        <f t="shared" si="49"/>
        <v>#VALUE!</v>
      </c>
      <c r="L1487" s="128" t="str">
        <f t="shared" si="50"/>
        <v>#VALUE!</v>
      </c>
      <c r="M1487" s="128" t="str">
        <f t="shared" si="51"/>
        <v>#VALUE!</v>
      </c>
      <c r="N1487" s="128" t="str">
        <f t="shared" si="52"/>
        <v>#VALUE!</v>
      </c>
      <c r="O1487" s="128" t="str">
        <f t="shared" si="53"/>
        <v>#VALUE!</v>
      </c>
      <c r="P1487" s="135" t="str">
        <f t="shared" si="12"/>
        <v>OPIOIDS</v>
      </c>
      <c r="Q1487" s="4" t="b">
        <v>0</v>
      </c>
      <c r="R1487" s="4" t="str">
        <f t="shared" si="54"/>
        <v>LOW</v>
      </c>
      <c r="S1487" s="3"/>
      <c r="T1487" s="3" t="str">
        <f t="shared" si="42"/>
        <v> - </v>
      </c>
      <c r="U1487" s="4" t="str">
        <f t="shared" si="15"/>
        <v>DUE COMM</v>
      </c>
      <c r="V1487" s="4" t="str">
        <f t="shared" si="16"/>
        <v> </v>
      </c>
      <c r="W1487" s="123"/>
      <c r="X1487" s="123"/>
      <c r="Y1487" s="123"/>
      <c r="Z1487" s="123"/>
      <c r="AA1487" s="123"/>
      <c r="AB1487" s="123"/>
      <c r="AC1487" s="123"/>
      <c r="AD1487" s="123"/>
      <c r="AE1487" s="123"/>
    </row>
    <row r="1488">
      <c r="A1488" s="127">
        <v>14984.0</v>
      </c>
      <c r="B1488" s="2" t="s">
        <v>6722</v>
      </c>
      <c r="C1488" s="124" t="b">
        <v>0</v>
      </c>
      <c r="D1488" s="3" t="s">
        <v>6461</v>
      </c>
      <c r="E1488" s="128" t="str">
        <f t="shared" si="43"/>
        <v>#VALUE!</v>
      </c>
      <c r="F1488" s="128" t="str">
        <f t="shared" si="44"/>
        <v>#VALUE!</v>
      </c>
      <c r="G1488" s="128" t="str">
        <f t="shared" si="45"/>
        <v>#VALUE!</v>
      </c>
      <c r="H1488" s="128" t="str">
        <f t="shared" si="46"/>
        <v>#VALUE!</v>
      </c>
      <c r="I1488" s="128" t="str">
        <f t="shared" si="47"/>
        <v>#VALUE!</v>
      </c>
      <c r="J1488" s="128" t="str">
        <f t="shared" si="48"/>
        <v>#VALUE!</v>
      </c>
      <c r="K1488" s="128" t="str">
        <f t="shared" si="49"/>
        <v>#VALUE!</v>
      </c>
      <c r="L1488" s="128" t="str">
        <f t="shared" si="50"/>
        <v>#VALUE!</v>
      </c>
      <c r="M1488" s="128" t="str">
        <f t="shared" si="51"/>
        <v>#VALUE!</v>
      </c>
      <c r="N1488" s="128" t="str">
        <f t="shared" si="52"/>
        <v>#VALUE!</v>
      </c>
      <c r="O1488" s="128" t="str">
        <f t="shared" si="53"/>
        <v>#VALUE!</v>
      </c>
      <c r="P1488" s="4" t="str">
        <f t="shared" si="12"/>
        <v>NO RX</v>
      </c>
      <c r="Q1488" s="4" t="b">
        <v>0</v>
      </c>
      <c r="R1488" s="4" t="str">
        <f t="shared" si="54"/>
        <v>LOW</v>
      </c>
      <c r="S1488" s="3"/>
      <c r="T1488" s="3" t="str">
        <f t="shared" si="42"/>
        <v> - </v>
      </c>
      <c r="U1488" s="4" t="str">
        <f t="shared" si="15"/>
        <v>DUE COMM</v>
      </c>
      <c r="V1488" s="4" t="str">
        <f t="shared" si="16"/>
        <v> </v>
      </c>
      <c r="W1488" s="123"/>
      <c r="X1488" s="123"/>
      <c r="Y1488" s="123"/>
      <c r="Z1488" s="123"/>
      <c r="AA1488" s="123"/>
      <c r="AB1488" s="123"/>
      <c r="AC1488" s="123"/>
      <c r="AD1488" s="123"/>
      <c r="AE1488" s="123"/>
    </row>
    <row r="1489">
      <c r="A1489" s="130">
        <v>14985.0</v>
      </c>
      <c r="B1489" s="131" t="s">
        <v>6594</v>
      </c>
      <c r="C1489" s="139" t="b">
        <v>1</v>
      </c>
      <c r="D1489" s="133">
        <v>44557.0</v>
      </c>
      <c r="E1489" s="134" t="str">
        <f t="shared" si="43"/>
        <v>OPI RX</v>
      </c>
      <c r="F1489" s="128" t="str">
        <f t="shared" si="44"/>
        <v>#VALUE!</v>
      </c>
      <c r="G1489" s="128" t="str">
        <f t="shared" si="45"/>
        <v>#VALUE!</v>
      </c>
      <c r="H1489" s="128" t="str">
        <f t="shared" si="46"/>
        <v>#VALUE!</v>
      </c>
      <c r="I1489" s="128" t="str">
        <f t="shared" si="47"/>
        <v>#VALUE!</v>
      </c>
      <c r="J1489" s="128" t="str">
        <f t="shared" si="48"/>
        <v>#VALUE!</v>
      </c>
      <c r="K1489" s="128" t="str">
        <f t="shared" si="49"/>
        <v>#VALUE!</v>
      </c>
      <c r="L1489" s="128" t="str">
        <f t="shared" si="50"/>
        <v>#VALUE!</v>
      </c>
      <c r="M1489" s="128" t="str">
        <f t="shared" si="51"/>
        <v>#VALUE!</v>
      </c>
      <c r="N1489" s="128" t="str">
        <f t="shared" si="52"/>
        <v>#VALUE!</v>
      </c>
      <c r="O1489" s="128" t="str">
        <f t="shared" si="53"/>
        <v>#VALUE!</v>
      </c>
      <c r="P1489" s="135" t="str">
        <f t="shared" si="12"/>
        <v>OPIOIDS</v>
      </c>
      <c r="Q1489" s="4" t="b">
        <v>1</v>
      </c>
      <c r="R1489" s="135" t="str">
        <f t="shared" si="54"/>
        <v>HIGH</v>
      </c>
      <c r="S1489" s="3">
        <v>44327.0</v>
      </c>
      <c r="T1489" s="136">
        <f t="shared" si="42"/>
        <v>44557</v>
      </c>
      <c r="U1489" s="4" t="str">
        <f t="shared" si="15"/>
        <v> </v>
      </c>
      <c r="V1489" s="4" t="str">
        <f t="shared" si="16"/>
        <v> </v>
      </c>
      <c r="W1489" s="123"/>
      <c r="X1489" s="123"/>
      <c r="Y1489" s="123"/>
      <c r="Z1489" s="123"/>
      <c r="AA1489" s="123"/>
      <c r="AB1489" s="123"/>
      <c r="AC1489" s="123"/>
      <c r="AD1489" s="123"/>
      <c r="AE1489" s="123"/>
    </row>
    <row r="1490">
      <c r="A1490" s="151">
        <v>14986.0</v>
      </c>
      <c r="B1490" s="134" t="s">
        <v>6951</v>
      </c>
      <c r="C1490" s="132" t="b">
        <v>1</v>
      </c>
      <c r="D1490" s="133">
        <v>44556.0</v>
      </c>
      <c r="E1490" s="128" t="str">
        <f t="shared" si="43"/>
        <v>#VALUE!</v>
      </c>
      <c r="F1490" s="128" t="str">
        <f t="shared" si="44"/>
        <v>#VALUE!</v>
      </c>
      <c r="G1490" s="128" t="str">
        <f t="shared" si="45"/>
        <v>#VALUE!</v>
      </c>
      <c r="H1490" s="128" t="str">
        <f t="shared" si="46"/>
        <v>#VALUE!</v>
      </c>
      <c r="I1490" s="128" t="str">
        <f t="shared" si="47"/>
        <v>#VALUE!</v>
      </c>
      <c r="J1490" s="128" t="str">
        <f t="shared" si="48"/>
        <v>#VALUE!</v>
      </c>
      <c r="K1490" s="128" t="str">
        <f t="shared" si="49"/>
        <v>#VALUE!</v>
      </c>
      <c r="L1490" s="128" t="str">
        <f t="shared" si="50"/>
        <v>#VALUE!</v>
      </c>
      <c r="M1490" s="128" t="str">
        <f t="shared" si="51"/>
        <v>#VALUE!</v>
      </c>
      <c r="N1490" s="128" t="str">
        <f t="shared" si="52"/>
        <v>#VALUE!</v>
      </c>
      <c r="O1490" s="128" t="str">
        <f t="shared" si="53"/>
        <v>#VALUE!</v>
      </c>
      <c r="P1490" s="4" t="str">
        <f t="shared" si="12"/>
        <v>NO RX</v>
      </c>
      <c r="Q1490" s="4" t="b">
        <v>0</v>
      </c>
      <c r="R1490" s="4" t="str">
        <f t="shared" si="54"/>
        <v>LOW</v>
      </c>
      <c r="S1490" s="3"/>
      <c r="T1490" s="136">
        <f t="shared" si="42"/>
        <v>44556</v>
      </c>
      <c r="U1490" s="4" t="str">
        <f t="shared" si="15"/>
        <v>DUE COMM</v>
      </c>
      <c r="V1490" s="4" t="str">
        <f t="shared" si="16"/>
        <v> </v>
      </c>
      <c r="W1490" s="123"/>
      <c r="X1490" s="123"/>
      <c r="Y1490" s="123"/>
      <c r="Z1490" s="123"/>
      <c r="AA1490" s="123"/>
      <c r="AB1490" s="123"/>
      <c r="AC1490" s="123"/>
      <c r="AD1490" s="123"/>
      <c r="AE1490" s="123"/>
    </row>
    <row r="1491">
      <c r="A1491" s="127">
        <v>14987.0</v>
      </c>
      <c r="B1491" s="2" t="s">
        <v>6551</v>
      </c>
      <c r="C1491" s="122" t="b">
        <v>0</v>
      </c>
      <c r="D1491" s="3" t="s">
        <v>6461</v>
      </c>
      <c r="E1491" s="128" t="str">
        <f t="shared" si="43"/>
        <v>#VALUE!</v>
      </c>
      <c r="F1491" s="134" t="str">
        <f t="shared" si="44"/>
        <v>OPI RX</v>
      </c>
      <c r="G1491" s="128" t="str">
        <f t="shared" si="45"/>
        <v>#VALUE!</v>
      </c>
      <c r="H1491" s="128" t="str">
        <f t="shared" si="46"/>
        <v>#VALUE!</v>
      </c>
      <c r="I1491" s="128" t="str">
        <f t="shared" si="47"/>
        <v>#VALUE!</v>
      </c>
      <c r="J1491" s="128" t="str">
        <f t="shared" si="48"/>
        <v>#VALUE!</v>
      </c>
      <c r="K1491" s="128" t="str">
        <f t="shared" si="49"/>
        <v>#VALUE!</v>
      </c>
      <c r="L1491" s="128" t="str">
        <f t="shared" si="50"/>
        <v>#VALUE!</v>
      </c>
      <c r="M1491" s="128" t="str">
        <f t="shared" si="51"/>
        <v>#VALUE!</v>
      </c>
      <c r="N1491" s="128" t="str">
        <f t="shared" si="52"/>
        <v>#VALUE!</v>
      </c>
      <c r="O1491" s="128" t="str">
        <f t="shared" si="53"/>
        <v>#VALUE!</v>
      </c>
      <c r="P1491" s="135" t="str">
        <f t="shared" si="12"/>
        <v>OPIOIDS</v>
      </c>
      <c r="Q1491" s="2" t="b">
        <v>1</v>
      </c>
      <c r="R1491" s="135" t="str">
        <f t="shared" si="54"/>
        <v>HIGH</v>
      </c>
      <c r="S1491" s="3"/>
      <c r="T1491" s="3" t="str">
        <f t="shared" si="42"/>
        <v> - </v>
      </c>
      <c r="U1491" s="4" t="str">
        <f t="shared" si="15"/>
        <v>DUE COMM</v>
      </c>
      <c r="V1491" s="4" t="str">
        <f t="shared" si="16"/>
        <v> </v>
      </c>
      <c r="W1491" s="123"/>
      <c r="X1491" s="123"/>
      <c r="Y1491" s="123"/>
      <c r="Z1491" s="123"/>
      <c r="AA1491" s="123"/>
      <c r="AB1491" s="123"/>
      <c r="AC1491" s="123"/>
      <c r="AD1491" s="123"/>
      <c r="AE1491" s="123"/>
    </row>
    <row r="1492">
      <c r="A1492" s="130">
        <v>14989.0</v>
      </c>
      <c r="B1492" s="131" t="s">
        <v>6952</v>
      </c>
      <c r="C1492" s="139" t="b">
        <v>1</v>
      </c>
      <c r="D1492" s="133">
        <v>44454.0</v>
      </c>
      <c r="E1492" s="128" t="str">
        <f t="shared" si="43"/>
        <v>#VALUE!</v>
      </c>
      <c r="F1492" s="128" t="str">
        <f t="shared" si="44"/>
        <v>#VALUE!</v>
      </c>
      <c r="G1492" s="134" t="str">
        <f t="shared" si="45"/>
        <v>OPI RX</v>
      </c>
      <c r="H1492" s="128" t="str">
        <f t="shared" si="46"/>
        <v>#VALUE!</v>
      </c>
      <c r="I1492" s="128" t="str">
        <f t="shared" si="47"/>
        <v>#VALUE!</v>
      </c>
      <c r="J1492" s="128" t="str">
        <f t="shared" si="48"/>
        <v>#VALUE!</v>
      </c>
      <c r="K1492" s="128" t="str">
        <f t="shared" si="49"/>
        <v>#VALUE!</v>
      </c>
      <c r="L1492" s="128" t="str">
        <f t="shared" si="50"/>
        <v>#VALUE!</v>
      </c>
      <c r="M1492" s="128" t="str">
        <f t="shared" si="51"/>
        <v>#VALUE!</v>
      </c>
      <c r="N1492" s="134" t="str">
        <f t="shared" si="52"/>
        <v>OPI RX</v>
      </c>
      <c r="O1492" s="128" t="str">
        <f t="shared" si="53"/>
        <v>#VALUE!</v>
      </c>
      <c r="P1492" s="135" t="str">
        <f t="shared" si="12"/>
        <v>OPIOIDS</v>
      </c>
      <c r="Q1492" s="4" t="b">
        <v>0</v>
      </c>
      <c r="R1492" s="4" t="str">
        <f t="shared" si="54"/>
        <v>LOW</v>
      </c>
      <c r="S1492" s="3"/>
      <c r="T1492" s="136">
        <f t="shared" si="42"/>
        <v>44454</v>
      </c>
      <c r="U1492" s="4" t="str">
        <f t="shared" si="15"/>
        <v>DUE COMM</v>
      </c>
      <c r="V1492" s="4" t="str">
        <f t="shared" si="16"/>
        <v> </v>
      </c>
      <c r="W1492" s="123"/>
      <c r="X1492" s="123"/>
      <c r="Y1492" s="123"/>
      <c r="Z1492" s="123"/>
      <c r="AA1492" s="123"/>
      <c r="AB1492" s="123"/>
      <c r="AC1492" s="123"/>
      <c r="AD1492" s="123"/>
      <c r="AE1492" s="123"/>
    </row>
    <row r="1493">
      <c r="A1493" s="130">
        <v>14990.0</v>
      </c>
      <c r="B1493" s="131" t="s">
        <v>6953</v>
      </c>
      <c r="C1493" s="139" t="b">
        <v>1</v>
      </c>
      <c r="D1493" s="133">
        <v>44414.0</v>
      </c>
      <c r="E1493" s="128" t="str">
        <f t="shared" si="43"/>
        <v>#VALUE!</v>
      </c>
      <c r="F1493" s="128" t="str">
        <f t="shared" si="44"/>
        <v>#VALUE!</v>
      </c>
      <c r="G1493" s="128" t="str">
        <f t="shared" si="45"/>
        <v>#VALUE!</v>
      </c>
      <c r="H1493" s="128" t="str">
        <f t="shared" si="46"/>
        <v>#VALUE!</v>
      </c>
      <c r="I1493" s="128" t="str">
        <f t="shared" si="47"/>
        <v>#VALUE!</v>
      </c>
      <c r="J1493" s="128" t="str">
        <f t="shared" si="48"/>
        <v>#VALUE!</v>
      </c>
      <c r="K1493" s="128" t="str">
        <f t="shared" si="49"/>
        <v>#VALUE!</v>
      </c>
      <c r="L1493" s="128" t="str">
        <f t="shared" si="50"/>
        <v>#VALUE!</v>
      </c>
      <c r="M1493" s="128" t="str">
        <f t="shared" si="51"/>
        <v>#VALUE!</v>
      </c>
      <c r="N1493" s="128" t="str">
        <f t="shared" si="52"/>
        <v>#VALUE!</v>
      </c>
      <c r="O1493" s="128" t="str">
        <f t="shared" si="53"/>
        <v>#VALUE!</v>
      </c>
      <c r="P1493" s="4" t="str">
        <f t="shared" si="12"/>
        <v>NO RX</v>
      </c>
      <c r="Q1493" s="4" t="b">
        <v>1</v>
      </c>
      <c r="R1493" s="135" t="str">
        <f t="shared" si="54"/>
        <v>HIGH</v>
      </c>
      <c r="S1493" s="3"/>
      <c r="T1493" s="136">
        <f t="shared" si="42"/>
        <v>44414</v>
      </c>
      <c r="U1493" s="4" t="str">
        <f t="shared" si="15"/>
        <v>DUE COMM</v>
      </c>
      <c r="V1493" s="4" t="str">
        <f t="shared" si="16"/>
        <v> </v>
      </c>
      <c r="W1493" s="123"/>
      <c r="X1493" s="123"/>
      <c r="Y1493" s="123"/>
      <c r="Z1493" s="123"/>
      <c r="AA1493" s="123"/>
      <c r="AB1493" s="123"/>
      <c r="AC1493" s="123"/>
      <c r="AD1493" s="123"/>
      <c r="AE1493" s="123"/>
    </row>
    <row r="1494">
      <c r="A1494" s="130">
        <v>14991.0</v>
      </c>
      <c r="B1494" s="131" t="s">
        <v>6476</v>
      </c>
      <c r="C1494" s="139" t="b">
        <v>1</v>
      </c>
      <c r="D1494" s="133">
        <v>44410.0</v>
      </c>
      <c r="E1494" s="128" t="str">
        <f t="shared" si="43"/>
        <v>#VALUE!</v>
      </c>
      <c r="F1494" s="128" t="str">
        <f t="shared" si="44"/>
        <v>#VALUE!</v>
      </c>
      <c r="G1494" s="134" t="str">
        <f t="shared" si="45"/>
        <v>OPI RX</v>
      </c>
      <c r="H1494" s="128" t="str">
        <f t="shared" si="46"/>
        <v>#VALUE!</v>
      </c>
      <c r="I1494" s="128" t="str">
        <f t="shared" si="47"/>
        <v>#VALUE!</v>
      </c>
      <c r="J1494" s="128" t="str">
        <f t="shared" si="48"/>
        <v>#VALUE!</v>
      </c>
      <c r="K1494" s="128" t="str">
        <f t="shared" si="49"/>
        <v>#VALUE!</v>
      </c>
      <c r="L1494" s="128" t="str">
        <f t="shared" si="50"/>
        <v>#VALUE!</v>
      </c>
      <c r="M1494" s="128" t="str">
        <f t="shared" si="51"/>
        <v>#VALUE!</v>
      </c>
      <c r="N1494" s="128" t="str">
        <f t="shared" si="52"/>
        <v>#VALUE!</v>
      </c>
      <c r="O1494" s="128" t="str">
        <f t="shared" si="53"/>
        <v>#VALUE!</v>
      </c>
      <c r="P1494" s="135" t="str">
        <f t="shared" si="12"/>
        <v>OPIOIDS</v>
      </c>
      <c r="Q1494" s="4" t="b">
        <v>0</v>
      </c>
      <c r="R1494" s="4" t="str">
        <f t="shared" si="54"/>
        <v>LOW</v>
      </c>
      <c r="S1494" s="3"/>
      <c r="T1494" s="136">
        <f t="shared" si="42"/>
        <v>44410</v>
      </c>
      <c r="U1494" s="4" t="str">
        <f t="shared" si="15"/>
        <v>DUE COMM</v>
      </c>
      <c r="V1494" s="4" t="str">
        <f t="shared" si="16"/>
        <v> </v>
      </c>
      <c r="W1494" s="123"/>
      <c r="X1494" s="123"/>
      <c r="Y1494" s="123"/>
      <c r="Z1494" s="123"/>
      <c r="AA1494" s="123"/>
      <c r="AB1494" s="123"/>
      <c r="AC1494" s="123"/>
      <c r="AD1494" s="123"/>
      <c r="AE1494" s="123"/>
    </row>
    <row r="1495">
      <c r="A1495" s="130">
        <v>14993.0</v>
      </c>
      <c r="B1495" s="131" t="s">
        <v>6500</v>
      </c>
      <c r="C1495" s="139" t="b">
        <v>1</v>
      </c>
      <c r="D1495" s="133">
        <v>44434.0</v>
      </c>
      <c r="E1495" s="128" t="str">
        <f t="shared" si="43"/>
        <v>#VALUE!</v>
      </c>
      <c r="F1495" s="128" t="str">
        <f t="shared" si="44"/>
        <v>#VALUE!</v>
      </c>
      <c r="G1495" s="128" t="str">
        <f t="shared" si="45"/>
        <v>#VALUE!</v>
      </c>
      <c r="H1495" s="128" t="str">
        <f t="shared" si="46"/>
        <v>#VALUE!</v>
      </c>
      <c r="I1495" s="128" t="str">
        <f t="shared" si="47"/>
        <v>#VALUE!</v>
      </c>
      <c r="J1495" s="128" t="str">
        <f t="shared" si="48"/>
        <v>#VALUE!</v>
      </c>
      <c r="K1495" s="128" t="str">
        <f t="shared" si="49"/>
        <v>#VALUE!</v>
      </c>
      <c r="L1495" s="128" t="str">
        <f t="shared" si="50"/>
        <v>#VALUE!</v>
      </c>
      <c r="M1495" s="134" t="str">
        <f t="shared" si="51"/>
        <v>OPI RX</v>
      </c>
      <c r="N1495" s="128" t="str">
        <f t="shared" si="52"/>
        <v>#VALUE!</v>
      </c>
      <c r="O1495" s="128" t="str">
        <f t="shared" si="53"/>
        <v>#VALUE!</v>
      </c>
      <c r="P1495" s="135" t="str">
        <f t="shared" si="12"/>
        <v>OPIOIDS</v>
      </c>
      <c r="Q1495" s="2" t="b">
        <v>0</v>
      </c>
      <c r="R1495" s="4" t="str">
        <f t="shared" si="54"/>
        <v>LOW</v>
      </c>
      <c r="S1495" s="3"/>
      <c r="T1495" s="136">
        <f t="shared" si="42"/>
        <v>44434</v>
      </c>
      <c r="U1495" s="4" t="str">
        <f t="shared" si="15"/>
        <v>DUE COMM</v>
      </c>
      <c r="V1495" s="4" t="str">
        <f t="shared" si="16"/>
        <v> </v>
      </c>
      <c r="W1495" s="123"/>
      <c r="X1495" s="123"/>
      <c r="Y1495" s="123"/>
      <c r="Z1495" s="123"/>
      <c r="AA1495" s="123"/>
      <c r="AB1495" s="123"/>
      <c r="AC1495" s="123"/>
      <c r="AD1495" s="123"/>
      <c r="AE1495" s="123"/>
    </row>
    <row r="1496">
      <c r="A1496" s="127">
        <v>14994.0</v>
      </c>
      <c r="B1496" s="2" t="s">
        <v>6512</v>
      </c>
      <c r="C1496" s="124" t="b">
        <v>0</v>
      </c>
      <c r="D1496" s="3" t="s">
        <v>6461</v>
      </c>
      <c r="E1496" s="128" t="str">
        <f t="shared" si="43"/>
        <v>#VALUE!</v>
      </c>
      <c r="F1496" s="128" t="str">
        <f t="shared" si="44"/>
        <v>#VALUE!</v>
      </c>
      <c r="G1496" s="128" t="str">
        <f t="shared" si="45"/>
        <v>#VALUE!</v>
      </c>
      <c r="H1496" s="128" t="str">
        <f t="shared" si="46"/>
        <v>#VALUE!</v>
      </c>
      <c r="I1496" s="128" t="str">
        <f t="shared" si="47"/>
        <v>#VALUE!</v>
      </c>
      <c r="J1496" s="128" t="str">
        <f t="shared" si="48"/>
        <v>#VALUE!</v>
      </c>
      <c r="K1496" s="128" t="str">
        <f t="shared" si="49"/>
        <v>#VALUE!</v>
      </c>
      <c r="L1496" s="128" t="str">
        <f t="shared" si="50"/>
        <v>#VALUE!</v>
      </c>
      <c r="M1496" s="134" t="str">
        <f t="shared" si="51"/>
        <v>OPI RX</v>
      </c>
      <c r="N1496" s="128" t="str">
        <f t="shared" si="52"/>
        <v>#VALUE!</v>
      </c>
      <c r="O1496" s="128" t="str">
        <f t="shared" si="53"/>
        <v>#VALUE!</v>
      </c>
      <c r="P1496" s="135" t="str">
        <f t="shared" si="12"/>
        <v>OPIOIDS</v>
      </c>
      <c r="Q1496" s="4" t="b">
        <v>0</v>
      </c>
      <c r="R1496" s="4" t="str">
        <f t="shared" si="54"/>
        <v>LOW</v>
      </c>
      <c r="S1496" s="3"/>
      <c r="T1496" s="3" t="str">
        <f t="shared" si="42"/>
        <v> - </v>
      </c>
      <c r="U1496" s="4" t="str">
        <f t="shared" si="15"/>
        <v>DUE COMM</v>
      </c>
      <c r="V1496" s="4" t="str">
        <f t="shared" si="16"/>
        <v> </v>
      </c>
      <c r="W1496" s="123"/>
      <c r="X1496" s="123"/>
      <c r="Y1496" s="123"/>
      <c r="Z1496" s="123"/>
      <c r="AA1496" s="123"/>
      <c r="AB1496" s="123"/>
      <c r="AC1496" s="123"/>
      <c r="AD1496" s="123"/>
      <c r="AE1496" s="123"/>
    </row>
    <row r="1497">
      <c r="A1497" s="130">
        <v>14997.0</v>
      </c>
      <c r="B1497" s="131" t="s">
        <v>6683</v>
      </c>
      <c r="C1497" s="139" t="b">
        <v>1</v>
      </c>
      <c r="D1497" s="133">
        <v>44452.0</v>
      </c>
      <c r="E1497" s="128" t="str">
        <f t="shared" si="43"/>
        <v>#VALUE!</v>
      </c>
      <c r="F1497" s="128" t="str">
        <f t="shared" si="44"/>
        <v>#VALUE!</v>
      </c>
      <c r="G1497" s="128" t="str">
        <f t="shared" si="45"/>
        <v>#VALUE!</v>
      </c>
      <c r="H1497" s="128" t="str">
        <f t="shared" si="46"/>
        <v>#VALUE!</v>
      </c>
      <c r="I1497" s="128" t="str">
        <f t="shared" si="47"/>
        <v>#VALUE!</v>
      </c>
      <c r="J1497" s="128" t="str">
        <f t="shared" si="48"/>
        <v>#VALUE!</v>
      </c>
      <c r="K1497" s="128" t="str">
        <f t="shared" si="49"/>
        <v>#VALUE!</v>
      </c>
      <c r="L1497" s="128" t="str">
        <f t="shared" si="50"/>
        <v>#VALUE!</v>
      </c>
      <c r="M1497" s="134" t="str">
        <f t="shared" si="51"/>
        <v>OPI RX</v>
      </c>
      <c r="N1497" s="128" t="str">
        <f t="shared" si="52"/>
        <v>#VALUE!</v>
      </c>
      <c r="O1497" s="128" t="str">
        <f t="shared" si="53"/>
        <v>#VALUE!</v>
      </c>
      <c r="P1497" s="135" t="str">
        <f t="shared" si="12"/>
        <v>OPIOIDS</v>
      </c>
      <c r="Q1497" s="4" t="b">
        <v>1</v>
      </c>
      <c r="R1497" s="135" t="str">
        <f t="shared" si="54"/>
        <v>HIGH</v>
      </c>
      <c r="S1497" s="3"/>
      <c r="T1497" s="136">
        <f t="shared" si="42"/>
        <v>44452</v>
      </c>
      <c r="U1497" s="4" t="str">
        <f t="shared" si="15"/>
        <v>DUE COMM</v>
      </c>
      <c r="V1497" s="4" t="str">
        <f t="shared" si="16"/>
        <v> </v>
      </c>
      <c r="W1497" s="123"/>
      <c r="X1497" s="123"/>
      <c r="Y1497" s="123"/>
      <c r="Z1497" s="123"/>
      <c r="AA1497" s="123"/>
      <c r="AB1497" s="123"/>
      <c r="AC1497" s="123"/>
      <c r="AD1497" s="123"/>
      <c r="AE1497" s="123"/>
    </row>
    <row r="1498">
      <c r="A1498" s="127">
        <v>14999.0</v>
      </c>
      <c r="B1498" s="2" t="s">
        <v>6461</v>
      </c>
      <c r="C1498" s="122" t="b">
        <v>0</v>
      </c>
      <c r="D1498" s="3" t="s">
        <v>6461</v>
      </c>
      <c r="E1498" s="128" t="str">
        <f t="shared" si="43"/>
        <v>#VALUE!</v>
      </c>
      <c r="F1498" s="128" t="str">
        <f t="shared" si="44"/>
        <v>#VALUE!</v>
      </c>
      <c r="G1498" s="128" t="str">
        <f t="shared" si="45"/>
        <v>#VALUE!</v>
      </c>
      <c r="H1498" s="128" t="str">
        <f t="shared" si="46"/>
        <v>#VALUE!</v>
      </c>
      <c r="I1498" s="128" t="str">
        <f t="shared" si="47"/>
        <v>#VALUE!</v>
      </c>
      <c r="J1498" s="128" t="str">
        <f t="shared" si="48"/>
        <v>#VALUE!</v>
      </c>
      <c r="K1498" s="128" t="str">
        <f t="shared" si="49"/>
        <v>#VALUE!</v>
      </c>
      <c r="L1498" s="128" t="str">
        <f t="shared" si="50"/>
        <v>#VALUE!</v>
      </c>
      <c r="M1498" s="128" t="str">
        <f t="shared" si="51"/>
        <v>#VALUE!</v>
      </c>
      <c r="N1498" s="128" t="str">
        <f t="shared" si="52"/>
        <v>#VALUE!</v>
      </c>
      <c r="O1498" s="128" t="str">
        <f t="shared" si="53"/>
        <v>#VALUE!</v>
      </c>
      <c r="P1498" s="4" t="str">
        <f t="shared" si="12"/>
        <v>NO RX</v>
      </c>
      <c r="Q1498" s="4" t="b">
        <v>0</v>
      </c>
      <c r="R1498" s="4" t="str">
        <f t="shared" si="54"/>
        <v>LOW</v>
      </c>
      <c r="S1498" s="3"/>
      <c r="T1498" s="3" t="str">
        <f t="shared" si="42"/>
        <v> - </v>
      </c>
      <c r="U1498" s="4" t="str">
        <f t="shared" si="15"/>
        <v>DUE COMM</v>
      </c>
      <c r="V1498" s="4" t="str">
        <f t="shared" si="16"/>
        <v> </v>
      </c>
      <c r="W1498" s="123"/>
      <c r="X1498" s="123"/>
      <c r="Y1498" s="123"/>
      <c r="Z1498" s="123"/>
      <c r="AA1498" s="123"/>
      <c r="AB1498" s="123"/>
      <c r="AC1498" s="123"/>
      <c r="AD1498" s="123"/>
      <c r="AE1498" s="123"/>
    </row>
    <row r="1499">
      <c r="A1499" s="127">
        <v>15000.0</v>
      </c>
      <c r="B1499" s="2" t="s">
        <v>6625</v>
      </c>
      <c r="C1499" s="124" t="b">
        <v>0</v>
      </c>
      <c r="D1499" s="3" t="s">
        <v>6461</v>
      </c>
      <c r="E1499" s="128" t="str">
        <f t="shared" si="43"/>
        <v>#VALUE!</v>
      </c>
      <c r="F1499" s="128" t="str">
        <f t="shared" si="44"/>
        <v>#VALUE!</v>
      </c>
      <c r="G1499" s="128" t="str">
        <f t="shared" si="45"/>
        <v>#VALUE!</v>
      </c>
      <c r="H1499" s="128" t="str">
        <f t="shared" si="46"/>
        <v>#VALUE!</v>
      </c>
      <c r="I1499" s="128" t="str">
        <f t="shared" si="47"/>
        <v>#VALUE!</v>
      </c>
      <c r="J1499" s="128" t="str">
        <f t="shared" si="48"/>
        <v>#VALUE!</v>
      </c>
      <c r="K1499" s="128" t="str">
        <f t="shared" si="49"/>
        <v>#VALUE!</v>
      </c>
      <c r="L1499" s="128" t="str">
        <f t="shared" si="50"/>
        <v>#VALUE!</v>
      </c>
      <c r="M1499" s="128" t="str">
        <f t="shared" si="51"/>
        <v>#VALUE!</v>
      </c>
      <c r="N1499" s="128" t="str">
        <f t="shared" si="52"/>
        <v>#VALUE!</v>
      </c>
      <c r="O1499" s="128" t="str">
        <f t="shared" si="53"/>
        <v>#VALUE!</v>
      </c>
      <c r="P1499" s="4" t="str">
        <f t="shared" si="12"/>
        <v>NO RX</v>
      </c>
      <c r="Q1499" s="4" t="b">
        <v>0</v>
      </c>
      <c r="R1499" s="4" t="str">
        <f t="shared" si="54"/>
        <v>LOW</v>
      </c>
      <c r="S1499" s="3"/>
      <c r="T1499" s="3" t="str">
        <f t="shared" si="42"/>
        <v> - </v>
      </c>
      <c r="U1499" s="4" t="str">
        <f t="shared" si="15"/>
        <v>DUE COMM</v>
      </c>
      <c r="V1499" s="4" t="str">
        <f t="shared" si="16"/>
        <v> </v>
      </c>
      <c r="W1499" s="123"/>
      <c r="X1499" s="123"/>
      <c r="Y1499" s="123"/>
      <c r="Z1499" s="123"/>
      <c r="AA1499" s="123"/>
      <c r="AB1499" s="123"/>
      <c r="AC1499" s="123"/>
      <c r="AD1499" s="123"/>
      <c r="AE1499" s="123"/>
    </row>
    <row r="1500">
      <c r="A1500" s="130">
        <v>15001.0</v>
      </c>
      <c r="B1500" s="131" t="s">
        <v>6954</v>
      </c>
      <c r="C1500" s="132" t="b">
        <v>1</v>
      </c>
      <c r="D1500" s="133">
        <v>44454.0</v>
      </c>
      <c r="E1500" s="134" t="str">
        <f t="shared" si="43"/>
        <v>OPI RX</v>
      </c>
      <c r="F1500" s="128" t="str">
        <f t="shared" si="44"/>
        <v>#VALUE!</v>
      </c>
      <c r="G1500" s="128" t="str">
        <f t="shared" si="45"/>
        <v>#VALUE!</v>
      </c>
      <c r="H1500" s="128" t="str">
        <f t="shared" si="46"/>
        <v>#VALUE!</v>
      </c>
      <c r="I1500" s="128" t="str">
        <f t="shared" si="47"/>
        <v>#VALUE!</v>
      </c>
      <c r="J1500" s="128" t="str">
        <f t="shared" si="48"/>
        <v>#VALUE!</v>
      </c>
      <c r="K1500" s="128" t="str">
        <f t="shared" si="49"/>
        <v>#VALUE!</v>
      </c>
      <c r="L1500" s="128" t="str">
        <f t="shared" si="50"/>
        <v>#VALUE!</v>
      </c>
      <c r="M1500" s="134" t="str">
        <f t="shared" si="51"/>
        <v>OPI RX</v>
      </c>
      <c r="N1500" s="128" t="str">
        <f t="shared" si="52"/>
        <v>#VALUE!</v>
      </c>
      <c r="O1500" s="128" t="str">
        <f t="shared" si="53"/>
        <v>#VALUE!</v>
      </c>
      <c r="P1500" s="135" t="str">
        <f t="shared" si="12"/>
        <v>OPIOIDS</v>
      </c>
      <c r="Q1500" s="2" t="b">
        <v>0</v>
      </c>
      <c r="R1500" s="4" t="str">
        <f t="shared" si="54"/>
        <v>LOW</v>
      </c>
      <c r="S1500" s="3"/>
      <c r="T1500" s="136">
        <f t="shared" si="42"/>
        <v>44454</v>
      </c>
      <c r="U1500" s="4" t="str">
        <f t="shared" si="15"/>
        <v>DUE COMM</v>
      </c>
      <c r="V1500" s="4" t="str">
        <f t="shared" si="16"/>
        <v> </v>
      </c>
      <c r="W1500" s="123"/>
      <c r="X1500" s="123"/>
      <c r="Y1500" s="123"/>
      <c r="Z1500" s="123"/>
      <c r="AA1500" s="123"/>
      <c r="AB1500" s="123"/>
      <c r="AC1500" s="123"/>
      <c r="AD1500" s="123"/>
      <c r="AE1500" s="123"/>
    </row>
    <row r="1501">
      <c r="A1501" s="151">
        <v>15002.0</v>
      </c>
      <c r="B1501" s="131" t="s">
        <v>6677</v>
      </c>
      <c r="C1501" s="131" t="b">
        <v>1</v>
      </c>
      <c r="D1501" s="133">
        <v>44480.0</v>
      </c>
      <c r="E1501" s="128" t="str">
        <f t="shared" si="43"/>
        <v>#VALUE!</v>
      </c>
      <c r="F1501" s="134" t="str">
        <f t="shared" si="44"/>
        <v>OPI RX</v>
      </c>
      <c r="G1501" s="128" t="str">
        <f t="shared" si="45"/>
        <v>#VALUE!</v>
      </c>
      <c r="H1501" s="128" t="str">
        <f t="shared" si="46"/>
        <v>#VALUE!</v>
      </c>
      <c r="I1501" s="128" t="str">
        <f t="shared" si="47"/>
        <v>#VALUE!</v>
      </c>
      <c r="J1501" s="128" t="str">
        <f t="shared" si="48"/>
        <v>#VALUE!</v>
      </c>
      <c r="K1501" s="128" t="str">
        <f t="shared" si="49"/>
        <v>#VALUE!</v>
      </c>
      <c r="L1501" s="128" t="str">
        <f t="shared" si="50"/>
        <v>#VALUE!</v>
      </c>
      <c r="M1501" s="128" t="str">
        <f t="shared" si="51"/>
        <v>#VALUE!</v>
      </c>
      <c r="N1501" s="128" t="str">
        <f t="shared" si="52"/>
        <v>#VALUE!</v>
      </c>
      <c r="O1501" s="128" t="str">
        <f t="shared" si="53"/>
        <v>#VALUE!</v>
      </c>
      <c r="P1501" s="135" t="str">
        <f t="shared" si="12"/>
        <v>OPIOIDS</v>
      </c>
      <c r="Q1501" s="4" t="b">
        <v>1</v>
      </c>
      <c r="R1501" s="135" t="str">
        <f t="shared" si="54"/>
        <v>HIGH</v>
      </c>
      <c r="S1501" s="3">
        <v>44467.0</v>
      </c>
      <c r="T1501" s="136">
        <f t="shared" si="42"/>
        <v>44480</v>
      </c>
      <c r="U1501" s="4" t="str">
        <f t="shared" si="15"/>
        <v> </v>
      </c>
      <c r="V1501" s="4" t="str">
        <f t="shared" si="16"/>
        <v> </v>
      </c>
      <c r="W1501" s="123"/>
      <c r="X1501" s="123"/>
      <c r="Y1501" s="123"/>
      <c r="Z1501" s="123"/>
      <c r="AA1501" s="123"/>
      <c r="AB1501" s="123"/>
      <c r="AC1501" s="123"/>
      <c r="AD1501" s="123"/>
      <c r="AE1501" s="123"/>
    </row>
    <row r="1502">
      <c r="A1502" s="130">
        <v>15008.0</v>
      </c>
      <c r="B1502" s="131" t="s">
        <v>6512</v>
      </c>
      <c r="C1502" s="132" t="b">
        <v>1</v>
      </c>
      <c r="D1502" s="133">
        <v>44539.0</v>
      </c>
      <c r="E1502" s="128" t="str">
        <f t="shared" si="43"/>
        <v>#VALUE!</v>
      </c>
      <c r="F1502" s="128" t="str">
        <f t="shared" si="44"/>
        <v>#VALUE!</v>
      </c>
      <c r="G1502" s="128" t="str">
        <f t="shared" si="45"/>
        <v>#VALUE!</v>
      </c>
      <c r="H1502" s="128" t="str">
        <f t="shared" si="46"/>
        <v>#VALUE!</v>
      </c>
      <c r="I1502" s="128" t="str">
        <f t="shared" si="47"/>
        <v>#VALUE!</v>
      </c>
      <c r="J1502" s="128" t="str">
        <f t="shared" si="48"/>
        <v>#VALUE!</v>
      </c>
      <c r="K1502" s="128" t="str">
        <f t="shared" si="49"/>
        <v>#VALUE!</v>
      </c>
      <c r="L1502" s="128" t="str">
        <f t="shared" si="50"/>
        <v>#VALUE!</v>
      </c>
      <c r="M1502" s="134" t="str">
        <f t="shared" si="51"/>
        <v>OPI RX</v>
      </c>
      <c r="N1502" s="128" t="str">
        <f t="shared" si="52"/>
        <v>#VALUE!</v>
      </c>
      <c r="O1502" s="128" t="str">
        <f t="shared" si="53"/>
        <v>#VALUE!</v>
      </c>
      <c r="P1502" s="135" t="str">
        <f t="shared" si="12"/>
        <v>OPIOIDS</v>
      </c>
      <c r="Q1502" s="4" t="b">
        <v>0</v>
      </c>
      <c r="R1502" s="4" t="str">
        <f t="shared" si="54"/>
        <v>LOW</v>
      </c>
      <c r="S1502" s="3">
        <v>44327.0</v>
      </c>
      <c r="T1502" s="136">
        <f t="shared" si="42"/>
        <v>44539</v>
      </c>
      <c r="U1502" s="4" t="str">
        <f t="shared" si="15"/>
        <v> </v>
      </c>
      <c r="V1502" s="4" t="str">
        <f t="shared" si="16"/>
        <v> </v>
      </c>
      <c r="W1502" s="123"/>
      <c r="X1502" s="123"/>
      <c r="Y1502" s="123"/>
      <c r="Z1502" s="123"/>
      <c r="AA1502" s="123"/>
      <c r="AB1502" s="123"/>
      <c r="AC1502" s="123"/>
      <c r="AD1502" s="123"/>
      <c r="AE1502" s="123"/>
    </row>
    <row r="1503">
      <c r="A1503" s="130">
        <v>15015.0</v>
      </c>
      <c r="B1503" s="131" t="s">
        <v>6483</v>
      </c>
      <c r="C1503" s="139" t="b">
        <v>1</v>
      </c>
      <c r="D1503" s="133">
        <v>44539.0</v>
      </c>
      <c r="E1503" s="128" t="str">
        <f t="shared" si="43"/>
        <v>#VALUE!</v>
      </c>
      <c r="F1503" s="128" t="str">
        <f t="shared" si="44"/>
        <v>#VALUE!</v>
      </c>
      <c r="G1503" s="128" t="str">
        <f t="shared" si="45"/>
        <v>#VALUE!</v>
      </c>
      <c r="H1503" s="128" t="str">
        <f t="shared" si="46"/>
        <v>#VALUE!</v>
      </c>
      <c r="I1503" s="128" t="str">
        <f t="shared" si="47"/>
        <v>#VALUE!</v>
      </c>
      <c r="J1503" s="128" t="str">
        <f t="shared" si="48"/>
        <v>#VALUE!</v>
      </c>
      <c r="K1503" s="128" t="str">
        <f t="shared" si="49"/>
        <v>#VALUE!</v>
      </c>
      <c r="L1503" s="128" t="str">
        <f t="shared" si="50"/>
        <v>#VALUE!</v>
      </c>
      <c r="M1503" s="128" t="str">
        <f t="shared" si="51"/>
        <v>#VALUE!</v>
      </c>
      <c r="N1503" s="128" t="str">
        <f t="shared" si="52"/>
        <v>#VALUE!</v>
      </c>
      <c r="O1503" s="128" t="str">
        <f t="shared" si="53"/>
        <v>#VALUE!</v>
      </c>
      <c r="P1503" s="4" t="str">
        <f t="shared" si="12"/>
        <v>NO RX</v>
      </c>
      <c r="Q1503" s="4" t="b">
        <v>0</v>
      </c>
      <c r="R1503" s="4" t="str">
        <f t="shared" si="54"/>
        <v>LOW</v>
      </c>
      <c r="S1503" s="3">
        <v>44327.0</v>
      </c>
      <c r="T1503" s="136">
        <f t="shared" si="42"/>
        <v>44539</v>
      </c>
      <c r="U1503" s="4" t="str">
        <f t="shared" si="15"/>
        <v> </v>
      </c>
      <c r="V1503" s="4" t="str">
        <f t="shared" si="16"/>
        <v> </v>
      </c>
      <c r="W1503" s="123"/>
      <c r="X1503" s="123"/>
      <c r="Y1503" s="123"/>
      <c r="Z1503" s="123"/>
      <c r="AA1503" s="123"/>
      <c r="AB1503" s="123"/>
      <c r="AC1503" s="123"/>
      <c r="AD1503" s="123"/>
      <c r="AE1503" s="123"/>
    </row>
    <row r="1504">
      <c r="A1504" s="127">
        <v>15020.0</v>
      </c>
      <c r="B1504" s="2" t="s">
        <v>6461</v>
      </c>
      <c r="C1504" s="154" t="b">
        <v>1</v>
      </c>
      <c r="D1504" s="147">
        <v>44578.0</v>
      </c>
      <c r="E1504" s="128" t="str">
        <f t="shared" si="43"/>
        <v>#VALUE!</v>
      </c>
      <c r="F1504" s="128" t="str">
        <f t="shared" si="44"/>
        <v>#VALUE!</v>
      </c>
      <c r="G1504" s="128" t="str">
        <f t="shared" si="45"/>
        <v>#VALUE!</v>
      </c>
      <c r="H1504" s="128" t="str">
        <f t="shared" si="46"/>
        <v>#VALUE!</v>
      </c>
      <c r="I1504" s="128" t="str">
        <f t="shared" si="47"/>
        <v>#VALUE!</v>
      </c>
      <c r="J1504" s="128" t="str">
        <f t="shared" si="48"/>
        <v>#VALUE!</v>
      </c>
      <c r="K1504" s="128" t="str">
        <f t="shared" si="49"/>
        <v>#VALUE!</v>
      </c>
      <c r="L1504" s="128" t="str">
        <f t="shared" si="50"/>
        <v>#VALUE!</v>
      </c>
      <c r="M1504" s="128" t="str">
        <f t="shared" si="51"/>
        <v>#VALUE!</v>
      </c>
      <c r="N1504" s="128" t="str">
        <f t="shared" si="52"/>
        <v>#VALUE!</v>
      </c>
      <c r="O1504" s="128" t="str">
        <f t="shared" si="53"/>
        <v>#VALUE!</v>
      </c>
      <c r="P1504" s="4" t="str">
        <f t="shared" si="12"/>
        <v>NO RX</v>
      </c>
      <c r="Q1504" s="4" t="b">
        <v>0</v>
      </c>
      <c r="R1504" s="4" t="str">
        <f t="shared" si="54"/>
        <v>LOW</v>
      </c>
      <c r="S1504" s="3"/>
      <c r="T1504" s="3">
        <f t="shared" si="42"/>
        <v>44578</v>
      </c>
      <c r="U1504" s="4" t="str">
        <f t="shared" si="15"/>
        <v>DUE COMM</v>
      </c>
      <c r="V1504" s="4" t="str">
        <f t="shared" si="16"/>
        <v> </v>
      </c>
      <c r="W1504" s="123"/>
      <c r="X1504" s="123"/>
      <c r="Y1504" s="123"/>
      <c r="Z1504" s="123"/>
      <c r="AA1504" s="123"/>
      <c r="AB1504" s="123"/>
      <c r="AC1504" s="123"/>
      <c r="AD1504" s="123"/>
      <c r="AE1504" s="123"/>
    </row>
    <row r="1505">
      <c r="A1505" s="130">
        <v>15021.0</v>
      </c>
      <c r="B1505" s="131" t="s">
        <v>6842</v>
      </c>
      <c r="C1505" s="141" t="b">
        <v>1</v>
      </c>
      <c r="D1505" s="133">
        <v>44529.0</v>
      </c>
      <c r="E1505" s="134" t="str">
        <f t="shared" si="43"/>
        <v>OPI RX</v>
      </c>
      <c r="F1505" s="128" t="str">
        <f t="shared" si="44"/>
        <v>#VALUE!</v>
      </c>
      <c r="G1505" s="128" t="str">
        <f t="shared" si="45"/>
        <v>#VALUE!</v>
      </c>
      <c r="H1505" s="128" t="str">
        <f t="shared" si="46"/>
        <v>#VALUE!</v>
      </c>
      <c r="I1505" s="128" t="str">
        <f t="shared" si="47"/>
        <v>#VALUE!</v>
      </c>
      <c r="J1505" s="128" t="str">
        <f t="shared" si="48"/>
        <v>#VALUE!</v>
      </c>
      <c r="K1505" s="128" t="str">
        <f t="shared" si="49"/>
        <v>#VALUE!</v>
      </c>
      <c r="L1505" s="128" t="str">
        <f t="shared" si="50"/>
        <v>#VALUE!</v>
      </c>
      <c r="M1505" s="134" t="str">
        <f t="shared" si="51"/>
        <v>OPI RX</v>
      </c>
      <c r="N1505" s="128" t="str">
        <f t="shared" si="52"/>
        <v>#VALUE!</v>
      </c>
      <c r="O1505" s="128" t="str">
        <f t="shared" si="53"/>
        <v>#VALUE!</v>
      </c>
      <c r="P1505" s="135" t="str">
        <f t="shared" si="12"/>
        <v>OPIOIDS</v>
      </c>
      <c r="Q1505" s="4" t="b">
        <v>0</v>
      </c>
      <c r="R1505" s="4" t="str">
        <f t="shared" si="54"/>
        <v>LOW</v>
      </c>
      <c r="S1505" s="3">
        <v>44314.0</v>
      </c>
      <c r="T1505" s="136">
        <f t="shared" si="42"/>
        <v>44529</v>
      </c>
      <c r="U1505" s="4" t="str">
        <f t="shared" si="15"/>
        <v> </v>
      </c>
      <c r="V1505" s="4" t="str">
        <f t="shared" si="16"/>
        <v> </v>
      </c>
      <c r="W1505" s="123"/>
      <c r="X1505" s="123"/>
      <c r="Y1505" s="123"/>
      <c r="Z1505" s="123"/>
      <c r="AA1505" s="123"/>
      <c r="AB1505" s="123"/>
      <c r="AC1505" s="123"/>
      <c r="AD1505" s="123"/>
      <c r="AE1505" s="123"/>
    </row>
    <row r="1506">
      <c r="A1506" s="127">
        <v>15024.0</v>
      </c>
      <c r="B1506" s="2" t="s">
        <v>6496</v>
      </c>
      <c r="C1506" s="122" t="b">
        <v>0</v>
      </c>
      <c r="D1506" s="3" t="s">
        <v>6461</v>
      </c>
      <c r="E1506" s="128" t="str">
        <f t="shared" si="43"/>
        <v>#VALUE!</v>
      </c>
      <c r="F1506" s="128" t="str">
        <f t="shared" si="44"/>
        <v>#VALUE!</v>
      </c>
      <c r="G1506" s="128" t="str">
        <f t="shared" si="45"/>
        <v>#VALUE!</v>
      </c>
      <c r="H1506" s="128" t="str">
        <f t="shared" si="46"/>
        <v>#VALUE!</v>
      </c>
      <c r="I1506" s="128" t="str">
        <f t="shared" si="47"/>
        <v>#VALUE!</v>
      </c>
      <c r="J1506" s="128" t="str">
        <f t="shared" si="48"/>
        <v>#VALUE!</v>
      </c>
      <c r="K1506" s="128" t="str">
        <f t="shared" si="49"/>
        <v>#VALUE!</v>
      </c>
      <c r="L1506" s="128" t="str">
        <f t="shared" si="50"/>
        <v>#VALUE!</v>
      </c>
      <c r="M1506" s="134" t="str">
        <f t="shared" si="51"/>
        <v>OPI RX</v>
      </c>
      <c r="N1506" s="128" t="str">
        <f t="shared" si="52"/>
        <v>#VALUE!</v>
      </c>
      <c r="O1506" s="128" t="str">
        <f t="shared" si="53"/>
        <v>#VALUE!</v>
      </c>
      <c r="P1506" s="135" t="str">
        <f t="shared" si="12"/>
        <v>OPIOIDS</v>
      </c>
      <c r="Q1506" s="4" t="b">
        <v>0</v>
      </c>
      <c r="R1506" s="4" t="str">
        <f t="shared" si="54"/>
        <v>LOW</v>
      </c>
      <c r="S1506" s="3"/>
      <c r="T1506" s="3" t="str">
        <f t="shared" si="42"/>
        <v> - </v>
      </c>
      <c r="U1506" s="4" t="str">
        <f t="shared" si="15"/>
        <v>DUE COMM</v>
      </c>
      <c r="V1506" s="4" t="str">
        <f t="shared" si="16"/>
        <v> </v>
      </c>
      <c r="W1506" s="123"/>
      <c r="X1506" s="123"/>
      <c r="Y1506" s="123"/>
      <c r="Z1506" s="123"/>
      <c r="AA1506" s="123"/>
      <c r="AB1506" s="123"/>
      <c r="AC1506" s="123"/>
      <c r="AD1506" s="123"/>
      <c r="AE1506" s="123"/>
    </row>
    <row r="1507">
      <c r="A1507" s="127">
        <v>15025.0</v>
      </c>
      <c r="B1507" s="2" t="s">
        <v>6483</v>
      </c>
      <c r="C1507" s="124" t="b">
        <v>0</v>
      </c>
      <c r="D1507" s="3" t="s">
        <v>6461</v>
      </c>
      <c r="E1507" s="128" t="str">
        <f t="shared" si="43"/>
        <v>#VALUE!</v>
      </c>
      <c r="F1507" s="128" t="str">
        <f t="shared" si="44"/>
        <v>#VALUE!</v>
      </c>
      <c r="G1507" s="128" t="str">
        <f t="shared" si="45"/>
        <v>#VALUE!</v>
      </c>
      <c r="H1507" s="128" t="str">
        <f t="shared" si="46"/>
        <v>#VALUE!</v>
      </c>
      <c r="I1507" s="128" t="str">
        <f t="shared" si="47"/>
        <v>#VALUE!</v>
      </c>
      <c r="J1507" s="128" t="str">
        <f t="shared" si="48"/>
        <v>#VALUE!</v>
      </c>
      <c r="K1507" s="128" t="str">
        <f t="shared" si="49"/>
        <v>#VALUE!</v>
      </c>
      <c r="L1507" s="128" t="str">
        <f t="shared" si="50"/>
        <v>#VALUE!</v>
      </c>
      <c r="M1507" s="128" t="str">
        <f t="shared" si="51"/>
        <v>#VALUE!</v>
      </c>
      <c r="N1507" s="128" t="str">
        <f t="shared" si="52"/>
        <v>#VALUE!</v>
      </c>
      <c r="O1507" s="128" t="str">
        <f t="shared" si="53"/>
        <v>#VALUE!</v>
      </c>
      <c r="P1507" s="4" t="str">
        <f t="shared" si="12"/>
        <v>NO RX</v>
      </c>
      <c r="Q1507" s="4" t="b">
        <v>0</v>
      </c>
      <c r="R1507" s="4" t="str">
        <f t="shared" si="54"/>
        <v>LOW</v>
      </c>
      <c r="S1507" s="3"/>
      <c r="T1507" s="3" t="str">
        <f t="shared" si="42"/>
        <v> - </v>
      </c>
      <c r="U1507" s="4" t="str">
        <f t="shared" si="15"/>
        <v>DUE COMM</v>
      </c>
      <c r="V1507" s="4" t="str">
        <f t="shared" si="16"/>
        <v> </v>
      </c>
      <c r="W1507" s="123"/>
      <c r="X1507" s="123"/>
      <c r="Y1507" s="123"/>
      <c r="Z1507" s="123"/>
      <c r="AA1507" s="123"/>
      <c r="AB1507" s="123"/>
      <c r="AC1507" s="123"/>
      <c r="AD1507" s="123"/>
      <c r="AE1507" s="123"/>
    </row>
    <row r="1508">
      <c r="A1508" s="130">
        <v>15027.0</v>
      </c>
      <c r="B1508" s="131" t="s">
        <v>6483</v>
      </c>
      <c r="C1508" s="139" t="b">
        <v>1</v>
      </c>
      <c r="D1508" s="133">
        <v>44434.0</v>
      </c>
      <c r="E1508" s="128" t="str">
        <f t="shared" si="43"/>
        <v>#VALUE!</v>
      </c>
      <c r="F1508" s="128" t="str">
        <f t="shared" si="44"/>
        <v>#VALUE!</v>
      </c>
      <c r="G1508" s="128" t="str">
        <f t="shared" si="45"/>
        <v>#VALUE!</v>
      </c>
      <c r="H1508" s="128" t="str">
        <f t="shared" si="46"/>
        <v>#VALUE!</v>
      </c>
      <c r="I1508" s="128" t="str">
        <f t="shared" si="47"/>
        <v>#VALUE!</v>
      </c>
      <c r="J1508" s="128" t="str">
        <f t="shared" si="48"/>
        <v>#VALUE!</v>
      </c>
      <c r="K1508" s="128" t="str">
        <f t="shared" si="49"/>
        <v>#VALUE!</v>
      </c>
      <c r="L1508" s="128" t="str">
        <f t="shared" si="50"/>
        <v>#VALUE!</v>
      </c>
      <c r="M1508" s="128" t="str">
        <f t="shared" si="51"/>
        <v>#VALUE!</v>
      </c>
      <c r="N1508" s="128" t="str">
        <f t="shared" si="52"/>
        <v>#VALUE!</v>
      </c>
      <c r="O1508" s="128" t="str">
        <f t="shared" si="53"/>
        <v>#VALUE!</v>
      </c>
      <c r="P1508" s="4" t="str">
        <f t="shared" si="12"/>
        <v>NO RX</v>
      </c>
      <c r="Q1508" s="4" t="b">
        <v>0</v>
      </c>
      <c r="R1508" s="4" t="str">
        <f t="shared" si="54"/>
        <v>LOW</v>
      </c>
      <c r="S1508" s="3"/>
      <c r="T1508" s="136">
        <f t="shared" si="42"/>
        <v>44434</v>
      </c>
      <c r="U1508" s="4" t="str">
        <f t="shared" si="15"/>
        <v>DUE COMM</v>
      </c>
      <c r="V1508" s="4" t="str">
        <f t="shared" si="16"/>
        <v> </v>
      </c>
      <c r="W1508" s="123"/>
      <c r="X1508" s="123"/>
      <c r="Y1508" s="123"/>
      <c r="Z1508" s="123"/>
      <c r="AA1508" s="123"/>
      <c r="AB1508" s="123"/>
      <c r="AC1508" s="123"/>
      <c r="AD1508" s="123"/>
      <c r="AE1508" s="123"/>
    </row>
    <row r="1509">
      <c r="A1509" s="127">
        <v>15029.0</v>
      </c>
      <c r="B1509" s="2" t="s">
        <v>6461</v>
      </c>
      <c r="C1509" s="122" t="b">
        <v>0</v>
      </c>
      <c r="D1509" s="3" t="s">
        <v>6461</v>
      </c>
      <c r="E1509" s="128" t="str">
        <f t="shared" si="43"/>
        <v>#VALUE!</v>
      </c>
      <c r="F1509" s="128" t="str">
        <f t="shared" si="44"/>
        <v>#VALUE!</v>
      </c>
      <c r="G1509" s="128" t="str">
        <f t="shared" si="45"/>
        <v>#VALUE!</v>
      </c>
      <c r="H1509" s="128" t="str">
        <f t="shared" si="46"/>
        <v>#VALUE!</v>
      </c>
      <c r="I1509" s="128" t="str">
        <f t="shared" si="47"/>
        <v>#VALUE!</v>
      </c>
      <c r="J1509" s="128" t="str">
        <f t="shared" si="48"/>
        <v>#VALUE!</v>
      </c>
      <c r="K1509" s="128" t="str">
        <f t="shared" si="49"/>
        <v>#VALUE!</v>
      </c>
      <c r="L1509" s="128" t="str">
        <f t="shared" si="50"/>
        <v>#VALUE!</v>
      </c>
      <c r="M1509" s="128" t="str">
        <f t="shared" si="51"/>
        <v>#VALUE!</v>
      </c>
      <c r="N1509" s="128" t="str">
        <f t="shared" si="52"/>
        <v>#VALUE!</v>
      </c>
      <c r="O1509" s="128" t="str">
        <f t="shared" si="53"/>
        <v>#VALUE!</v>
      </c>
      <c r="P1509" s="4" t="str">
        <f t="shared" si="12"/>
        <v>NO RX</v>
      </c>
      <c r="Q1509" s="4" t="b">
        <v>0</v>
      </c>
      <c r="R1509" s="4" t="str">
        <f t="shared" si="54"/>
        <v>LOW</v>
      </c>
      <c r="S1509" s="3"/>
      <c r="T1509" s="3" t="str">
        <f t="shared" si="42"/>
        <v> - </v>
      </c>
      <c r="U1509" s="4" t="str">
        <f t="shared" si="15"/>
        <v>DUE COMM</v>
      </c>
      <c r="V1509" s="4" t="str">
        <f t="shared" si="16"/>
        <v> </v>
      </c>
      <c r="W1509" s="123"/>
      <c r="X1509" s="123"/>
      <c r="Y1509" s="123"/>
      <c r="Z1509" s="123"/>
      <c r="AA1509" s="123"/>
      <c r="AB1509" s="123"/>
      <c r="AC1509" s="123"/>
      <c r="AD1509" s="123"/>
      <c r="AE1509" s="123"/>
    </row>
    <row r="1510">
      <c r="A1510" s="127">
        <v>15030.0</v>
      </c>
      <c r="B1510" s="2" t="s">
        <v>6461</v>
      </c>
      <c r="C1510" s="122" t="b">
        <v>0</v>
      </c>
      <c r="D1510" s="3" t="s">
        <v>6461</v>
      </c>
      <c r="E1510" s="128" t="str">
        <f t="shared" si="43"/>
        <v>#VALUE!</v>
      </c>
      <c r="F1510" s="128" t="str">
        <f t="shared" si="44"/>
        <v>#VALUE!</v>
      </c>
      <c r="G1510" s="128" t="str">
        <f t="shared" si="45"/>
        <v>#VALUE!</v>
      </c>
      <c r="H1510" s="128" t="str">
        <f t="shared" si="46"/>
        <v>#VALUE!</v>
      </c>
      <c r="I1510" s="128" t="str">
        <f t="shared" si="47"/>
        <v>#VALUE!</v>
      </c>
      <c r="J1510" s="128" t="str">
        <f t="shared" si="48"/>
        <v>#VALUE!</v>
      </c>
      <c r="K1510" s="128" t="str">
        <f t="shared" si="49"/>
        <v>#VALUE!</v>
      </c>
      <c r="L1510" s="128" t="str">
        <f t="shared" si="50"/>
        <v>#VALUE!</v>
      </c>
      <c r="M1510" s="128" t="str">
        <f t="shared" si="51"/>
        <v>#VALUE!</v>
      </c>
      <c r="N1510" s="128" t="str">
        <f t="shared" si="52"/>
        <v>#VALUE!</v>
      </c>
      <c r="O1510" s="128" t="str">
        <f t="shared" si="53"/>
        <v>#VALUE!</v>
      </c>
      <c r="P1510" s="4" t="str">
        <f t="shared" si="12"/>
        <v>NO RX</v>
      </c>
      <c r="Q1510" s="4" t="b">
        <v>0</v>
      </c>
      <c r="R1510" s="4" t="str">
        <f t="shared" si="54"/>
        <v>LOW</v>
      </c>
      <c r="S1510" s="3"/>
      <c r="T1510" s="3" t="str">
        <f t="shared" si="42"/>
        <v> - </v>
      </c>
      <c r="U1510" s="4" t="str">
        <f t="shared" si="15"/>
        <v>DUE COMM</v>
      </c>
      <c r="V1510" s="4" t="str">
        <f t="shared" si="16"/>
        <v> </v>
      </c>
      <c r="W1510" s="123"/>
      <c r="X1510" s="123"/>
      <c r="Y1510" s="123"/>
      <c r="Z1510" s="123"/>
      <c r="AA1510" s="123"/>
      <c r="AB1510" s="123"/>
      <c r="AC1510" s="123"/>
      <c r="AD1510" s="123"/>
      <c r="AE1510" s="123"/>
    </row>
    <row r="1511">
      <c r="A1511" s="130">
        <v>15034.0</v>
      </c>
      <c r="B1511" s="131" t="s">
        <v>6955</v>
      </c>
      <c r="C1511" s="139" t="b">
        <v>1</v>
      </c>
      <c r="D1511" s="133">
        <v>44428.0</v>
      </c>
      <c r="E1511" s="134" t="str">
        <f t="shared" si="43"/>
        <v>OPI RX</v>
      </c>
      <c r="F1511" s="128" t="str">
        <f t="shared" si="44"/>
        <v>#VALUE!</v>
      </c>
      <c r="G1511" s="128" t="str">
        <f t="shared" si="45"/>
        <v>#VALUE!</v>
      </c>
      <c r="H1511" s="128" t="str">
        <f t="shared" si="46"/>
        <v>#VALUE!</v>
      </c>
      <c r="I1511" s="128" t="str">
        <f t="shared" si="47"/>
        <v>#VALUE!</v>
      </c>
      <c r="J1511" s="128" t="str">
        <f t="shared" si="48"/>
        <v>#VALUE!</v>
      </c>
      <c r="K1511" s="128" t="str">
        <f t="shared" si="49"/>
        <v>#VALUE!</v>
      </c>
      <c r="L1511" s="128" t="str">
        <f t="shared" si="50"/>
        <v>#VALUE!</v>
      </c>
      <c r="M1511" s="128" t="str">
        <f t="shared" si="51"/>
        <v>#VALUE!</v>
      </c>
      <c r="N1511" s="128" t="str">
        <f t="shared" si="52"/>
        <v>#VALUE!</v>
      </c>
      <c r="O1511" s="128" t="str">
        <f t="shared" si="53"/>
        <v>#VALUE!</v>
      </c>
      <c r="P1511" s="135" t="str">
        <f t="shared" si="12"/>
        <v>OPIOIDS</v>
      </c>
      <c r="Q1511" s="4" t="b">
        <v>0</v>
      </c>
      <c r="R1511" s="4" t="str">
        <f t="shared" si="54"/>
        <v>LOW</v>
      </c>
      <c r="S1511" s="3"/>
      <c r="T1511" s="136">
        <f t="shared" si="42"/>
        <v>44428</v>
      </c>
      <c r="U1511" s="4" t="str">
        <f t="shared" si="15"/>
        <v>DUE COMM</v>
      </c>
      <c r="V1511" s="4" t="str">
        <f t="shared" si="16"/>
        <v> </v>
      </c>
      <c r="W1511" s="123"/>
      <c r="X1511" s="123"/>
      <c r="Y1511" s="123"/>
      <c r="Z1511" s="123"/>
      <c r="AA1511" s="123"/>
      <c r="AB1511" s="123"/>
      <c r="AC1511" s="123"/>
      <c r="AD1511" s="123"/>
      <c r="AE1511" s="123"/>
    </row>
    <row r="1512">
      <c r="A1512" s="130">
        <v>15035.0</v>
      </c>
      <c r="B1512" s="131" t="s">
        <v>6598</v>
      </c>
      <c r="C1512" s="132" t="b">
        <v>1</v>
      </c>
      <c r="D1512" s="133">
        <v>44399.0</v>
      </c>
      <c r="E1512" s="128" t="str">
        <f t="shared" si="43"/>
        <v>#VALUE!</v>
      </c>
      <c r="F1512" s="134" t="str">
        <f t="shared" si="44"/>
        <v>OPI RX</v>
      </c>
      <c r="G1512" s="128" t="str">
        <f t="shared" si="45"/>
        <v>#VALUE!</v>
      </c>
      <c r="H1512" s="128" t="str">
        <f t="shared" si="46"/>
        <v>#VALUE!</v>
      </c>
      <c r="I1512" s="128" t="str">
        <f t="shared" si="47"/>
        <v>#VALUE!</v>
      </c>
      <c r="J1512" s="128" t="str">
        <f t="shared" si="48"/>
        <v>#VALUE!</v>
      </c>
      <c r="K1512" s="128" t="str">
        <f t="shared" si="49"/>
        <v>#VALUE!</v>
      </c>
      <c r="L1512" s="128" t="str">
        <f t="shared" si="50"/>
        <v>#VALUE!</v>
      </c>
      <c r="M1512" s="128" t="str">
        <f t="shared" si="51"/>
        <v>#VALUE!</v>
      </c>
      <c r="N1512" s="128" t="str">
        <f t="shared" si="52"/>
        <v>#VALUE!</v>
      </c>
      <c r="O1512" s="128" t="str">
        <f t="shared" si="53"/>
        <v>#VALUE!</v>
      </c>
      <c r="P1512" s="135" t="str">
        <f t="shared" si="12"/>
        <v>OPIOIDS</v>
      </c>
      <c r="Q1512" s="4" t="b">
        <v>0</v>
      </c>
      <c r="R1512" s="4" t="str">
        <f t="shared" si="54"/>
        <v>LOW</v>
      </c>
      <c r="S1512" s="3"/>
      <c r="T1512" s="136">
        <f t="shared" si="42"/>
        <v>44399</v>
      </c>
      <c r="U1512" s="4" t="str">
        <f t="shared" si="15"/>
        <v>DUE COMM</v>
      </c>
      <c r="V1512" s="4" t="str">
        <f t="shared" si="16"/>
        <v> </v>
      </c>
      <c r="W1512" s="123"/>
      <c r="X1512" s="123"/>
      <c r="Y1512" s="123"/>
      <c r="Z1512" s="123"/>
      <c r="AA1512" s="123"/>
      <c r="AB1512" s="123"/>
      <c r="AC1512" s="123"/>
      <c r="AD1512" s="123"/>
      <c r="AE1512" s="123"/>
    </row>
    <row r="1513">
      <c r="A1513" s="130">
        <v>15039.0</v>
      </c>
      <c r="B1513" s="55" t="s">
        <v>6842</v>
      </c>
      <c r="C1513" s="55" t="b">
        <v>1</v>
      </c>
      <c r="D1513" s="146">
        <v>44577.0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tr">
        <f t="shared" si="12"/>
        <v>NO RX</v>
      </c>
      <c r="Q1513" s="4" t="b">
        <v>0</v>
      </c>
      <c r="R1513" s="4" t="str">
        <f t="shared" si="54"/>
        <v>LOW</v>
      </c>
      <c r="S1513" s="147">
        <v>44333.0</v>
      </c>
      <c r="T1513" s="136"/>
      <c r="U1513" s="4" t="str">
        <f t="shared" si="15"/>
        <v> </v>
      </c>
      <c r="V1513" s="4" t="str">
        <f t="shared" si="16"/>
        <v> </v>
      </c>
      <c r="W1513" s="123"/>
      <c r="X1513" s="123"/>
      <c r="Y1513" s="123"/>
      <c r="Z1513" s="123"/>
      <c r="AA1513" s="123"/>
      <c r="AB1513" s="123"/>
      <c r="AC1513" s="123"/>
      <c r="AD1513" s="123"/>
      <c r="AE1513" s="123"/>
    </row>
    <row r="1514">
      <c r="A1514" s="127">
        <v>15043.0</v>
      </c>
      <c r="B1514" s="2" t="s">
        <v>6461</v>
      </c>
      <c r="C1514" s="124" t="b">
        <v>0</v>
      </c>
      <c r="D1514" s="3" t="s">
        <v>6461</v>
      </c>
      <c r="E1514" s="128" t="str">
        <f t="shared" ref="E1514:E2032" si="55">IF(SEARCH($E$1,$B1514)&gt;=1,"OPI RX","NO RX")</f>
        <v>#VALUE!</v>
      </c>
      <c r="F1514" s="128" t="str">
        <f t="shared" ref="F1514:F2032" si="56">IF(SEARCH($F$1,$B1514)&gt;=1,"OPI RX","NO RX")</f>
        <v>#VALUE!</v>
      </c>
      <c r="G1514" s="128" t="str">
        <f t="shared" ref="G1514:G2032" si="57">IF(SEARCH($G$1,$B1514)&gt;=1,"OPI RX","NO RX")</f>
        <v>#VALUE!</v>
      </c>
      <c r="H1514" s="128" t="str">
        <f t="shared" ref="H1514:H2032" si="58">IF(SEARCH($H$1,$B1514)&gt;=1,"OPI RX","NO RX")</f>
        <v>#VALUE!</v>
      </c>
      <c r="I1514" s="128" t="str">
        <f t="shared" ref="I1514:I2032" si="59">IF(SEARCH($I$1,$B1514)&gt;=1,"OPI RX","NO RX")</f>
        <v>#VALUE!</v>
      </c>
      <c r="J1514" s="128" t="str">
        <f t="shared" ref="J1514:J2032" si="60">IF(SEARCH($J$1,$B1514)&gt;=1,"OPI RX","NO RX")</f>
        <v>#VALUE!</v>
      </c>
      <c r="K1514" s="128" t="str">
        <f t="shared" ref="K1514:K2032" si="61">IF(SEARCH($K$1,$B1514)&gt;=1,"OPI RX","NO RX")</f>
        <v>#VALUE!</v>
      </c>
      <c r="L1514" s="128" t="str">
        <f t="shared" ref="L1514:L2032" si="62">IF(SEARCH($L$1,$B1514)&gt;=1,"OPI RX","NO RX")</f>
        <v>#VALUE!</v>
      </c>
      <c r="M1514" s="128" t="str">
        <f t="shared" ref="M1514:M2032" si="63">IF(SEARCH($M$1,$B1514)&gt;=1,"OPI RX","NO RX")</f>
        <v>#VALUE!</v>
      </c>
      <c r="N1514" s="128" t="str">
        <f t="shared" ref="N1514:N2032" si="64">IF(SEARCH($N$1,$B1514)&gt;=1,"OPI RX","NO RX")</f>
        <v>#VALUE!</v>
      </c>
      <c r="O1514" s="128" t="str">
        <f t="shared" ref="O1514:O2032" si="65">IF(SEARCH($O$1,$B1514)&gt;=1,"OPI RX","NO RX")</f>
        <v>#VALUE!</v>
      </c>
      <c r="P1514" s="4" t="str">
        <f t="shared" si="12"/>
        <v>NO RX</v>
      </c>
      <c r="Q1514" s="4" t="b">
        <v>0</v>
      </c>
      <c r="R1514" s="4" t="str">
        <f t="shared" si="54"/>
        <v>LOW</v>
      </c>
      <c r="S1514" s="3"/>
      <c r="T1514" s="3" t="str">
        <f t="shared" ref="T1514:T2133" si="66">D1514</f>
        <v> - </v>
      </c>
      <c r="U1514" s="4" t="str">
        <f t="shared" si="15"/>
        <v>DUE COMM</v>
      </c>
      <c r="V1514" s="4" t="str">
        <f t="shared" si="16"/>
        <v> </v>
      </c>
      <c r="W1514" s="123"/>
      <c r="X1514" s="123"/>
      <c r="Y1514" s="123"/>
      <c r="Z1514" s="123"/>
      <c r="AA1514" s="123"/>
      <c r="AB1514" s="123"/>
      <c r="AC1514" s="123"/>
      <c r="AD1514" s="123"/>
      <c r="AE1514" s="123"/>
    </row>
    <row r="1515">
      <c r="A1515" s="130">
        <v>15044.0</v>
      </c>
      <c r="B1515" s="131" t="s">
        <v>6891</v>
      </c>
      <c r="C1515" s="132" t="b">
        <v>1</v>
      </c>
      <c r="D1515" s="133">
        <v>44452.0</v>
      </c>
      <c r="E1515" s="134" t="str">
        <f t="shared" si="55"/>
        <v>OPI RX</v>
      </c>
      <c r="F1515" s="128" t="str">
        <f t="shared" si="56"/>
        <v>#VALUE!</v>
      </c>
      <c r="G1515" s="128" t="str">
        <f t="shared" si="57"/>
        <v>#VALUE!</v>
      </c>
      <c r="H1515" s="128" t="str">
        <f t="shared" si="58"/>
        <v>#VALUE!</v>
      </c>
      <c r="I1515" s="128" t="str">
        <f t="shared" si="59"/>
        <v>#VALUE!</v>
      </c>
      <c r="J1515" s="128" t="str">
        <f t="shared" si="60"/>
        <v>#VALUE!</v>
      </c>
      <c r="K1515" s="128" t="str">
        <f t="shared" si="61"/>
        <v>#VALUE!</v>
      </c>
      <c r="L1515" s="128" t="str">
        <f t="shared" si="62"/>
        <v>#VALUE!</v>
      </c>
      <c r="M1515" s="134" t="str">
        <f t="shared" si="63"/>
        <v>OPI RX</v>
      </c>
      <c r="N1515" s="128" t="str">
        <f t="shared" si="64"/>
        <v>#VALUE!</v>
      </c>
      <c r="O1515" s="128" t="str">
        <f t="shared" si="65"/>
        <v>#VALUE!</v>
      </c>
      <c r="P1515" s="135" t="str">
        <f t="shared" si="12"/>
        <v>OPIOIDS</v>
      </c>
      <c r="Q1515" s="4" t="b">
        <v>0</v>
      </c>
      <c r="R1515" s="4" t="str">
        <f t="shared" si="54"/>
        <v>LOW</v>
      </c>
      <c r="S1515" s="3"/>
      <c r="T1515" s="136">
        <f t="shared" si="66"/>
        <v>44452</v>
      </c>
      <c r="U1515" s="4" t="str">
        <f t="shared" si="15"/>
        <v>DUE COMM</v>
      </c>
      <c r="V1515" s="4" t="str">
        <f t="shared" si="16"/>
        <v> </v>
      </c>
      <c r="W1515" s="123"/>
      <c r="X1515" s="123"/>
      <c r="Y1515" s="123"/>
      <c r="Z1515" s="123"/>
      <c r="AA1515" s="123"/>
      <c r="AB1515" s="123"/>
      <c r="AC1515" s="123"/>
      <c r="AD1515" s="123"/>
      <c r="AE1515" s="123"/>
    </row>
    <row r="1516">
      <c r="A1516" s="130">
        <v>15046.0</v>
      </c>
      <c r="B1516" s="131" t="s">
        <v>6461</v>
      </c>
      <c r="C1516" s="139" t="b">
        <v>1</v>
      </c>
      <c r="D1516" s="140">
        <v>44577.0</v>
      </c>
      <c r="E1516" s="128" t="str">
        <f t="shared" si="55"/>
        <v>#VALUE!</v>
      </c>
      <c r="F1516" s="128" t="str">
        <f t="shared" si="56"/>
        <v>#VALUE!</v>
      </c>
      <c r="G1516" s="128" t="str">
        <f t="shared" si="57"/>
        <v>#VALUE!</v>
      </c>
      <c r="H1516" s="128" t="str">
        <f t="shared" si="58"/>
        <v>#VALUE!</v>
      </c>
      <c r="I1516" s="128" t="str">
        <f t="shared" si="59"/>
        <v>#VALUE!</v>
      </c>
      <c r="J1516" s="128" t="str">
        <f t="shared" si="60"/>
        <v>#VALUE!</v>
      </c>
      <c r="K1516" s="128" t="str">
        <f t="shared" si="61"/>
        <v>#VALUE!</v>
      </c>
      <c r="L1516" s="128" t="str">
        <f t="shared" si="62"/>
        <v>#VALUE!</v>
      </c>
      <c r="M1516" s="128" t="str">
        <f t="shared" si="63"/>
        <v>#VALUE!</v>
      </c>
      <c r="N1516" s="128" t="str">
        <f t="shared" si="64"/>
        <v>#VALUE!</v>
      </c>
      <c r="O1516" s="128" t="str">
        <f t="shared" si="65"/>
        <v>#VALUE!</v>
      </c>
      <c r="P1516" s="4" t="str">
        <f t="shared" si="12"/>
        <v>NO RX</v>
      </c>
      <c r="Q1516" s="4" t="b">
        <v>1</v>
      </c>
      <c r="R1516" s="135" t="str">
        <f t="shared" si="54"/>
        <v>HIGH</v>
      </c>
      <c r="S1516" s="3">
        <v>44333.0</v>
      </c>
      <c r="T1516" s="136">
        <f t="shared" si="66"/>
        <v>44577</v>
      </c>
      <c r="U1516" s="4" t="str">
        <f t="shared" si="15"/>
        <v> </v>
      </c>
      <c r="V1516" s="4" t="str">
        <f t="shared" si="16"/>
        <v> </v>
      </c>
      <c r="W1516" s="123"/>
      <c r="X1516" s="123"/>
      <c r="Y1516" s="123"/>
      <c r="Z1516" s="123"/>
      <c r="AA1516" s="123"/>
      <c r="AB1516" s="123"/>
      <c r="AC1516" s="123"/>
      <c r="AD1516" s="123"/>
      <c r="AE1516" s="123"/>
    </row>
    <row r="1517">
      <c r="A1517" s="130">
        <v>15048.0</v>
      </c>
      <c r="B1517" s="131" t="s">
        <v>6461</v>
      </c>
      <c r="C1517" s="132" t="b">
        <v>1</v>
      </c>
      <c r="D1517" s="133">
        <v>44559.0</v>
      </c>
      <c r="E1517" s="128" t="str">
        <f t="shared" si="55"/>
        <v>#VALUE!</v>
      </c>
      <c r="F1517" s="128" t="str">
        <f t="shared" si="56"/>
        <v>#VALUE!</v>
      </c>
      <c r="G1517" s="128" t="str">
        <f t="shared" si="57"/>
        <v>#VALUE!</v>
      </c>
      <c r="H1517" s="128" t="str">
        <f t="shared" si="58"/>
        <v>#VALUE!</v>
      </c>
      <c r="I1517" s="128" t="str">
        <f t="shared" si="59"/>
        <v>#VALUE!</v>
      </c>
      <c r="J1517" s="128" t="str">
        <f t="shared" si="60"/>
        <v>#VALUE!</v>
      </c>
      <c r="K1517" s="128" t="str">
        <f t="shared" si="61"/>
        <v>#VALUE!</v>
      </c>
      <c r="L1517" s="128" t="str">
        <f t="shared" si="62"/>
        <v>#VALUE!</v>
      </c>
      <c r="M1517" s="128" t="str">
        <f t="shared" si="63"/>
        <v>#VALUE!</v>
      </c>
      <c r="N1517" s="128" t="str">
        <f t="shared" si="64"/>
        <v>#VALUE!</v>
      </c>
      <c r="O1517" s="128" t="str">
        <f t="shared" si="65"/>
        <v>#VALUE!</v>
      </c>
      <c r="P1517" s="4" t="str">
        <f t="shared" si="12"/>
        <v>NO RX</v>
      </c>
      <c r="Q1517" s="4" t="b">
        <v>0</v>
      </c>
      <c r="R1517" s="4" t="str">
        <f t="shared" si="54"/>
        <v>LOW</v>
      </c>
      <c r="S1517" s="3">
        <v>44333.0</v>
      </c>
      <c r="T1517" s="136">
        <f t="shared" si="66"/>
        <v>44559</v>
      </c>
      <c r="U1517" s="4" t="str">
        <f t="shared" si="15"/>
        <v> </v>
      </c>
      <c r="V1517" s="4" t="str">
        <f t="shared" si="16"/>
        <v> </v>
      </c>
      <c r="W1517" s="123"/>
      <c r="X1517" s="123"/>
      <c r="Y1517" s="123"/>
      <c r="Z1517" s="123"/>
      <c r="AA1517" s="123"/>
      <c r="AB1517" s="123"/>
      <c r="AC1517" s="123"/>
      <c r="AD1517" s="123"/>
      <c r="AE1517" s="123"/>
    </row>
    <row r="1518">
      <c r="A1518" s="130">
        <v>15049.0</v>
      </c>
      <c r="B1518" s="131" t="s">
        <v>6586</v>
      </c>
      <c r="C1518" s="139" t="b">
        <v>1</v>
      </c>
      <c r="D1518" s="133">
        <v>44384.0</v>
      </c>
      <c r="E1518" s="134" t="str">
        <f t="shared" si="55"/>
        <v>OPI RX</v>
      </c>
      <c r="F1518" s="128" t="str">
        <f t="shared" si="56"/>
        <v>#VALUE!</v>
      </c>
      <c r="G1518" s="128" t="str">
        <f t="shared" si="57"/>
        <v>#VALUE!</v>
      </c>
      <c r="H1518" s="128" t="str">
        <f t="shared" si="58"/>
        <v>#VALUE!</v>
      </c>
      <c r="I1518" s="128" t="str">
        <f t="shared" si="59"/>
        <v>#VALUE!</v>
      </c>
      <c r="J1518" s="128" t="str">
        <f t="shared" si="60"/>
        <v>#VALUE!</v>
      </c>
      <c r="K1518" s="128" t="str">
        <f t="shared" si="61"/>
        <v>#VALUE!</v>
      </c>
      <c r="L1518" s="128" t="str">
        <f t="shared" si="62"/>
        <v>#VALUE!</v>
      </c>
      <c r="M1518" s="128" t="str">
        <f t="shared" si="63"/>
        <v>#VALUE!</v>
      </c>
      <c r="N1518" s="128" t="str">
        <f t="shared" si="64"/>
        <v>#VALUE!</v>
      </c>
      <c r="O1518" s="128" t="str">
        <f t="shared" si="65"/>
        <v>#VALUE!</v>
      </c>
      <c r="P1518" s="135" t="str">
        <f t="shared" si="12"/>
        <v>OPIOIDS</v>
      </c>
      <c r="Q1518" s="2" t="b">
        <v>0</v>
      </c>
      <c r="R1518" s="4" t="str">
        <f t="shared" si="54"/>
        <v>LOW</v>
      </c>
      <c r="S1518" s="3"/>
      <c r="T1518" s="136">
        <f t="shared" si="66"/>
        <v>44384</v>
      </c>
      <c r="U1518" s="4" t="str">
        <f t="shared" si="15"/>
        <v>DUE COMM</v>
      </c>
      <c r="V1518" s="4" t="str">
        <f t="shared" si="16"/>
        <v> </v>
      </c>
      <c r="W1518" s="123"/>
      <c r="X1518" s="123"/>
      <c r="Y1518" s="123"/>
      <c r="Z1518" s="123"/>
      <c r="AA1518" s="123"/>
      <c r="AB1518" s="123"/>
      <c r="AC1518" s="123"/>
      <c r="AD1518" s="123"/>
      <c r="AE1518" s="123"/>
    </row>
    <row r="1519">
      <c r="A1519" s="127">
        <v>15051.0</v>
      </c>
      <c r="B1519" s="2" t="s">
        <v>6461</v>
      </c>
      <c r="C1519" s="124" t="b">
        <v>0</v>
      </c>
      <c r="D1519" s="3" t="s">
        <v>6461</v>
      </c>
      <c r="E1519" s="128" t="str">
        <f t="shared" si="55"/>
        <v>#VALUE!</v>
      </c>
      <c r="F1519" s="128" t="str">
        <f t="shared" si="56"/>
        <v>#VALUE!</v>
      </c>
      <c r="G1519" s="128" t="str">
        <f t="shared" si="57"/>
        <v>#VALUE!</v>
      </c>
      <c r="H1519" s="128" t="str">
        <f t="shared" si="58"/>
        <v>#VALUE!</v>
      </c>
      <c r="I1519" s="128" t="str">
        <f t="shared" si="59"/>
        <v>#VALUE!</v>
      </c>
      <c r="J1519" s="128" t="str">
        <f t="shared" si="60"/>
        <v>#VALUE!</v>
      </c>
      <c r="K1519" s="128" t="str">
        <f t="shared" si="61"/>
        <v>#VALUE!</v>
      </c>
      <c r="L1519" s="128" t="str">
        <f t="shared" si="62"/>
        <v>#VALUE!</v>
      </c>
      <c r="M1519" s="128" t="str">
        <f t="shared" si="63"/>
        <v>#VALUE!</v>
      </c>
      <c r="N1519" s="128" t="str">
        <f t="shared" si="64"/>
        <v>#VALUE!</v>
      </c>
      <c r="O1519" s="128" t="str">
        <f t="shared" si="65"/>
        <v>#VALUE!</v>
      </c>
      <c r="P1519" s="4" t="str">
        <f t="shared" si="12"/>
        <v>NO RX</v>
      </c>
      <c r="Q1519" s="4" t="b">
        <v>0</v>
      </c>
      <c r="R1519" s="4" t="str">
        <f t="shared" si="54"/>
        <v>LOW</v>
      </c>
      <c r="S1519" s="3"/>
      <c r="T1519" s="3" t="str">
        <f t="shared" si="66"/>
        <v> - </v>
      </c>
      <c r="U1519" s="4" t="str">
        <f t="shared" si="15"/>
        <v>DUE COMM</v>
      </c>
      <c r="V1519" s="4" t="str">
        <f t="shared" si="16"/>
        <v> </v>
      </c>
      <c r="W1519" s="123"/>
      <c r="X1519" s="123"/>
      <c r="Y1519" s="123"/>
      <c r="Z1519" s="123"/>
      <c r="AA1519" s="123"/>
      <c r="AB1519" s="123"/>
      <c r="AC1519" s="123"/>
      <c r="AD1519" s="123"/>
      <c r="AE1519" s="123"/>
    </row>
    <row r="1520">
      <c r="A1520" s="130">
        <v>15052.0</v>
      </c>
      <c r="B1520" s="131" t="s">
        <v>6461</v>
      </c>
      <c r="C1520" s="132" t="b">
        <v>1</v>
      </c>
      <c r="D1520" s="133">
        <v>44433.0</v>
      </c>
      <c r="E1520" s="128" t="str">
        <f t="shared" si="55"/>
        <v>#VALUE!</v>
      </c>
      <c r="F1520" s="128" t="str">
        <f t="shared" si="56"/>
        <v>#VALUE!</v>
      </c>
      <c r="G1520" s="128" t="str">
        <f t="shared" si="57"/>
        <v>#VALUE!</v>
      </c>
      <c r="H1520" s="128" t="str">
        <f t="shared" si="58"/>
        <v>#VALUE!</v>
      </c>
      <c r="I1520" s="128" t="str">
        <f t="shared" si="59"/>
        <v>#VALUE!</v>
      </c>
      <c r="J1520" s="128" t="str">
        <f t="shared" si="60"/>
        <v>#VALUE!</v>
      </c>
      <c r="K1520" s="128" t="str">
        <f t="shared" si="61"/>
        <v>#VALUE!</v>
      </c>
      <c r="L1520" s="128" t="str">
        <f t="shared" si="62"/>
        <v>#VALUE!</v>
      </c>
      <c r="M1520" s="128" t="str">
        <f t="shared" si="63"/>
        <v>#VALUE!</v>
      </c>
      <c r="N1520" s="128" t="str">
        <f t="shared" si="64"/>
        <v>#VALUE!</v>
      </c>
      <c r="O1520" s="128" t="str">
        <f t="shared" si="65"/>
        <v>#VALUE!</v>
      </c>
      <c r="P1520" s="4" t="str">
        <f t="shared" si="12"/>
        <v>NO RX</v>
      </c>
      <c r="Q1520" s="4" t="b">
        <v>0</v>
      </c>
      <c r="R1520" s="4" t="str">
        <f t="shared" si="54"/>
        <v>LOW</v>
      </c>
      <c r="S1520" s="3"/>
      <c r="T1520" s="136">
        <f t="shared" si="66"/>
        <v>44433</v>
      </c>
      <c r="U1520" s="4" t="str">
        <f t="shared" si="15"/>
        <v>DUE COMM</v>
      </c>
      <c r="V1520" s="4" t="str">
        <f t="shared" si="16"/>
        <v> </v>
      </c>
      <c r="W1520" s="123"/>
      <c r="X1520" s="123"/>
      <c r="Y1520" s="123"/>
      <c r="Z1520" s="123"/>
      <c r="AA1520" s="123"/>
      <c r="AB1520" s="123"/>
      <c r="AC1520" s="123"/>
      <c r="AD1520" s="123"/>
      <c r="AE1520" s="123"/>
    </row>
    <row r="1521">
      <c r="A1521" s="127">
        <v>15053.0</v>
      </c>
      <c r="B1521" s="2" t="s">
        <v>6461</v>
      </c>
      <c r="C1521" s="122" t="b">
        <v>0</v>
      </c>
      <c r="D1521" s="3" t="s">
        <v>6461</v>
      </c>
      <c r="E1521" s="128" t="str">
        <f t="shared" si="55"/>
        <v>#VALUE!</v>
      </c>
      <c r="F1521" s="128" t="str">
        <f t="shared" si="56"/>
        <v>#VALUE!</v>
      </c>
      <c r="G1521" s="128" t="str">
        <f t="shared" si="57"/>
        <v>#VALUE!</v>
      </c>
      <c r="H1521" s="128" t="str">
        <f t="shared" si="58"/>
        <v>#VALUE!</v>
      </c>
      <c r="I1521" s="128" t="str">
        <f t="shared" si="59"/>
        <v>#VALUE!</v>
      </c>
      <c r="J1521" s="128" t="str">
        <f t="shared" si="60"/>
        <v>#VALUE!</v>
      </c>
      <c r="K1521" s="128" t="str">
        <f t="shared" si="61"/>
        <v>#VALUE!</v>
      </c>
      <c r="L1521" s="128" t="str">
        <f t="shared" si="62"/>
        <v>#VALUE!</v>
      </c>
      <c r="M1521" s="128" t="str">
        <f t="shared" si="63"/>
        <v>#VALUE!</v>
      </c>
      <c r="N1521" s="128" t="str">
        <f t="shared" si="64"/>
        <v>#VALUE!</v>
      </c>
      <c r="O1521" s="128" t="str">
        <f t="shared" si="65"/>
        <v>#VALUE!</v>
      </c>
      <c r="P1521" s="4" t="str">
        <f t="shared" si="12"/>
        <v>NO RX</v>
      </c>
      <c r="Q1521" s="2" t="b">
        <v>0</v>
      </c>
      <c r="R1521" s="4" t="str">
        <f t="shared" si="54"/>
        <v>LOW</v>
      </c>
      <c r="S1521" s="3"/>
      <c r="T1521" s="3" t="str">
        <f t="shared" si="66"/>
        <v> - </v>
      </c>
      <c r="U1521" s="4" t="str">
        <f t="shared" si="15"/>
        <v>DUE COMM</v>
      </c>
      <c r="V1521" s="4" t="str">
        <f t="shared" si="16"/>
        <v> </v>
      </c>
      <c r="W1521" s="123"/>
      <c r="X1521" s="123"/>
      <c r="Y1521" s="123"/>
      <c r="Z1521" s="123"/>
      <c r="AA1521" s="123"/>
      <c r="AB1521" s="123"/>
      <c r="AC1521" s="123"/>
      <c r="AD1521" s="123"/>
      <c r="AE1521" s="123"/>
    </row>
    <row r="1522">
      <c r="A1522" s="127">
        <v>15055.0</v>
      </c>
      <c r="B1522" s="4" t="s">
        <v>6461</v>
      </c>
      <c r="C1522" s="122" t="b">
        <v>0</v>
      </c>
      <c r="D1522" s="3" t="s">
        <v>6461</v>
      </c>
      <c r="E1522" s="128" t="str">
        <f t="shared" si="55"/>
        <v>#VALUE!</v>
      </c>
      <c r="F1522" s="128" t="str">
        <f t="shared" si="56"/>
        <v>#VALUE!</v>
      </c>
      <c r="G1522" s="128" t="str">
        <f t="shared" si="57"/>
        <v>#VALUE!</v>
      </c>
      <c r="H1522" s="128" t="str">
        <f t="shared" si="58"/>
        <v>#VALUE!</v>
      </c>
      <c r="I1522" s="128" t="str">
        <f t="shared" si="59"/>
        <v>#VALUE!</v>
      </c>
      <c r="J1522" s="128" t="str">
        <f t="shared" si="60"/>
        <v>#VALUE!</v>
      </c>
      <c r="K1522" s="128" t="str">
        <f t="shared" si="61"/>
        <v>#VALUE!</v>
      </c>
      <c r="L1522" s="128" t="str">
        <f t="shared" si="62"/>
        <v>#VALUE!</v>
      </c>
      <c r="M1522" s="128" t="str">
        <f t="shared" si="63"/>
        <v>#VALUE!</v>
      </c>
      <c r="N1522" s="128" t="str">
        <f t="shared" si="64"/>
        <v>#VALUE!</v>
      </c>
      <c r="O1522" s="128" t="str">
        <f t="shared" si="65"/>
        <v>#VALUE!</v>
      </c>
      <c r="P1522" s="4" t="str">
        <f t="shared" si="12"/>
        <v>NO RX</v>
      </c>
      <c r="Q1522" s="4" t="b">
        <v>0</v>
      </c>
      <c r="R1522" s="4" t="str">
        <f t="shared" si="54"/>
        <v>LOW</v>
      </c>
      <c r="S1522" s="3"/>
      <c r="T1522" s="3" t="str">
        <f t="shared" si="66"/>
        <v> - </v>
      </c>
      <c r="U1522" s="4" t="str">
        <f t="shared" si="15"/>
        <v>DUE COMM</v>
      </c>
      <c r="V1522" s="4" t="str">
        <f t="shared" si="16"/>
        <v> </v>
      </c>
      <c r="W1522" s="123"/>
      <c r="X1522" s="123"/>
      <c r="Y1522" s="123"/>
      <c r="Z1522" s="123"/>
      <c r="AA1522" s="123"/>
      <c r="AB1522" s="123"/>
      <c r="AC1522" s="123"/>
      <c r="AD1522" s="123"/>
      <c r="AE1522" s="123"/>
    </row>
    <row r="1523">
      <c r="A1523" s="127">
        <v>15056.0</v>
      </c>
      <c r="B1523" s="2" t="s">
        <v>6461</v>
      </c>
      <c r="C1523" s="124" t="b">
        <v>0</v>
      </c>
      <c r="D1523" s="3" t="s">
        <v>6461</v>
      </c>
      <c r="E1523" s="128" t="str">
        <f t="shared" si="55"/>
        <v>#VALUE!</v>
      </c>
      <c r="F1523" s="128" t="str">
        <f t="shared" si="56"/>
        <v>#VALUE!</v>
      </c>
      <c r="G1523" s="128" t="str">
        <f t="shared" si="57"/>
        <v>#VALUE!</v>
      </c>
      <c r="H1523" s="128" t="str">
        <f t="shared" si="58"/>
        <v>#VALUE!</v>
      </c>
      <c r="I1523" s="128" t="str">
        <f t="shared" si="59"/>
        <v>#VALUE!</v>
      </c>
      <c r="J1523" s="128" t="str">
        <f t="shared" si="60"/>
        <v>#VALUE!</v>
      </c>
      <c r="K1523" s="128" t="str">
        <f t="shared" si="61"/>
        <v>#VALUE!</v>
      </c>
      <c r="L1523" s="128" t="str">
        <f t="shared" si="62"/>
        <v>#VALUE!</v>
      </c>
      <c r="M1523" s="128" t="str">
        <f t="shared" si="63"/>
        <v>#VALUE!</v>
      </c>
      <c r="N1523" s="128" t="str">
        <f t="shared" si="64"/>
        <v>#VALUE!</v>
      </c>
      <c r="O1523" s="128" t="str">
        <f t="shared" si="65"/>
        <v>#VALUE!</v>
      </c>
      <c r="P1523" s="4" t="str">
        <f t="shared" si="12"/>
        <v>NO RX</v>
      </c>
      <c r="Q1523" s="4" t="b">
        <v>0</v>
      </c>
      <c r="R1523" s="4" t="str">
        <f t="shared" si="54"/>
        <v>LOW</v>
      </c>
      <c r="S1523" s="3"/>
      <c r="T1523" s="3" t="str">
        <f t="shared" si="66"/>
        <v> - </v>
      </c>
      <c r="U1523" s="4" t="str">
        <f t="shared" si="15"/>
        <v>DUE COMM</v>
      </c>
      <c r="V1523" s="4" t="str">
        <f t="shared" si="16"/>
        <v> </v>
      </c>
      <c r="W1523" s="123"/>
      <c r="X1523" s="123"/>
      <c r="Y1523" s="123"/>
      <c r="Z1523" s="123"/>
      <c r="AA1523" s="123"/>
      <c r="AB1523" s="123"/>
      <c r="AC1523" s="123"/>
      <c r="AD1523" s="123"/>
      <c r="AE1523" s="123"/>
    </row>
    <row r="1524">
      <c r="A1524" s="127">
        <v>15058.0</v>
      </c>
      <c r="B1524" s="2" t="s">
        <v>6854</v>
      </c>
      <c r="C1524" s="122" t="b">
        <v>0</v>
      </c>
      <c r="D1524" s="3" t="s">
        <v>6461</v>
      </c>
      <c r="E1524" s="128" t="str">
        <f t="shared" si="55"/>
        <v>#VALUE!</v>
      </c>
      <c r="F1524" s="128" t="str">
        <f t="shared" si="56"/>
        <v>#VALUE!</v>
      </c>
      <c r="G1524" s="128" t="str">
        <f t="shared" si="57"/>
        <v>#VALUE!</v>
      </c>
      <c r="H1524" s="128" t="str">
        <f t="shared" si="58"/>
        <v>#VALUE!</v>
      </c>
      <c r="I1524" s="128" t="str">
        <f t="shared" si="59"/>
        <v>#VALUE!</v>
      </c>
      <c r="J1524" s="128" t="str">
        <f t="shared" si="60"/>
        <v>#VALUE!</v>
      </c>
      <c r="K1524" s="128" t="str">
        <f t="shared" si="61"/>
        <v>#VALUE!</v>
      </c>
      <c r="L1524" s="128" t="str">
        <f t="shared" si="62"/>
        <v>#VALUE!</v>
      </c>
      <c r="M1524" s="134" t="str">
        <f t="shared" si="63"/>
        <v>OPI RX</v>
      </c>
      <c r="N1524" s="128" t="str">
        <f t="shared" si="64"/>
        <v>#VALUE!</v>
      </c>
      <c r="O1524" s="128" t="str">
        <f t="shared" si="65"/>
        <v>#VALUE!</v>
      </c>
      <c r="P1524" s="135" t="str">
        <f t="shared" si="12"/>
        <v>OPIOIDS</v>
      </c>
      <c r="Q1524" s="2" t="b">
        <v>0</v>
      </c>
      <c r="R1524" s="4" t="str">
        <f t="shared" si="54"/>
        <v>LOW</v>
      </c>
      <c r="S1524" s="3"/>
      <c r="T1524" s="3" t="str">
        <f t="shared" si="66"/>
        <v> - </v>
      </c>
      <c r="U1524" s="4" t="str">
        <f t="shared" si="15"/>
        <v>DUE COMM</v>
      </c>
      <c r="V1524" s="4" t="str">
        <f t="shared" si="16"/>
        <v> </v>
      </c>
      <c r="W1524" s="123"/>
      <c r="X1524" s="123"/>
      <c r="Y1524" s="123"/>
      <c r="Z1524" s="123"/>
      <c r="AA1524" s="123"/>
      <c r="AB1524" s="123"/>
      <c r="AC1524" s="123"/>
      <c r="AD1524" s="123"/>
      <c r="AE1524" s="123"/>
    </row>
    <row r="1525">
      <c r="A1525" s="130">
        <v>15059.0</v>
      </c>
      <c r="B1525" s="131" t="s">
        <v>6461</v>
      </c>
      <c r="C1525" s="132" t="b">
        <v>1</v>
      </c>
      <c r="D1525" s="133">
        <v>44539.0</v>
      </c>
      <c r="E1525" s="128" t="str">
        <f t="shared" si="55"/>
        <v>#VALUE!</v>
      </c>
      <c r="F1525" s="128" t="str">
        <f t="shared" si="56"/>
        <v>#VALUE!</v>
      </c>
      <c r="G1525" s="128" t="str">
        <f t="shared" si="57"/>
        <v>#VALUE!</v>
      </c>
      <c r="H1525" s="128" t="str">
        <f t="shared" si="58"/>
        <v>#VALUE!</v>
      </c>
      <c r="I1525" s="128" t="str">
        <f t="shared" si="59"/>
        <v>#VALUE!</v>
      </c>
      <c r="J1525" s="128" t="str">
        <f t="shared" si="60"/>
        <v>#VALUE!</v>
      </c>
      <c r="K1525" s="128" t="str">
        <f t="shared" si="61"/>
        <v>#VALUE!</v>
      </c>
      <c r="L1525" s="128" t="str">
        <f t="shared" si="62"/>
        <v>#VALUE!</v>
      </c>
      <c r="M1525" s="128" t="str">
        <f t="shared" si="63"/>
        <v>#VALUE!</v>
      </c>
      <c r="N1525" s="128" t="str">
        <f t="shared" si="64"/>
        <v>#VALUE!</v>
      </c>
      <c r="O1525" s="128" t="str">
        <f t="shared" si="65"/>
        <v>#VALUE!</v>
      </c>
      <c r="P1525" s="4" t="str">
        <f t="shared" si="12"/>
        <v>NO RX</v>
      </c>
      <c r="Q1525" s="2" t="b">
        <v>0</v>
      </c>
      <c r="R1525" s="4" t="str">
        <f t="shared" si="54"/>
        <v>LOW</v>
      </c>
      <c r="S1525" s="3">
        <v>44333.0</v>
      </c>
      <c r="T1525" s="136">
        <f t="shared" si="66"/>
        <v>44539</v>
      </c>
      <c r="U1525" s="4" t="str">
        <f t="shared" si="15"/>
        <v> </v>
      </c>
      <c r="V1525" s="4" t="str">
        <f t="shared" si="16"/>
        <v> </v>
      </c>
      <c r="W1525" s="123"/>
      <c r="X1525" s="123"/>
      <c r="Y1525" s="123"/>
      <c r="Z1525" s="123"/>
      <c r="AA1525" s="123"/>
      <c r="AB1525" s="123"/>
      <c r="AC1525" s="123"/>
      <c r="AD1525" s="123"/>
      <c r="AE1525" s="123"/>
    </row>
    <row r="1526">
      <c r="A1526" s="127">
        <v>15060.0</v>
      </c>
      <c r="B1526" s="2" t="s">
        <v>6461</v>
      </c>
      <c r="C1526" s="124" t="b">
        <v>0</v>
      </c>
      <c r="D1526" s="3" t="s">
        <v>6461</v>
      </c>
      <c r="E1526" s="128" t="str">
        <f t="shared" si="55"/>
        <v>#VALUE!</v>
      </c>
      <c r="F1526" s="128" t="str">
        <f t="shared" si="56"/>
        <v>#VALUE!</v>
      </c>
      <c r="G1526" s="128" t="str">
        <f t="shared" si="57"/>
        <v>#VALUE!</v>
      </c>
      <c r="H1526" s="128" t="str">
        <f t="shared" si="58"/>
        <v>#VALUE!</v>
      </c>
      <c r="I1526" s="128" t="str">
        <f t="shared" si="59"/>
        <v>#VALUE!</v>
      </c>
      <c r="J1526" s="128" t="str">
        <f t="shared" si="60"/>
        <v>#VALUE!</v>
      </c>
      <c r="K1526" s="128" t="str">
        <f t="shared" si="61"/>
        <v>#VALUE!</v>
      </c>
      <c r="L1526" s="128" t="str">
        <f t="shared" si="62"/>
        <v>#VALUE!</v>
      </c>
      <c r="M1526" s="128" t="str">
        <f t="shared" si="63"/>
        <v>#VALUE!</v>
      </c>
      <c r="N1526" s="128" t="str">
        <f t="shared" si="64"/>
        <v>#VALUE!</v>
      </c>
      <c r="O1526" s="128" t="str">
        <f t="shared" si="65"/>
        <v>#VALUE!</v>
      </c>
      <c r="P1526" s="4" t="str">
        <f t="shared" si="12"/>
        <v>NO RX</v>
      </c>
      <c r="Q1526" s="4" t="b">
        <v>0</v>
      </c>
      <c r="R1526" s="4" t="str">
        <f t="shared" si="54"/>
        <v>LOW</v>
      </c>
      <c r="S1526" s="3"/>
      <c r="T1526" s="3" t="str">
        <f t="shared" si="66"/>
        <v> - </v>
      </c>
      <c r="U1526" s="4" t="str">
        <f t="shared" si="15"/>
        <v>DUE COMM</v>
      </c>
      <c r="V1526" s="4" t="str">
        <f t="shared" si="16"/>
        <v> </v>
      </c>
      <c r="W1526" s="123"/>
      <c r="X1526" s="123"/>
      <c r="Y1526" s="123"/>
      <c r="Z1526" s="123"/>
      <c r="AA1526" s="123"/>
      <c r="AB1526" s="123"/>
      <c r="AC1526" s="123"/>
      <c r="AD1526" s="123"/>
      <c r="AE1526" s="123"/>
    </row>
    <row r="1527">
      <c r="A1527" s="130">
        <v>15062.0</v>
      </c>
      <c r="B1527" s="131" t="s">
        <v>6461</v>
      </c>
      <c r="C1527" s="139" t="b">
        <v>1</v>
      </c>
      <c r="D1527" s="133">
        <v>44384.0</v>
      </c>
      <c r="E1527" s="128" t="str">
        <f t="shared" si="55"/>
        <v>#VALUE!</v>
      </c>
      <c r="F1527" s="128" t="str">
        <f t="shared" si="56"/>
        <v>#VALUE!</v>
      </c>
      <c r="G1527" s="128" t="str">
        <f t="shared" si="57"/>
        <v>#VALUE!</v>
      </c>
      <c r="H1527" s="128" t="str">
        <f t="shared" si="58"/>
        <v>#VALUE!</v>
      </c>
      <c r="I1527" s="128" t="str">
        <f t="shared" si="59"/>
        <v>#VALUE!</v>
      </c>
      <c r="J1527" s="128" t="str">
        <f t="shared" si="60"/>
        <v>#VALUE!</v>
      </c>
      <c r="K1527" s="128" t="str">
        <f t="shared" si="61"/>
        <v>#VALUE!</v>
      </c>
      <c r="L1527" s="128" t="str">
        <f t="shared" si="62"/>
        <v>#VALUE!</v>
      </c>
      <c r="M1527" s="128" t="str">
        <f t="shared" si="63"/>
        <v>#VALUE!</v>
      </c>
      <c r="N1527" s="128" t="str">
        <f t="shared" si="64"/>
        <v>#VALUE!</v>
      </c>
      <c r="O1527" s="128" t="str">
        <f t="shared" si="65"/>
        <v>#VALUE!</v>
      </c>
      <c r="P1527" s="4" t="str">
        <f t="shared" si="12"/>
        <v>NO RX</v>
      </c>
      <c r="Q1527" s="4" t="b">
        <v>0</v>
      </c>
      <c r="R1527" s="4" t="str">
        <f t="shared" si="54"/>
        <v>LOW</v>
      </c>
      <c r="S1527" s="3"/>
      <c r="T1527" s="136">
        <f t="shared" si="66"/>
        <v>44384</v>
      </c>
      <c r="U1527" s="4" t="str">
        <f t="shared" si="15"/>
        <v>DUE COMM</v>
      </c>
      <c r="V1527" s="4" t="str">
        <f t="shared" si="16"/>
        <v> </v>
      </c>
      <c r="W1527" s="123"/>
      <c r="X1527" s="123"/>
      <c r="Y1527" s="123"/>
      <c r="Z1527" s="123"/>
      <c r="AA1527" s="123"/>
      <c r="AB1527" s="123"/>
      <c r="AC1527" s="123"/>
      <c r="AD1527" s="123"/>
      <c r="AE1527" s="123"/>
    </row>
    <row r="1528">
      <c r="A1528" s="127">
        <v>15064.0</v>
      </c>
      <c r="B1528" s="2" t="s">
        <v>6461</v>
      </c>
      <c r="C1528" s="122" t="b">
        <v>0</v>
      </c>
      <c r="D1528" s="3" t="s">
        <v>6461</v>
      </c>
      <c r="E1528" s="128" t="str">
        <f t="shared" si="55"/>
        <v>#VALUE!</v>
      </c>
      <c r="F1528" s="128" t="str">
        <f t="shared" si="56"/>
        <v>#VALUE!</v>
      </c>
      <c r="G1528" s="128" t="str">
        <f t="shared" si="57"/>
        <v>#VALUE!</v>
      </c>
      <c r="H1528" s="128" t="str">
        <f t="shared" si="58"/>
        <v>#VALUE!</v>
      </c>
      <c r="I1528" s="128" t="str">
        <f t="shared" si="59"/>
        <v>#VALUE!</v>
      </c>
      <c r="J1528" s="128" t="str">
        <f t="shared" si="60"/>
        <v>#VALUE!</v>
      </c>
      <c r="K1528" s="128" t="str">
        <f t="shared" si="61"/>
        <v>#VALUE!</v>
      </c>
      <c r="L1528" s="128" t="str">
        <f t="shared" si="62"/>
        <v>#VALUE!</v>
      </c>
      <c r="M1528" s="128" t="str">
        <f t="shared" si="63"/>
        <v>#VALUE!</v>
      </c>
      <c r="N1528" s="128" t="str">
        <f t="shared" si="64"/>
        <v>#VALUE!</v>
      </c>
      <c r="O1528" s="128" t="str">
        <f t="shared" si="65"/>
        <v>#VALUE!</v>
      </c>
      <c r="P1528" s="4" t="str">
        <f t="shared" si="12"/>
        <v>NO RX</v>
      </c>
      <c r="Q1528" s="2" t="b">
        <v>0</v>
      </c>
      <c r="R1528" s="4" t="str">
        <f t="shared" si="54"/>
        <v>LOW</v>
      </c>
      <c r="S1528" s="3"/>
      <c r="T1528" s="3" t="str">
        <f t="shared" si="66"/>
        <v> - </v>
      </c>
      <c r="U1528" s="4" t="str">
        <f t="shared" si="15"/>
        <v>DUE COMM</v>
      </c>
      <c r="V1528" s="4" t="str">
        <f t="shared" si="16"/>
        <v> </v>
      </c>
      <c r="W1528" s="123"/>
      <c r="X1528" s="123"/>
      <c r="Y1528" s="123"/>
      <c r="Z1528" s="123"/>
      <c r="AA1528" s="123"/>
      <c r="AB1528" s="123"/>
      <c r="AC1528" s="123"/>
      <c r="AD1528" s="123"/>
      <c r="AE1528" s="123"/>
    </row>
    <row r="1529">
      <c r="A1529" s="127">
        <v>15071.0</v>
      </c>
      <c r="B1529" s="2" t="s">
        <v>6461</v>
      </c>
      <c r="C1529" s="122" t="b">
        <v>0</v>
      </c>
      <c r="D1529" s="3" t="s">
        <v>6461</v>
      </c>
      <c r="E1529" s="128" t="str">
        <f t="shared" si="55"/>
        <v>#VALUE!</v>
      </c>
      <c r="F1529" s="128" t="str">
        <f t="shared" si="56"/>
        <v>#VALUE!</v>
      </c>
      <c r="G1529" s="128" t="str">
        <f t="shared" si="57"/>
        <v>#VALUE!</v>
      </c>
      <c r="H1529" s="128" t="str">
        <f t="shared" si="58"/>
        <v>#VALUE!</v>
      </c>
      <c r="I1529" s="128" t="str">
        <f t="shared" si="59"/>
        <v>#VALUE!</v>
      </c>
      <c r="J1529" s="128" t="str">
        <f t="shared" si="60"/>
        <v>#VALUE!</v>
      </c>
      <c r="K1529" s="128" t="str">
        <f t="shared" si="61"/>
        <v>#VALUE!</v>
      </c>
      <c r="L1529" s="128" t="str">
        <f t="shared" si="62"/>
        <v>#VALUE!</v>
      </c>
      <c r="M1529" s="128" t="str">
        <f t="shared" si="63"/>
        <v>#VALUE!</v>
      </c>
      <c r="N1529" s="128" t="str">
        <f t="shared" si="64"/>
        <v>#VALUE!</v>
      </c>
      <c r="O1529" s="128" t="str">
        <f t="shared" si="65"/>
        <v>#VALUE!</v>
      </c>
      <c r="P1529" s="4" t="str">
        <f t="shared" si="12"/>
        <v>NO RX</v>
      </c>
      <c r="Q1529" s="4" t="b">
        <v>0</v>
      </c>
      <c r="R1529" s="4" t="str">
        <f t="shared" si="54"/>
        <v>LOW</v>
      </c>
      <c r="S1529" s="3"/>
      <c r="T1529" s="3" t="str">
        <f t="shared" si="66"/>
        <v> - </v>
      </c>
      <c r="U1529" s="4" t="str">
        <f t="shared" si="15"/>
        <v>DUE COMM</v>
      </c>
      <c r="V1529" s="4" t="str">
        <f t="shared" si="16"/>
        <v> </v>
      </c>
      <c r="W1529" s="123"/>
      <c r="X1529" s="123"/>
      <c r="Y1529" s="123"/>
      <c r="Z1529" s="123"/>
      <c r="AA1529" s="123"/>
      <c r="AB1529" s="123"/>
      <c r="AC1529" s="123"/>
      <c r="AD1529" s="123"/>
      <c r="AE1529" s="123"/>
    </row>
    <row r="1530">
      <c r="A1530" s="130">
        <v>15073.0</v>
      </c>
      <c r="B1530" s="131" t="s">
        <v>6491</v>
      </c>
      <c r="C1530" s="139" t="b">
        <v>1</v>
      </c>
      <c r="D1530" s="133">
        <v>44384.0</v>
      </c>
      <c r="E1530" s="128" t="str">
        <f t="shared" si="55"/>
        <v>#VALUE!</v>
      </c>
      <c r="F1530" s="134" t="str">
        <f t="shared" si="56"/>
        <v>OPI RX</v>
      </c>
      <c r="G1530" s="128" t="str">
        <f t="shared" si="57"/>
        <v>#VALUE!</v>
      </c>
      <c r="H1530" s="128" t="str">
        <f t="shared" si="58"/>
        <v>#VALUE!</v>
      </c>
      <c r="I1530" s="128" t="str">
        <f t="shared" si="59"/>
        <v>#VALUE!</v>
      </c>
      <c r="J1530" s="128" t="str">
        <f t="shared" si="60"/>
        <v>#VALUE!</v>
      </c>
      <c r="K1530" s="128" t="str">
        <f t="shared" si="61"/>
        <v>#VALUE!</v>
      </c>
      <c r="L1530" s="128" t="str">
        <f t="shared" si="62"/>
        <v>#VALUE!</v>
      </c>
      <c r="M1530" s="128" t="str">
        <f t="shared" si="63"/>
        <v>#VALUE!</v>
      </c>
      <c r="N1530" s="128" t="str">
        <f t="shared" si="64"/>
        <v>#VALUE!</v>
      </c>
      <c r="O1530" s="128" t="str">
        <f t="shared" si="65"/>
        <v>#VALUE!</v>
      </c>
      <c r="P1530" s="135" t="str">
        <f t="shared" si="12"/>
        <v>OPIOIDS</v>
      </c>
      <c r="Q1530" s="4" t="b">
        <v>0</v>
      </c>
      <c r="R1530" s="4" t="str">
        <f t="shared" si="54"/>
        <v>LOW</v>
      </c>
      <c r="S1530" s="3"/>
      <c r="T1530" s="136">
        <f t="shared" si="66"/>
        <v>44384</v>
      </c>
      <c r="U1530" s="4" t="str">
        <f t="shared" si="15"/>
        <v>DUE COMM</v>
      </c>
      <c r="V1530" s="4" t="str">
        <f t="shared" si="16"/>
        <v> </v>
      </c>
      <c r="W1530" s="123"/>
      <c r="X1530" s="123"/>
      <c r="Y1530" s="123"/>
      <c r="Z1530" s="123"/>
      <c r="AA1530" s="123"/>
      <c r="AB1530" s="123"/>
      <c r="AC1530" s="123"/>
      <c r="AD1530" s="123"/>
      <c r="AE1530" s="123"/>
    </row>
    <row r="1531">
      <c r="A1531" s="130">
        <v>15075.0</v>
      </c>
      <c r="B1531" s="131" t="s">
        <v>6653</v>
      </c>
      <c r="C1531" s="139" t="b">
        <v>1</v>
      </c>
      <c r="D1531" s="133">
        <v>44539.0</v>
      </c>
      <c r="E1531" s="128" t="str">
        <f t="shared" si="55"/>
        <v>#VALUE!</v>
      </c>
      <c r="F1531" s="128" t="str">
        <f t="shared" si="56"/>
        <v>#VALUE!</v>
      </c>
      <c r="G1531" s="128" t="str">
        <f t="shared" si="57"/>
        <v>#VALUE!</v>
      </c>
      <c r="H1531" s="128" t="str">
        <f t="shared" si="58"/>
        <v>#VALUE!</v>
      </c>
      <c r="I1531" s="128" t="str">
        <f t="shared" si="59"/>
        <v>#VALUE!</v>
      </c>
      <c r="J1531" s="128" t="str">
        <f t="shared" si="60"/>
        <v>#VALUE!</v>
      </c>
      <c r="K1531" s="128" t="str">
        <f t="shared" si="61"/>
        <v>#VALUE!</v>
      </c>
      <c r="L1531" s="128" t="str">
        <f t="shared" si="62"/>
        <v>#VALUE!</v>
      </c>
      <c r="M1531" s="134" t="str">
        <f t="shared" si="63"/>
        <v>OPI RX</v>
      </c>
      <c r="N1531" s="128" t="str">
        <f t="shared" si="64"/>
        <v>#VALUE!</v>
      </c>
      <c r="O1531" s="128" t="str">
        <f t="shared" si="65"/>
        <v>#VALUE!</v>
      </c>
      <c r="P1531" s="135" t="str">
        <f t="shared" si="12"/>
        <v>OPIOIDS</v>
      </c>
      <c r="Q1531" s="4" t="b">
        <v>1</v>
      </c>
      <c r="R1531" s="135" t="str">
        <f t="shared" si="54"/>
        <v>HIGH</v>
      </c>
      <c r="S1531" s="3">
        <v>44316.0</v>
      </c>
      <c r="T1531" s="136">
        <f t="shared" si="66"/>
        <v>44539</v>
      </c>
      <c r="U1531" s="4" t="str">
        <f t="shared" si="15"/>
        <v> </v>
      </c>
      <c r="V1531" s="4" t="str">
        <f t="shared" si="16"/>
        <v> </v>
      </c>
      <c r="W1531" s="123"/>
      <c r="X1531" s="123"/>
      <c r="Y1531" s="123"/>
      <c r="Z1531" s="123"/>
      <c r="AA1531" s="123"/>
      <c r="AB1531" s="123"/>
      <c r="AC1531" s="123"/>
      <c r="AD1531" s="123"/>
      <c r="AE1531" s="123"/>
    </row>
    <row r="1532">
      <c r="A1532" s="127">
        <v>15076.0</v>
      </c>
      <c r="B1532" s="156" t="s">
        <v>6956</v>
      </c>
      <c r="C1532" s="154" t="b">
        <v>1</v>
      </c>
      <c r="D1532" s="147">
        <v>44578.0</v>
      </c>
      <c r="E1532" s="128" t="str">
        <f t="shared" si="55"/>
        <v>#VALUE!</v>
      </c>
      <c r="F1532" s="128" t="str">
        <f t="shared" si="56"/>
        <v>#VALUE!</v>
      </c>
      <c r="G1532" s="128" t="str">
        <f t="shared" si="57"/>
        <v>#VALUE!</v>
      </c>
      <c r="H1532" s="128" t="str">
        <f t="shared" si="58"/>
        <v>#VALUE!</v>
      </c>
      <c r="I1532" s="128" t="str">
        <f t="shared" si="59"/>
        <v>#VALUE!</v>
      </c>
      <c r="J1532" s="128" t="str">
        <f t="shared" si="60"/>
        <v>#VALUE!</v>
      </c>
      <c r="K1532" s="128" t="str">
        <f t="shared" si="61"/>
        <v>#VALUE!</v>
      </c>
      <c r="L1532" s="128" t="str">
        <f t="shared" si="62"/>
        <v>#VALUE!</v>
      </c>
      <c r="M1532" s="128" t="str">
        <f t="shared" si="63"/>
        <v>OPI RX</v>
      </c>
      <c r="N1532" s="128" t="str">
        <f t="shared" si="64"/>
        <v>#VALUE!</v>
      </c>
      <c r="O1532" s="128" t="str">
        <f t="shared" si="65"/>
        <v>#VALUE!</v>
      </c>
      <c r="P1532" s="4" t="str">
        <f t="shared" si="12"/>
        <v>OPIOIDS</v>
      </c>
      <c r="Q1532" s="4" t="b">
        <v>0</v>
      </c>
      <c r="R1532" s="4" t="str">
        <f t="shared" si="54"/>
        <v>LOW</v>
      </c>
      <c r="S1532" s="3"/>
      <c r="T1532" s="3">
        <f t="shared" si="66"/>
        <v>44578</v>
      </c>
      <c r="U1532" s="4" t="str">
        <f t="shared" si="15"/>
        <v>DUE COMM</v>
      </c>
      <c r="V1532" s="4" t="str">
        <f t="shared" si="16"/>
        <v> </v>
      </c>
      <c r="W1532" s="123"/>
      <c r="X1532" s="123"/>
      <c r="Y1532" s="123"/>
      <c r="Z1532" s="123"/>
      <c r="AA1532" s="123"/>
      <c r="AB1532" s="123"/>
      <c r="AC1532" s="123"/>
      <c r="AD1532" s="123"/>
      <c r="AE1532" s="123"/>
    </row>
    <row r="1533">
      <c r="A1533" s="127">
        <v>15077.0</v>
      </c>
      <c r="B1533" s="2" t="s">
        <v>6461</v>
      </c>
      <c r="C1533" s="122" t="b">
        <v>0</v>
      </c>
      <c r="D1533" s="3" t="s">
        <v>6461</v>
      </c>
      <c r="E1533" s="128" t="str">
        <f t="shared" si="55"/>
        <v>#VALUE!</v>
      </c>
      <c r="F1533" s="128" t="str">
        <f t="shared" si="56"/>
        <v>#VALUE!</v>
      </c>
      <c r="G1533" s="128" t="str">
        <f t="shared" si="57"/>
        <v>#VALUE!</v>
      </c>
      <c r="H1533" s="128" t="str">
        <f t="shared" si="58"/>
        <v>#VALUE!</v>
      </c>
      <c r="I1533" s="128" t="str">
        <f t="shared" si="59"/>
        <v>#VALUE!</v>
      </c>
      <c r="J1533" s="128" t="str">
        <f t="shared" si="60"/>
        <v>#VALUE!</v>
      </c>
      <c r="K1533" s="128" t="str">
        <f t="shared" si="61"/>
        <v>#VALUE!</v>
      </c>
      <c r="L1533" s="128" t="str">
        <f t="shared" si="62"/>
        <v>#VALUE!</v>
      </c>
      <c r="M1533" s="128" t="str">
        <f t="shared" si="63"/>
        <v>#VALUE!</v>
      </c>
      <c r="N1533" s="128" t="str">
        <f t="shared" si="64"/>
        <v>#VALUE!</v>
      </c>
      <c r="O1533" s="128" t="str">
        <f t="shared" si="65"/>
        <v>#VALUE!</v>
      </c>
      <c r="P1533" s="4" t="str">
        <f t="shared" si="12"/>
        <v>NO RX</v>
      </c>
      <c r="Q1533" s="4" t="b">
        <v>0</v>
      </c>
      <c r="R1533" s="4" t="str">
        <f t="shared" si="54"/>
        <v>LOW</v>
      </c>
      <c r="S1533" s="3"/>
      <c r="T1533" s="3" t="str">
        <f t="shared" si="66"/>
        <v> - </v>
      </c>
      <c r="U1533" s="4" t="str">
        <f t="shared" si="15"/>
        <v>DUE COMM</v>
      </c>
      <c r="V1533" s="4" t="str">
        <f t="shared" si="16"/>
        <v> </v>
      </c>
      <c r="W1533" s="123"/>
      <c r="X1533" s="123"/>
      <c r="Y1533" s="123"/>
      <c r="Z1533" s="123"/>
      <c r="AA1533" s="123"/>
      <c r="AB1533" s="123"/>
      <c r="AC1533" s="123"/>
      <c r="AD1533" s="123"/>
      <c r="AE1533" s="123"/>
    </row>
    <row r="1534">
      <c r="A1534" s="127">
        <v>15078.0</v>
      </c>
      <c r="B1534" s="2" t="s">
        <v>6461</v>
      </c>
      <c r="C1534" s="122" t="b">
        <v>0</v>
      </c>
      <c r="D1534" s="3" t="s">
        <v>6461</v>
      </c>
      <c r="E1534" s="128" t="str">
        <f t="shared" si="55"/>
        <v>#VALUE!</v>
      </c>
      <c r="F1534" s="128" t="str">
        <f t="shared" si="56"/>
        <v>#VALUE!</v>
      </c>
      <c r="G1534" s="128" t="str">
        <f t="shared" si="57"/>
        <v>#VALUE!</v>
      </c>
      <c r="H1534" s="128" t="str">
        <f t="shared" si="58"/>
        <v>#VALUE!</v>
      </c>
      <c r="I1534" s="128" t="str">
        <f t="shared" si="59"/>
        <v>#VALUE!</v>
      </c>
      <c r="J1534" s="128" t="str">
        <f t="shared" si="60"/>
        <v>#VALUE!</v>
      </c>
      <c r="K1534" s="128" t="str">
        <f t="shared" si="61"/>
        <v>#VALUE!</v>
      </c>
      <c r="L1534" s="128" t="str">
        <f t="shared" si="62"/>
        <v>#VALUE!</v>
      </c>
      <c r="M1534" s="128" t="str">
        <f t="shared" si="63"/>
        <v>#VALUE!</v>
      </c>
      <c r="N1534" s="128" t="str">
        <f t="shared" si="64"/>
        <v>#VALUE!</v>
      </c>
      <c r="O1534" s="128" t="str">
        <f t="shared" si="65"/>
        <v>#VALUE!</v>
      </c>
      <c r="P1534" s="4" t="str">
        <f t="shared" si="12"/>
        <v>NO RX</v>
      </c>
      <c r="Q1534" s="4" t="b">
        <v>0</v>
      </c>
      <c r="R1534" s="4" t="str">
        <f t="shared" si="54"/>
        <v>LOW</v>
      </c>
      <c r="S1534" s="3"/>
      <c r="T1534" s="3" t="str">
        <f t="shared" si="66"/>
        <v> - </v>
      </c>
      <c r="U1534" s="4" t="str">
        <f t="shared" si="15"/>
        <v>DUE COMM</v>
      </c>
      <c r="V1534" s="4" t="str">
        <f t="shared" si="16"/>
        <v> </v>
      </c>
      <c r="W1534" s="123"/>
      <c r="X1534" s="123"/>
      <c r="Y1534" s="123"/>
      <c r="Z1534" s="123"/>
      <c r="AA1534" s="123"/>
      <c r="AB1534" s="123"/>
      <c r="AC1534" s="123"/>
      <c r="AD1534" s="123"/>
      <c r="AE1534" s="123"/>
    </row>
    <row r="1535">
      <c r="A1535" s="130">
        <v>15079.0</v>
      </c>
      <c r="B1535" s="131" t="s">
        <v>6461</v>
      </c>
      <c r="C1535" s="131" t="b">
        <v>1</v>
      </c>
      <c r="D1535" s="133">
        <v>44519.0</v>
      </c>
      <c r="E1535" s="128" t="str">
        <f t="shared" si="55"/>
        <v>#VALUE!</v>
      </c>
      <c r="F1535" s="128" t="str">
        <f t="shared" si="56"/>
        <v>#VALUE!</v>
      </c>
      <c r="G1535" s="128" t="str">
        <f t="shared" si="57"/>
        <v>#VALUE!</v>
      </c>
      <c r="H1535" s="128" t="str">
        <f t="shared" si="58"/>
        <v>#VALUE!</v>
      </c>
      <c r="I1535" s="128" t="str">
        <f t="shared" si="59"/>
        <v>#VALUE!</v>
      </c>
      <c r="J1535" s="128" t="str">
        <f t="shared" si="60"/>
        <v>#VALUE!</v>
      </c>
      <c r="K1535" s="128" t="str">
        <f t="shared" si="61"/>
        <v>#VALUE!</v>
      </c>
      <c r="L1535" s="128" t="str">
        <f t="shared" si="62"/>
        <v>#VALUE!</v>
      </c>
      <c r="M1535" s="128" t="str">
        <f t="shared" si="63"/>
        <v>#VALUE!</v>
      </c>
      <c r="N1535" s="128" t="str">
        <f t="shared" si="64"/>
        <v>#VALUE!</v>
      </c>
      <c r="O1535" s="128" t="str">
        <f t="shared" si="65"/>
        <v>#VALUE!</v>
      </c>
      <c r="P1535" s="4" t="str">
        <f t="shared" si="12"/>
        <v>NO RX</v>
      </c>
      <c r="Q1535" s="4" t="b">
        <v>0</v>
      </c>
      <c r="R1535" s="4" t="str">
        <f t="shared" si="54"/>
        <v>LOW</v>
      </c>
      <c r="S1535" s="3">
        <v>44494.0</v>
      </c>
      <c r="T1535" s="136">
        <f t="shared" si="66"/>
        <v>44519</v>
      </c>
      <c r="U1535" s="4" t="str">
        <f t="shared" si="15"/>
        <v> </v>
      </c>
      <c r="V1535" s="4" t="str">
        <f t="shared" si="16"/>
        <v> </v>
      </c>
      <c r="W1535" s="123"/>
      <c r="X1535" s="123"/>
      <c r="Y1535" s="123"/>
      <c r="Z1535" s="123"/>
      <c r="AA1535" s="123"/>
      <c r="AB1535" s="123"/>
      <c r="AC1535" s="123"/>
      <c r="AD1535" s="123"/>
      <c r="AE1535" s="123"/>
    </row>
    <row r="1536">
      <c r="A1536" s="127">
        <v>15080.0</v>
      </c>
      <c r="B1536" s="2" t="s">
        <v>6957</v>
      </c>
      <c r="C1536" s="122" t="b">
        <v>0</v>
      </c>
      <c r="D1536" s="3" t="s">
        <v>6461</v>
      </c>
      <c r="E1536" s="128" t="str">
        <f t="shared" si="55"/>
        <v>#VALUE!</v>
      </c>
      <c r="F1536" s="128" t="str">
        <f t="shared" si="56"/>
        <v>#VALUE!</v>
      </c>
      <c r="G1536" s="128" t="str">
        <f t="shared" si="57"/>
        <v>#VALUE!</v>
      </c>
      <c r="H1536" s="128" t="str">
        <f t="shared" si="58"/>
        <v>#VALUE!</v>
      </c>
      <c r="I1536" s="128" t="str">
        <f t="shared" si="59"/>
        <v>#VALUE!</v>
      </c>
      <c r="J1536" s="128" t="str">
        <f t="shared" si="60"/>
        <v>#VALUE!</v>
      </c>
      <c r="K1536" s="128" t="str">
        <f t="shared" si="61"/>
        <v>#VALUE!</v>
      </c>
      <c r="L1536" s="128" t="str">
        <f t="shared" si="62"/>
        <v>#VALUE!</v>
      </c>
      <c r="M1536" s="134" t="str">
        <f t="shared" si="63"/>
        <v>OPI RX</v>
      </c>
      <c r="N1536" s="128" t="str">
        <f t="shared" si="64"/>
        <v>#VALUE!</v>
      </c>
      <c r="O1536" s="128" t="str">
        <f t="shared" si="65"/>
        <v>#VALUE!</v>
      </c>
      <c r="P1536" s="135" t="str">
        <f t="shared" si="12"/>
        <v>OPIOIDS</v>
      </c>
      <c r="Q1536" s="4" t="b">
        <v>1</v>
      </c>
      <c r="R1536" s="135" t="str">
        <f t="shared" si="54"/>
        <v>HIGH</v>
      </c>
      <c r="S1536" s="3"/>
      <c r="T1536" s="3" t="str">
        <f t="shared" si="66"/>
        <v> - </v>
      </c>
      <c r="U1536" s="4" t="str">
        <f t="shared" si="15"/>
        <v>DUE COMM</v>
      </c>
      <c r="V1536" s="4" t="str">
        <f t="shared" si="16"/>
        <v> </v>
      </c>
      <c r="W1536" s="123"/>
      <c r="X1536" s="123"/>
      <c r="Y1536" s="123"/>
      <c r="Z1536" s="123"/>
      <c r="AA1536" s="123"/>
      <c r="AB1536" s="123"/>
      <c r="AC1536" s="123"/>
      <c r="AD1536" s="123"/>
      <c r="AE1536" s="123"/>
    </row>
    <row r="1537">
      <c r="A1537" s="127">
        <v>15082.0</v>
      </c>
      <c r="B1537" s="2" t="s">
        <v>6591</v>
      </c>
      <c r="C1537" s="124" t="b">
        <v>0</v>
      </c>
      <c r="D1537" s="3" t="s">
        <v>6461</v>
      </c>
      <c r="E1537" s="128" t="str">
        <f t="shared" si="55"/>
        <v>#VALUE!</v>
      </c>
      <c r="F1537" s="128" t="str">
        <f t="shared" si="56"/>
        <v>#VALUE!</v>
      </c>
      <c r="G1537" s="128" t="str">
        <f t="shared" si="57"/>
        <v>#VALUE!</v>
      </c>
      <c r="H1537" s="128" t="str">
        <f t="shared" si="58"/>
        <v>#VALUE!</v>
      </c>
      <c r="I1537" s="128" t="str">
        <f t="shared" si="59"/>
        <v>#VALUE!</v>
      </c>
      <c r="J1537" s="128" t="str">
        <f t="shared" si="60"/>
        <v>#VALUE!</v>
      </c>
      <c r="K1537" s="128" t="str">
        <f t="shared" si="61"/>
        <v>#VALUE!</v>
      </c>
      <c r="L1537" s="128" t="str">
        <f t="shared" si="62"/>
        <v>#VALUE!</v>
      </c>
      <c r="M1537" s="128" t="str">
        <f t="shared" si="63"/>
        <v>#VALUE!</v>
      </c>
      <c r="N1537" s="128" t="str">
        <f t="shared" si="64"/>
        <v>#VALUE!</v>
      </c>
      <c r="O1537" s="128" t="str">
        <f t="shared" si="65"/>
        <v>#VALUE!</v>
      </c>
      <c r="P1537" s="4" t="str">
        <f t="shared" si="12"/>
        <v>NO RX</v>
      </c>
      <c r="Q1537" s="4" t="b">
        <v>0</v>
      </c>
      <c r="R1537" s="4" t="str">
        <f t="shared" si="54"/>
        <v>LOW</v>
      </c>
      <c r="S1537" s="3"/>
      <c r="T1537" s="3" t="str">
        <f t="shared" si="66"/>
        <v> - </v>
      </c>
      <c r="U1537" s="4" t="str">
        <f t="shared" si="15"/>
        <v>DUE COMM</v>
      </c>
      <c r="V1537" s="4" t="str">
        <f t="shared" si="16"/>
        <v> </v>
      </c>
      <c r="W1537" s="123"/>
      <c r="X1537" s="123"/>
      <c r="Y1537" s="123"/>
      <c r="Z1537" s="123"/>
      <c r="AA1537" s="123"/>
      <c r="AB1537" s="123"/>
      <c r="AC1537" s="123"/>
      <c r="AD1537" s="123"/>
      <c r="AE1537" s="123"/>
    </row>
    <row r="1538">
      <c r="A1538" s="127">
        <v>15083.0</v>
      </c>
      <c r="B1538" s="2" t="s">
        <v>6461</v>
      </c>
      <c r="C1538" s="122" t="b">
        <v>0</v>
      </c>
      <c r="D1538" s="3" t="s">
        <v>6461</v>
      </c>
      <c r="E1538" s="128" t="str">
        <f t="shared" si="55"/>
        <v>#VALUE!</v>
      </c>
      <c r="F1538" s="128" t="str">
        <f t="shared" si="56"/>
        <v>#VALUE!</v>
      </c>
      <c r="G1538" s="128" t="str">
        <f t="shared" si="57"/>
        <v>#VALUE!</v>
      </c>
      <c r="H1538" s="128" t="str">
        <f t="shared" si="58"/>
        <v>#VALUE!</v>
      </c>
      <c r="I1538" s="128" t="str">
        <f t="shared" si="59"/>
        <v>#VALUE!</v>
      </c>
      <c r="J1538" s="128" t="str">
        <f t="shared" si="60"/>
        <v>#VALUE!</v>
      </c>
      <c r="K1538" s="128" t="str">
        <f t="shared" si="61"/>
        <v>#VALUE!</v>
      </c>
      <c r="L1538" s="128" t="str">
        <f t="shared" si="62"/>
        <v>#VALUE!</v>
      </c>
      <c r="M1538" s="128" t="str">
        <f t="shared" si="63"/>
        <v>#VALUE!</v>
      </c>
      <c r="N1538" s="128" t="str">
        <f t="shared" si="64"/>
        <v>#VALUE!</v>
      </c>
      <c r="O1538" s="128" t="str">
        <f t="shared" si="65"/>
        <v>#VALUE!</v>
      </c>
      <c r="P1538" s="4" t="str">
        <f t="shared" si="12"/>
        <v>NO RX</v>
      </c>
      <c r="Q1538" s="4" t="b">
        <v>0</v>
      </c>
      <c r="R1538" s="4" t="str">
        <f t="shared" si="54"/>
        <v>LOW</v>
      </c>
      <c r="S1538" s="3"/>
      <c r="T1538" s="3" t="str">
        <f t="shared" si="66"/>
        <v> - </v>
      </c>
      <c r="U1538" s="4" t="str">
        <f t="shared" si="15"/>
        <v>DUE COMM</v>
      </c>
      <c r="V1538" s="4" t="str">
        <f t="shared" si="16"/>
        <v> </v>
      </c>
      <c r="W1538" s="123"/>
      <c r="X1538" s="123"/>
      <c r="Y1538" s="123"/>
      <c r="Z1538" s="123"/>
      <c r="AA1538" s="123"/>
      <c r="AB1538" s="123"/>
      <c r="AC1538" s="123"/>
      <c r="AD1538" s="123"/>
      <c r="AE1538" s="123"/>
    </row>
    <row r="1539">
      <c r="A1539" s="130">
        <v>15088.0</v>
      </c>
      <c r="B1539" s="131" t="s">
        <v>6463</v>
      </c>
      <c r="C1539" s="139" t="b">
        <v>1</v>
      </c>
      <c r="D1539" s="133">
        <v>44559.0</v>
      </c>
      <c r="E1539" s="128" t="str">
        <f t="shared" si="55"/>
        <v>#VALUE!</v>
      </c>
      <c r="F1539" s="134" t="str">
        <f t="shared" si="56"/>
        <v>OPI RX</v>
      </c>
      <c r="G1539" s="128" t="str">
        <f t="shared" si="57"/>
        <v>#VALUE!</v>
      </c>
      <c r="H1539" s="128" t="str">
        <f t="shared" si="58"/>
        <v>#VALUE!</v>
      </c>
      <c r="I1539" s="128" t="str">
        <f t="shared" si="59"/>
        <v>#VALUE!</v>
      </c>
      <c r="J1539" s="128" t="str">
        <f t="shared" si="60"/>
        <v>#VALUE!</v>
      </c>
      <c r="K1539" s="128" t="str">
        <f t="shared" si="61"/>
        <v>#VALUE!</v>
      </c>
      <c r="L1539" s="128" t="str">
        <f t="shared" si="62"/>
        <v>#VALUE!</v>
      </c>
      <c r="M1539" s="128" t="str">
        <f t="shared" si="63"/>
        <v>#VALUE!</v>
      </c>
      <c r="N1539" s="128" t="str">
        <f t="shared" si="64"/>
        <v>#VALUE!</v>
      </c>
      <c r="O1539" s="128" t="str">
        <f t="shared" si="65"/>
        <v>#VALUE!</v>
      </c>
      <c r="P1539" s="135" t="str">
        <f t="shared" si="12"/>
        <v>OPIOIDS</v>
      </c>
      <c r="Q1539" s="4" t="b">
        <v>0</v>
      </c>
      <c r="R1539" s="4" t="str">
        <f t="shared" si="54"/>
        <v>LOW</v>
      </c>
      <c r="S1539" s="3">
        <v>44333.0</v>
      </c>
      <c r="T1539" s="136">
        <f t="shared" si="66"/>
        <v>44559</v>
      </c>
      <c r="U1539" s="4" t="str">
        <f t="shared" si="15"/>
        <v> </v>
      </c>
      <c r="V1539" s="4" t="str">
        <f t="shared" si="16"/>
        <v> </v>
      </c>
      <c r="W1539" s="123"/>
      <c r="X1539" s="123"/>
      <c r="Y1539" s="123"/>
      <c r="Z1539" s="123"/>
      <c r="AA1539" s="123"/>
      <c r="AB1539" s="123"/>
      <c r="AC1539" s="123"/>
      <c r="AD1539" s="123"/>
      <c r="AE1539" s="123"/>
    </row>
    <row r="1540">
      <c r="A1540" s="127">
        <v>15090.0</v>
      </c>
      <c r="B1540" s="2" t="s">
        <v>6461</v>
      </c>
      <c r="C1540" s="124" t="b">
        <v>0</v>
      </c>
      <c r="D1540" s="3" t="s">
        <v>6461</v>
      </c>
      <c r="E1540" s="128" t="str">
        <f t="shared" si="55"/>
        <v>#VALUE!</v>
      </c>
      <c r="F1540" s="128" t="str">
        <f t="shared" si="56"/>
        <v>#VALUE!</v>
      </c>
      <c r="G1540" s="128" t="str">
        <f t="shared" si="57"/>
        <v>#VALUE!</v>
      </c>
      <c r="H1540" s="128" t="str">
        <f t="shared" si="58"/>
        <v>#VALUE!</v>
      </c>
      <c r="I1540" s="128" t="str">
        <f t="shared" si="59"/>
        <v>#VALUE!</v>
      </c>
      <c r="J1540" s="128" t="str">
        <f t="shared" si="60"/>
        <v>#VALUE!</v>
      </c>
      <c r="K1540" s="128" t="str">
        <f t="shared" si="61"/>
        <v>#VALUE!</v>
      </c>
      <c r="L1540" s="128" t="str">
        <f t="shared" si="62"/>
        <v>#VALUE!</v>
      </c>
      <c r="M1540" s="128" t="str">
        <f t="shared" si="63"/>
        <v>#VALUE!</v>
      </c>
      <c r="N1540" s="128" t="str">
        <f t="shared" si="64"/>
        <v>#VALUE!</v>
      </c>
      <c r="O1540" s="128" t="str">
        <f t="shared" si="65"/>
        <v>#VALUE!</v>
      </c>
      <c r="P1540" s="4" t="str">
        <f t="shared" si="12"/>
        <v>NO RX</v>
      </c>
      <c r="Q1540" s="4" t="b">
        <v>0</v>
      </c>
      <c r="R1540" s="4" t="str">
        <f t="shared" si="54"/>
        <v>LOW</v>
      </c>
      <c r="S1540" s="3"/>
      <c r="T1540" s="3" t="str">
        <f t="shared" si="66"/>
        <v> - </v>
      </c>
      <c r="U1540" s="4" t="str">
        <f t="shared" si="15"/>
        <v>DUE COMM</v>
      </c>
      <c r="V1540" s="4" t="str">
        <f t="shared" si="16"/>
        <v> </v>
      </c>
      <c r="W1540" s="123"/>
      <c r="X1540" s="123"/>
      <c r="Y1540" s="123"/>
      <c r="Z1540" s="123"/>
      <c r="AA1540" s="123"/>
      <c r="AB1540" s="123"/>
      <c r="AC1540" s="123"/>
      <c r="AD1540" s="123"/>
      <c r="AE1540" s="123"/>
    </row>
    <row r="1541">
      <c r="A1541" s="151">
        <v>15091.0</v>
      </c>
      <c r="B1541" s="55" t="s">
        <v>6704</v>
      </c>
      <c r="C1541" s="132" t="b">
        <v>1</v>
      </c>
      <c r="D1541" s="140">
        <v>44578.0</v>
      </c>
      <c r="E1541" s="128" t="str">
        <f t="shared" si="55"/>
        <v>#VALUE!</v>
      </c>
      <c r="F1541" s="134" t="str">
        <f t="shared" si="56"/>
        <v>OPI RX</v>
      </c>
      <c r="G1541" s="128" t="str">
        <f t="shared" si="57"/>
        <v>#VALUE!</v>
      </c>
      <c r="H1541" s="128" t="str">
        <f t="shared" si="58"/>
        <v>OPI RX</v>
      </c>
      <c r="I1541" s="128" t="str">
        <f t="shared" si="59"/>
        <v>#VALUE!</v>
      </c>
      <c r="J1541" s="128" t="str">
        <f t="shared" si="60"/>
        <v>#VALUE!</v>
      </c>
      <c r="K1541" s="128" t="str">
        <f t="shared" si="61"/>
        <v>#VALUE!</v>
      </c>
      <c r="L1541" s="128" t="str">
        <f t="shared" si="62"/>
        <v>#VALUE!</v>
      </c>
      <c r="M1541" s="128" t="str">
        <f t="shared" si="63"/>
        <v>#VALUE!</v>
      </c>
      <c r="N1541" s="128" t="str">
        <f t="shared" si="64"/>
        <v>#VALUE!</v>
      </c>
      <c r="O1541" s="128" t="str">
        <f t="shared" si="65"/>
        <v>#VALUE!</v>
      </c>
      <c r="P1541" s="135" t="str">
        <f t="shared" si="12"/>
        <v>OPIOIDS</v>
      </c>
      <c r="Q1541" s="2" t="b">
        <v>1</v>
      </c>
      <c r="R1541" s="135" t="str">
        <f t="shared" si="54"/>
        <v>HIGH</v>
      </c>
      <c r="S1541" s="3"/>
      <c r="T1541" s="136">
        <f t="shared" si="66"/>
        <v>44578</v>
      </c>
      <c r="U1541" s="4" t="str">
        <f t="shared" si="15"/>
        <v>DUE COMM</v>
      </c>
      <c r="V1541" s="4" t="str">
        <f t="shared" si="16"/>
        <v> </v>
      </c>
      <c r="W1541" s="123"/>
      <c r="X1541" s="123"/>
      <c r="Y1541" s="123"/>
      <c r="Z1541" s="123"/>
      <c r="AA1541" s="123"/>
      <c r="AB1541" s="123"/>
      <c r="AC1541" s="123"/>
      <c r="AD1541" s="123"/>
      <c r="AE1541" s="123"/>
    </row>
    <row r="1542">
      <c r="A1542" s="130">
        <v>15092.0</v>
      </c>
      <c r="B1542" s="134" t="s">
        <v>6541</v>
      </c>
      <c r="C1542" s="132" t="b">
        <v>1</v>
      </c>
      <c r="D1542" s="133">
        <v>44384.0</v>
      </c>
      <c r="E1542" s="128" t="str">
        <f t="shared" si="55"/>
        <v>#VALUE!</v>
      </c>
      <c r="F1542" s="128" t="str">
        <f t="shared" si="56"/>
        <v>#VALUE!</v>
      </c>
      <c r="G1542" s="128" t="str">
        <f t="shared" si="57"/>
        <v>#VALUE!</v>
      </c>
      <c r="H1542" s="128" t="str">
        <f t="shared" si="58"/>
        <v>#VALUE!</v>
      </c>
      <c r="I1542" s="128" t="str">
        <f t="shared" si="59"/>
        <v>#VALUE!</v>
      </c>
      <c r="J1542" s="128" t="str">
        <f t="shared" si="60"/>
        <v>#VALUE!</v>
      </c>
      <c r="K1542" s="128" t="str">
        <f t="shared" si="61"/>
        <v>#VALUE!</v>
      </c>
      <c r="L1542" s="128" t="str">
        <f t="shared" si="62"/>
        <v>#VALUE!</v>
      </c>
      <c r="M1542" s="128" t="str">
        <f t="shared" si="63"/>
        <v>#VALUE!</v>
      </c>
      <c r="N1542" s="128" t="str">
        <f t="shared" si="64"/>
        <v>#VALUE!</v>
      </c>
      <c r="O1542" s="128" t="str">
        <f t="shared" si="65"/>
        <v>#VALUE!</v>
      </c>
      <c r="P1542" s="4" t="str">
        <f t="shared" si="12"/>
        <v>NO RX</v>
      </c>
      <c r="Q1542" s="4" t="b">
        <v>0</v>
      </c>
      <c r="R1542" s="4" t="str">
        <f t="shared" si="54"/>
        <v>LOW</v>
      </c>
      <c r="S1542" s="3"/>
      <c r="T1542" s="136">
        <f t="shared" si="66"/>
        <v>44384</v>
      </c>
      <c r="U1542" s="4" t="str">
        <f t="shared" si="15"/>
        <v>DUE COMM</v>
      </c>
      <c r="V1542" s="4" t="str">
        <f t="shared" si="16"/>
        <v> </v>
      </c>
      <c r="W1542" s="123"/>
      <c r="X1542" s="123"/>
      <c r="Y1542" s="123"/>
      <c r="Z1542" s="123"/>
      <c r="AA1542" s="123"/>
      <c r="AB1542" s="123"/>
      <c r="AC1542" s="123"/>
      <c r="AD1542" s="123"/>
      <c r="AE1542" s="123"/>
    </row>
    <row r="1543">
      <c r="A1543" s="130">
        <v>15093.0</v>
      </c>
      <c r="B1543" s="131" t="s">
        <v>6958</v>
      </c>
      <c r="C1543" s="132" t="b">
        <v>1</v>
      </c>
      <c r="D1543" s="133">
        <v>44557.0</v>
      </c>
      <c r="E1543" s="128" t="str">
        <f t="shared" si="55"/>
        <v>#VALUE!</v>
      </c>
      <c r="F1543" s="128" t="str">
        <f t="shared" si="56"/>
        <v>#VALUE!</v>
      </c>
      <c r="G1543" s="128" t="str">
        <f t="shared" si="57"/>
        <v>#VALUE!</v>
      </c>
      <c r="H1543" s="128" t="str">
        <f t="shared" si="58"/>
        <v>#VALUE!</v>
      </c>
      <c r="I1543" s="128" t="str">
        <f t="shared" si="59"/>
        <v>#VALUE!</v>
      </c>
      <c r="J1543" s="128" t="str">
        <f t="shared" si="60"/>
        <v>#VALUE!</v>
      </c>
      <c r="K1543" s="128" t="str">
        <f t="shared" si="61"/>
        <v>#VALUE!</v>
      </c>
      <c r="L1543" s="128" t="str">
        <f t="shared" si="62"/>
        <v>#VALUE!</v>
      </c>
      <c r="M1543" s="128" t="str">
        <f t="shared" si="63"/>
        <v>#VALUE!</v>
      </c>
      <c r="N1543" s="128" t="str">
        <f t="shared" si="64"/>
        <v>#VALUE!</v>
      </c>
      <c r="O1543" s="128" t="str">
        <f t="shared" si="65"/>
        <v>#VALUE!</v>
      </c>
      <c r="P1543" s="4" t="str">
        <f t="shared" si="12"/>
        <v>NO RX</v>
      </c>
      <c r="Q1543" s="4" t="b">
        <v>0</v>
      </c>
      <c r="R1543" s="4" t="str">
        <f t="shared" si="54"/>
        <v>LOW</v>
      </c>
      <c r="S1543" s="3">
        <v>44334.0</v>
      </c>
      <c r="T1543" s="136">
        <f t="shared" si="66"/>
        <v>44557</v>
      </c>
      <c r="U1543" s="4" t="str">
        <f t="shared" si="15"/>
        <v> </v>
      </c>
      <c r="V1543" s="4" t="str">
        <f t="shared" si="16"/>
        <v> </v>
      </c>
      <c r="W1543" s="123"/>
      <c r="X1543" s="123"/>
      <c r="Y1543" s="123"/>
      <c r="Z1543" s="123"/>
      <c r="AA1543" s="123"/>
      <c r="AB1543" s="123"/>
      <c r="AC1543" s="123"/>
      <c r="AD1543" s="123"/>
      <c r="AE1543" s="123"/>
    </row>
    <row r="1544">
      <c r="A1544" s="127">
        <v>15094.0</v>
      </c>
      <c r="B1544" s="2" t="s">
        <v>6461</v>
      </c>
      <c r="C1544" s="124" t="b">
        <v>0</v>
      </c>
      <c r="D1544" s="3" t="s">
        <v>6461</v>
      </c>
      <c r="E1544" s="128" t="str">
        <f t="shared" si="55"/>
        <v>#VALUE!</v>
      </c>
      <c r="F1544" s="128" t="str">
        <f t="shared" si="56"/>
        <v>#VALUE!</v>
      </c>
      <c r="G1544" s="128" t="str">
        <f t="shared" si="57"/>
        <v>#VALUE!</v>
      </c>
      <c r="H1544" s="128" t="str">
        <f t="shared" si="58"/>
        <v>#VALUE!</v>
      </c>
      <c r="I1544" s="128" t="str">
        <f t="shared" si="59"/>
        <v>#VALUE!</v>
      </c>
      <c r="J1544" s="128" t="str">
        <f t="shared" si="60"/>
        <v>#VALUE!</v>
      </c>
      <c r="K1544" s="128" t="str">
        <f t="shared" si="61"/>
        <v>#VALUE!</v>
      </c>
      <c r="L1544" s="128" t="str">
        <f t="shared" si="62"/>
        <v>#VALUE!</v>
      </c>
      <c r="M1544" s="128" t="str">
        <f t="shared" si="63"/>
        <v>#VALUE!</v>
      </c>
      <c r="N1544" s="128" t="str">
        <f t="shared" si="64"/>
        <v>#VALUE!</v>
      </c>
      <c r="O1544" s="128" t="str">
        <f t="shared" si="65"/>
        <v>#VALUE!</v>
      </c>
      <c r="P1544" s="4" t="str">
        <f t="shared" si="12"/>
        <v>NO RX</v>
      </c>
      <c r="Q1544" s="4" t="b">
        <v>0</v>
      </c>
      <c r="R1544" s="4" t="str">
        <f t="shared" si="54"/>
        <v>LOW</v>
      </c>
      <c r="S1544" s="3"/>
      <c r="T1544" s="3" t="str">
        <f t="shared" si="66"/>
        <v> - </v>
      </c>
      <c r="U1544" s="4" t="str">
        <f t="shared" si="15"/>
        <v>DUE COMM</v>
      </c>
      <c r="V1544" s="4" t="str">
        <f t="shared" si="16"/>
        <v> </v>
      </c>
      <c r="W1544" s="123"/>
      <c r="X1544" s="123"/>
      <c r="Y1544" s="123"/>
      <c r="Z1544" s="123"/>
      <c r="AA1544" s="123"/>
      <c r="AB1544" s="123"/>
      <c r="AC1544" s="123"/>
      <c r="AD1544" s="123"/>
      <c r="AE1544" s="123"/>
    </row>
    <row r="1545">
      <c r="A1545" s="151">
        <v>15096.0</v>
      </c>
      <c r="B1545" s="134" t="s">
        <v>6461</v>
      </c>
      <c r="C1545" s="132" t="b">
        <v>1</v>
      </c>
      <c r="D1545" s="133">
        <v>44384.0</v>
      </c>
      <c r="E1545" s="128" t="str">
        <f t="shared" si="55"/>
        <v>#VALUE!</v>
      </c>
      <c r="F1545" s="128" t="str">
        <f t="shared" si="56"/>
        <v>#VALUE!</v>
      </c>
      <c r="G1545" s="128" t="str">
        <f t="shared" si="57"/>
        <v>#VALUE!</v>
      </c>
      <c r="H1545" s="128" t="str">
        <f t="shared" si="58"/>
        <v>#VALUE!</v>
      </c>
      <c r="I1545" s="128" t="str">
        <f t="shared" si="59"/>
        <v>#VALUE!</v>
      </c>
      <c r="J1545" s="128" t="str">
        <f t="shared" si="60"/>
        <v>#VALUE!</v>
      </c>
      <c r="K1545" s="128" t="str">
        <f t="shared" si="61"/>
        <v>#VALUE!</v>
      </c>
      <c r="L1545" s="128" t="str">
        <f t="shared" si="62"/>
        <v>#VALUE!</v>
      </c>
      <c r="M1545" s="128" t="str">
        <f t="shared" si="63"/>
        <v>#VALUE!</v>
      </c>
      <c r="N1545" s="128" t="str">
        <f t="shared" si="64"/>
        <v>#VALUE!</v>
      </c>
      <c r="O1545" s="128" t="str">
        <f t="shared" si="65"/>
        <v>#VALUE!</v>
      </c>
      <c r="P1545" s="4" t="str">
        <f t="shared" si="12"/>
        <v>NO RX</v>
      </c>
      <c r="Q1545" s="4" t="b">
        <v>0</v>
      </c>
      <c r="R1545" s="4" t="str">
        <f t="shared" si="54"/>
        <v>LOW</v>
      </c>
      <c r="S1545" s="3"/>
      <c r="T1545" s="136">
        <f t="shared" si="66"/>
        <v>44384</v>
      </c>
      <c r="U1545" s="4" t="str">
        <f t="shared" si="15"/>
        <v>DUE COMM</v>
      </c>
      <c r="V1545" s="4" t="str">
        <f t="shared" si="16"/>
        <v> </v>
      </c>
      <c r="W1545" s="123"/>
      <c r="X1545" s="123"/>
      <c r="Y1545" s="123"/>
      <c r="Z1545" s="123"/>
      <c r="AA1545" s="123"/>
      <c r="AB1545" s="123"/>
      <c r="AC1545" s="123"/>
      <c r="AD1545" s="123"/>
      <c r="AE1545" s="123"/>
    </row>
    <row r="1546">
      <c r="A1546" s="130">
        <v>15097.0</v>
      </c>
      <c r="B1546" s="131" t="s">
        <v>6646</v>
      </c>
      <c r="C1546" s="139" t="b">
        <v>1</v>
      </c>
      <c r="D1546" s="133">
        <v>44433.0</v>
      </c>
      <c r="E1546" s="128" t="str">
        <f t="shared" si="55"/>
        <v>#VALUE!</v>
      </c>
      <c r="F1546" s="128" t="str">
        <f t="shared" si="56"/>
        <v>#VALUE!</v>
      </c>
      <c r="G1546" s="128" t="str">
        <f t="shared" si="57"/>
        <v>#VALUE!</v>
      </c>
      <c r="H1546" s="128" t="str">
        <f t="shared" si="58"/>
        <v>#VALUE!</v>
      </c>
      <c r="I1546" s="128" t="str">
        <f t="shared" si="59"/>
        <v>#VALUE!</v>
      </c>
      <c r="J1546" s="128" t="str">
        <f t="shared" si="60"/>
        <v>#VALUE!</v>
      </c>
      <c r="K1546" s="128" t="str">
        <f t="shared" si="61"/>
        <v>#VALUE!</v>
      </c>
      <c r="L1546" s="128" t="str">
        <f t="shared" si="62"/>
        <v>#VALUE!</v>
      </c>
      <c r="M1546" s="128" t="str">
        <f t="shared" si="63"/>
        <v>#VALUE!</v>
      </c>
      <c r="N1546" s="128" t="str">
        <f t="shared" si="64"/>
        <v>#VALUE!</v>
      </c>
      <c r="O1546" s="128" t="str">
        <f t="shared" si="65"/>
        <v>#VALUE!</v>
      </c>
      <c r="P1546" s="4" t="str">
        <f t="shared" si="12"/>
        <v>NO RX</v>
      </c>
      <c r="Q1546" s="4" t="b">
        <v>0</v>
      </c>
      <c r="R1546" s="4" t="str">
        <f t="shared" si="54"/>
        <v>LOW</v>
      </c>
      <c r="S1546" s="3"/>
      <c r="T1546" s="136">
        <f t="shared" si="66"/>
        <v>44433</v>
      </c>
      <c r="U1546" s="4" t="str">
        <f t="shared" si="15"/>
        <v>DUE COMM</v>
      </c>
      <c r="V1546" s="4" t="str">
        <f t="shared" si="16"/>
        <v> </v>
      </c>
      <c r="W1546" s="123"/>
      <c r="X1546" s="123"/>
      <c r="Y1546" s="123"/>
      <c r="Z1546" s="123"/>
      <c r="AA1546" s="123"/>
      <c r="AB1546" s="123"/>
      <c r="AC1546" s="123"/>
      <c r="AD1546" s="123"/>
      <c r="AE1546" s="123"/>
    </row>
    <row r="1547">
      <c r="A1547" s="130">
        <v>15099.0</v>
      </c>
      <c r="B1547" s="131" t="s">
        <v>6460</v>
      </c>
      <c r="C1547" s="139" t="b">
        <v>1</v>
      </c>
      <c r="D1547" s="133">
        <v>44434.0</v>
      </c>
      <c r="E1547" s="128" t="str">
        <f t="shared" si="55"/>
        <v>#VALUE!</v>
      </c>
      <c r="F1547" s="128" t="str">
        <f t="shared" si="56"/>
        <v>#VALUE!</v>
      </c>
      <c r="G1547" s="128" t="str">
        <f t="shared" si="57"/>
        <v>#VALUE!</v>
      </c>
      <c r="H1547" s="128" t="str">
        <f t="shared" si="58"/>
        <v>#VALUE!</v>
      </c>
      <c r="I1547" s="128" t="str">
        <f t="shared" si="59"/>
        <v>#VALUE!</v>
      </c>
      <c r="J1547" s="128" t="str">
        <f t="shared" si="60"/>
        <v>#VALUE!</v>
      </c>
      <c r="K1547" s="128" t="str">
        <f t="shared" si="61"/>
        <v>#VALUE!</v>
      </c>
      <c r="L1547" s="128" t="str">
        <f t="shared" si="62"/>
        <v>#VALUE!</v>
      </c>
      <c r="M1547" s="128" t="str">
        <f t="shared" si="63"/>
        <v>#VALUE!</v>
      </c>
      <c r="N1547" s="128" t="str">
        <f t="shared" si="64"/>
        <v>#VALUE!</v>
      </c>
      <c r="O1547" s="128" t="str">
        <f t="shared" si="65"/>
        <v>#VALUE!</v>
      </c>
      <c r="P1547" s="4" t="str">
        <f t="shared" si="12"/>
        <v>NO RX</v>
      </c>
      <c r="Q1547" s="4" t="b">
        <v>0</v>
      </c>
      <c r="R1547" s="4" t="str">
        <f t="shared" si="54"/>
        <v>LOW</v>
      </c>
      <c r="S1547" s="3"/>
      <c r="T1547" s="136">
        <f t="shared" si="66"/>
        <v>44434</v>
      </c>
      <c r="U1547" s="4" t="str">
        <f t="shared" si="15"/>
        <v>DUE COMM</v>
      </c>
      <c r="V1547" s="4" t="str">
        <f t="shared" si="16"/>
        <v> </v>
      </c>
      <c r="W1547" s="123"/>
      <c r="X1547" s="123"/>
      <c r="Y1547" s="123"/>
      <c r="Z1547" s="123"/>
      <c r="AA1547" s="123"/>
      <c r="AB1547" s="123"/>
      <c r="AC1547" s="123"/>
      <c r="AD1547" s="123"/>
      <c r="AE1547" s="123"/>
    </row>
    <row r="1548">
      <c r="A1548" s="127">
        <v>15105.0</v>
      </c>
      <c r="B1548" s="2" t="s">
        <v>6478</v>
      </c>
      <c r="C1548" s="122" t="b">
        <v>0</v>
      </c>
      <c r="D1548" s="3" t="s">
        <v>6461</v>
      </c>
      <c r="E1548" s="128" t="str">
        <f t="shared" si="55"/>
        <v>#VALUE!</v>
      </c>
      <c r="F1548" s="134" t="str">
        <f t="shared" si="56"/>
        <v>OPI RX</v>
      </c>
      <c r="G1548" s="128" t="str">
        <f t="shared" si="57"/>
        <v>#VALUE!</v>
      </c>
      <c r="H1548" s="128" t="str">
        <f t="shared" si="58"/>
        <v>#VALUE!</v>
      </c>
      <c r="I1548" s="128" t="str">
        <f t="shared" si="59"/>
        <v>#VALUE!</v>
      </c>
      <c r="J1548" s="128" t="str">
        <f t="shared" si="60"/>
        <v>#VALUE!</v>
      </c>
      <c r="K1548" s="128" t="str">
        <f t="shared" si="61"/>
        <v>#VALUE!</v>
      </c>
      <c r="L1548" s="128" t="str">
        <f t="shared" si="62"/>
        <v>#VALUE!</v>
      </c>
      <c r="M1548" s="128" t="str">
        <f t="shared" si="63"/>
        <v>#VALUE!</v>
      </c>
      <c r="N1548" s="128" t="str">
        <f t="shared" si="64"/>
        <v>#VALUE!</v>
      </c>
      <c r="O1548" s="128" t="str">
        <f t="shared" si="65"/>
        <v>#VALUE!</v>
      </c>
      <c r="P1548" s="135" t="str">
        <f t="shared" si="12"/>
        <v>OPIOIDS</v>
      </c>
      <c r="Q1548" s="4" t="b">
        <v>0</v>
      </c>
      <c r="R1548" s="4" t="str">
        <f t="shared" si="54"/>
        <v>LOW</v>
      </c>
      <c r="S1548" s="3"/>
      <c r="T1548" s="3" t="str">
        <f t="shared" si="66"/>
        <v> - </v>
      </c>
      <c r="U1548" s="4" t="str">
        <f t="shared" si="15"/>
        <v>DUE COMM</v>
      </c>
      <c r="V1548" s="4" t="str">
        <f t="shared" si="16"/>
        <v> </v>
      </c>
      <c r="W1548" s="123"/>
      <c r="X1548" s="123"/>
      <c r="Y1548" s="123"/>
      <c r="Z1548" s="123"/>
      <c r="AA1548" s="123"/>
      <c r="AB1548" s="123"/>
      <c r="AC1548" s="123"/>
      <c r="AD1548" s="123"/>
      <c r="AE1548" s="123"/>
    </row>
    <row r="1549">
      <c r="A1549" s="127">
        <v>15107.0</v>
      </c>
      <c r="B1549" s="2" t="s">
        <v>6625</v>
      </c>
      <c r="C1549" s="124" t="b">
        <v>0</v>
      </c>
      <c r="D1549" s="3" t="s">
        <v>6461</v>
      </c>
      <c r="E1549" s="128" t="str">
        <f t="shared" si="55"/>
        <v>#VALUE!</v>
      </c>
      <c r="F1549" s="128" t="str">
        <f t="shared" si="56"/>
        <v>#VALUE!</v>
      </c>
      <c r="G1549" s="128" t="str">
        <f t="shared" si="57"/>
        <v>#VALUE!</v>
      </c>
      <c r="H1549" s="128" t="str">
        <f t="shared" si="58"/>
        <v>#VALUE!</v>
      </c>
      <c r="I1549" s="128" t="str">
        <f t="shared" si="59"/>
        <v>#VALUE!</v>
      </c>
      <c r="J1549" s="128" t="str">
        <f t="shared" si="60"/>
        <v>#VALUE!</v>
      </c>
      <c r="K1549" s="128" t="str">
        <f t="shared" si="61"/>
        <v>#VALUE!</v>
      </c>
      <c r="L1549" s="128" t="str">
        <f t="shared" si="62"/>
        <v>#VALUE!</v>
      </c>
      <c r="M1549" s="128" t="str">
        <f t="shared" si="63"/>
        <v>#VALUE!</v>
      </c>
      <c r="N1549" s="128" t="str">
        <f t="shared" si="64"/>
        <v>#VALUE!</v>
      </c>
      <c r="O1549" s="128" t="str">
        <f t="shared" si="65"/>
        <v>#VALUE!</v>
      </c>
      <c r="P1549" s="4" t="str">
        <f t="shared" si="12"/>
        <v>NO RX</v>
      </c>
      <c r="Q1549" s="4" t="b">
        <v>0</v>
      </c>
      <c r="R1549" s="4" t="str">
        <f t="shared" si="54"/>
        <v>LOW</v>
      </c>
      <c r="S1549" s="3"/>
      <c r="T1549" s="3" t="str">
        <f t="shared" si="66"/>
        <v> - </v>
      </c>
      <c r="U1549" s="4" t="str">
        <f t="shared" si="15"/>
        <v>DUE COMM</v>
      </c>
      <c r="V1549" s="4" t="str">
        <f t="shared" si="16"/>
        <v> </v>
      </c>
      <c r="W1549" s="123"/>
      <c r="X1549" s="123"/>
      <c r="Y1549" s="123"/>
      <c r="Z1549" s="123"/>
      <c r="AA1549" s="123"/>
      <c r="AB1549" s="123"/>
      <c r="AC1549" s="123"/>
      <c r="AD1549" s="123"/>
      <c r="AE1549" s="123"/>
    </row>
    <row r="1550">
      <c r="A1550" s="130">
        <v>15111.0</v>
      </c>
      <c r="B1550" s="131" t="s">
        <v>6959</v>
      </c>
      <c r="C1550" s="139" t="b">
        <v>1</v>
      </c>
      <c r="D1550" s="133">
        <v>44477.0</v>
      </c>
      <c r="E1550" s="128" t="str">
        <f t="shared" si="55"/>
        <v>#VALUE!</v>
      </c>
      <c r="F1550" s="134" t="str">
        <f t="shared" si="56"/>
        <v>OPI RX</v>
      </c>
      <c r="G1550" s="128" t="str">
        <f t="shared" si="57"/>
        <v>#VALUE!</v>
      </c>
      <c r="H1550" s="128" t="str">
        <f t="shared" si="58"/>
        <v>#VALUE!</v>
      </c>
      <c r="I1550" s="128" t="str">
        <f t="shared" si="59"/>
        <v>#VALUE!</v>
      </c>
      <c r="J1550" s="128" t="str">
        <f t="shared" si="60"/>
        <v>#VALUE!</v>
      </c>
      <c r="K1550" s="128" t="str">
        <f t="shared" si="61"/>
        <v>#VALUE!</v>
      </c>
      <c r="L1550" s="128" t="str">
        <f t="shared" si="62"/>
        <v>#VALUE!</v>
      </c>
      <c r="M1550" s="128" t="str">
        <f t="shared" si="63"/>
        <v>#VALUE!</v>
      </c>
      <c r="N1550" s="128" t="str">
        <f t="shared" si="64"/>
        <v>#VALUE!</v>
      </c>
      <c r="O1550" s="128" t="str">
        <f t="shared" si="65"/>
        <v>#VALUE!</v>
      </c>
      <c r="P1550" s="135" t="str">
        <f t="shared" si="12"/>
        <v>OPIOIDS</v>
      </c>
      <c r="Q1550" s="4" t="b">
        <v>0</v>
      </c>
      <c r="R1550" s="4" t="str">
        <f t="shared" si="54"/>
        <v>LOW</v>
      </c>
      <c r="S1550" s="3">
        <v>44334.0</v>
      </c>
      <c r="T1550" s="136">
        <f t="shared" si="66"/>
        <v>44477</v>
      </c>
      <c r="U1550" s="4" t="str">
        <f t="shared" si="15"/>
        <v> </v>
      </c>
      <c r="V1550" s="4" t="str">
        <f t="shared" si="16"/>
        <v> </v>
      </c>
      <c r="W1550" s="123"/>
      <c r="X1550" s="123"/>
      <c r="Y1550" s="123"/>
      <c r="Z1550" s="123"/>
      <c r="AA1550" s="123"/>
      <c r="AB1550" s="123"/>
      <c r="AC1550" s="123"/>
      <c r="AD1550" s="123"/>
      <c r="AE1550" s="123"/>
    </row>
    <row r="1551">
      <c r="A1551" s="130">
        <v>15112.0</v>
      </c>
      <c r="B1551" s="131" t="s">
        <v>6639</v>
      </c>
      <c r="C1551" s="139" t="b">
        <v>1</v>
      </c>
      <c r="D1551" s="133">
        <v>44519.0</v>
      </c>
      <c r="E1551" s="128" t="str">
        <f t="shared" si="55"/>
        <v>#VALUE!</v>
      </c>
      <c r="F1551" s="128" t="str">
        <f t="shared" si="56"/>
        <v>#VALUE!</v>
      </c>
      <c r="G1551" s="128" t="str">
        <f t="shared" si="57"/>
        <v>#VALUE!</v>
      </c>
      <c r="H1551" s="128" t="str">
        <f t="shared" si="58"/>
        <v>#VALUE!</v>
      </c>
      <c r="I1551" s="128" t="str">
        <f t="shared" si="59"/>
        <v>#VALUE!</v>
      </c>
      <c r="J1551" s="128" t="str">
        <f t="shared" si="60"/>
        <v>#VALUE!</v>
      </c>
      <c r="K1551" s="128" t="str">
        <f t="shared" si="61"/>
        <v>#VALUE!</v>
      </c>
      <c r="L1551" s="128" t="str">
        <f t="shared" si="62"/>
        <v>#VALUE!</v>
      </c>
      <c r="M1551" s="128" t="str">
        <f t="shared" si="63"/>
        <v>#VALUE!</v>
      </c>
      <c r="N1551" s="128" t="str">
        <f t="shared" si="64"/>
        <v>#VALUE!</v>
      </c>
      <c r="O1551" s="128" t="str">
        <f t="shared" si="65"/>
        <v>#VALUE!</v>
      </c>
      <c r="P1551" s="4" t="str">
        <f t="shared" si="12"/>
        <v>NO RX</v>
      </c>
      <c r="Q1551" s="4" t="b">
        <v>0</v>
      </c>
      <c r="R1551" s="4" t="str">
        <f t="shared" si="54"/>
        <v>LOW</v>
      </c>
      <c r="S1551" s="3">
        <v>44404.0</v>
      </c>
      <c r="T1551" s="136">
        <f t="shared" si="66"/>
        <v>44519</v>
      </c>
      <c r="U1551" s="4" t="str">
        <f t="shared" si="15"/>
        <v> </v>
      </c>
      <c r="V1551" s="4" t="str">
        <f t="shared" si="16"/>
        <v> </v>
      </c>
      <c r="W1551" s="123"/>
      <c r="X1551" s="123"/>
      <c r="Y1551" s="123"/>
      <c r="Z1551" s="123"/>
      <c r="AA1551" s="123"/>
      <c r="AB1551" s="123"/>
      <c r="AC1551" s="123"/>
      <c r="AD1551" s="123"/>
      <c r="AE1551" s="123"/>
    </row>
    <row r="1552">
      <c r="A1552" s="127">
        <v>15115.0</v>
      </c>
      <c r="B1552" s="2" t="s">
        <v>6646</v>
      </c>
      <c r="C1552" s="122" t="b">
        <v>0</v>
      </c>
      <c r="D1552" s="3" t="s">
        <v>6461</v>
      </c>
      <c r="E1552" s="128" t="str">
        <f t="shared" si="55"/>
        <v>#VALUE!</v>
      </c>
      <c r="F1552" s="128" t="str">
        <f t="shared" si="56"/>
        <v>#VALUE!</v>
      </c>
      <c r="G1552" s="128" t="str">
        <f t="shared" si="57"/>
        <v>#VALUE!</v>
      </c>
      <c r="H1552" s="128" t="str">
        <f t="shared" si="58"/>
        <v>#VALUE!</v>
      </c>
      <c r="I1552" s="128" t="str">
        <f t="shared" si="59"/>
        <v>#VALUE!</v>
      </c>
      <c r="J1552" s="128" t="str">
        <f t="shared" si="60"/>
        <v>#VALUE!</v>
      </c>
      <c r="K1552" s="128" t="str">
        <f t="shared" si="61"/>
        <v>#VALUE!</v>
      </c>
      <c r="L1552" s="128" t="str">
        <f t="shared" si="62"/>
        <v>#VALUE!</v>
      </c>
      <c r="M1552" s="128" t="str">
        <f t="shared" si="63"/>
        <v>#VALUE!</v>
      </c>
      <c r="N1552" s="128" t="str">
        <f t="shared" si="64"/>
        <v>#VALUE!</v>
      </c>
      <c r="O1552" s="128" t="str">
        <f t="shared" si="65"/>
        <v>#VALUE!</v>
      </c>
      <c r="P1552" s="4" t="str">
        <f t="shared" si="12"/>
        <v>NO RX</v>
      </c>
      <c r="Q1552" s="4" t="b">
        <v>0</v>
      </c>
      <c r="R1552" s="4" t="str">
        <f t="shared" si="54"/>
        <v>LOW</v>
      </c>
      <c r="S1552" s="3"/>
      <c r="T1552" s="3" t="str">
        <f t="shared" si="66"/>
        <v> - </v>
      </c>
      <c r="U1552" s="4" t="str">
        <f t="shared" si="15"/>
        <v>DUE COMM</v>
      </c>
      <c r="V1552" s="4" t="str">
        <f t="shared" si="16"/>
        <v> </v>
      </c>
      <c r="W1552" s="123"/>
      <c r="X1552" s="123"/>
      <c r="Y1552" s="123"/>
      <c r="Z1552" s="123"/>
      <c r="AA1552" s="123"/>
      <c r="AB1552" s="123"/>
      <c r="AC1552" s="123"/>
      <c r="AD1552" s="123"/>
      <c r="AE1552" s="123"/>
    </row>
    <row r="1553">
      <c r="A1553" s="130">
        <v>15117.0</v>
      </c>
      <c r="B1553" s="131" t="s">
        <v>6481</v>
      </c>
      <c r="C1553" s="132" t="b">
        <v>1</v>
      </c>
      <c r="D1553" s="133">
        <v>44384.0</v>
      </c>
      <c r="E1553" s="134" t="str">
        <f t="shared" si="55"/>
        <v>OPI RX</v>
      </c>
      <c r="F1553" s="128" t="str">
        <f t="shared" si="56"/>
        <v>#VALUE!</v>
      </c>
      <c r="G1553" s="128" t="str">
        <f t="shared" si="57"/>
        <v>#VALUE!</v>
      </c>
      <c r="H1553" s="128" t="str">
        <f t="shared" si="58"/>
        <v>#VALUE!</v>
      </c>
      <c r="I1553" s="128" t="str">
        <f t="shared" si="59"/>
        <v>#VALUE!</v>
      </c>
      <c r="J1553" s="128" t="str">
        <f t="shared" si="60"/>
        <v>#VALUE!</v>
      </c>
      <c r="K1553" s="128" t="str">
        <f t="shared" si="61"/>
        <v>#VALUE!</v>
      </c>
      <c r="L1553" s="128" t="str">
        <f t="shared" si="62"/>
        <v>#VALUE!</v>
      </c>
      <c r="M1553" s="128" t="str">
        <f t="shared" si="63"/>
        <v>#VALUE!</v>
      </c>
      <c r="N1553" s="128" t="str">
        <f t="shared" si="64"/>
        <v>#VALUE!</v>
      </c>
      <c r="O1553" s="128" t="str">
        <f t="shared" si="65"/>
        <v>#VALUE!</v>
      </c>
      <c r="P1553" s="135" t="str">
        <f t="shared" si="12"/>
        <v>OPIOIDS</v>
      </c>
      <c r="Q1553" s="4" t="b">
        <v>0</v>
      </c>
      <c r="R1553" s="4" t="str">
        <f t="shared" si="54"/>
        <v>LOW</v>
      </c>
      <c r="S1553" s="3"/>
      <c r="T1553" s="136">
        <f t="shared" si="66"/>
        <v>44384</v>
      </c>
      <c r="U1553" s="4" t="str">
        <f t="shared" si="15"/>
        <v>DUE COMM</v>
      </c>
      <c r="V1553" s="4" t="str">
        <f t="shared" si="16"/>
        <v> </v>
      </c>
      <c r="W1553" s="123"/>
      <c r="X1553" s="123"/>
      <c r="Y1553" s="123"/>
      <c r="Z1553" s="123"/>
      <c r="AA1553" s="123"/>
      <c r="AB1553" s="123"/>
      <c r="AC1553" s="123"/>
      <c r="AD1553" s="123"/>
      <c r="AE1553" s="123"/>
    </row>
    <row r="1554">
      <c r="A1554" s="127">
        <v>15118.0</v>
      </c>
      <c r="B1554" s="2" t="s">
        <v>6461</v>
      </c>
      <c r="C1554" s="124" t="b">
        <v>0</v>
      </c>
      <c r="D1554" s="3" t="s">
        <v>6461</v>
      </c>
      <c r="E1554" s="128" t="str">
        <f t="shared" si="55"/>
        <v>#VALUE!</v>
      </c>
      <c r="F1554" s="128" t="str">
        <f t="shared" si="56"/>
        <v>#VALUE!</v>
      </c>
      <c r="G1554" s="128" t="str">
        <f t="shared" si="57"/>
        <v>#VALUE!</v>
      </c>
      <c r="H1554" s="128" t="str">
        <f t="shared" si="58"/>
        <v>#VALUE!</v>
      </c>
      <c r="I1554" s="128" t="str">
        <f t="shared" si="59"/>
        <v>#VALUE!</v>
      </c>
      <c r="J1554" s="128" t="str">
        <f t="shared" si="60"/>
        <v>#VALUE!</v>
      </c>
      <c r="K1554" s="128" t="str">
        <f t="shared" si="61"/>
        <v>#VALUE!</v>
      </c>
      <c r="L1554" s="128" t="str">
        <f t="shared" si="62"/>
        <v>#VALUE!</v>
      </c>
      <c r="M1554" s="128" t="str">
        <f t="shared" si="63"/>
        <v>#VALUE!</v>
      </c>
      <c r="N1554" s="128" t="str">
        <f t="shared" si="64"/>
        <v>#VALUE!</v>
      </c>
      <c r="O1554" s="128" t="str">
        <f t="shared" si="65"/>
        <v>#VALUE!</v>
      </c>
      <c r="P1554" s="4" t="str">
        <f t="shared" si="12"/>
        <v>NO RX</v>
      </c>
      <c r="Q1554" s="4" t="b">
        <v>0</v>
      </c>
      <c r="R1554" s="4" t="str">
        <f t="shared" si="54"/>
        <v>LOW</v>
      </c>
      <c r="S1554" s="3"/>
      <c r="T1554" s="3" t="str">
        <f t="shared" si="66"/>
        <v> - </v>
      </c>
      <c r="U1554" s="4" t="str">
        <f t="shared" si="15"/>
        <v>DUE COMM</v>
      </c>
      <c r="V1554" s="4" t="str">
        <f t="shared" si="16"/>
        <v> </v>
      </c>
      <c r="W1554" s="123"/>
      <c r="X1554" s="123"/>
      <c r="Y1554" s="123"/>
      <c r="Z1554" s="123"/>
      <c r="AA1554" s="123"/>
      <c r="AB1554" s="123"/>
      <c r="AC1554" s="123"/>
      <c r="AD1554" s="123"/>
      <c r="AE1554" s="123"/>
    </row>
    <row r="1555">
      <c r="A1555" s="127">
        <v>15127.0</v>
      </c>
      <c r="B1555" s="2" t="s">
        <v>6461</v>
      </c>
      <c r="C1555" s="124" t="b">
        <v>0</v>
      </c>
      <c r="D1555" s="3" t="s">
        <v>6461</v>
      </c>
      <c r="E1555" s="128" t="str">
        <f t="shared" si="55"/>
        <v>#VALUE!</v>
      </c>
      <c r="F1555" s="128" t="str">
        <f t="shared" si="56"/>
        <v>#VALUE!</v>
      </c>
      <c r="G1555" s="128" t="str">
        <f t="shared" si="57"/>
        <v>#VALUE!</v>
      </c>
      <c r="H1555" s="128" t="str">
        <f t="shared" si="58"/>
        <v>#VALUE!</v>
      </c>
      <c r="I1555" s="128" t="str">
        <f t="shared" si="59"/>
        <v>#VALUE!</v>
      </c>
      <c r="J1555" s="128" t="str">
        <f t="shared" si="60"/>
        <v>#VALUE!</v>
      </c>
      <c r="K1555" s="128" t="str">
        <f t="shared" si="61"/>
        <v>#VALUE!</v>
      </c>
      <c r="L1555" s="128" t="str">
        <f t="shared" si="62"/>
        <v>#VALUE!</v>
      </c>
      <c r="M1555" s="128" t="str">
        <f t="shared" si="63"/>
        <v>#VALUE!</v>
      </c>
      <c r="N1555" s="128" t="str">
        <f t="shared" si="64"/>
        <v>#VALUE!</v>
      </c>
      <c r="O1555" s="128" t="str">
        <f t="shared" si="65"/>
        <v>#VALUE!</v>
      </c>
      <c r="P1555" s="4" t="str">
        <f t="shared" si="12"/>
        <v>NO RX</v>
      </c>
      <c r="Q1555" s="4" t="b">
        <v>0</v>
      </c>
      <c r="R1555" s="4" t="str">
        <f t="shared" si="54"/>
        <v>LOW</v>
      </c>
      <c r="S1555" s="3"/>
      <c r="T1555" s="3" t="str">
        <f t="shared" si="66"/>
        <v> - </v>
      </c>
      <c r="U1555" s="4" t="str">
        <f t="shared" si="15"/>
        <v>DUE COMM</v>
      </c>
      <c r="V1555" s="4" t="str">
        <f t="shared" si="16"/>
        <v> </v>
      </c>
      <c r="W1555" s="123"/>
      <c r="X1555" s="123"/>
      <c r="Y1555" s="123"/>
      <c r="Z1555" s="123"/>
      <c r="AA1555" s="123"/>
      <c r="AB1555" s="123"/>
      <c r="AC1555" s="123"/>
      <c r="AD1555" s="123"/>
      <c r="AE1555" s="123"/>
    </row>
    <row r="1556">
      <c r="A1556" s="130">
        <v>15129.0</v>
      </c>
      <c r="B1556" s="131" t="s">
        <v>6648</v>
      </c>
      <c r="C1556" s="139" t="b">
        <v>1</v>
      </c>
      <c r="D1556" s="133">
        <v>44454.0</v>
      </c>
      <c r="E1556" s="128" t="str">
        <f t="shared" si="55"/>
        <v>#VALUE!</v>
      </c>
      <c r="F1556" s="128" t="str">
        <f t="shared" si="56"/>
        <v>#VALUE!</v>
      </c>
      <c r="G1556" s="128" t="str">
        <f t="shared" si="57"/>
        <v>#VALUE!</v>
      </c>
      <c r="H1556" s="128" t="str">
        <f t="shared" si="58"/>
        <v>#VALUE!</v>
      </c>
      <c r="I1556" s="128" t="str">
        <f t="shared" si="59"/>
        <v>#VALUE!</v>
      </c>
      <c r="J1556" s="128" t="str">
        <f t="shared" si="60"/>
        <v>#VALUE!</v>
      </c>
      <c r="K1556" s="128" t="str">
        <f t="shared" si="61"/>
        <v>#VALUE!</v>
      </c>
      <c r="L1556" s="128" t="str">
        <f t="shared" si="62"/>
        <v>#VALUE!</v>
      </c>
      <c r="M1556" s="134" t="str">
        <f t="shared" si="63"/>
        <v>OPI RX</v>
      </c>
      <c r="N1556" s="128" t="str">
        <f t="shared" si="64"/>
        <v>#VALUE!</v>
      </c>
      <c r="O1556" s="128" t="str">
        <f t="shared" si="65"/>
        <v>#VALUE!</v>
      </c>
      <c r="P1556" s="135" t="str">
        <f t="shared" si="12"/>
        <v>OPIOIDS</v>
      </c>
      <c r="Q1556" s="4" t="b">
        <v>0</v>
      </c>
      <c r="R1556" s="4" t="str">
        <f t="shared" si="54"/>
        <v>LOW</v>
      </c>
      <c r="S1556" s="3"/>
      <c r="T1556" s="136">
        <f t="shared" si="66"/>
        <v>44454</v>
      </c>
      <c r="U1556" s="4" t="str">
        <f t="shared" si="15"/>
        <v>DUE COMM</v>
      </c>
      <c r="V1556" s="4" t="str">
        <f t="shared" si="16"/>
        <v> </v>
      </c>
      <c r="W1556" s="123"/>
      <c r="X1556" s="123"/>
      <c r="Y1556" s="123"/>
      <c r="Z1556" s="123"/>
      <c r="AA1556" s="123"/>
      <c r="AB1556" s="123"/>
      <c r="AC1556" s="123"/>
      <c r="AD1556" s="123"/>
      <c r="AE1556" s="123"/>
    </row>
    <row r="1557">
      <c r="A1557" s="127">
        <v>15131.0</v>
      </c>
      <c r="B1557" s="2" t="s">
        <v>6461</v>
      </c>
      <c r="C1557" s="122" t="b">
        <v>0</v>
      </c>
      <c r="D1557" s="3" t="s">
        <v>6461</v>
      </c>
      <c r="E1557" s="128" t="str">
        <f t="shared" si="55"/>
        <v>#VALUE!</v>
      </c>
      <c r="F1557" s="128" t="str">
        <f t="shared" si="56"/>
        <v>#VALUE!</v>
      </c>
      <c r="G1557" s="128" t="str">
        <f t="shared" si="57"/>
        <v>#VALUE!</v>
      </c>
      <c r="H1557" s="128" t="str">
        <f t="shared" si="58"/>
        <v>#VALUE!</v>
      </c>
      <c r="I1557" s="128" t="str">
        <f t="shared" si="59"/>
        <v>#VALUE!</v>
      </c>
      <c r="J1557" s="128" t="str">
        <f t="shared" si="60"/>
        <v>#VALUE!</v>
      </c>
      <c r="K1557" s="128" t="str">
        <f t="shared" si="61"/>
        <v>#VALUE!</v>
      </c>
      <c r="L1557" s="128" t="str">
        <f t="shared" si="62"/>
        <v>#VALUE!</v>
      </c>
      <c r="M1557" s="128" t="str">
        <f t="shared" si="63"/>
        <v>#VALUE!</v>
      </c>
      <c r="N1557" s="128" t="str">
        <f t="shared" si="64"/>
        <v>#VALUE!</v>
      </c>
      <c r="O1557" s="128" t="str">
        <f t="shared" si="65"/>
        <v>#VALUE!</v>
      </c>
      <c r="P1557" s="4" t="str">
        <f t="shared" si="12"/>
        <v>NO RX</v>
      </c>
      <c r="Q1557" s="4" t="b">
        <v>0</v>
      </c>
      <c r="R1557" s="4" t="str">
        <f t="shared" si="54"/>
        <v>LOW</v>
      </c>
      <c r="S1557" s="3"/>
      <c r="T1557" s="3" t="str">
        <f t="shared" si="66"/>
        <v> - </v>
      </c>
      <c r="U1557" s="4" t="str">
        <f t="shared" si="15"/>
        <v>DUE COMM</v>
      </c>
      <c r="V1557" s="4" t="str">
        <f t="shared" si="16"/>
        <v> </v>
      </c>
      <c r="W1557" s="123"/>
      <c r="X1557" s="123"/>
      <c r="Y1557" s="123"/>
      <c r="Z1557" s="123"/>
      <c r="AA1557" s="123"/>
      <c r="AB1557" s="123"/>
      <c r="AC1557" s="123"/>
      <c r="AD1557" s="123"/>
      <c r="AE1557" s="123"/>
    </row>
    <row r="1558">
      <c r="A1558" s="130">
        <v>15132.0</v>
      </c>
      <c r="B1558" s="55" t="s">
        <v>6960</v>
      </c>
      <c r="C1558" s="132" t="b">
        <v>1</v>
      </c>
      <c r="D1558" s="140">
        <v>44582.0</v>
      </c>
      <c r="E1558" s="134" t="str">
        <f t="shared" si="55"/>
        <v>#VALUE!</v>
      </c>
      <c r="F1558" s="128" t="str">
        <f t="shared" si="56"/>
        <v>#VALUE!</v>
      </c>
      <c r="G1558" s="128" t="str">
        <f t="shared" si="57"/>
        <v>#VALUE!</v>
      </c>
      <c r="H1558" s="128" t="str">
        <f t="shared" si="58"/>
        <v>#VALUE!</v>
      </c>
      <c r="I1558" s="128" t="str">
        <f t="shared" si="59"/>
        <v>#VALUE!</v>
      </c>
      <c r="J1558" s="128" t="str">
        <f t="shared" si="60"/>
        <v>#VALUE!</v>
      </c>
      <c r="K1558" s="128" t="str">
        <f t="shared" si="61"/>
        <v>#VALUE!</v>
      </c>
      <c r="L1558" s="128" t="str">
        <f t="shared" si="62"/>
        <v>#VALUE!</v>
      </c>
      <c r="M1558" s="134" t="str">
        <f t="shared" si="63"/>
        <v>OPI RX</v>
      </c>
      <c r="N1558" s="128" t="str">
        <f t="shared" si="64"/>
        <v>#VALUE!</v>
      </c>
      <c r="O1558" s="128" t="str">
        <f t="shared" si="65"/>
        <v>#VALUE!</v>
      </c>
      <c r="P1558" s="135" t="str">
        <f t="shared" si="12"/>
        <v>OPIOIDS</v>
      </c>
      <c r="Q1558" s="4" t="b">
        <v>0</v>
      </c>
      <c r="R1558" s="4" t="str">
        <f t="shared" si="54"/>
        <v>LOW</v>
      </c>
      <c r="S1558" s="3"/>
      <c r="T1558" s="136">
        <f t="shared" si="66"/>
        <v>44582</v>
      </c>
      <c r="U1558" s="4" t="str">
        <f t="shared" si="15"/>
        <v>DUE COMM</v>
      </c>
      <c r="V1558" s="4" t="str">
        <f t="shared" si="16"/>
        <v> </v>
      </c>
      <c r="W1558" s="123"/>
      <c r="X1558" s="123"/>
      <c r="Y1558" s="123"/>
      <c r="Z1558" s="123"/>
      <c r="AA1558" s="123"/>
      <c r="AB1558" s="123"/>
      <c r="AC1558" s="123"/>
      <c r="AD1558" s="123"/>
      <c r="AE1558" s="123"/>
    </row>
    <row r="1559">
      <c r="A1559" s="127">
        <v>15145.0</v>
      </c>
      <c r="B1559" s="2" t="s">
        <v>6491</v>
      </c>
      <c r="C1559" s="122" t="b">
        <v>0</v>
      </c>
      <c r="D1559" s="3" t="s">
        <v>6461</v>
      </c>
      <c r="E1559" s="128" t="str">
        <f t="shared" si="55"/>
        <v>#VALUE!</v>
      </c>
      <c r="F1559" s="134" t="str">
        <f t="shared" si="56"/>
        <v>OPI RX</v>
      </c>
      <c r="G1559" s="128" t="str">
        <f t="shared" si="57"/>
        <v>#VALUE!</v>
      </c>
      <c r="H1559" s="128" t="str">
        <f t="shared" si="58"/>
        <v>#VALUE!</v>
      </c>
      <c r="I1559" s="128" t="str">
        <f t="shared" si="59"/>
        <v>#VALUE!</v>
      </c>
      <c r="J1559" s="128" t="str">
        <f t="shared" si="60"/>
        <v>#VALUE!</v>
      </c>
      <c r="K1559" s="128" t="str">
        <f t="shared" si="61"/>
        <v>#VALUE!</v>
      </c>
      <c r="L1559" s="128" t="str">
        <f t="shared" si="62"/>
        <v>#VALUE!</v>
      </c>
      <c r="M1559" s="128" t="str">
        <f t="shared" si="63"/>
        <v>#VALUE!</v>
      </c>
      <c r="N1559" s="128" t="str">
        <f t="shared" si="64"/>
        <v>#VALUE!</v>
      </c>
      <c r="O1559" s="128" t="str">
        <f t="shared" si="65"/>
        <v>#VALUE!</v>
      </c>
      <c r="P1559" s="135" t="str">
        <f t="shared" si="12"/>
        <v>OPIOIDS</v>
      </c>
      <c r="Q1559" s="2" t="b">
        <v>1</v>
      </c>
      <c r="R1559" s="135" t="str">
        <f t="shared" si="54"/>
        <v>HIGH</v>
      </c>
      <c r="S1559" s="3"/>
      <c r="T1559" s="3" t="str">
        <f t="shared" si="66"/>
        <v> - </v>
      </c>
      <c r="U1559" s="4" t="str">
        <f t="shared" si="15"/>
        <v>DUE COMM</v>
      </c>
      <c r="V1559" s="4" t="str">
        <f t="shared" si="16"/>
        <v> </v>
      </c>
      <c r="W1559" s="123"/>
      <c r="X1559" s="123"/>
      <c r="Y1559" s="123"/>
      <c r="Z1559" s="123"/>
      <c r="AA1559" s="123"/>
      <c r="AB1559" s="123"/>
      <c r="AC1559" s="123"/>
      <c r="AD1559" s="123"/>
      <c r="AE1559" s="123"/>
    </row>
    <row r="1560">
      <c r="A1560" s="130">
        <v>15146.0</v>
      </c>
      <c r="B1560" s="131" t="s">
        <v>6930</v>
      </c>
      <c r="C1560" s="131" t="b">
        <v>1</v>
      </c>
      <c r="D1560" s="133">
        <v>44480.0</v>
      </c>
      <c r="E1560" s="128" t="str">
        <f t="shared" si="55"/>
        <v>#VALUE!</v>
      </c>
      <c r="F1560" s="128" t="str">
        <f t="shared" si="56"/>
        <v>#VALUE!</v>
      </c>
      <c r="G1560" s="128" t="str">
        <f t="shared" si="57"/>
        <v>#VALUE!</v>
      </c>
      <c r="H1560" s="128" t="str">
        <f t="shared" si="58"/>
        <v>#VALUE!</v>
      </c>
      <c r="I1560" s="128" t="str">
        <f t="shared" si="59"/>
        <v>#VALUE!</v>
      </c>
      <c r="J1560" s="128" t="str">
        <f t="shared" si="60"/>
        <v>#VALUE!</v>
      </c>
      <c r="K1560" s="128" t="str">
        <f t="shared" si="61"/>
        <v>#VALUE!</v>
      </c>
      <c r="L1560" s="128" t="str">
        <f t="shared" si="62"/>
        <v>#VALUE!</v>
      </c>
      <c r="M1560" s="128" t="str">
        <f t="shared" si="63"/>
        <v>#VALUE!</v>
      </c>
      <c r="N1560" s="128" t="str">
        <f t="shared" si="64"/>
        <v>#VALUE!</v>
      </c>
      <c r="O1560" s="128" t="str">
        <f t="shared" si="65"/>
        <v>#VALUE!</v>
      </c>
      <c r="P1560" s="4" t="str">
        <f t="shared" si="12"/>
        <v>NO RX</v>
      </c>
      <c r="Q1560" s="4" t="b">
        <v>0</v>
      </c>
      <c r="R1560" s="4" t="str">
        <f t="shared" si="54"/>
        <v>LOW</v>
      </c>
      <c r="S1560" s="3">
        <v>44469.0</v>
      </c>
      <c r="T1560" s="136">
        <f t="shared" si="66"/>
        <v>44480</v>
      </c>
      <c r="U1560" s="4" t="str">
        <f t="shared" si="15"/>
        <v> </v>
      </c>
      <c r="V1560" s="4" t="str">
        <f t="shared" si="16"/>
        <v> </v>
      </c>
      <c r="W1560" s="123"/>
      <c r="X1560" s="123"/>
      <c r="Y1560" s="123"/>
      <c r="Z1560" s="123"/>
      <c r="AA1560" s="123"/>
      <c r="AB1560" s="123"/>
      <c r="AC1560" s="123"/>
      <c r="AD1560" s="123"/>
      <c r="AE1560" s="123"/>
    </row>
    <row r="1561">
      <c r="A1561" s="127">
        <v>15148.0</v>
      </c>
      <c r="B1561" s="2" t="s">
        <v>6572</v>
      </c>
      <c r="C1561" s="124" t="b">
        <v>0</v>
      </c>
      <c r="D1561" s="3" t="s">
        <v>6461</v>
      </c>
      <c r="E1561" s="128" t="str">
        <f t="shared" si="55"/>
        <v>#VALUE!</v>
      </c>
      <c r="F1561" s="128" t="str">
        <f t="shared" si="56"/>
        <v>#VALUE!</v>
      </c>
      <c r="G1561" s="128" t="str">
        <f t="shared" si="57"/>
        <v>#VALUE!</v>
      </c>
      <c r="H1561" s="128" t="str">
        <f t="shared" si="58"/>
        <v>#VALUE!</v>
      </c>
      <c r="I1561" s="128" t="str">
        <f t="shared" si="59"/>
        <v>#VALUE!</v>
      </c>
      <c r="J1561" s="128" t="str">
        <f t="shared" si="60"/>
        <v>#VALUE!</v>
      </c>
      <c r="K1561" s="128" t="str">
        <f t="shared" si="61"/>
        <v>#VALUE!</v>
      </c>
      <c r="L1561" s="128" t="str">
        <f t="shared" si="62"/>
        <v>#VALUE!</v>
      </c>
      <c r="M1561" s="128" t="str">
        <f t="shared" si="63"/>
        <v>#VALUE!</v>
      </c>
      <c r="N1561" s="128" t="str">
        <f t="shared" si="64"/>
        <v>#VALUE!</v>
      </c>
      <c r="O1561" s="128" t="str">
        <f t="shared" si="65"/>
        <v>#VALUE!</v>
      </c>
      <c r="P1561" s="4" t="str">
        <f t="shared" si="12"/>
        <v>NO RX</v>
      </c>
      <c r="Q1561" s="4" t="b">
        <v>0</v>
      </c>
      <c r="R1561" s="4" t="str">
        <f t="shared" si="54"/>
        <v>LOW</v>
      </c>
      <c r="S1561" s="3"/>
      <c r="T1561" s="3" t="str">
        <f t="shared" si="66"/>
        <v> - </v>
      </c>
      <c r="U1561" s="4" t="str">
        <f t="shared" si="15"/>
        <v>DUE COMM</v>
      </c>
      <c r="V1561" s="4" t="str">
        <f t="shared" si="16"/>
        <v> </v>
      </c>
      <c r="W1561" s="123"/>
      <c r="X1561" s="123"/>
      <c r="Y1561" s="123"/>
      <c r="Z1561" s="123"/>
      <c r="AA1561" s="123"/>
      <c r="AB1561" s="123"/>
      <c r="AC1561" s="123"/>
      <c r="AD1561" s="123"/>
      <c r="AE1561" s="123"/>
    </row>
    <row r="1562">
      <c r="A1562" s="130">
        <v>15149.0</v>
      </c>
      <c r="B1562" s="131" t="s">
        <v>6461</v>
      </c>
      <c r="C1562" s="132" t="b">
        <v>1</v>
      </c>
      <c r="D1562" s="133">
        <v>44384.0</v>
      </c>
      <c r="E1562" s="128" t="str">
        <f t="shared" si="55"/>
        <v>#VALUE!</v>
      </c>
      <c r="F1562" s="128" t="str">
        <f t="shared" si="56"/>
        <v>#VALUE!</v>
      </c>
      <c r="G1562" s="128" t="str">
        <f t="shared" si="57"/>
        <v>#VALUE!</v>
      </c>
      <c r="H1562" s="128" t="str">
        <f t="shared" si="58"/>
        <v>#VALUE!</v>
      </c>
      <c r="I1562" s="128" t="str">
        <f t="shared" si="59"/>
        <v>#VALUE!</v>
      </c>
      <c r="J1562" s="128" t="str">
        <f t="shared" si="60"/>
        <v>#VALUE!</v>
      </c>
      <c r="K1562" s="128" t="str">
        <f t="shared" si="61"/>
        <v>#VALUE!</v>
      </c>
      <c r="L1562" s="128" t="str">
        <f t="shared" si="62"/>
        <v>#VALUE!</v>
      </c>
      <c r="M1562" s="128" t="str">
        <f t="shared" si="63"/>
        <v>#VALUE!</v>
      </c>
      <c r="N1562" s="128" t="str">
        <f t="shared" si="64"/>
        <v>#VALUE!</v>
      </c>
      <c r="O1562" s="128" t="str">
        <f t="shared" si="65"/>
        <v>#VALUE!</v>
      </c>
      <c r="P1562" s="4" t="str">
        <f t="shared" si="12"/>
        <v>NO RX</v>
      </c>
      <c r="Q1562" s="4" t="b">
        <v>0</v>
      </c>
      <c r="R1562" s="4" t="str">
        <f t="shared" si="54"/>
        <v>LOW</v>
      </c>
      <c r="S1562" s="3"/>
      <c r="T1562" s="136">
        <f t="shared" si="66"/>
        <v>44384</v>
      </c>
      <c r="U1562" s="4" t="str">
        <f t="shared" si="15"/>
        <v>DUE COMM</v>
      </c>
      <c r="V1562" s="4" t="str">
        <f t="shared" si="16"/>
        <v> </v>
      </c>
      <c r="W1562" s="123"/>
      <c r="X1562" s="123"/>
      <c r="Y1562" s="123"/>
      <c r="Z1562" s="123"/>
      <c r="AA1562" s="123"/>
      <c r="AB1562" s="123"/>
      <c r="AC1562" s="123"/>
      <c r="AD1562" s="123"/>
      <c r="AE1562" s="123"/>
    </row>
    <row r="1563">
      <c r="A1563" s="130">
        <v>15151.0</v>
      </c>
      <c r="B1563" s="131" t="s">
        <v>6800</v>
      </c>
      <c r="C1563" s="139" t="b">
        <v>1</v>
      </c>
      <c r="D1563" s="133">
        <v>44446.0</v>
      </c>
      <c r="E1563" s="128" t="str">
        <f t="shared" si="55"/>
        <v>#VALUE!</v>
      </c>
      <c r="F1563" s="128" t="str">
        <f t="shared" si="56"/>
        <v>#VALUE!</v>
      </c>
      <c r="G1563" s="134" t="str">
        <f t="shared" si="57"/>
        <v>OPI RX</v>
      </c>
      <c r="H1563" s="128" t="str">
        <f t="shared" si="58"/>
        <v>#VALUE!</v>
      </c>
      <c r="I1563" s="128" t="str">
        <f t="shared" si="59"/>
        <v>#VALUE!</v>
      </c>
      <c r="J1563" s="128" t="str">
        <f t="shared" si="60"/>
        <v>#VALUE!</v>
      </c>
      <c r="K1563" s="128" t="str">
        <f t="shared" si="61"/>
        <v>#VALUE!</v>
      </c>
      <c r="L1563" s="128" t="str">
        <f t="shared" si="62"/>
        <v>#VALUE!</v>
      </c>
      <c r="M1563" s="128" t="str">
        <f t="shared" si="63"/>
        <v>#VALUE!</v>
      </c>
      <c r="N1563" s="128" t="str">
        <f t="shared" si="64"/>
        <v>#VALUE!</v>
      </c>
      <c r="O1563" s="128" t="str">
        <f t="shared" si="65"/>
        <v>#VALUE!</v>
      </c>
      <c r="P1563" s="135" t="str">
        <f t="shared" si="12"/>
        <v>OPIOIDS</v>
      </c>
      <c r="Q1563" s="2" t="b">
        <v>1</v>
      </c>
      <c r="R1563" s="135" t="str">
        <f t="shared" si="54"/>
        <v>HIGH</v>
      </c>
      <c r="S1563" s="3"/>
      <c r="T1563" s="136">
        <f t="shared" si="66"/>
        <v>44446</v>
      </c>
      <c r="U1563" s="4" t="str">
        <f t="shared" si="15"/>
        <v>DUE COMM</v>
      </c>
      <c r="V1563" s="4" t="str">
        <f t="shared" si="16"/>
        <v> </v>
      </c>
      <c r="W1563" s="123"/>
      <c r="X1563" s="123"/>
      <c r="Y1563" s="123"/>
      <c r="Z1563" s="123"/>
      <c r="AA1563" s="123"/>
      <c r="AB1563" s="123"/>
      <c r="AC1563" s="123"/>
      <c r="AD1563" s="123"/>
      <c r="AE1563" s="123"/>
    </row>
    <row r="1564">
      <c r="A1564" s="130">
        <v>15157.0</v>
      </c>
      <c r="B1564" s="131" t="s">
        <v>6461</v>
      </c>
      <c r="C1564" s="132" t="b">
        <v>1</v>
      </c>
      <c r="D1564" s="133">
        <v>44390.0</v>
      </c>
      <c r="E1564" s="128" t="str">
        <f t="shared" si="55"/>
        <v>#VALUE!</v>
      </c>
      <c r="F1564" s="128" t="str">
        <f t="shared" si="56"/>
        <v>#VALUE!</v>
      </c>
      <c r="G1564" s="128" t="str">
        <f t="shared" si="57"/>
        <v>#VALUE!</v>
      </c>
      <c r="H1564" s="128" t="str">
        <f t="shared" si="58"/>
        <v>#VALUE!</v>
      </c>
      <c r="I1564" s="128" t="str">
        <f t="shared" si="59"/>
        <v>#VALUE!</v>
      </c>
      <c r="J1564" s="128" t="str">
        <f t="shared" si="60"/>
        <v>#VALUE!</v>
      </c>
      <c r="K1564" s="128" t="str">
        <f t="shared" si="61"/>
        <v>#VALUE!</v>
      </c>
      <c r="L1564" s="128" t="str">
        <f t="shared" si="62"/>
        <v>#VALUE!</v>
      </c>
      <c r="M1564" s="128" t="str">
        <f t="shared" si="63"/>
        <v>#VALUE!</v>
      </c>
      <c r="N1564" s="128" t="str">
        <f t="shared" si="64"/>
        <v>#VALUE!</v>
      </c>
      <c r="O1564" s="128" t="str">
        <f t="shared" si="65"/>
        <v>#VALUE!</v>
      </c>
      <c r="P1564" s="4" t="str">
        <f t="shared" si="12"/>
        <v>NO RX</v>
      </c>
      <c r="Q1564" s="4" t="b">
        <v>0</v>
      </c>
      <c r="R1564" s="4" t="str">
        <f t="shared" si="54"/>
        <v>LOW</v>
      </c>
      <c r="S1564" s="3"/>
      <c r="T1564" s="136">
        <f t="shared" si="66"/>
        <v>44390</v>
      </c>
      <c r="U1564" s="4" t="str">
        <f t="shared" si="15"/>
        <v>DUE COMM</v>
      </c>
      <c r="V1564" s="4" t="str">
        <f t="shared" si="16"/>
        <v> </v>
      </c>
      <c r="W1564" s="123"/>
      <c r="X1564" s="123"/>
      <c r="Y1564" s="123"/>
      <c r="Z1564" s="123"/>
      <c r="AA1564" s="123"/>
      <c r="AB1564" s="123"/>
      <c r="AC1564" s="123"/>
      <c r="AD1564" s="123"/>
      <c r="AE1564" s="123"/>
    </row>
    <row r="1565">
      <c r="A1565" s="127">
        <v>15159.0</v>
      </c>
      <c r="B1565" s="2" t="s">
        <v>6461</v>
      </c>
      <c r="C1565" s="154" t="b">
        <v>1</v>
      </c>
      <c r="D1565" s="147">
        <v>44579.0</v>
      </c>
      <c r="E1565" s="128" t="str">
        <f t="shared" si="55"/>
        <v>#VALUE!</v>
      </c>
      <c r="F1565" s="128" t="str">
        <f t="shared" si="56"/>
        <v>#VALUE!</v>
      </c>
      <c r="G1565" s="128" t="str">
        <f t="shared" si="57"/>
        <v>#VALUE!</v>
      </c>
      <c r="H1565" s="128" t="str">
        <f t="shared" si="58"/>
        <v>#VALUE!</v>
      </c>
      <c r="I1565" s="128" t="str">
        <f t="shared" si="59"/>
        <v>#VALUE!</v>
      </c>
      <c r="J1565" s="128" t="str">
        <f t="shared" si="60"/>
        <v>#VALUE!</v>
      </c>
      <c r="K1565" s="128" t="str">
        <f t="shared" si="61"/>
        <v>#VALUE!</v>
      </c>
      <c r="L1565" s="128" t="str">
        <f t="shared" si="62"/>
        <v>#VALUE!</v>
      </c>
      <c r="M1565" s="128" t="str">
        <f t="shared" si="63"/>
        <v>#VALUE!</v>
      </c>
      <c r="N1565" s="128" t="str">
        <f t="shared" si="64"/>
        <v>#VALUE!</v>
      </c>
      <c r="O1565" s="128" t="str">
        <f t="shared" si="65"/>
        <v>#VALUE!</v>
      </c>
      <c r="P1565" s="4" t="str">
        <f t="shared" si="12"/>
        <v>NO RX</v>
      </c>
      <c r="Q1565" s="4" t="b">
        <v>0</v>
      </c>
      <c r="R1565" s="4" t="str">
        <f t="shared" si="54"/>
        <v>LOW</v>
      </c>
      <c r="S1565" s="3"/>
      <c r="T1565" s="3">
        <f t="shared" si="66"/>
        <v>44579</v>
      </c>
      <c r="U1565" s="4" t="str">
        <f t="shared" si="15"/>
        <v>DUE COMM</v>
      </c>
      <c r="V1565" s="4" t="str">
        <f t="shared" si="16"/>
        <v> </v>
      </c>
      <c r="W1565" s="123"/>
      <c r="X1565" s="123"/>
      <c r="Y1565" s="123"/>
      <c r="Z1565" s="123"/>
      <c r="AA1565" s="123"/>
      <c r="AB1565" s="123"/>
      <c r="AC1565" s="123"/>
      <c r="AD1565" s="123"/>
      <c r="AE1565" s="123"/>
    </row>
    <row r="1566">
      <c r="A1566" s="130">
        <v>15160.0</v>
      </c>
      <c r="B1566" s="131" t="s">
        <v>6488</v>
      </c>
      <c r="C1566" s="132" t="b">
        <v>1</v>
      </c>
      <c r="D1566" s="133">
        <v>44502.0</v>
      </c>
      <c r="E1566" s="128" t="str">
        <f t="shared" si="55"/>
        <v>#VALUE!</v>
      </c>
      <c r="F1566" s="134" t="str">
        <f t="shared" si="56"/>
        <v>OPI RX</v>
      </c>
      <c r="G1566" s="128" t="str">
        <f t="shared" si="57"/>
        <v>#VALUE!</v>
      </c>
      <c r="H1566" s="128" t="str">
        <f t="shared" si="58"/>
        <v>#VALUE!</v>
      </c>
      <c r="I1566" s="128" t="str">
        <f t="shared" si="59"/>
        <v>#VALUE!</v>
      </c>
      <c r="J1566" s="128" t="str">
        <f t="shared" si="60"/>
        <v>#VALUE!</v>
      </c>
      <c r="K1566" s="128" t="str">
        <f t="shared" si="61"/>
        <v>#VALUE!</v>
      </c>
      <c r="L1566" s="128" t="str">
        <f t="shared" si="62"/>
        <v>#VALUE!</v>
      </c>
      <c r="M1566" s="128" t="str">
        <f t="shared" si="63"/>
        <v>#VALUE!</v>
      </c>
      <c r="N1566" s="128" t="str">
        <f t="shared" si="64"/>
        <v>#VALUE!</v>
      </c>
      <c r="O1566" s="128" t="str">
        <f t="shared" si="65"/>
        <v>#VALUE!</v>
      </c>
      <c r="P1566" s="135" t="str">
        <f t="shared" si="12"/>
        <v>OPIOIDS</v>
      </c>
      <c r="Q1566" s="4" t="b">
        <v>1</v>
      </c>
      <c r="R1566" s="135" t="str">
        <f t="shared" si="54"/>
        <v>HIGH</v>
      </c>
      <c r="S1566" s="3">
        <v>44348.0</v>
      </c>
      <c r="T1566" s="136">
        <f t="shared" si="66"/>
        <v>44502</v>
      </c>
      <c r="U1566" s="4" t="str">
        <f t="shared" si="15"/>
        <v> </v>
      </c>
      <c r="V1566" s="4" t="str">
        <f t="shared" si="16"/>
        <v> </v>
      </c>
      <c r="W1566" s="123"/>
      <c r="X1566" s="123"/>
      <c r="Y1566" s="123"/>
      <c r="Z1566" s="123"/>
      <c r="AA1566" s="123"/>
      <c r="AB1566" s="123"/>
      <c r="AC1566" s="123"/>
      <c r="AD1566" s="123"/>
      <c r="AE1566" s="123"/>
    </row>
    <row r="1567">
      <c r="A1567" s="127">
        <v>15167.0</v>
      </c>
      <c r="B1567" s="2" t="s">
        <v>6961</v>
      </c>
      <c r="C1567" s="122" t="b">
        <v>0</v>
      </c>
      <c r="D1567" s="3" t="s">
        <v>6461</v>
      </c>
      <c r="E1567" s="128" t="str">
        <f t="shared" si="55"/>
        <v>#VALUE!</v>
      </c>
      <c r="F1567" s="128" t="str">
        <f t="shared" si="56"/>
        <v>#VALUE!</v>
      </c>
      <c r="G1567" s="134" t="str">
        <f t="shared" si="57"/>
        <v>OPI RX</v>
      </c>
      <c r="H1567" s="128" t="str">
        <f t="shared" si="58"/>
        <v>#VALUE!</v>
      </c>
      <c r="I1567" s="128" t="str">
        <f t="shared" si="59"/>
        <v>#VALUE!</v>
      </c>
      <c r="J1567" s="128" t="str">
        <f t="shared" si="60"/>
        <v>#VALUE!</v>
      </c>
      <c r="K1567" s="128" t="str">
        <f t="shared" si="61"/>
        <v>#VALUE!</v>
      </c>
      <c r="L1567" s="128" t="str">
        <f t="shared" si="62"/>
        <v>#VALUE!</v>
      </c>
      <c r="M1567" s="128" t="str">
        <f t="shared" si="63"/>
        <v>#VALUE!</v>
      </c>
      <c r="N1567" s="128" t="str">
        <f t="shared" si="64"/>
        <v>#VALUE!</v>
      </c>
      <c r="O1567" s="128" t="str">
        <f t="shared" si="65"/>
        <v>#VALUE!</v>
      </c>
      <c r="P1567" s="135" t="str">
        <f t="shared" si="12"/>
        <v>OPIOIDS</v>
      </c>
      <c r="Q1567" s="4" t="b">
        <v>1</v>
      </c>
      <c r="R1567" s="135" t="str">
        <f t="shared" si="54"/>
        <v>HIGH</v>
      </c>
      <c r="S1567" s="3"/>
      <c r="T1567" s="3" t="str">
        <f t="shared" si="66"/>
        <v> - </v>
      </c>
      <c r="U1567" s="4" t="str">
        <f t="shared" si="15"/>
        <v>DUE COMM</v>
      </c>
      <c r="V1567" s="4" t="str">
        <f t="shared" si="16"/>
        <v> </v>
      </c>
      <c r="W1567" s="123"/>
      <c r="X1567" s="123"/>
      <c r="Y1567" s="123"/>
      <c r="Z1567" s="123"/>
      <c r="AA1567" s="123"/>
      <c r="AB1567" s="123"/>
      <c r="AC1567" s="123"/>
      <c r="AD1567" s="123"/>
      <c r="AE1567" s="123"/>
    </row>
    <row r="1568">
      <c r="A1568" s="130">
        <v>15170.0</v>
      </c>
      <c r="B1568" s="131" t="s">
        <v>6512</v>
      </c>
      <c r="C1568" s="132" t="b">
        <v>1</v>
      </c>
      <c r="D1568" s="133">
        <v>44533.0</v>
      </c>
      <c r="E1568" s="128" t="str">
        <f t="shared" si="55"/>
        <v>#VALUE!</v>
      </c>
      <c r="F1568" s="128" t="str">
        <f t="shared" si="56"/>
        <v>#VALUE!</v>
      </c>
      <c r="G1568" s="128" t="str">
        <f t="shared" si="57"/>
        <v>#VALUE!</v>
      </c>
      <c r="H1568" s="128" t="str">
        <f t="shared" si="58"/>
        <v>#VALUE!</v>
      </c>
      <c r="I1568" s="128" t="str">
        <f t="shared" si="59"/>
        <v>#VALUE!</v>
      </c>
      <c r="J1568" s="128" t="str">
        <f t="shared" si="60"/>
        <v>#VALUE!</v>
      </c>
      <c r="K1568" s="128" t="str">
        <f t="shared" si="61"/>
        <v>#VALUE!</v>
      </c>
      <c r="L1568" s="128" t="str">
        <f t="shared" si="62"/>
        <v>#VALUE!</v>
      </c>
      <c r="M1568" s="134" t="str">
        <f t="shared" si="63"/>
        <v>OPI RX</v>
      </c>
      <c r="N1568" s="128" t="str">
        <f t="shared" si="64"/>
        <v>#VALUE!</v>
      </c>
      <c r="O1568" s="128" t="str">
        <f t="shared" si="65"/>
        <v>#VALUE!</v>
      </c>
      <c r="P1568" s="135" t="str">
        <f t="shared" si="12"/>
        <v>OPIOIDS</v>
      </c>
      <c r="Q1568" s="4" t="b">
        <v>0</v>
      </c>
      <c r="R1568" s="4" t="str">
        <f t="shared" si="54"/>
        <v>LOW</v>
      </c>
      <c r="S1568" s="3">
        <v>44344.0</v>
      </c>
      <c r="T1568" s="136">
        <f t="shared" si="66"/>
        <v>44533</v>
      </c>
      <c r="U1568" s="4" t="str">
        <f t="shared" si="15"/>
        <v> </v>
      </c>
      <c r="V1568" s="4" t="str">
        <f t="shared" si="16"/>
        <v> </v>
      </c>
      <c r="W1568" s="123"/>
      <c r="X1568" s="123"/>
      <c r="Y1568" s="123"/>
      <c r="Z1568" s="123"/>
      <c r="AA1568" s="123"/>
      <c r="AB1568" s="123"/>
      <c r="AC1568" s="123"/>
      <c r="AD1568" s="123"/>
      <c r="AE1568" s="123"/>
    </row>
    <row r="1569">
      <c r="A1569" s="127">
        <v>15174.0</v>
      </c>
      <c r="B1569" s="2" t="s">
        <v>6722</v>
      </c>
      <c r="C1569" s="122" t="b">
        <v>0</v>
      </c>
      <c r="D1569" s="3" t="s">
        <v>6461</v>
      </c>
      <c r="E1569" s="128" t="str">
        <f t="shared" si="55"/>
        <v>#VALUE!</v>
      </c>
      <c r="F1569" s="128" t="str">
        <f t="shared" si="56"/>
        <v>#VALUE!</v>
      </c>
      <c r="G1569" s="128" t="str">
        <f t="shared" si="57"/>
        <v>#VALUE!</v>
      </c>
      <c r="H1569" s="128" t="str">
        <f t="shared" si="58"/>
        <v>#VALUE!</v>
      </c>
      <c r="I1569" s="128" t="str">
        <f t="shared" si="59"/>
        <v>#VALUE!</v>
      </c>
      <c r="J1569" s="128" t="str">
        <f t="shared" si="60"/>
        <v>#VALUE!</v>
      </c>
      <c r="K1569" s="128" t="str">
        <f t="shared" si="61"/>
        <v>#VALUE!</v>
      </c>
      <c r="L1569" s="128" t="str">
        <f t="shared" si="62"/>
        <v>#VALUE!</v>
      </c>
      <c r="M1569" s="128" t="str">
        <f t="shared" si="63"/>
        <v>#VALUE!</v>
      </c>
      <c r="N1569" s="128" t="str">
        <f t="shared" si="64"/>
        <v>#VALUE!</v>
      </c>
      <c r="O1569" s="128" t="str">
        <f t="shared" si="65"/>
        <v>#VALUE!</v>
      </c>
      <c r="P1569" s="4" t="str">
        <f t="shared" si="12"/>
        <v>NO RX</v>
      </c>
      <c r="Q1569" s="4" t="b">
        <v>0</v>
      </c>
      <c r="R1569" s="4" t="str">
        <f t="shared" si="54"/>
        <v>LOW</v>
      </c>
      <c r="S1569" s="3"/>
      <c r="T1569" s="3" t="str">
        <f t="shared" si="66"/>
        <v> - </v>
      </c>
      <c r="U1569" s="4" t="str">
        <f t="shared" si="15"/>
        <v>DUE COMM</v>
      </c>
      <c r="V1569" s="4" t="str">
        <f t="shared" si="16"/>
        <v> </v>
      </c>
      <c r="W1569" s="123"/>
      <c r="X1569" s="123"/>
      <c r="Y1569" s="123"/>
      <c r="Z1569" s="123"/>
      <c r="AA1569" s="123"/>
      <c r="AB1569" s="123"/>
      <c r="AC1569" s="123"/>
      <c r="AD1569" s="123"/>
      <c r="AE1569" s="123"/>
    </row>
    <row r="1570">
      <c r="A1570" s="130">
        <v>15175.0</v>
      </c>
      <c r="B1570" s="134" t="s">
        <v>6962</v>
      </c>
      <c r="C1570" s="132" t="b">
        <v>1</v>
      </c>
      <c r="D1570" s="140">
        <v>44577.0</v>
      </c>
      <c r="E1570" s="128" t="str">
        <f t="shared" si="55"/>
        <v>#VALUE!</v>
      </c>
      <c r="F1570" s="128" t="str">
        <f t="shared" si="56"/>
        <v>#VALUE!</v>
      </c>
      <c r="G1570" s="134" t="str">
        <f t="shared" si="57"/>
        <v>OPI RX</v>
      </c>
      <c r="H1570" s="128" t="str">
        <f t="shared" si="58"/>
        <v>#VALUE!</v>
      </c>
      <c r="I1570" s="128" t="str">
        <f t="shared" si="59"/>
        <v>#VALUE!</v>
      </c>
      <c r="J1570" s="128" t="str">
        <f t="shared" si="60"/>
        <v>#VALUE!</v>
      </c>
      <c r="K1570" s="128" t="str">
        <f t="shared" si="61"/>
        <v>#VALUE!</v>
      </c>
      <c r="L1570" s="128" t="str">
        <f t="shared" si="62"/>
        <v>#VALUE!</v>
      </c>
      <c r="M1570" s="128" t="str">
        <f t="shared" si="63"/>
        <v>#VALUE!</v>
      </c>
      <c r="N1570" s="128" t="str">
        <f t="shared" si="64"/>
        <v>#VALUE!</v>
      </c>
      <c r="O1570" s="128" t="str">
        <f t="shared" si="65"/>
        <v>#VALUE!</v>
      </c>
      <c r="P1570" s="135" t="str">
        <f t="shared" si="12"/>
        <v>OPIOIDS</v>
      </c>
      <c r="Q1570" s="4" t="b">
        <v>1</v>
      </c>
      <c r="R1570" s="135" t="str">
        <f t="shared" si="54"/>
        <v>HIGH</v>
      </c>
      <c r="S1570" s="3">
        <v>44389.0</v>
      </c>
      <c r="T1570" s="136">
        <f t="shared" si="66"/>
        <v>44577</v>
      </c>
      <c r="U1570" s="4" t="str">
        <f t="shared" si="15"/>
        <v> </v>
      </c>
      <c r="V1570" s="4" t="str">
        <f t="shared" si="16"/>
        <v> </v>
      </c>
      <c r="W1570" s="123"/>
      <c r="X1570" s="123"/>
      <c r="Y1570" s="123"/>
      <c r="Z1570" s="123"/>
      <c r="AA1570" s="123"/>
      <c r="AB1570" s="123"/>
      <c r="AC1570" s="123"/>
      <c r="AD1570" s="123"/>
      <c r="AE1570" s="123"/>
    </row>
    <row r="1571">
      <c r="A1571" s="130">
        <v>15176.0</v>
      </c>
      <c r="B1571" s="131" t="s">
        <v>6963</v>
      </c>
      <c r="C1571" s="132" t="b">
        <v>1</v>
      </c>
      <c r="D1571" s="133">
        <v>44565.0</v>
      </c>
      <c r="E1571" s="128" t="str">
        <f t="shared" si="55"/>
        <v>#VALUE!</v>
      </c>
      <c r="F1571" s="134" t="str">
        <f t="shared" si="56"/>
        <v>OPI RX</v>
      </c>
      <c r="G1571" s="128" t="str">
        <f t="shared" si="57"/>
        <v>#VALUE!</v>
      </c>
      <c r="H1571" s="128" t="str">
        <f t="shared" si="58"/>
        <v>#VALUE!</v>
      </c>
      <c r="I1571" s="128" t="str">
        <f t="shared" si="59"/>
        <v>#VALUE!</v>
      </c>
      <c r="J1571" s="134" t="str">
        <f t="shared" si="60"/>
        <v>OPI RX</v>
      </c>
      <c r="K1571" s="128" t="str">
        <f t="shared" si="61"/>
        <v>#VALUE!</v>
      </c>
      <c r="L1571" s="128" t="str">
        <f t="shared" si="62"/>
        <v>#VALUE!</v>
      </c>
      <c r="M1571" s="128" t="str">
        <f t="shared" si="63"/>
        <v>#VALUE!</v>
      </c>
      <c r="N1571" s="128" t="str">
        <f t="shared" si="64"/>
        <v>#VALUE!</v>
      </c>
      <c r="O1571" s="128" t="str">
        <f t="shared" si="65"/>
        <v>#VALUE!</v>
      </c>
      <c r="P1571" s="135" t="str">
        <f t="shared" si="12"/>
        <v>OPIOIDS</v>
      </c>
      <c r="Q1571" s="4" t="b">
        <v>0</v>
      </c>
      <c r="R1571" s="4" t="str">
        <f t="shared" si="54"/>
        <v>LOW</v>
      </c>
      <c r="S1571" s="145">
        <v>44326.0</v>
      </c>
      <c r="T1571" s="136">
        <f t="shared" si="66"/>
        <v>44565</v>
      </c>
      <c r="U1571" s="4" t="str">
        <f t="shared" si="15"/>
        <v> </v>
      </c>
      <c r="V1571" s="4" t="str">
        <f t="shared" si="16"/>
        <v> </v>
      </c>
      <c r="W1571" s="123"/>
      <c r="X1571" s="123"/>
      <c r="Y1571" s="123"/>
      <c r="Z1571" s="123"/>
      <c r="AA1571" s="123"/>
      <c r="AB1571" s="123"/>
      <c r="AC1571" s="123"/>
      <c r="AD1571" s="123"/>
      <c r="AE1571" s="123"/>
    </row>
    <row r="1572">
      <c r="A1572" s="127">
        <v>15177.0</v>
      </c>
      <c r="B1572" s="2" t="s">
        <v>6964</v>
      </c>
      <c r="C1572" s="122" t="b">
        <v>0</v>
      </c>
      <c r="D1572" s="3" t="s">
        <v>6461</v>
      </c>
      <c r="E1572" s="134" t="str">
        <f t="shared" si="55"/>
        <v>OPI RX</v>
      </c>
      <c r="F1572" s="128" t="str">
        <f t="shared" si="56"/>
        <v>#VALUE!</v>
      </c>
      <c r="G1572" s="128" t="str">
        <f t="shared" si="57"/>
        <v>#VALUE!</v>
      </c>
      <c r="H1572" s="128" t="str">
        <f t="shared" si="58"/>
        <v>#VALUE!</v>
      </c>
      <c r="I1572" s="128" t="str">
        <f t="shared" si="59"/>
        <v>#VALUE!</v>
      </c>
      <c r="J1572" s="128" t="str">
        <f t="shared" si="60"/>
        <v>#VALUE!</v>
      </c>
      <c r="K1572" s="128" t="str">
        <f t="shared" si="61"/>
        <v>#VALUE!</v>
      </c>
      <c r="L1572" s="128" t="str">
        <f t="shared" si="62"/>
        <v>#VALUE!</v>
      </c>
      <c r="M1572" s="128" t="str">
        <f t="shared" si="63"/>
        <v>#VALUE!</v>
      </c>
      <c r="N1572" s="128" t="str">
        <f t="shared" si="64"/>
        <v>#VALUE!</v>
      </c>
      <c r="O1572" s="128" t="str">
        <f t="shared" si="65"/>
        <v>#VALUE!</v>
      </c>
      <c r="P1572" s="135" t="str">
        <f t="shared" si="12"/>
        <v>OPIOIDS</v>
      </c>
      <c r="Q1572" s="4" t="b">
        <v>0</v>
      </c>
      <c r="R1572" s="4" t="str">
        <f t="shared" si="54"/>
        <v>LOW</v>
      </c>
      <c r="S1572" s="3"/>
      <c r="T1572" s="3" t="str">
        <f t="shared" si="66"/>
        <v> - </v>
      </c>
      <c r="U1572" s="4" t="str">
        <f t="shared" si="15"/>
        <v>DUE COMM</v>
      </c>
      <c r="V1572" s="4" t="str">
        <f t="shared" si="16"/>
        <v> </v>
      </c>
      <c r="W1572" s="123"/>
      <c r="X1572" s="123"/>
      <c r="Y1572" s="123"/>
      <c r="Z1572" s="123"/>
      <c r="AA1572" s="123"/>
      <c r="AB1572" s="123"/>
      <c r="AC1572" s="123"/>
      <c r="AD1572" s="123"/>
      <c r="AE1572" s="123"/>
    </row>
    <row r="1573">
      <c r="A1573" s="127">
        <v>15179.0</v>
      </c>
      <c r="B1573" s="2" t="s">
        <v>6461</v>
      </c>
      <c r="C1573" s="122" t="b">
        <v>0</v>
      </c>
      <c r="D1573" s="3" t="s">
        <v>6461</v>
      </c>
      <c r="E1573" s="128" t="str">
        <f t="shared" si="55"/>
        <v>#VALUE!</v>
      </c>
      <c r="F1573" s="128" t="str">
        <f t="shared" si="56"/>
        <v>#VALUE!</v>
      </c>
      <c r="G1573" s="128" t="str">
        <f t="shared" si="57"/>
        <v>#VALUE!</v>
      </c>
      <c r="H1573" s="128" t="str">
        <f t="shared" si="58"/>
        <v>#VALUE!</v>
      </c>
      <c r="I1573" s="128" t="str">
        <f t="shared" si="59"/>
        <v>#VALUE!</v>
      </c>
      <c r="J1573" s="128" t="str">
        <f t="shared" si="60"/>
        <v>#VALUE!</v>
      </c>
      <c r="K1573" s="128" t="str">
        <f t="shared" si="61"/>
        <v>#VALUE!</v>
      </c>
      <c r="L1573" s="128" t="str">
        <f t="shared" si="62"/>
        <v>#VALUE!</v>
      </c>
      <c r="M1573" s="128" t="str">
        <f t="shared" si="63"/>
        <v>#VALUE!</v>
      </c>
      <c r="N1573" s="128" t="str">
        <f t="shared" si="64"/>
        <v>#VALUE!</v>
      </c>
      <c r="O1573" s="128" t="str">
        <f t="shared" si="65"/>
        <v>#VALUE!</v>
      </c>
      <c r="P1573" s="4" t="str">
        <f t="shared" si="12"/>
        <v>NO RX</v>
      </c>
      <c r="Q1573" s="2" t="b">
        <v>0</v>
      </c>
      <c r="R1573" s="4" t="str">
        <f t="shared" si="54"/>
        <v>LOW</v>
      </c>
      <c r="S1573" s="3"/>
      <c r="T1573" s="3" t="str">
        <f t="shared" si="66"/>
        <v> - </v>
      </c>
      <c r="U1573" s="4" t="str">
        <f t="shared" si="15"/>
        <v>DUE COMM</v>
      </c>
      <c r="V1573" s="4" t="str">
        <f t="shared" si="16"/>
        <v> </v>
      </c>
      <c r="W1573" s="123"/>
      <c r="X1573" s="123"/>
      <c r="Y1573" s="123"/>
      <c r="Z1573" s="123"/>
      <c r="AA1573" s="123"/>
      <c r="AB1573" s="123"/>
      <c r="AC1573" s="123"/>
      <c r="AD1573" s="123"/>
      <c r="AE1573" s="123"/>
    </row>
    <row r="1574">
      <c r="A1574" s="127">
        <v>15180.0</v>
      </c>
      <c r="B1574" s="2" t="s">
        <v>6461</v>
      </c>
      <c r="C1574" s="122" t="b">
        <v>0</v>
      </c>
      <c r="D1574" s="3" t="s">
        <v>6461</v>
      </c>
      <c r="E1574" s="128" t="str">
        <f t="shared" si="55"/>
        <v>#VALUE!</v>
      </c>
      <c r="F1574" s="128" t="str">
        <f t="shared" si="56"/>
        <v>#VALUE!</v>
      </c>
      <c r="G1574" s="128" t="str">
        <f t="shared" si="57"/>
        <v>#VALUE!</v>
      </c>
      <c r="H1574" s="128" t="str">
        <f t="shared" si="58"/>
        <v>#VALUE!</v>
      </c>
      <c r="I1574" s="128" t="str">
        <f t="shared" si="59"/>
        <v>#VALUE!</v>
      </c>
      <c r="J1574" s="128" t="str">
        <f t="shared" si="60"/>
        <v>#VALUE!</v>
      </c>
      <c r="K1574" s="128" t="str">
        <f t="shared" si="61"/>
        <v>#VALUE!</v>
      </c>
      <c r="L1574" s="128" t="str">
        <f t="shared" si="62"/>
        <v>#VALUE!</v>
      </c>
      <c r="M1574" s="128" t="str">
        <f t="shared" si="63"/>
        <v>#VALUE!</v>
      </c>
      <c r="N1574" s="128" t="str">
        <f t="shared" si="64"/>
        <v>#VALUE!</v>
      </c>
      <c r="O1574" s="128" t="str">
        <f t="shared" si="65"/>
        <v>#VALUE!</v>
      </c>
      <c r="P1574" s="4" t="str">
        <f t="shared" si="12"/>
        <v>NO RX</v>
      </c>
      <c r="Q1574" s="4" t="b">
        <v>0</v>
      </c>
      <c r="R1574" s="4" t="str">
        <f t="shared" si="54"/>
        <v>LOW</v>
      </c>
      <c r="S1574" s="3"/>
      <c r="T1574" s="3" t="str">
        <f t="shared" si="66"/>
        <v> - </v>
      </c>
      <c r="U1574" s="4" t="str">
        <f t="shared" si="15"/>
        <v>DUE COMM</v>
      </c>
      <c r="V1574" s="4" t="str">
        <f t="shared" si="16"/>
        <v> </v>
      </c>
      <c r="W1574" s="123"/>
      <c r="X1574" s="123"/>
      <c r="Y1574" s="123"/>
      <c r="Z1574" s="123"/>
      <c r="AA1574" s="123"/>
      <c r="AB1574" s="123"/>
      <c r="AC1574" s="123"/>
      <c r="AD1574" s="123"/>
      <c r="AE1574" s="123"/>
    </row>
    <row r="1575">
      <c r="A1575" s="130">
        <v>15181.0</v>
      </c>
      <c r="B1575" s="131" t="s">
        <v>6965</v>
      </c>
      <c r="C1575" s="139" t="b">
        <v>1</v>
      </c>
      <c r="D1575" s="133">
        <v>44565.0</v>
      </c>
      <c r="E1575" s="128" t="str">
        <f t="shared" si="55"/>
        <v>#VALUE!</v>
      </c>
      <c r="F1575" s="128" t="str">
        <f t="shared" si="56"/>
        <v>#VALUE!</v>
      </c>
      <c r="G1575" s="128" t="str">
        <f t="shared" si="57"/>
        <v>#VALUE!</v>
      </c>
      <c r="H1575" s="134" t="str">
        <f t="shared" si="58"/>
        <v>OPI RX</v>
      </c>
      <c r="I1575" s="128" t="str">
        <f t="shared" si="59"/>
        <v>#VALUE!</v>
      </c>
      <c r="J1575" s="128" t="str">
        <f t="shared" si="60"/>
        <v>#VALUE!</v>
      </c>
      <c r="K1575" s="128" t="str">
        <f t="shared" si="61"/>
        <v>#VALUE!</v>
      </c>
      <c r="L1575" s="128" t="str">
        <f t="shared" si="62"/>
        <v>#VALUE!</v>
      </c>
      <c r="M1575" s="128" t="str">
        <f t="shared" si="63"/>
        <v>#VALUE!</v>
      </c>
      <c r="N1575" s="128" t="str">
        <f t="shared" si="64"/>
        <v>#VALUE!</v>
      </c>
      <c r="O1575" s="128" t="str">
        <f t="shared" si="65"/>
        <v>#VALUE!</v>
      </c>
      <c r="P1575" s="135" t="str">
        <f t="shared" si="12"/>
        <v>OPIOIDS</v>
      </c>
      <c r="Q1575" s="2" t="b">
        <v>0</v>
      </c>
      <c r="R1575" s="4" t="str">
        <f t="shared" si="54"/>
        <v>LOW</v>
      </c>
      <c r="S1575" s="145">
        <v>44348.0</v>
      </c>
      <c r="T1575" s="136">
        <f t="shared" si="66"/>
        <v>44565</v>
      </c>
      <c r="U1575" s="4" t="str">
        <f t="shared" si="15"/>
        <v> </v>
      </c>
      <c r="V1575" s="4" t="str">
        <f t="shared" si="16"/>
        <v> </v>
      </c>
      <c r="W1575" s="123"/>
      <c r="X1575" s="123"/>
      <c r="Y1575" s="123"/>
      <c r="Z1575" s="123"/>
      <c r="AA1575" s="123"/>
      <c r="AB1575" s="123"/>
      <c r="AC1575" s="123"/>
      <c r="AD1575" s="123"/>
      <c r="AE1575" s="123"/>
    </row>
    <row r="1576">
      <c r="A1576" s="130">
        <v>15185.0</v>
      </c>
      <c r="B1576" s="131" t="s">
        <v>6966</v>
      </c>
      <c r="C1576" s="132" t="b">
        <v>1</v>
      </c>
      <c r="D1576" s="133">
        <v>44489.0</v>
      </c>
      <c r="E1576" s="128" t="str">
        <f t="shared" si="55"/>
        <v>#VALUE!</v>
      </c>
      <c r="F1576" s="128" t="str">
        <f t="shared" si="56"/>
        <v>#VALUE!</v>
      </c>
      <c r="G1576" s="128" t="str">
        <f t="shared" si="57"/>
        <v>#VALUE!</v>
      </c>
      <c r="H1576" s="128" t="str">
        <f t="shared" si="58"/>
        <v>#VALUE!</v>
      </c>
      <c r="I1576" s="128" t="str">
        <f t="shared" si="59"/>
        <v>#VALUE!</v>
      </c>
      <c r="J1576" s="128" t="str">
        <f t="shared" si="60"/>
        <v>#VALUE!</v>
      </c>
      <c r="K1576" s="128" t="str">
        <f t="shared" si="61"/>
        <v>#VALUE!</v>
      </c>
      <c r="L1576" s="128" t="str">
        <f t="shared" si="62"/>
        <v>#VALUE!</v>
      </c>
      <c r="M1576" s="128" t="str">
        <f t="shared" si="63"/>
        <v>#VALUE!</v>
      </c>
      <c r="N1576" s="128" t="str">
        <f t="shared" si="64"/>
        <v>#VALUE!</v>
      </c>
      <c r="O1576" s="128" t="str">
        <f t="shared" si="65"/>
        <v>#VALUE!</v>
      </c>
      <c r="P1576" s="4" t="str">
        <f t="shared" si="12"/>
        <v>NO RX</v>
      </c>
      <c r="Q1576" s="4" t="b">
        <v>0</v>
      </c>
      <c r="R1576" s="4" t="str">
        <f t="shared" si="54"/>
        <v>LOW</v>
      </c>
      <c r="S1576" s="3">
        <v>44348.0</v>
      </c>
      <c r="T1576" s="136">
        <f t="shared" si="66"/>
        <v>44489</v>
      </c>
      <c r="U1576" s="4" t="str">
        <f t="shared" si="15"/>
        <v> </v>
      </c>
      <c r="V1576" s="4" t="str">
        <f t="shared" si="16"/>
        <v> </v>
      </c>
      <c r="W1576" s="123"/>
      <c r="X1576" s="123"/>
      <c r="Y1576" s="123"/>
      <c r="Z1576" s="123"/>
      <c r="AA1576" s="123"/>
      <c r="AB1576" s="123"/>
      <c r="AC1576" s="123"/>
      <c r="AD1576" s="123"/>
      <c r="AE1576" s="123"/>
    </row>
    <row r="1577">
      <c r="A1577" s="151">
        <v>15187.0</v>
      </c>
      <c r="B1577" s="131" t="s">
        <v>6967</v>
      </c>
      <c r="C1577" s="132" t="b">
        <v>1</v>
      </c>
      <c r="D1577" s="133">
        <v>44489.0</v>
      </c>
      <c r="E1577" s="128" t="str">
        <f t="shared" si="55"/>
        <v>#VALUE!</v>
      </c>
      <c r="F1577" s="128" t="str">
        <f t="shared" si="56"/>
        <v>#VALUE!</v>
      </c>
      <c r="G1577" s="128" t="str">
        <f t="shared" si="57"/>
        <v>#VALUE!</v>
      </c>
      <c r="H1577" s="128" t="str">
        <f t="shared" si="58"/>
        <v>#VALUE!</v>
      </c>
      <c r="I1577" s="128" t="str">
        <f t="shared" si="59"/>
        <v>#VALUE!</v>
      </c>
      <c r="J1577" s="128" t="str">
        <f t="shared" si="60"/>
        <v>#VALUE!</v>
      </c>
      <c r="K1577" s="128" t="str">
        <f t="shared" si="61"/>
        <v>#VALUE!</v>
      </c>
      <c r="L1577" s="128" t="str">
        <f t="shared" si="62"/>
        <v>#VALUE!</v>
      </c>
      <c r="M1577" s="134" t="str">
        <f t="shared" si="63"/>
        <v>OPI RX</v>
      </c>
      <c r="N1577" s="128" t="str">
        <f t="shared" si="64"/>
        <v>#VALUE!</v>
      </c>
      <c r="O1577" s="128" t="str">
        <f t="shared" si="65"/>
        <v>#VALUE!</v>
      </c>
      <c r="P1577" s="135" t="str">
        <f t="shared" si="12"/>
        <v>OPIOIDS</v>
      </c>
      <c r="Q1577" s="4" t="b">
        <v>0</v>
      </c>
      <c r="R1577" s="4" t="str">
        <f t="shared" si="54"/>
        <v>LOW</v>
      </c>
      <c r="S1577" s="3">
        <v>44348.0</v>
      </c>
      <c r="T1577" s="136">
        <f t="shared" si="66"/>
        <v>44489</v>
      </c>
      <c r="U1577" s="4" t="str">
        <f t="shared" si="15"/>
        <v> </v>
      </c>
      <c r="V1577" s="4" t="str">
        <f t="shared" si="16"/>
        <v> </v>
      </c>
      <c r="W1577" s="123"/>
      <c r="X1577" s="123"/>
      <c r="Y1577" s="123"/>
      <c r="Z1577" s="123"/>
      <c r="AA1577" s="123"/>
      <c r="AB1577" s="123"/>
      <c r="AC1577" s="123"/>
      <c r="AD1577" s="123"/>
      <c r="AE1577" s="123"/>
    </row>
    <row r="1578">
      <c r="A1578" s="151">
        <v>15190.0</v>
      </c>
      <c r="B1578" s="134" t="s">
        <v>6968</v>
      </c>
      <c r="C1578" s="132" t="b">
        <v>1</v>
      </c>
      <c r="D1578" s="133">
        <v>44539.0</v>
      </c>
      <c r="E1578" s="128" t="str">
        <f t="shared" si="55"/>
        <v>#VALUE!</v>
      </c>
      <c r="F1578" s="128" t="str">
        <f t="shared" si="56"/>
        <v>#VALUE!</v>
      </c>
      <c r="G1578" s="134" t="str">
        <f t="shared" si="57"/>
        <v>OPI RX</v>
      </c>
      <c r="H1578" s="134" t="str">
        <f t="shared" si="58"/>
        <v>OPI RX</v>
      </c>
      <c r="I1578" s="128" t="str">
        <f t="shared" si="59"/>
        <v>#VALUE!</v>
      </c>
      <c r="J1578" s="128" t="str">
        <f t="shared" si="60"/>
        <v>#VALUE!</v>
      </c>
      <c r="K1578" s="128" t="str">
        <f t="shared" si="61"/>
        <v>#VALUE!</v>
      </c>
      <c r="L1578" s="128" t="str">
        <f t="shared" si="62"/>
        <v>#VALUE!</v>
      </c>
      <c r="M1578" s="128" t="str">
        <f t="shared" si="63"/>
        <v>#VALUE!</v>
      </c>
      <c r="N1578" s="128" t="str">
        <f t="shared" si="64"/>
        <v>#VALUE!</v>
      </c>
      <c r="O1578" s="128" t="str">
        <f t="shared" si="65"/>
        <v>#VALUE!</v>
      </c>
      <c r="P1578" s="135" t="str">
        <f t="shared" si="12"/>
        <v>OPIOIDS</v>
      </c>
      <c r="Q1578" s="4" t="b">
        <v>0</v>
      </c>
      <c r="R1578" s="4" t="str">
        <f t="shared" si="54"/>
        <v>LOW</v>
      </c>
      <c r="S1578" s="3">
        <v>44033.0</v>
      </c>
      <c r="T1578" s="136">
        <f t="shared" si="66"/>
        <v>44539</v>
      </c>
      <c r="U1578" s="4" t="str">
        <f t="shared" si="15"/>
        <v>DUE COMM</v>
      </c>
      <c r="V1578" s="4" t="str">
        <f t="shared" si="16"/>
        <v> </v>
      </c>
      <c r="W1578" s="123"/>
      <c r="X1578" s="123"/>
      <c r="Y1578" s="123"/>
      <c r="Z1578" s="123"/>
      <c r="AA1578" s="123"/>
      <c r="AB1578" s="123"/>
      <c r="AC1578" s="123"/>
      <c r="AD1578" s="123"/>
      <c r="AE1578" s="123"/>
    </row>
    <row r="1579">
      <c r="A1579" s="130">
        <v>15192.0</v>
      </c>
      <c r="B1579" s="131" t="s">
        <v>6483</v>
      </c>
      <c r="C1579" s="132" t="b">
        <v>1</v>
      </c>
      <c r="D1579" s="133">
        <v>44539.0</v>
      </c>
      <c r="E1579" s="128" t="str">
        <f t="shared" si="55"/>
        <v>#VALUE!</v>
      </c>
      <c r="F1579" s="128" t="str">
        <f t="shared" si="56"/>
        <v>#VALUE!</v>
      </c>
      <c r="G1579" s="128" t="str">
        <f t="shared" si="57"/>
        <v>#VALUE!</v>
      </c>
      <c r="H1579" s="128" t="str">
        <f t="shared" si="58"/>
        <v>#VALUE!</v>
      </c>
      <c r="I1579" s="128" t="str">
        <f t="shared" si="59"/>
        <v>#VALUE!</v>
      </c>
      <c r="J1579" s="128" t="str">
        <f t="shared" si="60"/>
        <v>#VALUE!</v>
      </c>
      <c r="K1579" s="128" t="str">
        <f t="shared" si="61"/>
        <v>#VALUE!</v>
      </c>
      <c r="L1579" s="128" t="str">
        <f t="shared" si="62"/>
        <v>#VALUE!</v>
      </c>
      <c r="M1579" s="128" t="str">
        <f t="shared" si="63"/>
        <v>#VALUE!</v>
      </c>
      <c r="N1579" s="128" t="str">
        <f t="shared" si="64"/>
        <v>#VALUE!</v>
      </c>
      <c r="O1579" s="128" t="str">
        <f t="shared" si="65"/>
        <v>#VALUE!</v>
      </c>
      <c r="P1579" s="4" t="str">
        <f t="shared" si="12"/>
        <v>NO RX</v>
      </c>
      <c r="Q1579" s="4" t="b">
        <v>0</v>
      </c>
      <c r="R1579" s="4" t="str">
        <f t="shared" si="54"/>
        <v>LOW</v>
      </c>
      <c r="S1579" s="3">
        <v>44340.0</v>
      </c>
      <c r="T1579" s="136">
        <f t="shared" si="66"/>
        <v>44539</v>
      </c>
      <c r="U1579" s="4" t="str">
        <f t="shared" si="15"/>
        <v> </v>
      </c>
      <c r="V1579" s="4" t="str">
        <f t="shared" si="16"/>
        <v> </v>
      </c>
      <c r="W1579" s="123"/>
      <c r="X1579" s="123"/>
      <c r="Y1579" s="123"/>
      <c r="Z1579" s="123"/>
      <c r="AA1579" s="123"/>
      <c r="AB1579" s="123"/>
      <c r="AC1579" s="123"/>
      <c r="AD1579" s="123"/>
      <c r="AE1579" s="123"/>
    </row>
    <row r="1580">
      <c r="A1580" s="130">
        <v>15195.0</v>
      </c>
      <c r="B1580" s="131" t="s">
        <v>6969</v>
      </c>
      <c r="C1580" s="132" t="b">
        <v>1</v>
      </c>
      <c r="D1580" s="133">
        <v>44405.0</v>
      </c>
      <c r="E1580" s="128" t="str">
        <f t="shared" si="55"/>
        <v>#VALUE!</v>
      </c>
      <c r="F1580" s="128" t="str">
        <f t="shared" si="56"/>
        <v>#VALUE!</v>
      </c>
      <c r="G1580" s="128" t="str">
        <f t="shared" si="57"/>
        <v>#VALUE!</v>
      </c>
      <c r="H1580" s="128" t="str">
        <f t="shared" si="58"/>
        <v>#VALUE!</v>
      </c>
      <c r="I1580" s="128" t="str">
        <f t="shared" si="59"/>
        <v>#VALUE!</v>
      </c>
      <c r="J1580" s="128" t="str">
        <f t="shared" si="60"/>
        <v>#VALUE!</v>
      </c>
      <c r="K1580" s="128" t="str">
        <f t="shared" si="61"/>
        <v>#VALUE!</v>
      </c>
      <c r="L1580" s="128" t="str">
        <f t="shared" si="62"/>
        <v>#VALUE!</v>
      </c>
      <c r="M1580" s="128" t="str">
        <f t="shared" si="63"/>
        <v>#VALUE!</v>
      </c>
      <c r="N1580" s="128" t="str">
        <f t="shared" si="64"/>
        <v>#VALUE!</v>
      </c>
      <c r="O1580" s="128" t="str">
        <f t="shared" si="65"/>
        <v>#VALUE!</v>
      </c>
      <c r="P1580" s="4" t="str">
        <f t="shared" si="12"/>
        <v>NO RX</v>
      </c>
      <c r="Q1580" s="4" t="b">
        <v>0</v>
      </c>
      <c r="R1580" s="4" t="str">
        <f t="shared" si="54"/>
        <v>LOW</v>
      </c>
      <c r="S1580" s="3"/>
      <c r="T1580" s="136">
        <f t="shared" si="66"/>
        <v>44405</v>
      </c>
      <c r="U1580" s="4" t="str">
        <f t="shared" si="15"/>
        <v>DUE COMM</v>
      </c>
      <c r="V1580" s="4" t="str">
        <f t="shared" si="16"/>
        <v> </v>
      </c>
      <c r="W1580" s="123"/>
      <c r="X1580" s="123"/>
      <c r="Y1580" s="123"/>
      <c r="Z1580" s="123"/>
      <c r="AA1580" s="123"/>
      <c r="AB1580" s="123"/>
      <c r="AC1580" s="123"/>
      <c r="AD1580" s="123"/>
      <c r="AE1580" s="123"/>
    </row>
    <row r="1581">
      <c r="A1581" s="155">
        <v>15196.0</v>
      </c>
      <c r="B1581" s="4" t="s">
        <v>6461</v>
      </c>
      <c r="C1581" s="122" t="b">
        <v>0</v>
      </c>
      <c r="D1581" s="3" t="s">
        <v>6461</v>
      </c>
      <c r="E1581" s="128" t="str">
        <f t="shared" si="55"/>
        <v>#VALUE!</v>
      </c>
      <c r="F1581" s="128" t="str">
        <f t="shared" si="56"/>
        <v>#VALUE!</v>
      </c>
      <c r="G1581" s="128" t="str">
        <f t="shared" si="57"/>
        <v>#VALUE!</v>
      </c>
      <c r="H1581" s="128" t="str">
        <f t="shared" si="58"/>
        <v>#VALUE!</v>
      </c>
      <c r="I1581" s="128" t="str">
        <f t="shared" si="59"/>
        <v>#VALUE!</v>
      </c>
      <c r="J1581" s="128" t="str">
        <f t="shared" si="60"/>
        <v>#VALUE!</v>
      </c>
      <c r="K1581" s="128" t="str">
        <f t="shared" si="61"/>
        <v>#VALUE!</v>
      </c>
      <c r="L1581" s="128" t="str">
        <f t="shared" si="62"/>
        <v>#VALUE!</v>
      </c>
      <c r="M1581" s="128" t="str">
        <f t="shared" si="63"/>
        <v>#VALUE!</v>
      </c>
      <c r="N1581" s="128" t="str">
        <f t="shared" si="64"/>
        <v>#VALUE!</v>
      </c>
      <c r="O1581" s="128" t="str">
        <f t="shared" si="65"/>
        <v>#VALUE!</v>
      </c>
      <c r="P1581" s="4" t="str">
        <f t="shared" si="12"/>
        <v>NO RX</v>
      </c>
      <c r="Q1581" s="4" t="b">
        <v>0</v>
      </c>
      <c r="R1581" s="4" t="str">
        <f t="shared" si="54"/>
        <v>LOW</v>
      </c>
      <c r="S1581" s="3"/>
      <c r="T1581" s="3" t="str">
        <f t="shared" si="66"/>
        <v> - </v>
      </c>
      <c r="U1581" s="4" t="str">
        <f t="shared" si="15"/>
        <v>DUE COMM</v>
      </c>
      <c r="V1581" s="4" t="str">
        <f t="shared" si="16"/>
        <v> </v>
      </c>
      <c r="W1581" s="123"/>
      <c r="X1581" s="123"/>
      <c r="Y1581" s="123"/>
      <c r="Z1581" s="123"/>
      <c r="AA1581" s="123"/>
      <c r="AB1581" s="123"/>
      <c r="AC1581" s="123"/>
      <c r="AD1581" s="123"/>
      <c r="AE1581" s="123"/>
    </row>
    <row r="1582">
      <c r="A1582" s="127">
        <v>15197.0</v>
      </c>
      <c r="B1582" s="2" t="s">
        <v>6851</v>
      </c>
      <c r="C1582" s="124" t="b">
        <v>0</v>
      </c>
      <c r="D1582" s="3" t="s">
        <v>6461</v>
      </c>
      <c r="E1582" s="128" t="str">
        <f t="shared" si="55"/>
        <v>#VALUE!</v>
      </c>
      <c r="F1582" s="128" t="str">
        <f t="shared" si="56"/>
        <v>#VALUE!</v>
      </c>
      <c r="G1582" s="128" t="str">
        <f t="shared" si="57"/>
        <v>#VALUE!</v>
      </c>
      <c r="H1582" s="134" t="str">
        <f t="shared" si="58"/>
        <v>OPI RX</v>
      </c>
      <c r="I1582" s="128" t="str">
        <f t="shared" si="59"/>
        <v>#VALUE!</v>
      </c>
      <c r="J1582" s="128" t="str">
        <f t="shared" si="60"/>
        <v>#VALUE!</v>
      </c>
      <c r="K1582" s="128" t="str">
        <f t="shared" si="61"/>
        <v>#VALUE!</v>
      </c>
      <c r="L1582" s="128" t="str">
        <f t="shared" si="62"/>
        <v>#VALUE!</v>
      </c>
      <c r="M1582" s="128" t="str">
        <f t="shared" si="63"/>
        <v>#VALUE!</v>
      </c>
      <c r="N1582" s="128" t="str">
        <f t="shared" si="64"/>
        <v>#VALUE!</v>
      </c>
      <c r="O1582" s="128" t="str">
        <f t="shared" si="65"/>
        <v>#VALUE!</v>
      </c>
      <c r="P1582" s="135" t="str">
        <f t="shared" si="12"/>
        <v>OPIOIDS</v>
      </c>
      <c r="Q1582" s="4" t="b">
        <v>0</v>
      </c>
      <c r="R1582" s="4" t="str">
        <f t="shared" si="54"/>
        <v>LOW</v>
      </c>
      <c r="S1582" s="3"/>
      <c r="T1582" s="3" t="str">
        <f t="shared" si="66"/>
        <v> - </v>
      </c>
      <c r="U1582" s="4" t="str">
        <f t="shared" si="15"/>
        <v>DUE COMM</v>
      </c>
      <c r="V1582" s="4" t="str">
        <f t="shared" si="16"/>
        <v> </v>
      </c>
      <c r="W1582" s="123"/>
      <c r="X1582" s="123"/>
      <c r="Y1582" s="123"/>
      <c r="Z1582" s="123"/>
      <c r="AA1582" s="123"/>
      <c r="AB1582" s="123"/>
      <c r="AC1582" s="123"/>
      <c r="AD1582" s="123"/>
      <c r="AE1582" s="123"/>
    </row>
    <row r="1583">
      <c r="A1583" s="151">
        <v>15202.0</v>
      </c>
      <c r="B1583" s="134" t="s">
        <v>6475</v>
      </c>
      <c r="C1583" s="132" t="b">
        <v>1</v>
      </c>
      <c r="D1583" s="133">
        <v>44531.0</v>
      </c>
      <c r="E1583" s="128" t="str">
        <f t="shared" si="55"/>
        <v>#VALUE!</v>
      </c>
      <c r="F1583" s="134" t="str">
        <f t="shared" si="56"/>
        <v>OPI RX</v>
      </c>
      <c r="G1583" s="128" t="str">
        <f t="shared" si="57"/>
        <v>#VALUE!</v>
      </c>
      <c r="H1583" s="128" t="str">
        <f t="shared" si="58"/>
        <v>#VALUE!</v>
      </c>
      <c r="I1583" s="128" t="str">
        <f t="shared" si="59"/>
        <v>#VALUE!</v>
      </c>
      <c r="J1583" s="128" t="str">
        <f t="shared" si="60"/>
        <v>#VALUE!</v>
      </c>
      <c r="K1583" s="128" t="str">
        <f t="shared" si="61"/>
        <v>#VALUE!</v>
      </c>
      <c r="L1583" s="128" t="str">
        <f t="shared" si="62"/>
        <v>#VALUE!</v>
      </c>
      <c r="M1583" s="128" t="str">
        <f t="shared" si="63"/>
        <v>#VALUE!</v>
      </c>
      <c r="N1583" s="128" t="str">
        <f t="shared" si="64"/>
        <v>#VALUE!</v>
      </c>
      <c r="O1583" s="128" t="str">
        <f t="shared" si="65"/>
        <v>#VALUE!</v>
      </c>
      <c r="P1583" s="135" t="str">
        <f t="shared" si="12"/>
        <v>OPIOIDS</v>
      </c>
      <c r="Q1583" s="4" t="b">
        <v>1</v>
      </c>
      <c r="R1583" s="135" t="str">
        <f t="shared" si="54"/>
        <v>HIGH</v>
      </c>
      <c r="S1583" s="3">
        <v>44383.0</v>
      </c>
      <c r="T1583" s="136">
        <f t="shared" si="66"/>
        <v>44531</v>
      </c>
      <c r="U1583" s="4" t="str">
        <f t="shared" si="15"/>
        <v> </v>
      </c>
      <c r="V1583" s="4" t="str">
        <f t="shared" si="16"/>
        <v> </v>
      </c>
      <c r="W1583" s="123"/>
      <c r="X1583" s="123"/>
      <c r="Y1583" s="123"/>
      <c r="Z1583" s="123"/>
      <c r="AA1583" s="123"/>
      <c r="AB1583" s="123"/>
      <c r="AC1583" s="123"/>
      <c r="AD1583" s="123"/>
      <c r="AE1583" s="123"/>
    </row>
    <row r="1584">
      <c r="A1584" s="130">
        <v>15205.0</v>
      </c>
      <c r="B1584" s="131" t="s">
        <v>6461</v>
      </c>
      <c r="C1584" s="139" t="b">
        <v>1</v>
      </c>
      <c r="D1584" s="133">
        <v>44405.0</v>
      </c>
      <c r="E1584" s="128" t="str">
        <f t="shared" si="55"/>
        <v>#VALUE!</v>
      </c>
      <c r="F1584" s="128" t="str">
        <f t="shared" si="56"/>
        <v>#VALUE!</v>
      </c>
      <c r="G1584" s="128" t="str">
        <f t="shared" si="57"/>
        <v>#VALUE!</v>
      </c>
      <c r="H1584" s="128" t="str">
        <f t="shared" si="58"/>
        <v>#VALUE!</v>
      </c>
      <c r="I1584" s="128" t="str">
        <f t="shared" si="59"/>
        <v>#VALUE!</v>
      </c>
      <c r="J1584" s="128" t="str">
        <f t="shared" si="60"/>
        <v>#VALUE!</v>
      </c>
      <c r="K1584" s="128" t="str">
        <f t="shared" si="61"/>
        <v>#VALUE!</v>
      </c>
      <c r="L1584" s="128" t="str">
        <f t="shared" si="62"/>
        <v>#VALUE!</v>
      </c>
      <c r="M1584" s="128" t="str">
        <f t="shared" si="63"/>
        <v>#VALUE!</v>
      </c>
      <c r="N1584" s="128" t="str">
        <f t="shared" si="64"/>
        <v>#VALUE!</v>
      </c>
      <c r="O1584" s="128" t="str">
        <f t="shared" si="65"/>
        <v>#VALUE!</v>
      </c>
      <c r="P1584" s="4" t="str">
        <f t="shared" si="12"/>
        <v>NO RX</v>
      </c>
      <c r="Q1584" s="4" t="b">
        <v>0</v>
      </c>
      <c r="R1584" s="4" t="str">
        <f t="shared" si="54"/>
        <v>LOW</v>
      </c>
      <c r="S1584" s="3"/>
      <c r="T1584" s="136">
        <f t="shared" si="66"/>
        <v>44405</v>
      </c>
      <c r="U1584" s="4" t="str">
        <f t="shared" si="15"/>
        <v>DUE COMM</v>
      </c>
      <c r="V1584" s="4" t="str">
        <f t="shared" si="16"/>
        <v> </v>
      </c>
      <c r="W1584" s="123"/>
      <c r="X1584" s="123"/>
      <c r="Y1584" s="123"/>
      <c r="Z1584" s="123"/>
      <c r="AA1584" s="123"/>
      <c r="AB1584" s="123"/>
      <c r="AC1584" s="123"/>
      <c r="AD1584" s="123"/>
      <c r="AE1584" s="123"/>
    </row>
    <row r="1585">
      <c r="A1585" s="151">
        <v>15207.0</v>
      </c>
      <c r="B1585" s="134" t="s">
        <v>6763</v>
      </c>
      <c r="C1585" s="132" t="b">
        <v>1</v>
      </c>
      <c r="D1585" s="133">
        <v>44439.0</v>
      </c>
      <c r="E1585" s="128" t="str">
        <f t="shared" si="55"/>
        <v>#VALUE!</v>
      </c>
      <c r="F1585" s="128" t="str">
        <f t="shared" si="56"/>
        <v>#VALUE!</v>
      </c>
      <c r="G1585" s="128" t="str">
        <f t="shared" si="57"/>
        <v>#VALUE!</v>
      </c>
      <c r="H1585" s="128" t="str">
        <f t="shared" si="58"/>
        <v>#VALUE!</v>
      </c>
      <c r="I1585" s="128" t="str">
        <f t="shared" si="59"/>
        <v>#VALUE!</v>
      </c>
      <c r="J1585" s="128" t="str">
        <f t="shared" si="60"/>
        <v>#VALUE!</v>
      </c>
      <c r="K1585" s="128" t="str">
        <f t="shared" si="61"/>
        <v>#VALUE!</v>
      </c>
      <c r="L1585" s="128" t="str">
        <f t="shared" si="62"/>
        <v>#VALUE!</v>
      </c>
      <c r="M1585" s="134" t="str">
        <f t="shared" si="63"/>
        <v>OPI RX</v>
      </c>
      <c r="N1585" s="128" t="str">
        <f t="shared" si="64"/>
        <v>#VALUE!</v>
      </c>
      <c r="O1585" s="128" t="str">
        <f t="shared" si="65"/>
        <v>#VALUE!</v>
      </c>
      <c r="P1585" s="135" t="str">
        <f t="shared" si="12"/>
        <v>OPIOIDS</v>
      </c>
      <c r="Q1585" s="4" t="b">
        <v>0</v>
      </c>
      <c r="R1585" s="4" t="str">
        <f t="shared" si="54"/>
        <v>LOW</v>
      </c>
      <c r="S1585" s="3"/>
      <c r="T1585" s="136">
        <f t="shared" si="66"/>
        <v>44439</v>
      </c>
      <c r="U1585" s="4" t="str">
        <f t="shared" si="15"/>
        <v>DUE COMM</v>
      </c>
      <c r="V1585" s="4" t="str">
        <f t="shared" si="16"/>
        <v> </v>
      </c>
      <c r="W1585" s="123"/>
      <c r="X1585" s="123"/>
      <c r="Y1585" s="123"/>
      <c r="Z1585" s="123"/>
      <c r="AA1585" s="123"/>
      <c r="AB1585" s="123"/>
      <c r="AC1585" s="123"/>
      <c r="AD1585" s="123"/>
      <c r="AE1585" s="123"/>
    </row>
    <row r="1586">
      <c r="A1586" s="155">
        <v>15210.0</v>
      </c>
      <c r="B1586" s="4" t="s">
        <v>6461</v>
      </c>
      <c r="C1586" s="122" t="b">
        <v>0</v>
      </c>
      <c r="D1586" s="3" t="s">
        <v>6461</v>
      </c>
      <c r="E1586" s="128" t="str">
        <f t="shared" si="55"/>
        <v>#VALUE!</v>
      </c>
      <c r="F1586" s="128" t="str">
        <f t="shared" si="56"/>
        <v>#VALUE!</v>
      </c>
      <c r="G1586" s="128" t="str">
        <f t="shared" si="57"/>
        <v>#VALUE!</v>
      </c>
      <c r="H1586" s="128" t="str">
        <f t="shared" si="58"/>
        <v>#VALUE!</v>
      </c>
      <c r="I1586" s="128" t="str">
        <f t="shared" si="59"/>
        <v>#VALUE!</v>
      </c>
      <c r="J1586" s="128" t="str">
        <f t="shared" si="60"/>
        <v>#VALUE!</v>
      </c>
      <c r="K1586" s="128" t="str">
        <f t="shared" si="61"/>
        <v>#VALUE!</v>
      </c>
      <c r="L1586" s="128" t="str">
        <f t="shared" si="62"/>
        <v>#VALUE!</v>
      </c>
      <c r="M1586" s="128" t="str">
        <f t="shared" si="63"/>
        <v>#VALUE!</v>
      </c>
      <c r="N1586" s="128" t="str">
        <f t="shared" si="64"/>
        <v>#VALUE!</v>
      </c>
      <c r="O1586" s="128" t="str">
        <f t="shared" si="65"/>
        <v>#VALUE!</v>
      </c>
      <c r="P1586" s="4" t="str">
        <f t="shared" si="12"/>
        <v>NO RX</v>
      </c>
      <c r="Q1586" s="2" t="b">
        <v>0</v>
      </c>
      <c r="R1586" s="4" t="str">
        <f t="shared" si="54"/>
        <v>LOW</v>
      </c>
      <c r="S1586" s="3"/>
      <c r="T1586" s="3" t="str">
        <f t="shared" si="66"/>
        <v> - </v>
      </c>
      <c r="U1586" s="4" t="str">
        <f t="shared" si="15"/>
        <v>DUE COMM</v>
      </c>
      <c r="V1586" s="4" t="str">
        <f t="shared" si="16"/>
        <v> </v>
      </c>
      <c r="W1586" s="123"/>
      <c r="X1586" s="123"/>
      <c r="Y1586" s="123"/>
      <c r="Z1586" s="123"/>
      <c r="AA1586" s="123"/>
      <c r="AB1586" s="123"/>
      <c r="AC1586" s="123"/>
      <c r="AD1586" s="123"/>
      <c r="AE1586" s="123"/>
    </row>
    <row r="1587">
      <c r="A1587" s="130">
        <v>15211.0</v>
      </c>
      <c r="B1587" s="131" t="s">
        <v>6500</v>
      </c>
      <c r="C1587" s="139" t="b">
        <v>1</v>
      </c>
      <c r="D1587" s="133">
        <v>44384.0</v>
      </c>
      <c r="E1587" s="128" t="str">
        <f t="shared" si="55"/>
        <v>#VALUE!</v>
      </c>
      <c r="F1587" s="128" t="str">
        <f t="shared" si="56"/>
        <v>#VALUE!</v>
      </c>
      <c r="G1587" s="128" t="str">
        <f t="shared" si="57"/>
        <v>#VALUE!</v>
      </c>
      <c r="H1587" s="128" t="str">
        <f t="shared" si="58"/>
        <v>#VALUE!</v>
      </c>
      <c r="I1587" s="128" t="str">
        <f t="shared" si="59"/>
        <v>#VALUE!</v>
      </c>
      <c r="J1587" s="128" t="str">
        <f t="shared" si="60"/>
        <v>#VALUE!</v>
      </c>
      <c r="K1587" s="128" t="str">
        <f t="shared" si="61"/>
        <v>#VALUE!</v>
      </c>
      <c r="L1587" s="128" t="str">
        <f t="shared" si="62"/>
        <v>#VALUE!</v>
      </c>
      <c r="M1587" s="134" t="str">
        <f t="shared" si="63"/>
        <v>OPI RX</v>
      </c>
      <c r="N1587" s="128" t="str">
        <f t="shared" si="64"/>
        <v>#VALUE!</v>
      </c>
      <c r="O1587" s="128" t="str">
        <f t="shared" si="65"/>
        <v>#VALUE!</v>
      </c>
      <c r="P1587" s="135" t="str">
        <f t="shared" si="12"/>
        <v>OPIOIDS</v>
      </c>
      <c r="Q1587" s="4" t="b">
        <v>0</v>
      </c>
      <c r="R1587" s="4" t="str">
        <f t="shared" si="54"/>
        <v>LOW</v>
      </c>
      <c r="S1587" s="3"/>
      <c r="T1587" s="136">
        <f t="shared" si="66"/>
        <v>44384</v>
      </c>
      <c r="U1587" s="4" t="str">
        <f t="shared" si="15"/>
        <v>DUE COMM</v>
      </c>
      <c r="V1587" s="4" t="str">
        <f t="shared" si="16"/>
        <v> </v>
      </c>
      <c r="W1587" s="123"/>
      <c r="X1587" s="123"/>
      <c r="Y1587" s="123"/>
      <c r="Z1587" s="123"/>
      <c r="AA1587" s="123"/>
      <c r="AB1587" s="123"/>
      <c r="AC1587" s="123"/>
      <c r="AD1587" s="123"/>
      <c r="AE1587" s="123"/>
    </row>
    <row r="1588">
      <c r="A1588" s="127">
        <v>15213.0</v>
      </c>
      <c r="B1588" s="2" t="s">
        <v>6461</v>
      </c>
      <c r="C1588" s="122" t="b">
        <v>0</v>
      </c>
      <c r="D1588" s="3" t="s">
        <v>6461</v>
      </c>
      <c r="E1588" s="128" t="str">
        <f t="shared" si="55"/>
        <v>#VALUE!</v>
      </c>
      <c r="F1588" s="128" t="str">
        <f t="shared" si="56"/>
        <v>#VALUE!</v>
      </c>
      <c r="G1588" s="128" t="str">
        <f t="shared" si="57"/>
        <v>#VALUE!</v>
      </c>
      <c r="H1588" s="128" t="str">
        <f t="shared" si="58"/>
        <v>#VALUE!</v>
      </c>
      <c r="I1588" s="128" t="str">
        <f t="shared" si="59"/>
        <v>#VALUE!</v>
      </c>
      <c r="J1588" s="128" t="str">
        <f t="shared" si="60"/>
        <v>#VALUE!</v>
      </c>
      <c r="K1588" s="128" t="str">
        <f t="shared" si="61"/>
        <v>#VALUE!</v>
      </c>
      <c r="L1588" s="128" t="str">
        <f t="shared" si="62"/>
        <v>#VALUE!</v>
      </c>
      <c r="M1588" s="128" t="str">
        <f t="shared" si="63"/>
        <v>#VALUE!</v>
      </c>
      <c r="N1588" s="128" t="str">
        <f t="shared" si="64"/>
        <v>#VALUE!</v>
      </c>
      <c r="O1588" s="128" t="str">
        <f t="shared" si="65"/>
        <v>#VALUE!</v>
      </c>
      <c r="P1588" s="4" t="str">
        <f t="shared" si="12"/>
        <v>NO RX</v>
      </c>
      <c r="Q1588" s="4" t="b">
        <v>0</v>
      </c>
      <c r="R1588" s="4" t="str">
        <f t="shared" si="54"/>
        <v>LOW</v>
      </c>
      <c r="S1588" s="3"/>
      <c r="T1588" s="3" t="str">
        <f t="shared" si="66"/>
        <v> - </v>
      </c>
      <c r="U1588" s="4" t="str">
        <f t="shared" si="15"/>
        <v>DUE COMM</v>
      </c>
      <c r="V1588" s="4" t="str">
        <f t="shared" si="16"/>
        <v> </v>
      </c>
      <c r="W1588" s="123"/>
      <c r="X1588" s="123"/>
      <c r="Y1588" s="123"/>
      <c r="Z1588" s="123"/>
      <c r="AA1588" s="123"/>
      <c r="AB1588" s="123"/>
      <c r="AC1588" s="123"/>
      <c r="AD1588" s="123"/>
      <c r="AE1588" s="123"/>
    </row>
    <row r="1589">
      <c r="A1589" s="155">
        <v>15215.0</v>
      </c>
      <c r="B1589" s="2" t="s">
        <v>6500</v>
      </c>
      <c r="C1589" s="122" t="b">
        <v>0</v>
      </c>
      <c r="D1589" s="3" t="s">
        <v>6461</v>
      </c>
      <c r="E1589" s="128" t="str">
        <f t="shared" si="55"/>
        <v>#VALUE!</v>
      </c>
      <c r="F1589" s="128" t="str">
        <f t="shared" si="56"/>
        <v>#VALUE!</v>
      </c>
      <c r="G1589" s="128" t="str">
        <f t="shared" si="57"/>
        <v>#VALUE!</v>
      </c>
      <c r="H1589" s="128" t="str">
        <f t="shared" si="58"/>
        <v>#VALUE!</v>
      </c>
      <c r="I1589" s="128" t="str">
        <f t="shared" si="59"/>
        <v>#VALUE!</v>
      </c>
      <c r="J1589" s="128" t="str">
        <f t="shared" si="60"/>
        <v>#VALUE!</v>
      </c>
      <c r="K1589" s="128" t="str">
        <f t="shared" si="61"/>
        <v>#VALUE!</v>
      </c>
      <c r="L1589" s="128" t="str">
        <f t="shared" si="62"/>
        <v>#VALUE!</v>
      </c>
      <c r="M1589" s="134" t="str">
        <f t="shared" si="63"/>
        <v>OPI RX</v>
      </c>
      <c r="N1589" s="128" t="str">
        <f t="shared" si="64"/>
        <v>#VALUE!</v>
      </c>
      <c r="O1589" s="128" t="str">
        <f t="shared" si="65"/>
        <v>#VALUE!</v>
      </c>
      <c r="P1589" s="135" t="str">
        <f t="shared" si="12"/>
        <v>OPIOIDS</v>
      </c>
      <c r="Q1589" s="4" t="b">
        <v>0</v>
      </c>
      <c r="R1589" s="4" t="str">
        <f t="shared" si="54"/>
        <v>LOW</v>
      </c>
      <c r="S1589" s="3"/>
      <c r="T1589" s="3" t="str">
        <f t="shared" si="66"/>
        <v> - </v>
      </c>
      <c r="U1589" s="4" t="str">
        <f t="shared" si="15"/>
        <v>DUE COMM</v>
      </c>
      <c r="V1589" s="4" t="str">
        <f t="shared" si="16"/>
        <v> </v>
      </c>
      <c r="W1589" s="123"/>
      <c r="X1589" s="123"/>
      <c r="Y1589" s="123"/>
      <c r="Z1589" s="123"/>
      <c r="AA1589" s="123"/>
      <c r="AB1589" s="123"/>
      <c r="AC1589" s="123"/>
      <c r="AD1589" s="123"/>
      <c r="AE1589" s="123"/>
    </row>
    <row r="1590">
      <c r="A1590" s="151">
        <v>15216.0</v>
      </c>
      <c r="B1590" s="134" t="s">
        <v>6581</v>
      </c>
      <c r="C1590" s="132" t="b">
        <v>1</v>
      </c>
      <c r="D1590" s="133">
        <v>44565.0</v>
      </c>
      <c r="E1590" s="144" t="str">
        <f t="shared" si="55"/>
        <v>OPI RX</v>
      </c>
      <c r="F1590" s="128" t="str">
        <f t="shared" si="56"/>
        <v>#VALUE!</v>
      </c>
      <c r="G1590" s="128" t="str">
        <f t="shared" si="57"/>
        <v>#VALUE!</v>
      </c>
      <c r="H1590" s="128" t="str">
        <f t="shared" si="58"/>
        <v>#VALUE!</v>
      </c>
      <c r="I1590" s="128" t="str">
        <f t="shared" si="59"/>
        <v>#VALUE!</v>
      </c>
      <c r="J1590" s="128" t="str">
        <f t="shared" si="60"/>
        <v>#VALUE!</v>
      </c>
      <c r="K1590" s="128" t="str">
        <f t="shared" si="61"/>
        <v>#VALUE!</v>
      </c>
      <c r="L1590" s="128" t="str">
        <f t="shared" si="62"/>
        <v>#VALUE!</v>
      </c>
      <c r="M1590" s="134" t="str">
        <f t="shared" si="63"/>
        <v>OPI RX</v>
      </c>
      <c r="N1590" s="128" t="str">
        <f t="shared" si="64"/>
        <v>#VALUE!</v>
      </c>
      <c r="O1590" s="128" t="str">
        <f t="shared" si="65"/>
        <v>#VALUE!</v>
      </c>
      <c r="P1590" s="135" t="str">
        <f t="shared" si="12"/>
        <v>OPIOIDS</v>
      </c>
      <c r="Q1590" s="4" t="b">
        <v>0</v>
      </c>
      <c r="R1590" s="4" t="str">
        <f t="shared" si="54"/>
        <v>LOW</v>
      </c>
      <c r="S1590" s="145">
        <v>44355.0</v>
      </c>
      <c r="T1590" s="136">
        <f t="shared" si="66"/>
        <v>44565</v>
      </c>
      <c r="U1590" s="4" t="str">
        <f t="shared" si="15"/>
        <v> </v>
      </c>
      <c r="V1590" s="4" t="str">
        <f t="shared" si="16"/>
        <v> </v>
      </c>
      <c r="W1590" s="123"/>
      <c r="X1590" s="123"/>
      <c r="Y1590" s="123"/>
      <c r="Z1590" s="123"/>
      <c r="AA1590" s="123"/>
      <c r="AB1590" s="123"/>
      <c r="AC1590" s="123"/>
      <c r="AD1590" s="123"/>
      <c r="AE1590" s="123"/>
    </row>
    <row r="1591">
      <c r="A1591" s="155">
        <v>15218.0</v>
      </c>
      <c r="B1591" s="2" t="s">
        <v>6461</v>
      </c>
      <c r="C1591" s="122" t="b">
        <v>0</v>
      </c>
      <c r="D1591" s="3" t="s">
        <v>6461</v>
      </c>
      <c r="E1591" s="128" t="str">
        <f t="shared" si="55"/>
        <v>#VALUE!</v>
      </c>
      <c r="F1591" s="128" t="str">
        <f t="shared" si="56"/>
        <v>#VALUE!</v>
      </c>
      <c r="G1591" s="128" t="str">
        <f t="shared" si="57"/>
        <v>#VALUE!</v>
      </c>
      <c r="H1591" s="128" t="str">
        <f t="shared" si="58"/>
        <v>#VALUE!</v>
      </c>
      <c r="I1591" s="128" t="str">
        <f t="shared" si="59"/>
        <v>#VALUE!</v>
      </c>
      <c r="J1591" s="128" t="str">
        <f t="shared" si="60"/>
        <v>#VALUE!</v>
      </c>
      <c r="K1591" s="128" t="str">
        <f t="shared" si="61"/>
        <v>#VALUE!</v>
      </c>
      <c r="L1591" s="128" t="str">
        <f t="shared" si="62"/>
        <v>#VALUE!</v>
      </c>
      <c r="M1591" s="128" t="str">
        <f t="shared" si="63"/>
        <v>#VALUE!</v>
      </c>
      <c r="N1591" s="128" t="str">
        <f t="shared" si="64"/>
        <v>#VALUE!</v>
      </c>
      <c r="O1591" s="128" t="str">
        <f t="shared" si="65"/>
        <v>#VALUE!</v>
      </c>
      <c r="P1591" s="4" t="str">
        <f t="shared" si="12"/>
        <v>NO RX</v>
      </c>
      <c r="Q1591" s="2" t="b">
        <v>0</v>
      </c>
      <c r="R1591" s="4" t="str">
        <f t="shared" si="54"/>
        <v>LOW</v>
      </c>
      <c r="S1591" s="3"/>
      <c r="T1591" s="3" t="str">
        <f t="shared" si="66"/>
        <v> - </v>
      </c>
      <c r="U1591" s="4" t="str">
        <f t="shared" si="15"/>
        <v>DUE COMM</v>
      </c>
      <c r="V1591" s="4" t="str">
        <f t="shared" si="16"/>
        <v> </v>
      </c>
      <c r="W1591" s="123"/>
      <c r="X1591" s="123"/>
      <c r="Y1591" s="123"/>
      <c r="Z1591" s="123"/>
      <c r="AA1591" s="123"/>
      <c r="AB1591" s="123"/>
      <c r="AC1591" s="123"/>
      <c r="AD1591" s="123"/>
      <c r="AE1591" s="123"/>
    </row>
    <row r="1592">
      <c r="A1592" s="151">
        <v>15219.0</v>
      </c>
      <c r="B1592" s="134" t="s">
        <v>6594</v>
      </c>
      <c r="C1592" s="132" t="b">
        <v>1</v>
      </c>
      <c r="D1592" s="133">
        <v>44531.0</v>
      </c>
      <c r="E1592" s="134" t="str">
        <f t="shared" si="55"/>
        <v>OPI RX</v>
      </c>
      <c r="F1592" s="128" t="str">
        <f t="shared" si="56"/>
        <v>#VALUE!</v>
      </c>
      <c r="G1592" s="128" t="str">
        <f t="shared" si="57"/>
        <v>#VALUE!</v>
      </c>
      <c r="H1592" s="128" t="str">
        <f t="shared" si="58"/>
        <v>#VALUE!</v>
      </c>
      <c r="I1592" s="128" t="str">
        <f t="shared" si="59"/>
        <v>#VALUE!</v>
      </c>
      <c r="J1592" s="128" t="str">
        <f t="shared" si="60"/>
        <v>#VALUE!</v>
      </c>
      <c r="K1592" s="128" t="str">
        <f t="shared" si="61"/>
        <v>#VALUE!</v>
      </c>
      <c r="L1592" s="128" t="str">
        <f t="shared" si="62"/>
        <v>#VALUE!</v>
      </c>
      <c r="M1592" s="128" t="str">
        <f t="shared" si="63"/>
        <v>#VALUE!</v>
      </c>
      <c r="N1592" s="128" t="str">
        <f t="shared" si="64"/>
        <v>#VALUE!</v>
      </c>
      <c r="O1592" s="128" t="str">
        <f t="shared" si="65"/>
        <v>#VALUE!</v>
      </c>
      <c r="P1592" s="135" t="str">
        <f t="shared" si="12"/>
        <v>OPIOIDS</v>
      </c>
      <c r="Q1592" s="4" t="b">
        <v>0</v>
      </c>
      <c r="R1592" s="4" t="str">
        <f t="shared" si="54"/>
        <v>LOW</v>
      </c>
      <c r="S1592" s="3">
        <v>44354.0</v>
      </c>
      <c r="T1592" s="136">
        <f t="shared" si="66"/>
        <v>44531</v>
      </c>
      <c r="U1592" s="4" t="str">
        <f t="shared" si="15"/>
        <v> </v>
      </c>
      <c r="V1592" s="4" t="str">
        <f t="shared" si="16"/>
        <v> </v>
      </c>
      <c r="W1592" s="123"/>
      <c r="X1592" s="123"/>
      <c r="Y1592" s="123"/>
      <c r="Z1592" s="123"/>
      <c r="AA1592" s="123"/>
      <c r="AB1592" s="123"/>
      <c r="AC1592" s="123"/>
      <c r="AD1592" s="123"/>
      <c r="AE1592" s="123"/>
    </row>
    <row r="1593">
      <c r="A1593" s="155">
        <v>15221.0</v>
      </c>
      <c r="B1593" s="4" t="s">
        <v>6461</v>
      </c>
      <c r="C1593" s="161" t="b">
        <v>0</v>
      </c>
      <c r="D1593" s="3" t="s">
        <v>6461</v>
      </c>
      <c r="E1593" s="128" t="str">
        <f t="shared" si="55"/>
        <v>#VALUE!</v>
      </c>
      <c r="F1593" s="128" t="str">
        <f t="shared" si="56"/>
        <v>#VALUE!</v>
      </c>
      <c r="G1593" s="128" t="str">
        <f t="shared" si="57"/>
        <v>#VALUE!</v>
      </c>
      <c r="H1593" s="128" t="str">
        <f t="shared" si="58"/>
        <v>#VALUE!</v>
      </c>
      <c r="I1593" s="128" t="str">
        <f t="shared" si="59"/>
        <v>#VALUE!</v>
      </c>
      <c r="J1593" s="128" t="str">
        <f t="shared" si="60"/>
        <v>#VALUE!</v>
      </c>
      <c r="K1593" s="128" t="str">
        <f t="shared" si="61"/>
        <v>#VALUE!</v>
      </c>
      <c r="L1593" s="128" t="str">
        <f t="shared" si="62"/>
        <v>#VALUE!</v>
      </c>
      <c r="M1593" s="128" t="str">
        <f t="shared" si="63"/>
        <v>#VALUE!</v>
      </c>
      <c r="N1593" s="128" t="str">
        <f t="shared" si="64"/>
        <v>#VALUE!</v>
      </c>
      <c r="O1593" s="128" t="str">
        <f t="shared" si="65"/>
        <v>#VALUE!</v>
      </c>
      <c r="P1593" s="4" t="str">
        <f t="shared" si="12"/>
        <v>NO RX</v>
      </c>
      <c r="Q1593" s="4" t="b">
        <v>0</v>
      </c>
      <c r="R1593" s="4" t="str">
        <f t="shared" si="54"/>
        <v>LOW</v>
      </c>
      <c r="S1593" s="3"/>
      <c r="T1593" s="3" t="str">
        <f t="shared" si="66"/>
        <v> - </v>
      </c>
      <c r="U1593" s="4" t="str">
        <f t="shared" si="15"/>
        <v>DUE COMM</v>
      </c>
      <c r="V1593" s="4" t="str">
        <f t="shared" si="16"/>
        <v> </v>
      </c>
      <c r="W1593" s="123"/>
      <c r="X1593" s="123"/>
      <c r="Y1593" s="123"/>
      <c r="Z1593" s="123"/>
      <c r="AA1593" s="123"/>
      <c r="AB1593" s="123"/>
      <c r="AC1593" s="123"/>
      <c r="AD1593" s="123"/>
      <c r="AE1593" s="123"/>
    </row>
    <row r="1594">
      <c r="A1594" s="151">
        <v>15223.0</v>
      </c>
      <c r="B1594" s="134" t="s">
        <v>6512</v>
      </c>
      <c r="C1594" s="162" t="b">
        <v>1</v>
      </c>
      <c r="D1594" s="133">
        <v>44565.0</v>
      </c>
      <c r="E1594" s="128" t="str">
        <f t="shared" si="55"/>
        <v>#VALUE!</v>
      </c>
      <c r="F1594" s="144" t="str">
        <f t="shared" si="56"/>
        <v>#VALUE!</v>
      </c>
      <c r="G1594" s="128" t="str">
        <f t="shared" si="57"/>
        <v>#VALUE!</v>
      </c>
      <c r="H1594" s="128" t="str">
        <f t="shared" si="58"/>
        <v>#VALUE!</v>
      </c>
      <c r="I1594" s="128" t="str">
        <f t="shared" si="59"/>
        <v>#VALUE!</v>
      </c>
      <c r="J1594" s="128" t="str">
        <f t="shared" si="60"/>
        <v>#VALUE!</v>
      </c>
      <c r="K1594" s="128" t="str">
        <f t="shared" si="61"/>
        <v>#VALUE!</v>
      </c>
      <c r="L1594" s="128" t="str">
        <f t="shared" si="62"/>
        <v>#VALUE!</v>
      </c>
      <c r="M1594" s="144" t="str">
        <f t="shared" si="63"/>
        <v>OPI RX</v>
      </c>
      <c r="N1594" s="128" t="str">
        <f t="shared" si="64"/>
        <v>#VALUE!</v>
      </c>
      <c r="O1594" s="128" t="str">
        <f t="shared" si="65"/>
        <v>#VALUE!</v>
      </c>
      <c r="P1594" s="135" t="str">
        <f t="shared" si="12"/>
        <v>OPIOIDS</v>
      </c>
      <c r="Q1594" s="4" t="b">
        <v>0</v>
      </c>
      <c r="R1594" s="4" t="str">
        <f t="shared" si="54"/>
        <v>LOW</v>
      </c>
      <c r="S1594" s="145">
        <v>44322.0</v>
      </c>
      <c r="T1594" s="136">
        <f t="shared" si="66"/>
        <v>44565</v>
      </c>
      <c r="U1594" s="4" t="str">
        <f t="shared" si="15"/>
        <v> </v>
      </c>
      <c r="V1594" s="4" t="str">
        <f t="shared" si="16"/>
        <v> </v>
      </c>
      <c r="W1594" s="123"/>
      <c r="X1594" s="123"/>
      <c r="Y1594" s="123"/>
      <c r="Z1594" s="123"/>
      <c r="AA1594" s="123"/>
      <c r="AB1594" s="123"/>
      <c r="AC1594" s="123"/>
      <c r="AD1594" s="123"/>
      <c r="AE1594" s="123"/>
    </row>
    <row r="1595">
      <c r="A1595" s="130">
        <v>15227.0</v>
      </c>
      <c r="B1595" s="131" t="s">
        <v>6483</v>
      </c>
      <c r="C1595" s="162" t="b">
        <v>1</v>
      </c>
      <c r="D1595" s="133">
        <v>44405.0</v>
      </c>
      <c r="E1595" s="128" t="str">
        <f t="shared" si="55"/>
        <v>#VALUE!</v>
      </c>
      <c r="F1595" s="128" t="str">
        <f t="shared" si="56"/>
        <v>#VALUE!</v>
      </c>
      <c r="G1595" s="128" t="str">
        <f t="shared" si="57"/>
        <v>#VALUE!</v>
      </c>
      <c r="H1595" s="128" t="str">
        <f t="shared" si="58"/>
        <v>#VALUE!</v>
      </c>
      <c r="I1595" s="128" t="str">
        <f t="shared" si="59"/>
        <v>#VALUE!</v>
      </c>
      <c r="J1595" s="128" t="str">
        <f t="shared" si="60"/>
        <v>#VALUE!</v>
      </c>
      <c r="K1595" s="128" t="str">
        <f t="shared" si="61"/>
        <v>#VALUE!</v>
      </c>
      <c r="L1595" s="128" t="str">
        <f t="shared" si="62"/>
        <v>#VALUE!</v>
      </c>
      <c r="M1595" s="128" t="str">
        <f t="shared" si="63"/>
        <v>#VALUE!</v>
      </c>
      <c r="N1595" s="128" t="str">
        <f t="shared" si="64"/>
        <v>#VALUE!</v>
      </c>
      <c r="O1595" s="128" t="str">
        <f t="shared" si="65"/>
        <v>#VALUE!</v>
      </c>
      <c r="P1595" s="4" t="str">
        <f t="shared" si="12"/>
        <v>NO RX</v>
      </c>
      <c r="Q1595" s="4" t="b">
        <v>0</v>
      </c>
      <c r="R1595" s="4" t="str">
        <f t="shared" si="54"/>
        <v>LOW</v>
      </c>
      <c r="S1595" s="3"/>
      <c r="T1595" s="136">
        <f t="shared" si="66"/>
        <v>44405</v>
      </c>
      <c r="U1595" s="4" t="str">
        <f t="shared" si="15"/>
        <v>DUE COMM</v>
      </c>
      <c r="V1595" s="4" t="str">
        <f t="shared" si="16"/>
        <v> </v>
      </c>
      <c r="W1595" s="123"/>
      <c r="X1595" s="123"/>
      <c r="Y1595" s="123"/>
      <c r="Z1595" s="123"/>
      <c r="AA1595" s="123"/>
      <c r="AB1595" s="123"/>
      <c r="AC1595" s="123"/>
      <c r="AD1595" s="123"/>
      <c r="AE1595" s="123"/>
    </row>
    <row r="1596">
      <c r="A1596" s="155">
        <v>15228.0</v>
      </c>
      <c r="B1596" s="2" t="s">
        <v>6483</v>
      </c>
      <c r="C1596" s="161" t="b">
        <v>0</v>
      </c>
      <c r="D1596" s="3" t="s">
        <v>6461</v>
      </c>
      <c r="E1596" s="128" t="str">
        <f t="shared" si="55"/>
        <v>#VALUE!</v>
      </c>
      <c r="F1596" s="128" t="str">
        <f t="shared" si="56"/>
        <v>#VALUE!</v>
      </c>
      <c r="G1596" s="128" t="str">
        <f t="shared" si="57"/>
        <v>#VALUE!</v>
      </c>
      <c r="H1596" s="128" t="str">
        <f t="shared" si="58"/>
        <v>#VALUE!</v>
      </c>
      <c r="I1596" s="128" t="str">
        <f t="shared" si="59"/>
        <v>#VALUE!</v>
      </c>
      <c r="J1596" s="128" t="str">
        <f t="shared" si="60"/>
        <v>#VALUE!</v>
      </c>
      <c r="K1596" s="128" t="str">
        <f t="shared" si="61"/>
        <v>#VALUE!</v>
      </c>
      <c r="L1596" s="128" t="str">
        <f t="shared" si="62"/>
        <v>#VALUE!</v>
      </c>
      <c r="M1596" s="128" t="str">
        <f t="shared" si="63"/>
        <v>#VALUE!</v>
      </c>
      <c r="N1596" s="128" t="str">
        <f t="shared" si="64"/>
        <v>#VALUE!</v>
      </c>
      <c r="O1596" s="128" t="str">
        <f t="shared" si="65"/>
        <v>#VALUE!</v>
      </c>
      <c r="P1596" s="4" t="str">
        <f t="shared" si="12"/>
        <v>NO RX</v>
      </c>
      <c r="Q1596" s="4" t="b">
        <v>0</v>
      </c>
      <c r="R1596" s="4" t="str">
        <f t="shared" si="54"/>
        <v>LOW</v>
      </c>
      <c r="S1596" s="3"/>
      <c r="T1596" s="3" t="str">
        <f t="shared" si="66"/>
        <v> - </v>
      </c>
      <c r="U1596" s="4" t="str">
        <f t="shared" si="15"/>
        <v>DUE COMM</v>
      </c>
      <c r="V1596" s="4" t="str">
        <f t="shared" si="16"/>
        <v> </v>
      </c>
      <c r="W1596" s="123"/>
      <c r="X1596" s="123"/>
      <c r="Y1596" s="123"/>
      <c r="Z1596" s="123"/>
      <c r="AA1596" s="123"/>
      <c r="AB1596" s="123"/>
      <c r="AC1596" s="123"/>
      <c r="AD1596" s="123"/>
      <c r="AE1596" s="123"/>
    </row>
    <row r="1597">
      <c r="A1597" s="155">
        <v>15233.0</v>
      </c>
      <c r="B1597" s="4" t="s">
        <v>6461</v>
      </c>
      <c r="C1597" s="154" t="b">
        <v>1</v>
      </c>
      <c r="D1597" s="147">
        <v>44577.0</v>
      </c>
      <c r="E1597" s="128" t="str">
        <f t="shared" si="55"/>
        <v>#VALUE!</v>
      </c>
      <c r="F1597" s="128" t="str">
        <f t="shared" si="56"/>
        <v>#VALUE!</v>
      </c>
      <c r="G1597" s="128" t="str">
        <f t="shared" si="57"/>
        <v>#VALUE!</v>
      </c>
      <c r="H1597" s="128" t="str">
        <f t="shared" si="58"/>
        <v>#VALUE!</v>
      </c>
      <c r="I1597" s="128" t="str">
        <f t="shared" si="59"/>
        <v>#VALUE!</v>
      </c>
      <c r="J1597" s="128" t="str">
        <f t="shared" si="60"/>
        <v>#VALUE!</v>
      </c>
      <c r="K1597" s="128" t="str">
        <f t="shared" si="61"/>
        <v>#VALUE!</v>
      </c>
      <c r="L1597" s="128" t="str">
        <f t="shared" si="62"/>
        <v>#VALUE!</v>
      </c>
      <c r="M1597" s="128" t="str">
        <f t="shared" si="63"/>
        <v>#VALUE!</v>
      </c>
      <c r="N1597" s="128" t="str">
        <f t="shared" si="64"/>
        <v>#VALUE!</v>
      </c>
      <c r="O1597" s="128" t="str">
        <f t="shared" si="65"/>
        <v>#VALUE!</v>
      </c>
      <c r="P1597" s="4" t="str">
        <f t="shared" si="12"/>
        <v>NO RX</v>
      </c>
      <c r="Q1597" s="4" t="b">
        <v>0</v>
      </c>
      <c r="R1597" s="4" t="str">
        <f t="shared" si="54"/>
        <v>LOW</v>
      </c>
      <c r="S1597" s="3"/>
      <c r="T1597" s="3">
        <f t="shared" si="66"/>
        <v>44577</v>
      </c>
      <c r="U1597" s="4" t="str">
        <f t="shared" si="15"/>
        <v>DUE COMM</v>
      </c>
      <c r="V1597" s="4" t="str">
        <f t="shared" si="16"/>
        <v> </v>
      </c>
      <c r="W1597" s="123"/>
      <c r="X1597" s="123"/>
      <c r="Y1597" s="123"/>
      <c r="Z1597" s="123"/>
      <c r="AA1597" s="123"/>
      <c r="AB1597" s="123"/>
      <c r="AC1597" s="123"/>
      <c r="AD1597" s="123"/>
      <c r="AE1597" s="123"/>
    </row>
    <row r="1598">
      <c r="A1598" s="130">
        <v>15235.0</v>
      </c>
      <c r="B1598" s="131" t="s">
        <v>6594</v>
      </c>
      <c r="C1598" s="141" t="b">
        <v>1</v>
      </c>
      <c r="D1598" s="133">
        <v>44533.0</v>
      </c>
      <c r="E1598" s="134" t="str">
        <f t="shared" si="55"/>
        <v>OPI RX</v>
      </c>
      <c r="F1598" s="128" t="str">
        <f t="shared" si="56"/>
        <v>#VALUE!</v>
      </c>
      <c r="G1598" s="128" t="str">
        <f t="shared" si="57"/>
        <v>#VALUE!</v>
      </c>
      <c r="H1598" s="128" t="str">
        <f t="shared" si="58"/>
        <v>#VALUE!</v>
      </c>
      <c r="I1598" s="128" t="str">
        <f t="shared" si="59"/>
        <v>#VALUE!</v>
      </c>
      <c r="J1598" s="128" t="str">
        <f t="shared" si="60"/>
        <v>#VALUE!</v>
      </c>
      <c r="K1598" s="128" t="str">
        <f t="shared" si="61"/>
        <v>#VALUE!</v>
      </c>
      <c r="L1598" s="128" t="str">
        <f t="shared" si="62"/>
        <v>#VALUE!</v>
      </c>
      <c r="M1598" s="128" t="str">
        <f t="shared" si="63"/>
        <v>#VALUE!</v>
      </c>
      <c r="N1598" s="128" t="str">
        <f t="shared" si="64"/>
        <v>#VALUE!</v>
      </c>
      <c r="O1598" s="128" t="str">
        <f t="shared" si="65"/>
        <v>#VALUE!</v>
      </c>
      <c r="P1598" s="135" t="str">
        <f t="shared" si="12"/>
        <v>OPIOIDS</v>
      </c>
      <c r="Q1598" s="4" t="b">
        <v>0</v>
      </c>
      <c r="R1598" s="4" t="str">
        <f t="shared" si="54"/>
        <v>LOW</v>
      </c>
      <c r="S1598" s="3">
        <v>44355.0</v>
      </c>
      <c r="T1598" s="136">
        <f t="shared" si="66"/>
        <v>44533</v>
      </c>
      <c r="U1598" s="4" t="str">
        <f t="shared" si="15"/>
        <v> </v>
      </c>
      <c r="V1598" s="4" t="str">
        <f t="shared" si="16"/>
        <v> </v>
      </c>
      <c r="W1598" s="123"/>
      <c r="X1598" s="123"/>
      <c r="Y1598" s="123"/>
      <c r="Z1598" s="123"/>
      <c r="AA1598" s="123"/>
      <c r="AB1598" s="123"/>
      <c r="AC1598" s="123"/>
      <c r="AD1598" s="123"/>
      <c r="AE1598" s="123"/>
    </row>
    <row r="1599">
      <c r="A1599" s="151">
        <v>15240.0</v>
      </c>
      <c r="B1599" s="134" t="s">
        <v>6461</v>
      </c>
      <c r="C1599" s="141" t="b">
        <v>1</v>
      </c>
      <c r="D1599" s="133">
        <v>44489.0</v>
      </c>
      <c r="E1599" s="128" t="str">
        <f t="shared" si="55"/>
        <v>#VALUE!</v>
      </c>
      <c r="F1599" s="128" t="str">
        <f t="shared" si="56"/>
        <v>#VALUE!</v>
      </c>
      <c r="G1599" s="128" t="str">
        <f t="shared" si="57"/>
        <v>#VALUE!</v>
      </c>
      <c r="H1599" s="128" t="str">
        <f t="shared" si="58"/>
        <v>#VALUE!</v>
      </c>
      <c r="I1599" s="128" t="str">
        <f t="shared" si="59"/>
        <v>#VALUE!</v>
      </c>
      <c r="J1599" s="128" t="str">
        <f t="shared" si="60"/>
        <v>#VALUE!</v>
      </c>
      <c r="K1599" s="128" t="str">
        <f t="shared" si="61"/>
        <v>#VALUE!</v>
      </c>
      <c r="L1599" s="128" t="str">
        <f t="shared" si="62"/>
        <v>#VALUE!</v>
      </c>
      <c r="M1599" s="128" t="str">
        <f t="shared" si="63"/>
        <v>#VALUE!</v>
      </c>
      <c r="N1599" s="128" t="str">
        <f t="shared" si="64"/>
        <v>#VALUE!</v>
      </c>
      <c r="O1599" s="128" t="str">
        <f t="shared" si="65"/>
        <v>#VALUE!</v>
      </c>
      <c r="P1599" s="4" t="str">
        <f t="shared" si="12"/>
        <v>NO RX</v>
      </c>
      <c r="Q1599" s="4" t="b">
        <v>0</v>
      </c>
      <c r="R1599" s="4" t="str">
        <f t="shared" si="54"/>
        <v>LOW</v>
      </c>
      <c r="S1599" s="3">
        <v>44355.0</v>
      </c>
      <c r="T1599" s="136">
        <f t="shared" si="66"/>
        <v>44489</v>
      </c>
      <c r="U1599" s="4" t="str">
        <f t="shared" si="15"/>
        <v> </v>
      </c>
      <c r="V1599" s="4" t="str">
        <f t="shared" si="16"/>
        <v> </v>
      </c>
      <c r="W1599" s="123"/>
      <c r="X1599" s="123"/>
      <c r="Y1599" s="123"/>
      <c r="Z1599" s="123"/>
      <c r="AA1599" s="123"/>
      <c r="AB1599" s="123"/>
      <c r="AC1599" s="123"/>
      <c r="AD1599" s="123"/>
      <c r="AE1599" s="123"/>
    </row>
    <row r="1600">
      <c r="A1600" s="151">
        <v>15244.0</v>
      </c>
      <c r="B1600" s="134" t="s">
        <v>6970</v>
      </c>
      <c r="C1600" s="141" t="b">
        <v>1</v>
      </c>
      <c r="D1600" s="133">
        <v>44474.0</v>
      </c>
      <c r="E1600" s="128" t="str">
        <f t="shared" si="55"/>
        <v>#VALUE!</v>
      </c>
      <c r="F1600" s="134" t="str">
        <f t="shared" si="56"/>
        <v>OPI RX</v>
      </c>
      <c r="G1600" s="128" t="str">
        <f t="shared" si="57"/>
        <v>#VALUE!</v>
      </c>
      <c r="H1600" s="128" t="str">
        <f t="shared" si="58"/>
        <v>#VALUE!</v>
      </c>
      <c r="I1600" s="128" t="str">
        <f t="shared" si="59"/>
        <v>#VALUE!</v>
      </c>
      <c r="J1600" s="128" t="str">
        <f t="shared" si="60"/>
        <v>#VALUE!</v>
      </c>
      <c r="K1600" s="128" t="str">
        <f t="shared" si="61"/>
        <v>#VALUE!</v>
      </c>
      <c r="L1600" s="128" t="str">
        <f t="shared" si="62"/>
        <v>#VALUE!</v>
      </c>
      <c r="M1600" s="128" t="str">
        <f t="shared" si="63"/>
        <v>#VALUE!</v>
      </c>
      <c r="N1600" s="128" t="str">
        <f t="shared" si="64"/>
        <v>#VALUE!</v>
      </c>
      <c r="O1600" s="128" t="str">
        <f t="shared" si="65"/>
        <v>#VALUE!</v>
      </c>
      <c r="P1600" s="135" t="str">
        <f t="shared" si="12"/>
        <v>OPIOIDS</v>
      </c>
      <c r="Q1600" s="4" t="b">
        <v>1</v>
      </c>
      <c r="R1600" s="135" t="str">
        <f t="shared" si="54"/>
        <v>HIGH</v>
      </c>
      <c r="S1600" s="3">
        <v>44460.0</v>
      </c>
      <c r="T1600" s="136">
        <f t="shared" si="66"/>
        <v>44474</v>
      </c>
      <c r="U1600" s="4" t="str">
        <f t="shared" si="15"/>
        <v> </v>
      </c>
      <c r="V1600" s="4" t="str">
        <f t="shared" si="16"/>
        <v> </v>
      </c>
      <c r="W1600" s="123"/>
      <c r="X1600" s="123"/>
      <c r="Y1600" s="123"/>
      <c r="Z1600" s="123"/>
      <c r="AA1600" s="123"/>
      <c r="AB1600" s="123"/>
      <c r="AC1600" s="123"/>
      <c r="AD1600" s="123"/>
      <c r="AE1600" s="123"/>
    </row>
    <row r="1601">
      <c r="A1601" s="155">
        <v>15246.0</v>
      </c>
      <c r="B1601" s="2" t="s">
        <v>6971</v>
      </c>
      <c r="C1601" s="161" t="b">
        <v>0</v>
      </c>
      <c r="D1601" s="3" t="s">
        <v>6461</v>
      </c>
      <c r="E1601" s="134" t="str">
        <f t="shared" si="55"/>
        <v>OPI RX</v>
      </c>
      <c r="F1601" s="128" t="str">
        <f t="shared" si="56"/>
        <v>#VALUE!</v>
      </c>
      <c r="G1601" s="134" t="str">
        <f t="shared" si="57"/>
        <v>OPI RX</v>
      </c>
      <c r="H1601" s="128" t="str">
        <f t="shared" si="58"/>
        <v>#VALUE!</v>
      </c>
      <c r="I1601" s="128" t="str">
        <f t="shared" si="59"/>
        <v>#VALUE!</v>
      </c>
      <c r="J1601" s="128" t="str">
        <f t="shared" si="60"/>
        <v>#VALUE!</v>
      </c>
      <c r="K1601" s="128" t="str">
        <f t="shared" si="61"/>
        <v>#VALUE!</v>
      </c>
      <c r="L1601" s="128" t="str">
        <f t="shared" si="62"/>
        <v>#VALUE!</v>
      </c>
      <c r="M1601" s="128" t="str">
        <f t="shared" si="63"/>
        <v>#VALUE!</v>
      </c>
      <c r="N1601" s="128" t="str">
        <f t="shared" si="64"/>
        <v>#VALUE!</v>
      </c>
      <c r="O1601" s="134" t="str">
        <f t="shared" si="65"/>
        <v>OPI RX</v>
      </c>
      <c r="P1601" s="135" t="str">
        <f t="shared" si="12"/>
        <v>OPIOIDS</v>
      </c>
      <c r="Q1601" s="2" t="b">
        <v>0</v>
      </c>
      <c r="R1601" s="4" t="str">
        <f t="shared" si="54"/>
        <v>LOW</v>
      </c>
      <c r="S1601" s="3"/>
      <c r="T1601" s="3" t="str">
        <f t="shared" si="66"/>
        <v> - </v>
      </c>
      <c r="U1601" s="4" t="str">
        <f t="shared" si="15"/>
        <v>DUE COMM</v>
      </c>
      <c r="V1601" s="4" t="str">
        <f t="shared" si="16"/>
        <v> </v>
      </c>
      <c r="W1601" s="123"/>
      <c r="X1601" s="123"/>
      <c r="Y1601" s="123"/>
      <c r="Z1601" s="123"/>
      <c r="AA1601" s="123"/>
      <c r="AB1601" s="123"/>
      <c r="AC1601" s="123"/>
      <c r="AD1601" s="123"/>
      <c r="AE1601" s="123"/>
    </row>
    <row r="1602">
      <c r="A1602" s="151">
        <v>15248.0</v>
      </c>
      <c r="B1602" s="134" t="s">
        <v>6465</v>
      </c>
      <c r="C1602" s="162" t="b">
        <v>1</v>
      </c>
      <c r="D1602" s="133">
        <v>44448.0</v>
      </c>
      <c r="E1602" s="134" t="str">
        <f t="shared" si="55"/>
        <v>OPI RX</v>
      </c>
      <c r="F1602" s="128" t="str">
        <f t="shared" si="56"/>
        <v>#VALUE!</v>
      </c>
      <c r="G1602" s="128" t="str">
        <f t="shared" si="57"/>
        <v>#VALUE!</v>
      </c>
      <c r="H1602" s="128" t="str">
        <f t="shared" si="58"/>
        <v>#VALUE!</v>
      </c>
      <c r="I1602" s="128" t="str">
        <f t="shared" si="59"/>
        <v>#VALUE!</v>
      </c>
      <c r="J1602" s="128" t="str">
        <f t="shared" si="60"/>
        <v>#VALUE!</v>
      </c>
      <c r="K1602" s="128" t="str">
        <f t="shared" si="61"/>
        <v>#VALUE!</v>
      </c>
      <c r="L1602" s="128" t="str">
        <f t="shared" si="62"/>
        <v>#VALUE!</v>
      </c>
      <c r="M1602" s="128" t="str">
        <f t="shared" si="63"/>
        <v>#VALUE!</v>
      </c>
      <c r="N1602" s="128" t="str">
        <f t="shared" si="64"/>
        <v>#VALUE!</v>
      </c>
      <c r="O1602" s="128" t="str">
        <f t="shared" si="65"/>
        <v>#VALUE!</v>
      </c>
      <c r="P1602" s="135" t="str">
        <f t="shared" si="12"/>
        <v>OPIOIDS</v>
      </c>
      <c r="Q1602" s="2" t="b">
        <v>0</v>
      </c>
      <c r="R1602" s="4" t="str">
        <f t="shared" si="54"/>
        <v>LOW</v>
      </c>
      <c r="S1602" s="3"/>
      <c r="T1602" s="136">
        <f t="shared" si="66"/>
        <v>44448</v>
      </c>
      <c r="U1602" s="4" t="str">
        <f t="shared" si="15"/>
        <v>DUE COMM</v>
      </c>
      <c r="V1602" s="4" t="str">
        <f t="shared" si="16"/>
        <v> </v>
      </c>
      <c r="W1602" s="123"/>
      <c r="X1602" s="123"/>
      <c r="Y1602" s="123"/>
      <c r="Z1602" s="123"/>
      <c r="AA1602" s="123"/>
      <c r="AB1602" s="123"/>
      <c r="AC1602" s="123"/>
      <c r="AD1602" s="123"/>
      <c r="AE1602" s="123"/>
    </row>
    <row r="1603">
      <c r="A1603" s="151">
        <v>15252.0</v>
      </c>
      <c r="B1603" s="131" t="s">
        <v>6461</v>
      </c>
      <c r="C1603" s="162" t="b">
        <v>1</v>
      </c>
      <c r="D1603" s="133">
        <v>44384.0</v>
      </c>
      <c r="E1603" s="128" t="str">
        <f t="shared" si="55"/>
        <v>#VALUE!</v>
      </c>
      <c r="F1603" s="128" t="str">
        <f t="shared" si="56"/>
        <v>#VALUE!</v>
      </c>
      <c r="G1603" s="128" t="str">
        <f t="shared" si="57"/>
        <v>#VALUE!</v>
      </c>
      <c r="H1603" s="128" t="str">
        <f t="shared" si="58"/>
        <v>#VALUE!</v>
      </c>
      <c r="I1603" s="128" t="str">
        <f t="shared" si="59"/>
        <v>#VALUE!</v>
      </c>
      <c r="J1603" s="128" t="str">
        <f t="shared" si="60"/>
        <v>#VALUE!</v>
      </c>
      <c r="K1603" s="128" t="str">
        <f t="shared" si="61"/>
        <v>#VALUE!</v>
      </c>
      <c r="L1603" s="128" t="str">
        <f t="shared" si="62"/>
        <v>#VALUE!</v>
      </c>
      <c r="M1603" s="128" t="str">
        <f t="shared" si="63"/>
        <v>#VALUE!</v>
      </c>
      <c r="N1603" s="128" t="str">
        <f t="shared" si="64"/>
        <v>#VALUE!</v>
      </c>
      <c r="O1603" s="128" t="str">
        <f t="shared" si="65"/>
        <v>#VALUE!</v>
      </c>
      <c r="P1603" s="4" t="str">
        <f t="shared" si="12"/>
        <v>NO RX</v>
      </c>
      <c r="Q1603" s="2" t="b">
        <v>0</v>
      </c>
      <c r="R1603" s="4" t="str">
        <f t="shared" si="54"/>
        <v>LOW</v>
      </c>
      <c r="S1603" s="3"/>
      <c r="T1603" s="136">
        <f t="shared" si="66"/>
        <v>44384</v>
      </c>
      <c r="U1603" s="4" t="str">
        <f t="shared" si="15"/>
        <v>DUE COMM</v>
      </c>
      <c r="V1603" s="4" t="str">
        <f t="shared" si="16"/>
        <v> </v>
      </c>
      <c r="W1603" s="123"/>
      <c r="X1603" s="123"/>
      <c r="Y1603" s="123"/>
      <c r="Z1603" s="123"/>
      <c r="AA1603" s="123"/>
      <c r="AB1603" s="123"/>
      <c r="AC1603" s="123"/>
      <c r="AD1603" s="123"/>
      <c r="AE1603" s="123"/>
    </row>
    <row r="1604">
      <c r="A1604" s="151">
        <v>15253.0</v>
      </c>
      <c r="B1604" s="131" t="s">
        <v>6570</v>
      </c>
      <c r="C1604" s="162" t="b">
        <v>1</v>
      </c>
      <c r="D1604" s="133">
        <v>44539.0</v>
      </c>
      <c r="E1604" s="128" t="str">
        <f t="shared" si="55"/>
        <v>#VALUE!</v>
      </c>
      <c r="F1604" s="128" t="str">
        <f t="shared" si="56"/>
        <v>#VALUE!</v>
      </c>
      <c r="G1604" s="128" t="str">
        <f t="shared" si="57"/>
        <v>#VALUE!</v>
      </c>
      <c r="H1604" s="128" t="str">
        <f t="shared" si="58"/>
        <v>#VALUE!</v>
      </c>
      <c r="I1604" s="128" t="str">
        <f t="shared" si="59"/>
        <v>#VALUE!</v>
      </c>
      <c r="J1604" s="128" t="str">
        <f t="shared" si="60"/>
        <v>#VALUE!</v>
      </c>
      <c r="K1604" s="128" t="str">
        <f t="shared" si="61"/>
        <v>#VALUE!</v>
      </c>
      <c r="L1604" s="128" t="str">
        <f t="shared" si="62"/>
        <v>#VALUE!</v>
      </c>
      <c r="M1604" s="128" t="str">
        <f t="shared" si="63"/>
        <v>#VALUE!</v>
      </c>
      <c r="N1604" s="128" t="str">
        <f t="shared" si="64"/>
        <v>#VALUE!</v>
      </c>
      <c r="O1604" s="128" t="str">
        <f t="shared" si="65"/>
        <v>#VALUE!</v>
      </c>
      <c r="P1604" s="4" t="str">
        <f t="shared" si="12"/>
        <v>NO RX</v>
      </c>
      <c r="Q1604" s="4" t="b">
        <v>1</v>
      </c>
      <c r="R1604" s="135" t="str">
        <f t="shared" si="54"/>
        <v>HIGH</v>
      </c>
      <c r="S1604" s="3">
        <v>44333.0</v>
      </c>
      <c r="T1604" s="136">
        <f t="shared" si="66"/>
        <v>44539</v>
      </c>
      <c r="U1604" s="4" t="str">
        <f t="shared" si="15"/>
        <v> </v>
      </c>
      <c r="V1604" s="4" t="str">
        <f t="shared" si="16"/>
        <v> </v>
      </c>
      <c r="W1604" s="123"/>
      <c r="X1604" s="123"/>
      <c r="Y1604" s="123"/>
      <c r="Z1604" s="123"/>
      <c r="AA1604" s="123"/>
      <c r="AB1604" s="123"/>
      <c r="AC1604" s="123"/>
      <c r="AD1604" s="123"/>
      <c r="AE1604" s="123"/>
    </row>
    <row r="1605">
      <c r="A1605" s="151">
        <v>15255.0</v>
      </c>
      <c r="B1605" s="134" t="s">
        <v>6761</v>
      </c>
      <c r="C1605" s="162" t="b">
        <v>1</v>
      </c>
      <c r="D1605" s="133">
        <v>44384.0</v>
      </c>
      <c r="E1605" s="128" t="str">
        <f t="shared" si="55"/>
        <v>#VALUE!</v>
      </c>
      <c r="F1605" s="128" t="str">
        <f t="shared" si="56"/>
        <v>#VALUE!</v>
      </c>
      <c r="G1605" s="128" t="str">
        <f t="shared" si="57"/>
        <v>#VALUE!</v>
      </c>
      <c r="H1605" s="128" t="str">
        <f t="shared" si="58"/>
        <v>#VALUE!</v>
      </c>
      <c r="I1605" s="128" t="str">
        <f t="shared" si="59"/>
        <v>#VALUE!</v>
      </c>
      <c r="J1605" s="128" t="str">
        <f t="shared" si="60"/>
        <v>#VALUE!</v>
      </c>
      <c r="K1605" s="128" t="str">
        <f t="shared" si="61"/>
        <v>#VALUE!</v>
      </c>
      <c r="L1605" s="128" t="str">
        <f t="shared" si="62"/>
        <v>#VALUE!</v>
      </c>
      <c r="M1605" s="128" t="str">
        <f t="shared" si="63"/>
        <v>#VALUE!</v>
      </c>
      <c r="N1605" s="128" t="str">
        <f t="shared" si="64"/>
        <v>#VALUE!</v>
      </c>
      <c r="O1605" s="128" t="str">
        <f t="shared" si="65"/>
        <v>#VALUE!</v>
      </c>
      <c r="P1605" s="4" t="str">
        <f t="shared" si="12"/>
        <v>NO RX</v>
      </c>
      <c r="Q1605" s="4" t="b">
        <v>0</v>
      </c>
      <c r="R1605" s="4" t="str">
        <f t="shared" si="54"/>
        <v>LOW</v>
      </c>
      <c r="S1605" s="3"/>
      <c r="T1605" s="136">
        <f t="shared" si="66"/>
        <v>44384</v>
      </c>
      <c r="U1605" s="4" t="str">
        <f t="shared" si="15"/>
        <v>DUE COMM</v>
      </c>
      <c r="V1605" s="4" t="str">
        <f t="shared" si="16"/>
        <v> </v>
      </c>
      <c r="W1605" s="123"/>
      <c r="X1605" s="123"/>
      <c r="Y1605" s="123"/>
      <c r="Z1605" s="123"/>
      <c r="AA1605" s="123"/>
      <c r="AB1605" s="123"/>
      <c r="AC1605" s="123"/>
      <c r="AD1605" s="123"/>
      <c r="AE1605" s="123"/>
    </row>
    <row r="1606">
      <c r="A1606" s="155">
        <v>15261.0</v>
      </c>
      <c r="B1606" s="4" t="s">
        <v>6625</v>
      </c>
      <c r="C1606" s="161" t="b">
        <v>0</v>
      </c>
      <c r="D1606" s="3" t="s">
        <v>6461</v>
      </c>
      <c r="E1606" s="128" t="str">
        <f t="shared" si="55"/>
        <v>#VALUE!</v>
      </c>
      <c r="F1606" s="128" t="str">
        <f t="shared" si="56"/>
        <v>#VALUE!</v>
      </c>
      <c r="G1606" s="128" t="str">
        <f t="shared" si="57"/>
        <v>#VALUE!</v>
      </c>
      <c r="H1606" s="128" t="str">
        <f t="shared" si="58"/>
        <v>#VALUE!</v>
      </c>
      <c r="I1606" s="128" t="str">
        <f t="shared" si="59"/>
        <v>#VALUE!</v>
      </c>
      <c r="J1606" s="128" t="str">
        <f t="shared" si="60"/>
        <v>#VALUE!</v>
      </c>
      <c r="K1606" s="128" t="str">
        <f t="shared" si="61"/>
        <v>#VALUE!</v>
      </c>
      <c r="L1606" s="128" t="str">
        <f t="shared" si="62"/>
        <v>#VALUE!</v>
      </c>
      <c r="M1606" s="128" t="str">
        <f t="shared" si="63"/>
        <v>#VALUE!</v>
      </c>
      <c r="N1606" s="128" t="str">
        <f t="shared" si="64"/>
        <v>#VALUE!</v>
      </c>
      <c r="O1606" s="128" t="str">
        <f t="shared" si="65"/>
        <v>#VALUE!</v>
      </c>
      <c r="P1606" s="4" t="str">
        <f t="shared" si="12"/>
        <v>NO RX</v>
      </c>
      <c r="Q1606" s="4" t="b">
        <v>0</v>
      </c>
      <c r="R1606" s="4" t="str">
        <f t="shared" si="54"/>
        <v>LOW</v>
      </c>
      <c r="S1606" s="3"/>
      <c r="T1606" s="3" t="str">
        <f t="shared" si="66"/>
        <v> - </v>
      </c>
      <c r="U1606" s="4" t="str">
        <f t="shared" si="15"/>
        <v>DUE COMM</v>
      </c>
      <c r="V1606" s="4" t="str">
        <f t="shared" si="16"/>
        <v> </v>
      </c>
      <c r="W1606" s="123"/>
      <c r="X1606" s="123"/>
      <c r="Y1606" s="123"/>
      <c r="Z1606" s="123"/>
      <c r="AA1606" s="123"/>
      <c r="AB1606" s="123"/>
      <c r="AC1606" s="123"/>
      <c r="AD1606" s="123"/>
      <c r="AE1606" s="123"/>
    </row>
    <row r="1607">
      <c r="A1607" s="130">
        <v>15262.0</v>
      </c>
      <c r="B1607" s="131" t="s">
        <v>6651</v>
      </c>
      <c r="C1607" s="162" t="b">
        <v>1</v>
      </c>
      <c r="D1607" s="133">
        <v>44384.0</v>
      </c>
      <c r="E1607" s="128" t="str">
        <f t="shared" si="55"/>
        <v>#VALUE!</v>
      </c>
      <c r="F1607" s="128" t="str">
        <f t="shared" si="56"/>
        <v>#VALUE!</v>
      </c>
      <c r="G1607" s="134" t="str">
        <f t="shared" si="57"/>
        <v>OPI RX</v>
      </c>
      <c r="H1607" s="128" t="str">
        <f t="shared" si="58"/>
        <v>#VALUE!</v>
      </c>
      <c r="I1607" s="128" t="str">
        <f t="shared" si="59"/>
        <v>#VALUE!</v>
      </c>
      <c r="J1607" s="128" t="str">
        <f t="shared" si="60"/>
        <v>#VALUE!</v>
      </c>
      <c r="K1607" s="128" t="str">
        <f t="shared" si="61"/>
        <v>#VALUE!</v>
      </c>
      <c r="L1607" s="128" t="str">
        <f t="shared" si="62"/>
        <v>#VALUE!</v>
      </c>
      <c r="M1607" s="128" t="str">
        <f t="shared" si="63"/>
        <v>#VALUE!</v>
      </c>
      <c r="N1607" s="128" t="str">
        <f t="shared" si="64"/>
        <v>#VALUE!</v>
      </c>
      <c r="O1607" s="128" t="str">
        <f t="shared" si="65"/>
        <v>#VALUE!</v>
      </c>
      <c r="P1607" s="135" t="str">
        <f t="shared" si="12"/>
        <v>OPIOIDS</v>
      </c>
      <c r="Q1607" s="4" t="b">
        <v>0</v>
      </c>
      <c r="R1607" s="4" t="str">
        <f t="shared" si="54"/>
        <v>LOW</v>
      </c>
      <c r="S1607" s="3"/>
      <c r="T1607" s="136">
        <f t="shared" si="66"/>
        <v>44384</v>
      </c>
      <c r="U1607" s="4" t="str">
        <f t="shared" si="15"/>
        <v>DUE COMM</v>
      </c>
      <c r="V1607" s="4" t="str">
        <f t="shared" si="16"/>
        <v> </v>
      </c>
      <c r="W1607" s="123"/>
      <c r="X1607" s="123"/>
      <c r="Y1607" s="123"/>
      <c r="Z1607" s="123"/>
      <c r="AA1607" s="123"/>
      <c r="AB1607" s="123"/>
      <c r="AC1607" s="123"/>
      <c r="AD1607" s="123"/>
      <c r="AE1607" s="123"/>
    </row>
    <row r="1608">
      <c r="A1608" s="155">
        <v>15265.0</v>
      </c>
      <c r="B1608" s="4" t="s">
        <v>6482</v>
      </c>
      <c r="C1608" s="161" t="b">
        <v>0</v>
      </c>
      <c r="D1608" s="3" t="s">
        <v>6461</v>
      </c>
      <c r="E1608" s="128" t="str">
        <f t="shared" si="55"/>
        <v>#VALUE!</v>
      </c>
      <c r="F1608" s="134" t="str">
        <f t="shared" si="56"/>
        <v>OPI RX</v>
      </c>
      <c r="G1608" s="128" t="str">
        <f t="shared" si="57"/>
        <v>#VALUE!</v>
      </c>
      <c r="H1608" s="128" t="str">
        <f t="shared" si="58"/>
        <v>#VALUE!</v>
      </c>
      <c r="I1608" s="128" t="str">
        <f t="shared" si="59"/>
        <v>#VALUE!</v>
      </c>
      <c r="J1608" s="128" t="str">
        <f t="shared" si="60"/>
        <v>#VALUE!</v>
      </c>
      <c r="K1608" s="128" t="str">
        <f t="shared" si="61"/>
        <v>#VALUE!</v>
      </c>
      <c r="L1608" s="128" t="str">
        <f t="shared" si="62"/>
        <v>#VALUE!</v>
      </c>
      <c r="M1608" s="128" t="str">
        <f t="shared" si="63"/>
        <v>#VALUE!</v>
      </c>
      <c r="N1608" s="128" t="str">
        <f t="shared" si="64"/>
        <v>#VALUE!</v>
      </c>
      <c r="O1608" s="128" t="str">
        <f t="shared" si="65"/>
        <v>#VALUE!</v>
      </c>
      <c r="P1608" s="135" t="str">
        <f t="shared" si="12"/>
        <v>OPIOIDS</v>
      </c>
      <c r="Q1608" s="4" t="b">
        <v>1</v>
      </c>
      <c r="R1608" s="135" t="str">
        <f t="shared" si="54"/>
        <v>HIGH</v>
      </c>
      <c r="S1608" s="3"/>
      <c r="T1608" s="3" t="str">
        <f t="shared" si="66"/>
        <v> - </v>
      </c>
      <c r="U1608" s="4" t="str">
        <f t="shared" si="15"/>
        <v>DUE COMM</v>
      </c>
      <c r="V1608" s="4" t="str">
        <f t="shared" si="16"/>
        <v> </v>
      </c>
      <c r="W1608" s="123"/>
      <c r="X1608" s="123"/>
      <c r="Y1608" s="123"/>
      <c r="Z1608" s="123"/>
      <c r="AA1608" s="123"/>
      <c r="AB1608" s="123"/>
      <c r="AC1608" s="123"/>
      <c r="AD1608" s="123"/>
      <c r="AE1608" s="123"/>
    </row>
    <row r="1609">
      <c r="A1609" s="130">
        <v>15279.0</v>
      </c>
      <c r="B1609" s="131" t="s">
        <v>6461</v>
      </c>
      <c r="C1609" s="162" t="b">
        <v>1</v>
      </c>
      <c r="D1609" s="133">
        <v>44384.0</v>
      </c>
      <c r="E1609" s="128" t="str">
        <f t="shared" si="55"/>
        <v>#VALUE!</v>
      </c>
      <c r="F1609" s="128" t="str">
        <f t="shared" si="56"/>
        <v>#VALUE!</v>
      </c>
      <c r="G1609" s="128" t="str">
        <f t="shared" si="57"/>
        <v>#VALUE!</v>
      </c>
      <c r="H1609" s="128" t="str">
        <f t="shared" si="58"/>
        <v>#VALUE!</v>
      </c>
      <c r="I1609" s="128" t="str">
        <f t="shared" si="59"/>
        <v>#VALUE!</v>
      </c>
      <c r="J1609" s="128" t="str">
        <f t="shared" si="60"/>
        <v>#VALUE!</v>
      </c>
      <c r="K1609" s="128" t="str">
        <f t="shared" si="61"/>
        <v>#VALUE!</v>
      </c>
      <c r="L1609" s="128" t="str">
        <f t="shared" si="62"/>
        <v>#VALUE!</v>
      </c>
      <c r="M1609" s="128" t="str">
        <f t="shared" si="63"/>
        <v>#VALUE!</v>
      </c>
      <c r="N1609" s="128" t="str">
        <f t="shared" si="64"/>
        <v>#VALUE!</v>
      </c>
      <c r="O1609" s="128" t="str">
        <f t="shared" si="65"/>
        <v>#VALUE!</v>
      </c>
      <c r="P1609" s="4" t="str">
        <f t="shared" si="12"/>
        <v>NO RX</v>
      </c>
      <c r="Q1609" s="2" t="b">
        <v>0</v>
      </c>
      <c r="R1609" s="4" t="str">
        <f t="shared" si="54"/>
        <v>LOW</v>
      </c>
      <c r="S1609" s="3"/>
      <c r="T1609" s="136">
        <f t="shared" si="66"/>
        <v>44384</v>
      </c>
      <c r="U1609" s="4" t="str">
        <f t="shared" si="15"/>
        <v>DUE COMM</v>
      </c>
      <c r="V1609" s="4" t="str">
        <f t="shared" si="16"/>
        <v> </v>
      </c>
      <c r="W1609" s="123"/>
      <c r="X1609" s="123"/>
      <c r="Y1609" s="123"/>
      <c r="Z1609" s="123"/>
      <c r="AA1609" s="123"/>
      <c r="AB1609" s="123"/>
      <c r="AC1609" s="123"/>
      <c r="AD1609" s="123"/>
      <c r="AE1609" s="123"/>
    </row>
    <row r="1610">
      <c r="A1610" s="155">
        <v>15281.0</v>
      </c>
      <c r="B1610" s="4" t="s">
        <v>6461</v>
      </c>
      <c r="C1610" s="161" t="b">
        <v>0</v>
      </c>
      <c r="D1610" s="3" t="s">
        <v>6461</v>
      </c>
      <c r="E1610" s="128" t="str">
        <f t="shared" si="55"/>
        <v>#VALUE!</v>
      </c>
      <c r="F1610" s="128" t="str">
        <f t="shared" si="56"/>
        <v>#VALUE!</v>
      </c>
      <c r="G1610" s="128" t="str">
        <f t="shared" si="57"/>
        <v>#VALUE!</v>
      </c>
      <c r="H1610" s="128" t="str">
        <f t="shared" si="58"/>
        <v>#VALUE!</v>
      </c>
      <c r="I1610" s="128" t="str">
        <f t="shared" si="59"/>
        <v>#VALUE!</v>
      </c>
      <c r="J1610" s="128" t="str">
        <f t="shared" si="60"/>
        <v>#VALUE!</v>
      </c>
      <c r="K1610" s="128" t="str">
        <f t="shared" si="61"/>
        <v>#VALUE!</v>
      </c>
      <c r="L1610" s="128" t="str">
        <f t="shared" si="62"/>
        <v>#VALUE!</v>
      </c>
      <c r="M1610" s="128" t="str">
        <f t="shared" si="63"/>
        <v>#VALUE!</v>
      </c>
      <c r="N1610" s="128" t="str">
        <f t="shared" si="64"/>
        <v>#VALUE!</v>
      </c>
      <c r="O1610" s="128" t="str">
        <f t="shared" si="65"/>
        <v>#VALUE!</v>
      </c>
      <c r="P1610" s="4" t="str">
        <f t="shared" si="12"/>
        <v>NO RX</v>
      </c>
      <c r="Q1610" s="4" t="b">
        <v>0</v>
      </c>
      <c r="R1610" s="4" t="str">
        <f t="shared" si="54"/>
        <v>LOW</v>
      </c>
      <c r="S1610" s="3"/>
      <c r="T1610" s="3" t="str">
        <f t="shared" si="66"/>
        <v> - </v>
      </c>
      <c r="U1610" s="4" t="str">
        <f t="shared" si="15"/>
        <v>DUE COMM</v>
      </c>
      <c r="V1610" s="4" t="str">
        <f t="shared" si="16"/>
        <v> </v>
      </c>
      <c r="W1610" s="123"/>
      <c r="X1610" s="123"/>
      <c r="Y1610" s="123"/>
      <c r="Z1610" s="123"/>
      <c r="AA1610" s="123"/>
      <c r="AB1610" s="123"/>
      <c r="AC1610" s="123"/>
      <c r="AD1610" s="123"/>
      <c r="AE1610" s="123"/>
    </row>
    <row r="1611">
      <c r="A1611" s="151">
        <v>15285.0</v>
      </c>
      <c r="B1611" s="134" t="s">
        <v>6477</v>
      </c>
      <c r="C1611" s="162" t="b">
        <v>1</v>
      </c>
      <c r="D1611" s="133">
        <v>44384.0</v>
      </c>
      <c r="E1611" s="128" t="str">
        <f t="shared" si="55"/>
        <v>#VALUE!</v>
      </c>
      <c r="F1611" s="128" t="str">
        <f t="shared" si="56"/>
        <v>#VALUE!</v>
      </c>
      <c r="G1611" s="128" t="str">
        <f t="shared" si="57"/>
        <v>#VALUE!</v>
      </c>
      <c r="H1611" s="128" t="str">
        <f t="shared" si="58"/>
        <v>#VALUE!</v>
      </c>
      <c r="I1611" s="128" t="str">
        <f t="shared" si="59"/>
        <v>#VALUE!</v>
      </c>
      <c r="J1611" s="128" t="str">
        <f t="shared" si="60"/>
        <v>#VALUE!</v>
      </c>
      <c r="K1611" s="128" t="str">
        <f t="shared" si="61"/>
        <v>#VALUE!</v>
      </c>
      <c r="L1611" s="128" t="str">
        <f t="shared" si="62"/>
        <v>#VALUE!</v>
      </c>
      <c r="M1611" s="128" t="str">
        <f t="shared" si="63"/>
        <v>#VALUE!</v>
      </c>
      <c r="N1611" s="128" t="str">
        <f t="shared" si="64"/>
        <v>#VALUE!</v>
      </c>
      <c r="O1611" s="128" t="str">
        <f t="shared" si="65"/>
        <v>#VALUE!</v>
      </c>
      <c r="P1611" s="4" t="str">
        <f t="shared" si="12"/>
        <v>NO RX</v>
      </c>
      <c r="Q1611" s="4" t="b">
        <v>0</v>
      </c>
      <c r="R1611" s="4" t="str">
        <f t="shared" si="54"/>
        <v>LOW</v>
      </c>
      <c r="S1611" s="3"/>
      <c r="T1611" s="136">
        <f t="shared" si="66"/>
        <v>44384</v>
      </c>
      <c r="U1611" s="4" t="str">
        <f t="shared" si="15"/>
        <v>DUE COMM</v>
      </c>
      <c r="V1611" s="4" t="str">
        <f t="shared" si="16"/>
        <v> </v>
      </c>
      <c r="W1611" s="123"/>
      <c r="X1611" s="123"/>
      <c r="Y1611" s="123"/>
      <c r="Z1611" s="123"/>
      <c r="AA1611" s="123"/>
      <c r="AB1611" s="123"/>
      <c r="AC1611" s="123"/>
      <c r="AD1611" s="123"/>
      <c r="AE1611" s="123"/>
    </row>
    <row r="1612">
      <c r="A1612" s="130">
        <v>15298.0</v>
      </c>
      <c r="B1612" s="131" t="s">
        <v>6489</v>
      </c>
      <c r="C1612" s="141" t="b">
        <v>1</v>
      </c>
      <c r="D1612" s="133">
        <v>44477.0</v>
      </c>
      <c r="E1612" s="128" t="str">
        <f t="shared" si="55"/>
        <v>#VALUE!</v>
      </c>
      <c r="F1612" s="128" t="str">
        <f t="shared" si="56"/>
        <v>#VALUE!</v>
      </c>
      <c r="G1612" s="134" t="str">
        <f t="shared" si="57"/>
        <v>OPI RX</v>
      </c>
      <c r="H1612" s="128" t="str">
        <f t="shared" si="58"/>
        <v>#VALUE!</v>
      </c>
      <c r="I1612" s="128" t="str">
        <f t="shared" si="59"/>
        <v>#VALUE!</v>
      </c>
      <c r="J1612" s="128" t="str">
        <f t="shared" si="60"/>
        <v>#VALUE!</v>
      </c>
      <c r="K1612" s="128" t="str">
        <f t="shared" si="61"/>
        <v>#VALUE!</v>
      </c>
      <c r="L1612" s="128" t="str">
        <f t="shared" si="62"/>
        <v>#VALUE!</v>
      </c>
      <c r="M1612" s="128" t="str">
        <f t="shared" si="63"/>
        <v>#VALUE!</v>
      </c>
      <c r="N1612" s="128" t="str">
        <f t="shared" si="64"/>
        <v>#VALUE!</v>
      </c>
      <c r="O1612" s="128" t="str">
        <f t="shared" si="65"/>
        <v>#VALUE!</v>
      </c>
      <c r="P1612" s="135" t="str">
        <f t="shared" si="12"/>
        <v>OPIOIDS</v>
      </c>
      <c r="Q1612" s="4" t="b">
        <v>1</v>
      </c>
      <c r="R1612" s="135" t="str">
        <f t="shared" si="54"/>
        <v>HIGH</v>
      </c>
      <c r="S1612" s="3">
        <v>44356.0</v>
      </c>
      <c r="T1612" s="136">
        <f t="shared" si="66"/>
        <v>44477</v>
      </c>
      <c r="U1612" s="4" t="str">
        <f t="shared" si="15"/>
        <v> </v>
      </c>
      <c r="V1612" s="4" t="str">
        <f t="shared" si="16"/>
        <v> </v>
      </c>
      <c r="W1612" s="123"/>
      <c r="X1612" s="123"/>
      <c r="Y1612" s="123"/>
      <c r="Z1612" s="123"/>
      <c r="AA1612" s="123"/>
      <c r="AB1612" s="123"/>
      <c r="AC1612" s="123"/>
      <c r="AD1612" s="123"/>
      <c r="AE1612" s="123"/>
    </row>
    <row r="1613">
      <c r="A1613" s="130">
        <v>15302.0</v>
      </c>
      <c r="B1613" s="131" t="s">
        <v>6461</v>
      </c>
      <c r="C1613" s="162" t="b">
        <v>1</v>
      </c>
      <c r="D1613" s="133">
        <v>44384.0</v>
      </c>
      <c r="E1613" s="128" t="str">
        <f t="shared" si="55"/>
        <v>#VALUE!</v>
      </c>
      <c r="F1613" s="128" t="str">
        <f t="shared" si="56"/>
        <v>#VALUE!</v>
      </c>
      <c r="G1613" s="128" t="str">
        <f t="shared" si="57"/>
        <v>#VALUE!</v>
      </c>
      <c r="H1613" s="128" t="str">
        <f t="shared" si="58"/>
        <v>#VALUE!</v>
      </c>
      <c r="I1613" s="128" t="str">
        <f t="shared" si="59"/>
        <v>#VALUE!</v>
      </c>
      <c r="J1613" s="128" t="str">
        <f t="shared" si="60"/>
        <v>#VALUE!</v>
      </c>
      <c r="K1613" s="128" t="str">
        <f t="shared" si="61"/>
        <v>#VALUE!</v>
      </c>
      <c r="L1613" s="128" t="str">
        <f t="shared" si="62"/>
        <v>#VALUE!</v>
      </c>
      <c r="M1613" s="128" t="str">
        <f t="shared" si="63"/>
        <v>#VALUE!</v>
      </c>
      <c r="N1613" s="128" t="str">
        <f t="shared" si="64"/>
        <v>#VALUE!</v>
      </c>
      <c r="O1613" s="128" t="str">
        <f t="shared" si="65"/>
        <v>#VALUE!</v>
      </c>
      <c r="P1613" s="4" t="str">
        <f t="shared" si="12"/>
        <v>NO RX</v>
      </c>
      <c r="Q1613" s="4" t="b">
        <v>0</v>
      </c>
      <c r="R1613" s="4" t="str">
        <f t="shared" si="54"/>
        <v>LOW</v>
      </c>
      <c r="S1613" s="3"/>
      <c r="T1613" s="136">
        <f t="shared" si="66"/>
        <v>44384</v>
      </c>
      <c r="U1613" s="4" t="str">
        <f t="shared" si="15"/>
        <v>DUE COMM</v>
      </c>
      <c r="V1613" s="4" t="str">
        <f t="shared" si="16"/>
        <v> </v>
      </c>
      <c r="W1613" s="123"/>
      <c r="X1613" s="123"/>
      <c r="Y1613" s="123"/>
      <c r="Z1613" s="123"/>
      <c r="AA1613" s="123"/>
      <c r="AB1613" s="123"/>
      <c r="AC1613" s="123"/>
      <c r="AD1613" s="123"/>
      <c r="AE1613" s="123"/>
    </row>
    <row r="1614">
      <c r="A1614" s="151">
        <v>15313.0</v>
      </c>
      <c r="B1614" s="134" t="s">
        <v>6461</v>
      </c>
      <c r="C1614" s="162" t="b">
        <v>1</v>
      </c>
      <c r="D1614" s="133">
        <v>44384.0</v>
      </c>
      <c r="E1614" s="128" t="str">
        <f t="shared" si="55"/>
        <v>#VALUE!</v>
      </c>
      <c r="F1614" s="128" t="str">
        <f t="shared" si="56"/>
        <v>#VALUE!</v>
      </c>
      <c r="G1614" s="128" t="str">
        <f t="shared" si="57"/>
        <v>#VALUE!</v>
      </c>
      <c r="H1614" s="128" t="str">
        <f t="shared" si="58"/>
        <v>#VALUE!</v>
      </c>
      <c r="I1614" s="128" t="str">
        <f t="shared" si="59"/>
        <v>#VALUE!</v>
      </c>
      <c r="J1614" s="128" t="str">
        <f t="shared" si="60"/>
        <v>#VALUE!</v>
      </c>
      <c r="K1614" s="128" t="str">
        <f t="shared" si="61"/>
        <v>#VALUE!</v>
      </c>
      <c r="L1614" s="128" t="str">
        <f t="shared" si="62"/>
        <v>#VALUE!</v>
      </c>
      <c r="M1614" s="128" t="str">
        <f t="shared" si="63"/>
        <v>#VALUE!</v>
      </c>
      <c r="N1614" s="128" t="str">
        <f t="shared" si="64"/>
        <v>#VALUE!</v>
      </c>
      <c r="O1614" s="128" t="str">
        <f t="shared" si="65"/>
        <v>#VALUE!</v>
      </c>
      <c r="P1614" s="4" t="str">
        <f t="shared" si="12"/>
        <v>NO RX</v>
      </c>
      <c r="Q1614" s="4" t="b">
        <v>0</v>
      </c>
      <c r="R1614" s="4" t="str">
        <f t="shared" si="54"/>
        <v>LOW</v>
      </c>
      <c r="S1614" s="3"/>
      <c r="T1614" s="136">
        <f t="shared" si="66"/>
        <v>44384</v>
      </c>
      <c r="U1614" s="4" t="str">
        <f t="shared" si="15"/>
        <v>DUE COMM</v>
      </c>
      <c r="V1614" s="4" t="str">
        <f t="shared" si="16"/>
        <v> </v>
      </c>
      <c r="W1614" s="123"/>
      <c r="X1614" s="123"/>
      <c r="Y1614" s="123"/>
      <c r="Z1614" s="123"/>
      <c r="AA1614" s="123"/>
      <c r="AB1614" s="123"/>
      <c r="AC1614" s="123"/>
      <c r="AD1614" s="123"/>
      <c r="AE1614" s="123"/>
    </row>
    <row r="1615">
      <c r="A1615" s="151">
        <v>15316.0</v>
      </c>
      <c r="B1615" s="134" t="s">
        <v>6477</v>
      </c>
      <c r="C1615" s="162" t="b">
        <v>1</v>
      </c>
      <c r="D1615" s="133">
        <v>44384.0</v>
      </c>
      <c r="E1615" s="128" t="str">
        <f t="shared" si="55"/>
        <v>#VALUE!</v>
      </c>
      <c r="F1615" s="128" t="str">
        <f t="shared" si="56"/>
        <v>#VALUE!</v>
      </c>
      <c r="G1615" s="128" t="str">
        <f t="shared" si="57"/>
        <v>#VALUE!</v>
      </c>
      <c r="H1615" s="128" t="str">
        <f t="shared" si="58"/>
        <v>#VALUE!</v>
      </c>
      <c r="I1615" s="128" t="str">
        <f t="shared" si="59"/>
        <v>#VALUE!</v>
      </c>
      <c r="J1615" s="128" t="str">
        <f t="shared" si="60"/>
        <v>#VALUE!</v>
      </c>
      <c r="K1615" s="128" t="str">
        <f t="shared" si="61"/>
        <v>#VALUE!</v>
      </c>
      <c r="L1615" s="128" t="str">
        <f t="shared" si="62"/>
        <v>#VALUE!</v>
      </c>
      <c r="M1615" s="128" t="str">
        <f t="shared" si="63"/>
        <v>#VALUE!</v>
      </c>
      <c r="N1615" s="128" t="str">
        <f t="shared" si="64"/>
        <v>#VALUE!</v>
      </c>
      <c r="O1615" s="128" t="str">
        <f t="shared" si="65"/>
        <v>#VALUE!</v>
      </c>
      <c r="P1615" s="4" t="str">
        <f t="shared" si="12"/>
        <v>NO RX</v>
      </c>
      <c r="Q1615" s="4" t="b">
        <v>0</v>
      </c>
      <c r="R1615" s="4" t="str">
        <f t="shared" si="54"/>
        <v>LOW</v>
      </c>
      <c r="S1615" s="3"/>
      <c r="T1615" s="136">
        <f t="shared" si="66"/>
        <v>44384</v>
      </c>
      <c r="U1615" s="4" t="str">
        <f t="shared" si="15"/>
        <v>DUE COMM</v>
      </c>
      <c r="V1615" s="4" t="str">
        <f t="shared" si="16"/>
        <v> </v>
      </c>
      <c r="W1615" s="123"/>
      <c r="X1615" s="123"/>
      <c r="Y1615" s="123"/>
      <c r="Z1615" s="123"/>
      <c r="AA1615" s="123"/>
      <c r="AB1615" s="123"/>
      <c r="AC1615" s="123"/>
      <c r="AD1615" s="123"/>
      <c r="AE1615" s="123"/>
    </row>
    <row r="1616">
      <c r="A1616" s="151">
        <v>15318.0</v>
      </c>
      <c r="B1616" s="134" t="s">
        <v>6461</v>
      </c>
      <c r="C1616" s="162" t="b">
        <v>1</v>
      </c>
      <c r="D1616" s="133">
        <v>44405.0</v>
      </c>
      <c r="E1616" s="128" t="str">
        <f t="shared" si="55"/>
        <v>#VALUE!</v>
      </c>
      <c r="F1616" s="128" t="str">
        <f t="shared" si="56"/>
        <v>#VALUE!</v>
      </c>
      <c r="G1616" s="128" t="str">
        <f t="shared" si="57"/>
        <v>#VALUE!</v>
      </c>
      <c r="H1616" s="128" t="str">
        <f t="shared" si="58"/>
        <v>#VALUE!</v>
      </c>
      <c r="I1616" s="128" t="str">
        <f t="shared" si="59"/>
        <v>#VALUE!</v>
      </c>
      <c r="J1616" s="128" t="str">
        <f t="shared" si="60"/>
        <v>#VALUE!</v>
      </c>
      <c r="K1616" s="128" t="str">
        <f t="shared" si="61"/>
        <v>#VALUE!</v>
      </c>
      <c r="L1616" s="128" t="str">
        <f t="shared" si="62"/>
        <v>#VALUE!</v>
      </c>
      <c r="M1616" s="128" t="str">
        <f t="shared" si="63"/>
        <v>#VALUE!</v>
      </c>
      <c r="N1616" s="128" t="str">
        <f t="shared" si="64"/>
        <v>#VALUE!</v>
      </c>
      <c r="O1616" s="128" t="str">
        <f t="shared" si="65"/>
        <v>#VALUE!</v>
      </c>
      <c r="P1616" s="4" t="str">
        <f t="shared" si="12"/>
        <v>NO RX</v>
      </c>
      <c r="Q1616" s="4" t="b">
        <v>0</v>
      </c>
      <c r="R1616" s="4" t="str">
        <f t="shared" si="54"/>
        <v>LOW</v>
      </c>
      <c r="S1616" s="3"/>
      <c r="T1616" s="136">
        <f t="shared" si="66"/>
        <v>44405</v>
      </c>
      <c r="U1616" s="4" t="str">
        <f t="shared" si="15"/>
        <v>DUE COMM</v>
      </c>
      <c r="V1616" s="4" t="str">
        <f t="shared" si="16"/>
        <v> </v>
      </c>
      <c r="W1616" s="123"/>
      <c r="X1616" s="123"/>
      <c r="Y1616" s="123"/>
      <c r="Z1616" s="123"/>
      <c r="AA1616" s="123"/>
      <c r="AB1616" s="123"/>
      <c r="AC1616" s="123"/>
      <c r="AD1616" s="123"/>
      <c r="AE1616" s="123"/>
    </row>
    <row r="1617">
      <c r="A1617" s="151">
        <v>15322.0</v>
      </c>
      <c r="B1617" s="131" t="s">
        <v>6461</v>
      </c>
      <c r="C1617" s="162" t="b">
        <v>1</v>
      </c>
      <c r="D1617" s="140">
        <v>44578.0</v>
      </c>
      <c r="E1617" s="128" t="str">
        <f t="shared" si="55"/>
        <v>#VALUE!</v>
      </c>
      <c r="F1617" s="128" t="str">
        <f t="shared" si="56"/>
        <v>#VALUE!</v>
      </c>
      <c r="G1617" s="128" t="str">
        <f t="shared" si="57"/>
        <v>#VALUE!</v>
      </c>
      <c r="H1617" s="128" t="str">
        <f t="shared" si="58"/>
        <v>#VALUE!</v>
      </c>
      <c r="I1617" s="128" t="str">
        <f t="shared" si="59"/>
        <v>#VALUE!</v>
      </c>
      <c r="J1617" s="128" t="str">
        <f t="shared" si="60"/>
        <v>#VALUE!</v>
      </c>
      <c r="K1617" s="128" t="str">
        <f t="shared" si="61"/>
        <v>#VALUE!</v>
      </c>
      <c r="L1617" s="128" t="str">
        <f t="shared" si="62"/>
        <v>#VALUE!</v>
      </c>
      <c r="M1617" s="128" t="str">
        <f t="shared" si="63"/>
        <v>#VALUE!</v>
      </c>
      <c r="N1617" s="128" t="str">
        <f t="shared" si="64"/>
        <v>#VALUE!</v>
      </c>
      <c r="O1617" s="128" t="str">
        <f t="shared" si="65"/>
        <v>#VALUE!</v>
      </c>
      <c r="P1617" s="4" t="str">
        <f t="shared" si="12"/>
        <v>NO RX</v>
      </c>
      <c r="Q1617" s="4" t="b">
        <v>0</v>
      </c>
      <c r="R1617" s="4" t="str">
        <f t="shared" si="54"/>
        <v>LOW</v>
      </c>
      <c r="S1617" s="3"/>
      <c r="T1617" s="136">
        <f t="shared" si="66"/>
        <v>44578</v>
      </c>
      <c r="U1617" s="4" t="str">
        <f t="shared" si="15"/>
        <v>DUE COMM</v>
      </c>
      <c r="V1617" s="4" t="str">
        <f t="shared" si="16"/>
        <v> </v>
      </c>
      <c r="W1617" s="123"/>
      <c r="X1617" s="123"/>
      <c r="Y1617" s="123"/>
      <c r="Z1617" s="123"/>
      <c r="AA1617" s="123"/>
      <c r="AB1617" s="123"/>
      <c r="AC1617" s="123"/>
      <c r="AD1617" s="123"/>
      <c r="AE1617" s="123"/>
    </row>
    <row r="1618">
      <c r="A1618" s="151">
        <v>15325.0</v>
      </c>
      <c r="B1618" s="134" t="s">
        <v>6972</v>
      </c>
      <c r="C1618" s="162" t="b">
        <v>1</v>
      </c>
      <c r="D1618" s="133">
        <v>44384.0</v>
      </c>
      <c r="E1618" s="128" t="str">
        <f t="shared" si="55"/>
        <v>#VALUE!</v>
      </c>
      <c r="F1618" s="128" t="str">
        <f t="shared" si="56"/>
        <v>#VALUE!</v>
      </c>
      <c r="G1618" s="128" t="str">
        <f t="shared" si="57"/>
        <v>#VALUE!</v>
      </c>
      <c r="H1618" s="128" t="str">
        <f t="shared" si="58"/>
        <v>#VALUE!</v>
      </c>
      <c r="I1618" s="128" t="str">
        <f t="shared" si="59"/>
        <v>#VALUE!</v>
      </c>
      <c r="J1618" s="128" t="str">
        <f t="shared" si="60"/>
        <v>#VALUE!</v>
      </c>
      <c r="K1618" s="128" t="str">
        <f t="shared" si="61"/>
        <v>#VALUE!</v>
      </c>
      <c r="L1618" s="128" t="str">
        <f t="shared" si="62"/>
        <v>#VALUE!</v>
      </c>
      <c r="M1618" s="128" t="str">
        <f t="shared" si="63"/>
        <v>#VALUE!</v>
      </c>
      <c r="N1618" s="128" t="str">
        <f t="shared" si="64"/>
        <v>#VALUE!</v>
      </c>
      <c r="O1618" s="128" t="str">
        <f t="shared" si="65"/>
        <v>#VALUE!</v>
      </c>
      <c r="P1618" s="4" t="str">
        <f t="shared" si="12"/>
        <v>NO RX</v>
      </c>
      <c r="Q1618" s="2" t="b">
        <v>0</v>
      </c>
      <c r="R1618" s="4" t="str">
        <f t="shared" si="54"/>
        <v>LOW</v>
      </c>
      <c r="S1618" s="3"/>
      <c r="T1618" s="136">
        <f t="shared" si="66"/>
        <v>44384</v>
      </c>
      <c r="U1618" s="4" t="str">
        <f t="shared" si="15"/>
        <v>DUE COMM</v>
      </c>
      <c r="V1618" s="4" t="str">
        <f t="shared" si="16"/>
        <v> </v>
      </c>
      <c r="W1618" s="123"/>
      <c r="X1618" s="123"/>
      <c r="Y1618" s="123"/>
      <c r="Z1618" s="123"/>
      <c r="AA1618" s="123"/>
      <c r="AB1618" s="123"/>
      <c r="AC1618" s="123"/>
      <c r="AD1618" s="123"/>
      <c r="AE1618" s="123"/>
    </row>
    <row r="1619">
      <c r="A1619" s="151">
        <v>15326.0</v>
      </c>
      <c r="B1619" s="134" t="s">
        <v>6973</v>
      </c>
      <c r="C1619" s="141" t="b">
        <v>1</v>
      </c>
      <c r="D1619" s="140">
        <v>44578.0</v>
      </c>
      <c r="E1619" s="128" t="str">
        <f t="shared" si="55"/>
        <v>#VALUE!</v>
      </c>
      <c r="F1619" s="134" t="str">
        <f t="shared" si="56"/>
        <v>OPI RX</v>
      </c>
      <c r="G1619" s="128" t="str">
        <f t="shared" si="57"/>
        <v>#VALUE!</v>
      </c>
      <c r="H1619" s="128" t="str">
        <f t="shared" si="58"/>
        <v>#VALUE!</v>
      </c>
      <c r="I1619" s="128" t="str">
        <f t="shared" si="59"/>
        <v>#VALUE!</v>
      </c>
      <c r="J1619" s="128" t="str">
        <f t="shared" si="60"/>
        <v>#VALUE!</v>
      </c>
      <c r="K1619" s="128" t="str">
        <f t="shared" si="61"/>
        <v>#VALUE!</v>
      </c>
      <c r="L1619" s="128" t="str">
        <f t="shared" si="62"/>
        <v>#VALUE!</v>
      </c>
      <c r="M1619" s="128" t="str">
        <f t="shared" si="63"/>
        <v>#VALUE!</v>
      </c>
      <c r="N1619" s="128" t="str">
        <f t="shared" si="64"/>
        <v>#VALUE!</v>
      </c>
      <c r="O1619" s="128" t="str">
        <f t="shared" si="65"/>
        <v>#VALUE!</v>
      </c>
      <c r="P1619" s="135" t="str">
        <f t="shared" si="12"/>
        <v>OPIOIDS</v>
      </c>
      <c r="Q1619" s="4" t="b">
        <v>0</v>
      </c>
      <c r="R1619" s="4" t="str">
        <f t="shared" si="54"/>
        <v>LOW</v>
      </c>
      <c r="S1619" s="3">
        <v>44453.0</v>
      </c>
      <c r="T1619" s="136">
        <f t="shared" si="66"/>
        <v>44578</v>
      </c>
      <c r="U1619" s="4" t="str">
        <f t="shared" si="15"/>
        <v> </v>
      </c>
      <c r="V1619" s="4" t="str">
        <f t="shared" si="16"/>
        <v> </v>
      </c>
      <c r="W1619" s="123"/>
      <c r="X1619" s="123"/>
      <c r="Y1619" s="123"/>
      <c r="Z1619" s="123"/>
      <c r="AA1619" s="123"/>
      <c r="AB1619" s="123"/>
      <c r="AC1619" s="123"/>
      <c r="AD1619" s="123"/>
      <c r="AE1619" s="123"/>
    </row>
    <row r="1620">
      <c r="A1620" s="151">
        <v>15328.0</v>
      </c>
      <c r="B1620" s="131" t="s">
        <v>6974</v>
      </c>
      <c r="C1620" s="162" t="b">
        <v>1</v>
      </c>
      <c r="D1620" s="133">
        <v>44384.0</v>
      </c>
      <c r="E1620" s="134" t="str">
        <f t="shared" si="55"/>
        <v>OPI RX</v>
      </c>
      <c r="F1620" s="128" t="str">
        <f t="shared" si="56"/>
        <v>#VALUE!</v>
      </c>
      <c r="G1620" s="128" t="str">
        <f t="shared" si="57"/>
        <v>#VALUE!</v>
      </c>
      <c r="H1620" s="128" t="str">
        <f t="shared" si="58"/>
        <v>#VALUE!</v>
      </c>
      <c r="I1620" s="128" t="str">
        <f t="shared" si="59"/>
        <v>#VALUE!</v>
      </c>
      <c r="J1620" s="128" t="str">
        <f t="shared" si="60"/>
        <v>#VALUE!</v>
      </c>
      <c r="K1620" s="128" t="str">
        <f t="shared" si="61"/>
        <v>#VALUE!</v>
      </c>
      <c r="L1620" s="128" t="str">
        <f t="shared" si="62"/>
        <v>#VALUE!</v>
      </c>
      <c r="M1620" s="128" t="str">
        <f t="shared" si="63"/>
        <v>#VALUE!</v>
      </c>
      <c r="N1620" s="128" t="str">
        <f t="shared" si="64"/>
        <v>#VALUE!</v>
      </c>
      <c r="O1620" s="128" t="str">
        <f t="shared" si="65"/>
        <v>#VALUE!</v>
      </c>
      <c r="P1620" s="135" t="str">
        <f t="shared" si="12"/>
        <v>OPIOIDS</v>
      </c>
      <c r="Q1620" s="2" t="b">
        <v>1</v>
      </c>
      <c r="R1620" s="135" t="str">
        <f t="shared" si="54"/>
        <v>HIGH</v>
      </c>
      <c r="S1620" s="3"/>
      <c r="T1620" s="136">
        <f t="shared" si="66"/>
        <v>44384</v>
      </c>
      <c r="U1620" s="4" t="str">
        <f t="shared" si="15"/>
        <v>DUE COMM</v>
      </c>
      <c r="V1620" s="4" t="str">
        <f t="shared" si="16"/>
        <v> </v>
      </c>
      <c r="W1620" s="123"/>
      <c r="X1620" s="123"/>
      <c r="Y1620" s="123"/>
      <c r="Z1620" s="123"/>
      <c r="AA1620" s="123"/>
      <c r="AB1620" s="123"/>
      <c r="AC1620" s="123"/>
      <c r="AD1620" s="123"/>
      <c r="AE1620" s="123"/>
    </row>
    <row r="1621">
      <c r="A1621" s="151">
        <v>15330.0</v>
      </c>
      <c r="B1621" s="134" t="s">
        <v>6461</v>
      </c>
      <c r="C1621" s="162" t="b">
        <v>1</v>
      </c>
      <c r="D1621" s="140">
        <v>44577.0</v>
      </c>
      <c r="E1621" s="128" t="str">
        <f t="shared" si="55"/>
        <v>#VALUE!</v>
      </c>
      <c r="F1621" s="128" t="str">
        <f t="shared" si="56"/>
        <v>#VALUE!</v>
      </c>
      <c r="G1621" s="128" t="str">
        <f t="shared" si="57"/>
        <v>#VALUE!</v>
      </c>
      <c r="H1621" s="128" t="str">
        <f t="shared" si="58"/>
        <v>#VALUE!</v>
      </c>
      <c r="I1621" s="128" t="str">
        <f t="shared" si="59"/>
        <v>#VALUE!</v>
      </c>
      <c r="J1621" s="128" t="str">
        <f t="shared" si="60"/>
        <v>#VALUE!</v>
      </c>
      <c r="K1621" s="128" t="str">
        <f t="shared" si="61"/>
        <v>#VALUE!</v>
      </c>
      <c r="L1621" s="128" t="str">
        <f t="shared" si="62"/>
        <v>#VALUE!</v>
      </c>
      <c r="M1621" s="128" t="str">
        <f t="shared" si="63"/>
        <v>#VALUE!</v>
      </c>
      <c r="N1621" s="128" t="str">
        <f t="shared" si="64"/>
        <v>#VALUE!</v>
      </c>
      <c r="O1621" s="128" t="str">
        <f t="shared" si="65"/>
        <v>#VALUE!</v>
      </c>
      <c r="P1621" s="4" t="str">
        <f t="shared" si="12"/>
        <v>NO RX</v>
      </c>
      <c r="Q1621" s="4" t="b">
        <v>0</v>
      </c>
      <c r="R1621" s="4" t="str">
        <f t="shared" si="54"/>
        <v>LOW</v>
      </c>
      <c r="S1621" s="3"/>
      <c r="T1621" s="136">
        <f t="shared" si="66"/>
        <v>44577</v>
      </c>
      <c r="U1621" s="4" t="str">
        <f t="shared" si="15"/>
        <v>DUE COMM</v>
      </c>
      <c r="V1621" s="4" t="str">
        <f t="shared" si="16"/>
        <v> </v>
      </c>
      <c r="W1621" s="123"/>
      <c r="X1621" s="123"/>
      <c r="Y1621" s="123"/>
      <c r="Z1621" s="123"/>
      <c r="AA1621" s="123"/>
      <c r="AB1621" s="123"/>
      <c r="AC1621" s="123"/>
      <c r="AD1621" s="123"/>
      <c r="AE1621" s="123"/>
    </row>
    <row r="1622">
      <c r="A1622" s="151">
        <v>15335.0</v>
      </c>
      <c r="B1622" s="134" t="s">
        <v>6975</v>
      </c>
      <c r="C1622" s="162" t="b">
        <v>1</v>
      </c>
      <c r="D1622" s="133">
        <v>44559.0</v>
      </c>
      <c r="E1622" s="134" t="str">
        <f t="shared" si="55"/>
        <v>OPI RX</v>
      </c>
      <c r="F1622" s="128" t="str">
        <f t="shared" si="56"/>
        <v>#VALUE!</v>
      </c>
      <c r="G1622" s="128" t="str">
        <f t="shared" si="57"/>
        <v>#VALUE!</v>
      </c>
      <c r="H1622" s="128" t="str">
        <f t="shared" si="58"/>
        <v>#VALUE!</v>
      </c>
      <c r="I1622" s="128" t="str">
        <f t="shared" si="59"/>
        <v>#VALUE!</v>
      </c>
      <c r="J1622" s="128" t="str">
        <f t="shared" si="60"/>
        <v>#VALUE!</v>
      </c>
      <c r="K1622" s="128" t="str">
        <f t="shared" si="61"/>
        <v>#VALUE!</v>
      </c>
      <c r="L1622" s="128" t="str">
        <f t="shared" si="62"/>
        <v>#VALUE!</v>
      </c>
      <c r="M1622" s="128" t="str">
        <f t="shared" si="63"/>
        <v>#VALUE!</v>
      </c>
      <c r="N1622" s="128" t="str">
        <f t="shared" si="64"/>
        <v>#VALUE!</v>
      </c>
      <c r="O1622" s="128" t="str">
        <f t="shared" si="65"/>
        <v>#VALUE!</v>
      </c>
      <c r="P1622" s="135" t="str">
        <f t="shared" si="12"/>
        <v>OPIOIDS</v>
      </c>
      <c r="Q1622" s="4" t="b">
        <v>1</v>
      </c>
      <c r="R1622" s="135" t="str">
        <f t="shared" si="54"/>
        <v>HIGH</v>
      </c>
      <c r="S1622" s="3">
        <v>44340.0</v>
      </c>
      <c r="T1622" s="136">
        <f t="shared" si="66"/>
        <v>44559</v>
      </c>
      <c r="U1622" s="4" t="str">
        <f t="shared" si="15"/>
        <v> </v>
      </c>
      <c r="V1622" s="4" t="str">
        <f t="shared" si="16"/>
        <v> </v>
      </c>
      <c r="W1622" s="123"/>
      <c r="X1622" s="123"/>
      <c r="Y1622" s="123"/>
      <c r="Z1622" s="123"/>
      <c r="AA1622" s="123"/>
      <c r="AB1622" s="123"/>
      <c r="AC1622" s="123"/>
      <c r="AD1622" s="123"/>
      <c r="AE1622" s="123"/>
    </row>
    <row r="1623">
      <c r="A1623" s="151">
        <v>15337.0</v>
      </c>
      <c r="B1623" s="131" t="s">
        <v>6594</v>
      </c>
      <c r="C1623" s="162" t="b">
        <v>1</v>
      </c>
      <c r="D1623" s="133">
        <v>44557.0</v>
      </c>
      <c r="E1623" s="134" t="str">
        <f t="shared" si="55"/>
        <v>OPI RX</v>
      </c>
      <c r="F1623" s="128" t="str">
        <f t="shared" si="56"/>
        <v>#VALUE!</v>
      </c>
      <c r="G1623" s="128" t="str">
        <f t="shared" si="57"/>
        <v>#VALUE!</v>
      </c>
      <c r="H1623" s="128" t="str">
        <f t="shared" si="58"/>
        <v>#VALUE!</v>
      </c>
      <c r="I1623" s="128" t="str">
        <f t="shared" si="59"/>
        <v>#VALUE!</v>
      </c>
      <c r="J1623" s="128" t="str">
        <f t="shared" si="60"/>
        <v>#VALUE!</v>
      </c>
      <c r="K1623" s="128" t="str">
        <f t="shared" si="61"/>
        <v>#VALUE!</v>
      </c>
      <c r="L1623" s="128" t="str">
        <f t="shared" si="62"/>
        <v>#VALUE!</v>
      </c>
      <c r="M1623" s="128" t="str">
        <f t="shared" si="63"/>
        <v>#VALUE!</v>
      </c>
      <c r="N1623" s="128" t="str">
        <f t="shared" si="64"/>
        <v>#VALUE!</v>
      </c>
      <c r="O1623" s="128" t="str">
        <f t="shared" si="65"/>
        <v>#VALUE!</v>
      </c>
      <c r="P1623" s="135" t="str">
        <f t="shared" si="12"/>
        <v>OPIOIDS</v>
      </c>
      <c r="Q1623" s="4" t="b">
        <v>0</v>
      </c>
      <c r="R1623" s="4" t="str">
        <f t="shared" si="54"/>
        <v>LOW</v>
      </c>
      <c r="S1623" s="3">
        <v>44356.0</v>
      </c>
      <c r="T1623" s="136">
        <f t="shared" si="66"/>
        <v>44557</v>
      </c>
      <c r="U1623" s="4" t="str">
        <f t="shared" si="15"/>
        <v> </v>
      </c>
      <c r="V1623" s="4" t="str">
        <f t="shared" si="16"/>
        <v> </v>
      </c>
      <c r="W1623" s="123"/>
      <c r="X1623" s="123"/>
      <c r="Y1623" s="123"/>
      <c r="Z1623" s="123"/>
      <c r="AA1623" s="123"/>
      <c r="AB1623" s="123"/>
      <c r="AC1623" s="123"/>
      <c r="AD1623" s="123"/>
      <c r="AE1623" s="123"/>
    </row>
    <row r="1624">
      <c r="A1624" s="151">
        <v>15338.0</v>
      </c>
      <c r="B1624" s="134" t="s">
        <v>6594</v>
      </c>
      <c r="C1624" s="162" t="b">
        <v>1</v>
      </c>
      <c r="D1624" s="133">
        <v>44432.0</v>
      </c>
      <c r="E1624" s="134" t="str">
        <f t="shared" si="55"/>
        <v>OPI RX</v>
      </c>
      <c r="F1624" s="128" t="str">
        <f t="shared" si="56"/>
        <v>#VALUE!</v>
      </c>
      <c r="G1624" s="128" t="str">
        <f t="shared" si="57"/>
        <v>#VALUE!</v>
      </c>
      <c r="H1624" s="128" t="str">
        <f t="shared" si="58"/>
        <v>#VALUE!</v>
      </c>
      <c r="I1624" s="128" t="str">
        <f t="shared" si="59"/>
        <v>#VALUE!</v>
      </c>
      <c r="J1624" s="128" t="str">
        <f t="shared" si="60"/>
        <v>#VALUE!</v>
      </c>
      <c r="K1624" s="128" t="str">
        <f t="shared" si="61"/>
        <v>#VALUE!</v>
      </c>
      <c r="L1624" s="128" t="str">
        <f t="shared" si="62"/>
        <v>#VALUE!</v>
      </c>
      <c r="M1624" s="128" t="str">
        <f t="shared" si="63"/>
        <v>#VALUE!</v>
      </c>
      <c r="N1624" s="128" t="str">
        <f t="shared" si="64"/>
        <v>#VALUE!</v>
      </c>
      <c r="O1624" s="128" t="str">
        <f t="shared" si="65"/>
        <v>#VALUE!</v>
      </c>
      <c r="P1624" s="135" t="str">
        <f t="shared" si="12"/>
        <v>OPIOIDS</v>
      </c>
      <c r="Q1624" s="4" t="b">
        <v>0</v>
      </c>
      <c r="R1624" s="4" t="str">
        <f t="shared" si="54"/>
        <v>LOW</v>
      </c>
      <c r="S1624" s="3"/>
      <c r="T1624" s="136">
        <f t="shared" si="66"/>
        <v>44432</v>
      </c>
      <c r="U1624" s="4" t="str">
        <f t="shared" si="15"/>
        <v>DUE COMM</v>
      </c>
      <c r="V1624" s="4" t="str">
        <f t="shared" si="16"/>
        <v> </v>
      </c>
      <c r="W1624" s="123"/>
      <c r="X1624" s="123"/>
      <c r="Y1624" s="123"/>
      <c r="Z1624" s="123"/>
      <c r="AA1624" s="123"/>
      <c r="AB1624" s="123"/>
      <c r="AC1624" s="123"/>
      <c r="AD1624" s="123"/>
      <c r="AE1624" s="123"/>
    </row>
    <row r="1625">
      <c r="A1625" s="151">
        <v>15339.0</v>
      </c>
      <c r="B1625" s="134" t="s">
        <v>6512</v>
      </c>
      <c r="C1625" s="162" t="b">
        <v>1</v>
      </c>
      <c r="D1625" s="133">
        <v>44384.0</v>
      </c>
      <c r="E1625" s="128" t="str">
        <f t="shared" si="55"/>
        <v>#VALUE!</v>
      </c>
      <c r="F1625" s="128" t="str">
        <f t="shared" si="56"/>
        <v>#VALUE!</v>
      </c>
      <c r="G1625" s="128" t="str">
        <f t="shared" si="57"/>
        <v>#VALUE!</v>
      </c>
      <c r="H1625" s="128" t="str">
        <f t="shared" si="58"/>
        <v>#VALUE!</v>
      </c>
      <c r="I1625" s="128" t="str">
        <f t="shared" si="59"/>
        <v>#VALUE!</v>
      </c>
      <c r="J1625" s="128" t="str">
        <f t="shared" si="60"/>
        <v>#VALUE!</v>
      </c>
      <c r="K1625" s="128" t="str">
        <f t="shared" si="61"/>
        <v>#VALUE!</v>
      </c>
      <c r="L1625" s="128" t="str">
        <f t="shared" si="62"/>
        <v>#VALUE!</v>
      </c>
      <c r="M1625" s="134" t="str">
        <f t="shared" si="63"/>
        <v>OPI RX</v>
      </c>
      <c r="N1625" s="128" t="str">
        <f t="shared" si="64"/>
        <v>#VALUE!</v>
      </c>
      <c r="O1625" s="128" t="str">
        <f t="shared" si="65"/>
        <v>#VALUE!</v>
      </c>
      <c r="P1625" s="135" t="str">
        <f t="shared" si="12"/>
        <v>OPIOIDS</v>
      </c>
      <c r="Q1625" s="2" t="b">
        <v>0</v>
      </c>
      <c r="R1625" s="4" t="str">
        <f t="shared" si="54"/>
        <v>LOW</v>
      </c>
      <c r="S1625" s="3"/>
      <c r="T1625" s="136">
        <f t="shared" si="66"/>
        <v>44384</v>
      </c>
      <c r="U1625" s="4" t="str">
        <f t="shared" si="15"/>
        <v>DUE COMM</v>
      </c>
      <c r="V1625" s="4" t="str">
        <f t="shared" si="16"/>
        <v> </v>
      </c>
      <c r="W1625" s="123"/>
      <c r="X1625" s="123"/>
      <c r="Y1625" s="123"/>
      <c r="Z1625" s="123"/>
      <c r="AA1625" s="123"/>
      <c r="AB1625" s="123"/>
      <c r="AC1625" s="123"/>
      <c r="AD1625" s="123"/>
      <c r="AE1625" s="123"/>
    </row>
    <row r="1626">
      <c r="A1626" s="151">
        <v>15342.0</v>
      </c>
      <c r="B1626" s="131" t="s">
        <v>6461</v>
      </c>
      <c r="C1626" s="162" t="b">
        <v>1</v>
      </c>
      <c r="D1626" s="133">
        <v>44384.0</v>
      </c>
      <c r="E1626" s="128" t="str">
        <f t="shared" si="55"/>
        <v>#VALUE!</v>
      </c>
      <c r="F1626" s="128" t="str">
        <f t="shared" si="56"/>
        <v>#VALUE!</v>
      </c>
      <c r="G1626" s="128" t="str">
        <f t="shared" si="57"/>
        <v>#VALUE!</v>
      </c>
      <c r="H1626" s="128" t="str">
        <f t="shared" si="58"/>
        <v>#VALUE!</v>
      </c>
      <c r="I1626" s="128" t="str">
        <f t="shared" si="59"/>
        <v>#VALUE!</v>
      </c>
      <c r="J1626" s="128" t="str">
        <f t="shared" si="60"/>
        <v>#VALUE!</v>
      </c>
      <c r="K1626" s="128" t="str">
        <f t="shared" si="61"/>
        <v>#VALUE!</v>
      </c>
      <c r="L1626" s="128" t="str">
        <f t="shared" si="62"/>
        <v>#VALUE!</v>
      </c>
      <c r="M1626" s="128" t="str">
        <f t="shared" si="63"/>
        <v>#VALUE!</v>
      </c>
      <c r="N1626" s="128" t="str">
        <f t="shared" si="64"/>
        <v>#VALUE!</v>
      </c>
      <c r="O1626" s="128" t="str">
        <f t="shared" si="65"/>
        <v>#VALUE!</v>
      </c>
      <c r="P1626" s="4" t="str">
        <f t="shared" si="12"/>
        <v>NO RX</v>
      </c>
      <c r="Q1626" s="4" t="b">
        <v>0</v>
      </c>
      <c r="R1626" s="4" t="str">
        <f t="shared" si="54"/>
        <v>LOW</v>
      </c>
      <c r="S1626" s="3"/>
      <c r="T1626" s="136">
        <f t="shared" si="66"/>
        <v>44384</v>
      </c>
      <c r="U1626" s="4" t="str">
        <f t="shared" si="15"/>
        <v>DUE COMM</v>
      </c>
      <c r="V1626" s="4" t="str">
        <f t="shared" si="16"/>
        <v> </v>
      </c>
      <c r="W1626" s="123"/>
      <c r="X1626" s="123"/>
      <c r="Y1626" s="123"/>
      <c r="Z1626" s="123"/>
      <c r="AA1626" s="123"/>
      <c r="AB1626" s="123"/>
      <c r="AC1626" s="123"/>
      <c r="AD1626" s="123"/>
      <c r="AE1626" s="123"/>
    </row>
    <row r="1627">
      <c r="A1627" s="151">
        <v>15345.0</v>
      </c>
      <c r="B1627" s="134" t="s">
        <v>6512</v>
      </c>
      <c r="C1627" s="162" t="b">
        <v>1</v>
      </c>
      <c r="D1627" s="133">
        <v>44384.0</v>
      </c>
      <c r="E1627" s="128" t="str">
        <f t="shared" si="55"/>
        <v>#VALUE!</v>
      </c>
      <c r="F1627" s="128" t="str">
        <f t="shared" si="56"/>
        <v>#VALUE!</v>
      </c>
      <c r="G1627" s="128" t="str">
        <f t="shared" si="57"/>
        <v>#VALUE!</v>
      </c>
      <c r="H1627" s="128" t="str">
        <f t="shared" si="58"/>
        <v>#VALUE!</v>
      </c>
      <c r="I1627" s="128" t="str">
        <f t="shared" si="59"/>
        <v>#VALUE!</v>
      </c>
      <c r="J1627" s="128" t="str">
        <f t="shared" si="60"/>
        <v>#VALUE!</v>
      </c>
      <c r="K1627" s="128" t="str">
        <f t="shared" si="61"/>
        <v>#VALUE!</v>
      </c>
      <c r="L1627" s="128" t="str">
        <f t="shared" si="62"/>
        <v>#VALUE!</v>
      </c>
      <c r="M1627" s="134" t="str">
        <f t="shared" si="63"/>
        <v>OPI RX</v>
      </c>
      <c r="N1627" s="128" t="str">
        <f t="shared" si="64"/>
        <v>#VALUE!</v>
      </c>
      <c r="O1627" s="128" t="str">
        <f t="shared" si="65"/>
        <v>#VALUE!</v>
      </c>
      <c r="P1627" s="135" t="str">
        <f t="shared" si="12"/>
        <v>OPIOIDS</v>
      </c>
      <c r="Q1627" s="4" t="b">
        <v>0</v>
      </c>
      <c r="R1627" s="4" t="str">
        <f t="shared" si="54"/>
        <v>LOW</v>
      </c>
      <c r="S1627" s="3"/>
      <c r="T1627" s="136">
        <f t="shared" si="66"/>
        <v>44384</v>
      </c>
      <c r="U1627" s="4" t="str">
        <f t="shared" si="15"/>
        <v>DUE COMM</v>
      </c>
      <c r="V1627" s="4" t="str">
        <f t="shared" si="16"/>
        <v> </v>
      </c>
      <c r="W1627" s="123"/>
      <c r="X1627" s="123"/>
      <c r="Y1627" s="123"/>
      <c r="Z1627" s="123"/>
      <c r="AA1627" s="123"/>
      <c r="AB1627" s="123"/>
      <c r="AC1627" s="123"/>
      <c r="AD1627" s="123"/>
      <c r="AE1627" s="123"/>
    </row>
    <row r="1628">
      <c r="A1628" s="130">
        <v>15346.0</v>
      </c>
      <c r="B1628" s="134" t="s">
        <v>6461</v>
      </c>
      <c r="C1628" s="162" t="b">
        <v>1</v>
      </c>
      <c r="D1628" s="140">
        <v>44582.0</v>
      </c>
      <c r="E1628" s="128" t="str">
        <f t="shared" si="55"/>
        <v>#VALUE!</v>
      </c>
      <c r="F1628" s="128" t="str">
        <f t="shared" si="56"/>
        <v>#VALUE!</v>
      </c>
      <c r="G1628" s="128" t="str">
        <f t="shared" si="57"/>
        <v>#VALUE!</v>
      </c>
      <c r="H1628" s="128" t="str">
        <f t="shared" si="58"/>
        <v>#VALUE!</v>
      </c>
      <c r="I1628" s="128" t="str">
        <f t="shared" si="59"/>
        <v>#VALUE!</v>
      </c>
      <c r="J1628" s="128" t="str">
        <f t="shared" si="60"/>
        <v>#VALUE!</v>
      </c>
      <c r="K1628" s="128" t="str">
        <f t="shared" si="61"/>
        <v>#VALUE!</v>
      </c>
      <c r="L1628" s="128" t="str">
        <f t="shared" si="62"/>
        <v>#VALUE!</v>
      </c>
      <c r="M1628" s="128" t="str">
        <f t="shared" si="63"/>
        <v>#VALUE!</v>
      </c>
      <c r="N1628" s="128" t="str">
        <f t="shared" si="64"/>
        <v>#VALUE!</v>
      </c>
      <c r="O1628" s="128" t="str">
        <f t="shared" si="65"/>
        <v>#VALUE!</v>
      </c>
      <c r="P1628" s="4" t="str">
        <f t="shared" si="12"/>
        <v>NO RX</v>
      </c>
      <c r="Q1628" s="4" t="b">
        <v>0</v>
      </c>
      <c r="R1628" s="4" t="str">
        <f t="shared" si="54"/>
        <v>LOW</v>
      </c>
      <c r="S1628" s="3"/>
      <c r="T1628" s="136">
        <f t="shared" si="66"/>
        <v>44582</v>
      </c>
      <c r="U1628" s="4" t="str">
        <f t="shared" si="15"/>
        <v>DUE COMM</v>
      </c>
      <c r="V1628" s="4" t="str">
        <f t="shared" si="16"/>
        <v> </v>
      </c>
      <c r="W1628" s="123"/>
      <c r="X1628" s="123"/>
      <c r="Y1628" s="123"/>
      <c r="Z1628" s="123"/>
      <c r="AA1628" s="123"/>
      <c r="AB1628" s="123"/>
      <c r="AC1628" s="123"/>
      <c r="AD1628" s="123"/>
      <c r="AE1628" s="123"/>
    </row>
    <row r="1629">
      <c r="A1629" s="127">
        <v>15348.0</v>
      </c>
      <c r="B1629" s="4" t="s">
        <v>6461</v>
      </c>
      <c r="C1629" s="161" t="b">
        <v>0</v>
      </c>
      <c r="D1629" s="3" t="s">
        <v>6461</v>
      </c>
      <c r="E1629" s="128" t="str">
        <f t="shared" si="55"/>
        <v>#VALUE!</v>
      </c>
      <c r="F1629" s="128" t="str">
        <f t="shared" si="56"/>
        <v>#VALUE!</v>
      </c>
      <c r="G1629" s="128" t="str">
        <f t="shared" si="57"/>
        <v>#VALUE!</v>
      </c>
      <c r="H1629" s="128" t="str">
        <f t="shared" si="58"/>
        <v>#VALUE!</v>
      </c>
      <c r="I1629" s="128" t="str">
        <f t="shared" si="59"/>
        <v>#VALUE!</v>
      </c>
      <c r="J1629" s="128" t="str">
        <f t="shared" si="60"/>
        <v>#VALUE!</v>
      </c>
      <c r="K1629" s="128" t="str">
        <f t="shared" si="61"/>
        <v>#VALUE!</v>
      </c>
      <c r="L1629" s="128" t="str">
        <f t="shared" si="62"/>
        <v>#VALUE!</v>
      </c>
      <c r="M1629" s="128" t="str">
        <f t="shared" si="63"/>
        <v>#VALUE!</v>
      </c>
      <c r="N1629" s="128" t="str">
        <f t="shared" si="64"/>
        <v>#VALUE!</v>
      </c>
      <c r="O1629" s="128" t="str">
        <f t="shared" si="65"/>
        <v>#VALUE!</v>
      </c>
      <c r="P1629" s="4" t="str">
        <f t="shared" si="12"/>
        <v>NO RX</v>
      </c>
      <c r="Q1629" s="4" t="b">
        <v>0</v>
      </c>
      <c r="R1629" s="4" t="str">
        <f t="shared" si="54"/>
        <v>LOW</v>
      </c>
      <c r="S1629" s="3"/>
      <c r="T1629" s="3" t="str">
        <f t="shared" si="66"/>
        <v> - </v>
      </c>
      <c r="U1629" s="4" t="str">
        <f t="shared" si="15"/>
        <v>DUE COMM</v>
      </c>
      <c r="V1629" s="4" t="str">
        <f t="shared" si="16"/>
        <v> </v>
      </c>
      <c r="W1629" s="123"/>
      <c r="X1629" s="123"/>
      <c r="Y1629" s="123"/>
      <c r="Z1629" s="123"/>
      <c r="AA1629" s="123"/>
      <c r="AB1629" s="123"/>
      <c r="AC1629" s="123"/>
      <c r="AD1629" s="123"/>
      <c r="AE1629" s="123"/>
    </row>
    <row r="1630">
      <c r="A1630" s="151">
        <v>15350.0</v>
      </c>
      <c r="B1630" s="134" t="s">
        <v>6483</v>
      </c>
      <c r="C1630" s="162" t="b">
        <v>1</v>
      </c>
      <c r="D1630" s="133">
        <v>44384.0</v>
      </c>
      <c r="E1630" s="128" t="str">
        <f t="shared" si="55"/>
        <v>#VALUE!</v>
      </c>
      <c r="F1630" s="128" t="str">
        <f t="shared" si="56"/>
        <v>#VALUE!</v>
      </c>
      <c r="G1630" s="128" t="str">
        <f t="shared" si="57"/>
        <v>#VALUE!</v>
      </c>
      <c r="H1630" s="128" t="str">
        <f t="shared" si="58"/>
        <v>#VALUE!</v>
      </c>
      <c r="I1630" s="128" t="str">
        <f t="shared" si="59"/>
        <v>#VALUE!</v>
      </c>
      <c r="J1630" s="128" t="str">
        <f t="shared" si="60"/>
        <v>#VALUE!</v>
      </c>
      <c r="K1630" s="128" t="str">
        <f t="shared" si="61"/>
        <v>#VALUE!</v>
      </c>
      <c r="L1630" s="128" t="str">
        <f t="shared" si="62"/>
        <v>#VALUE!</v>
      </c>
      <c r="M1630" s="128" t="str">
        <f t="shared" si="63"/>
        <v>#VALUE!</v>
      </c>
      <c r="N1630" s="128" t="str">
        <f t="shared" si="64"/>
        <v>#VALUE!</v>
      </c>
      <c r="O1630" s="128" t="str">
        <f t="shared" si="65"/>
        <v>#VALUE!</v>
      </c>
      <c r="P1630" s="4" t="str">
        <f t="shared" si="12"/>
        <v>NO RX</v>
      </c>
      <c r="Q1630" s="4" t="b">
        <v>0</v>
      </c>
      <c r="R1630" s="4" t="str">
        <f t="shared" si="54"/>
        <v>LOW</v>
      </c>
      <c r="S1630" s="3"/>
      <c r="T1630" s="136">
        <f t="shared" si="66"/>
        <v>44384</v>
      </c>
      <c r="U1630" s="4" t="str">
        <f t="shared" si="15"/>
        <v>DUE COMM</v>
      </c>
      <c r="V1630" s="4" t="str">
        <f t="shared" si="16"/>
        <v> </v>
      </c>
      <c r="W1630" s="123"/>
      <c r="X1630" s="123"/>
      <c r="Y1630" s="123"/>
      <c r="Z1630" s="123"/>
      <c r="AA1630" s="123"/>
      <c r="AB1630" s="123"/>
      <c r="AC1630" s="123"/>
      <c r="AD1630" s="123"/>
      <c r="AE1630" s="123"/>
    </row>
    <row r="1631">
      <c r="A1631" s="155">
        <v>15356.0</v>
      </c>
      <c r="B1631" s="2" t="s">
        <v>6461</v>
      </c>
      <c r="C1631" s="161" t="b">
        <v>0</v>
      </c>
      <c r="D1631" s="3" t="s">
        <v>6461</v>
      </c>
      <c r="E1631" s="128" t="str">
        <f t="shared" si="55"/>
        <v>#VALUE!</v>
      </c>
      <c r="F1631" s="128" t="str">
        <f t="shared" si="56"/>
        <v>#VALUE!</v>
      </c>
      <c r="G1631" s="128" t="str">
        <f t="shared" si="57"/>
        <v>#VALUE!</v>
      </c>
      <c r="H1631" s="128" t="str">
        <f t="shared" si="58"/>
        <v>#VALUE!</v>
      </c>
      <c r="I1631" s="128" t="str">
        <f t="shared" si="59"/>
        <v>#VALUE!</v>
      </c>
      <c r="J1631" s="128" t="str">
        <f t="shared" si="60"/>
        <v>#VALUE!</v>
      </c>
      <c r="K1631" s="128" t="str">
        <f t="shared" si="61"/>
        <v>#VALUE!</v>
      </c>
      <c r="L1631" s="128" t="str">
        <f t="shared" si="62"/>
        <v>#VALUE!</v>
      </c>
      <c r="M1631" s="128" t="str">
        <f t="shared" si="63"/>
        <v>#VALUE!</v>
      </c>
      <c r="N1631" s="128" t="str">
        <f t="shared" si="64"/>
        <v>#VALUE!</v>
      </c>
      <c r="O1631" s="128" t="str">
        <f t="shared" si="65"/>
        <v>#VALUE!</v>
      </c>
      <c r="P1631" s="4" t="str">
        <f t="shared" si="12"/>
        <v>NO RX</v>
      </c>
      <c r="Q1631" s="4" t="b">
        <v>0</v>
      </c>
      <c r="R1631" s="4" t="str">
        <f t="shared" si="54"/>
        <v>LOW</v>
      </c>
      <c r="S1631" s="3"/>
      <c r="T1631" s="3" t="str">
        <f t="shared" si="66"/>
        <v> - </v>
      </c>
      <c r="U1631" s="4" t="str">
        <f t="shared" si="15"/>
        <v>DUE COMM</v>
      </c>
      <c r="V1631" s="4" t="str">
        <f t="shared" si="16"/>
        <v> </v>
      </c>
      <c r="W1631" s="123"/>
      <c r="X1631" s="123"/>
      <c r="Y1631" s="123"/>
      <c r="Z1631" s="123"/>
      <c r="AA1631" s="123"/>
      <c r="AB1631" s="123"/>
      <c r="AC1631" s="123"/>
      <c r="AD1631" s="123"/>
      <c r="AE1631" s="123"/>
    </row>
    <row r="1632">
      <c r="A1632" s="130">
        <v>15358.0</v>
      </c>
      <c r="B1632" s="131" t="s">
        <v>6639</v>
      </c>
      <c r="C1632" s="162" t="b">
        <v>1</v>
      </c>
      <c r="D1632" s="133">
        <v>44384.0</v>
      </c>
      <c r="E1632" s="128" t="str">
        <f t="shared" si="55"/>
        <v>#VALUE!</v>
      </c>
      <c r="F1632" s="128" t="str">
        <f t="shared" si="56"/>
        <v>#VALUE!</v>
      </c>
      <c r="G1632" s="128" t="str">
        <f t="shared" si="57"/>
        <v>#VALUE!</v>
      </c>
      <c r="H1632" s="128" t="str">
        <f t="shared" si="58"/>
        <v>#VALUE!</v>
      </c>
      <c r="I1632" s="128" t="str">
        <f t="shared" si="59"/>
        <v>#VALUE!</v>
      </c>
      <c r="J1632" s="128" t="str">
        <f t="shared" si="60"/>
        <v>#VALUE!</v>
      </c>
      <c r="K1632" s="128" t="str">
        <f t="shared" si="61"/>
        <v>#VALUE!</v>
      </c>
      <c r="L1632" s="128" t="str">
        <f t="shared" si="62"/>
        <v>#VALUE!</v>
      </c>
      <c r="M1632" s="128" t="str">
        <f t="shared" si="63"/>
        <v>#VALUE!</v>
      </c>
      <c r="N1632" s="128" t="str">
        <f t="shared" si="64"/>
        <v>#VALUE!</v>
      </c>
      <c r="O1632" s="128" t="str">
        <f t="shared" si="65"/>
        <v>#VALUE!</v>
      </c>
      <c r="P1632" s="4" t="str">
        <f t="shared" si="12"/>
        <v>NO RX</v>
      </c>
      <c r="Q1632" s="2" t="b">
        <v>0</v>
      </c>
      <c r="R1632" s="4" t="str">
        <f t="shared" si="54"/>
        <v>LOW</v>
      </c>
      <c r="S1632" s="3"/>
      <c r="T1632" s="136">
        <f t="shared" si="66"/>
        <v>44384</v>
      </c>
      <c r="U1632" s="4" t="str">
        <f t="shared" si="15"/>
        <v>DUE COMM</v>
      </c>
      <c r="V1632" s="4" t="str">
        <f t="shared" si="16"/>
        <v> </v>
      </c>
      <c r="W1632" s="123"/>
      <c r="X1632" s="123"/>
      <c r="Y1632" s="123"/>
      <c r="Z1632" s="123"/>
      <c r="AA1632" s="123"/>
      <c r="AB1632" s="123"/>
      <c r="AC1632" s="123"/>
      <c r="AD1632" s="123"/>
      <c r="AE1632" s="123"/>
    </row>
    <row r="1633">
      <c r="A1633" s="151">
        <v>15359.0</v>
      </c>
      <c r="B1633" s="55" t="s">
        <v>6976</v>
      </c>
      <c r="C1633" s="162" t="b">
        <v>1</v>
      </c>
      <c r="D1633" s="140">
        <v>44578.0</v>
      </c>
      <c r="E1633" s="134" t="str">
        <f t="shared" si="55"/>
        <v>#VALUE!</v>
      </c>
      <c r="F1633" s="128" t="str">
        <f t="shared" si="56"/>
        <v>OPI RX</v>
      </c>
      <c r="G1633" s="128" t="str">
        <f t="shared" si="57"/>
        <v>#VALUE!</v>
      </c>
      <c r="H1633" s="128" t="str">
        <f t="shared" si="58"/>
        <v>#VALUE!</v>
      </c>
      <c r="I1633" s="128" t="str">
        <f t="shared" si="59"/>
        <v>#VALUE!</v>
      </c>
      <c r="J1633" s="128" t="str">
        <f t="shared" si="60"/>
        <v>#VALUE!</v>
      </c>
      <c r="K1633" s="128" t="str">
        <f t="shared" si="61"/>
        <v>#VALUE!</v>
      </c>
      <c r="L1633" s="128" t="str">
        <f t="shared" si="62"/>
        <v>#VALUE!</v>
      </c>
      <c r="M1633" s="128" t="str">
        <f t="shared" si="63"/>
        <v>#VALUE!</v>
      </c>
      <c r="N1633" s="128" t="str">
        <f t="shared" si="64"/>
        <v>#VALUE!</v>
      </c>
      <c r="O1633" s="128" t="str">
        <f t="shared" si="65"/>
        <v>#VALUE!</v>
      </c>
      <c r="P1633" s="135" t="str">
        <f t="shared" si="12"/>
        <v>OPIOIDS</v>
      </c>
      <c r="Q1633" s="2" t="b">
        <v>1</v>
      </c>
      <c r="R1633" s="135" t="str">
        <f t="shared" si="54"/>
        <v>HIGH</v>
      </c>
      <c r="S1633" s="3"/>
      <c r="T1633" s="136">
        <f t="shared" si="66"/>
        <v>44578</v>
      </c>
      <c r="U1633" s="4" t="str">
        <f t="shared" si="15"/>
        <v>DUE COMM</v>
      </c>
      <c r="V1633" s="4" t="str">
        <f t="shared" si="16"/>
        <v> </v>
      </c>
      <c r="W1633" s="123"/>
      <c r="X1633" s="123"/>
      <c r="Y1633" s="123"/>
      <c r="Z1633" s="123"/>
      <c r="AA1633" s="123"/>
      <c r="AB1633" s="123"/>
      <c r="AC1633" s="123"/>
      <c r="AD1633" s="123"/>
      <c r="AE1633" s="123"/>
    </row>
    <row r="1634">
      <c r="A1634" s="127">
        <v>15361.0</v>
      </c>
      <c r="B1634" s="2" t="s">
        <v>6977</v>
      </c>
      <c r="C1634" s="161" t="b">
        <v>0</v>
      </c>
      <c r="D1634" s="3" t="s">
        <v>6461</v>
      </c>
      <c r="E1634" s="128" t="str">
        <f t="shared" si="55"/>
        <v>#VALUE!</v>
      </c>
      <c r="F1634" s="128" t="str">
        <f t="shared" si="56"/>
        <v>#VALUE!</v>
      </c>
      <c r="G1634" s="134" t="str">
        <f t="shared" si="57"/>
        <v>OPI RX</v>
      </c>
      <c r="H1634" s="128" t="str">
        <f t="shared" si="58"/>
        <v>#VALUE!</v>
      </c>
      <c r="I1634" s="128" t="str">
        <f t="shared" si="59"/>
        <v>#VALUE!</v>
      </c>
      <c r="J1634" s="128" t="str">
        <f t="shared" si="60"/>
        <v>#VALUE!</v>
      </c>
      <c r="K1634" s="128" t="str">
        <f t="shared" si="61"/>
        <v>#VALUE!</v>
      </c>
      <c r="L1634" s="128" t="str">
        <f t="shared" si="62"/>
        <v>#VALUE!</v>
      </c>
      <c r="M1634" s="128" t="str">
        <f t="shared" si="63"/>
        <v>#VALUE!</v>
      </c>
      <c r="N1634" s="128" t="str">
        <f t="shared" si="64"/>
        <v>#VALUE!</v>
      </c>
      <c r="O1634" s="134" t="str">
        <f t="shared" si="65"/>
        <v>OPI RX</v>
      </c>
      <c r="P1634" s="135" t="str">
        <f t="shared" si="12"/>
        <v>OPIOIDS</v>
      </c>
      <c r="Q1634" s="4" t="b">
        <v>0</v>
      </c>
      <c r="R1634" s="4" t="str">
        <f t="shared" si="54"/>
        <v>LOW</v>
      </c>
      <c r="S1634" s="3"/>
      <c r="T1634" s="3" t="str">
        <f t="shared" si="66"/>
        <v> - </v>
      </c>
      <c r="U1634" s="4" t="str">
        <f t="shared" si="15"/>
        <v>DUE COMM</v>
      </c>
      <c r="V1634" s="4" t="str">
        <f t="shared" si="16"/>
        <v> </v>
      </c>
      <c r="W1634" s="123"/>
      <c r="X1634" s="123"/>
      <c r="Y1634" s="123"/>
      <c r="Z1634" s="123"/>
      <c r="AA1634" s="123"/>
      <c r="AB1634" s="123"/>
      <c r="AC1634" s="123"/>
      <c r="AD1634" s="123"/>
      <c r="AE1634" s="123"/>
    </row>
    <row r="1635">
      <c r="A1635" s="130">
        <v>15368.0</v>
      </c>
      <c r="B1635" s="131" t="s">
        <v>6465</v>
      </c>
      <c r="C1635" s="162" t="b">
        <v>1</v>
      </c>
      <c r="D1635" s="140">
        <v>44582.0</v>
      </c>
      <c r="E1635" s="134" t="str">
        <f t="shared" si="55"/>
        <v>OPI RX</v>
      </c>
      <c r="F1635" s="128" t="str">
        <f t="shared" si="56"/>
        <v>#VALUE!</v>
      </c>
      <c r="G1635" s="128" t="str">
        <f t="shared" si="57"/>
        <v>#VALUE!</v>
      </c>
      <c r="H1635" s="128" t="str">
        <f t="shared" si="58"/>
        <v>#VALUE!</v>
      </c>
      <c r="I1635" s="128" t="str">
        <f t="shared" si="59"/>
        <v>#VALUE!</v>
      </c>
      <c r="J1635" s="128" t="str">
        <f t="shared" si="60"/>
        <v>#VALUE!</v>
      </c>
      <c r="K1635" s="128" t="str">
        <f t="shared" si="61"/>
        <v>#VALUE!</v>
      </c>
      <c r="L1635" s="128" t="str">
        <f t="shared" si="62"/>
        <v>#VALUE!</v>
      </c>
      <c r="M1635" s="128" t="str">
        <f t="shared" si="63"/>
        <v>#VALUE!</v>
      </c>
      <c r="N1635" s="128" t="str">
        <f t="shared" si="64"/>
        <v>#VALUE!</v>
      </c>
      <c r="O1635" s="128" t="str">
        <f t="shared" si="65"/>
        <v>#VALUE!</v>
      </c>
      <c r="P1635" s="135" t="str">
        <f t="shared" si="12"/>
        <v>OPIOIDS</v>
      </c>
      <c r="Q1635" s="4" t="b">
        <v>0</v>
      </c>
      <c r="R1635" s="4" t="str">
        <f t="shared" si="54"/>
        <v>LOW</v>
      </c>
      <c r="S1635" s="3"/>
      <c r="T1635" s="136">
        <f t="shared" si="66"/>
        <v>44582</v>
      </c>
      <c r="U1635" s="4" t="str">
        <f t="shared" si="15"/>
        <v>DUE COMM</v>
      </c>
      <c r="V1635" s="4" t="str">
        <f t="shared" si="16"/>
        <v> </v>
      </c>
      <c r="W1635" s="150"/>
      <c r="X1635" s="150"/>
      <c r="Y1635" s="123"/>
      <c r="Z1635" s="123"/>
      <c r="AA1635" s="123"/>
      <c r="AB1635" s="123"/>
      <c r="AC1635" s="123"/>
      <c r="AD1635" s="123"/>
      <c r="AE1635" s="123"/>
    </row>
    <row r="1636">
      <c r="A1636" s="130">
        <v>15369.0</v>
      </c>
      <c r="B1636" s="131" t="s">
        <v>6594</v>
      </c>
      <c r="C1636" s="162" t="b">
        <v>1</v>
      </c>
      <c r="D1636" s="133">
        <v>44432.0</v>
      </c>
      <c r="E1636" s="134" t="str">
        <f t="shared" si="55"/>
        <v>OPI RX</v>
      </c>
      <c r="F1636" s="128" t="str">
        <f t="shared" si="56"/>
        <v>#VALUE!</v>
      </c>
      <c r="G1636" s="128" t="str">
        <f t="shared" si="57"/>
        <v>#VALUE!</v>
      </c>
      <c r="H1636" s="128" t="str">
        <f t="shared" si="58"/>
        <v>#VALUE!</v>
      </c>
      <c r="I1636" s="128" t="str">
        <f t="shared" si="59"/>
        <v>#VALUE!</v>
      </c>
      <c r="J1636" s="128" t="str">
        <f t="shared" si="60"/>
        <v>#VALUE!</v>
      </c>
      <c r="K1636" s="128" t="str">
        <f t="shared" si="61"/>
        <v>#VALUE!</v>
      </c>
      <c r="L1636" s="128" t="str">
        <f t="shared" si="62"/>
        <v>#VALUE!</v>
      </c>
      <c r="M1636" s="128" t="str">
        <f t="shared" si="63"/>
        <v>#VALUE!</v>
      </c>
      <c r="N1636" s="128" t="str">
        <f t="shared" si="64"/>
        <v>#VALUE!</v>
      </c>
      <c r="O1636" s="128" t="str">
        <f t="shared" si="65"/>
        <v>#VALUE!</v>
      </c>
      <c r="P1636" s="135" t="str">
        <f t="shared" si="12"/>
        <v>OPIOIDS</v>
      </c>
      <c r="Q1636" s="4" t="b">
        <v>0</v>
      </c>
      <c r="R1636" s="4" t="str">
        <f t="shared" si="54"/>
        <v>LOW</v>
      </c>
      <c r="S1636" s="3"/>
      <c r="T1636" s="136">
        <f t="shared" si="66"/>
        <v>44432</v>
      </c>
      <c r="U1636" s="4" t="str">
        <f t="shared" si="15"/>
        <v>DUE COMM</v>
      </c>
      <c r="V1636" s="4" t="str">
        <f t="shared" si="16"/>
        <v> </v>
      </c>
      <c r="W1636" s="150"/>
      <c r="X1636" s="150"/>
      <c r="Y1636" s="123"/>
      <c r="Z1636" s="123"/>
      <c r="AA1636" s="123"/>
      <c r="AB1636" s="123"/>
      <c r="AC1636" s="123"/>
      <c r="AD1636" s="123"/>
      <c r="AE1636" s="123"/>
    </row>
    <row r="1637">
      <c r="A1637" s="151">
        <v>15372.0</v>
      </c>
      <c r="B1637" s="134" t="s">
        <v>6512</v>
      </c>
      <c r="C1637" s="162" t="b">
        <v>1</v>
      </c>
      <c r="D1637" s="133">
        <v>44384.0</v>
      </c>
      <c r="E1637" s="128" t="str">
        <f t="shared" si="55"/>
        <v>#VALUE!</v>
      </c>
      <c r="F1637" s="128" t="str">
        <f t="shared" si="56"/>
        <v>#VALUE!</v>
      </c>
      <c r="G1637" s="128" t="str">
        <f t="shared" si="57"/>
        <v>#VALUE!</v>
      </c>
      <c r="H1637" s="128" t="str">
        <f t="shared" si="58"/>
        <v>#VALUE!</v>
      </c>
      <c r="I1637" s="128" t="str">
        <f t="shared" si="59"/>
        <v>#VALUE!</v>
      </c>
      <c r="J1637" s="128" t="str">
        <f t="shared" si="60"/>
        <v>#VALUE!</v>
      </c>
      <c r="K1637" s="128" t="str">
        <f t="shared" si="61"/>
        <v>#VALUE!</v>
      </c>
      <c r="L1637" s="128" t="str">
        <f t="shared" si="62"/>
        <v>#VALUE!</v>
      </c>
      <c r="M1637" s="134" t="str">
        <f t="shared" si="63"/>
        <v>OPI RX</v>
      </c>
      <c r="N1637" s="128" t="str">
        <f t="shared" si="64"/>
        <v>#VALUE!</v>
      </c>
      <c r="O1637" s="128" t="str">
        <f t="shared" si="65"/>
        <v>#VALUE!</v>
      </c>
      <c r="P1637" s="135" t="str">
        <f t="shared" si="12"/>
        <v>OPIOIDS</v>
      </c>
      <c r="Q1637" s="2" t="b">
        <v>0</v>
      </c>
      <c r="R1637" s="4" t="str">
        <f t="shared" si="54"/>
        <v>LOW</v>
      </c>
      <c r="S1637" s="3"/>
      <c r="T1637" s="136">
        <f t="shared" si="66"/>
        <v>44384</v>
      </c>
      <c r="U1637" s="4" t="str">
        <f t="shared" si="15"/>
        <v>DUE COMM</v>
      </c>
      <c r="V1637" s="4" t="str">
        <f t="shared" si="16"/>
        <v> </v>
      </c>
      <c r="W1637" s="150"/>
      <c r="X1637" s="150"/>
      <c r="Y1637" s="123"/>
      <c r="Z1637" s="123"/>
      <c r="AA1637" s="123"/>
      <c r="AB1637" s="123"/>
      <c r="AC1637" s="123"/>
      <c r="AD1637" s="123"/>
      <c r="AE1637" s="123"/>
    </row>
    <row r="1638">
      <c r="A1638" s="130">
        <v>15375.0</v>
      </c>
      <c r="B1638" s="131" t="s">
        <v>6978</v>
      </c>
      <c r="C1638" s="162" t="b">
        <v>1</v>
      </c>
      <c r="D1638" s="133">
        <v>44384.0</v>
      </c>
      <c r="E1638" s="128" t="str">
        <f t="shared" si="55"/>
        <v>#VALUE!</v>
      </c>
      <c r="F1638" s="134" t="str">
        <f t="shared" si="56"/>
        <v>OPI RX</v>
      </c>
      <c r="G1638" s="128" t="str">
        <f t="shared" si="57"/>
        <v>#VALUE!</v>
      </c>
      <c r="H1638" s="128" t="str">
        <f t="shared" si="58"/>
        <v>#VALUE!</v>
      </c>
      <c r="I1638" s="128" t="str">
        <f t="shared" si="59"/>
        <v>#VALUE!</v>
      </c>
      <c r="J1638" s="128" t="str">
        <f t="shared" si="60"/>
        <v>#VALUE!</v>
      </c>
      <c r="K1638" s="128" t="str">
        <f t="shared" si="61"/>
        <v>#VALUE!</v>
      </c>
      <c r="L1638" s="128" t="str">
        <f t="shared" si="62"/>
        <v>#VALUE!</v>
      </c>
      <c r="M1638" s="128" t="str">
        <f t="shared" si="63"/>
        <v>#VALUE!</v>
      </c>
      <c r="N1638" s="128" t="str">
        <f t="shared" si="64"/>
        <v>#VALUE!</v>
      </c>
      <c r="O1638" s="128" t="str">
        <f t="shared" si="65"/>
        <v>#VALUE!</v>
      </c>
      <c r="P1638" s="135" t="str">
        <f t="shared" si="12"/>
        <v>OPIOIDS</v>
      </c>
      <c r="Q1638" s="4" t="b">
        <v>1</v>
      </c>
      <c r="R1638" s="135" t="str">
        <f t="shared" si="54"/>
        <v>HIGH</v>
      </c>
      <c r="S1638" s="3"/>
      <c r="T1638" s="136">
        <f t="shared" si="66"/>
        <v>44384</v>
      </c>
      <c r="U1638" s="4" t="str">
        <f t="shared" si="15"/>
        <v>DUE COMM</v>
      </c>
      <c r="V1638" s="4" t="str">
        <f t="shared" si="16"/>
        <v> </v>
      </c>
      <c r="W1638" s="123"/>
      <c r="X1638" s="123"/>
      <c r="Y1638" s="123"/>
      <c r="Z1638" s="123"/>
      <c r="AA1638" s="123"/>
      <c r="AB1638" s="123"/>
      <c r="AC1638" s="123"/>
      <c r="AD1638" s="123"/>
      <c r="AE1638" s="123"/>
    </row>
    <row r="1639">
      <c r="A1639" s="130">
        <v>15376.0</v>
      </c>
      <c r="B1639" s="131" t="s">
        <v>6461</v>
      </c>
      <c r="C1639" s="162" t="b">
        <v>1</v>
      </c>
      <c r="D1639" s="133">
        <v>44384.0</v>
      </c>
      <c r="E1639" s="128" t="str">
        <f t="shared" si="55"/>
        <v>#VALUE!</v>
      </c>
      <c r="F1639" s="128" t="str">
        <f t="shared" si="56"/>
        <v>#VALUE!</v>
      </c>
      <c r="G1639" s="128" t="str">
        <f t="shared" si="57"/>
        <v>#VALUE!</v>
      </c>
      <c r="H1639" s="128" t="str">
        <f t="shared" si="58"/>
        <v>#VALUE!</v>
      </c>
      <c r="I1639" s="128" t="str">
        <f t="shared" si="59"/>
        <v>#VALUE!</v>
      </c>
      <c r="J1639" s="128" t="str">
        <f t="shared" si="60"/>
        <v>#VALUE!</v>
      </c>
      <c r="K1639" s="128" t="str">
        <f t="shared" si="61"/>
        <v>#VALUE!</v>
      </c>
      <c r="L1639" s="128" t="str">
        <f t="shared" si="62"/>
        <v>#VALUE!</v>
      </c>
      <c r="M1639" s="128" t="str">
        <f t="shared" si="63"/>
        <v>#VALUE!</v>
      </c>
      <c r="N1639" s="128" t="str">
        <f t="shared" si="64"/>
        <v>#VALUE!</v>
      </c>
      <c r="O1639" s="128" t="str">
        <f t="shared" si="65"/>
        <v>#VALUE!</v>
      </c>
      <c r="P1639" s="4" t="str">
        <f t="shared" si="12"/>
        <v>NO RX</v>
      </c>
      <c r="Q1639" s="2" t="b">
        <v>0</v>
      </c>
      <c r="R1639" s="4" t="str">
        <f t="shared" si="54"/>
        <v>LOW</v>
      </c>
      <c r="S1639" s="3"/>
      <c r="T1639" s="136">
        <f t="shared" si="66"/>
        <v>44384</v>
      </c>
      <c r="U1639" s="4" t="str">
        <f t="shared" si="15"/>
        <v>DUE COMM</v>
      </c>
      <c r="V1639" s="4" t="str">
        <f t="shared" si="16"/>
        <v> </v>
      </c>
      <c r="W1639" s="123"/>
      <c r="X1639" s="123"/>
      <c r="Y1639" s="123"/>
      <c r="Z1639" s="123"/>
      <c r="AA1639" s="123"/>
      <c r="AB1639" s="123"/>
      <c r="AC1639" s="123"/>
      <c r="AD1639" s="123"/>
      <c r="AE1639" s="123"/>
    </row>
    <row r="1640">
      <c r="A1640" s="130">
        <v>15378.0</v>
      </c>
      <c r="B1640" s="131" t="s">
        <v>6979</v>
      </c>
      <c r="C1640" s="162" t="b">
        <v>1</v>
      </c>
      <c r="D1640" s="133">
        <v>44384.0</v>
      </c>
      <c r="E1640" s="128" t="str">
        <f t="shared" si="55"/>
        <v>#VALUE!</v>
      </c>
      <c r="F1640" s="128" t="str">
        <f t="shared" si="56"/>
        <v>#VALUE!</v>
      </c>
      <c r="G1640" s="128" t="str">
        <f t="shared" si="57"/>
        <v>#VALUE!</v>
      </c>
      <c r="H1640" s="128" t="str">
        <f t="shared" si="58"/>
        <v>#VALUE!</v>
      </c>
      <c r="I1640" s="128" t="str">
        <f t="shared" si="59"/>
        <v>#VALUE!</v>
      </c>
      <c r="J1640" s="128" t="str">
        <f t="shared" si="60"/>
        <v>#VALUE!</v>
      </c>
      <c r="K1640" s="128" t="str">
        <f t="shared" si="61"/>
        <v>#VALUE!</v>
      </c>
      <c r="L1640" s="128" t="str">
        <f t="shared" si="62"/>
        <v>#VALUE!</v>
      </c>
      <c r="M1640" s="128" t="str">
        <f t="shared" si="63"/>
        <v>#VALUE!</v>
      </c>
      <c r="N1640" s="128" t="str">
        <f t="shared" si="64"/>
        <v>#VALUE!</v>
      </c>
      <c r="O1640" s="128" t="str">
        <f t="shared" si="65"/>
        <v>#VALUE!</v>
      </c>
      <c r="P1640" s="4" t="str">
        <f t="shared" si="12"/>
        <v>NO RX</v>
      </c>
      <c r="Q1640" s="4" t="b">
        <v>0</v>
      </c>
      <c r="R1640" s="4" t="str">
        <f t="shared" si="54"/>
        <v>LOW</v>
      </c>
      <c r="S1640" s="3"/>
      <c r="T1640" s="136">
        <f t="shared" si="66"/>
        <v>44384</v>
      </c>
      <c r="U1640" s="4" t="str">
        <f t="shared" si="15"/>
        <v>DUE COMM</v>
      </c>
      <c r="V1640" s="4" t="str">
        <f t="shared" si="16"/>
        <v> </v>
      </c>
      <c r="W1640" s="123"/>
      <c r="X1640" s="123"/>
      <c r="Y1640" s="123"/>
      <c r="Z1640" s="123"/>
      <c r="AA1640" s="123"/>
      <c r="AB1640" s="123"/>
      <c r="AC1640" s="123"/>
      <c r="AD1640" s="123"/>
      <c r="AE1640" s="123"/>
    </row>
    <row r="1641">
      <c r="A1641" s="130">
        <v>15379.0</v>
      </c>
      <c r="B1641" s="131" t="s">
        <v>6461</v>
      </c>
      <c r="C1641" s="162" t="b">
        <v>1</v>
      </c>
      <c r="D1641" s="133">
        <v>44384.0</v>
      </c>
      <c r="E1641" s="128" t="str">
        <f t="shared" si="55"/>
        <v>#VALUE!</v>
      </c>
      <c r="F1641" s="128" t="str">
        <f t="shared" si="56"/>
        <v>#VALUE!</v>
      </c>
      <c r="G1641" s="128" t="str">
        <f t="shared" si="57"/>
        <v>#VALUE!</v>
      </c>
      <c r="H1641" s="128" t="str">
        <f t="shared" si="58"/>
        <v>#VALUE!</v>
      </c>
      <c r="I1641" s="128" t="str">
        <f t="shared" si="59"/>
        <v>#VALUE!</v>
      </c>
      <c r="J1641" s="128" t="str">
        <f t="shared" si="60"/>
        <v>#VALUE!</v>
      </c>
      <c r="K1641" s="128" t="str">
        <f t="shared" si="61"/>
        <v>#VALUE!</v>
      </c>
      <c r="L1641" s="128" t="str">
        <f t="shared" si="62"/>
        <v>#VALUE!</v>
      </c>
      <c r="M1641" s="128" t="str">
        <f t="shared" si="63"/>
        <v>#VALUE!</v>
      </c>
      <c r="N1641" s="128" t="str">
        <f t="shared" si="64"/>
        <v>#VALUE!</v>
      </c>
      <c r="O1641" s="128" t="str">
        <f t="shared" si="65"/>
        <v>#VALUE!</v>
      </c>
      <c r="P1641" s="4" t="str">
        <f t="shared" si="12"/>
        <v>NO RX</v>
      </c>
      <c r="Q1641" s="4" t="b">
        <v>0</v>
      </c>
      <c r="R1641" s="4" t="str">
        <f t="shared" si="54"/>
        <v>LOW</v>
      </c>
      <c r="S1641" s="3"/>
      <c r="T1641" s="136">
        <f t="shared" si="66"/>
        <v>44384</v>
      </c>
      <c r="U1641" s="4" t="str">
        <f t="shared" si="15"/>
        <v>DUE COMM</v>
      </c>
      <c r="V1641" s="4" t="str">
        <f t="shared" si="16"/>
        <v> </v>
      </c>
      <c r="W1641" s="123"/>
      <c r="X1641" s="123"/>
      <c r="Y1641" s="123"/>
      <c r="Z1641" s="123"/>
      <c r="AA1641" s="123"/>
      <c r="AB1641" s="123"/>
      <c r="AC1641" s="123"/>
      <c r="AD1641" s="123"/>
      <c r="AE1641" s="123"/>
    </row>
    <row r="1642">
      <c r="A1642" s="130">
        <v>15380.0</v>
      </c>
      <c r="B1642" s="131" t="s">
        <v>6485</v>
      </c>
      <c r="C1642" s="141" t="b">
        <v>1</v>
      </c>
      <c r="D1642" s="133">
        <v>44468.0</v>
      </c>
      <c r="E1642" s="128" t="str">
        <f t="shared" si="55"/>
        <v>#VALUE!</v>
      </c>
      <c r="F1642" s="128" t="str">
        <f t="shared" si="56"/>
        <v>#VALUE!</v>
      </c>
      <c r="G1642" s="134" t="str">
        <f t="shared" si="57"/>
        <v>OPI RX</v>
      </c>
      <c r="H1642" s="128" t="str">
        <f t="shared" si="58"/>
        <v>#VALUE!</v>
      </c>
      <c r="I1642" s="128" t="str">
        <f t="shared" si="59"/>
        <v>#VALUE!</v>
      </c>
      <c r="J1642" s="128" t="str">
        <f t="shared" si="60"/>
        <v>#VALUE!</v>
      </c>
      <c r="K1642" s="128" t="str">
        <f t="shared" si="61"/>
        <v>#VALUE!</v>
      </c>
      <c r="L1642" s="128" t="str">
        <f t="shared" si="62"/>
        <v>#VALUE!</v>
      </c>
      <c r="M1642" s="128" t="str">
        <f t="shared" si="63"/>
        <v>#VALUE!</v>
      </c>
      <c r="N1642" s="128" t="str">
        <f t="shared" si="64"/>
        <v>#VALUE!</v>
      </c>
      <c r="O1642" s="128" t="str">
        <f t="shared" si="65"/>
        <v>#VALUE!</v>
      </c>
      <c r="P1642" s="135" t="str">
        <f t="shared" si="12"/>
        <v>OPIOIDS</v>
      </c>
      <c r="Q1642" s="4" t="b">
        <v>0</v>
      </c>
      <c r="R1642" s="4" t="str">
        <f t="shared" si="54"/>
        <v>LOW</v>
      </c>
      <c r="S1642" s="3">
        <v>44350.0</v>
      </c>
      <c r="T1642" s="136">
        <f t="shared" si="66"/>
        <v>44468</v>
      </c>
      <c r="U1642" s="4" t="str">
        <f t="shared" si="15"/>
        <v> </v>
      </c>
      <c r="V1642" s="4" t="str">
        <f t="shared" si="16"/>
        <v> </v>
      </c>
      <c r="W1642" s="123"/>
      <c r="X1642" s="123"/>
      <c r="Y1642" s="123"/>
      <c r="Z1642" s="123"/>
      <c r="AA1642" s="123"/>
      <c r="AB1642" s="123"/>
      <c r="AC1642" s="123"/>
      <c r="AD1642" s="123"/>
      <c r="AE1642" s="123"/>
    </row>
    <row r="1643">
      <c r="A1643" s="130">
        <v>15384.0</v>
      </c>
      <c r="B1643" s="131" t="s">
        <v>6539</v>
      </c>
      <c r="C1643" s="141" t="b">
        <v>1</v>
      </c>
      <c r="D1643" s="133">
        <v>44384.0</v>
      </c>
      <c r="E1643" s="128" t="str">
        <f t="shared" si="55"/>
        <v>#VALUE!</v>
      </c>
      <c r="F1643" s="128" t="str">
        <f t="shared" si="56"/>
        <v>#VALUE!</v>
      </c>
      <c r="G1643" s="128" t="str">
        <f t="shared" si="57"/>
        <v>#VALUE!</v>
      </c>
      <c r="H1643" s="128" t="str">
        <f t="shared" si="58"/>
        <v>#VALUE!</v>
      </c>
      <c r="I1643" s="128" t="str">
        <f t="shared" si="59"/>
        <v>#VALUE!</v>
      </c>
      <c r="J1643" s="128" t="str">
        <f t="shared" si="60"/>
        <v>#VALUE!</v>
      </c>
      <c r="K1643" s="128" t="str">
        <f t="shared" si="61"/>
        <v>#VALUE!</v>
      </c>
      <c r="L1643" s="128" t="str">
        <f t="shared" si="62"/>
        <v>#VALUE!</v>
      </c>
      <c r="M1643" s="128" t="str">
        <f t="shared" si="63"/>
        <v>#VALUE!</v>
      </c>
      <c r="N1643" s="128" t="str">
        <f t="shared" si="64"/>
        <v>#VALUE!</v>
      </c>
      <c r="O1643" s="128" t="str">
        <f t="shared" si="65"/>
        <v>#VALUE!</v>
      </c>
      <c r="P1643" s="4" t="str">
        <f t="shared" si="12"/>
        <v>NO RX</v>
      </c>
      <c r="Q1643" s="4" t="b">
        <v>0</v>
      </c>
      <c r="R1643" s="4" t="str">
        <f t="shared" si="54"/>
        <v>LOW</v>
      </c>
      <c r="S1643" s="3"/>
      <c r="T1643" s="136">
        <f t="shared" si="66"/>
        <v>44384</v>
      </c>
      <c r="U1643" s="4" t="str">
        <f t="shared" si="15"/>
        <v>DUE COMM</v>
      </c>
      <c r="V1643" s="4" t="str">
        <f t="shared" si="16"/>
        <v> </v>
      </c>
      <c r="W1643" s="123"/>
      <c r="X1643" s="123"/>
      <c r="Y1643" s="123"/>
      <c r="Z1643" s="123"/>
      <c r="AA1643" s="123"/>
      <c r="AB1643" s="123"/>
      <c r="AC1643" s="123"/>
      <c r="AD1643" s="123"/>
      <c r="AE1643" s="123"/>
    </row>
    <row r="1644">
      <c r="A1644" s="151">
        <v>15387.0</v>
      </c>
      <c r="B1644" s="134" t="s">
        <v>6477</v>
      </c>
      <c r="C1644" s="141" t="b">
        <v>1</v>
      </c>
      <c r="D1644" s="133">
        <v>44384.0</v>
      </c>
      <c r="E1644" s="128" t="str">
        <f t="shared" si="55"/>
        <v>#VALUE!</v>
      </c>
      <c r="F1644" s="128" t="str">
        <f t="shared" si="56"/>
        <v>#VALUE!</v>
      </c>
      <c r="G1644" s="128" t="str">
        <f t="shared" si="57"/>
        <v>#VALUE!</v>
      </c>
      <c r="H1644" s="128" t="str">
        <f t="shared" si="58"/>
        <v>#VALUE!</v>
      </c>
      <c r="I1644" s="128" t="str">
        <f t="shared" si="59"/>
        <v>#VALUE!</v>
      </c>
      <c r="J1644" s="128" t="str">
        <f t="shared" si="60"/>
        <v>#VALUE!</v>
      </c>
      <c r="K1644" s="128" t="str">
        <f t="shared" si="61"/>
        <v>#VALUE!</v>
      </c>
      <c r="L1644" s="128" t="str">
        <f t="shared" si="62"/>
        <v>#VALUE!</v>
      </c>
      <c r="M1644" s="128" t="str">
        <f t="shared" si="63"/>
        <v>#VALUE!</v>
      </c>
      <c r="N1644" s="128" t="str">
        <f t="shared" si="64"/>
        <v>#VALUE!</v>
      </c>
      <c r="O1644" s="128" t="str">
        <f t="shared" si="65"/>
        <v>#VALUE!</v>
      </c>
      <c r="P1644" s="4" t="str">
        <f t="shared" si="12"/>
        <v>NO RX</v>
      </c>
      <c r="Q1644" s="4" t="b">
        <v>0</v>
      </c>
      <c r="R1644" s="4" t="str">
        <f t="shared" si="54"/>
        <v>LOW</v>
      </c>
      <c r="S1644" s="3"/>
      <c r="T1644" s="136">
        <f t="shared" si="66"/>
        <v>44384</v>
      </c>
      <c r="U1644" s="4" t="str">
        <f t="shared" si="15"/>
        <v>DUE COMM</v>
      </c>
      <c r="V1644" s="4" t="str">
        <f t="shared" si="16"/>
        <v> </v>
      </c>
      <c r="W1644" s="123"/>
      <c r="X1644" s="123"/>
      <c r="Y1644" s="123"/>
      <c r="Z1644" s="123"/>
      <c r="AA1644" s="123"/>
      <c r="AB1644" s="123"/>
      <c r="AC1644" s="123"/>
      <c r="AD1644" s="123"/>
      <c r="AE1644" s="123"/>
    </row>
    <row r="1645">
      <c r="A1645" s="130">
        <v>15394.0</v>
      </c>
      <c r="B1645" s="131" t="s">
        <v>6491</v>
      </c>
      <c r="C1645" s="141" t="b">
        <v>1</v>
      </c>
      <c r="D1645" s="133">
        <v>44384.0</v>
      </c>
      <c r="E1645" s="128" t="str">
        <f t="shared" si="55"/>
        <v>#VALUE!</v>
      </c>
      <c r="F1645" s="134" t="str">
        <f t="shared" si="56"/>
        <v>OPI RX</v>
      </c>
      <c r="G1645" s="128" t="str">
        <f t="shared" si="57"/>
        <v>#VALUE!</v>
      </c>
      <c r="H1645" s="128" t="str">
        <f t="shared" si="58"/>
        <v>#VALUE!</v>
      </c>
      <c r="I1645" s="128" t="str">
        <f t="shared" si="59"/>
        <v>#VALUE!</v>
      </c>
      <c r="J1645" s="128" t="str">
        <f t="shared" si="60"/>
        <v>#VALUE!</v>
      </c>
      <c r="K1645" s="128" t="str">
        <f t="shared" si="61"/>
        <v>#VALUE!</v>
      </c>
      <c r="L1645" s="128" t="str">
        <f t="shared" si="62"/>
        <v>#VALUE!</v>
      </c>
      <c r="M1645" s="128" t="str">
        <f t="shared" si="63"/>
        <v>#VALUE!</v>
      </c>
      <c r="N1645" s="128" t="str">
        <f t="shared" si="64"/>
        <v>#VALUE!</v>
      </c>
      <c r="O1645" s="128" t="str">
        <f t="shared" si="65"/>
        <v>#VALUE!</v>
      </c>
      <c r="P1645" s="135" t="str">
        <f t="shared" si="12"/>
        <v>OPIOIDS</v>
      </c>
      <c r="Q1645" s="4" t="b">
        <v>0</v>
      </c>
      <c r="R1645" s="4" t="str">
        <f t="shared" si="54"/>
        <v>LOW</v>
      </c>
      <c r="S1645" s="3"/>
      <c r="T1645" s="136">
        <f t="shared" si="66"/>
        <v>44384</v>
      </c>
      <c r="U1645" s="4" t="str">
        <f t="shared" si="15"/>
        <v>DUE COMM</v>
      </c>
      <c r="V1645" s="4" t="str">
        <f t="shared" si="16"/>
        <v> </v>
      </c>
      <c r="W1645" s="123"/>
      <c r="X1645" s="123"/>
      <c r="Y1645" s="123"/>
      <c r="Z1645" s="123"/>
      <c r="AA1645" s="123"/>
      <c r="AB1645" s="123"/>
      <c r="AC1645" s="123"/>
      <c r="AD1645" s="123"/>
      <c r="AE1645" s="123"/>
    </row>
    <row r="1646">
      <c r="A1646" s="151">
        <v>15395.0</v>
      </c>
      <c r="B1646" s="131" t="s">
        <v>6639</v>
      </c>
      <c r="C1646" s="141" t="b">
        <v>1</v>
      </c>
      <c r="D1646" s="133">
        <v>44384.0</v>
      </c>
      <c r="E1646" s="128" t="str">
        <f t="shared" si="55"/>
        <v>#VALUE!</v>
      </c>
      <c r="F1646" s="128" t="str">
        <f t="shared" si="56"/>
        <v>#VALUE!</v>
      </c>
      <c r="G1646" s="128" t="str">
        <f t="shared" si="57"/>
        <v>#VALUE!</v>
      </c>
      <c r="H1646" s="128" t="str">
        <f t="shared" si="58"/>
        <v>#VALUE!</v>
      </c>
      <c r="I1646" s="128" t="str">
        <f t="shared" si="59"/>
        <v>#VALUE!</v>
      </c>
      <c r="J1646" s="128" t="str">
        <f t="shared" si="60"/>
        <v>#VALUE!</v>
      </c>
      <c r="K1646" s="128" t="str">
        <f t="shared" si="61"/>
        <v>#VALUE!</v>
      </c>
      <c r="L1646" s="128" t="str">
        <f t="shared" si="62"/>
        <v>#VALUE!</v>
      </c>
      <c r="M1646" s="128" t="str">
        <f t="shared" si="63"/>
        <v>#VALUE!</v>
      </c>
      <c r="N1646" s="128" t="str">
        <f t="shared" si="64"/>
        <v>#VALUE!</v>
      </c>
      <c r="O1646" s="128" t="str">
        <f t="shared" si="65"/>
        <v>#VALUE!</v>
      </c>
      <c r="P1646" s="4" t="str">
        <f t="shared" si="12"/>
        <v>NO RX</v>
      </c>
      <c r="Q1646" s="4" t="b">
        <v>0</v>
      </c>
      <c r="R1646" s="4" t="str">
        <f t="shared" si="54"/>
        <v>LOW</v>
      </c>
      <c r="S1646" s="3"/>
      <c r="T1646" s="136">
        <f t="shared" si="66"/>
        <v>44384</v>
      </c>
      <c r="U1646" s="4" t="str">
        <f t="shared" si="15"/>
        <v>DUE COMM</v>
      </c>
      <c r="V1646" s="4" t="str">
        <f t="shared" si="16"/>
        <v> </v>
      </c>
      <c r="W1646" s="123"/>
      <c r="X1646" s="123"/>
      <c r="Y1646" s="123"/>
      <c r="Z1646" s="123"/>
      <c r="AA1646" s="123"/>
      <c r="AB1646" s="123"/>
      <c r="AC1646" s="123"/>
      <c r="AD1646" s="123"/>
      <c r="AE1646" s="123"/>
    </row>
    <row r="1647">
      <c r="A1647" s="130">
        <v>15397.0</v>
      </c>
      <c r="B1647" s="131" t="s">
        <v>6461</v>
      </c>
      <c r="C1647" s="141" t="b">
        <v>1</v>
      </c>
      <c r="D1647" s="133">
        <v>44384.0</v>
      </c>
      <c r="E1647" s="128" t="str">
        <f t="shared" si="55"/>
        <v>#VALUE!</v>
      </c>
      <c r="F1647" s="128" t="str">
        <f t="shared" si="56"/>
        <v>#VALUE!</v>
      </c>
      <c r="G1647" s="128" t="str">
        <f t="shared" si="57"/>
        <v>#VALUE!</v>
      </c>
      <c r="H1647" s="128" t="str">
        <f t="shared" si="58"/>
        <v>#VALUE!</v>
      </c>
      <c r="I1647" s="128" t="str">
        <f t="shared" si="59"/>
        <v>#VALUE!</v>
      </c>
      <c r="J1647" s="128" t="str">
        <f t="shared" si="60"/>
        <v>#VALUE!</v>
      </c>
      <c r="K1647" s="128" t="str">
        <f t="shared" si="61"/>
        <v>#VALUE!</v>
      </c>
      <c r="L1647" s="128" t="str">
        <f t="shared" si="62"/>
        <v>#VALUE!</v>
      </c>
      <c r="M1647" s="128" t="str">
        <f t="shared" si="63"/>
        <v>#VALUE!</v>
      </c>
      <c r="N1647" s="128" t="str">
        <f t="shared" si="64"/>
        <v>#VALUE!</v>
      </c>
      <c r="O1647" s="128" t="str">
        <f t="shared" si="65"/>
        <v>#VALUE!</v>
      </c>
      <c r="P1647" s="4" t="str">
        <f t="shared" si="12"/>
        <v>NO RX</v>
      </c>
      <c r="Q1647" s="2" t="b">
        <v>0</v>
      </c>
      <c r="R1647" s="4" t="str">
        <f t="shared" si="54"/>
        <v>LOW</v>
      </c>
      <c r="S1647" s="3"/>
      <c r="T1647" s="136">
        <f t="shared" si="66"/>
        <v>44384</v>
      </c>
      <c r="U1647" s="4" t="str">
        <f t="shared" si="15"/>
        <v>DUE COMM</v>
      </c>
      <c r="V1647" s="4" t="str">
        <f t="shared" si="16"/>
        <v> </v>
      </c>
      <c r="W1647" s="123"/>
      <c r="X1647" s="123"/>
      <c r="Y1647" s="123"/>
      <c r="Z1647" s="123"/>
      <c r="AA1647" s="123"/>
      <c r="AB1647" s="123"/>
      <c r="AC1647" s="123"/>
      <c r="AD1647" s="123"/>
      <c r="AE1647" s="123"/>
    </row>
    <row r="1648">
      <c r="A1648" s="130">
        <v>15398.0</v>
      </c>
      <c r="B1648" s="131" t="s">
        <v>6980</v>
      </c>
      <c r="C1648" s="141" t="b">
        <v>1</v>
      </c>
      <c r="D1648" s="133">
        <v>44384.0</v>
      </c>
      <c r="E1648" s="128" t="str">
        <f t="shared" si="55"/>
        <v>#VALUE!</v>
      </c>
      <c r="F1648" s="128" t="str">
        <f t="shared" si="56"/>
        <v>#VALUE!</v>
      </c>
      <c r="G1648" s="128" t="str">
        <f t="shared" si="57"/>
        <v>#VALUE!</v>
      </c>
      <c r="H1648" s="128" t="str">
        <f t="shared" si="58"/>
        <v>#VALUE!</v>
      </c>
      <c r="I1648" s="128" t="str">
        <f t="shared" si="59"/>
        <v>#VALUE!</v>
      </c>
      <c r="J1648" s="128" t="str">
        <f t="shared" si="60"/>
        <v>#VALUE!</v>
      </c>
      <c r="K1648" s="134" t="str">
        <f t="shared" si="61"/>
        <v>OPI RX</v>
      </c>
      <c r="L1648" s="128" t="str">
        <f t="shared" si="62"/>
        <v>#VALUE!</v>
      </c>
      <c r="M1648" s="128" t="str">
        <f t="shared" si="63"/>
        <v>#VALUE!</v>
      </c>
      <c r="N1648" s="128" t="str">
        <f t="shared" si="64"/>
        <v>#VALUE!</v>
      </c>
      <c r="O1648" s="128" t="str">
        <f t="shared" si="65"/>
        <v>#VALUE!</v>
      </c>
      <c r="P1648" s="135" t="str">
        <f t="shared" si="12"/>
        <v>OPIOIDS</v>
      </c>
      <c r="Q1648" s="2" t="b">
        <v>1</v>
      </c>
      <c r="R1648" s="135" t="str">
        <f t="shared" si="54"/>
        <v>HIGH</v>
      </c>
      <c r="S1648" s="3"/>
      <c r="T1648" s="136">
        <f t="shared" si="66"/>
        <v>44384</v>
      </c>
      <c r="U1648" s="4" t="str">
        <f t="shared" si="15"/>
        <v>DUE COMM</v>
      </c>
      <c r="V1648" s="4" t="str">
        <f t="shared" si="16"/>
        <v> </v>
      </c>
      <c r="W1648" s="123"/>
      <c r="X1648" s="123"/>
      <c r="Y1648" s="123"/>
      <c r="Z1648" s="123"/>
      <c r="AA1648" s="123"/>
      <c r="AB1648" s="123"/>
      <c r="AC1648" s="123"/>
      <c r="AD1648" s="123"/>
      <c r="AE1648" s="123"/>
    </row>
    <row r="1649">
      <c r="A1649" s="130">
        <v>15407.0</v>
      </c>
      <c r="B1649" s="131" t="s">
        <v>6981</v>
      </c>
      <c r="C1649" s="141" t="b">
        <v>1</v>
      </c>
      <c r="D1649" s="133">
        <v>44480.0</v>
      </c>
      <c r="E1649" s="134" t="str">
        <f t="shared" si="55"/>
        <v>OPI RX</v>
      </c>
      <c r="F1649" s="128" t="str">
        <f t="shared" si="56"/>
        <v>#VALUE!</v>
      </c>
      <c r="G1649" s="128" t="str">
        <f t="shared" si="57"/>
        <v>#VALUE!</v>
      </c>
      <c r="H1649" s="128" t="str">
        <f t="shared" si="58"/>
        <v>#VALUE!</v>
      </c>
      <c r="I1649" s="128" t="str">
        <f t="shared" si="59"/>
        <v>#VALUE!</v>
      </c>
      <c r="J1649" s="128" t="str">
        <f t="shared" si="60"/>
        <v>#VALUE!</v>
      </c>
      <c r="K1649" s="128" t="str">
        <f t="shared" si="61"/>
        <v>#VALUE!</v>
      </c>
      <c r="L1649" s="128" t="str">
        <f t="shared" si="62"/>
        <v>#VALUE!</v>
      </c>
      <c r="M1649" s="128" t="str">
        <f t="shared" si="63"/>
        <v>#VALUE!</v>
      </c>
      <c r="N1649" s="128" t="str">
        <f t="shared" si="64"/>
        <v>#VALUE!</v>
      </c>
      <c r="O1649" s="128" t="str">
        <f t="shared" si="65"/>
        <v>#VALUE!</v>
      </c>
      <c r="P1649" s="135" t="str">
        <f t="shared" si="12"/>
        <v>OPIOIDS</v>
      </c>
      <c r="Q1649" s="4" t="b">
        <v>1</v>
      </c>
      <c r="R1649" s="135" t="str">
        <f t="shared" si="54"/>
        <v>HIGH</v>
      </c>
      <c r="S1649" s="3">
        <v>44375.0</v>
      </c>
      <c r="T1649" s="136">
        <f t="shared" si="66"/>
        <v>44480</v>
      </c>
      <c r="U1649" s="4" t="str">
        <f t="shared" si="15"/>
        <v> </v>
      </c>
      <c r="V1649" s="4" t="str">
        <f t="shared" si="16"/>
        <v> </v>
      </c>
      <c r="W1649" s="123"/>
      <c r="X1649" s="123"/>
      <c r="Y1649" s="123"/>
      <c r="Z1649" s="123"/>
      <c r="AA1649" s="123"/>
      <c r="AB1649" s="123"/>
      <c r="AC1649" s="123"/>
      <c r="AD1649" s="123"/>
      <c r="AE1649" s="123"/>
    </row>
    <row r="1650">
      <c r="A1650" s="130">
        <v>15412.0</v>
      </c>
      <c r="B1650" s="131" t="s">
        <v>6491</v>
      </c>
      <c r="C1650" s="141" t="b">
        <v>1</v>
      </c>
      <c r="D1650" s="133">
        <v>44434.0</v>
      </c>
      <c r="E1650" s="128" t="str">
        <f t="shared" si="55"/>
        <v>#VALUE!</v>
      </c>
      <c r="F1650" s="134" t="str">
        <f t="shared" si="56"/>
        <v>OPI RX</v>
      </c>
      <c r="G1650" s="128" t="str">
        <f t="shared" si="57"/>
        <v>#VALUE!</v>
      </c>
      <c r="H1650" s="128" t="str">
        <f t="shared" si="58"/>
        <v>#VALUE!</v>
      </c>
      <c r="I1650" s="128" t="str">
        <f t="shared" si="59"/>
        <v>#VALUE!</v>
      </c>
      <c r="J1650" s="128" t="str">
        <f t="shared" si="60"/>
        <v>#VALUE!</v>
      </c>
      <c r="K1650" s="128" t="str">
        <f t="shared" si="61"/>
        <v>#VALUE!</v>
      </c>
      <c r="L1650" s="128" t="str">
        <f t="shared" si="62"/>
        <v>#VALUE!</v>
      </c>
      <c r="M1650" s="128" t="str">
        <f t="shared" si="63"/>
        <v>#VALUE!</v>
      </c>
      <c r="N1650" s="128" t="str">
        <f t="shared" si="64"/>
        <v>#VALUE!</v>
      </c>
      <c r="O1650" s="128" t="str">
        <f t="shared" si="65"/>
        <v>#VALUE!</v>
      </c>
      <c r="P1650" s="135" t="str">
        <f t="shared" si="12"/>
        <v>OPIOIDS</v>
      </c>
      <c r="Q1650" s="4" t="b">
        <v>1</v>
      </c>
      <c r="R1650" s="135" t="str">
        <f t="shared" si="54"/>
        <v>HIGH</v>
      </c>
      <c r="S1650" s="3"/>
      <c r="T1650" s="136">
        <f t="shared" si="66"/>
        <v>44434</v>
      </c>
      <c r="U1650" s="4" t="str">
        <f t="shared" si="15"/>
        <v>DUE COMM</v>
      </c>
      <c r="V1650" s="4" t="str">
        <f t="shared" si="16"/>
        <v> </v>
      </c>
      <c r="W1650" s="123"/>
      <c r="X1650" s="123"/>
      <c r="Y1650" s="123"/>
      <c r="Z1650" s="123"/>
      <c r="AA1650" s="123"/>
      <c r="AB1650" s="123"/>
      <c r="AC1650" s="123"/>
      <c r="AD1650" s="123"/>
      <c r="AE1650" s="123"/>
    </row>
    <row r="1651">
      <c r="A1651" s="130">
        <v>15413.0</v>
      </c>
      <c r="B1651" s="131" t="s">
        <v>6982</v>
      </c>
      <c r="C1651" s="141" t="b">
        <v>1</v>
      </c>
      <c r="D1651" s="133">
        <v>44421.0</v>
      </c>
      <c r="E1651" s="128" t="str">
        <f t="shared" si="55"/>
        <v>#VALUE!</v>
      </c>
      <c r="F1651" s="128" t="str">
        <f t="shared" si="56"/>
        <v>#VALUE!</v>
      </c>
      <c r="G1651" s="128" t="str">
        <f t="shared" si="57"/>
        <v>#VALUE!</v>
      </c>
      <c r="H1651" s="128" t="str">
        <f t="shared" si="58"/>
        <v>#VALUE!</v>
      </c>
      <c r="I1651" s="128" t="str">
        <f t="shared" si="59"/>
        <v>#VALUE!</v>
      </c>
      <c r="J1651" s="128" t="str">
        <f t="shared" si="60"/>
        <v>#VALUE!</v>
      </c>
      <c r="K1651" s="128" t="str">
        <f t="shared" si="61"/>
        <v>#VALUE!</v>
      </c>
      <c r="L1651" s="128" t="str">
        <f t="shared" si="62"/>
        <v>#VALUE!</v>
      </c>
      <c r="M1651" s="128" t="str">
        <f t="shared" si="63"/>
        <v>#VALUE!</v>
      </c>
      <c r="N1651" s="128" t="str">
        <f t="shared" si="64"/>
        <v>#VALUE!</v>
      </c>
      <c r="O1651" s="128" t="str">
        <f t="shared" si="65"/>
        <v>#VALUE!</v>
      </c>
      <c r="P1651" s="4" t="str">
        <f t="shared" si="12"/>
        <v>NO RX</v>
      </c>
      <c r="Q1651" s="4" t="b">
        <v>0</v>
      </c>
      <c r="R1651" s="4" t="str">
        <f t="shared" si="54"/>
        <v>LOW</v>
      </c>
      <c r="S1651" s="3"/>
      <c r="T1651" s="136">
        <f t="shared" si="66"/>
        <v>44421</v>
      </c>
      <c r="U1651" s="4" t="str">
        <f t="shared" si="15"/>
        <v>DUE COMM</v>
      </c>
      <c r="V1651" s="4" t="str">
        <f t="shared" si="16"/>
        <v> </v>
      </c>
      <c r="W1651" s="123"/>
      <c r="X1651" s="123"/>
      <c r="Y1651" s="123"/>
      <c r="Z1651" s="123"/>
      <c r="AA1651" s="123"/>
      <c r="AB1651" s="123"/>
      <c r="AC1651" s="123"/>
      <c r="AD1651" s="123"/>
      <c r="AE1651" s="123"/>
    </row>
    <row r="1652">
      <c r="A1652" s="151">
        <v>15418.0</v>
      </c>
      <c r="B1652" s="134" t="s">
        <v>6983</v>
      </c>
      <c r="C1652" s="141" t="b">
        <v>1</v>
      </c>
      <c r="D1652" s="133">
        <v>44519.0</v>
      </c>
      <c r="E1652" s="128" t="str">
        <f t="shared" si="55"/>
        <v>#VALUE!</v>
      </c>
      <c r="F1652" s="128" t="str">
        <f t="shared" si="56"/>
        <v>#VALUE!</v>
      </c>
      <c r="G1652" s="128" t="str">
        <f t="shared" si="57"/>
        <v>#VALUE!</v>
      </c>
      <c r="H1652" s="128" t="str">
        <f t="shared" si="58"/>
        <v>#VALUE!</v>
      </c>
      <c r="I1652" s="128" t="str">
        <f t="shared" si="59"/>
        <v>#VALUE!</v>
      </c>
      <c r="J1652" s="128" t="str">
        <f t="shared" si="60"/>
        <v>#VALUE!</v>
      </c>
      <c r="K1652" s="128" t="str">
        <f t="shared" si="61"/>
        <v>#VALUE!</v>
      </c>
      <c r="L1652" s="128" t="str">
        <f t="shared" si="62"/>
        <v>#VALUE!</v>
      </c>
      <c r="M1652" s="128" t="str">
        <f t="shared" si="63"/>
        <v>#VALUE!</v>
      </c>
      <c r="N1652" s="128" t="str">
        <f t="shared" si="64"/>
        <v>#VALUE!</v>
      </c>
      <c r="O1652" s="128" t="str">
        <f t="shared" si="65"/>
        <v>#VALUE!</v>
      </c>
      <c r="P1652" s="4" t="str">
        <f t="shared" si="12"/>
        <v>NO RX</v>
      </c>
      <c r="Q1652" s="4" t="b">
        <v>0</v>
      </c>
      <c r="R1652" s="4" t="str">
        <f t="shared" si="54"/>
        <v>LOW</v>
      </c>
      <c r="S1652" s="3">
        <v>44369.0</v>
      </c>
      <c r="T1652" s="136">
        <f t="shared" si="66"/>
        <v>44519</v>
      </c>
      <c r="U1652" s="4" t="str">
        <f t="shared" si="15"/>
        <v> </v>
      </c>
      <c r="V1652" s="4" t="str">
        <f t="shared" si="16"/>
        <v> </v>
      </c>
      <c r="W1652" s="123"/>
      <c r="X1652" s="123"/>
      <c r="Y1652" s="123"/>
      <c r="Z1652" s="123"/>
      <c r="AA1652" s="123"/>
      <c r="AB1652" s="123"/>
      <c r="AC1652" s="123"/>
      <c r="AD1652" s="123"/>
      <c r="AE1652" s="123"/>
    </row>
    <row r="1653">
      <c r="A1653" s="130">
        <v>15425.0</v>
      </c>
      <c r="B1653" s="131" t="s">
        <v>6461</v>
      </c>
      <c r="C1653" s="141" t="b">
        <v>1</v>
      </c>
      <c r="D1653" s="133">
        <v>44384.0</v>
      </c>
      <c r="E1653" s="128" t="str">
        <f t="shared" si="55"/>
        <v>#VALUE!</v>
      </c>
      <c r="F1653" s="128" t="str">
        <f t="shared" si="56"/>
        <v>#VALUE!</v>
      </c>
      <c r="G1653" s="128" t="str">
        <f t="shared" si="57"/>
        <v>#VALUE!</v>
      </c>
      <c r="H1653" s="128" t="str">
        <f t="shared" si="58"/>
        <v>#VALUE!</v>
      </c>
      <c r="I1653" s="128" t="str">
        <f t="shared" si="59"/>
        <v>#VALUE!</v>
      </c>
      <c r="J1653" s="128" t="str">
        <f t="shared" si="60"/>
        <v>#VALUE!</v>
      </c>
      <c r="K1653" s="128" t="str">
        <f t="shared" si="61"/>
        <v>#VALUE!</v>
      </c>
      <c r="L1653" s="128" t="str">
        <f t="shared" si="62"/>
        <v>#VALUE!</v>
      </c>
      <c r="M1653" s="128" t="str">
        <f t="shared" si="63"/>
        <v>#VALUE!</v>
      </c>
      <c r="N1653" s="128" t="str">
        <f t="shared" si="64"/>
        <v>#VALUE!</v>
      </c>
      <c r="O1653" s="128" t="str">
        <f t="shared" si="65"/>
        <v>#VALUE!</v>
      </c>
      <c r="P1653" s="4" t="str">
        <f t="shared" si="12"/>
        <v>NO RX</v>
      </c>
      <c r="Q1653" s="2" t="b">
        <v>0</v>
      </c>
      <c r="R1653" s="4" t="str">
        <f t="shared" si="54"/>
        <v>LOW</v>
      </c>
      <c r="S1653" s="3"/>
      <c r="T1653" s="136">
        <f t="shared" si="66"/>
        <v>44384</v>
      </c>
      <c r="U1653" s="4" t="str">
        <f t="shared" si="15"/>
        <v>DUE COMM</v>
      </c>
      <c r="V1653" s="4" t="str">
        <f t="shared" si="16"/>
        <v> </v>
      </c>
      <c r="W1653" s="123"/>
      <c r="X1653" s="123"/>
      <c r="Y1653" s="123"/>
      <c r="Z1653" s="123"/>
      <c r="AA1653" s="123"/>
      <c r="AB1653" s="123"/>
      <c r="AC1653" s="123"/>
      <c r="AD1653" s="123"/>
      <c r="AE1653" s="123"/>
    </row>
    <row r="1654">
      <c r="A1654" s="130">
        <v>15427.0</v>
      </c>
      <c r="B1654" s="131" t="s">
        <v>6594</v>
      </c>
      <c r="C1654" s="141" t="b">
        <v>1</v>
      </c>
      <c r="D1654" s="133">
        <v>44565.0</v>
      </c>
      <c r="E1654" s="134" t="str">
        <f t="shared" si="55"/>
        <v>OPI RX</v>
      </c>
      <c r="F1654" s="128" t="str">
        <f t="shared" si="56"/>
        <v>#VALUE!</v>
      </c>
      <c r="G1654" s="128" t="str">
        <f t="shared" si="57"/>
        <v>#VALUE!</v>
      </c>
      <c r="H1654" s="128" t="str">
        <f t="shared" si="58"/>
        <v>#VALUE!</v>
      </c>
      <c r="I1654" s="128" t="str">
        <f t="shared" si="59"/>
        <v>#VALUE!</v>
      </c>
      <c r="J1654" s="128" t="str">
        <f t="shared" si="60"/>
        <v>#VALUE!</v>
      </c>
      <c r="K1654" s="128" t="str">
        <f t="shared" si="61"/>
        <v>#VALUE!</v>
      </c>
      <c r="L1654" s="128" t="str">
        <f t="shared" si="62"/>
        <v>#VALUE!</v>
      </c>
      <c r="M1654" s="128" t="str">
        <f t="shared" si="63"/>
        <v>#VALUE!</v>
      </c>
      <c r="N1654" s="128" t="str">
        <f t="shared" si="64"/>
        <v>#VALUE!</v>
      </c>
      <c r="O1654" s="128" t="str">
        <f t="shared" si="65"/>
        <v>#VALUE!</v>
      </c>
      <c r="P1654" s="135" t="str">
        <f t="shared" si="12"/>
        <v>OPIOIDS</v>
      </c>
      <c r="Q1654" s="4" t="b">
        <v>0</v>
      </c>
      <c r="R1654" s="4" t="str">
        <f t="shared" si="54"/>
        <v>LOW</v>
      </c>
      <c r="S1654" s="145">
        <v>44403.0</v>
      </c>
      <c r="T1654" s="136">
        <f t="shared" si="66"/>
        <v>44565</v>
      </c>
      <c r="U1654" s="4" t="str">
        <f t="shared" si="15"/>
        <v> </v>
      </c>
      <c r="V1654" s="4" t="str">
        <f t="shared" si="16"/>
        <v> </v>
      </c>
      <c r="W1654" s="123"/>
      <c r="X1654" s="123"/>
      <c r="Y1654" s="123"/>
      <c r="Z1654" s="123"/>
      <c r="AA1654" s="123"/>
      <c r="AB1654" s="123"/>
      <c r="AC1654" s="123"/>
      <c r="AD1654" s="123"/>
      <c r="AE1654" s="123"/>
    </row>
    <row r="1655">
      <c r="A1655" s="151">
        <v>15428.0</v>
      </c>
      <c r="B1655" s="134" t="s">
        <v>6461</v>
      </c>
      <c r="C1655" s="141" t="b">
        <v>1</v>
      </c>
      <c r="D1655" s="133">
        <v>44434.0</v>
      </c>
      <c r="E1655" s="128" t="str">
        <f t="shared" si="55"/>
        <v>#VALUE!</v>
      </c>
      <c r="F1655" s="128" t="str">
        <f t="shared" si="56"/>
        <v>#VALUE!</v>
      </c>
      <c r="G1655" s="128" t="str">
        <f t="shared" si="57"/>
        <v>#VALUE!</v>
      </c>
      <c r="H1655" s="128" t="str">
        <f t="shared" si="58"/>
        <v>#VALUE!</v>
      </c>
      <c r="I1655" s="128" t="str">
        <f t="shared" si="59"/>
        <v>#VALUE!</v>
      </c>
      <c r="J1655" s="128" t="str">
        <f t="shared" si="60"/>
        <v>#VALUE!</v>
      </c>
      <c r="K1655" s="128" t="str">
        <f t="shared" si="61"/>
        <v>#VALUE!</v>
      </c>
      <c r="L1655" s="128" t="str">
        <f t="shared" si="62"/>
        <v>#VALUE!</v>
      </c>
      <c r="M1655" s="128" t="str">
        <f t="shared" si="63"/>
        <v>#VALUE!</v>
      </c>
      <c r="N1655" s="128" t="str">
        <f t="shared" si="64"/>
        <v>#VALUE!</v>
      </c>
      <c r="O1655" s="128" t="str">
        <f t="shared" si="65"/>
        <v>#VALUE!</v>
      </c>
      <c r="P1655" s="4" t="str">
        <f t="shared" si="12"/>
        <v>NO RX</v>
      </c>
      <c r="Q1655" s="4" t="b">
        <v>0</v>
      </c>
      <c r="R1655" s="4" t="str">
        <f t="shared" si="54"/>
        <v>LOW</v>
      </c>
      <c r="S1655" s="3"/>
      <c r="T1655" s="136">
        <f t="shared" si="66"/>
        <v>44434</v>
      </c>
      <c r="U1655" s="4" t="str">
        <f t="shared" si="15"/>
        <v>DUE COMM</v>
      </c>
      <c r="V1655" s="4" t="str">
        <f t="shared" si="16"/>
        <v> </v>
      </c>
      <c r="W1655" s="123"/>
      <c r="X1655" s="123"/>
      <c r="Y1655" s="123"/>
      <c r="Z1655" s="123"/>
      <c r="AA1655" s="123"/>
      <c r="AB1655" s="123"/>
      <c r="AC1655" s="123"/>
      <c r="AD1655" s="123"/>
      <c r="AE1655" s="123"/>
    </row>
    <row r="1656">
      <c r="A1656" s="130">
        <v>15430.0</v>
      </c>
      <c r="B1656" s="131" t="s">
        <v>6984</v>
      </c>
      <c r="C1656" s="141" t="b">
        <v>1</v>
      </c>
      <c r="D1656" s="133">
        <v>44405.0</v>
      </c>
      <c r="E1656" s="134" t="str">
        <f t="shared" si="55"/>
        <v>OPI RX</v>
      </c>
      <c r="F1656" s="128" t="str">
        <f t="shared" si="56"/>
        <v>#VALUE!</v>
      </c>
      <c r="G1656" s="128" t="str">
        <f t="shared" si="57"/>
        <v>#VALUE!</v>
      </c>
      <c r="H1656" s="128" t="str">
        <f t="shared" si="58"/>
        <v>#VALUE!</v>
      </c>
      <c r="I1656" s="128" t="str">
        <f t="shared" si="59"/>
        <v>#VALUE!</v>
      </c>
      <c r="J1656" s="128" t="str">
        <f t="shared" si="60"/>
        <v>#VALUE!</v>
      </c>
      <c r="K1656" s="128" t="str">
        <f t="shared" si="61"/>
        <v>#VALUE!</v>
      </c>
      <c r="L1656" s="128" t="str">
        <f t="shared" si="62"/>
        <v>#VALUE!</v>
      </c>
      <c r="M1656" s="128" t="str">
        <f t="shared" si="63"/>
        <v>#VALUE!</v>
      </c>
      <c r="N1656" s="128" t="str">
        <f t="shared" si="64"/>
        <v>#VALUE!</v>
      </c>
      <c r="O1656" s="128" t="str">
        <f t="shared" si="65"/>
        <v>#VALUE!</v>
      </c>
      <c r="P1656" s="135" t="str">
        <f t="shared" si="12"/>
        <v>OPIOIDS</v>
      </c>
      <c r="Q1656" s="4" t="b">
        <v>1</v>
      </c>
      <c r="R1656" s="135" t="str">
        <f t="shared" si="54"/>
        <v>HIGH</v>
      </c>
      <c r="S1656" s="3"/>
      <c r="T1656" s="136">
        <f t="shared" si="66"/>
        <v>44405</v>
      </c>
      <c r="U1656" s="4" t="str">
        <f t="shared" si="15"/>
        <v>DUE COMM</v>
      </c>
      <c r="V1656" s="4" t="str">
        <f t="shared" si="16"/>
        <v> </v>
      </c>
      <c r="W1656" s="123"/>
      <c r="X1656" s="123"/>
      <c r="Y1656" s="123"/>
      <c r="Z1656" s="123"/>
      <c r="AA1656" s="123"/>
      <c r="AB1656" s="123"/>
      <c r="AC1656" s="123"/>
      <c r="AD1656" s="123"/>
      <c r="AE1656" s="123"/>
    </row>
    <row r="1657">
      <c r="A1657" s="151">
        <v>15435.0</v>
      </c>
      <c r="B1657" s="131" t="s">
        <v>6461</v>
      </c>
      <c r="C1657" s="141" t="b">
        <v>1</v>
      </c>
      <c r="D1657" s="133">
        <v>44384.0</v>
      </c>
      <c r="E1657" s="128" t="str">
        <f t="shared" si="55"/>
        <v>#VALUE!</v>
      </c>
      <c r="F1657" s="128" t="str">
        <f t="shared" si="56"/>
        <v>#VALUE!</v>
      </c>
      <c r="G1657" s="128" t="str">
        <f t="shared" si="57"/>
        <v>#VALUE!</v>
      </c>
      <c r="H1657" s="128" t="str">
        <f t="shared" si="58"/>
        <v>#VALUE!</v>
      </c>
      <c r="I1657" s="128" t="str">
        <f t="shared" si="59"/>
        <v>#VALUE!</v>
      </c>
      <c r="J1657" s="128" t="str">
        <f t="shared" si="60"/>
        <v>#VALUE!</v>
      </c>
      <c r="K1657" s="128" t="str">
        <f t="shared" si="61"/>
        <v>#VALUE!</v>
      </c>
      <c r="L1657" s="128" t="str">
        <f t="shared" si="62"/>
        <v>#VALUE!</v>
      </c>
      <c r="M1657" s="128" t="str">
        <f t="shared" si="63"/>
        <v>#VALUE!</v>
      </c>
      <c r="N1657" s="128" t="str">
        <f t="shared" si="64"/>
        <v>#VALUE!</v>
      </c>
      <c r="O1657" s="128" t="str">
        <f t="shared" si="65"/>
        <v>#VALUE!</v>
      </c>
      <c r="P1657" s="4" t="str">
        <f t="shared" si="12"/>
        <v>NO RX</v>
      </c>
      <c r="Q1657" s="4" t="b">
        <v>0</v>
      </c>
      <c r="R1657" s="4" t="str">
        <f t="shared" si="54"/>
        <v>LOW</v>
      </c>
      <c r="S1657" s="3"/>
      <c r="T1657" s="136">
        <f t="shared" si="66"/>
        <v>44384</v>
      </c>
      <c r="U1657" s="4" t="str">
        <f t="shared" si="15"/>
        <v>DUE COMM</v>
      </c>
      <c r="V1657" s="4" t="str">
        <f t="shared" si="16"/>
        <v> </v>
      </c>
      <c r="W1657" s="123"/>
      <c r="X1657" s="123"/>
      <c r="Y1657" s="123"/>
      <c r="Z1657" s="123"/>
      <c r="AA1657" s="123"/>
      <c r="AB1657" s="123"/>
      <c r="AC1657" s="123"/>
      <c r="AD1657" s="123"/>
      <c r="AE1657" s="123"/>
    </row>
    <row r="1658">
      <c r="A1658" s="151">
        <v>15440.0</v>
      </c>
      <c r="B1658" s="134" t="s">
        <v>6461</v>
      </c>
      <c r="C1658" s="141" t="b">
        <v>1</v>
      </c>
      <c r="D1658" s="133">
        <v>44384.0</v>
      </c>
      <c r="E1658" s="128" t="str">
        <f t="shared" si="55"/>
        <v>#VALUE!</v>
      </c>
      <c r="F1658" s="128" t="str">
        <f t="shared" si="56"/>
        <v>#VALUE!</v>
      </c>
      <c r="G1658" s="128" t="str">
        <f t="shared" si="57"/>
        <v>#VALUE!</v>
      </c>
      <c r="H1658" s="128" t="str">
        <f t="shared" si="58"/>
        <v>#VALUE!</v>
      </c>
      <c r="I1658" s="128" t="str">
        <f t="shared" si="59"/>
        <v>#VALUE!</v>
      </c>
      <c r="J1658" s="128" t="str">
        <f t="shared" si="60"/>
        <v>#VALUE!</v>
      </c>
      <c r="K1658" s="128" t="str">
        <f t="shared" si="61"/>
        <v>#VALUE!</v>
      </c>
      <c r="L1658" s="128" t="str">
        <f t="shared" si="62"/>
        <v>#VALUE!</v>
      </c>
      <c r="M1658" s="128" t="str">
        <f t="shared" si="63"/>
        <v>#VALUE!</v>
      </c>
      <c r="N1658" s="128" t="str">
        <f t="shared" si="64"/>
        <v>#VALUE!</v>
      </c>
      <c r="O1658" s="128" t="str">
        <f t="shared" si="65"/>
        <v>#VALUE!</v>
      </c>
      <c r="P1658" s="4" t="str">
        <f t="shared" si="12"/>
        <v>NO RX</v>
      </c>
      <c r="Q1658" s="4" t="b">
        <v>0</v>
      </c>
      <c r="R1658" s="4" t="str">
        <f t="shared" si="54"/>
        <v>LOW</v>
      </c>
      <c r="S1658" s="3"/>
      <c r="T1658" s="136">
        <f t="shared" si="66"/>
        <v>44384</v>
      </c>
      <c r="U1658" s="4" t="str">
        <f t="shared" si="15"/>
        <v>DUE COMM</v>
      </c>
      <c r="V1658" s="4" t="str">
        <f t="shared" si="16"/>
        <v> </v>
      </c>
      <c r="W1658" s="123"/>
      <c r="X1658" s="123"/>
      <c r="Y1658" s="123"/>
      <c r="Z1658" s="123"/>
      <c r="AA1658" s="123"/>
      <c r="AB1658" s="123"/>
      <c r="AC1658" s="123"/>
      <c r="AD1658" s="123"/>
      <c r="AE1658" s="123"/>
    </row>
    <row r="1659">
      <c r="A1659" s="155">
        <v>15445.0</v>
      </c>
      <c r="B1659" s="2" t="s">
        <v>6461</v>
      </c>
      <c r="C1659" s="3" t="b">
        <v>0</v>
      </c>
      <c r="D1659" s="3" t="s">
        <v>6461</v>
      </c>
      <c r="E1659" s="128" t="str">
        <f t="shared" si="55"/>
        <v>#VALUE!</v>
      </c>
      <c r="F1659" s="128" t="str">
        <f t="shared" si="56"/>
        <v>#VALUE!</v>
      </c>
      <c r="G1659" s="128" t="str">
        <f t="shared" si="57"/>
        <v>#VALUE!</v>
      </c>
      <c r="H1659" s="128" t="str">
        <f t="shared" si="58"/>
        <v>#VALUE!</v>
      </c>
      <c r="I1659" s="128" t="str">
        <f t="shared" si="59"/>
        <v>#VALUE!</v>
      </c>
      <c r="J1659" s="128" t="str">
        <f t="shared" si="60"/>
        <v>#VALUE!</v>
      </c>
      <c r="K1659" s="128" t="str">
        <f t="shared" si="61"/>
        <v>#VALUE!</v>
      </c>
      <c r="L1659" s="128" t="str">
        <f t="shared" si="62"/>
        <v>#VALUE!</v>
      </c>
      <c r="M1659" s="128" t="str">
        <f t="shared" si="63"/>
        <v>#VALUE!</v>
      </c>
      <c r="N1659" s="128" t="str">
        <f t="shared" si="64"/>
        <v>#VALUE!</v>
      </c>
      <c r="O1659" s="128" t="str">
        <f t="shared" si="65"/>
        <v>#VALUE!</v>
      </c>
      <c r="P1659" s="4" t="str">
        <f t="shared" si="12"/>
        <v>NO RX</v>
      </c>
      <c r="Q1659" s="4" t="b">
        <v>0</v>
      </c>
      <c r="R1659" s="4" t="str">
        <f t="shared" si="54"/>
        <v>LOW</v>
      </c>
      <c r="S1659" s="3"/>
      <c r="T1659" s="3" t="str">
        <f t="shared" si="66"/>
        <v> - </v>
      </c>
      <c r="U1659" s="4" t="str">
        <f t="shared" si="15"/>
        <v>DUE COMM</v>
      </c>
      <c r="V1659" s="4" t="str">
        <f t="shared" si="16"/>
        <v> </v>
      </c>
      <c r="W1659" s="123"/>
      <c r="X1659" s="123"/>
      <c r="Y1659" s="123"/>
      <c r="Z1659" s="123"/>
      <c r="AA1659" s="123"/>
      <c r="AB1659" s="123"/>
      <c r="AC1659" s="123"/>
      <c r="AD1659" s="123"/>
      <c r="AE1659" s="123"/>
    </row>
    <row r="1660">
      <c r="A1660" s="155">
        <v>15446.0</v>
      </c>
      <c r="B1660" s="2" t="s">
        <v>6460</v>
      </c>
      <c r="C1660" s="3" t="b">
        <v>0</v>
      </c>
      <c r="D1660" s="3" t="s">
        <v>6461</v>
      </c>
      <c r="E1660" s="128" t="str">
        <f t="shared" si="55"/>
        <v>#VALUE!</v>
      </c>
      <c r="F1660" s="128" t="str">
        <f t="shared" si="56"/>
        <v>#VALUE!</v>
      </c>
      <c r="G1660" s="128" t="str">
        <f t="shared" si="57"/>
        <v>#VALUE!</v>
      </c>
      <c r="H1660" s="128" t="str">
        <f t="shared" si="58"/>
        <v>#VALUE!</v>
      </c>
      <c r="I1660" s="128" t="str">
        <f t="shared" si="59"/>
        <v>#VALUE!</v>
      </c>
      <c r="J1660" s="128" t="str">
        <f t="shared" si="60"/>
        <v>#VALUE!</v>
      </c>
      <c r="K1660" s="128" t="str">
        <f t="shared" si="61"/>
        <v>#VALUE!</v>
      </c>
      <c r="L1660" s="128" t="str">
        <f t="shared" si="62"/>
        <v>#VALUE!</v>
      </c>
      <c r="M1660" s="128" t="str">
        <f t="shared" si="63"/>
        <v>#VALUE!</v>
      </c>
      <c r="N1660" s="128" t="str">
        <f t="shared" si="64"/>
        <v>#VALUE!</v>
      </c>
      <c r="O1660" s="128" t="str">
        <f t="shared" si="65"/>
        <v>#VALUE!</v>
      </c>
      <c r="P1660" s="4" t="str">
        <f t="shared" si="12"/>
        <v>NO RX</v>
      </c>
      <c r="Q1660" s="4" t="b">
        <v>0</v>
      </c>
      <c r="R1660" s="4" t="str">
        <f t="shared" si="54"/>
        <v>LOW</v>
      </c>
      <c r="S1660" s="3"/>
      <c r="T1660" s="3" t="str">
        <f t="shared" si="66"/>
        <v> - </v>
      </c>
      <c r="U1660" s="4" t="str">
        <f t="shared" si="15"/>
        <v>DUE COMM</v>
      </c>
      <c r="V1660" s="4" t="str">
        <f t="shared" si="16"/>
        <v> </v>
      </c>
      <c r="W1660" s="123"/>
      <c r="X1660" s="123"/>
      <c r="Y1660" s="123"/>
      <c r="Z1660" s="123"/>
      <c r="AA1660" s="123"/>
      <c r="AB1660" s="123"/>
      <c r="AC1660" s="123"/>
      <c r="AD1660" s="123"/>
      <c r="AE1660" s="123"/>
    </row>
    <row r="1661">
      <c r="A1661" s="151">
        <v>15447.0</v>
      </c>
      <c r="B1661" s="131" t="s">
        <v>6461</v>
      </c>
      <c r="C1661" s="141" t="b">
        <v>1</v>
      </c>
      <c r="D1661" s="133">
        <v>44384.0</v>
      </c>
      <c r="E1661" s="128" t="str">
        <f t="shared" si="55"/>
        <v>#VALUE!</v>
      </c>
      <c r="F1661" s="128" t="str">
        <f t="shared" si="56"/>
        <v>#VALUE!</v>
      </c>
      <c r="G1661" s="128" t="str">
        <f t="shared" si="57"/>
        <v>#VALUE!</v>
      </c>
      <c r="H1661" s="128" t="str">
        <f t="shared" si="58"/>
        <v>#VALUE!</v>
      </c>
      <c r="I1661" s="128" t="str">
        <f t="shared" si="59"/>
        <v>#VALUE!</v>
      </c>
      <c r="J1661" s="128" t="str">
        <f t="shared" si="60"/>
        <v>#VALUE!</v>
      </c>
      <c r="K1661" s="128" t="str">
        <f t="shared" si="61"/>
        <v>#VALUE!</v>
      </c>
      <c r="L1661" s="128" t="str">
        <f t="shared" si="62"/>
        <v>#VALUE!</v>
      </c>
      <c r="M1661" s="128" t="str">
        <f t="shared" si="63"/>
        <v>#VALUE!</v>
      </c>
      <c r="N1661" s="128" t="str">
        <f t="shared" si="64"/>
        <v>#VALUE!</v>
      </c>
      <c r="O1661" s="128" t="str">
        <f t="shared" si="65"/>
        <v>#VALUE!</v>
      </c>
      <c r="P1661" s="4" t="str">
        <f t="shared" si="12"/>
        <v>NO RX</v>
      </c>
      <c r="Q1661" s="4" t="b">
        <v>0</v>
      </c>
      <c r="R1661" s="4" t="str">
        <f t="shared" si="54"/>
        <v>LOW</v>
      </c>
      <c r="S1661" s="3"/>
      <c r="T1661" s="136">
        <f t="shared" si="66"/>
        <v>44384</v>
      </c>
      <c r="U1661" s="4" t="str">
        <f t="shared" si="15"/>
        <v>DUE COMM</v>
      </c>
      <c r="V1661" s="4" t="str">
        <f t="shared" si="16"/>
        <v> </v>
      </c>
      <c r="W1661" s="123"/>
      <c r="X1661" s="123"/>
      <c r="Y1661" s="123"/>
      <c r="Z1661" s="123"/>
      <c r="AA1661" s="123"/>
      <c r="AB1661" s="123"/>
      <c r="AC1661" s="123"/>
      <c r="AD1661" s="123"/>
      <c r="AE1661" s="123"/>
    </row>
    <row r="1662">
      <c r="A1662" s="151">
        <v>15455.0</v>
      </c>
      <c r="B1662" s="131" t="s">
        <v>6639</v>
      </c>
      <c r="C1662" s="141" t="b">
        <v>1</v>
      </c>
      <c r="D1662" s="133">
        <v>44387.0</v>
      </c>
      <c r="E1662" s="128" t="str">
        <f t="shared" si="55"/>
        <v>#VALUE!</v>
      </c>
      <c r="F1662" s="128" t="str">
        <f t="shared" si="56"/>
        <v>#VALUE!</v>
      </c>
      <c r="G1662" s="128" t="str">
        <f t="shared" si="57"/>
        <v>#VALUE!</v>
      </c>
      <c r="H1662" s="128" t="str">
        <f t="shared" si="58"/>
        <v>#VALUE!</v>
      </c>
      <c r="I1662" s="128" t="str">
        <f t="shared" si="59"/>
        <v>#VALUE!</v>
      </c>
      <c r="J1662" s="128" t="str">
        <f t="shared" si="60"/>
        <v>#VALUE!</v>
      </c>
      <c r="K1662" s="128" t="str">
        <f t="shared" si="61"/>
        <v>#VALUE!</v>
      </c>
      <c r="L1662" s="128" t="str">
        <f t="shared" si="62"/>
        <v>#VALUE!</v>
      </c>
      <c r="M1662" s="128" t="str">
        <f t="shared" si="63"/>
        <v>#VALUE!</v>
      </c>
      <c r="N1662" s="128" t="str">
        <f t="shared" si="64"/>
        <v>#VALUE!</v>
      </c>
      <c r="O1662" s="128" t="str">
        <f t="shared" si="65"/>
        <v>#VALUE!</v>
      </c>
      <c r="P1662" s="4" t="str">
        <f t="shared" si="12"/>
        <v>NO RX</v>
      </c>
      <c r="Q1662" s="2" t="b">
        <v>0</v>
      </c>
      <c r="R1662" s="4" t="str">
        <f t="shared" si="54"/>
        <v>LOW</v>
      </c>
      <c r="S1662" s="3"/>
      <c r="T1662" s="136">
        <f t="shared" si="66"/>
        <v>44387</v>
      </c>
      <c r="U1662" s="4" t="str">
        <f t="shared" si="15"/>
        <v>DUE COMM</v>
      </c>
      <c r="V1662" s="4" t="str">
        <f t="shared" si="16"/>
        <v> </v>
      </c>
      <c r="W1662" s="123"/>
      <c r="X1662" s="123"/>
      <c r="Y1662" s="123"/>
      <c r="Z1662" s="123"/>
      <c r="AA1662" s="123"/>
      <c r="AB1662" s="123"/>
      <c r="AC1662" s="123"/>
      <c r="AD1662" s="123"/>
      <c r="AE1662" s="123"/>
    </row>
    <row r="1663">
      <c r="A1663" s="130">
        <v>15456.0</v>
      </c>
      <c r="B1663" s="131" t="s">
        <v>6483</v>
      </c>
      <c r="C1663" s="141" t="b">
        <v>1</v>
      </c>
      <c r="D1663" s="133">
        <v>44384.0</v>
      </c>
      <c r="E1663" s="128" t="str">
        <f t="shared" si="55"/>
        <v>#VALUE!</v>
      </c>
      <c r="F1663" s="128" t="str">
        <f t="shared" si="56"/>
        <v>#VALUE!</v>
      </c>
      <c r="G1663" s="128" t="str">
        <f t="shared" si="57"/>
        <v>#VALUE!</v>
      </c>
      <c r="H1663" s="128" t="str">
        <f t="shared" si="58"/>
        <v>#VALUE!</v>
      </c>
      <c r="I1663" s="128" t="str">
        <f t="shared" si="59"/>
        <v>#VALUE!</v>
      </c>
      <c r="J1663" s="128" t="str">
        <f t="shared" si="60"/>
        <v>#VALUE!</v>
      </c>
      <c r="K1663" s="128" t="str">
        <f t="shared" si="61"/>
        <v>#VALUE!</v>
      </c>
      <c r="L1663" s="128" t="str">
        <f t="shared" si="62"/>
        <v>#VALUE!</v>
      </c>
      <c r="M1663" s="128" t="str">
        <f t="shared" si="63"/>
        <v>#VALUE!</v>
      </c>
      <c r="N1663" s="128" t="str">
        <f t="shared" si="64"/>
        <v>#VALUE!</v>
      </c>
      <c r="O1663" s="128" t="str">
        <f t="shared" si="65"/>
        <v>#VALUE!</v>
      </c>
      <c r="P1663" s="4" t="str">
        <f t="shared" si="12"/>
        <v>NO RX</v>
      </c>
      <c r="Q1663" s="2" t="b">
        <v>0</v>
      </c>
      <c r="R1663" s="4" t="str">
        <f t="shared" si="54"/>
        <v>LOW</v>
      </c>
      <c r="S1663" s="3"/>
      <c r="T1663" s="136">
        <f t="shared" si="66"/>
        <v>44384</v>
      </c>
      <c r="U1663" s="4" t="str">
        <f t="shared" si="15"/>
        <v>DUE COMM</v>
      </c>
      <c r="V1663" s="4" t="str">
        <f t="shared" si="16"/>
        <v> </v>
      </c>
      <c r="W1663" s="123"/>
      <c r="X1663" s="123"/>
      <c r="Y1663" s="123"/>
      <c r="Z1663" s="123"/>
      <c r="AA1663" s="123"/>
      <c r="AB1663" s="123"/>
      <c r="AC1663" s="123"/>
      <c r="AD1663" s="123"/>
      <c r="AE1663" s="123"/>
    </row>
    <row r="1664">
      <c r="A1664" s="151">
        <v>15459.0</v>
      </c>
      <c r="B1664" s="134" t="s">
        <v>6477</v>
      </c>
      <c r="C1664" s="141" t="b">
        <v>1</v>
      </c>
      <c r="D1664" s="133">
        <v>44387.0</v>
      </c>
      <c r="E1664" s="128" t="str">
        <f t="shared" si="55"/>
        <v>#VALUE!</v>
      </c>
      <c r="F1664" s="128" t="str">
        <f t="shared" si="56"/>
        <v>#VALUE!</v>
      </c>
      <c r="G1664" s="128" t="str">
        <f t="shared" si="57"/>
        <v>#VALUE!</v>
      </c>
      <c r="H1664" s="128" t="str">
        <f t="shared" si="58"/>
        <v>#VALUE!</v>
      </c>
      <c r="I1664" s="128" t="str">
        <f t="shared" si="59"/>
        <v>#VALUE!</v>
      </c>
      <c r="J1664" s="128" t="str">
        <f t="shared" si="60"/>
        <v>#VALUE!</v>
      </c>
      <c r="K1664" s="128" t="str">
        <f t="shared" si="61"/>
        <v>#VALUE!</v>
      </c>
      <c r="L1664" s="128" t="str">
        <f t="shared" si="62"/>
        <v>#VALUE!</v>
      </c>
      <c r="M1664" s="128" t="str">
        <f t="shared" si="63"/>
        <v>#VALUE!</v>
      </c>
      <c r="N1664" s="128" t="str">
        <f t="shared" si="64"/>
        <v>#VALUE!</v>
      </c>
      <c r="O1664" s="128" t="str">
        <f t="shared" si="65"/>
        <v>#VALUE!</v>
      </c>
      <c r="P1664" s="4" t="str">
        <f t="shared" si="12"/>
        <v>NO RX</v>
      </c>
      <c r="Q1664" s="2" t="b">
        <v>0</v>
      </c>
      <c r="R1664" s="4" t="str">
        <f t="shared" si="54"/>
        <v>LOW</v>
      </c>
      <c r="S1664" s="3"/>
      <c r="T1664" s="136">
        <f t="shared" si="66"/>
        <v>44387</v>
      </c>
      <c r="U1664" s="4" t="str">
        <f t="shared" si="15"/>
        <v>DUE COMM</v>
      </c>
      <c r="V1664" s="4" t="str">
        <f t="shared" si="16"/>
        <v> </v>
      </c>
      <c r="W1664" s="123"/>
      <c r="X1664" s="123"/>
      <c r="Y1664" s="123"/>
      <c r="Z1664" s="123"/>
      <c r="AA1664" s="123"/>
      <c r="AB1664" s="123"/>
      <c r="AC1664" s="123"/>
      <c r="AD1664" s="123"/>
      <c r="AE1664" s="123"/>
    </row>
    <row r="1665">
      <c r="A1665" s="130">
        <v>15461.0</v>
      </c>
      <c r="B1665" s="131" t="s">
        <v>6985</v>
      </c>
      <c r="C1665" s="141" t="b">
        <v>1</v>
      </c>
      <c r="D1665" s="133">
        <v>44539.0</v>
      </c>
      <c r="E1665" s="128" t="str">
        <f t="shared" si="55"/>
        <v>#VALUE!</v>
      </c>
      <c r="F1665" s="134" t="str">
        <f t="shared" si="56"/>
        <v>OPI RX</v>
      </c>
      <c r="G1665" s="128" t="str">
        <f t="shared" si="57"/>
        <v>#VALUE!</v>
      </c>
      <c r="H1665" s="128" t="str">
        <f t="shared" si="58"/>
        <v>#VALUE!</v>
      </c>
      <c r="I1665" s="128" t="str">
        <f t="shared" si="59"/>
        <v>#VALUE!</v>
      </c>
      <c r="J1665" s="128" t="str">
        <f t="shared" si="60"/>
        <v>#VALUE!</v>
      </c>
      <c r="K1665" s="128" t="str">
        <f t="shared" si="61"/>
        <v>#VALUE!</v>
      </c>
      <c r="L1665" s="128" t="str">
        <f t="shared" si="62"/>
        <v>#VALUE!</v>
      </c>
      <c r="M1665" s="128" t="str">
        <f t="shared" si="63"/>
        <v>#VALUE!</v>
      </c>
      <c r="N1665" s="128" t="str">
        <f t="shared" si="64"/>
        <v>#VALUE!</v>
      </c>
      <c r="O1665" s="128" t="str">
        <f t="shared" si="65"/>
        <v>#VALUE!</v>
      </c>
      <c r="P1665" s="135" t="str">
        <f t="shared" si="12"/>
        <v>OPIOIDS</v>
      </c>
      <c r="Q1665" s="4" t="b">
        <v>1</v>
      </c>
      <c r="R1665" s="135" t="str">
        <f t="shared" si="54"/>
        <v>HIGH</v>
      </c>
      <c r="S1665" s="3">
        <v>44375.0</v>
      </c>
      <c r="T1665" s="136">
        <f t="shared" si="66"/>
        <v>44539</v>
      </c>
      <c r="U1665" s="4" t="str">
        <f t="shared" si="15"/>
        <v> </v>
      </c>
      <c r="V1665" s="4" t="str">
        <f t="shared" si="16"/>
        <v> </v>
      </c>
      <c r="W1665" s="123"/>
      <c r="X1665" s="123"/>
      <c r="Y1665" s="123"/>
      <c r="Z1665" s="123"/>
      <c r="AA1665" s="123"/>
      <c r="AB1665" s="123"/>
      <c r="AC1665" s="123"/>
      <c r="AD1665" s="123"/>
      <c r="AE1665" s="123"/>
    </row>
    <row r="1666">
      <c r="A1666" s="130">
        <v>15463.0</v>
      </c>
      <c r="B1666" s="131" t="s">
        <v>6512</v>
      </c>
      <c r="C1666" s="141" t="b">
        <v>1</v>
      </c>
      <c r="D1666" s="133">
        <v>44384.0</v>
      </c>
      <c r="E1666" s="128" t="str">
        <f t="shared" si="55"/>
        <v>#VALUE!</v>
      </c>
      <c r="F1666" s="128" t="str">
        <f t="shared" si="56"/>
        <v>#VALUE!</v>
      </c>
      <c r="G1666" s="128" t="str">
        <f t="shared" si="57"/>
        <v>#VALUE!</v>
      </c>
      <c r="H1666" s="128" t="str">
        <f t="shared" si="58"/>
        <v>#VALUE!</v>
      </c>
      <c r="I1666" s="128" t="str">
        <f t="shared" si="59"/>
        <v>#VALUE!</v>
      </c>
      <c r="J1666" s="128" t="str">
        <f t="shared" si="60"/>
        <v>#VALUE!</v>
      </c>
      <c r="K1666" s="128" t="str">
        <f t="shared" si="61"/>
        <v>#VALUE!</v>
      </c>
      <c r="L1666" s="128" t="str">
        <f t="shared" si="62"/>
        <v>#VALUE!</v>
      </c>
      <c r="M1666" s="134" t="str">
        <f t="shared" si="63"/>
        <v>OPI RX</v>
      </c>
      <c r="N1666" s="128" t="str">
        <f t="shared" si="64"/>
        <v>#VALUE!</v>
      </c>
      <c r="O1666" s="128" t="str">
        <f t="shared" si="65"/>
        <v>#VALUE!</v>
      </c>
      <c r="P1666" s="135" t="str">
        <f t="shared" si="12"/>
        <v>OPIOIDS</v>
      </c>
      <c r="Q1666" s="4" t="b">
        <v>0</v>
      </c>
      <c r="R1666" s="4" t="str">
        <f t="shared" si="54"/>
        <v>LOW</v>
      </c>
      <c r="S1666" s="3"/>
      <c r="T1666" s="136">
        <f t="shared" si="66"/>
        <v>44384</v>
      </c>
      <c r="U1666" s="4" t="str">
        <f t="shared" si="15"/>
        <v>DUE COMM</v>
      </c>
      <c r="V1666" s="4" t="str">
        <f t="shared" si="16"/>
        <v> </v>
      </c>
      <c r="W1666" s="123"/>
      <c r="X1666" s="123"/>
      <c r="Y1666" s="123"/>
      <c r="Z1666" s="123"/>
      <c r="AA1666" s="123"/>
      <c r="AB1666" s="123"/>
      <c r="AC1666" s="123"/>
      <c r="AD1666" s="123"/>
      <c r="AE1666" s="123"/>
    </row>
    <row r="1667">
      <c r="A1667" s="130">
        <v>15466.0</v>
      </c>
      <c r="B1667" s="131" t="s">
        <v>6986</v>
      </c>
      <c r="C1667" s="141" t="b">
        <v>1</v>
      </c>
      <c r="D1667" s="133">
        <v>44531.0</v>
      </c>
      <c r="E1667" s="128" t="str">
        <f t="shared" si="55"/>
        <v>#VALUE!</v>
      </c>
      <c r="F1667" s="128" t="str">
        <f t="shared" si="56"/>
        <v>#VALUE!</v>
      </c>
      <c r="G1667" s="134" t="str">
        <f t="shared" si="57"/>
        <v>OPI RX</v>
      </c>
      <c r="H1667" s="128" t="str">
        <f t="shared" si="58"/>
        <v>#VALUE!</v>
      </c>
      <c r="I1667" s="128" t="str">
        <f t="shared" si="59"/>
        <v>#VALUE!</v>
      </c>
      <c r="J1667" s="128" t="str">
        <f t="shared" si="60"/>
        <v>#VALUE!</v>
      </c>
      <c r="K1667" s="128" t="str">
        <f t="shared" si="61"/>
        <v>#VALUE!</v>
      </c>
      <c r="L1667" s="128" t="str">
        <f t="shared" si="62"/>
        <v>#VALUE!</v>
      </c>
      <c r="M1667" s="134" t="str">
        <f t="shared" si="63"/>
        <v>OPI RX</v>
      </c>
      <c r="N1667" s="128" t="str">
        <f t="shared" si="64"/>
        <v>#VALUE!</v>
      </c>
      <c r="O1667" s="128" t="str">
        <f t="shared" si="65"/>
        <v>#VALUE!</v>
      </c>
      <c r="P1667" s="135" t="str">
        <f t="shared" si="12"/>
        <v>OPIOIDS</v>
      </c>
      <c r="Q1667" s="4" t="b">
        <v>1</v>
      </c>
      <c r="R1667" s="135" t="str">
        <f t="shared" si="54"/>
        <v>HIGH</v>
      </c>
      <c r="S1667" s="3">
        <v>44501.0</v>
      </c>
      <c r="T1667" s="136">
        <f t="shared" si="66"/>
        <v>44531</v>
      </c>
      <c r="U1667" s="4" t="str">
        <f t="shared" si="15"/>
        <v> </v>
      </c>
      <c r="V1667" s="4" t="str">
        <f t="shared" si="16"/>
        <v> </v>
      </c>
      <c r="W1667" s="123"/>
      <c r="X1667" s="123"/>
      <c r="Y1667" s="123"/>
      <c r="Z1667" s="123"/>
      <c r="AA1667" s="123"/>
      <c r="AB1667" s="123"/>
      <c r="AC1667" s="123"/>
      <c r="AD1667" s="123"/>
      <c r="AE1667" s="123"/>
    </row>
    <row r="1668">
      <c r="A1668" s="130">
        <v>15468.0</v>
      </c>
      <c r="B1668" s="131" t="s">
        <v>6987</v>
      </c>
      <c r="C1668" s="141" t="b">
        <v>1</v>
      </c>
      <c r="D1668" s="133">
        <v>44387.0</v>
      </c>
      <c r="E1668" s="128" t="str">
        <f t="shared" si="55"/>
        <v>#VALUE!</v>
      </c>
      <c r="F1668" s="128" t="str">
        <f t="shared" si="56"/>
        <v>#VALUE!</v>
      </c>
      <c r="G1668" s="128" t="str">
        <f t="shared" si="57"/>
        <v>#VALUE!</v>
      </c>
      <c r="H1668" s="128" t="str">
        <f t="shared" si="58"/>
        <v>#VALUE!</v>
      </c>
      <c r="I1668" s="128" t="str">
        <f t="shared" si="59"/>
        <v>#VALUE!</v>
      </c>
      <c r="J1668" s="128" t="str">
        <f t="shared" si="60"/>
        <v>#VALUE!</v>
      </c>
      <c r="K1668" s="128" t="str">
        <f t="shared" si="61"/>
        <v>#VALUE!</v>
      </c>
      <c r="L1668" s="128" t="str">
        <f t="shared" si="62"/>
        <v>#VALUE!</v>
      </c>
      <c r="M1668" s="128" t="str">
        <f t="shared" si="63"/>
        <v>#VALUE!</v>
      </c>
      <c r="N1668" s="128" t="str">
        <f t="shared" si="64"/>
        <v>#VALUE!</v>
      </c>
      <c r="O1668" s="128" t="str">
        <f t="shared" si="65"/>
        <v>#VALUE!</v>
      </c>
      <c r="P1668" s="4" t="str">
        <f t="shared" si="12"/>
        <v>NO RX</v>
      </c>
      <c r="Q1668" s="4" t="b">
        <v>1</v>
      </c>
      <c r="R1668" s="135" t="str">
        <f t="shared" si="54"/>
        <v>HIGH</v>
      </c>
      <c r="S1668" s="3"/>
      <c r="T1668" s="136">
        <f t="shared" si="66"/>
        <v>44387</v>
      </c>
      <c r="U1668" s="4" t="str">
        <f t="shared" si="15"/>
        <v>DUE COMM</v>
      </c>
      <c r="V1668" s="4" t="str">
        <f t="shared" si="16"/>
        <v> </v>
      </c>
      <c r="W1668" s="123"/>
      <c r="X1668" s="123"/>
      <c r="Y1668" s="123"/>
      <c r="Z1668" s="123"/>
      <c r="AA1668" s="123"/>
      <c r="AB1668" s="123"/>
      <c r="AC1668" s="123"/>
      <c r="AD1668" s="123"/>
      <c r="AE1668" s="123"/>
    </row>
    <row r="1669">
      <c r="A1669" s="130">
        <v>15469.0</v>
      </c>
      <c r="B1669" s="131" t="s">
        <v>6461</v>
      </c>
      <c r="C1669" s="141" t="b">
        <v>1</v>
      </c>
      <c r="D1669" s="133">
        <v>44387.0</v>
      </c>
      <c r="E1669" s="128" t="str">
        <f t="shared" si="55"/>
        <v>#VALUE!</v>
      </c>
      <c r="F1669" s="128" t="str">
        <f t="shared" si="56"/>
        <v>#VALUE!</v>
      </c>
      <c r="G1669" s="128" t="str">
        <f t="shared" si="57"/>
        <v>#VALUE!</v>
      </c>
      <c r="H1669" s="128" t="str">
        <f t="shared" si="58"/>
        <v>#VALUE!</v>
      </c>
      <c r="I1669" s="128" t="str">
        <f t="shared" si="59"/>
        <v>#VALUE!</v>
      </c>
      <c r="J1669" s="128" t="str">
        <f t="shared" si="60"/>
        <v>#VALUE!</v>
      </c>
      <c r="K1669" s="128" t="str">
        <f t="shared" si="61"/>
        <v>#VALUE!</v>
      </c>
      <c r="L1669" s="128" t="str">
        <f t="shared" si="62"/>
        <v>#VALUE!</v>
      </c>
      <c r="M1669" s="128" t="str">
        <f t="shared" si="63"/>
        <v>#VALUE!</v>
      </c>
      <c r="N1669" s="128" t="str">
        <f t="shared" si="64"/>
        <v>#VALUE!</v>
      </c>
      <c r="O1669" s="128" t="str">
        <f t="shared" si="65"/>
        <v>#VALUE!</v>
      </c>
      <c r="P1669" s="4" t="str">
        <f t="shared" si="12"/>
        <v>NO RX</v>
      </c>
      <c r="Q1669" s="4" t="b">
        <v>0</v>
      </c>
      <c r="R1669" s="4" t="str">
        <f t="shared" si="54"/>
        <v>LOW</v>
      </c>
      <c r="S1669" s="3"/>
      <c r="T1669" s="136">
        <f t="shared" si="66"/>
        <v>44387</v>
      </c>
      <c r="U1669" s="4" t="str">
        <f t="shared" si="15"/>
        <v>DUE COMM</v>
      </c>
      <c r="V1669" s="4" t="str">
        <f t="shared" si="16"/>
        <v> </v>
      </c>
      <c r="W1669" s="123"/>
      <c r="X1669" s="123"/>
      <c r="Y1669" s="123"/>
      <c r="Z1669" s="123"/>
      <c r="AA1669" s="123"/>
      <c r="AB1669" s="123"/>
      <c r="AC1669" s="123"/>
      <c r="AD1669" s="123"/>
      <c r="AE1669" s="123"/>
    </row>
    <row r="1670">
      <c r="A1670" s="130">
        <v>15471.0</v>
      </c>
      <c r="B1670" s="131" t="s">
        <v>6461</v>
      </c>
      <c r="C1670" s="141" t="b">
        <v>1</v>
      </c>
      <c r="D1670" s="133">
        <v>44387.0</v>
      </c>
      <c r="E1670" s="128" t="str">
        <f t="shared" si="55"/>
        <v>#VALUE!</v>
      </c>
      <c r="F1670" s="128" t="str">
        <f t="shared" si="56"/>
        <v>#VALUE!</v>
      </c>
      <c r="G1670" s="128" t="str">
        <f t="shared" si="57"/>
        <v>#VALUE!</v>
      </c>
      <c r="H1670" s="128" t="str">
        <f t="shared" si="58"/>
        <v>#VALUE!</v>
      </c>
      <c r="I1670" s="128" t="str">
        <f t="shared" si="59"/>
        <v>#VALUE!</v>
      </c>
      <c r="J1670" s="128" t="str">
        <f t="shared" si="60"/>
        <v>#VALUE!</v>
      </c>
      <c r="K1670" s="128" t="str">
        <f t="shared" si="61"/>
        <v>#VALUE!</v>
      </c>
      <c r="L1670" s="128" t="str">
        <f t="shared" si="62"/>
        <v>#VALUE!</v>
      </c>
      <c r="M1670" s="128" t="str">
        <f t="shared" si="63"/>
        <v>#VALUE!</v>
      </c>
      <c r="N1670" s="128" t="str">
        <f t="shared" si="64"/>
        <v>#VALUE!</v>
      </c>
      <c r="O1670" s="128" t="str">
        <f t="shared" si="65"/>
        <v>#VALUE!</v>
      </c>
      <c r="P1670" s="4" t="str">
        <f t="shared" si="12"/>
        <v>NO RX</v>
      </c>
      <c r="Q1670" s="4" t="b">
        <v>0</v>
      </c>
      <c r="R1670" s="4" t="str">
        <f t="shared" si="54"/>
        <v>LOW</v>
      </c>
      <c r="S1670" s="3"/>
      <c r="T1670" s="136">
        <f t="shared" si="66"/>
        <v>44387</v>
      </c>
      <c r="U1670" s="4" t="str">
        <f t="shared" si="15"/>
        <v>DUE COMM</v>
      </c>
      <c r="V1670" s="4" t="str">
        <f t="shared" si="16"/>
        <v> </v>
      </c>
      <c r="W1670" s="123"/>
      <c r="X1670" s="123"/>
      <c r="Y1670" s="123"/>
      <c r="Z1670" s="123"/>
      <c r="AA1670" s="123"/>
      <c r="AB1670" s="123"/>
      <c r="AC1670" s="123"/>
      <c r="AD1670" s="123"/>
      <c r="AE1670" s="123"/>
    </row>
    <row r="1671">
      <c r="A1671" s="130">
        <v>15476.0</v>
      </c>
      <c r="B1671" s="131" t="s">
        <v>6920</v>
      </c>
      <c r="C1671" s="141" t="b">
        <v>1</v>
      </c>
      <c r="D1671" s="133">
        <v>44387.0</v>
      </c>
      <c r="E1671" s="128" t="str">
        <f t="shared" si="55"/>
        <v>#VALUE!</v>
      </c>
      <c r="F1671" s="128" t="str">
        <f t="shared" si="56"/>
        <v>#VALUE!</v>
      </c>
      <c r="G1671" s="128" t="str">
        <f t="shared" si="57"/>
        <v>#VALUE!</v>
      </c>
      <c r="H1671" s="128" t="str">
        <f t="shared" si="58"/>
        <v>#VALUE!</v>
      </c>
      <c r="I1671" s="128" t="str">
        <f t="shared" si="59"/>
        <v>#VALUE!</v>
      </c>
      <c r="J1671" s="128" t="str">
        <f t="shared" si="60"/>
        <v>#VALUE!</v>
      </c>
      <c r="K1671" s="128" t="str">
        <f t="shared" si="61"/>
        <v>#VALUE!</v>
      </c>
      <c r="L1671" s="128" t="str">
        <f t="shared" si="62"/>
        <v>#VALUE!</v>
      </c>
      <c r="M1671" s="128" t="str">
        <f t="shared" si="63"/>
        <v>#VALUE!</v>
      </c>
      <c r="N1671" s="128" t="str">
        <f t="shared" si="64"/>
        <v>#VALUE!</v>
      </c>
      <c r="O1671" s="128" t="str">
        <f t="shared" si="65"/>
        <v>#VALUE!</v>
      </c>
      <c r="P1671" s="4" t="str">
        <f t="shared" si="12"/>
        <v>NO RX</v>
      </c>
      <c r="Q1671" s="2" t="b">
        <v>0</v>
      </c>
      <c r="R1671" s="4" t="str">
        <f t="shared" si="54"/>
        <v>LOW</v>
      </c>
      <c r="S1671" s="3"/>
      <c r="T1671" s="136">
        <f t="shared" si="66"/>
        <v>44387</v>
      </c>
      <c r="U1671" s="4" t="str">
        <f t="shared" si="15"/>
        <v>DUE COMM</v>
      </c>
      <c r="V1671" s="4" t="str">
        <f t="shared" si="16"/>
        <v> </v>
      </c>
      <c r="W1671" s="123"/>
      <c r="X1671" s="123"/>
      <c r="Y1671" s="123"/>
      <c r="Z1671" s="123"/>
      <c r="AA1671" s="123"/>
      <c r="AB1671" s="123"/>
      <c r="AC1671" s="123"/>
      <c r="AD1671" s="123"/>
      <c r="AE1671" s="123"/>
    </row>
    <row r="1672">
      <c r="A1672" s="130">
        <v>15479.0</v>
      </c>
      <c r="B1672" s="55" t="s">
        <v>6988</v>
      </c>
      <c r="C1672" s="141" t="b">
        <v>1</v>
      </c>
      <c r="D1672" s="140">
        <v>44582.0</v>
      </c>
      <c r="E1672" s="134" t="str">
        <f t="shared" si="55"/>
        <v>#VALUE!</v>
      </c>
      <c r="F1672" s="128" t="str">
        <f t="shared" si="56"/>
        <v>#VALUE!</v>
      </c>
      <c r="G1672" s="128" t="str">
        <f t="shared" si="57"/>
        <v>OPI RX</v>
      </c>
      <c r="H1672" s="128" t="str">
        <f t="shared" si="58"/>
        <v>OPI RX</v>
      </c>
      <c r="I1672" s="128" t="str">
        <f t="shared" si="59"/>
        <v>#VALUE!</v>
      </c>
      <c r="J1672" s="128" t="str">
        <f t="shared" si="60"/>
        <v>#VALUE!</v>
      </c>
      <c r="K1672" s="128" t="str">
        <f t="shared" si="61"/>
        <v>#VALUE!</v>
      </c>
      <c r="L1672" s="128" t="str">
        <f t="shared" si="62"/>
        <v>#VALUE!</v>
      </c>
      <c r="M1672" s="128" t="str">
        <f t="shared" si="63"/>
        <v>#VALUE!</v>
      </c>
      <c r="N1672" s="128" t="str">
        <f t="shared" si="64"/>
        <v>#VALUE!</v>
      </c>
      <c r="O1672" s="128" t="str">
        <f t="shared" si="65"/>
        <v>#VALUE!</v>
      </c>
      <c r="P1672" s="135" t="str">
        <f t="shared" si="12"/>
        <v>OPIOIDS</v>
      </c>
      <c r="Q1672" s="4" t="b">
        <v>0</v>
      </c>
      <c r="R1672" s="4" t="str">
        <f t="shared" si="54"/>
        <v>LOW</v>
      </c>
      <c r="S1672" s="3"/>
      <c r="T1672" s="136">
        <f t="shared" si="66"/>
        <v>44582</v>
      </c>
      <c r="U1672" s="4" t="str">
        <f t="shared" si="15"/>
        <v>DUE COMM</v>
      </c>
      <c r="V1672" s="4" t="str">
        <f t="shared" si="16"/>
        <v> </v>
      </c>
      <c r="W1672" s="123"/>
      <c r="X1672" s="123"/>
      <c r="Y1672" s="123"/>
      <c r="Z1672" s="123"/>
      <c r="AA1672" s="123"/>
      <c r="AB1672" s="123"/>
      <c r="AC1672" s="123"/>
      <c r="AD1672" s="123"/>
      <c r="AE1672" s="123"/>
    </row>
    <row r="1673">
      <c r="A1673" s="130">
        <v>15482.0</v>
      </c>
      <c r="B1673" s="131" t="s">
        <v>6461</v>
      </c>
      <c r="C1673" s="141" t="b">
        <v>1</v>
      </c>
      <c r="D1673" s="133">
        <v>44483.0</v>
      </c>
      <c r="E1673" s="128" t="str">
        <f t="shared" si="55"/>
        <v>#VALUE!</v>
      </c>
      <c r="F1673" s="128" t="str">
        <f t="shared" si="56"/>
        <v>#VALUE!</v>
      </c>
      <c r="G1673" s="128" t="str">
        <f t="shared" si="57"/>
        <v>#VALUE!</v>
      </c>
      <c r="H1673" s="128" t="str">
        <f t="shared" si="58"/>
        <v>#VALUE!</v>
      </c>
      <c r="I1673" s="128" t="str">
        <f t="shared" si="59"/>
        <v>#VALUE!</v>
      </c>
      <c r="J1673" s="128" t="str">
        <f t="shared" si="60"/>
        <v>#VALUE!</v>
      </c>
      <c r="K1673" s="128" t="str">
        <f t="shared" si="61"/>
        <v>#VALUE!</v>
      </c>
      <c r="L1673" s="128" t="str">
        <f t="shared" si="62"/>
        <v>#VALUE!</v>
      </c>
      <c r="M1673" s="128" t="str">
        <f t="shared" si="63"/>
        <v>#VALUE!</v>
      </c>
      <c r="N1673" s="128" t="str">
        <f t="shared" si="64"/>
        <v>#VALUE!</v>
      </c>
      <c r="O1673" s="128" t="str">
        <f t="shared" si="65"/>
        <v>#VALUE!</v>
      </c>
      <c r="P1673" s="4" t="str">
        <f t="shared" si="12"/>
        <v>NO RX</v>
      </c>
      <c r="Q1673" s="2" t="b">
        <v>1</v>
      </c>
      <c r="R1673" s="135" t="str">
        <f t="shared" si="54"/>
        <v>HIGH</v>
      </c>
      <c r="S1673" s="3">
        <v>44376.0</v>
      </c>
      <c r="T1673" s="136">
        <f t="shared" si="66"/>
        <v>44483</v>
      </c>
      <c r="U1673" s="4" t="str">
        <f t="shared" si="15"/>
        <v> </v>
      </c>
      <c r="V1673" s="4" t="str">
        <f t="shared" si="16"/>
        <v> </v>
      </c>
      <c r="W1673" s="123"/>
      <c r="X1673" s="123"/>
      <c r="Y1673" s="123"/>
      <c r="Z1673" s="123"/>
      <c r="AA1673" s="123"/>
      <c r="AB1673" s="123"/>
      <c r="AC1673" s="123"/>
      <c r="AD1673" s="123"/>
      <c r="AE1673" s="123"/>
    </row>
    <row r="1674">
      <c r="A1674" s="130">
        <v>15483.0</v>
      </c>
      <c r="B1674" s="131" t="s">
        <v>6989</v>
      </c>
      <c r="C1674" s="141" t="b">
        <v>1</v>
      </c>
      <c r="D1674" s="133">
        <v>44497.0</v>
      </c>
      <c r="E1674" s="128" t="str">
        <f t="shared" si="55"/>
        <v>#VALUE!</v>
      </c>
      <c r="F1674" s="128" t="str">
        <f t="shared" si="56"/>
        <v>#VALUE!</v>
      </c>
      <c r="G1674" s="128" t="str">
        <f t="shared" si="57"/>
        <v>#VALUE!</v>
      </c>
      <c r="H1674" s="128" t="str">
        <f t="shared" si="58"/>
        <v>#VALUE!</v>
      </c>
      <c r="I1674" s="128" t="str">
        <f t="shared" si="59"/>
        <v>#VALUE!</v>
      </c>
      <c r="J1674" s="128" t="str">
        <f t="shared" si="60"/>
        <v>#VALUE!</v>
      </c>
      <c r="K1674" s="128" t="str">
        <f t="shared" si="61"/>
        <v>#VALUE!</v>
      </c>
      <c r="L1674" s="128" t="str">
        <f t="shared" si="62"/>
        <v>#VALUE!</v>
      </c>
      <c r="M1674" s="134" t="str">
        <f t="shared" si="63"/>
        <v>OPI RX</v>
      </c>
      <c r="N1674" s="128" t="str">
        <f t="shared" si="64"/>
        <v>#VALUE!</v>
      </c>
      <c r="O1674" s="128" t="str">
        <f t="shared" si="65"/>
        <v>#VALUE!</v>
      </c>
      <c r="P1674" s="135" t="str">
        <f t="shared" si="12"/>
        <v>OPIOIDS</v>
      </c>
      <c r="Q1674" s="4" t="b">
        <v>0</v>
      </c>
      <c r="R1674" s="4" t="str">
        <f t="shared" si="54"/>
        <v>LOW</v>
      </c>
      <c r="S1674" s="3">
        <v>44376.0</v>
      </c>
      <c r="T1674" s="136">
        <f t="shared" si="66"/>
        <v>44497</v>
      </c>
      <c r="U1674" s="4" t="str">
        <f t="shared" si="15"/>
        <v> </v>
      </c>
      <c r="V1674" s="4" t="str">
        <f t="shared" si="16"/>
        <v> </v>
      </c>
      <c r="W1674" s="123"/>
      <c r="X1674" s="123"/>
      <c r="Y1674" s="123"/>
      <c r="Z1674" s="123"/>
      <c r="AA1674" s="123"/>
      <c r="AB1674" s="123"/>
      <c r="AC1674" s="123"/>
      <c r="AD1674" s="123"/>
      <c r="AE1674" s="123"/>
    </row>
    <row r="1675">
      <c r="A1675" s="151">
        <v>15485.0</v>
      </c>
      <c r="B1675" s="134" t="s">
        <v>6477</v>
      </c>
      <c r="C1675" s="141" t="b">
        <v>1</v>
      </c>
      <c r="D1675" s="133">
        <v>44387.0</v>
      </c>
      <c r="E1675" s="128" t="str">
        <f t="shared" si="55"/>
        <v>#VALUE!</v>
      </c>
      <c r="F1675" s="128" t="str">
        <f t="shared" si="56"/>
        <v>#VALUE!</v>
      </c>
      <c r="G1675" s="128" t="str">
        <f t="shared" si="57"/>
        <v>#VALUE!</v>
      </c>
      <c r="H1675" s="128" t="str">
        <f t="shared" si="58"/>
        <v>#VALUE!</v>
      </c>
      <c r="I1675" s="128" t="str">
        <f t="shared" si="59"/>
        <v>#VALUE!</v>
      </c>
      <c r="J1675" s="128" t="str">
        <f t="shared" si="60"/>
        <v>#VALUE!</v>
      </c>
      <c r="K1675" s="128" t="str">
        <f t="shared" si="61"/>
        <v>#VALUE!</v>
      </c>
      <c r="L1675" s="128" t="str">
        <f t="shared" si="62"/>
        <v>#VALUE!</v>
      </c>
      <c r="M1675" s="128" t="str">
        <f t="shared" si="63"/>
        <v>#VALUE!</v>
      </c>
      <c r="N1675" s="128" t="str">
        <f t="shared" si="64"/>
        <v>#VALUE!</v>
      </c>
      <c r="O1675" s="128" t="str">
        <f t="shared" si="65"/>
        <v>#VALUE!</v>
      </c>
      <c r="P1675" s="4" t="str">
        <f t="shared" si="12"/>
        <v>NO RX</v>
      </c>
      <c r="Q1675" s="4" t="b">
        <v>0</v>
      </c>
      <c r="R1675" s="4" t="str">
        <f t="shared" si="54"/>
        <v>LOW</v>
      </c>
      <c r="S1675" s="3"/>
      <c r="T1675" s="136">
        <f t="shared" si="66"/>
        <v>44387</v>
      </c>
      <c r="U1675" s="4" t="str">
        <f t="shared" si="15"/>
        <v>DUE COMM</v>
      </c>
      <c r="V1675" s="4" t="str">
        <f t="shared" si="16"/>
        <v> </v>
      </c>
      <c r="W1675" s="123"/>
      <c r="X1675" s="123"/>
      <c r="Y1675" s="123"/>
      <c r="Z1675" s="123"/>
      <c r="AA1675" s="123"/>
      <c r="AB1675" s="123"/>
      <c r="AC1675" s="123"/>
      <c r="AD1675" s="123"/>
      <c r="AE1675" s="123"/>
    </row>
    <row r="1676">
      <c r="A1676" s="130">
        <v>15486.0</v>
      </c>
      <c r="B1676" s="131" t="s">
        <v>6461</v>
      </c>
      <c r="C1676" s="141" t="b">
        <v>1</v>
      </c>
      <c r="D1676" s="133">
        <v>44441.0</v>
      </c>
      <c r="E1676" s="128" t="str">
        <f t="shared" si="55"/>
        <v>#VALUE!</v>
      </c>
      <c r="F1676" s="128" t="str">
        <f t="shared" si="56"/>
        <v>#VALUE!</v>
      </c>
      <c r="G1676" s="128" t="str">
        <f t="shared" si="57"/>
        <v>#VALUE!</v>
      </c>
      <c r="H1676" s="128" t="str">
        <f t="shared" si="58"/>
        <v>#VALUE!</v>
      </c>
      <c r="I1676" s="128" t="str">
        <f t="shared" si="59"/>
        <v>#VALUE!</v>
      </c>
      <c r="J1676" s="128" t="str">
        <f t="shared" si="60"/>
        <v>#VALUE!</v>
      </c>
      <c r="K1676" s="128" t="str">
        <f t="shared" si="61"/>
        <v>#VALUE!</v>
      </c>
      <c r="L1676" s="128" t="str">
        <f t="shared" si="62"/>
        <v>#VALUE!</v>
      </c>
      <c r="M1676" s="128" t="str">
        <f t="shared" si="63"/>
        <v>#VALUE!</v>
      </c>
      <c r="N1676" s="128" t="str">
        <f t="shared" si="64"/>
        <v>#VALUE!</v>
      </c>
      <c r="O1676" s="128" t="str">
        <f t="shared" si="65"/>
        <v>#VALUE!</v>
      </c>
      <c r="P1676" s="4" t="str">
        <f t="shared" si="12"/>
        <v>NO RX</v>
      </c>
      <c r="Q1676" s="4" t="b">
        <v>0</v>
      </c>
      <c r="R1676" s="4" t="str">
        <f t="shared" si="54"/>
        <v>LOW</v>
      </c>
      <c r="S1676" s="3"/>
      <c r="T1676" s="136">
        <f t="shared" si="66"/>
        <v>44441</v>
      </c>
      <c r="U1676" s="4" t="str">
        <f t="shared" si="15"/>
        <v>DUE COMM</v>
      </c>
      <c r="V1676" s="4" t="str">
        <f t="shared" si="16"/>
        <v> </v>
      </c>
      <c r="W1676" s="123"/>
      <c r="X1676" s="123"/>
      <c r="Y1676" s="123"/>
      <c r="Z1676" s="123"/>
      <c r="AA1676" s="123"/>
      <c r="AB1676" s="123"/>
      <c r="AC1676" s="123"/>
      <c r="AD1676" s="123"/>
      <c r="AE1676" s="123"/>
    </row>
    <row r="1677">
      <c r="A1677" s="130">
        <v>15490.0</v>
      </c>
      <c r="B1677" s="131" t="s">
        <v>6461</v>
      </c>
      <c r="C1677" s="141" t="b">
        <v>1</v>
      </c>
      <c r="D1677" s="133">
        <v>44414.0</v>
      </c>
      <c r="E1677" s="128" t="str">
        <f t="shared" si="55"/>
        <v>#VALUE!</v>
      </c>
      <c r="F1677" s="128" t="str">
        <f t="shared" si="56"/>
        <v>#VALUE!</v>
      </c>
      <c r="G1677" s="128" t="str">
        <f t="shared" si="57"/>
        <v>#VALUE!</v>
      </c>
      <c r="H1677" s="128" t="str">
        <f t="shared" si="58"/>
        <v>#VALUE!</v>
      </c>
      <c r="I1677" s="128" t="str">
        <f t="shared" si="59"/>
        <v>#VALUE!</v>
      </c>
      <c r="J1677" s="128" t="str">
        <f t="shared" si="60"/>
        <v>#VALUE!</v>
      </c>
      <c r="K1677" s="128" t="str">
        <f t="shared" si="61"/>
        <v>#VALUE!</v>
      </c>
      <c r="L1677" s="128" t="str">
        <f t="shared" si="62"/>
        <v>#VALUE!</v>
      </c>
      <c r="M1677" s="128" t="str">
        <f t="shared" si="63"/>
        <v>#VALUE!</v>
      </c>
      <c r="N1677" s="128" t="str">
        <f t="shared" si="64"/>
        <v>#VALUE!</v>
      </c>
      <c r="O1677" s="128" t="str">
        <f t="shared" si="65"/>
        <v>#VALUE!</v>
      </c>
      <c r="P1677" s="4" t="str">
        <f t="shared" si="12"/>
        <v>NO RX</v>
      </c>
      <c r="Q1677" s="4" t="b">
        <v>0</v>
      </c>
      <c r="R1677" s="4" t="str">
        <f t="shared" si="54"/>
        <v>LOW</v>
      </c>
      <c r="S1677" s="3"/>
      <c r="T1677" s="136">
        <f t="shared" si="66"/>
        <v>44414</v>
      </c>
      <c r="U1677" s="4" t="str">
        <f t="shared" si="15"/>
        <v>DUE COMM</v>
      </c>
      <c r="V1677" s="4" t="str">
        <f t="shared" si="16"/>
        <v> </v>
      </c>
      <c r="W1677" s="123"/>
      <c r="X1677" s="123"/>
      <c r="Y1677" s="123"/>
      <c r="Z1677" s="123"/>
      <c r="AA1677" s="123"/>
      <c r="AB1677" s="123"/>
      <c r="AC1677" s="123"/>
      <c r="AD1677" s="123"/>
      <c r="AE1677" s="123"/>
    </row>
    <row r="1678">
      <c r="A1678" s="130">
        <v>15494.0</v>
      </c>
      <c r="B1678" s="134" t="s">
        <v>6646</v>
      </c>
      <c r="C1678" s="141" t="b">
        <v>1</v>
      </c>
      <c r="D1678" s="133">
        <v>44490.0</v>
      </c>
      <c r="E1678" s="128" t="str">
        <f t="shared" si="55"/>
        <v>#VALUE!</v>
      </c>
      <c r="F1678" s="128" t="str">
        <f t="shared" si="56"/>
        <v>#VALUE!</v>
      </c>
      <c r="G1678" s="128" t="str">
        <f t="shared" si="57"/>
        <v>#VALUE!</v>
      </c>
      <c r="H1678" s="128" t="str">
        <f t="shared" si="58"/>
        <v>#VALUE!</v>
      </c>
      <c r="I1678" s="128" t="str">
        <f t="shared" si="59"/>
        <v>#VALUE!</v>
      </c>
      <c r="J1678" s="128" t="str">
        <f t="shared" si="60"/>
        <v>#VALUE!</v>
      </c>
      <c r="K1678" s="128" t="str">
        <f t="shared" si="61"/>
        <v>#VALUE!</v>
      </c>
      <c r="L1678" s="128" t="str">
        <f t="shared" si="62"/>
        <v>#VALUE!</v>
      </c>
      <c r="M1678" s="128" t="str">
        <f t="shared" si="63"/>
        <v>#VALUE!</v>
      </c>
      <c r="N1678" s="128" t="str">
        <f t="shared" si="64"/>
        <v>#VALUE!</v>
      </c>
      <c r="O1678" s="128" t="str">
        <f t="shared" si="65"/>
        <v>#VALUE!</v>
      </c>
      <c r="P1678" s="4" t="str">
        <f t="shared" si="12"/>
        <v>NO RX</v>
      </c>
      <c r="Q1678" s="4" t="b">
        <v>0</v>
      </c>
      <c r="R1678" s="4" t="str">
        <f t="shared" si="54"/>
        <v>LOW</v>
      </c>
      <c r="S1678" s="3">
        <v>44474.0</v>
      </c>
      <c r="T1678" s="136">
        <f t="shared" si="66"/>
        <v>44490</v>
      </c>
      <c r="U1678" s="4" t="str">
        <f t="shared" si="15"/>
        <v> </v>
      </c>
      <c r="V1678" s="4" t="str">
        <f t="shared" si="16"/>
        <v> </v>
      </c>
      <c r="W1678" s="123"/>
      <c r="X1678" s="123"/>
      <c r="Y1678" s="123"/>
      <c r="Z1678" s="123"/>
      <c r="AA1678" s="123"/>
      <c r="AB1678" s="123"/>
      <c r="AC1678" s="123"/>
      <c r="AD1678" s="123"/>
      <c r="AE1678" s="123"/>
    </row>
    <row r="1679">
      <c r="A1679" s="130">
        <v>15496.0</v>
      </c>
      <c r="B1679" s="131" t="s">
        <v>6461</v>
      </c>
      <c r="C1679" s="141" t="b">
        <v>1</v>
      </c>
      <c r="D1679" s="133">
        <v>44387.0</v>
      </c>
      <c r="E1679" s="128" t="str">
        <f t="shared" si="55"/>
        <v>#VALUE!</v>
      </c>
      <c r="F1679" s="128" t="str">
        <f t="shared" si="56"/>
        <v>#VALUE!</v>
      </c>
      <c r="G1679" s="128" t="str">
        <f t="shared" si="57"/>
        <v>#VALUE!</v>
      </c>
      <c r="H1679" s="128" t="str">
        <f t="shared" si="58"/>
        <v>#VALUE!</v>
      </c>
      <c r="I1679" s="128" t="str">
        <f t="shared" si="59"/>
        <v>#VALUE!</v>
      </c>
      <c r="J1679" s="128" t="str">
        <f t="shared" si="60"/>
        <v>#VALUE!</v>
      </c>
      <c r="K1679" s="128" t="str">
        <f t="shared" si="61"/>
        <v>#VALUE!</v>
      </c>
      <c r="L1679" s="128" t="str">
        <f t="shared" si="62"/>
        <v>#VALUE!</v>
      </c>
      <c r="M1679" s="128" t="str">
        <f t="shared" si="63"/>
        <v>#VALUE!</v>
      </c>
      <c r="N1679" s="128" t="str">
        <f t="shared" si="64"/>
        <v>#VALUE!</v>
      </c>
      <c r="O1679" s="128" t="str">
        <f t="shared" si="65"/>
        <v>#VALUE!</v>
      </c>
      <c r="P1679" s="4" t="str">
        <f t="shared" si="12"/>
        <v>NO RX</v>
      </c>
      <c r="Q1679" s="4" t="b">
        <v>0</v>
      </c>
      <c r="R1679" s="4" t="str">
        <f t="shared" si="54"/>
        <v>LOW</v>
      </c>
      <c r="S1679" s="3"/>
      <c r="T1679" s="136">
        <f t="shared" si="66"/>
        <v>44387</v>
      </c>
      <c r="U1679" s="4" t="str">
        <f t="shared" si="15"/>
        <v>DUE COMM</v>
      </c>
      <c r="V1679" s="4" t="str">
        <f t="shared" si="16"/>
        <v> </v>
      </c>
      <c r="W1679" s="123"/>
      <c r="X1679" s="123"/>
      <c r="Y1679" s="123"/>
      <c r="Z1679" s="123"/>
      <c r="AA1679" s="123"/>
      <c r="AB1679" s="123"/>
      <c r="AC1679" s="123"/>
      <c r="AD1679" s="123"/>
      <c r="AE1679" s="123"/>
    </row>
    <row r="1680">
      <c r="A1680" s="151">
        <v>15497.0</v>
      </c>
      <c r="B1680" s="131" t="s">
        <v>6500</v>
      </c>
      <c r="C1680" s="141" t="b">
        <v>1</v>
      </c>
      <c r="D1680" s="133">
        <v>44390.0</v>
      </c>
      <c r="E1680" s="128" t="str">
        <f t="shared" si="55"/>
        <v>#VALUE!</v>
      </c>
      <c r="F1680" s="128" t="str">
        <f t="shared" si="56"/>
        <v>#VALUE!</v>
      </c>
      <c r="G1680" s="128" t="str">
        <f t="shared" si="57"/>
        <v>#VALUE!</v>
      </c>
      <c r="H1680" s="128" t="str">
        <f t="shared" si="58"/>
        <v>#VALUE!</v>
      </c>
      <c r="I1680" s="128" t="str">
        <f t="shared" si="59"/>
        <v>#VALUE!</v>
      </c>
      <c r="J1680" s="128" t="str">
        <f t="shared" si="60"/>
        <v>#VALUE!</v>
      </c>
      <c r="K1680" s="128" t="str">
        <f t="shared" si="61"/>
        <v>#VALUE!</v>
      </c>
      <c r="L1680" s="128" t="str">
        <f t="shared" si="62"/>
        <v>#VALUE!</v>
      </c>
      <c r="M1680" s="134" t="str">
        <f t="shared" si="63"/>
        <v>OPI RX</v>
      </c>
      <c r="N1680" s="128" t="str">
        <f t="shared" si="64"/>
        <v>#VALUE!</v>
      </c>
      <c r="O1680" s="128" t="str">
        <f t="shared" si="65"/>
        <v>#VALUE!</v>
      </c>
      <c r="P1680" s="135" t="str">
        <f t="shared" si="12"/>
        <v>OPIOIDS</v>
      </c>
      <c r="Q1680" s="2" t="b">
        <v>0</v>
      </c>
      <c r="R1680" s="4" t="str">
        <f t="shared" si="54"/>
        <v>LOW</v>
      </c>
      <c r="S1680" s="3"/>
      <c r="T1680" s="136">
        <f t="shared" si="66"/>
        <v>44390</v>
      </c>
      <c r="U1680" s="4" t="str">
        <f t="shared" si="15"/>
        <v>DUE COMM</v>
      </c>
      <c r="V1680" s="4" t="str">
        <f t="shared" si="16"/>
        <v> </v>
      </c>
      <c r="W1680" s="123"/>
      <c r="X1680" s="123"/>
      <c r="Y1680" s="123"/>
      <c r="Z1680" s="123"/>
      <c r="AA1680" s="123"/>
      <c r="AB1680" s="123"/>
      <c r="AC1680" s="123"/>
      <c r="AD1680" s="123"/>
      <c r="AE1680" s="123"/>
    </row>
    <row r="1681">
      <c r="A1681" s="130">
        <v>15502.0</v>
      </c>
      <c r="B1681" s="131" t="s">
        <v>6477</v>
      </c>
      <c r="C1681" s="141" t="b">
        <v>1</v>
      </c>
      <c r="D1681" s="133">
        <v>44467.0</v>
      </c>
      <c r="E1681" s="128" t="str">
        <f t="shared" si="55"/>
        <v>#VALUE!</v>
      </c>
      <c r="F1681" s="128" t="str">
        <f t="shared" si="56"/>
        <v>#VALUE!</v>
      </c>
      <c r="G1681" s="128" t="str">
        <f t="shared" si="57"/>
        <v>#VALUE!</v>
      </c>
      <c r="H1681" s="128" t="str">
        <f t="shared" si="58"/>
        <v>#VALUE!</v>
      </c>
      <c r="I1681" s="128" t="str">
        <f t="shared" si="59"/>
        <v>#VALUE!</v>
      </c>
      <c r="J1681" s="128" t="str">
        <f t="shared" si="60"/>
        <v>#VALUE!</v>
      </c>
      <c r="K1681" s="128" t="str">
        <f t="shared" si="61"/>
        <v>#VALUE!</v>
      </c>
      <c r="L1681" s="128" t="str">
        <f t="shared" si="62"/>
        <v>#VALUE!</v>
      </c>
      <c r="M1681" s="128" t="str">
        <f t="shared" si="63"/>
        <v>#VALUE!</v>
      </c>
      <c r="N1681" s="128" t="str">
        <f t="shared" si="64"/>
        <v>#VALUE!</v>
      </c>
      <c r="O1681" s="128" t="str">
        <f t="shared" si="65"/>
        <v>#VALUE!</v>
      </c>
      <c r="P1681" s="4" t="str">
        <f t="shared" si="12"/>
        <v>NO RX</v>
      </c>
      <c r="Q1681" s="2" t="b">
        <v>1</v>
      </c>
      <c r="R1681" s="135" t="str">
        <f t="shared" si="54"/>
        <v>HIGH</v>
      </c>
      <c r="S1681" s="3">
        <v>44354.0</v>
      </c>
      <c r="T1681" s="136">
        <f t="shared" si="66"/>
        <v>44467</v>
      </c>
      <c r="U1681" s="4" t="str">
        <f t="shared" si="15"/>
        <v> </v>
      </c>
      <c r="V1681" s="4" t="str">
        <f t="shared" si="16"/>
        <v> </v>
      </c>
      <c r="W1681" s="123"/>
      <c r="X1681" s="123"/>
      <c r="Y1681" s="123"/>
      <c r="Z1681" s="123"/>
      <c r="AA1681" s="123"/>
      <c r="AB1681" s="123"/>
      <c r="AC1681" s="123"/>
      <c r="AD1681" s="123"/>
      <c r="AE1681" s="123"/>
    </row>
    <row r="1682">
      <c r="A1682" s="130">
        <v>15503.0</v>
      </c>
      <c r="B1682" s="131" t="s">
        <v>6461</v>
      </c>
      <c r="C1682" s="141" t="b">
        <v>1</v>
      </c>
      <c r="D1682" s="133">
        <v>44390.0</v>
      </c>
      <c r="E1682" s="128" t="str">
        <f t="shared" si="55"/>
        <v>#VALUE!</v>
      </c>
      <c r="F1682" s="128" t="str">
        <f t="shared" si="56"/>
        <v>#VALUE!</v>
      </c>
      <c r="G1682" s="128" t="str">
        <f t="shared" si="57"/>
        <v>#VALUE!</v>
      </c>
      <c r="H1682" s="128" t="str">
        <f t="shared" si="58"/>
        <v>#VALUE!</v>
      </c>
      <c r="I1682" s="128" t="str">
        <f t="shared" si="59"/>
        <v>#VALUE!</v>
      </c>
      <c r="J1682" s="128" t="str">
        <f t="shared" si="60"/>
        <v>#VALUE!</v>
      </c>
      <c r="K1682" s="128" t="str">
        <f t="shared" si="61"/>
        <v>#VALUE!</v>
      </c>
      <c r="L1682" s="128" t="str">
        <f t="shared" si="62"/>
        <v>#VALUE!</v>
      </c>
      <c r="M1682" s="128" t="str">
        <f t="shared" si="63"/>
        <v>#VALUE!</v>
      </c>
      <c r="N1682" s="128" t="str">
        <f t="shared" si="64"/>
        <v>#VALUE!</v>
      </c>
      <c r="O1682" s="128" t="str">
        <f t="shared" si="65"/>
        <v>#VALUE!</v>
      </c>
      <c r="P1682" s="4" t="str">
        <f t="shared" si="12"/>
        <v>NO RX</v>
      </c>
      <c r="Q1682" s="4" t="b">
        <v>1</v>
      </c>
      <c r="R1682" s="135" t="str">
        <f t="shared" si="54"/>
        <v>HIGH</v>
      </c>
      <c r="S1682" s="3"/>
      <c r="T1682" s="136">
        <f t="shared" si="66"/>
        <v>44390</v>
      </c>
      <c r="U1682" s="4" t="str">
        <f t="shared" si="15"/>
        <v>DUE COMM</v>
      </c>
      <c r="V1682" s="4" t="str">
        <f t="shared" si="16"/>
        <v> </v>
      </c>
      <c r="W1682" s="123"/>
      <c r="X1682" s="123"/>
      <c r="Y1682" s="123"/>
      <c r="Z1682" s="123"/>
      <c r="AA1682" s="123"/>
      <c r="AB1682" s="123"/>
      <c r="AC1682" s="123"/>
      <c r="AD1682" s="123"/>
      <c r="AE1682" s="123"/>
    </row>
    <row r="1683">
      <c r="A1683" s="130">
        <v>15504.0</v>
      </c>
      <c r="B1683" s="131" t="s">
        <v>6483</v>
      </c>
      <c r="C1683" s="141" t="b">
        <v>1</v>
      </c>
      <c r="D1683" s="133">
        <v>44405.0</v>
      </c>
      <c r="E1683" s="128" t="str">
        <f t="shared" si="55"/>
        <v>#VALUE!</v>
      </c>
      <c r="F1683" s="128" t="str">
        <f t="shared" si="56"/>
        <v>#VALUE!</v>
      </c>
      <c r="G1683" s="128" t="str">
        <f t="shared" si="57"/>
        <v>#VALUE!</v>
      </c>
      <c r="H1683" s="128" t="str">
        <f t="shared" si="58"/>
        <v>#VALUE!</v>
      </c>
      <c r="I1683" s="128" t="str">
        <f t="shared" si="59"/>
        <v>#VALUE!</v>
      </c>
      <c r="J1683" s="128" t="str">
        <f t="shared" si="60"/>
        <v>#VALUE!</v>
      </c>
      <c r="K1683" s="128" t="str">
        <f t="shared" si="61"/>
        <v>#VALUE!</v>
      </c>
      <c r="L1683" s="128" t="str">
        <f t="shared" si="62"/>
        <v>#VALUE!</v>
      </c>
      <c r="M1683" s="128" t="str">
        <f t="shared" si="63"/>
        <v>#VALUE!</v>
      </c>
      <c r="N1683" s="128" t="str">
        <f t="shared" si="64"/>
        <v>#VALUE!</v>
      </c>
      <c r="O1683" s="128" t="str">
        <f t="shared" si="65"/>
        <v>#VALUE!</v>
      </c>
      <c r="P1683" s="4" t="str">
        <f t="shared" si="12"/>
        <v>NO RX</v>
      </c>
      <c r="Q1683" s="4" t="b">
        <v>0</v>
      </c>
      <c r="R1683" s="4" t="str">
        <f t="shared" si="54"/>
        <v>LOW</v>
      </c>
      <c r="S1683" s="3"/>
      <c r="T1683" s="136">
        <f t="shared" si="66"/>
        <v>44405</v>
      </c>
      <c r="U1683" s="4" t="str">
        <f t="shared" si="15"/>
        <v>DUE COMM</v>
      </c>
      <c r="V1683" s="4" t="str">
        <f t="shared" si="16"/>
        <v> </v>
      </c>
      <c r="W1683" s="123"/>
      <c r="X1683" s="123"/>
      <c r="Y1683" s="123"/>
      <c r="Z1683" s="123"/>
      <c r="AA1683" s="123"/>
      <c r="AB1683" s="123"/>
      <c r="AC1683" s="123"/>
      <c r="AD1683" s="123"/>
      <c r="AE1683" s="123"/>
    </row>
    <row r="1684">
      <c r="A1684" s="130">
        <v>15511.0</v>
      </c>
      <c r="B1684" s="131" t="s">
        <v>6463</v>
      </c>
      <c r="C1684" s="141" t="b">
        <v>1</v>
      </c>
      <c r="D1684" s="133">
        <v>44390.0</v>
      </c>
      <c r="E1684" s="128" t="str">
        <f t="shared" si="55"/>
        <v>#VALUE!</v>
      </c>
      <c r="F1684" s="134" t="str">
        <f t="shared" si="56"/>
        <v>OPI RX</v>
      </c>
      <c r="G1684" s="128" t="str">
        <f t="shared" si="57"/>
        <v>#VALUE!</v>
      </c>
      <c r="H1684" s="128" t="str">
        <f t="shared" si="58"/>
        <v>#VALUE!</v>
      </c>
      <c r="I1684" s="128" t="str">
        <f t="shared" si="59"/>
        <v>#VALUE!</v>
      </c>
      <c r="J1684" s="128" t="str">
        <f t="shared" si="60"/>
        <v>#VALUE!</v>
      </c>
      <c r="K1684" s="128" t="str">
        <f t="shared" si="61"/>
        <v>#VALUE!</v>
      </c>
      <c r="L1684" s="128" t="str">
        <f t="shared" si="62"/>
        <v>#VALUE!</v>
      </c>
      <c r="M1684" s="128" t="str">
        <f t="shared" si="63"/>
        <v>#VALUE!</v>
      </c>
      <c r="N1684" s="128" t="str">
        <f t="shared" si="64"/>
        <v>#VALUE!</v>
      </c>
      <c r="O1684" s="128" t="str">
        <f t="shared" si="65"/>
        <v>#VALUE!</v>
      </c>
      <c r="P1684" s="135" t="str">
        <f t="shared" si="12"/>
        <v>OPIOIDS</v>
      </c>
      <c r="Q1684" s="2" t="b">
        <v>0</v>
      </c>
      <c r="R1684" s="4" t="str">
        <f t="shared" si="54"/>
        <v>LOW</v>
      </c>
      <c r="S1684" s="3"/>
      <c r="T1684" s="136">
        <f t="shared" si="66"/>
        <v>44390</v>
      </c>
      <c r="U1684" s="4" t="str">
        <f t="shared" si="15"/>
        <v>DUE COMM</v>
      </c>
      <c r="V1684" s="4" t="str">
        <f t="shared" si="16"/>
        <v> </v>
      </c>
      <c r="W1684" s="123"/>
      <c r="X1684" s="123"/>
      <c r="Y1684" s="123"/>
      <c r="Z1684" s="123"/>
      <c r="AA1684" s="123"/>
      <c r="AB1684" s="123"/>
      <c r="AC1684" s="123"/>
      <c r="AD1684" s="123"/>
      <c r="AE1684" s="123"/>
    </row>
    <row r="1685">
      <c r="A1685" s="127">
        <v>15514.0</v>
      </c>
      <c r="B1685" s="2" t="s">
        <v>6483</v>
      </c>
      <c r="C1685" s="156" t="b">
        <v>1</v>
      </c>
      <c r="D1685" s="147">
        <v>44579.0</v>
      </c>
      <c r="E1685" s="128" t="str">
        <f t="shared" si="55"/>
        <v>#VALUE!</v>
      </c>
      <c r="F1685" s="128" t="str">
        <f t="shared" si="56"/>
        <v>#VALUE!</v>
      </c>
      <c r="G1685" s="128" t="str">
        <f t="shared" si="57"/>
        <v>#VALUE!</v>
      </c>
      <c r="H1685" s="128" t="str">
        <f t="shared" si="58"/>
        <v>#VALUE!</v>
      </c>
      <c r="I1685" s="128" t="str">
        <f t="shared" si="59"/>
        <v>#VALUE!</v>
      </c>
      <c r="J1685" s="128" t="str">
        <f t="shared" si="60"/>
        <v>#VALUE!</v>
      </c>
      <c r="K1685" s="128" t="str">
        <f t="shared" si="61"/>
        <v>#VALUE!</v>
      </c>
      <c r="L1685" s="128" t="str">
        <f t="shared" si="62"/>
        <v>#VALUE!</v>
      </c>
      <c r="M1685" s="128" t="str">
        <f t="shared" si="63"/>
        <v>#VALUE!</v>
      </c>
      <c r="N1685" s="128" t="str">
        <f t="shared" si="64"/>
        <v>#VALUE!</v>
      </c>
      <c r="O1685" s="128" t="str">
        <f t="shared" si="65"/>
        <v>#VALUE!</v>
      </c>
      <c r="P1685" s="4" t="str">
        <f t="shared" si="12"/>
        <v>NO RX</v>
      </c>
      <c r="Q1685" s="2" t="b">
        <v>0</v>
      </c>
      <c r="R1685" s="4" t="str">
        <f t="shared" si="54"/>
        <v>LOW</v>
      </c>
      <c r="S1685" s="3"/>
      <c r="T1685" s="3">
        <f t="shared" si="66"/>
        <v>44579</v>
      </c>
      <c r="U1685" s="4" t="str">
        <f t="shared" si="15"/>
        <v>DUE COMM</v>
      </c>
      <c r="V1685" s="4" t="str">
        <f t="shared" si="16"/>
        <v> </v>
      </c>
      <c r="W1685" s="123"/>
      <c r="X1685" s="123"/>
      <c r="Y1685" s="123"/>
      <c r="Z1685" s="123"/>
      <c r="AA1685" s="123"/>
      <c r="AB1685" s="123"/>
      <c r="AC1685" s="123"/>
      <c r="AD1685" s="123"/>
      <c r="AE1685" s="123"/>
    </row>
    <row r="1686">
      <c r="A1686" s="130">
        <v>15515.0</v>
      </c>
      <c r="B1686" s="131" t="s">
        <v>6963</v>
      </c>
      <c r="C1686" s="141" t="b">
        <v>1</v>
      </c>
      <c r="D1686" s="133">
        <v>44387.0</v>
      </c>
      <c r="E1686" s="128" t="str">
        <f t="shared" si="55"/>
        <v>#VALUE!</v>
      </c>
      <c r="F1686" s="134" t="str">
        <f t="shared" si="56"/>
        <v>OPI RX</v>
      </c>
      <c r="G1686" s="128" t="str">
        <f t="shared" si="57"/>
        <v>#VALUE!</v>
      </c>
      <c r="H1686" s="128" t="str">
        <f t="shared" si="58"/>
        <v>#VALUE!</v>
      </c>
      <c r="I1686" s="128" t="str">
        <f t="shared" si="59"/>
        <v>#VALUE!</v>
      </c>
      <c r="J1686" s="134" t="str">
        <f t="shared" si="60"/>
        <v>OPI RX</v>
      </c>
      <c r="K1686" s="128" t="str">
        <f t="shared" si="61"/>
        <v>#VALUE!</v>
      </c>
      <c r="L1686" s="128" t="str">
        <f t="shared" si="62"/>
        <v>#VALUE!</v>
      </c>
      <c r="M1686" s="128" t="str">
        <f t="shared" si="63"/>
        <v>#VALUE!</v>
      </c>
      <c r="N1686" s="128" t="str">
        <f t="shared" si="64"/>
        <v>#VALUE!</v>
      </c>
      <c r="O1686" s="128" t="str">
        <f t="shared" si="65"/>
        <v>#VALUE!</v>
      </c>
      <c r="P1686" s="135" t="str">
        <f t="shared" si="12"/>
        <v>OPIOIDS</v>
      </c>
      <c r="Q1686" s="4" t="b">
        <v>1</v>
      </c>
      <c r="R1686" s="135" t="str">
        <f t="shared" si="54"/>
        <v>HIGH</v>
      </c>
      <c r="S1686" s="3"/>
      <c r="T1686" s="136">
        <f t="shared" si="66"/>
        <v>44387</v>
      </c>
      <c r="U1686" s="4" t="str">
        <f t="shared" si="15"/>
        <v>DUE COMM</v>
      </c>
      <c r="V1686" s="4" t="str">
        <f t="shared" si="16"/>
        <v> </v>
      </c>
      <c r="W1686" s="150"/>
      <c r="X1686" s="150"/>
      <c r="Y1686" s="123"/>
      <c r="Z1686" s="123"/>
      <c r="AA1686" s="123"/>
      <c r="AB1686" s="123"/>
      <c r="AC1686" s="123"/>
      <c r="AD1686" s="123"/>
      <c r="AE1686" s="123"/>
    </row>
    <row r="1687">
      <c r="A1687" s="127">
        <v>15517.0</v>
      </c>
      <c r="B1687" s="2" t="s">
        <v>6500</v>
      </c>
      <c r="C1687" s="3" t="b">
        <v>0</v>
      </c>
      <c r="D1687" s="3" t="s">
        <v>6461</v>
      </c>
      <c r="E1687" s="128" t="str">
        <f t="shared" si="55"/>
        <v>#VALUE!</v>
      </c>
      <c r="F1687" s="128" t="str">
        <f t="shared" si="56"/>
        <v>#VALUE!</v>
      </c>
      <c r="G1687" s="128" t="str">
        <f t="shared" si="57"/>
        <v>#VALUE!</v>
      </c>
      <c r="H1687" s="128" t="str">
        <f t="shared" si="58"/>
        <v>#VALUE!</v>
      </c>
      <c r="I1687" s="128" t="str">
        <f t="shared" si="59"/>
        <v>#VALUE!</v>
      </c>
      <c r="J1687" s="128" t="str">
        <f t="shared" si="60"/>
        <v>#VALUE!</v>
      </c>
      <c r="K1687" s="128" t="str">
        <f t="shared" si="61"/>
        <v>#VALUE!</v>
      </c>
      <c r="L1687" s="128" t="str">
        <f t="shared" si="62"/>
        <v>#VALUE!</v>
      </c>
      <c r="M1687" s="134" t="str">
        <f t="shared" si="63"/>
        <v>OPI RX</v>
      </c>
      <c r="N1687" s="128" t="str">
        <f t="shared" si="64"/>
        <v>#VALUE!</v>
      </c>
      <c r="O1687" s="128" t="str">
        <f t="shared" si="65"/>
        <v>#VALUE!</v>
      </c>
      <c r="P1687" s="135" t="str">
        <f t="shared" si="12"/>
        <v>OPIOIDS</v>
      </c>
      <c r="Q1687" s="4" t="b">
        <v>0</v>
      </c>
      <c r="R1687" s="4" t="str">
        <f t="shared" si="54"/>
        <v>LOW</v>
      </c>
      <c r="S1687" s="3"/>
      <c r="T1687" s="3" t="str">
        <f t="shared" si="66"/>
        <v> - </v>
      </c>
      <c r="U1687" s="4" t="str">
        <f t="shared" si="15"/>
        <v>DUE COMM</v>
      </c>
      <c r="V1687" s="4" t="str">
        <f t="shared" si="16"/>
        <v> </v>
      </c>
      <c r="W1687" s="150"/>
      <c r="X1687" s="150"/>
      <c r="Y1687" s="123"/>
      <c r="Z1687" s="123"/>
      <c r="AA1687" s="123"/>
      <c r="AB1687" s="123"/>
      <c r="AC1687" s="123"/>
      <c r="AD1687" s="123"/>
      <c r="AE1687" s="123"/>
    </row>
    <row r="1688">
      <c r="A1688" s="130">
        <v>15520.0</v>
      </c>
      <c r="B1688" s="131" t="s">
        <v>6476</v>
      </c>
      <c r="C1688" s="141" t="b">
        <v>1</v>
      </c>
      <c r="D1688" s="133">
        <v>44503.0</v>
      </c>
      <c r="E1688" s="128" t="str">
        <f t="shared" si="55"/>
        <v>#VALUE!</v>
      </c>
      <c r="F1688" s="128" t="str">
        <f t="shared" si="56"/>
        <v>#VALUE!</v>
      </c>
      <c r="G1688" s="134" t="str">
        <f t="shared" si="57"/>
        <v>OPI RX</v>
      </c>
      <c r="H1688" s="128" t="str">
        <f t="shared" si="58"/>
        <v>#VALUE!</v>
      </c>
      <c r="I1688" s="128" t="str">
        <f t="shared" si="59"/>
        <v>#VALUE!</v>
      </c>
      <c r="J1688" s="128" t="str">
        <f t="shared" si="60"/>
        <v>#VALUE!</v>
      </c>
      <c r="K1688" s="128" t="str">
        <f t="shared" si="61"/>
        <v>#VALUE!</v>
      </c>
      <c r="L1688" s="128" t="str">
        <f t="shared" si="62"/>
        <v>#VALUE!</v>
      </c>
      <c r="M1688" s="128" t="str">
        <f t="shared" si="63"/>
        <v>#VALUE!</v>
      </c>
      <c r="N1688" s="128" t="str">
        <f t="shared" si="64"/>
        <v>#VALUE!</v>
      </c>
      <c r="O1688" s="128" t="str">
        <f t="shared" si="65"/>
        <v>#VALUE!</v>
      </c>
      <c r="P1688" s="135" t="str">
        <f t="shared" si="12"/>
        <v>OPIOIDS</v>
      </c>
      <c r="Q1688" s="4" t="b">
        <v>1</v>
      </c>
      <c r="R1688" s="135" t="str">
        <f t="shared" si="54"/>
        <v>HIGH</v>
      </c>
      <c r="S1688" s="3">
        <v>44348.0</v>
      </c>
      <c r="T1688" s="136">
        <f t="shared" si="66"/>
        <v>44503</v>
      </c>
      <c r="U1688" s="4" t="str">
        <f t="shared" si="15"/>
        <v> </v>
      </c>
      <c r="V1688" s="4" t="str">
        <f t="shared" si="16"/>
        <v> </v>
      </c>
      <c r="W1688" s="123"/>
      <c r="X1688" s="123"/>
      <c r="Y1688" s="123"/>
      <c r="Z1688" s="123"/>
      <c r="AA1688" s="123"/>
      <c r="AB1688" s="123"/>
      <c r="AC1688" s="123"/>
      <c r="AD1688" s="123"/>
      <c r="AE1688" s="123"/>
    </row>
    <row r="1689">
      <c r="A1689" s="130">
        <v>15521.0</v>
      </c>
      <c r="B1689" s="131" t="s">
        <v>6463</v>
      </c>
      <c r="C1689" s="141" t="b">
        <v>1</v>
      </c>
      <c r="D1689" s="140">
        <v>44578.0</v>
      </c>
      <c r="E1689" s="128" t="str">
        <f t="shared" si="55"/>
        <v>#VALUE!</v>
      </c>
      <c r="F1689" s="134" t="str">
        <f t="shared" si="56"/>
        <v>OPI RX</v>
      </c>
      <c r="G1689" s="128" t="str">
        <f t="shared" si="57"/>
        <v>#VALUE!</v>
      </c>
      <c r="H1689" s="128" t="str">
        <f t="shared" si="58"/>
        <v>#VALUE!</v>
      </c>
      <c r="I1689" s="128" t="str">
        <f t="shared" si="59"/>
        <v>#VALUE!</v>
      </c>
      <c r="J1689" s="128" t="str">
        <f t="shared" si="60"/>
        <v>#VALUE!</v>
      </c>
      <c r="K1689" s="128" t="str">
        <f t="shared" si="61"/>
        <v>#VALUE!</v>
      </c>
      <c r="L1689" s="128" t="str">
        <f t="shared" si="62"/>
        <v>#VALUE!</v>
      </c>
      <c r="M1689" s="128" t="str">
        <f t="shared" si="63"/>
        <v>#VALUE!</v>
      </c>
      <c r="N1689" s="128" t="str">
        <f t="shared" si="64"/>
        <v>#VALUE!</v>
      </c>
      <c r="O1689" s="128" t="str">
        <f t="shared" si="65"/>
        <v>#VALUE!</v>
      </c>
      <c r="P1689" s="135" t="str">
        <f t="shared" si="12"/>
        <v>OPIOIDS</v>
      </c>
      <c r="Q1689" s="2" t="b">
        <v>0</v>
      </c>
      <c r="R1689" s="4" t="str">
        <f t="shared" si="54"/>
        <v>LOW</v>
      </c>
      <c r="S1689" s="3">
        <v>44357.0</v>
      </c>
      <c r="T1689" s="136">
        <f t="shared" si="66"/>
        <v>44578</v>
      </c>
      <c r="U1689" s="4" t="str">
        <f t="shared" si="15"/>
        <v> </v>
      </c>
      <c r="V1689" s="4" t="str">
        <f t="shared" si="16"/>
        <v> </v>
      </c>
      <c r="W1689" s="123"/>
      <c r="X1689" s="123"/>
      <c r="Y1689" s="123"/>
      <c r="Z1689" s="123"/>
      <c r="AA1689" s="123"/>
      <c r="AB1689" s="123"/>
      <c r="AC1689" s="123"/>
      <c r="AD1689" s="123"/>
      <c r="AE1689" s="123"/>
    </row>
    <row r="1690">
      <c r="A1690" s="127">
        <v>15523.0</v>
      </c>
      <c r="B1690" s="2" t="s">
        <v>6651</v>
      </c>
      <c r="C1690" s="3" t="b">
        <v>0</v>
      </c>
      <c r="D1690" s="3" t="s">
        <v>6461</v>
      </c>
      <c r="E1690" s="128" t="str">
        <f t="shared" si="55"/>
        <v>#VALUE!</v>
      </c>
      <c r="F1690" s="128" t="str">
        <f t="shared" si="56"/>
        <v>#VALUE!</v>
      </c>
      <c r="G1690" s="134" t="str">
        <f t="shared" si="57"/>
        <v>OPI RX</v>
      </c>
      <c r="H1690" s="128" t="str">
        <f t="shared" si="58"/>
        <v>#VALUE!</v>
      </c>
      <c r="I1690" s="128" t="str">
        <f t="shared" si="59"/>
        <v>#VALUE!</v>
      </c>
      <c r="J1690" s="128" t="str">
        <f t="shared" si="60"/>
        <v>#VALUE!</v>
      </c>
      <c r="K1690" s="128" t="str">
        <f t="shared" si="61"/>
        <v>#VALUE!</v>
      </c>
      <c r="L1690" s="128" t="str">
        <f t="shared" si="62"/>
        <v>#VALUE!</v>
      </c>
      <c r="M1690" s="128" t="str">
        <f t="shared" si="63"/>
        <v>#VALUE!</v>
      </c>
      <c r="N1690" s="128" t="str">
        <f t="shared" si="64"/>
        <v>#VALUE!</v>
      </c>
      <c r="O1690" s="128" t="str">
        <f t="shared" si="65"/>
        <v>#VALUE!</v>
      </c>
      <c r="P1690" s="135" t="str">
        <f t="shared" si="12"/>
        <v>OPIOIDS</v>
      </c>
      <c r="Q1690" s="2" t="b">
        <v>0</v>
      </c>
      <c r="R1690" s="4" t="str">
        <f t="shared" si="54"/>
        <v>LOW</v>
      </c>
      <c r="S1690" s="3"/>
      <c r="T1690" s="3" t="str">
        <f t="shared" si="66"/>
        <v> - </v>
      </c>
      <c r="U1690" s="4" t="str">
        <f t="shared" si="15"/>
        <v>DUE COMM</v>
      </c>
      <c r="V1690" s="4" t="str">
        <f t="shared" si="16"/>
        <v> </v>
      </c>
      <c r="W1690" s="123"/>
      <c r="X1690" s="123"/>
      <c r="Y1690" s="123"/>
      <c r="Z1690" s="123"/>
      <c r="AA1690" s="123"/>
      <c r="AB1690" s="123"/>
      <c r="AC1690" s="123"/>
      <c r="AD1690" s="123"/>
      <c r="AE1690" s="123"/>
    </row>
    <row r="1691">
      <c r="A1691" s="151">
        <v>15530.0</v>
      </c>
      <c r="B1691" s="134" t="s">
        <v>6990</v>
      </c>
      <c r="C1691" s="141" t="b">
        <v>1</v>
      </c>
      <c r="D1691" s="133">
        <v>44480.0</v>
      </c>
      <c r="E1691" s="128" t="str">
        <f t="shared" si="55"/>
        <v>#VALUE!</v>
      </c>
      <c r="F1691" s="134" t="str">
        <f t="shared" si="56"/>
        <v>OPI RX</v>
      </c>
      <c r="G1691" s="128" t="str">
        <f t="shared" si="57"/>
        <v>#VALUE!</v>
      </c>
      <c r="H1691" s="128" t="str">
        <f t="shared" si="58"/>
        <v>#VALUE!</v>
      </c>
      <c r="I1691" s="128" t="str">
        <f t="shared" si="59"/>
        <v>#VALUE!</v>
      </c>
      <c r="J1691" s="128" t="str">
        <f t="shared" si="60"/>
        <v>#VALUE!</v>
      </c>
      <c r="K1691" s="128" t="str">
        <f t="shared" si="61"/>
        <v>#VALUE!</v>
      </c>
      <c r="L1691" s="128" t="str">
        <f t="shared" si="62"/>
        <v>#VALUE!</v>
      </c>
      <c r="M1691" s="128" t="str">
        <f t="shared" si="63"/>
        <v>#VALUE!</v>
      </c>
      <c r="N1691" s="128" t="str">
        <f t="shared" si="64"/>
        <v>#VALUE!</v>
      </c>
      <c r="O1691" s="128" t="str">
        <f t="shared" si="65"/>
        <v>#VALUE!</v>
      </c>
      <c r="P1691" s="135" t="str">
        <f t="shared" si="12"/>
        <v>OPIOIDS</v>
      </c>
      <c r="Q1691" s="2" t="b">
        <v>1</v>
      </c>
      <c r="R1691" s="135" t="str">
        <f t="shared" si="54"/>
        <v>HIGH</v>
      </c>
      <c r="S1691" s="3">
        <v>44384.0</v>
      </c>
      <c r="T1691" s="136">
        <f t="shared" si="66"/>
        <v>44480</v>
      </c>
      <c r="U1691" s="4" t="str">
        <f t="shared" si="15"/>
        <v> </v>
      </c>
      <c r="V1691" s="4" t="str">
        <f t="shared" si="16"/>
        <v> </v>
      </c>
      <c r="W1691" s="123"/>
      <c r="X1691" s="123"/>
      <c r="Y1691" s="123"/>
      <c r="Z1691" s="123"/>
      <c r="AA1691" s="123"/>
      <c r="AB1691" s="123"/>
      <c r="AC1691" s="123"/>
      <c r="AD1691" s="123"/>
      <c r="AE1691" s="123"/>
    </row>
    <row r="1692">
      <c r="A1692" s="130">
        <v>15534.0</v>
      </c>
      <c r="B1692" s="131" t="s">
        <v>6490</v>
      </c>
      <c r="C1692" s="141" t="b">
        <v>1</v>
      </c>
      <c r="D1692" s="133">
        <v>44480.0</v>
      </c>
      <c r="E1692" s="128" t="str">
        <f t="shared" si="55"/>
        <v>#VALUE!</v>
      </c>
      <c r="F1692" s="134" t="str">
        <f t="shared" si="56"/>
        <v>OPI RX</v>
      </c>
      <c r="G1692" s="128" t="str">
        <f t="shared" si="57"/>
        <v>#VALUE!</v>
      </c>
      <c r="H1692" s="134" t="str">
        <f t="shared" si="58"/>
        <v>OPI RX</v>
      </c>
      <c r="I1692" s="128" t="str">
        <f t="shared" si="59"/>
        <v>#VALUE!</v>
      </c>
      <c r="J1692" s="128" t="str">
        <f t="shared" si="60"/>
        <v>#VALUE!</v>
      </c>
      <c r="K1692" s="128" t="str">
        <f t="shared" si="61"/>
        <v>#VALUE!</v>
      </c>
      <c r="L1692" s="128" t="str">
        <f t="shared" si="62"/>
        <v>#VALUE!</v>
      </c>
      <c r="M1692" s="128" t="str">
        <f t="shared" si="63"/>
        <v>#VALUE!</v>
      </c>
      <c r="N1692" s="128" t="str">
        <f t="shared" si="64"/>
        <v>#VALUE!</v>
      </c>
      <c r="O1692" s="128" t="str">
        <f t="shared" si="65"/>
        <v>#VALUE!</v>
      </c>
      <c r="P1692" s="135" t="str">
        <f t="shared" si="12"/>
        <v>OPIOIDS</v>
      </c>
      <c r="Q1692" s="4" t="b">
        <v>0</v>
      </c>
      <c r="R1692" s="4" t="str">
        <f t="shared" si="54"/>
        <v>LOW</v>
      </c>
      <c r="S1692" s="3">
        <v>44348.0</v>
      </c>
      <c r="T1692" s="136">
        <f t="shared" si="66"/>
        <v>44480</v>
      </c>
      <c r="U1692" s="4" t="str">
        <f t="shared" si="15"/>
        <v> </v>
      </c>
      <c r="V1692" s="4" t="str">
        <f t="shared" si="16"/>
        <v> </v>
      </c>
      <c r="W1692" s="123"/>
      <c r="X1692" s="123"/>
      <c r="Y1692" s="123"/>
      <c r="Z1692" s="123"/>
      <c r="AA1692" s="123"/>
      <c r="AB1692" s="123"/>
      <c r="AC1692" s="123"/>
      <c r="AD1692" s="123"/>
      <c r="AE1692" s="123"/>
    </row>
    <row r="1693">
      <c r="A1693" s="127">
        <v>15541.0</v>
      </c>
      <c r="B1693" s="2" t="s">
        <v>6874</v>
      </c>
      <c r="C1693" s="3" t="b">
        <v>0</v>
      </c>
      <c r="D1693" s="3" t="s">
        <v>6461</v>
      </c>
      <c r="E1693" s="128" t="str">
        <f t="shared" si="55"/>
        <v>#VALUE!</v>
      </c>
      <c r="F1693" s="128" t="str">
        <f t="shared" si="56"/>
        <v>#VALUE!</v>
      </c>
      <c r="G1693" s="128" t="str">
        <f t="shared" si="57"/>
        <v>#VALUE!</v>
      </c>
      <c r="H1693" s="128" t="str">
        <f t="shared" si="58"/>
        <v>#VALUE!</v>
      </c>
      <c r="I1693" s="128" t="str">
        <f t="shared" si="59"/>
        <v>#VALUE!</v>
      </c>
      <c r="J1693" s="128" t="str">
        <f t="shared" si="60"/>
        <v>#VALUE!</v>
      </c>
      <c r="K1693" s="128" t="str">
        <f t="shared" si="61"/>
        <v>#VALUE!</v>
      </c>
      <c r="L1693" s="128" t="str">
        <f t="shared" si="62"/>
        <v>#VALUE!</v>
      </c>
      <c r="M1693" s="128" t="str">
        <f t="shared" si="63"/>
        <v>#VALUE!</v>
      </c>
      <c r="N1693" s="128" t="str">
        <f t="shared" si="64"/>
        <v>#VALUE!</v>
      </c>
      <c r="O1693" s="128" t="str">
        <f t="shared" si="65"/>
        <v>#VALUE!</v>
      </c>
      <c r="P1693" s="4" t="str">
        <f t="shared" si="12"/>
        <v>NO RX</v>
      </c>
      <c r="Q1693" s="2" t="b">
        <v>0</v>
      </c>
      <c r="R1693" s="4" t="str">
        <f t="shared" si="54"/>
        <v>LOW</v>
      </c>
      <c r="S1693" s="3"/>
      <c r="T1693" s="3" t="str">
        <f t="shared" si="66"/>
        <v> - </v>
      </c>
      <c r="U1693" s="4" t="str">
        <f t="shared" si="15"/>
        <v>DUE COMM</v>
      </c>
      <c r="V1693" s="4" t="str">
        <f t="shared" si="16"/>
        <v> </v>
      </c>
      <c r="W1693" s="123"/>
      <c r="X1693" s="123"/>
      <c r="Y1693" s="123"/>
      <c r="Z1693" s="123"/>
      <c r="AA1693" s="123"/>
      <c r="AB1693" s="123"/>
      <c r="AC1693" s="123"/>
      <c r="AD1693" s="123"/>
      <c r="AE1693" s="123"/>
    </row>
    <row r="1694">
      <c r="A1694" s="130">
        <v>15544.0</v>
      </c>
      <c r="B1694" s="55" t="s">
        <v>6535</v>
      </c>
      <c r="C1694" s="141" t="b">
        <v>1</v>
      </c>
      <c r="D1694" s="140">
        <v>44577.0</v>
      </c>
      <c r="E1694" s="128" t="str">
        <f t="shared" si="55"/>
        <v>#VALUE!</v>
      </c>
      <c r="F1694" s="128" t="str">
        <f t="shared" si="56"/>
        <v>#VALUE!</v>
      </c>
      <c r="G1694" s="128" t="str">
        <f t="shared" si="57"/>
        <v>#VALUE!</v>
      </c>
      <c r="H1694" s="128" t="str">
        <f t="shared" si="58"/>
        <v>#VALUE!</v>
      </c>
      <c r="I1694" s="128" t="str">
        <f t="shared" si="59"/>
        <v>#VALUE!</v>
      </c>
      <c r="J1694" s="128" t="str">
        <f t="shared" si="60"/>
        <v>#VALUE!</v>
      </c>
      <c r="K1694" s="128" t="str">
        <f t="shared" si="61"/>
        <v>#VALUE!</v>
      </c>
      <c r="L1694" s="128" t="str">
        <f t="shared" si="62"/>
        <v>#VALUE!</v>
      </c>
      <c r="M1694" s="128" t="str">
        <f t="shared" si="63"/>
        <v>#VALUE!</v>
      </c>
      <c r="N1694" s="128" t="str">
        <f t="shared" si="64"/>
        <v>#VALUE!</v>
      </c>
      <c r="O1694" s="128" t="str">
        <f t="shared" si="65"/>
        <v>#VALUE!</v>
      </c>
      <c r="P1694" s="4" t="str">
        <f t="shared" si="12"/>
        <v>NO RX</v>
      </c>
      <c r="Q1694" s="4" t="b">
        <v>0</v>
      </c>
      <c r="R1694" s="4" t="str">
        <f t="shared" si="54"/>
        <v>LOW</v>
      </c>
      <c r="S1694" s="3"/>
      <c r="T1694" s="136">
        <f t="shared" si="66"/>
        <v>44577</v>
      </c>
      <c r="U1694" s="4" t="str">
        <f t="shared" si="15"/>
        <v>DUE COMM</v>
      </c>
      <c r="V1694" s="4" t="str">
        <f t="shared" si="16"/>
        <v> </v>
      </c>
      <c r="W1694" s="123"/>
      <c r="X1694" s="123"/>
      <c r="Y1694" s="123"/>
      <c r="Z1694" s="123"/>
      <c r="AA1694" s="123"/>
      <c r="AB1694" s="123"/>
      <c r="AC1694" s="123"/>
      <c r="AD1694" s="123"/>
      <c r="AE1694" s="123"/>
    </row>
    <row r="1695">
      <c r="A1695" s="151">
        <v>15547.0</v>
      </c>
      <c r="B1695" s="134" t="s">
        <v>6512</v>
      </c>
      <c r="C1695" s="141" t="b">
        <v>1</v>
      </c>
      <c r="D1695" s="133">
        <v>44384.0</v>
      </c>
      <c r="E1695" s="128" t="str">
        <f t="shared" si="55"/>
        <v>#VALUE!</v>
      </c>
      <c r="F1695" s="128" t="str">
        <f t="shared" si="56"/>
        <v>#VALUE!</v>
      </c>
      <c r="G1695" s="128" t="str">
        <f t="shared" si="57"/>
        <v>#VALUE!</v>
      </c>
      <c r="H1695" s="128" t="str">
        <f t="shared" si="58"/>
        <v>#VALUE!</v>
      </c>
      <c r="I1695" s="128" t="str">
        <f t="shared" si="59"/>
        <v>#VALUE!</v>
      </c>
      <c r="J1695" s="128" t="str">
        <f t="shared" si="60"/>
        <v>#VALUE!</v>
      </c>
      <c r="K1695" s="128" t="str">
        <f t="shared" si="61"/>
        <v>#VALUE!</v>
      </c>
      <c r="L1695" s="128" t="str">
        <f t="shared" si="62"/>
        <v>#VALUE!</v>
      </c>
      <c r="M1695" s="134" t="str">
        <f t="shared" si="63"/>
        <v>OPI RX</v>
      </c>
      <c r="N1695" s="128" t="str">
        <f t="shared" si="64"/>
        <v>#VALUE!</v>
      </c>
      <c r="O1695" s="128" t="str">
        <f t="shared" si="65"/>
        <v>#VALUE!</v>
      </c>
      <c r="P1695" s="135" t="str">
        <f t="shared" si="12"/>
        <v>OPIOIDS</v>
      </c>
      <c r="Q1695" s="4" t="b">
        <v>0</v>
      </c>
      <c r="R1695" s="4" t="str">
        <f t="shared" si="54"/>
        <v>LOW</v>
      </c>
      <c r="S1695" s="3"/>
      <c r="T1695" s="136">
        <f t="shared" si="66"/>
        <v>44384</v>
      </c>
      <c r="U1695" s="4" t="str">
        <f t="shared" si="15"/>
        <v>DUE COMM</v>
      </c>
      <c r="V1695" s="4" t="str">
        <f t="shared" si="16"/>
        <v> </v>
      </c>
      <c r="W1695" s="123"/>
      <c r="X1695" s="123"/>
      <c r="Y1695" s="123"/>
      <c r="Z1695" s="123"/>
      <c r="AA1695" s="123"/>
      <c r="AB1695" s="123"/>
      <c r="AC1695" s="123"/>
      <c r="AD1695" s="123"/>
      <c r="AE1695" s="123"/>
    </row>
    <row r="1696">
      <c r="A1696" s="130">
        <v>15549.0</v>
      </c>
      <c r="B1696" s="131" t="s">
        <v>6464</v>
      </c>
      <c r="C1696" s="141" t="b">
        <v>1</v>
      </c>
      <c r="D1696" s="133">
        <v>44439.0</v>
      </c>
      <c r="E1696" s="128" t="str">
        <f t="shared" si="55"/>
        <v>#VALUE!</v>
      </c>
      <c r="F1696" s="134" t="str">
        <f t="shared" si="56"/>
        <v>OPI RX</v>
      </c>
      <c r="G1696" s="128" t="str">
        <f t="shared" si="57"/>
        <v>#VALUE!</v>
      </c>
      <c r="H1696" s="128" t="str">
        <f t="shared" si="58"/>
        <v>#VALUE!</v>
      </c>
      <c r="I1696" s="128" t="str">
        <f t="shared" si="59"/>
        <v>#VALUE!</v>
      </c>
      <c r="J1696" s="128" t="str">
        <f t="shared" si="60"/>
        <v>#VALUE!</v>
      </c>
      <c r="K1696" s="128" t="str">
        <f t="shared" si="61"/>
        <v>#VALUE!</v>
      </c>
      <c r="L1696" s="128" t="str">
        <f t="shared" si="62"/>
        <v>#VALUE!</v>
      </c>
      <c r="M1696" s="128" t="str">
        <f t="shared" si="63"/>
        <v>#VALUE!</v>
      </c>
      <c r="N1696" s="128" t="str">
        <f t="shared" si="64"/>
        <v>#VALUE!</v>
      </c>
      <c r="O1696" s="128" t="str">
        <f t="shared" si="65"/>
        <v>#VALUE!</v>
      </c>
      <c r="P1696" s="135" t="str">
        <f t="shared" si="12"/>
        <v>OPIOIDS</v>
      </c>
      <c r="Q1696" s="2" t="b">
        <v>0</v>
      </c>
      <c r="R1696" s="4" t="str">
        <f t="shared" si="54"/>
        <v>LOW</v>
      </c>
      <c r="S1696" s="3"/>
      <c r="T1696" s="136">
        <f t="shared" si="66"/>
        <v>44439</v>
      </c>
      <c r="U1696" s="4" t="str">
        <f t="shared" si="15"/>
        <v>DUE COMM</v>
      </c>
      <c r="V1696" s="4" t="str">
        <f t="shared" si="16"/>
        <v> </v>
      </c>
      <c r="W1696" s="123"/>
      <c r="X1696" s="123"/>
      <c r="Y1696" s="123"/>
      <c r="Z1696" s="123"/>
      <c r="AA1696" s="123"/>
      <c r="AB1696" s="123"/>
      <c r="AC1696" s="123"/>
      <c r="AD1696" s="123"/>
      <c r="AE1696" s="123"/>
    </row>
    <row r="1697">
      <c r="A1697" s="151">
        <v>15551.0</v>
      </c>
      <c r="B1697" s="134" t="s">
        <v>6991</v>
      </c>
      <c r="C1697" s="141" t="b">
        <v>1</v>
      </c>
      <c r="D1697" s="133">
        <v>44384.0</v>
      </c>
      <c r="E1697" s="128" t="str">
        <f t="shared" si="55"/>
        <v>#VALUE!</v>
      </c>
      <c r="F1697" s="128" t="str">
        <f t="shared" si="56"/>
        <v>#VALUE!</v>
      </c>
      <c r="G1697" s="128" t="str">
        <f t="shared" si="57"/>
        <v>#VALUE!</v>
      </c>
      <c r="H1697" s="128" t="str">
        <f t="shared" si="58"/>
        <v>#VALUE!</v>
      </c>
      <c r="I1697" s="128" t="str">
        <f t="shared" si="59"/>
        <v>#VALUE!</v>
      </c>
      <c r="J1697" s="128" t="str">
        <f t="shared" si="60"/>
        <v>#VALUE!</v>
      </c>
      <c r="K1697" s="128" t="str">
        <f t="shared" si="61"/>
        <v>#VALUE!</v>
      </c>
      <c r="L1697" s="134" t="str">
        <f t="shared" si="62"/>
        <v>OPI RX</v>
      </c>
      <c r="M1697" s="128" t="str">
        <f t="shared" si="63"/>
        <v>#VALUE!</v>
      </c>
      <c r="N1697" s="128" t="str">
        <f t="shared" si="64"/>
        <v>#VALUE!</v>
      </c>
      <c r="O1697" s="128" t="str">
        <f t="shared" si="65"/>
        <v>#VALUE!</v>
      </c>
      <c r="P1697" s="135" t="str">
        <f t="shared" si="12"/>
        <v>OPIOIDS</v>
      </c>
      <c r="Q1697" s="4" t="b">
        <v>0</v>
      </c>
      <c r="R1697" s="4" t="str">
        <f t="shared" si="54"/>
        <v>LOW</v>
      </c>
      <c r="S1697" s="3"/>
      <c r="T1697" s="136">
        <f t="shared" si="66"/>
        <v>44384</v>
      </c>
      <c r="U1697" s="4" t="str">
        <f t="shared" si="15"/>
        <v>DUE COMM</v>
      </c>
      <c r="V1697" s="4" t="str">
        <f t="shared" si="16"/>
        <v> </v>
      </c>
      <c r="W1697" s="123"/>
      <c r="X1697" s="123"/>
      <c r="Y1697" s="123"/>
      <c r="Z1697" s="123"/>
      <c r="AA1697" s="123"/>
      <c r="AB1697" s="123"/>
      <c r="AC1697" s="123"/>
      <c r="AD1697" s="123"/>
      <c r="AE1697" s="123"/>
    </row>
    <row r="1698">
      <c r="A1698" s="151">
        <v>15553.0</v>
      </c>
      <c r="B1698" s="134" t="s">
        <v>6586</v>
      </c>
      <c r="C1698" s="141" t="b">
        <v>1</v>
      </c>
      <c r="D1698" s="133">
        <v>44557.0</v>
      </c>
      <c r="E1698" s="134" t="str">
        <f t="shared" si="55"/>
        <v>OPI RX</v>
      </c>
      <c r="F1698" s="128" t="str">
        <f t="shared" si="56"/>
        <v>#VALUE!</v>
      </c>
      <c r="G1698" s="128" t="str">
        <f t="shared" si="57"/>
        <v>#VALUE!</v>
      </c>
      <c r="H1698" s="128" t="str">
        <f t="shared" si="58"/>
        <v>#VALUE!</v>
      </c>
      <c r="I1698" s="128" t="str">
        <f t="shared" si="59"/>
        <v>#VALUE!</v>
      </c>
      <c r="J1698" s="128" t="str">
        <f t="shared" si="60"/>
        <v>#VALUE!</v>
      </c>
      <c r="K1698" s="128" t="str">
        <f t="shared" si="61"/>
        <v>#VALUE!</v>
      </c>
      <c r="L1698" s="128" t="str">
        <f t="shared" si="62"/>
        <v>#VALUE!</v>
      </c>
      <c r="M1698" s="128" t="str">
        <f t="shared" si="63"/>
        <v>#VALUE!</v>
      </c>
      <c r="N1698" s="128" t="str">
        <f t="shared" si="64"/>
        <v>#VALUE!</v>
      </c>
      <c r="O1698" s="128" t="str">
        <f t="shared" si="65"/>
        <v>#VALUE!</v>
      </c>
      <c r="P1698" s="135" t="str">
        <f t="shared" si="12"/>
        <v>OPIOIDS</v>
      </c>
      <c r="Q1698" s="4" t="b">
        <v>1</v>
      </c>
      <c r="R1698" s="135" t="str">
        <f t="shared" si="54"/>
        <v>HIGH</v>
      </c>
      <c r="S1698" s="3">
        <v>44397.0</v>
      </c>
      <c r="T1698" s="136">
        <f t="shared" si="66"/>
        <v>44557</v>
      </c>
      <c r="U1698" s="4" t="str">
        <f t="shared" si="15"/>
        <v> </v>
      </c>
      <c r="V1698" s="4" t="str">
        <f t="shared" si="16"/>
        <v> </v>
      </c>
      <c r="W1698" s="123"/>
      <c r="X1698" s="123"/>
      <c r="Y1698" s="123"/>
      <c r="Z1698" s="123"/>
      <c r="AA1698" s="123"/>
      <c r="AB1698" s="123"/>
      <c r="AC1698" s="123"/>
      <c r="AD1698" s="123"/>
      <c r="AE1698" s="123"/>
    </row>
    <row r="1699">
      <c r="A1699" s="130">
        <v>15555.0</v>
      </c>
      <c r="B1699" s="131" t="s">
        <v>6992</v>
      </c>
      <c r="C1699" s="141" t="b">
        <v>1</v>
      </c>
      <c r="D1699" s="133">
        <v>44530.0</v>
      </c>
      <c r="E1699" s="128" t="str">
        <f t="shared" si="55"/>
        <v>#VALUE!</v>
      </c>
      <c r="F1699" s="134" t="str">
        <f t="shared" si="56"/>
        <v>OPI RX</v>
      </c>
      <c r="G1699" s="128" t="str">
        <f t="shared" si="57"/>
        <v>#VALUE!</v>
      </c>
      <c r="H1699" s="128" t="str">
        <f t="shared" si="58"/>
        <v>#VALUE!</v>
      </c>
      <c r="I1699" s="128" t="str">
        <f t="shared" si="59"/>
        <v>#VALUE!</v>
      </c>
      <c r="J1699" s="128" t="str">
        <f t="shared" si="60"/>
        <v>#VALUE!</v>
      </c>
      <c r="K1699" s="128" t="str">
        <f t="shared" si="61"/>
        <v>#VALUE!</v>
      </c>
      <c r="L1699" s="128" t="str">
        <f t="shared" si="62"/>
        <v>#VALUE!</v>
      </c>
      <c r="M1699" s="128" t="str">
        <f t="shared" si="63"/>
        <v>#VALUE!</v>
      </c>
      <c r="N1699" s="128" t="str">
        <f t="shared" si="64"/>
        <v>#VALUE!</v>
      </c>
      <c r="O1699" s="128" t="str">
        <f t="shared" si="65"/>
        <v>#VALUE!</v>
      </c>
      <c r="P1699" s="135" t="str">
        <f t="shared" si="12"/>
        <v>OPIOIDS</v>
      </c>
      <c r="Q1699" s="4" t="b">
        <v>1</v>
      </c>
      <c r="R1699" s="135" t="str">
        <f t="shared" si="54"/>
        <v>HIGH</v>
      </c>
      <c r="S1699" s="3">
        <v>44359.0</v>
      </c>
      <c r="T1699" s="136">
        <f t="shared" si="66"/>
        <v>44530</v>
      </c>
      <c r="U1699" s="4" t="str">
        <f t="shared" si="15"/>
        <v> </v>
      </c>
      <c r="V1699" s="4" t="str">
        <f t="shared" si="16"/>
        <v> </v>
      </c>
      <c r="W1699" s="123"/>
      <c r="X1699" s="123"/>
      <c r="Y1699" s="123"/>
      <c r="Z1699" s="123"/>
      <c r="AA1699" s="123"/>
      <c r="AB1699" s="123"/>
      <c r="AC1699" s="123"/>
      <c r="AD1699" s="123"/>
      <c r="AE1699" s="123"/>
    </row>
    <row r="1700">
      <c r="A1700" s="130">
        <v>15557.0</v>
      </c>
      <c r="B1700" s="131" t="s">
        <v>6993</v>
      </c>
      <c r="C1700" s="141" t="b">
        <v>1</v>
      </c>
      <c r="D1700" s="133">
        <v>44470.0</v>
      </c>
      <c r="E1700" s="128" t="str">
        <f t="shared" si="55"/>
        <v>#VALUE!</v>
      </c>
      <c r="F1700" s="134" t="str">
        <f t="shared" si="56"/>
        <v>OPI RX</v>
      </c>
      <c r="G1700" s="128" t="str">
        <f t="shared" si="57"/>
        <v>#VALUE!</v>
      </c>
      <c r="H1700" s="128" t="str">
        <f t="shared" si="58"/>
        <v>#VALUE!</v>
      </c>
      <c r="I1700" s="128" t="str">
        <f t="shared" si="59"/>
        <v>#VALUE!</v>
      </c>
      <c r="J1700" s="128" t="str">
        <f t="shared" si="60"/>
        <v>#VALUE!</v>
      </c>
      <c r="K1700" s="128" t="str">
        <f t="shared" si="61"/>
        <v>#VALUE!</v>
      </c>
      <c r="L1700" s="128" t="str">
        <f t="shared" si="62"/>
        <v>#VALUE!</v>
      </c>
      <c r="M1700" s="128" t="str">
        <f t="shared" si="63"/>
        <v>#VALUE!</v>
      </c>
      <c r="N1700" s="128" t="str">
        <f t="shared" si="64"/>
        <v>#VALUE!</v>
      </c>
      <c r="O1700" s="128" t="str">
        <f t="shared" si="65"/>
        <v>#VALUE!</v>
      </c>
      <c r="P1700" s="135" t="str">
        <f t="shared" si="12"/>
        <v>OPIOIDS</v>
      </c>
      <c r="Q1700" s="4" t="b">
        <v>0</v>
      </c>
      <c r="R1700" s="4" t="str">
        <f t="shared" si="54"/>
        <v>LOW</v>
      </c>
      <c r="S1700" s="3">
        <v>44359.0</v>
      </c>
      <c r="T1700" s="136">
        <f t="shared" si="66"/>
        <v>44470</v>
      </c>
      <c r="U1700" s="4" t="str">
        <f t="shared" si="15"/>
        <v> </v>
      </c>
      <c r="V1700" s="4" t="str">
        <f t="shared" si="16"/>
        <v> </v>
      </c>
      <c r="W1700" s="123"/>
      <c r="X1700" s="123"/>
      <c r="Y1700" s="123"/>
      <c r="Z1700" s="123"/>
      <c r="AA1700" s="123"/>
      <c r="AB1700" s="123"/>
      <c r="AC1700" s="123"/>
      <c r="AD1700" s="123"/>
      <c r="AE1700" s="123"/>
    </row>
    <row r="1701">
      <c r="A1701" s="151">
        <v>15559.0</v>
      </c>
      <c r="B1701" s="131" t="s">
        <v>6994</v>
      </c>
      <c r="C1701" s="141" t="b">
        <v>1</v>
      </c>
      <c r="D1701" s="133">
        <v>44495.0</v>
      </c>
      <c r="E1701" s="128" t="str">
        <f t="shared" si="55"/>
        <v>#VALUE!</v>
      </c>
      <c r="F1701" s="128" t="str">
        <f t="shared" si="56"/>
        <v>#VALUE!</v>
      </c>
      <c r="G1701" s="128" t="str">
        <f t="shared" si="57"/>
        <v>#VALUE!</v>
      </c>
      <c r="H1701" s="128" t="str">
        <f t="shared" si="58"/>
        <v>#VALUE!</v>
      </c>
      <c r="I1701" s="128" t="str">
        <f t="shared" si="59"/>
        <v>#VALUE!</v>
      </c>
      <c r="J1701" s="128" t="str">
        <f t="shared" si="60"/>
        <v>#VALUE!</v>
      </c>
      <c r="K1701" s="128" t="str">
        <f t="shared" si="61"/>
        <v>#VALUE!</v>
      </c>
      <c r="L1701" s="134" t="str">
        <f t="shared" si="62"/>
        <v>OPI RX</v>
      </c>
      <c r="M1701" s="128" t="str">
        <f t="shared" si="63"/>
        <v>#VALUE!</v>
      </c>
      <c r="N1701" s="128" t="str">
        <f t="shared" si="64"/>
        <v>#VALUE!</v>
      </c>
      <c r="O1701" s="128" t="str">
        <f t="shared" si="65"/>
        <v>#VALUE!</v>
      </c>
      <c r="P1701" s="135" t="str">
        <f t="shared" si="12"/>
        <v>OPIOIDS</v>
      </c>
      <c r="Q1701" s="4" t="b">
        <v>0</v>
      </c>
      <c r="R1701" s="4" t="str">
        <f t="shared" si="54"/>
        <v>LOW</v>
      </c>
      <c r="S1701" s="3">
        <v>44359.0</v>
      </c>
      <c r="T1701" s="136">
        <f t="shared" si="66"/>
        <v>44495</v>
      </c>
      <c r="U1701" s="4" t="str">
        <f t="shared" si="15"/>
        <v> </v>
      </c>
      <c r="V1701" s="4" t="str">
        <f t="shared" si="16"/>
        <v> </v>
      </c>
      <c r="W1701" s="123"/>
      <c r="X1701" s="123"/>
      <c r="Y1701" s="123"/>
      <c r="Z1701" s="123"/>
      <c r="AA1701" s="123"/>
      <c r="AB1701" s="123"/>
      <c r="AC1701" s="123"/>
      <c r="AD1701" s="123"/>
      <c r="AE1701" s="123"/>
    </row>
    <row r="1702">
      <c r="A1702" s="130">
        <v>15560.0</v>
      </c>
      <c r="B1702" s="131" t="s">
        <v>6512</v>
      </c>
      <c r="C1702" s="141" t="b">
        <v>1</v>
      </c>
      <c r="D1702" s="133">
        <v>44551.0</v>
      </c>
      <c r="E1702" s="128" t="str">
        <f t="shared" si="55"/>
        <v>#VALUE!</v>
      </c>
      <c r="F1702" s="128" t="str">
        <f t="shared" si="56"/>
        <v>#VALUE!</v>
      </c>
      <c r="G1702" s="128" t="str">
        <f t="shared" si="57"/>
        <v>#VALUE!</v>
      </c>
      <c r="H1702" s="128" t="str">
        <f t="shared" si="58"/>
        <v>#VALUE!</v>
      </c>
      <c r="I1702" s="128" t="str">
        <f t="shared" si="59"/>
        <v>#VALUE!</v>
      </c>
      <c r="J1702" s="128" t="str">
        <f t="shared" si="60"/>
        <v>#VALUE!</v>
      </c>
      <c r="K1702" s="128" t="str">
        <f t="shared" si="61"/>
        <v>#VALUE!</v>
      </c>
      <c r="L1702" s="128" t="str">
        <f t="shared" si="62"/>
        <v>#VALUE!</v>
      </c>
      <c r="M1702" s="134" t="str">
        <f t="shared" si="63"/>
        <v>OPI RX</v>
      </c>
      <c r="N1702" s="128" t="str">
        <f t="shared" si="64"/>
        <v>#VALUE!</v>
      </c>
      <c r="O1702" s="128" t="str">
        <f t="shared" si="65"/>
        <v>#VALUE!</v>
      </c>
      <c r="P1702" s="135" t="str">
        <f t="shared" si="12"/>
        <v>OPIOIDS</v>
      </c>
      <c r="Q1702" s="2" t="b">
        <v>0</v>
      </c>
      <c r="R1702" s="4" t="str">
        <f t="shared" si="54"/>
        <v>LOW</v>
      </c>
      <c r="S1702" s="3">
        <v>44524.0</v>
      </c>
      <c r="T1702" s="136">
        <f t="shared" si="66"/>
        <v>44551</v>
      </c>
      <c r="U1702" s="4" t="str">
        <f t="shared" si="15"/>
        <v> </v>
      </c>
      <c r="V1702" s="4" t="str">
        <f t="shared" si="16"/>
        <v> </v>
      </c>
      <c r="W1702" s="123"/>
      <c r="X1702" s="123"/>
      <c r="Y1702" s="123"/>
      <c r="Z1702" s="123"/>
      <c r="AA1702" s="123"/>
      <c r="AB1702" s="123"/>
      <c r="AC1702" s="123"/>
      <c r="AD1702" s="123"/>
      <c r="AE1702" s="123"/>
    </row>
    <row r="1703">
      <c r="A1703" s="130">
        <v>15561.0</v>
      </c>
      <c r="B1703" s="131" t="s">
        <v>6488</v>
      </c>
      <c r="C1703" s="141" t="b">
        <v>1</v>
      </c>
      <c r="D1703" s="133">
        <v>44483.0</v>
      </c>
      <c r="E1703" s="128" t="str">
        <f t="shared" si="55"/>
        <v>#VALUE!</v>
      </c>
      <c r="F1703" s="134" t="str">
        <f t="shared" si="56"/>
        <v>OPI RX</v>
      </c>
      <c r="G1703" s="128" t="str">
        <f t="shared" si="57"/>
        <v>#VALUE!</v>
      </c>
      <c r="H1703" s="128" t="str">
        <f t="shared" si="58"/>
        <v>#VALUE!</v>
      </c>
      <c r="I1703" s="128" t="str">
        <f t="shared" si="59"/>
        <v>#VALUE!</v>
      </c>
      <c r="J1703" s="128" t="str">
        <f t="shared" si="60"/>
        <v>#VALUE!</v>
      </c>
      <c r="K1703" s="128" t="str">
        <f t="shared" si="61"/>
        <v>#VALUE!</v>
      </c>
      <c r="L1703" s="128" t="str">
        <f t="shared" si="62"/>
        <v>#VALUE!</v>
      </c>
      <c r="M1703" s="128" t="str">
        <f t="shared" si="63"/>
        <v>#VALUE!</v>
      </c>
      <c r="N1703" s="128" t="str">
        <f t="shared" si="64"/>
        <v>#VALUE!</v>
      </c>
      <c r="O1703" s="128" t="str">
        <f t="shared" si="65"/>
        <v>#VALUE!</v>
      </c>
      <c r="P1703" s="135" t="str">
        <f t="shared" si="12"/>
        <v>OPIOIDS</v>
      </c>
      <c r="Q1703" s="4" t="b">
        <v>0</v>
      </c>
      <c r="R1703" s="4" t="str">
        <f t="shared" si="54"/>
        <v>LOW</v>
      </c>
      <c r="S1703" s="3">
        <v>44359.0</v>
      </c>
      <c r="T1703" s="136">
        <f t="shared" si="66"/>
        <v>44483</v>
      </c>
      <c r="U1703" s="4" t="str">
        <f t="shared" si="15"/>
        <v> </v>
      </c>
      <c r="V1703" s="4" t="str">
        <f t="shared" si="16"/>
        <v> </v>
      </c>
      <c r="W1703" s="123"/>
      <c r="X1703" s="123"/>
      <c r="Y1703" s="123"/>
      <c r="Z1703" s="123"/>
      <c r="AA1703" s="123"/>
      <c r="AB1703" s="123"/>
      <c r="AC1703" s="123"/>
      <c r="AD1703" s="123"/>
      <c r="AE1703" s="123"/>
    </row>
    <row r="1704">
      <c r="A1704" s="130">
        <v>15563.0</v>
      </c>
      <c r="B1704" s="131" t="s">
        <v>6800</v>
      </c>
      <c r="C1704" s="141" t="b">
        <v>1</v>
      </c>
      <c r="D1704" s="133">
        <v>44384.0</v>
      </c>
      <c r="E1704" s="128" t="str">
        <f t="shared" si="55"/>
        <v>#VALUE!</v>
      </c>
      <c r="F1704" s="128" t="str">
        <f t="shared" si="56"/>
        <v>#VALUE!</v>
      </c>
      <c r="G1704" s="134" t="str">
        <f t="shared" si="57"/>
        <v>OPI RX</v>
      </c>
      <c r="H1704" s="128" t="str">
        <f t="shared" si="58"/>
        <v>#VALUE!</v>
      </c>
      <c r="I1704" s="128" t="str">
        <f t="shared" si="59"/>
        <v>#VALUE!</v>
      </c>
      <c r="J1704" s="128" t="str">
        <f t="shared" si="60"/>
        <v>#VALUE!</v>
      </c>
      <c r="K1704" s="128" t="str">
        <f t="shared" si="61"/>
        <v>#VALUE!</v>
      </c>
      <c r="L1704" s="128" t="str">
        <f t="shared" si="62"/>
        <v>#VALUE!</v>
      </c>
      <c r="M1704" s="128" t="str">
        <f t="shared" si="63"/>
        <v>#VALUE!</v>
      </c>
      <c r="N1704" s="128" t="str">
        <f t="shared" si="64"/>
        <v>#VALUE!</v>
      </c>
      <c r="O1704" s="128" t="str">
        <f t="shared" si="65"/>
        <v>#VALUE!</v>
      </c>
      <c r="P1704" s="135" t="str">
        <f t="shared" si="12"/>
        <v>OPIOIDS</v>
      </c>
      <c r="Q1704" s="4" t="b">
        <v>0</v>
      </c>
      <c r="R1704" s="4" t="str">
        <f t="shared" si="54"/>
        <v>LOW</v>
      </c>
      <c r="S1704" s="3"/>
      <c r="T1704" s="136">
        <f t="shared" si="66"/>
        <v>44384</v>
      </c>
      <c r="U1704" s="4" t="str">
        <f t="shared" si="15"/>
        <v>DUE COMM</v>
      </c>
      <c r="V1704" s="4" t="str">
        <f t="shared" si="16"/>
        <v> </v>
      </c>
      <c r="W1704" s="123"/>
      <c r="X1704" s="123"/>
      <c r="Y1704" s="123"/>
      <c r="Z1704" s="123"/>
      <c r="AA1704" s="123"/>
      <c r="AB1704" s="123"/>
      <c r="AC1704" s="123"/>
      <c r="AD1704" s="123"/>
      <c r="AE1704" s="123"/>
    </row>
    <row r="1705">
      <c r="A1705" s="130">
        <v>15567.0</v>
      </c>
      <c r="B1705" s="131" t="s">
        <v>6563</v>
      </c>
      <c r="C1705" s="141" t="b">
        <v>1</v>
      </c>
      <c r="D1705" s="133">
        <v>44498.0</v>
      </c>
      <c r="E1705" s="128" t="str">
        <f t="shared" si="55"/>
        <v>#VALUE!</v>
      </c>
      <c r="F1705" s="134" t="str">
        <f t="shared" si="56"/>
        <v>OPI RX</v>
      </c>
      <c r="G1705" s="128" t="str">
        <f t="shared" si="57"/>
        <v>#VALUE!</v>
      </c>
      <c r="H1705" s="128" t="str">
        <f t="shared" si="58"/>
        <v>#VALUE!</v>
      </c>
      <c r="I1705" s="128" t="str">
        <f t="shared" si="59"/>
        <v>#VALUE!</v>
      </c>
      <c r="J1705" s="128" t="str">
        <f t="shared" si="60"/>
        <v>#VALUE!</v>
      </c>
      <c r="K1705" s="128" t="str">
        <f t="shared" si="61"/>
        <v>#VALUE!</v>
      </c>
      <c r="L1705" s="128" t="str">
        <f t="shared" si="62"/>
        <v>#VALUE!</v>
      </c>
      <c r="M1705" s="128" t="str">
        <f t="shared" si="63"/>
        <v>#VALUE!</v>
      </c>
      <c r="N1705" s="128" t="str">
        <f t="shared" si="64"/>
        <v>#VALUE!</v>
      </c>
      <c r="O1705" s="128" t="str">
        <f t="shared" si="65"/>
        <v>#VALUE!</v>
      </c>
      <c r="P1705" s="135" t="str">
        <f t="shared" si="12"/>
        <v>OPIOIDS</v>
      </c>
      <c r="Q1705" s="2" t="b">
        <v>0</v>
      </c>
      <c r="R1705" s="4" t="str">
        <f t="shared" si="54"/>
        <v>LOW</v>
      </c>
      <c r="S1705" s="3">
        <v>44483.0</v>
      </c>
      <c r="T1705" s="136">
        <f t="shared" si="66"/>
        <v>44498</v>
      </c>
      <c r="U1705" s="4" t="str">
        <f t="shared" si="15"/>
        <v> </v>
      </c>
      <c r="V1705" s="4" t="str">
        <f t="shared" si="16"/>
        <v> </v>
      </c>
      <c r="W1705" s="123"/>
      <c r="X1705" s="123"/>
      <c r="Y1705" s="123"/>
      <c r="Z1705" s="123"/>
      <c r="AA1705" s="123"/>
      <c r="AB1705" s="123"/>
      <c r="AC1705" s="123"/>
      <c r="AD1705" s="123"/>
      <c r="AE1705" s="123"/>
    </row>
    <row r="1706">
      <c r="A1706" s="130">
        <v>15570.0</v>
      </c>
      <c r="B1706" s="131" t="s">
        <v>6982</v>
      </c>
      <c r="C1706" s="141" t="b">
        <v>1</v>
      </c>
      <c r="D1706" s="133">
        <v>44384.0</v>
      </c>
      <c r="E1706" s="128" t="str">
        <f t="shared" si="55"/>
        <v>#VALUE!</v>
      </c>
      <c r="F1706" s="128" t="str">
        <f t="shared" si="56"/>
        <v>#VALUE!</v>
      </c>
      <c r="G1706" s="128" t="str">
        <f t="shared" si="57"/>
        <v>#VALUE!</v>
      </c>
      <c r="H1706" s="128" t="str">
        <f t="shared" si="58"/>
        <v>#VALUE!</v>
      </c>
      <c r="I1706" s="128" t="str">
        <f t="shared" si="59"/>
        <v>#VALUE!</v>
      </c>
      <c r="J1706" s="128" t="str">
        <f t="shared" si="60"/>
        <v>#VALUE!</v>
      </c>
      <c r="K1706" s="128" t="str">
        <f t="shared" si="61"/>
        <v>#VALUE!</v>
      </c>
      <c r="L1706" s="128" t="str">
        <f t="shared" si="62"/>
        <v>#VALUE!</v>
      </c>
      <c r="M1706" s="128" t="str">
        <f t="shared" si="63"/>
        <v>#VALUE!</v>
      </c>
      <c r="N1706" s="128" t="str">
        <f t="shared" si="64"/>
        <v>#VALUE!</v>
      </c>
      <c r="O1706" s="128" t="str">
        <f t="shared" si="65"/>
        <v>#VALUE!</v>
      </c>
      <c r="P1706" s="4" t="str">
        <f t="shared" si="12"/>
        <v>NO RX</v>
      </c>
      <c r="Q1706" s="4" t="b">
        <v>0</v>
      </c>
      <c r="R1706" s="4" t="str">
        <f t="shared" si="54"/>
        <v>LOW</v>
      </c>
      <c r="S1706" s="3"/>
      <c r="T1706" s="136">
        <f t="shared" si="66"/>
        <v>44384</v>
      </c>
      <c r="U1706" s="4" t="str">
        <f t="shared" si="15"/>
        <v>DUE COMM</v>
      </c>
      <c r="V1706" s="4" t="str">
        <f t="shared" si="16"/>
        <v> </v>
      </c>
      <c r="W1706" s="123"/>
      <c r="X1706" s="123"/>
      <c r="Y1706" s="123"/>
      <c r="Z1706" s="123"/>
      <c r="AA1706" s="123"/>
      <c r="AB1706" s="123"/>
      <c r="AC1706" s="123"/>
      <c r="AD1706" s="123"/>
      <c r="AE1706" s="123"/>
    </row>
    <row r="1707">
      <c r="A1707" s="130">
        <v>15574.0</v>
      </c>
      <c r="B1707" s="134" t="s">
        <v>6463</v>
      </c>
      <c r="C1707" s="141" t="b">
        <v>1</v>
      </c>
      <c r="D1707" s="133">
        <v>44533.0</v>
      </c>
      <c r="E1707" s="128" t="str">
        <f t="shared" si="55"/>
        <v>#VALUE!</v>
      </c>
      <c r="F1707" s="134" t="str">
        <f t="shared" si="56"/>
        <v>OPI RX</v>
      </c>
      <c r="G1707" s="128" t="str">
        <f t="shared" si="57"/>
        <v>#VALUE!</v>
      </c>
      <c r="H1707" s="128" t="str">
        <f t="shared" si="58"/>
        <v>#VALUE!</v>
      </c>
      <c r="I1707" s="128" t="str">
        <f t="shared" si="59"/>
        <v>#VALUE!</v>
      </c>
      <c r="J1707" s="128" t="str">
        <f t="shared" si="60"/>
        <v>#VALUE!</v>
      </c>
      <c r="K1707" s="128" t="str">
        <f t="shared" si="61"/>
        <v>#VALUE!</v>
      </c>
      <c r="L1707" s="128" t="str">
        <f t="shared" si="62"/>
        <v>#VALUE!</v>
      </c>
      <c r="M1707" s="128" t="str">
        <f t="shared" si="63"/>
        <v>#VALUE!</v>
      </c>
      <c r="N1707" s="128" t="str">
        <f t="shared" si="64"/>
        <v>#VALUE!</v>
      </c>
      <c r="O1707" s="128" t="str">
        <f t="shared" si="65"/>
        <v>#VALUE!</v>
      </c>
      <c r="P1707" s="135" t="str">
        <f t="shared" si="12"/>
        <v>OPIOIDS</v>
      </c>
      <c r="Q1707" s="4" t="b">
        <v>1</v>
      </c>
      <c r="R1707" s="135" t="str">
        <f t="shared" si="54"/>
        <v>HIGH</v>
      </c>
      <c r="S1707" s="3">
        <v>44504.0</v>
      </c>
      <c r="T1707" s="136">
        <f t="shared" si="66"/>
        <v>44533</v>
      </c>
      <c r="U1707" s="4" t="str">
        <f t="shared" si="15"/>
        <v> </v>
      </c>
      <c r="V1707" s="4" t="str">
        <f t="shared" si="16"/>
        <v> </v>
      </c>
      <c r="W1707" s="123"/>
      <c r="X1707" s="123"/>
      <c r="Y1707" s="123"/>
      <c r="Z1707" s="123"/>
      <c r="AA1707" s="123"/>
      <c r="AB1707" s="123"/>
      <c r="AC1707" s="123"/>
      <c r="AD1707" s="123"/>
      <c r="AE1707" s="123"/>
    </row>
    <row r="1708">
      <c r="A1708" s="130">
        <v>15575.0</v>
      </c>
      <c r="B1708" s="131" t="s">
        <v>6995</v>
      </c>
      <c r="C1708" s="141" t="b">
        <v>1</v>
      </c>
      <c r="D1708" s="133">
        <v>44466.0</v>
      </c>
      <c r="E1708" s="128" t="str">
        <f t="shared" si="55"/>
        <v>#VALUE!</v>
      </c>
      <c r="F1708" s="134" t="str">
        <f t="shared" si="56"/>
        <v>OPI RX</v>
      </c>
      <c r="G1708" s="128" t="str">
        <f t="shared" si="57"/>
        <v>#VALUE!</v>
      </c>
      <c r="H1708" s="128" t="str">
        <f t="shared" si="58"/>
        <v>#VALUE!</v>
      </c>
      <c r="I1708" s="128" t="str">
        <f t="shared" si="59"/>
        <v>#VALUE!</v>
      </c>
      <c r="J1708" s="128" t="str">
        <f t="shared" si="60"/>
        <v>#VALUE!</v>
      </c>
      <c r="K1708" s="128" t="str">
        <f t="shared" si="61"/>
        <v>#VALUE!</v>
      </c>
      <c r="L1708" s="128" t="str">
        <f t="shared" si="62"/>
        <v>#VALUE!</v>
      </c>
      <c r="M1708" s="128" t="str">
        <f t="shared" si="63"/>
        <v>#VALUE!</v>
      </c>
      <c r="N1708" s="128" t="str">
        <f t="shared" si="64"/>
        <v>#VALUE!</v>
      </c>
      <c r="O1708" s="128" t="str">
        <f t="shared" si="65"/>
        <v>#VALUE!</v>
      </c>
      <c r="P1708" s="135" t="str">
        <f t="shared" si="12"/>
        <v>OPIOIDS</v>
      </c>
      <c r="Q1708" s="2" t="b">
        <v>1</v>
      </c>
      <c r="R1708" s="135" t="str">
        <f t="shared" si="54"/>
        <v>HIGH</v>
      </c>
      <c r="S1708" s="3"/>
      <c r="T1708" s="136">
        <f t="shared" si="66"/>
        <v>44466</v>
      </c>
      <c r="U1708" s="4" t="str">
        <f t="shared" si="15"/>
        <v>DUE COMM</v>
      </c>
      <c r="V1708" s="4" t="str">
        <f t="shared" si="16"/>
        <v> </v>
      </c>
      <c r="W1708" s="123"/>
      <c r="X1708" s="123"/>
      <c r="Y1708" s="123"/>
      <c r="Z1708" s="123"/>
      <c r="AA1708" s="123"/>
      <c r="AB1708" s="123"/>
      <c r="AC1708" s="123"/>
      <c r="AD1708" s="123"/>
      <c r="AE1708" s="123"/>
    </row>
    <row r="1709">
      <c r="A1709" s="151">
        <v>15576.0</v>
      </c>
      <c r="B1709" s="131" t="s">
        <v>6483</v>
      </c>
      <c r="C1709" s="141" t="b">
        <v>1</v>
      </c>
      <c r="D1709" s="133">
        <v>44384.0</v>
      </c>
      <c r="E1709" s="128" t="str">
        <f t="shared" si="55"/>
        <v>#VALUE!</v>
      </c>
      <c r="F1709" s="128" t="str">
        <f t="shared" si="56"/>
        <v>#VALUE!</v>
      </c>
      <c r="G1709" s="128" t="str">
        <f t="shared" si="57"/>
        <v>#VALUE!</v>
      </c>
      <c r="H1709" s="128" t="str">
        <f t="shared" si="58"/>
        <v>#VALUE!</v>
      </c>
      <c r="I1709" s="128" t="str">
        <f t="shared" si="59"/>
        <v>#VALUE!</v>
      </c>
      <c r="J1709" s="128" t="str">
        <f t="shared" si="60"/>
        <v>#VALUE!</v>
      </c>
      <c r="K1709" s="128" t="str">
        <f t="shared" si="61"/>
        <v>#VALUE!</v>
      </c>
      <c r="L1709" s="128" t="str">
        <f t="shared" si="62"/>
        <v>#VALUE!</v>
      </c>
      <c r="M1709" s="128" t="str">
        <f t="shared" si="63"/>
        <v>#VALUE!</v>
      </c>
      <c r="N1709" s="128" t="str">
        <f t="shared" si="64"/>
        <v>#VALUE!</v>
      </c>
      <c r="O1709" s="128" t="str">
        <f t="shared" si="65"/>
        <v>#VALUE!</v>
      </c>
      <c r="P1709" s="4" t="str">
        <f t="shared" si="12"/>
        <v>NO RX</v>
      </c>
      <c r="Q1709" s="2" t="b">
        <v>0</v>
      </c>
      <c r="R1709" s="4" t="str">
        <f t="shared" si="54"/>
        <v>LOW</v>
      </c>
      <c r="S1709" s="3"/>
      <c r="T1709" s="136">
        <f t="shared" si="66"/>
        <v>44384</v>
      </c>
      <c r="U1709" s="4" t="str">
        <f t="shared" si="15"/>
        <v>DUE COMM</v>
      </c>
      <c r="V1709" s="4" t="str">
        <f t="shared" si="16"/>
        <v> </v>
      </c>
      <c r="W1709" s="123"/>
      <c r="X1709" s="123"/>
      <c r="Y1709" s="123"/>
      <c r="Z1709" s="123"/>
      <c r="AA1709" s="123"/>
      <c r="AB1709" s="123"/>
      <c r="AC1709" s="123"/>
      <c r="AD1709" s="123"/>
      <c r="AE1709" s="123"/>
    </row>
    <row r="1710">
      <c r="A1710" s="130">
        <v>15577.0</v>
      </c>
      <c r="B1710" s="131" t="s">
        <v>6461</v>
      </c>
      <c r="C1710" s="141" t="b">
        <v>1</v>
      </c>
      <c r="D1710" s="133">
        <v>44420.0</v>
      </c>
      <c r="E1710" s="128" t="str">
        <f t="shared" si="55"/>
        <v>#VALUE!</v>
      </c>
      <c r="F1710" s="128" t="str">
        <f t="shared" si="56"/>
        <v>#VALUE!</v>
      </c>
      <c r="G1710" s="128" t="str">
        <f t="shared" si="57"/>
        <v>#VALUE!</v>
      </c>
      <c r="H1710" s="128" t="str">
        <f t="shared" si="58"/>
        <v>#VALUE!</v>
      </c>
      <c r="I1710" s="128" t="str">
        <f t="shared" si="59"/>
        <v>#VALUE!</v>
      </c>
      <c r="J1710" s="128" t="str">
        <f t="shared" si="60"/>
        <v>#VALUE!</v>
      </c>
      <c r="K1710" s="128" t="str">
        <f t="shared" si="61"/>
        <v>#VALUE!</v>
      </c>
      <c r="L1710" s="128" t="str">
        <f t="shared" si="62"/>
        <v>#VALUE!</v>
      </c>
      <c r="M1710" s="128" t="str">
        <f t="shared" si="63"/>
        <v>#VALUE!</v>
      </c>
      <c r="N1710" s="128" t="str">
        <f t="shared" si="64"/>
        <v>#VALUE!</v>
      </c>
      <c r="O1710" s="128" t="str">
        <f t="shared" si="65"/>
        <v>#VALUE!</v>
      </c>
      <c r="P1710" s="4" t="str">
        <f t="shared" si="12"/>
        <v>NO RX</v>
      </c>
      <c r="Q1710" s="2" t="b">
        <v>0</v>
      </c>
      <c r="R1710" s="4" t="str">
        <f t="shared" si="54"/>
        <v>LOW</v>
      </c>
      <c r="S1710" s="3"/>
      <c r="T1710" s="136">
        <f t="shared" si="66"/>
        <v>44420</v>
      </c>
      <c r="U1710" s="4" t="str">
        <f t="shared" si="15"/>
        <v>DUE COMM</v>
      </c>
      <c r="V1710" s="4" t="str">
        <f t="shared" si="16"/>
        <v> </v>
      </c>
      <c r="W1710" s="123"/>
      <c r="X1710" s="123"/>
      <c r="Y1710" s="123"/>
      <c r="Z1710" s="123"/>
      <c r="AA1710" s="123"/>
      <c r="AB1710" s="123"/>
      <c r="AC1710" s="123"/>
      <c r="AD1710" s="123"/>
      <c r="AE1710" s="123"/>
    </row>
    <row r="1711">
      <c r="A1711" s="130">
        <v>15578.0</v>
      </c>
      <c r="B1711" s="131" t="s">
        <v>6996</v>
      </c>
      <c r="C1711" s="141" t="b">
        <v>1</v>
      </c>
      <c r="D1711" s="133">
        <v>44448.0</v>
      </c>
      <c r="E1711" s="128" t="str">
        <f t="shared" si="55"/>
        <v>#VALUE!</v>
      </c>
      <c r="F1711" s="128" t="str">
        <f t="shared" si="56"/>
        <v>#VALUE!</v>
      </c>
      <c r="G1711" s="128" t="str">
        <f t="shared" si="57"/>
        <v>#VALUE!</v>
      </c>
      <c r="H1711" s="128" t="str">
        <f t="shared" si="58"/>
        <v>#VALUE!</v>
      </c>
      <c r="I1711" s="128" t="str">
        <f t="shared" si="59"/>
        <v>#VALUE!</v>
      </c>
      <c r="J1711" s="128" t="str">
        <f t="shared" si="60"/>
        <v>#VALUE!</v>
      </c>
      <c r="K1711" s="128" t="str">
        <f t="shared" si="61"/>
        <v>#VALUE!</v>
      </c>
      <c r="L1711" s="128" t="str">
        <f t="shared" si="62"/>
        <v>#VALUE!</v>
      </c>
      <c r="M1711" s="128" t="str">
        <f t="shared" si="63"/>
        <v>#VALUE!</v>
      </c>
      <c r="N1711" s="128" t="str">
        <f t="shared" si="64"/>
        <v>#VALUE!</v>
      </c>
      <c r="O1711" s="128" t="str">
        <f t="shared" si="65"/>
        <v>#VALUE!</v>
      </c>
      <c r="P1711" s="4" t="str">
        <f t="shared" si="12"/>
        <v>NO RX</v>
      </c>
      <c r="Q1711" s="4" t="b">
        <v>0</v>
      </c>
      <c r="R1711" s="4" t="str">
        <f t="shared" si="54"/>
        <v>LOW</v>
      </c>
      <c r="S1711" s="3"/>
      <c r="T1711" s="136">
        <f t="shared" si="66"/>
        <v>44448</v>
      </c>
      <c r="U1711" s="4" t="str">
        <f t="shared" si="15"/>
        <v>DUE COMM</v>
      </c>
      <c r="V1711" s="4" t="str">
        <f t="shared" si="16"/>
        <v> </v>
      </c>
      <c r="W1711" s="123"/>
      <c r="X1711" s="123"/>
      <c r="Y1711" s="123"/>
      <c r="Z1711" s="123"/>
      <c r="AA1711" s="123"/>
      <c r="AB1711" s="123"/>
      <c r="AC1711" s="123"/>
      <c r="AD1711" s="123"/>
      <c r="AE1711" s="123"/>
    </row>
    <row r="1712">
      <c r="A1712" s="130">
        <v>15581.0</v>
      </c>
      <c r="B1712" s="131" t="s">
        <v>6997</v>
      </c>
      <c r="C1712" s="141" t="b">
        <v>1</v>
      </c>
      <c r="D1712" s="133">
        <v>44384.0</v>
      </c>
      <c r="E1712" s="128" t="str">
        <f t="shared" si="55"/>
        <v>#VALUE!</v>
      </c>
      <c r="F1712" s="128" t="str">
        <f t="shared" si="56"/>
        <v>#VALUE!</v>
      </c>
      <c r="G1712" s="128" t="str">
        <f t="shared" si="57"/>
        <v>#VALUE!</v>
      </c>
      <c r="H1712" s="128" t="str">
        <f t="shared" si="58"/>
        <v>#VALUE!</v>
      </c>
      <c r="I1712" s="128" t="str">
        <f t="shared" si="59"/>
        <v>#VALUE!</v>
      </c>
      <c r="J1712" s="128" t="str">
        <f t="shared" si="60"/>
        <v>#VALUE!</v>
      </c>
      <c r="K1712" s="128" t="str">
        <f t="shared" si="61"/>
        <v>#VALUE!</v>
      </c>
      <c r="L1712" s="128" t="str">
        <f t="shared" si="62"/>
        <v>#VALUE!</v>
      </c>
      <c r="M1712" s="128" t="str">
        <f t="shared" si="63"/>
        <v>#VALUE!</v>
      </c>
      <c r="N1712" s="128" t="str">
        <f t="shared" si="64"/>
        <v>#VALUE!</v>
      </c>
      <c r="O1712" s="134" t="str">
        <f t="shared" si="65"/>
        <v>OPI RX</v>
      </c>
      <c r="P1712" s="135" t="str">
        <f t="shared" si="12"/>
        <v>OPIOIDS</v>
      </c>
      <c r="Q1712" s="4" t="b">
        <v>0</v>
      </c>
      <c r="R1712" s="4" t="str">
        <f t="shared" si="54"/>
        <v>LOW</v>
      </c>
      <c r="S1712" s="3"/>
      <c r="T1712" s="136">
        <f t="shared" si="66"/>
        <v>44384</v>
      </c>
      <c r="U1712" s="4" t="str">
        <f t="shared" si="15"/>
        <v>DUE COMM</v>
      </c>
      <c r="V1712" s="4" t="str">
        <f t="shared" si="16"/>
        <v> </v>
      </c>
      <c r="W1712" s="123"/>
      <c r="X1712" s="123"/>
      <c r="Y1712" s="123"/>
      <c r="Z1712" s="123"/>
      <c r="AA1712" s="123"/>
      <c r="AB1712" s="123"/>
      <c r="AC1712" s="123"/>
      <c r="AD1712" s="123"/>
      <c r="AE1712" s="123"/>
    </row>
    <row r="1713">
      <c r="A1713" s="130">
        <v>15582.0</v>
      </c>
      <c r="B1713" s="131" t="s">
        <v>6477</v>
      </c>
      <c r="C1713" s="141" t="b">
        <v>1</v>
      </c>
      <c r="D1713" s="133">
        <v>44384.0</v>
      </c>
      <c r="E1713" s="128" t="str">
        <f t="shared" si="55"/>
        <v>#VALUE!</v>
      </c>
      <c r="F1713" s="128" t="str">
        <f t="shared" si="56"/>
        <v>#VALUE!</v>
      </c>
      <c r="G1713" s="128" t="str">
        <f t="shared" si="57"/>
        <v>#VALUE!</v>
      </c>
      <c r="H1713" s="128" t="str">
        <f t="shared" si="58"/>
        <v>#VALUE!</v>
      </c>
      <c r="I1713" s="128" t="str">
        <f t="shared" si="59"/>
        <v>#VALUE!</v>
      </c>
      <c r="J1713" s="128" t="str">
        <f t="shared" si="60"/>
        <v>#VALUE!</v>
      </c>
      <c r="K1713" s="128" t="str">
        <f t="shared" si="61"/>
        <v>#VALUE!</v>
      </c>
      <c r="L1713" s="128" t="str">
        <f t="shared" si="62"/>
        <v>#VALUE!</v>
      </c>
      <c r="M1713" s="128" t="str">
        <f t="shared" si="63"/>
        <v>#VALUE!</v>
      </c>
      <c r="N1713" s="128" t="str">
        <f t="shared" si="64"/>
        <v>#VALUE!</v>
      </c>
      <c r="O1713" s="128" t="str">
        <f t="shared" si="65"/>
        <v>#VALUE!</v>
      </c>
      <c r="P1713" s="4" t="str">
        <f t="shared" si="12"/>
        <v>NO RX</v>
      </c>
      <c r="Q1713" s="2" t="b">
        <v>0</v>
      </c>
      <c r="R1713" s="4" t="str">
        <f t="shared" si="54"/>
        <v>LOW</v>
      </c>
      <c r="S1713" s="3"/>
      <c r="T1713" s="136">
        <f t="shared" si="66"/>
        <v>44384</v>
      </c>
      <c r="U1713" s="4" t="str">
        <f t="shared" si="15"/>
        <v>DUE COMM</v>
      </c>
      <c r="V1713" s="4" t="str">
        <f t="shared" si="16"/>
        <v> </v>
      </c>
      <c r="W1713" s="123"/>
      <c r="X1713" s="123"/>
      <c r="Y1713" s="123"/>
      <c r="Z1713" s="123"/>
      <c r="AA1713" s="123"/>
      <c r="AB1713" s="123"/>
      <c r="AC1713" s="123"/>
      <c r="AD1713" s="123"/>
      <c r="AE1713" s="123"/>
    </row>
    <row r="1714">
      <c r="A1714" s="130">
        <v>15584.0</v>
      </c>
      <c r="B1714" s="131" t="s">
        <v>6998</v>
      </c>
      <c r="C1714" s="141" t="b">
        <v>1</v>
      </c>
      <c r="D1714" s="133">
        <v>44384.0</v>
      </c>
      <c r="E1714" s="128" t="str">
        <f t="shared" si="55"/>
        <v>#VALUE!</v>
      </c>
      <c r="F1714" s="128" t="str">
        <f t="shared" si="56"/>
        <v>#VALUE!</v>
      </c>
      <c r="G1714" s="134" t="str">
        <f t="shared" si="57"/>
        <v>OPI RX</v>
      </c>
      <c r="H1714" s="128" t="str">
        <f t="shared" si="58"/>
        <v>#VALUE!</v>
      </c>
      <c r="I1714" s="128" t="str">
        <f t="shared" si="59"/>
        <v>#VALUE!</v>
      </c>
      <c r="J1714" s="128" t="str">
        <f t="shared" si="60"/>
        <v>#VALUE!</v>
      </c>
      <c r="K1714" s="128" t="str">
        <f t="shared" si="61"/>
        <v>#VALUE!</v>
      </c>
      <c r="L1714" s="128" t="str">
        <f t="shared" si="62"/>
        <v>#VALUE!</v>
      </c>
      <c r="M1714" s="128" t="str">
        <f t="shared" si="63"/>
        <v>#VALUE!</v>
      </c>
      <c r="N1714" s="128" t="str">
        <f t="shared" si="64"/>
        <v>#VALUE!</v>
      </c>
      <c r="O1714" s="128" t="str">
        <f t="shared" si="65"/>
        <v>#VALUE!</v>
      </c>
      <c r="P1714" s="135" t="str">
        <f t="shared" si="12"/>
        <v>OPIOIDS</v>
      </c>
      <c r="Q1714" s="4" t="b">
        <v>0</v>
      </c>
      <c r="R1714" s="4" t="str">
        <f t="shared" si="54"/>
        <v>LOW</v>
      </c>
      <c r="S1714" s="3"/>
      <c r="T1714" s="136">
        <f t="shared" si="66"/>
        <v>44384</v>
      </c>
      <c r="U1714" s="4" t="str">
        <f t="shared" si="15"/>
        <v>DUE COMM</v>
      </c>
      <c r="V1714" s="4" t="str">
        <f t="shared" si="16"/>
        <v> </v>
      </c>
      <c r="W1714" s="123"/>
      <c r="X1714" s="123"/>
      <c r="Y1714" s="123"/>
      <c r="Z1714" s="123"/>
      <c r="AA1714" s="123"/>
      <c r="AB1714" s="123"/>
      <c r="AC1714" s="123"/>
      <c r="AD1714" s="123"/>
      <c r="AE1714" s="123"/>
    </row>
    <row r="1715">
      <c r="A1715" s="127">
        <v>15585.0</v>
      </c>
      <c r="B1715" s="2" t="s">
        <v>6507</v>
      </c>
      <c r="C1715" s="3" t="b">
        <v>0</v>
      </c>
      <c r="D1715" s="3" t="s">
        <v>6461</v>
      </c>
      <c r="E1715" s="128" t="str">
        <f t="shared" si="55"/>
        <v>#VALUE!</v>
      </c>
      <c r="F1715" s="134" t="str">
        <f t="shared" si="56"/>
        <v>OPI RX</v>
      </c>
      <c r="G1715" s="128" t="str">
        <f t="shared" si="57"/>
        <v>#VALUE!</v>
      </c>
      <c r="H1715" s="128" t="str">
        <f t="shared" si="58"/>
        <v>#VALUE!</v>
      </c>
      <c r="I1715" s="128" t="str">
        <f t="shared" si="59"/>
        <v>#VALUE!</v>
      </c>
      <c r="J1715" s="128" t="str">
        <f t="shared" si="60"/>
        <v>#VALUE!</v>
      </c>
      <c r="K1715" s="128" t="str">
        <f t="shared" si="61"/>
        <v>#VALUE!</v>
      </c>
      <c r="L1715" s="128" t="str">
        <f t="shared" si="62"/>
        <v>#VALUE!</v>
      </c>
      <c r="M1715" s="128" t="str">
        <f t="shared" si="63"/>
        <v>#VALUE!</v>
      </c>
      <c r="N1715" s="128" t="str">
        <f t="shared" si="64"/>
        <v>#VALUE!</v>
      </c>
      <c r="O1715" s="128" t="str">
        <f t="shared" si="65"/>
        <v>#VALUE!</v>
      </c>
      <c r="P1715" s="135" t="str">
        <f t="shared" si="12"/>
        <v>OPIOIDS</v>
      </c>
      <c r="Q1715" s="2" t="b">
        <v>0</v>
      </c>
      <c r="R1715" s="4" t="str">
        <f t="shared" si="54"/>
        <v>LOW</v>
      </c>
      <c r="S1715" s="3"/>
      <c r="T1715" s="3" t="str">
        <f t="shared" si="66"/>
        <v> - </v>
      </c>
      <c r="U1715" s="4" t="str">
        <f t="shared" si="15"/>
        <v>DUE COMM</v>
      </c>
      <c r="V1715" s="4" t="str">
        <f t="shared" si="16"/>
        <v> </v>
      </c>
      <c r="W1715" s="123"/>
      <c r="X1715" s="123"/>
      <c r="Y1715" s="123"/>
      <c r="Z1715" s="123"/>
      <c r="AA1715" s="123"/>
      <c r="AB1715" s="123"/>
      <c r="AC1715" s="123"/>
      <c r="AD1715" s="123"/>
      <c r="AE1715" s="123"/>
    </row>
    <row r="1716">
      <c r="A1716" s="130">
        <v>15588.0</v>
      </c>
      <c r="B1716" s="131" t="s">
        <v>6617</v>
      </c>
      <c r="C1716" s="141" t="b">
        <v>1</v>
      </c>
      <c r="D1716" s="133">
        <v>44384.0</v>
      </c>
      <c r="E1716" s="128" t="str">
        <f t="shared" si="55"/>
        <v>#VALUE!</v>
      </c>
      <c r="F1716" s="134" t="str">
        <f t="shared" si="56"/>
        <v>OPI RX</v>
      </c>
      <c r="G1716" s="128" t="str">
        <f t="shared" si="57"/>
        <v>#VALUE!</v>
      </c>
      <c r="H1716" s="134" t="str">
        <f t="shared" si="58"/>
        <v>OPI RX</v>
      </c>
      <c r="I1716" s="128" t="str">
        <f t="shared" si="59"/>
        <v>#VALUE!</v>
      </c>
      <c r="J1716" s="128" t="str">
        <f t="shared" si="60"/>
        <v>#VALUE!</v>
      </c>
      <c r="K1716" s="128" t="str">
        <f t="shared" si="61"/>
        <v>#VALUE!</v>
      </c>
      <c r="L1716" s="128" t="str">
        <f t="shared" si="62"/>
        <v>#VALUE!</v>
      </c>
      <c r="M1716" s="128" t="str">
        <f t="shared" si="63"/>
        <v>#VALUE!</v>
      </c>
      <c r="N1716" s="128" t="str">
        <f t="shared" si="64"/>
        <v>#VALUE!</v>
      </c>
      <c r="O1716" s="128" t="str">
        <f t="shared" si="65"/>
        <v>#VALUE!</v>
      </c>
      <c r="P1716" s="135" t="str">
        <f t="shared" si="12"/>
        <v>OPIOIDS</v>
      </c>
      <c r="Q1716" s="4" t="b">
        <v>0</v>
      </c>
      <c r="R1716" s="4" t="str">
        <f t="shared" si="54"/>
        <v>LOW</v>
      </c>
      <c r="S1716" s="3"/>
      <c r="T1716" s="136">
        <f t="shared" si="66"/>
        <v>44384</v>
      </c>
      <c r="U1716" s="4" t="str">
        <f t="shared" si="15"/>
        <v>DUE COMM</v>
      </c>
      <c r="V1716" s="4" t="str">
        <f t="shared" si="16"/>
        <v> </v>
      </c>
      <c r="W1716" s="123"/>
      <c r="X1716" s="123"/>
      <c r="Y1716" s="123"/>
      <c r="Z1716" s="123"/>
      <c r="AA1716" s="123"/>
      <c r="AB1716" s="123"/>
      <c r="AC1716" s="123"/>
      <c r="AD1716" s="123"/>
      <c r="AE1716" s="123"/>
    </row>
    <row r="1717">
      <c r="A1717" s="130">
        <v>15589.0</v>
      </c>
      <c r="B1717" s="131" t="s">
        <v>6999</v>
      </c>
      <c r="C1717" s="141" t="b">
        <v>1</v>
      </c>
      <c r="D1717" s="133">
        <v>44384.0</v>
      </c>
      <c r="E1717" s="128" t="str">
        <f t="shared" si="55"/>
        <v>#VALUE!</v>
      </c>
      <c r="F1717" s="134" t="str">
        <f t="shared" si="56"/>
        <v>OPI RX</v>
      </c>
      <c r="G1717" s="128" t="str">
        <f t="shared" si="57"/>
        <v>#VALUE!</v>
      </c>
      <c r="H1717" s="134" t="str">
        <f t="shared" si="58"/>
        <v>OPI RX</v>
      </c>
      <c r="I1717" s="128" t="str">
        <f t="shared" si="59"/>
        <v>#VALUE!</v>
      </c>
      <c r="J1717" s="128" t="str">
        <f t="shared" si="60"/>
        <v>#VALUE!</v>
      </c>
      <c r="K1717" s="128" t="str">
        <f t="shared" si="61"/>
        <v>#VALUE!</v>
      </c>
      <c r="L1717" s="128" t="str">
        <f t="shared" si="62"/>
        <v>#VALUE!</v>
      </c>
      <c r="M1717" s="128" t="str">
        <f t="shared" si="63"/>
        <v>#VALUE!</v>
      </c>
      <c r="N1717" s="128" t="str">
        <f t="shared" si="64"/>
        <v>#VALUE!</v>
      </c>
      <c r="O1717" s="128" t="str">
        <f t="shared" si="65"/>
        <v>#VALUE!</v>
      </c>
      <c r="P1717" s="135" t="str">
        <f t="shared" si="12"/>
        <v>OPIOIDS</v>
      </c>
      <c r="Q1717" s="4" t="b">
        <v>1</v>
      </c>
      <c r="R1717" s="135" t="str">
        <f t="shared" si="54"/>
        <v>HIGH</v>
      </c>
      <c r="S1717" s="3"/>
      <c r="T1717" s="136">
        <f t="shared" si="66"/>
        <v>44384</v>
      </c>
      <c r="U1717" s="4" t="str">
        <f t="shared" si="15"/>
        <v>DUE COMM</v>
      </c>
      <c r="V1717" s="4" t="str">
        <f t="shared" si="16"/>
        <v> </v>
      </c>
      <c r="W1717" s="123"/>
      <c r="X1717" s="123"/>
      <c r="Y1717" s="123"/>
      <c r="Z1717" s="123"/>
      <c r="AA1717" s="123"/>
      <c r="AB1717" s="123"/>
      <c r="AC1717" s="123"/>
      <c r="AD1717" s="123"/>
      <c r="AE1717" s="123"/>
    </row>
    <row r="1718">
      <c r="A1718" s="130">
        <v>15591.0</v>
      </c>
      <c r="B1718" s="131" t="s">
        <v>7000</v>
      </c>
      <c r="C1718" s="141" t="b">
        <v>1</v>
      </c>
      <c r="D1718" s="133">
        <v>44480.0</v>
      </c>
      <c r="E1718" s="128" t="str">
        <f t="shared" si="55"/>
        <v>#VALUE!</v>
      </c>
      <c r="F1718" s="128" t="str">
        <f t="shared" si="56"/>
        <v>#VALUE!</v>
      </c>
      <c r="G1718" s="134" t="str">
        <f t="shared" si="57"/>
        <v>OPI RX</v>
      </c>
      <c r="H1718" s="134" t="str">
        <f t="shared" si="58"/>
        <v>OPI RX</v>
      </c>
      <c r="I1718" s="128" t="str">
        <f t="shared" si="59"/>
        <v>#VALUE!</v>
      </c>
      <c r="J1718" s="128" t="str">
        <f t="shared" si="60"/>
        <v>#VALUE!</v>
      </c>
      <c r="K1718" s="128" t="str">
        <f t="shared" si="61"/>
        <v>#VALUE!</v>
      </c>
      <c r="L1718" s="128" t="str">
        <f t="shared" si="62"/>
        <v>#VALUE!</v>
      </c>
      <c r="M1718" s="128" t="str">
        <f t="shared" si="63"/>
        <v>#VALUE!</v>
      </c>
      <c r="N1718" s="134" t="str">
        <f t="shared" si="64"/>
        <v>OPI RX</v>
      </c>
      <c r="O1718" s="128" t="str">
        <f t="shared" si="65"/>
        <v>#VALUE!</v>
      </c>
      <c r="P1718" s="135" t="str">
        <f t="shared" si="12"/>
        <v>OPIOIDS</v>
      </c>
      <c r="Q1718" s="4" t="b">
        <v>1</v>
      </c>
      <c r="R1718" s="135" t="str">
        <f t="shared" si="54"/>
        <v>HIGH</v>
      </c>
      <c r="S1718" s="3">
        <v>44389.0</v>
      </c>
      <c r="T1718" s="136">
        <f t="shared" si="66"/>
        <v>44480</v>
      </c>
      <c r="U1718" s="4" t="str">
        <f t="shared" si="15"/>
        <v> </v>
      </c>
      <c r="V1718" s="4" t="str">
        <f t="shared" si="16"/>
        <v> </v>
      </c>
      <c r="W1718" s="123"/>
      <c r="X1718" s="123"/>
      <c r="Y1718" s="123"/>
      <c r="Z1718" s="123"/>
      <c r="AA1718" s="123"/>
      <c r="AB1718" s="123"/>
      <c r="AC1718" s="123"/>
      <c r="AD1718" s="123"/>
      <c r="AE1718" s="123"/>
    </row>
    <row r="1719">
      <c r="A1719" s="130">
        <v>15592.0</v>
      </c>
      <c r="B1719" s="131" t="s">
        <v>7001</v>
      </c>
      <c r="C1719" s="141" t="b">
        <v>1</v>
      </c>
      <c r="D1719" s="133">
        <v>44384.0</v>
      </c>
      <c r="E1719" s="134" t="str">
        <f t="shared" si="55"/>
        <v>OPI RX</v>
      </c>
      <c r="F1719" s="128" t="str">
        <f t="shared" si="56"/>
        <v>#VALUE!</v>
      </c>
      <c r="G1719" s="128" t="str">
        <f t="shared" si="57"/>
        <v>#VALUE!</v>
      </c>
      <c r="H1719" s="128" t="str">
        <f t="shared" si="58"/>
        <v>#VALUE!</v>
      </c>
      <c r="I1719" s="128" t="str">
        <f t="shared" si="59"/>
        <v>#VALUE!</v>
      </c>
      <c r="J1719" s="128" t="str">
        <f t="shared" si="60"/>
        <v>#VALUE!</v>
      </c>
      <c r="K1719" s="128" t="str">
        <f t="shared" si="61"/>
        <v>#VALUE!</v>
      </c>
      <c r="L1719" s="128" t="str">
        <f t="shared" si="62"/>
        <v>#VALUE!</v>
      </c>
      <c r="M1719" s="128" t="str">
        <f t="shared" si="63"/>
        <v>#VALUE!</v>
      </c>
      <c r="N1719" s="128" t="str">
        <f t="shared" si="64"/>
        <v>#VALUE!</v>
      </c>
      <c r="O1719" s="128" t="str">
        <f t="shared" si="65"/>
        <v>#VALUE!</v>
      </c>
      <c r="P1719" s="135" t="str">
        <f t="shared" si="12"/>
        <v>OPIOIDS</v>
      </c>
      <c r="Q1719" s="4" t="b">
        <v>1</v>
      </c>
      <c r="R1719" s="135" t="str">
        <f t="shared" si="54"/>
        <v>HIGH</v>
      </c>
      <c r="S1719" s="3"/>
      <c r="T1719" s="136">
        <f t="shared" si="66"/>
        <v>44384</v>
      </c>
      <c r="U1719" s="4" t="str">
        <f t="shared" si="15"/>
        <v>DUE COMM</v>
      </c>
      <c r="V1719" s="4" t="str">
        <f t="shared" si="16"/>
        <v> </v>
      </c>
      <c r="W1719" s="123"/>
      <c r="X1719" s="123"/>
      <c r="Y1719" s="123"/>
      <c r="Z1719" s="123"/>
      <c r="AA1719" s="123"/>
      <c r="AB1719" s="123"/>
      <c r="AC1719" s="123"/>
      <c r="AD1719" s="123"/>
      <c r="AE1719" s="123"/>
    </row>
    <row r="1720">
      <c r="A1720" s="130">
        <v>15593.0</v>
      </c>
      <c r="B1720" s="131" t="s">
        <v>7002</v>
      </c>
      <c r="C1720" s="141" t="b">
        <v>1</v>
      </c>
      <c r="D1720" s="133">
        <v>44399.0</v>
      </c>
      <c r="E1720" s="128" t="str">
        <f t="shared" si="55"/>
        <v>#VALUE!</v>
      </c>
      <c r="F1720" s="134" t="str">
        <f t="shared" si="56"/>
        <v>OPI RX</v>
      </c>
      <c r="G1720" s="128" t="str">
        <f t="shared" si="57"/>
        <v>#VALUE!</v>
      </c>
      <c r="H1720" s="128" t="str">
        <f t="shared" si="58"/>
        <v>#VALUE!</v>
      </c>
      <c r="I1720" s="128" t="str">
        <f t="shared" si="59"/>
        <v>#VALUE!</v>
      </c>
      <c r="J1720" s="128" t="str">
        <f t="shared" si="60"/>
        <v>#VALUE!</v>
      </c>
      <c r="K1720" s="128" t="str">
        <f t="shared" si="61"/>
        <v>#VALUE!</v>
      </c>
      <c r="L1720" s="128" t="str">
        <f t="shared" si="62"/>
        <v>#VALUE!</v>
      </c>
      <c r="M1720" s="134" t="str">
        <f t="shared" si="63"/>
        <v>OPI RX</v>
      </c>
      <c r="N1720" s="128" t="str">
        <f t="shared" si="64"/>
        <v>#VALUE!</v>
      </c>
      <c r="O1720" s="128" t="str">
        <f t="shared" si="65"/>
        <v>#VALUE!</v>
      </c>
      <c r="P1720" s="135" t="str">
        <f t="shared" si="12"/>
        <v>OPIOIDS</v>
      </c>
      <c r="Q1720" s="2" t="b">
        <v>0</v>
      </c>
      <c r="R1720" s="4" t="str">
        <f t="shared" si="54"/>
        <v>LOW</v>
      </c>
      <c r="S1720" s="3"/>
      <c r="T1720" s="136">
        <f t="shared" si="66"/>
        <v>44399</v>
      </c>
      <c r="U1720" s="4" t="str">
        <f t="shared" si="15"/>
        <v>DUE COMM</v>
      </c>
      <c r="V1720" s="4" t="str">
        <f t="shared" si="16"/>
        <v> </v>
      </c>
      <c r="W1720" s="123"/>
      <c r="X1720" s="123"/>
      <c r="Y1720" s="123"/>
      <c r="Z1720" s="123"/>
      <c r="AA1720" s="123"/>
      <c r="AB1720" s="123"/>
      <c r="AC1720" s="123"/>
      <c r="AD1720" s="123"/>
      <c r="AE1720" s="123"/>
    </row>
    <row r="1721">
      <c r="A1721" s="127">
        <v>15596.0</v>
      </c>
      <c r="B1721" s="2" t="s">
        <v>7003</v>
      </c>
      <c r="C1721" s="3" t="b">
        <v>0</v>
      </c>
      <c r="D1721" s="3" t="s">
        <v>6461</v>
      </c>
      <c r="E1721" s="128" t="str">
        <f t="shared" si="55"/>
        <v>#VALUE!</v>
      </c>
      <c r="F1721" s="128" t="str">
        <f t="shared" si="56"/>
        <v>#VALUE!</v>
      </c>
      <c r="G1721" s="134" t="str">
        <f t="shared" si="57"/>
        <v>OPI RX</v>
      </c>
      <c r="H1721" s="128" t="str">
        <f t="shared" si="58"/>
        <v>#VALUE!</v>
      </c>
      <c r="I1721" s="128" t="str">
        <f t="shared" si="59"/>
        <v>#VALUE!</v>
      </c>
      <c r="J1721" s="128" t="str">
        <f t="shared" si="60"/>
        <v>#VALUE!</v>
      </c>
      <c r="K1721" s="128" t="str">
        <f t="shared" si="61"/>
        <v>#VALUE!</v>
      </c>
      <c r="L1721" s="134" t="str">
        <f t="shared" si="62"/>
        <v>OPI RX</v>
      </c>
      <c r="M1721" s="128" t="str">
        <f t="shared" si="63"/>
        <v>#VALUE!</v>
      </c>
      <c r="N1721" s="128" t="str">
        <f t="shared" si="64"/>
        <v>#VALUE!</v>
      </c>
      <c r="O1721" s="128" t="str">
        <f t="shared" si="65"/>
        <v>#VALUE!</v>
      </c>
      <c r="P1721" s="135" t="str">
        <f t="shared" si="12"/>
        <v>OPIOIDS</v>
      </c>
      <c r="Q1721" s="4" t="b">
        <v>0</v>
      </c>
      <c r="R1721" s="4" t="str">
        <f t="shared" si="54"/>
        <v>LOW</v>
      </c>
      <c r="S1721" s="3"/>
      <c r="T1721" s="3" t="str">
        <f t="shared" si="66"/>
        <v> - </v>
      </c>
      <c r="U1721" s="4" t="str">
        <f t="shared" si="15"/>
        <v>DUE COMM</v>
      </c>
      <c r="V1721" s="4" t="str">
        <f t="shared" si="16"/>
        <v> </v>
      </c>
      <c r="W1721" s="123"/>
      <c r="X1721" s="123"/>
      <c r="Y1721" s="123"/>
      <c r="Z1721" s="123"/>
      <c r="AA1721" s="123"/>
      <c r="AB1721" s="123"/>
      <c r="AC1721" s="123"/>
      <c r="AD1721" s="123"/>
      <c r="AE1721" s="123"/>
    </row>
    <row r="1722">
      <c r="A1722" s="127">
        <v>15598.0</v>
      </c>
      <c r="B1722" s="4" t="s">
        <v>7004</v>
      </c>
      <c r="C1722" s="3" t="b">
        <v>0</v>
      </c>
      <c r="D1722" s="3" t="s">
        <v>6461</v>
      </c>
      <c r="E1722" s="128" t="str">
        <f t="shared" si="55"/>
        <v>#VALUE!</v>
      </c>
      <c r="F1722" s="134" t="str">
        <f t="shared" si="56"/>
        <v>OPI RX</v>
      </c>
      <c r="G1722" s="128" t="str">
        <f t="shared" si="57"/>
        <v>#VALUE!</v>
      </c>
      <c r="H1722" s="128" t="str">
        <f t="shared" si="58"/>
        <v>#VALUE!</v>
      </c>
      <c r="I1722" s="128" t="str">
        <f t="shared" si="59"/>
        <v>#VALUE!</v>
      </c>
      <c r="J1722" s="128" t="str">
        <f t="shared" si="60"/>
        <v>#VALUE!</v>
      </c>
      <c r="K1722" s="128" t="str">
        <f t="shared" si="61"/>
        <v>#VALUE!</v>
      </c>
      <c r="L1722" s="134" t="str">
        <f t="shared" si="62"/>
        <v>OPI RX</v>
      </c>
      <c r="M1722" s="128" t="str">
        <f t="shared" si="63"/>
        <v>#VALUE!</v>
      </c>
      <c r="N1722" s="128" t="str">
        <f t="shared" si="64"/>
        <v>#VALUE!</v>
      </c>
      <c r="O1722" s="128" t="str">
        <f t="shared" si="65"/>
        <v>#VALUE!</v>
      </c>
      <c r="P1722" s="135" t="str">
        <f t="shared" si="12"/>
        <v>OPIOIDS</v>
      </c>
      <c r="Q1722" s="4" t="b">
        <v>0</v>
      </c>
      <c r="R1722" s="4" t="str">
        <f t="shared" si="54"/>
        <v>LOW</v>
      </c>
      <c r="S1722" s="3"/>
      <c r="T1722" s="3" t="str">
        <f t="shared" si="66"/>
        <v> - </v>
      </c>
      <c r="U1722" s="4" t="str">
        <f t="shared" si="15"/>
        <v>DUE COMM</v>
      </c>
      <c r="V1722" s="4" t="str">
        <f t="shared" si="16"/>
        <v> </v>
      </c>
      <c r="W1722" s="123"/>
      <c r="X1722" s="123"/>
      <c r="Y1722" s="123"/>
      <c r="Z1722" s="123"/>
      <c r="AA1722" s="123"/>
      <c r="AB1722" s="123"/>
      <c r="AC1722" s="123"/>
      <c r="AD1722" s="123"/>
      <c r="AE1722" s="123"/>
    </row>
    <row r="1723">
      <c r="A1723" s="130">
        <v>15600.0</v>
      </c>
      <c r="B1723" s="131" t="s">
        <v>6488</v>
      </c>
      <c r="C1723" s="141" t="b">
        <v>1</v>
      </c>
      <c r="D1723" s="133">
        <v>44476.0</v>
      </c>
      <c r="E1723" s="128" t="str">
        <f t="shared" si="55"/>
        <v>#VALUE!</v>
      </c>
      <c r="F1723" s="134" t="str">
        <f t="shared" si="56"/>
        <v>OPI RX</v>
      </c>
      <c r="G1723" s="128" t="str">
        <f t="shared" si="57"/>
        <v>#VALUE!</v>
      </c>
      <c r="H1723" s="128" t="str">
        <f t="shared" si="58"/>
        <v>#VALUE!</v>
      </c>
      <c r="I1723" s="128" t="str">
        <f t="shared" si="59"/>
        <v>#VALUE!</v>
      </c>
      <c r="J1723" s="128" t="str">
        <f t="shared" si="60"/>
        <v>#VALUE!</v>
      </c>
      <c r="K1723" s="128" t="str">
        <f t="shared" si="61"/>
        <v>#VALUE!</v>
      </c>
      <c r="L1723" s="128" t="str">
        <f t="shared" si="62"/>
        <v>#VALUE!</v>
      </c>
      <c r="M1723" s="128" t="str">
        <f t="shared" si="63"/>
        <v>#VALUE!</v>
      </c>
      <c r="N1723" s="128" t="str">
        <f t="shared" si="64"/>
        <v>#VALUE!</v>
      </c>
      <c r="O1723" s="128" t="str">
        <f t="shared" si="65"/>
        <v>#VALUE!</v>
      </c>
      <c r="P1723" s="135" t="str">
        <f t="shared" si="12"/>
        <v>OPIOIDS</v>
      </c>
      <c r="Q1723" s="4" t="b">
        <v>0</v>
      </c>
      <c r="R1723" s="4" t="str">
        <f t="shared" si="54"/>
        <v>LOW</v>
      </c>
      <c r="S1723" s="3">
        <v>44352.0</v>
      </c>
      <c r="T1723" s="136">
        <f t="shared" si="66"/>
        <v>44476</v>
      </c>
      <c r="U1723" s="4" t="str">
        <f t="shared" si="15"/>
        <v> </v>
      </c>
      <c r="V1723" s="4" t="str">
        <f t="shared" si="16"/>
        <v> </v>
      </c>
      <c r="W1723" s="123"/>
      <c r="X1723" s="123"/>
      <c r="Y1723" s="123"/>
      <c r="Z1723" s="123"/>
      <c r="AA1723" s="123"/>
      <c r="AB1723" s="123"/>
      <c r="AC1723" s="123"/>
      <c r="AD1723" s="123"/>
      <c r="AE1723" s="123"/>
    </row>
    <row r="1724">
      <c r="A1724" s="130">
        <v>15601.0</v>
      </c>
      <c r="B1724" s="131" t="s">
        <v>6625</v>
      </c>
      <c r="C1724" s="141" t="b">
        <v>1</v>
      </c>
      <c r="D1724" s="133">
        <v>44477.0</v>
      </c>
      <c r="E1724" s="128" t="str">
        <f t="shared" si="55"/>
        <v>#VALUE!</v>
      </c>
      <c r="F1724" s="128" t="str">
        <f t="shared" si="56"/>
        <v>#VALUE!</v>
      </c>
      <c r="G1724" s="128" t="str">
        <f t="shared" si="57"/>
        <v>#VALUE!</v>
      </c>
      <c r="H1724" s="128" t="str">
        <f t="shared" si="58"/>
        <v>#VALUE!</v>
      </c>
      <c r="I1724" s="128" t="str">
        <f t="shared" si="59"/>
        <v>#VALUE!</v>
      </c>
      <c r="J1724" s="128" t="str">
        <f t="shared" si="60"/>
        <v>#VALUE!</v>
      </c>
      <c r="K1724" s="128" t="str">
        <f t="shared" si="61"/>
        <v>#VALUE!</v>
      </c>
      <c r="L1724" s="128" t="str">
        <f t="shared" si="62"/>
        <v>#VALUE!</v>
      </c>
      <c r="M1724" s="128" t="str">
        <f t="shared" si="63"/>
        <v>#VALUE!</v>
      </c>
      <c r="N1724" s="128" t="str">
        <f t="shared" si="64"/>
        <v>#VALUE!</v>
      </c>
      <c r="O1724" s="128" t="str">
        <f t="shared" si="65"/>
        <v>#VALUE!</v>
      </c>
      <c r="P1724" s="4" t="str">
        <f t="shared" si="12"/>
        <v>NO RX</v>
      </c>
      <c r="Q1724" s="2" t="b">
        <v>0</v>
      </c>
      <c r="R1724" s="4" t="str">
        <f t="shared" si="54"/>
        <v>LOW</v>
      </c>
      <c r="S1724" s="3">
        <v>44466.0</v>
      </c>
      <c r="T1724" s="136">
        <f t="shared" si="66"/>
        <v>44477</v>
      </c>
      <c r="U1724" s="4" t="str">
        <f t="shared" si="15"/>
        <v> </v>
      </c>
      <c r="V1724" s="4" t="str">
        <f t="shared" si="16"/>
        <v> </v>
      </c>
      <c r="W1724" s="123"/>
      <c r="X1724" s="123"/>
      <c r="Y1724" s="123"/>
      <c r="Z1724" s="123"/>
      <c r="AA1724" s="123"/>
      <c r="AB1724" s="123"/>
      <c r="AC1724" s="123"/>
      <c r="AD1724" s="123"/>
      <c r="AE1724" s="123"/>
    </row>
    <row r="1725">
      <c r="A1725" s="130">
        <v>15602.0</v>
      </c>
      <c r="B1725" s="131" t="s">
        <v>6618</v>
      </c>
      <c r="C1725" s="141" t="b">
        <v>1</v>
      </c>
      <c r="D1725" s="133">
        <v>44556.0</v>
      </c>
      <c r="E1725" s="128" t="str">
        <f t="shared" si="55"/>
        <v>#VALUE!</v>
      </c>
      <c r="F1725" s="128" t="str">
        <f t="shared" si="56"/>
        <v>#VALUE!</v>
      </c>
      <c r="G1725" s="128" t="str">
        <f t="shared" si="57"/>
        <v>#VALUE!</v>
      </c>
      <c r="H1725" s="128" t="str">
        <f t="shared" si="58"/>
        <v>#VALUE!</v>
      </c>
      <c r="I1725" s="128" t="str">
        <f t="shared" si="59"/>
        <v>#VALUE!</v>
      </c>
      <c r="J1725" s="128" t="str">
        <f t="shared" si="60"/>
        <v>#VALUE!</v>
      </c>
      <c r="K1725" s="128" t="str">
        <f t="shared" si="61"/>
        <v>#VALUE!</v>
      </c>
      <c r="L1725" s="128" t="str">
        <f t="shared" si="62"/>
        <v>#VALUE!</v>
      </c>
      <c r="M1725" s="134" t="str">
        <f t="shared" si="63"/>
        <v>OPI RX</v>
      </c>
      <c r="N1725" s="128" t="str">
        <f t="shared" si="64"/>
        <v>#VALUE!</v>
      </c>
      <c r="O1725" s="128" t="str">
        <f t="shared" si="65"/>
        <v>#VALUE!</v>
      </c>
      <c r="P1725" s="135" t="str">
        <f t="shared" si="12"/>
        <v>OPIOIDS</v>
      </c>
      <c r="Q1725" s="2" t="b">
        <v>0</v>
      </c>
      <c r="R1725" s="4" t="str">
        <f t="shared" si="54"/>
        <v>LOW</v>
      </c>
      <c r="S1725" s="3">
        <v>44389.0</v>
      </c>
      <c r="T1725" s="136">
        <f t="shared" si="66"/>
        <v>44556</v>
      </c>
      <c r="U1725" s="4" t="str">
        <f t="shared" si="15"/>
        <v> </v>
      </c>
      <c r="V1725" s="4" t="str">
        <f t="shared" si="16"/>
        <v> </v>
      </c>
      <c r="W1725" s="123"/>
      <c r="X1725" s="123"/>
      <c r="Y1725" s="123"/>
      <c r="Z1725" s="123"/>
      <c r="AA1725" s="123"/>
      <c r="AB1725" s="123"/>
      <c r="AC1725" s="123"/>
      <c r="AD1725" s="123"/>
      <c r="AE1725" s="123"/>
    </row>
    <row r="1726">
      <c r="A1726" s="130">
        <v>15603.0</v>
      </c>
      <c r="B1726" s="131" t="s">
        <v>6512</v>
      </c>
      <c r="C1726" s="141" t="b">
        <v>1</v>
      </c>
      <c r="D1726" s="133">
        <v>44399.0</v>
      </c>
      <c r="E1726" s="128" t="str">
        <f t="shared" si="55"/>
        <v>#VALUE!</v>
      </c>
      <c r="F1726" s="128" t="str">
        <f t="shared" si="56"/>
        <v>#VALUE!</v>
      </c>
      <c r="G1726" s="128" t="str">
        <f t="shared" si="57"/>
        <v>#VALUE!</v>
      </c>
      <c r="H1726" s="128" t="str">
        <f t="shared" si="58"/>
        <v>#VALUE!</v>
      </c>
      <c r="I1726" s="128" t="str">
        <f t="shared" si="59"/>
        <v>#VALUE!</v>
      </c>
      <c r="J1726" s="128" t="str">
        <f t="shared" si="60"/>
        <v>#VALUE!</v>
      </c>
      <c r="K1726" s="128" t="str">
        <f t="shared" si="61"/>
        <v>#VALUE!</v>
      </c>
      <c r="L1726" s="128" t="str">
        <f t="shared" si="62"/>
        <v>#VALUE!</v>
      </c>
      <c r="M1726" s="134" t="str">
        <f t="shared" si="63"/>
        <v>OPI RX</v>
      </c>
      <c r="N1726" s="128" t="str">
        <f t="shared" si="64"/>
        <v>#VALUE!</v>
      </c>
      <c r="O1726" s="128" t="str">
        <f t="shared" si="65"/>
        <v>#VALUE!</v>
      </c>
      <c r="P1726" s="135" t="str">
        <f t="shared" si="12"/>
        <v>OPIOIDS</v>
      </c>
      <c r="Q1726" s="4" t="b">
        <v>0</v>
      </c>
      <c r="R1726" s="4" t="str">
        <f t="shared" si="54"/>
        <v>LOW</v>
      </c>
      <c r="S1726" s="3"/>
      <c r="T1726" s="136">
        <f t="shared" si="66"/>
        <v>44399</v>
      </c>
      <c r="U1726" s="4" t="str">
        <f t="shared" si="15"/>
        <v>DUE COMM</v>
      </c>
      <c r="V1726" s="4" t="str">
        <f t="shared" si="16"/>
        <v> </v>
      </c>
      <c r="W1726" s="123"/>
      <c r="X1726" s="123"/>
      <c r="Y1726" s="123"/>
      <c r="Z1726" s="123"/>
      <c r="AA1726" s="123"/>
      <c r="AB1726" s="123"/>
      <c r="AC1726" s="123"/>
      <c r="AD1726" s="123"/>
      <c r="AE1726" s="123"/>
    </row>
    <row r="1727">
      <c r="A1727" s="130">
        <v>15604.0</v>
      </c>
      <c r="B1727" s="131" t="s">
        <v>6491</v>
      </c>
      <c r="C1727" s="141" t="b">
        <v>1</v>
      </c>
      <c r="D1727" s="133">
        <v>44565.0</v>
      </c>
      <c r="E1727" s="128" t="str">
        <f t="shared" si="55"/>
        <v>#VALUE!</v>
      </c>
      <c r="F1727" s="134" t="str">
        <f t="shared" si="56"/>
        <v>OPI RX</v>
      </c>
      <c r="G1727" s="128" t="str">
        <f t="shared" si="57"/>
        <v>#VALUE!</v>
      </c>
      <c r="H1727" s="144" t="str">
        <f t="shared" si="58"/>
        <v>#VALUE!</v>
      </c>
      <c r="I1727" s="128" t="str">
        <f t="shared" si="59"/>
        <v>#VALUE!</v>
      </c>
      <c r="J1727" s="128" t="str">
        <f t="shared" si="60"/>
        <v>#VALUE!</v>
      </c>
      <c r="K1727" s="128" t="str">
        <f t="shared" si="61"/>
        <v>#VALUE!</v>
      </c>
      <c r="L1727" s="128" t="str">
        <f t="shared" si="62"/>
        <v>#VALUE!</v>
      </c>
      <c r="M1727" s="128" t="str">
        <f t="shared" si="63"/>
        <v>#VALUE!</v>
      </c>
      <c r="N1727" s="128" t="str">
        <f t="shared" si="64"/>
        <v>#VALUE!</v>
      </c>
      <c r="O1727" s="128" t="str">
        <f t="shared" si="65"/>
        <v>#VALUE!</v>
      </c>
      <c r="P1727" s="135" t="str">
        <f t="shared" si="12"/>
        <v>OPIOIDS</v>
      </c>
      <c r="Q1727" s="4" t="b">
        <v>1</v>
      </c>
      <c r="R1727" s="135" t="str">
        <f t="shared" si="54"/>
        <v>HIGH</v>
      </c>
      <c r="S1727" s="145">
        <v>44352.0</v>
      </c>
      <c r="T1727" s="136">
        <f t="shared" si="66"/>
        <v>44565</v>
      </c>
      <c r="U1727" s="4" t="str">
        <f t="shared" si="15"/>
        <v> </v>
      </c>
      <c r="V1727" s="4" t="str">
        <f t="shared" si="16"/>
        <v> </v>
      </c>
      <c r="W1727" s="123"/>
      <c r="X1727" s="123"/>
      <c r="Y1727" s="123"/>
      <c r="Z1727" s="123"/>
      <c r="AA1727" s="123"/>
      <c r="AB1727" s="123"/>
      <c r="AC1727" s="123"/>
      <c r="AD1727" s="123"/>
      <c r="AE1727" s="123"/>
    </row>
    <row r="1728">
      <c r="A1728" s="151">
        <v>15605.0</v>
      </c>
      <c r="B1728" s="131" t="s">
        <v>6463</v>
      </c>
      <c r="C1728" s="141" t="b">
        <v>1</v>
      </c>
      <c r="D1728" s="133">
        <v>44384.0</v>
      </c>
      <c r="E1728" s="128" t="str">
        <f t="shared" si="55"/>
        <v>#VALUE!</v>
      </c>
      <c r="F1728" s="134" t="str">
        <f t="shared" si="56"/>
        <v>OPI RX</v>
      </c>
      <c r="G1728" s="128" t="str">
        <f t="shared" si="57"/>
        <v>#VALUE!</v>
      </c>
      <c r="H1728" s="128" t="str">
        <f t="shared" si="58"/>
        <v>#VALUE!</v>
      </c>
      <c r="I1728" s="128" t="str">
        <f t="shared" si="59"/>
        <v>#VALUE!</v>
      </c>
      <c r="J1728" s="128" t="str">
        <f t="shared" si="60"/>
        <v>#VALUE!</v>
      </c>
      <c r="K1728" s="128" t="str">
        <f t="shared" si="61"/>
        <v>#VALUE!</v>
      </c>
      <c r="L1728" s="128" t="str">
        <f t="shared" si="62"/>
        <v>#VALUE!</v>
      </c>
      <c r="M1728" s="128" t="str">
        <f t="shared" si="63"/>
        <v>#VALUE!</v>
      </c>
      <c r="N1728" s="128" t="str">
        <f t="shared" si="64"/>
        <v>#VALUE!</v>
      </c>
      <c r="O1728" s="128" t="str">
        <f t="shared" si="65"/>
        <v>#VALUE!</v>
      </c>
      <c r="P1728" s="135" t="str">
        <f t="shared" si="12"/>
        <v>OPIOIDS</v>
      </c>
      <c r="Q1728" s="4" t="b">
        <v>0</v>
      </c>
      <c r="R1728" s="4" t="str">
        <f t="shared" si="54"/>
        <v>LOW</v>
      </c>
      <c r="S1728" s="3"/>
      <c r="T1728" s="136">
        <f t="shared" si="66"/>
        <v>44384</v>
      </c>
      <c r="U1728" s="4" t="str">
        <f t="shared" si="15"/>
        <v>DUE COMM</v>
      </c>
      <c r="V1728" s="4" t="str">
        <f t="shared" si="16"/>
        <v> </v>
      </c>
      <c r="W1728" s="123"/>
      <c r="X1728" s="123"/>
      <c r="Y1728" s="123"/>
      <c r="Z1728" s="123"/>
      <c r="AA1728" s="123"/>
      <c r="AB1728" s="123"/>
      <c r="AC1728" s="123"/>
      <c r="AD1728" s="123"/>
      <c r="AE1728" s="123"/>
    </row>
    <row r="1729">
      <c r="A1729" s="151">
        <v>15606.0</v>
      </c>
      <c r="B1729" s="134" t="s">
        <v>6590</v>
      </c>
      <c r="C1729" s="141" t="b">
        <v>1</v>
      </c>
      <c r="D1729" s="133">
        <v>44565.0</v>
      </c>
      <c r="E1729" s="128" t="str">
        <f t="shared" si="55"/>
        <v>#VALUE!</v>
      </c>
      <c r="F1729" s="134" t="str">
        <f t="shared" si="56"/>
        <v>OPI RX</v>
      </c>
      <c r="G1729" s="128" t="str">
        <f t="shared" si="57"/>
        <v>#VALUE!</v>
      </c>
      <c r="H1729" s="128" t="str">
        <f t="shared" si="58"/>
        <v>#VALUE!</v>
      </c>
      <c r="I1729" s="128" t="str">
        <f t="shared" si="59"/>
        <v>#VALUE!</v>
      </c>
      <c r="J1729" s="128" t="str">
        <f t="shared" si="60"/>
        <v>#VALUE!</v>
      </c>
      <c r="K1729" s="128" t="str">
        <f t="shared" si="61"/>
        <v>#VALUE!</v>
      </c>
      <c r="L1729" s="128" t="str">
        <f t="shared" si="62"/>
        <v>#VALUE!</v>
      </c>
      <c r="M1729" s="128" t="str">
        <f t="shared" si="63"/>
        <v>#VALUE!</v>
      </c>
      <c r="N1729" s="128" t="str">
        <f t="shared" si="64"/>
        <v>#VALUE!</v>
      </c>
      <c r="O1729" s="128" t="str">
        <f t="shared" si="65"/>
        <v>#VALUE!</v>
      </c>
      <c r="P1729" s="135" t="str">
        <f t="shared" si="12"/>
        <v>OPIOIDS</v>
      </c>
      <c r="Q1729" s="2" t="b">
        <v>1</v>
      </c>
      <c r="R1729" s="135" t="str">
        <f t="shared" si="54"/>
        <v>HIGH</v>
      </c>
      <c r="S1729" s="145">
        <v>44352.0</v>
      </c>
      <c r="T1729" s="136">
        <f t="shared" si="66"/>
        <v>44565</v>
      </c>
      <c r="U1729" s="4" t="str">
        <f t="shared" si="15"/>
        <v> </v>
      </c>
      <c r="V1729" s="4" t="str">
        <f t="shared" si="16"/>
        <v> </v>
      </c>
      <c r="W1729" s="123"/>
      <c r="X1729" s="123"/>
      <c r="Y1729" s="123"/>
      <c r="Z1729" s="123"/>
      <c r="AA1729" s="123"/>
      <c r="AB1729" s="123"/>
      <c r="AC1729" s="123"/>
      <c r="AD1729" s="123"/>
      <c r="AE1729" s="123"/>
    </row>
    <row r="1730">
      <c r="A1730" s="130">
        <v>15609.0</v>
      </c>
      <c r="B1730" s="131" t="s">
        <v>6485</v>
      </c>
      <c r="C1730" s="141" t="b">
        <v>1</v>
      </c>
      <c r="D1730" s="140">
        <v>44578.0</v>
      </c>
      <c r="E1730" s="128" t="str">
        <f t="shared" si="55"/>
        <v>#VALUE!</v>
      </c>
      <c r="F1730" s="128" t="str">
        <f t="shared" si="56"/>
        <v>#VALUE!</v>
      </c>
      <c r="G1730" s="134" t="str">
        <f t="shared" si="57"/>
        <v>OPI RX</v>
      </c>
      <c r="H1730" s="128" t="str">
        <f t="shared" si="58"/>
        <v>#VALUE!</v>
      </c>
      <c r="I1730" s="128" t="str">
        <f t="shared" si="59"/>
        <v>#VALUE!</v>
      </c>
      <c r="J1730" s="128" t="str">
        <f t="shared" si="60"/>
        <v>#VALUE!</v>
      </c>
      <c r="K1730" s="128" t="str">
        <f t="shared" si="61"/>
        <v>#VALUE!</v>
      </c>
      <c r="L1730" s="128" t="str">
        <f t="shared" si="62"/>
        <v>#VALUE!</v>
      </c>
      <c r="M1730" s="128" t="str">
        <f t="shared" si="63"/>
        <v>#VALUE!</v>
      </c>
      <c r="N1730" s="128" t="str">
        <f t="shared" si="64"/>
        <v>#VALUE!</v>
      </c>
      <c r="O1730" s="128" t="str">
        <f t="shared" si="65"/>
        <v>#VALUE!</v>
      </c>
      <c r="P1730" s="135" t="str">
        <f t="shared" si="12"/>
        <v>OPIOIDS</v>
      </c>
      <c r="Q1730" s="4" t="b">
        <v>0</v>
      </c>
      <c r="R1730" s="4" t="str">
        <f t="shared" si="54"/>
        <v>LOW</v>
      </c>
      <c r="S1730" s="3"/>
      <c r="T1730" s="136">
        <f t="shared" si="66"/>
        <v>44578</v>
      </c>
      <c r="U1730" s="4" t="str">
        <f t="shared" si="15"/>
        <v>DUE COMM</v>
      </c>
      <c r="V1730" s="4" t="str">
        <f t="shared" si="16"/>
        <v> </v>
      </c>
      <c r="W1730" s="123"/>
      <c r="X1730" s="123"/>
      <c r="Y1730" s="123"/>
      <c r="Z1730" s="123"/>
      <c r="AA1730" s="123"/>
      <c r="AB1730" s="123"/>
      <c r="AC1730" s="123"/>
      <c r="AD1730" s="123"/>
      <c r="AE1730" s="123"/>
    </row>
    <row r="1731">
      <c r="A1731" s="130">
        <v>15611.0</v>
      </c>
      <c r="B1731" s="134" t="s">
        <v>6604</v>
      </c>
      <c r="C1731" s="141" t="b">
        <v>1</v>
      </c>
      <c r="D1731" s="133">
        <v>44384.0</v>
      </c>
      <c r="E1731" s="128" t="str">
        <f t="shared" si="55"/>
        <v>#VALUE!</v>
      </c>
      <c r="F1731" s="134" t="str">
        <f t="shared" si="56"/>
        <v>OPI RX</v>
      </c>
      <c r="G1731" s="128" t="str">
        <f t="shared" si="57"/>
        <v>#VALUE!</v>
      </c>
      <c r="H1731" s="128" t="str">
        <f t="shared" si="58"/>
        <v>#VALUE!</v>
      </c>
      <c r="I1731" s="128" t="str">
        <f t="shared" si="59"/>
        <v>#VALUE!</v>
      </c>
      <c r="J1731" s="128" t="str">
        <f t="shared" si="60"/>
        <v>#VALUE!</v>
      </c>
      <c r="K1731" s="128" t="str">
        <f t="shared" si="61"/>
        <v>#VALUE!</v>
      </c>
      <c r="L1731" s="128" t="str">
        <f t="shared" si="62"/>
        <v>#VALUE!</v>
      </c>
      <c r="M1731" s="128" t="str">
        <f t="shared" si="63"/>
        <v>#VALUE!</v>
      </c>
      <c r="N1731" s="128" t="str">
        <f t="shared" si="64"/>
        <v>#VALUE!</v>
      </c>
      <c r="O1731" s="128" t="str">
        <f t="shared" si="65"/>
        <v>#VALUE!</v>
      </c>
      <c r="P1731" s="135" t="str">
        <f t="shared" si="12"/>
        <v>OPIOIDS</v>
      </c>
      <c r="Q1731" s="4" t="b">
        <v>0</v>
      </c>
      <c r="R1731" s="4" t="str">
        <f t="shared" si="54"/>
        <v>LOW</v>
      </c>
      <c r="S1731" s="3"/>
      <c r="T1731" s="136">
        <f t="shared" si="66"/>
        <v>44384</v>
      </c>
      <c r="U1731" s="4" t="str">
        <f t="shared" si="15"/>
        <v>DUE COMM</v>
      </c>
      <c r="V1731" s="4" t="str">
        <f t="shared" si="16"/>
        <v> </v>
      </c>
      <c r="W1731" s="123"/>
      <c r="X1731" s="123"/>
      <c r="Y1731" s="123"/>
      <c r="Z1731" s="123"/>
      <c r="AA1731" s="123"/>
      <c r="AB1731" s="123"/>
      <c r="AC1731" s="123"/>
      <c r="AD1731" s="123"/>
      <c r="AE1731" s="123"/>
    </row>
    <row r="1732">
      <c r="A1732" s="130">
        <v>15613.0</v>
      </c>
      <c r="B1732" s="131" t="s">
        <v>6973</v>
      </c>
      <c r="C1732" s="141" t="b">
        <v>1</v>
      </c>
      <c r="D1732" s="140">
        <v>44577.0</v>
      </c>
      <c r="E1732" s="128" t="str">
        <f t="shared" si="55"/>
        <v>#VALUE!</v>
      </c>
      <c r="F1732" s="134" t="str">
        <f t="shared" si="56"/>
        <v>OPI RX</v>
      </c>
      <c r="G1732" s="128" t="str">
        <f t="shared" si="57"/>
        <v>#VALUE!</v>
      </c>
      <c r="H1732" s="128" t="str">
        <f t="shared" si="58"/>
        <v>#VALUE!</v>
      </c>
      <c r="I1732" s="128" t="str">
        <f t="shared" si="59"/>
        <v>#VALUE!</v>
      </c>
      <c r="J1732" s="128" t="str">
        <f t="shared" si="60"/>
        <v>#VALUE!</v>
      </c>
      <c r="K1732" s="128" t="str">
        <f t="shared" si="61"/>
        <v>#VALUE!</v>
      </c>
      <c r="L1732" s="128" t="str">
        <f t="shared" si="62"/>
        <v>#VALUE!</v>
      </c>
      <c r="M1732" s="128" t="str">
        <f t="shared" si="63"/>
        <v>#VALUE!</v>
      </c>
      <c r="N1732" s="128" t="str">
        <f t="shared" si="64"/>
        <v>#VALUE!</v>
      </c>
      <c r="O1732" s="128" t="str">
        <f t="shared" si="65"/>
        <v>#VALUE!</v>
      </c>
      <c r="P1732" s="135" t="str">
        <f t="shared" si="12"/>
        <v>OPIOIDS</v>
      </c>
      <c r="Q1732" s="4" t="b">
        <v>0</v>
      </c>
      <c r="R1732" s="4" t="str">
        <f t="shared" si="54"/>
        <v>LOW</v>
      </c>
      <c r="S1732" s="3"/>
      <c r="T1732" s="136">
        <f t="shared" si="66"/>
        <v>44577</v>
      </c>
      <c r="U1732" s="4" t="str">
        <f t="shared" si="15"/>
        <v>DUE COMM</v>
      </c>
      <c r="V1732" s="4" t="str">
        <f t="shared" si="16"/>
        <v> </v>
      </c>
      <c r="W1732" s="123"/>
      <c r="X1732" s="123"/>
      <c r="Y1732" s="123"/>
      <c r="Z1732" s="123"/>
      <c r="AA1732" s="123"/>
      <c r="AB1732" s="123"/>
      <c r="AC1732" s="123"/>
      <c r="AD1732" s="123"/>
      <c r="AE1732" s="123"/>
    </row>
    <row r="1733">
      <c r="A1733" s="130">
        <v>15614.0</v>
      </c>
      <c r="B1733" s="131" t="s">
        <v>6853</v>
      </c>
      <c r="C1733" s="141" t="b">
        <v>1</v>
      </c>
      <c r="D1733" s="133">
        <v>44531.0</v>
      </c>
      <c r="E1733" s="128" t="str">
        <f t="shared" si="55"/>
        <v>#VALUE!</v>
      </c>
      <c r="F1733" s="134" t="str">
        <f t="shared" si="56"/>
        <v>OPI RX</v>
      </c>
      <c r="G1733" s="128" t="str">
        <f t="shared" si="57"/>
        <v>#VALUE!</v>
      </c>
      <c r="H1733" s="128" t="str">
        <f t="shared" si="58"/>
        <v>#VALUE!</v>
      </c>
      <c r="I1733" s="128" t="str">
        <f t="shared" si="59"/>
        <v>#VALUE!</v>
      </c>
      <c r="J1733" s="128" t="str">
        <f t="shared" si="60"/>
        <v>#VALUE!</v>
      </c>
      <c r="K1733" s="128" t="str">
        <f t="shared" si="61"/>
        <v>#VALUE!</v>
      </c>
      <c r="L1733" s="128" t="str">
        <f t="shared" si="62"/>
        <v>#VALUE!</v>
      </c>
      <c r="M1733" s="128" t="str">
        <f t="shared" si="63"/>
        <v>#VALUE!</v>
      </c>
      <c r="N1733" s="128" t="str">
        <f t="shared" si="64"/>
        <v>#VALUE!</v>
      </c>
      <c r="O1733" s="128" t="str">
        <f t="shared" si="65"/>
        <v>#VALUE!</v>
      </c>
      <c r="P1733" s="135" t="str">
        <f t="shared" si="12"/>
        <v>OPIOIDS</v>
      </c>
      <c r="Q1733" s="4" t="b">
        <v>0</v>
      </c>
      <c r="R1733" s="4" t="str">
        <f t="shared" si="54"/>
        <v>LOW</v>
      </c>
      <c r="S1733" s="3">
        <v>44389.0</v>
      </c>
      <c r="T1733" s="136">
        <f t="shared" si="66"/>
        <v>44531</v>
      </c>
      <c r="U1733" s="4" t="str">
        <f t="shared" si="15"/>
        <v> </v>
      </c>
      <c r="V1733" s="4" t="str">
        <f t="shared" si="16"/>
        <v> </v>
      </c>
      <c r="W1733" s="123"/>
      <c r="X1733" s="123"/>
      <c r="Y1733" s="123"/>
      <c r="Z1733" s="123"/>
      <c r="AA1733" s="123"/>
      <c r="AB1733" s="123"/>
      <c r="AC1733" s="123"/>
      <c r="AD1733" s="123"/>
      <c r="AE1733" s="123"/>
    </row>
    <row r="1734">
      <c r="A1734" s="130">
        <v>15616.0</v>
      </c>
      <c r="B1734" s="131" t="s">
        <v>6461</v>
      </c>
      <c r="C1734" s="141" t="b">
        <v>1</v>
      </c>
      <c r="D1734" s="133">
        <v>44393.0</v>
      </c>
      <c r="E1734" s="128" t="str">
        <f t="shared" si="55"/>
        <v>#VALUE!</v>
      </c>
      <c r="F1734" s="128" t="str">
        <f t="shared" si="56"/>
        <v>#VALUE!</v>
      </c>
      <c r="G1734" s="128" t="str">
        <f t="shared" si="57"/>
        <v>#VALUE!</v>
      </c>
      <c r="H1734" s="128" t="str">
        <f t="shared" si="58"/>
        <v>#VALUE!</v>
      </c>
      <c r="I1734" s="128" t="str">
        <f t="shared" si="59"/>
        <v>#VALUE!</v>
      </c>
      <c r="J1734" s="128" t="str">
        <f t="shared" si="60"/>
        <v>#VALUE!</v>
      </c>
      <c r="K1734" s="128" t="str">
        <f t="shared" si="61"/>
        <v>#VALUE!</v>
      </c>
      <c r="L1734" s="128" t="str">
        <f t="shared" si="62"/>
        <v>#VALUE!</v>
      </c>
      <c r="M1734" s="128" t="str">
        <f t="shared" si="63"/>
        <v>#VALUE!</v>
      </c>
      <c r="N1734" s="128" t="str">
        <f t="shared" si="64"/>
        <v>#VALUE!</v>
      </c>
      <c r="O1734" s="128" t="str">
        <f t="shared" si="65"/>
        <v>#VALUE!</v>
      </c>
      <c r="P1734" s="4" t="str">
        <f t="shared" si="12"/>
        <v>NO RX</v>
      </c>
      <c r="Q1734" s="4" t="b">
        <v>0</v>
      </c>
      <c r="R1734" s="4" t="str">
        <f t="shared" si="54"/>
        <v>LOW</v>
      </c>
      <c r="S1734" s="3"/>
      <c r="T1734" s="136">
        <f t="shared" si="66"/>
        <v>44393</v>
      </c>
      <c r="U1734" s="4" t="str">
        <f t="shared" si="15"/>
        <v>DUE COMM</v>
      </c>
      <c r="V1734" s="4" t="str">
        <f t="shared" si="16"/>
        <v> </v>
      </c>
      <c r="W1734" s="123"/>
      <c r="X1734" s="123"/>
      <c r="Y1734" s="123"/>
      <c r="Z1734" s="123"/>
      <c r="AA1734" s="123"/>
      <c r="AB1734" s="123"/>
      <c r="AC1734" s="123"/>
      <c r="AD1734" s="123"/>
      <c r="AE1734" s="123"/>
    </row>
    <row r="1735">
      <c r="A1735" s="130">
        <v>15617.0</v>
      </c>
      <c r="B1735" s="131" t="s">
        <v>6477</v>
      </c>
      <c r="C1735" s="141" t="b">
        <v>1</v>
      </c>
      <c r="D1735" s="133">
        <v>44405.0</v>
      </c>
      <c r="E1735" s="128" t="str">
        <f t="shared" si="55"/>
        <v>#VALUE!</v>
      </c>
      <c r="F1735" s="128" t="str">
        <f t="shared" si="56"/>
        <v>#VALUE!</v>
      </c>
      <c r="G1735" s="128" t="str">
        <f t="shared" si="57"/>
        <v>#VALUE!</v>
      </c>
      <c r="H1735" s="128" t="str">
        <f t="shared" si="58"/>
        <v>#VALUE!</v>
      </c>
      <c r="I1735" s="128" t="str">
        <f t="shared" si="59"/>
        <v>#VALUE!</v>
      </c>
      <c r="J1735" s="128" t="str">
        <f t="shared" si="60"/>
        <v>#VALUE!</v>
      </c>
      <c r="K1735" s="128" t="str">
        <f t="shared" si="61"/>
        <v>#VALUE!</v>
      </c>
      <c r="L1735" s="128" t="str">
        <f t="shared" si="62"/>
        <v>#VALUE!</v>
      </c>
      <c r="M1735" s="128" t="str">
        <f t="shared" si="63"/>
        <v>#VALUE!</v>
      </c>
      <c r="N1735" s="128" t="str">
        <f t="shared" si="64"/>
        <v>#VALUE!</v>
      </c>
      <c r="O1735" s="128" t="str">
        <f t="shared" si="65"/>
        <v>#VALUE!</v>
      </c>
      <c r="P1735" s="4" t="str">
        <f t="shared" si="12"/>
        <v>NO RX</v>
      </c>
      <c r="Q1735" s="4" t="b">
        <v>0</v>
      </c>
      <c r="R1735" s="4" t="str">
        <f t="shared" si="54"/>
        <v>LOW</v>
      </c>
      <c r="S1735" s="3"/>
      <c r="T1735" s="136">
        <f t="shared" si="66"/>
        <v>44405</v>
      </c>
      <c r="U1735" s="4" t="str">
        <f t="shared" si="15"/>
        <v>DUE COMM</v>
      </c>
      <c r="V1735" s="4" t="str">
        <f t="shared" si="16"/>
        <v> </v>
      </c>
      <c r="W1735" s="123"/>
      <c r="X1735" s="123"/>
      <c r="Y1735" s="123"/>
      <c r="Z1735" s="123"/>
      <c r="AA1735" s="123"/>
      <c r="AB1735" s="123"/>
      <c r="AC1735" s="123"/>
      <c r="AD1735" s="123"/>
      <c r="AE1735" s="123"/>
    </row>
    <row r="1736">
      <c r="A1736" s="151">
        <v>15619.0</v>
      </c>
      <c r="B1736" s="134" t="s">
        <v>7005</v>
      </c>
      <c r="C1736" s="141" t="b">
        <v>1</v>
      </c>
      <c r="D1736" s="133">
        <v>44530.0</v>
      </c>
      <c r="E1736" s="128" t="str">
        <f t="shared" si="55"/>
        <v>#VALUE!</v>
      </c>
      <c r="F1736" s="134" t="str">
        <f t="shared" si="56"/>
        <v>OPI RX</v>
      </c>
      <c r="G1736" s="128" t="str">
        <f t="shared" si="57"/>
        <v>#VALUE!</v>
      </c>
      <c r="H1736" s="128" t="str">
        <f t="shared" si="58"/>
        <v>#VALUE!</v>
      </c>
      <c r="I1736" s="128" t="str">
        <f t="shared" si="59"/>
        <v>#VALUE!</v>
      </c>
      <c r="J1736" s="128" t="str">
        <f t="shared" si="60"/>
        <v>#VALUE!</v>
      </c>
      <c r="K1736" s="128" t="str">
        <f t="shared" si="61"/>
        <v>#VALUE!</v>
      </c>
      <c r="L1736" s="128" t="str">
        <f t="shared" si="62"/>
        <v>#VALUE!</v>
      </c>
      <c r="M1736" s="128" t="str">
        <f t="shared" si="63"/>
        <v>#VALUE!</v>
      </c>
      <c r="N1736" s="128" t="str">
        <f t="shared" si="64"/>
        <v>#VALUE!</v>
      </c>
      <c r="O1736" s="128" t="str">
        <f t="shared" si="65"/>
        <v>#VALUE!</v>
      </c>
      <c r="P1736" s="135" t="str">
        <f t="shared" si="12"/>
        <v>OPIOIDS</v>
      </c>
      <c r="Q1736" s="4" t="b">
        <v>1</v>
      </c>
      <c r="R1736" s="135" t="str">
        <f t="shared" si="54"/>
        <v>HIGH</v>
      </c>
      <c r="S1736" s="3">
        <v>44383.0</v>
      </c>
      <c r="T1736" s="136">
        <f t="shared" si="66"/>
        <v>44530</v>
      </c>
      <c r="U1736" s="4" t="str">
        <f t="shared" si="15"/>
        <v> </v>
      </c>
      <c r="V1736" s="4" t="str">
        <f t="shared" si="16"/>
        <v> </v>
      </c>
      <c r="W1736" s="123"/>
      <c r="X1736" s="123"/>
      <c r="Y1736" s="123"/>
      <c r="Z1736" s="123"/>
      <c r="AA1736" s="123"/>
      <c r="AB1736" s="123"/>
      <c r="AC1736" s="123"/>
      <c r="AD1736" s="123"/>
      <c r="AE1736" s="123"/>
    </row>
    <row r="1737">
      <c r="A1737" s="151">
        <v>15620.0</v>
      </c>
      <c r="B1737" s="134" t="s">
        <v>6475</v>
      </c>
      <c r="C1737" s="141" t="b">
        <v>1</v>
      </c>
      <c r="D1737" s="133">
        <v>44393.0</v>
      </c>
      <c r="E1737" s="128" t="str">
        <f t="shared" si="55"/>
        <v>#VALUE!</v>
      </c>
      <c r="F1737" s="134" t="str">
        <f t="shared" si="56"/>
        <v>OPI RX</v>
      </c>
      <c r="G1737" s="128" t="str">
        <f t="shared" si="57"/>
        <v>#VALUE!</v>
      </c>
      <c r="H1737" s="128" t="str">
        <f t="shared" si="58"/>
        <v>#VALUE!</v>
      </c>
      <c r="I1737" s="128" t="str">
        <f t="shared" si="59"/>
        <v>#VALUE!</v>
      </c>
      <c r="J1737" s="128" t="str">
        <f t="shared" si="60"/>
        <v>#VALUE!</v>
      </c>
      <c r="K1737" s="128" t="str">
        <f t="shared" si="61"/>
        <v>#VALUE!</v>
      </c>
      <c r="L1737" s="128" t="str">
        <f t="shared" si="62"/>
        <v>#VALUE!</v>
      </c>
      <c r="M1737" s="128" t="str">
        <f t="shared" si="63"/>
        <v>#VALUE!</v>
      </c>
      <c r="N1737" s="128" t="str">
        <f t="shared" si="64"/>
        <v>#VALUE!</v>
      </c>
      <c r="O1737" s="128" t="str">
        <f t="shared" si="65"/>
        <v>#VALUE!</v>
      </c>
      <c r="P1737" s="135" t="str">
        <f t="shared" si="12"/>
        <v>OPIOIDS</v>
      </c>
      <c r="Q1737" s="4" t="b">
        <v>1</v>
      </c>
      <c r="R1737" s="135" t="str">
        <f t="shared" si="54"/>
        <v>HIGH</v>
      </c>
      <c r="S1737" s="3"/>
      <c r="T1737" s="136">
        <f t="shared" si="66"/>
        <v>44393</v>
      </c>
      <c r="U1737" s="4" t="str">
        <f t="shared" si="15"/>
        <v>DUE COMM</v>
      </c>
      <c r="V1737" s="4" t="str">
        <f t="shared" si="16"/>
        <v> </v>
      </c>
      <c r="W1737" s="123"/>
      <c r="X1737" s="123"/>
      <c r="Y1737" s="123"/>
      <c r="Z1737" s="123"/>
      <c r="AA1737" s="123"/>
      <c r="AB1737" s="123"/>
      <c r="AC1737" s="123"/>
      <c r="AD1737" s="123"/>
      <c r="AE1737" s="123"/>
    </row>
    <row r="1738">
      <c r="A1738" s="130">
        <v>15621.0</v>
      </c>
      <c r="B1738" s="134" t="s">
        <v>6617</v>
      </c>
      <c r="C1738" s="141" t="b">
        <v>1</v>
      </c>
      <c r="D1738" s="133">
        <v>44510.0</v>
      </c>
      <c r="E1738" s="128" t="str">
        <f t="shared" si="55"/>
        <v>#VALUE!</v>
      </c>
      <c r="F1738" s="134" t="str">
        <f t="shared" si="56"/>
        <v>OPI RX</v>
      </c>
      <c r="G1738" s="128" t="str">
        <f t="shared" si="57"/>
        <v>#VALUE!</v>
      </c>
      <c r="H1738" s="134" t="str">
        <f t="shared" si="58"/>
        <v>OPI RX</v>
      </c>
      <c r="I1738" s="128" t="str">
        <f t="shared" si="59"/>
        <v>#VALUE!</v>
      </c>
      <c r="J1738" s="128" t="str">
        <f t="shared" si="60"/>
        <v>#VALUE!</v>
      </c>
      <c r="K1738" s="128" t="str">
        <f t="shared" si="61"/>
        <v>#VALUE!</v>
      </c>
      <c r="L1738" s="128" t="str">
        <f t="shared" si="62"/>
        <v>#VALUE!</v>
      </c>
      <c r="M1738" s="128" t="str">
        <f t="shared" si="63"/>
        <v>#VALUE!</v>
      </c>
      <c r="N1738" s="128" t="str">
        <f t="shared" si="64"/>
        <v>#VALUE!</v>
      </c>
      <c r="O1738" s="128" t="str">
        <f t="shared" si="65"/>
        <v>#VALUE!</v>
      </c>
      <c r="P1738" s="135" t="str">
        <f t="shared" si="12"/>
        <v>OPIOIDS</v>
      </c>
      <c r="Q1738" s="4" t="b">
        <v>0</v>
      </c>
      <c r="R1738" s="4" t="str">
        <f t="shared" si="54"/>
        <v>LOW</v>
      </c>
      <c r="S1738" s="3">
        <v>44389.0</v>
      </c>
      <c r="T1738" s="136">
        <f t="shared" si="66"/>
        <v>44510</v>
      </c>
      <c r="U1738" s="4" t="str">
        <f t="shared" si="15"/>
        <v> </v>
      </c>
      <c r="V1738" s="4" t="str">
        <f t="shared" si="16"/>
        <v> </v>
      </c>
      <c r="W1738" s="123"/>
      <c r="X1738" s="123"/>
      <c r="Y1738" s="123"/>
      <c r="Z1738" s="123"/>
      <c r="AA1738" s="123"/>
      <c r="AB1738" s="123"/>
      <c r="AC1738" s="123"/>
      <c r="AD1738" s="123"/>
      <c r="AE1738" s="123"/>
    </row>
    <row r="1739">
      <c r="A1739" s="151">
        <v>15629.0</v>
      </c>
      <c r="B1739" s="134" t="s">
        <v>6491</v>
      </c>
      <c r="C1739" s="141" t="b">
        <v>1</v>
      </c>
      <c r="D1739" s="133">
        <v>44510.0</v>
      </c>
      <c r="E1739" s="128" t="str">
        <f t="shared" si="55"/>
        <v>#VALUE!</v>
      </c>
      <c r="F1739" s="134" t="str">
        <f t="shared" si="56"/>
        <v>OPI RX</v>
      </c>
      <c r="G1739" s="128" t="str">
        <f t="shared" si="57"/>
        <v>#VALUE!</v>
      </c>
      <c r="H1739" s="128" t="str">
        <f t="shared" si="58"/>
        <v>#VALUE!</v>
      </c>
      <c r="I1739" s="128" t="str">
        <f t="shared" si="59"/>
        <v>#VALUE!</v>
      </c>
      <c r="J1739" s="128" t="str">
        <f t="shared" si="60"/>
        <v>#VALUE!</v>
      </c>
      <c r="K1739" s="128" t="str">
        <f t="shared" si="61"/>
        <v>#VALUE!</v>
      </c>
      <c r="L1739" s="128" t="str">
        <f t="shared" si="62"/>
        <v>#VALUE!</v>
      </c>
      <c r="M1739" s="128" t="str">
        <f t="shared" si="63"/>
        <v>#VALUE!</v>
      </c>
      <c r="N1739" s="128" t="str">
        <f t="shared" si="64"/>
        <v>#VALUE!</v>
      </c>
      <c r="O1739" s="128" t="str">
        <f t="shared" si="65"/>
        <v>#VALUE!</v>
      </c>
      <c r="P1739" s="135" t="str">
        <f t="shared" si="12"/>
        <v>OPIOIDS</v>
      </c>
      <c r="Q1739" s="4" t="b">
        <v>0</v>
      </c>
      <c r="R1739" s="4" t="str">
        <f t="shared" si="54"/>
        <v>LOW</v>
      </c>
      <c r="S1739" s="3"/>
      <c r="T1739" s="136">
        <f t="shared" si="66"/>
        <v>44510</v>
      </c>
      <c r="U1739" s="4" t="str">
        <f t="shared" si="15"/>
        <v>DUE COMM</v>
      </c>
      <c r="V1739" s="4" t="str">
        <f t="shared" si="16"/>
        <v> </v>
      </c>
      <c r="W1739" s="123"/>
      <c r="X1739" s="123"/>
      <c r="Y1739" s="123"/>
      <c r="Z1739" s="123"/>
      <c r="AA1739" s="123"/>
      <c r="AB1739" s="123"/>
      <c r="AC1739" s="123"/>
      <c r="AD1739" s="123"/>
      <c r="AE1739" s="123"/>
    </row>
    <row r="1740">
      <c r="A1740" s="151">
        <v>15632.0</v>
      </c>
      <c r="B1740" s="131" t="s">
        <v>7006</v>
      </c>
      <c r="C1740" s="141" t="b">
        <v>1</v>
      </c>
      <c r="D1740" s="133">
        <v>44510.0</v>
      </c>
      <c r="E1740" s="128" t="str">
        <f t="shared" si="55"/>
        <v>#VALUE!</v>
      </c>
      <c r="F1740" s="128" t="str">
        <f t="shared" si="56"/>
        <v>#VALUE!</v>
      </c>
      <c r="G1740" s="128" t="str">
        <f t="shared" si="57"/>
        <v>#VALUE!</v>
      </c>
      <c r="H1740" s="128" t="str">
        <f t="shared" si="58"/>
        <v>#VALUE!</v>
      </c>
      <c r="I1740" s="128" t="str">
        <f t="shared" si="59"/>
        <v>#VALUE!</v>
      </c>
      <c r="J1740" s="128" t="str">
        <f t="shared" si="60"/>
        <v>#VALUE!</v>
      </c>
      <c r="K1740" s="128" t="str">
        <f t="shared" si="61"/>
        <v>#VALUE!</v>
      </c>
      <c r="L1740" s="128" t="str">
        <f t="shared" si="62"/>
        <v>#VALUE!</v>
      </c>
      <c r="M1740" s="128" t="str">
        <f t="shared" si="63"/>
        <v>#VALUE!</v>
      </c>
      <c r="N1740" s="128" t="str">
        <f t="shared" si="64"/>
        <v>#VALUE!</v>
      </c>
      <c r="O1740" s="128" t="str">
        <f t="shared" si="65"/>
        <v>#VALUE!</v>
      </c>
      <c r="P1740" s="4" t="str">
        <f t="shared" si="12"/>
        <v>NO RX</v>
      </c>
      <c r="Q1740" s="2" t="b">
        <v>1</v>
      </c>
      <c r="R1740" s="135" t="str">
        <f t="shared" si="54"/>
        <v>HIGH</v>
      </c>
      <c r="S1740" s="3">
        <v>44390.0</v>
      </c>
      <c r="T1740" s="136">
        <f t="shared" si="66"/>
        <v>44510</v>
      </c>
      <c r="U1740" s="4" t="str">
        <f t="shared" si="15"/>
        <v> </v>
      </c>
      <c r="V1740" s="4" t="str">
        <f t="shared" si="16"/>
        <v> </v>
      </c>
      <c r="W1740" s="123"/>
      <c r="X1740" s="123"/>
      <c r="Y1740" s="123"/>
      <c r="Z1740" s="123"/>
      <c r="AA1740" s="123"/>
      <c r="AB1740" s="123"/>
      <c r="AC1740" s="123"/>
      <c r="AD1740" s="123"/>
      <c r="AE1740" s="123"/>
    </row>
    <row r="1741">
      <c r="A1741" s="130">
        <v>15637.0</v>
      </c>
      <c r="B1741" s="131" t="s">
        <v>7007</v>
      </c>
      <c r="C1741" s="141" t="b">
        <v>1</v>
      </c>
      <c r="D1741" s="133">
        <v>44531.0</v>
      </c>
      <c r="E1741" s="128" t="str">
        <f t="shared" si="55"/>
        <v>#VALUE!</v>
      </c>
      <c r="F1741" s="134" t="str">
        <f t="shared" si="56"/>
        <v>OPI RX</v>
      </c>
      <c r="G1741" s="134" t="str">
        <f t="shared" si="57"/>
        <v>OPI RX</v>
      </c>
      <c r="H1741" s="128" t="str">
        <f t="shared" si="58"/>
        <v>#VALUE!</v>
      </c>
      <c r="I1741" s="128" t="str">
        <f t="shared" si="59"/>
        <v>#VALUE!</v>
      </c>
      <c r="J1741" s="128" t="str">
        <f t="shared" si="60"/>
        <v>#VALUE!</v>
      </c>
      <c r="K1741" s="128" t="str">
        <f t="shared" si="61"/>
        <v>#VALUE!</v>
      </c>
      <c r="L1741" s="128" t="str">
        <f t="shared" si="62"/>
        <v>#VALUE!</v>
      </c>
      <c r="M1741" s="128" t="str">
        <f t="shared" si="63"/>
        <v>#VALUE!</v>
      </c>
      <c r="N1741" s="128" t="str">
        <f t="shared" si="64"/>
        <v>#VALUE!</v>
      </c>
      <c r="O1741" s="128" t="str">
        <f t="shared" si="65"/>
        <v>#VALUE!</v>
      </c>
      <c r="P1741" s="135" t="str">
        <f t="shared" si="12"/>
        <v>OPIOIDS</v>
      </c>
      <c r="Q1741" s="2" t="b">
        <v>1</v>
      </c>
      <c r="R1741" s="135" t="str">
        <f t="shared" si="54"/>
        <v>HIGH</v>
      </c>
      <c r="S1741" s="3">
        <v>44390.0</v>
      </c>
      <c r="T1741" s="136">
        <f t="shared" si="66"/>
        <v>44531</v>
      </c>
      <c r="U1741" s="4" t="str">
        <f t="shared" si="15"/>
        <v> </v>
      </c>
      <c r="V1741" s="4" t="str">
        <f t="shared" si="16"/>
        <v> </v>
      </c>
      <c r="W1741" s="123"/>
      <c r="X1741" s="123"/>
      <c r="Y1741" s="123"/>
      <c r="Z1741" s="123"/>
      <c r="AA1741" s="123"/>
      <c r="AB1741" s="123"/>
      <c r="AC1741" s="123"/>
      <c r="AD1741" s="123"/>
      <c r="AE1741" s="123"/>
    </row>
    <row r="1742">
      <c r="A1742" s="130">
        <v>15639.0</v>
      </c>
      <c r="B1742" s="131" t="s">
        <v>6512</v>
      </c>
      <c r="C1742" s="141" t="b">
        <v>1</v>
      </c>
      <c r="D1742" s="133">
        <v>44539.0</v>
      </c>
      <c r="E1742" s="128" t="str">
        <f t="shared" si="55"/>
        <v>#VALUE!</v>
      </c>
      <c r="F1742" s="128" t="str">
        <f t="shared" si="56"/>
        <v>#VALUE!</v>
      </c>
      <c r="G1742" s="128" t="str">
        <f t="shared" si="57"/>
        <v>#VALUE!</v>
      </c>
      <c r="H1742" s="128" t="str">
        <f t="shared" si="58"/>
        <v>#VALUE!</v>
      </c>
      <c r="I1742" s="128" t="str">
        <f t="shared" si="59"/>
        <v>#VALUE!</v>
      </c>
      <c r="J1742" s="128" t="str">
        <f t="shared" si="60"/>
        <v>#VALUE!</v>
      </c>
      <c r="K1742" s="128" t="str">
        <f t="shared" si="61"/>
        <v>#VALUE!</v>
      </c>
      <c r="L1742" s="128" t="str">
        <f t="shared" si="62"/>
        <v>#VALUE!</v>
      </c>
      <c r="M1742" s="134" t="str">
        <f t="shared" si="63"/>
        <v>OPI RX</v>
      </c>
      <c r="N1742" s="128" t="str">
        <f t="shared" si="64"/>
        <v>#VALUE!</v>
      </c>
      <c r="O1742" s="128" t="str">
        <f t="shared" si="65"/>
        <v>#VALUE!</v>
      </c>
      <c r="P1742" s="135" t="str">
        <f t="shared" si="12"/>
        <v>OPIOIDS</v>
      </c>
      <c r="Q1742" s="4" t="b">
        <v>0</v>
      </c>
      <c r="R1742" s="4" t="str">
        <f t="shared" si="54"/>
        <v>LOW</v>
      </c>
      <c r="S1742" s="3">
        <v>44390.0</v>
      </c>
      <c r="T1742" s="136">
        <f t="shared" si="66"/>
        <v>44539</v>
      </c>
      <c r="U1742" s="4" t="str">
        <f t="shared" si="15"/>
        <v> </v>
      </c>
      <c r="V1742" s="4" t="str">
        <f t="shared" si="16"/>
        <v> </v>
      </c>
      <c r="W1742" s="123"/>
      <c r="X1742" s="123"/>
      <c r="Y1742" s="123"/>
      <c r="Z1742" s="123"/>
      <c r="AA1742" s="123"/>
      <c r="AB1742" s="123"/>
      <c r="AC1742" s="123"/>
      <c r="AD1742" s="123"/>
      <c r="AE1742" s="123"/>
    </row>
    <row r="1743">
      <c r="A1743" s="130">
        <v>15640.0</v>
      </c>
      <c r="B1743" s="131" t="s">
        <v>7008</v>
      </c>
      <c r="C1743" s="141" t="b">
        <v>1</v>
      </c>
      <c r="D1743" s="133">
        <v>44399.0</v>
      </c>
      <c r="E1743" s="128" t="str">
        <f t="shared" si="55"/>
        <v>#VALUE!</v>
      </c>
      <c r="F1743" s="134" t="str">
        <f t="shared" si="56"/>
        <v>OPI RX</v>
      </c>
      <c r="G1743" s="128" t="str">
        <f t="shared" si="57"/>
        <v>#VALUE!</v>
      </c>
      <c r="H1743" s="128" t="str">
        <f t="shared" si="58"/>
        <v>#VALUE!</v>
      </c>
      <c r="I1743" s="128" t="str">
        <f t="shared" si="59"/>
        <v>#VALUE!</v>
      </c>
      <c r="J1743" s="128" t="str">
        <f t="shared" si="60"/>
        <v>#VALUE!</v>
      </c>
      <c r="K1743" s="128" t="str">
        <f t="shared" si="61"/>
        <v>#VALUE!</v>
      </c>
      <c r="L1743" s="128" t="str">
        <f t="shared" si="62"/>
        <v>#VALUE!</v>
      </c>
      <c r="M1743" s="128" t="str">
        <f t="shared" si="63"/>
        <v>#VALUE!</v>
      </c>
      <c r="N1743" s="128" t="str">
        <f t="shared" si="64"/>
        <v>#VALUE!</v>
      </c>
      <c r="O1743" s="128" t="str">
        <f t="shared" si="65"/>
        <v>#VALUE!</v>
      </c>
      <c r="P1743" s="135" t="str">
        <f t="shared" si="12"/>
        <v>OPIOIDS</v>
      </c>
      <c r="Q1743" s="4" t="b">
        <v>0</v>
      </c>
      <c r="R1743" s="4" t="str">
        <f t="shared" si="54"/>
        <v>LOW</v>
      </c>
      <c r="S1743" s="3"/>
      <c r="T1743" s="136">
        <f t="shared" si="66"/>
        <v>44399</v>
      </c>
      <c r="U1743" s="4" t="str">
        <f t="shared" si="15"/>
        <v>DUE COMM</v>
      </c>
      <c r="V1743" s="4" t="str">
        <f t="shared" si="16"/>
        <v> </v>
      </c>
      <c r="W1743" s="123"/>
      <c r="X1743" s="123"/>
      <c r="Y1743" s="123"/>
      <c r="Z1743" s="123"/>
      <c r="AA1743" s="123"/>
      <c r="AB1743" s="123"/>
      <c r="AC1743" s="123"/>
      <c r="AD1743" s="123"/>
      <c r="AE1743" s="123"/>
    </row>
    <row r="1744">
      <c r="A1744" s="130">
        <v>15641.0</v>
      </c>
      <c r="B1744" s="55" t="s">
        <v>6526</v>
      </c>
      <c r="C1744" s="141" t="b">
        <v>1</v>
      </c>
      <c r="D1744" s="140">
        <v>44578.0</v>
      </c>
      <c r="E1744" s="134" t="str">
        <f t="shared" si="55"/>
        <v>OPI RX</v>
      </c>
      <c r="F1744" s="128" t="str">
        <f t="shared" si="56"/>
        <v>#VALUE!</v>
      </c>
      <c r="G1744" s="128" t="str">
        <f t="shared" si="57"/>
        <v>#VALUE!</v>
      </c>
      <c r="H1744" s="128" t="str">
        <f t="shared" si="58"/>
        <v>#VALUE!</v>
      </c>
      <c r="I1744" s="128" t="str">
        <f t="shared" si="59"/>
        <v>#VALUE!</v>
      </c>
      <c r="J1744" s="128" t="str">
        <f t="shared" si="60"/>
        <v>#VALUE!</v>
      </c>
      <c r="K1744" s="128" t="str">
        <f t="shared" si="61"/>
        <v>#VALUE!</v>
      </c>
      <c r="L1744" s="128" t="str">
        <f t="shared" si="62"/>
        <v>#VALUE!</v>
      </c>
      <c r="M1744" s="128" t="str">
        <f t="shared" si="63"/>
        <v>#VALUE!</v>
      </c>
      <c r="N1744" s="128" t="str">
        <f t="shared" si="64"/>
        <v>#VALUE!</v>
      </c>
      <c r="O1744" s="128" t="str">
        <f t="shared" si="65"/>
        <v>#VALUE!</v>
      </c>
      <c r="P1744" s="135" t="str">
        <f t="shared" si="12"/>
        <v>OPIOIDS</v>
      </c>
      <c r="Q1744" s="4" t="b">
        <v>0</v>
      </c>
      <c r="R1744" s="4" t="str">
        <f t="shared" si="54"/>
        <v>LOW</v>
      </c>
      <c r="S1744" s="3"/>
      <c r="T1744" s="136">
        <f t="shared" si="66"/>
        <v>44578</v>
      </c>
      <c r="U1744" s="4" t="str">
        <f t="shared" si="15"/>
        <v>DUE COMM</v>
      </c>
      <c r="V1744" s="4" t="str">
        <f t="shared" si="16"/>
        <v> </v>
      </c>
      <c r="W1744" s="123"/>
      <c r="X1744" s="123"/>
      <c r="Y1744" s="123"/>
      <c r="Z1744" s="123"/>
      <c r="AA1744" s="123"/>
      <c r="AB1744" s="123"/>
      <c r="AC1744" s="123"/>
      <c r="AD1744" s="123"/>
      <c r="AE1744" s="123"/>
    </row>
    <row r="1745">
      <c r="A1745" s="130">
        <v>15642.0</v>
      </c>
      <c r="B1745" s="134" t="s">
        <v>7009</v>
      </c>
      <c r="C1745" s="141" t="b">
        <v>1</v>
      </c>
      <c r="D1745" s="133">
        <v>44497.0</v>
      </c>
      <c r="E1745" s="128" t="str">
        <f t="shared" si="55"/>
        <v>#VALUE!</v>
      </c>
      <c r="F1745" s="134" t="str">
        <f t="shared" si="56"/>
        <v>OPI RX</v>
      </c>
      <c r="G1745" s="128" t="str">
        <f t="shared" si="57"/>
        <v>#VALUE!</v>
      </c>
      <c r="H1745" s="134" t="str">
        <f t="shared" si="58"/>
        <v>OPI RX</v>
      </c>
      <c r="I1745" s="128" t="str">
        <f t="shared" si="59"/>
        <v>#VALUE!</v>
      </c>
      <c r="J1745" s="128" t="str">
        <f t="shared" si="60"/>
        <v>#VALUE!</v>
      </c>
      <c r="K1745" s="128" t="str">
        <f t="shared" si="61"/>
        <v>#VALUE!</v>
      </c>
      <c r="L1745" s="128" t="str">
        <f t="shared" si="62"/>
        <v>#VALUE!</v>
      </c>
      <c r="M1745" s="128" t="str">
        <f t="shared" si="63"/>
        <v>#VALUE!</v>
      </c>
      <c r="N1745" s="128" t="str">
        <f t="shared" si="64"/>
        <v>#VALUE!</v>
      </c>
      <c r="O1745" s="128" t="str">
        <f t="shared" si="65"/>
        <v>#VALUE!</v>
      </c>
      <c r="P1745" s="135" t="str">
        <f t="shared" si="12"/>
        <v>OPIOIDS</v>
      </c>
      <c r="Q1745" s="4" t="b">
        <v>1</v>
      </c>
      <c r="R1745" s="135" t="str">
        <f t="shared" si="54"/>
        <v>HIGH</v>
      </c>
      <c r="S1745" s="3">
        <v>44396.0</v>
      </c>
      <c r="T1745" s="136">
        <f t="shared" si="66"/>
        <v>44497</v>
      </c>
      <c r="U1745" s="4" t="str">
        <f t="shared" si="15"/>
        <v> </v>
      </c>
      <c r="V1745" s="4" t="str">
        <f t="shared" si="16"/>
        <v> </v>
      </c>
      <c r="W1745" s="123"/>
      <c r="X1745" s="123"/>
      <c r="Y1745" s="123"/>
      <c r="Z1745" s="123"/>
      <c r="AA1745" s="123"/>
      <c r="AB1745" s="123"/>
      <c r="AC1745" s="123"/>
      <c r="AD1745" s="123"/>
      <c r="AE1745" s="123"/>
    </row>
    <row r="1746">
      <c r="A1746" s="151">
        <v>15643.0</v>
      </c>
      <c r="B1746" s="134" t="s">
        <v>7010</v>
      </c>
      <c r="C1746" s="141" t="b">
        <v>1</v>
      </c>
      <c r="D1746" s="133">
        <v>44495.0</v>
      </c>
      <c r="E1746" s="128" t="str">
        <f t="shared" si="55"/>
        <v>#VALUE!</v>
      </c>
      <c r="F1746" s="128" t="str">
        <f t="shared" si="56"/>
        <v>#VALUE!</v>
      </c>
      <c r="G1746" s="128" t="str">
        <f t="shared" si="57"/>
        <v>#VALUE!</v>
      </c>
      <c r="H1746" s="128" t="str">
        <f t="shared" si="58"/>
        <v>#VALUE!</v>
      </c>
      <c r="I1746" s="134" t="str">
        <f t="shared" si="59"/>
        <v>OPI RX</v>
      </c>
      <c r="J1746" s="128" t="str">
        <f t="shared" si="60"/>
        <v>#VALUE!</v>
      </c>
      <c r="K1746" s="128" t="str">
        <f t="shared" si="61"/>
        <v>#VALUE!</v>
      </c>
      <c r="L1746" s="128" t="str">
        <f t="shared" si="62"/>
        <v>#VALUE!</v>
      </c>
      <c r="M1746" s="128" t="str">
        <f t="shared" si="63"/>
        <v>#VALUE!</v>
      </c>
      <c r="N1746" s="128" t="str">
        <f t="shared" si="64"/>
        <v>#VALUE!</v>
      </c>
      <c r="O1746" s="128" t="str">
        <f t="shared" si="65"/>
        <v>#VALUE!</v>
      </c>
      <c r="P1746" s="135" t="str">
        <f t="shared" si="12"/>
        <v>OPIOIDS</v>
      </c>
      <c r="Q1746" s="2" t="b">
        <v>1</v>
      </c>
      <c r="R1746" s="135" t="str">
        <f t="shared" si="54"/>
        <v>HIGH</v>
      </c>
      <c r="S1746" s="3">
        <v>44363.0</v>
      </c>
      <c r="T1746" s="136">
        <f t="shared" si="66"/>
        <v>44495</v>
      </c>
      <c r="U1746" s="4" t="str">
        <f t="shared" si="15"/>
        <v> </v>
      </c>
      <c r="V1746" s="4" t="str">
        <f t="shared" si="16"/>
        <v> </v>
      </c>
      <c r="W1746" s="123"/>
      <c r="X1746" s="123"/>
      <c r="Y1746" s="123"/>
      <c r="Z1746" s="123"/>
      <c r="AA1746" s="123"/>
      <c r="AB1746" s="123"/>
      <c r="AC1746" s="123"/>
      <c r="AD1746" s="123"/>
      <c r="AE1746" s="123"/>
    </row>
    <row r="1747">
      <c r="A1747" s="130">
        <v>15644.0</v>
      </c>
      <c r="B1747" s="131" t="s">
        <v>6463</v>
      </c>
      <c r="C1747" s="141" t="b">
        <v>1</v>
      </c>
      <c r="D1747" s="140">
        <v>44577.0</v>
      </c>
      <c r="E1747" s="128" t="str">
        <f t="shared" si="55"/>
        <v>#VALUE!</v>
      </c>
      <c r="F1747" s="134" t="str">
        <f t="shared" si="56"/>
        <v>OPI RX</v>
      </c>
      <c r="G1747" s="128" t="str">
        <f t="shared" si="57"/>
        <v>#VALUE!</v>
      </c>
      <c r="H1747" s="128" t="str">
        <f t="shared" si="58"/>
        <v>#VALUE!</v>
      </c>
      <c r="I1747" s="128" t="str">
        <f t="shared" si="59"/>
        <v>#VALUE!</v>
      </c>
      <c r="J1747" s="128" t="str">
        <f t="shared" si="60"/>
        <v>#VALUE!</v>
      </c>
      <c r="K1747" s="128" t="str">
        <f t="shared" si="61"/>
        <v>#VALUE!</v>
      </c>
      <c r="L1747" s="128" t="str">
        <f t="shared" si="62"/>
        <v>#VALUE!</v>
      </c>
      <c r="M1747" s="128" t="str">
        <f t="shared" si="63"/>
        <v>#VALUE!</v>
      </c>
      <c r="N1747" s="128" t="str">
        <f t="shared" si="64"/>
        <v>#VALUE!</v>
      </c>
      <c r="O1747" s="128" t="str">
        <f t="shared" si="65"/>
        <v>#VALUE!</v>
      </c>
      <c r="P1747" s="135" t="str">
        <f t="shared" si="12"/>
        <v>OPIOIDS</v>
      </c>
      <c r="Q1747" s="4" t="b">
        <v>1</v>
      </c>
      <c r="R1747" s="135" t="str">
        <f t="shared" si="54"/>
        <v>HIGH</v>
      </c>
      <c r="S1747" s="3"/>
      <c r="T1747" s="136">
        <f t="shared" si="66"/>
        <v>44577</v>
      </c>
      <c r="U1747" s="4" t="str">
        <f t="shared" si="15"/>
        <v>DUE COMM</v>
      </c>
      <c r="V1747" s="4" t="str">
        <f t="shared" si="16"/>
        <v> </v>
      </c>
      <c r="W1747" s="123"/>
      <c r="X1747" s="123"/>
      <c r="Y1747" s="123"/>
      <c r="Z1747" s="123"/>
      <c r="AA1747" s="123"/>
      <c r="AB1747" s="123"/>
      <c r="AC1747" s="123"/>
      <c r="AD1747" s="123"/>
      <c r="AE1747" s="123"/>
    </row>
    <row r="1748">
      <c r="A1748" s="130">
        <v>15645.0</v>
      </c>
      <c r="B1748" s="134" t="s">
        <v>6912</v>
      </c>
      <c r="C1748" s="141" t="b">
        <v>1</v>
      </c>
      <c r="D1748" s="133">
        <v>44510.0</v>
      </c>
      <c r="E1748" s="128" t="str">
        <f t="shared" si="55"/>
        <v>#VALUE!</v>
      </c>
      <c r="F1748" s="128" t="str">
        <f t="shared" si="56"/>
        <v>#VALUE!</v>
      </c>
      <c r="G1748" s="128" t="str">
        <f t="shared" si="57"/>
        <v>#VALUE!</v>
      </c>
      <c r="H1748" s="128" t="str">
        <f t="shared" si="58"/>
        <v>#VALUE!</v>
      </c>
      <c r="I1748" s="128" t="str">
        <f t="shared" si="59"/>
        <v>#VALUE!</v>
      </c>
      <c r="J1748" s="128" t="str">
        <f t="shared" si="60"/>
        <v>#VALUE!</v>
      </c>
      <c r="K1748" s="128" t="str">
        <f t="shared" si="61"/>
        <v>#VALUE!</v>
      </c>
      <c r="L1748" s="128" t="str">
        <f t="shared" si="62"/>
        <v>#VALUE!</v>
      </c>
      <c r="M1748" s="128" t="str">
        <f t="shared" si="63"/>
        <v>#VALUE!</v>
      </c>
      <c r="N1748" s="128" t="str">
        <f t="shared" si="64"/>
        <v>#VALUE!</v>
      </c>
      <c r="O1748" s="128" t="str">
        <f t="shared" si="65"/>
        <v>#VALUE!</v>
      </c>
      <c r="P1748" s="4" t="str">
        <f t="shared" si="12"/>
        <v>NO RX</v>
      </c>
      <c r="Q1748" s="4" t="b">
        <v>0</v>
      </c>
      <c r="R1748" s="4" t="str">
        <f t="shared" si="54"/>
        <v>LOW</v>
      </c>
      <c r="S1748" s="3"/>
      <c r="T1748" s="136">
        <f t="shared" si="66"/>
        <v>44510</v>
      </c>
      <c r="U1748" s="4" t="str">
        <f t="shared" si="15"/>
        <v>DUE COMM</v>
      </c>
      <c r="V1748" s="4" t="str">
        <f t="shared" si="16"/>
        <v> </v>
      </c>
      <c r="W1748" s="123"/>
      <c r="X1748" s="123"/>
      <c r="Y1748" s="123"/>
      <c r="Z1748" s="123"/>
      <c r="AA1748" s="123"/>
      <c r="AB1748" s="123"/>
      <c r="AC1748" s="123"/>
      <c r="AD1748" s="123"/>
      <c r="AE1748" s="123"/>
    </row>
    <row r="1749">
      <c r="A1749" s="130">
        <v>15646.0</v>
      </c>
      <c r="B1749" s="131" t="s">
        <v>7011</v>
      </c>
      <c r="C1749" s="141" t="b">
        <v>1</v>
      </c>
      <c r="D1749" s="133">
        <v>44539.0</v>
      </c>
      <c r="E1749" s="128" t="str">
        <f t="shared" si="55"/>
        <v>#VALUE!</v>
      </c>
      <c r="F1749" s="128" t="str">
        <f t="shared" si="56"/>
        <v>#VALUE!</v>
      </c>
      <c r="G1749" s="128" t="str">
        <f t="shared" si="57"/>
        <v>#VALUE!</v>
      </c>
      <c r="H1749" s="128" t="str">
        <f t="shared" si="58"/>
        <v>#VALUE!</v>
      </c>
      <c r="I1749" s="128" t="str">
        <f t="shared" si="59"/>
        <v>#VALUE!</v>
      </c>
      <c r="J1749" s="128" t="str">
        <f t="shared" si="60"/>
        <v>#VALUE!</v>
      </c>
      <c r="K1749" s="128" t="str">
        <f t="shared" si="61"/>
        <v>#VALUE!</v>
      </c>
      <c r="L1749" s="128" t="str">
        <f t="shared" si="62"/>
        <v>#VALUE!</v>
      </c>
      <c r="M1749" s="134" t="str">
        <f t="shared" si="63"/>
        <v>OPI RX</v>
      </c>
      <c r="N1749" s="128" t="str">
        <f t="shared" si="64"/>
        <v>#VALUE!</v>
      </c>
      <c r="O1749" s="128" t="str">
        <f t="shared" si="65"/>
        <v>#VALUE!</v>
      </c>
      <c r="P1749" s="135" t="str">
        <f t="shared" si="12"/>
        <v>OPIOIDS</v>
      </c>
      <c r="Q1749" s="4" t="b">
        <v>1</v>
      </c>
      <c r="R1749" s="135" t="str">
        <f t="shared" si="54"/>
        <v>HIGH</v>
      </c>
      <c r="S1749" s="3">
        <v>44410.0</v>
      </c>
      <c r="T1749" s="136">
        <f t="shared" si="66"/>
        <v>44539</v>
      </c>
      <c r="U1749" s="4" t="str">
        <f t="shared" si="15"/>
        <v> </v>
      </c>
      <c r="V1749" s="4" t="str">
        <f t="shared" si="16"/>
        <v> </v>
      </c>
      <c r="W1749" s="123"/>
      <c r="X1749" s="123"/>
      <c r="Y1749" s="123"/>
      <c r="Z1749" s="123"/>
      <c r="AA1749" s="123"/>
      <c r="AB1749" s="123"/>
      <c r="AC1749" s="123"/>
      <c r="AD1749" s="123"/>
      <c r="AE1749" s="123"/>
    </row>
    <row r="1750">
      <c r="A1750" s="130">
        <v>15647.0</v>
      </c>
      <c r="B1750" s="131" t="s">
        <v>6486</v>
      </c>
      <c r="C1750" s="141" t="b">
        <v>1</v>
      </c>
      <c r="D1750" s="133">
        <v>44475.0</v>
      </c>
      <c r="E1750" s="128" t="str">
        <f t="shared" si="55"/>
        <v>#VALUE!</v>
      </c>
      <c r="F1750" s="128" t="str">
        <f t="shared" si="56"/>
        <v>#VALUE!</v>
      </c>
      <c r="G1750" s="128" t="str">
        <f t="shared" si="57"/>
        <v>#VALUE!</v>
      </c>
      <c r="H1750" s="128" t="str">
        <f t="shared" si="58"/>
        <v>#VALUE!</v>
      </c>
      <c r="I1750" s="128" t="str">
        <f t="shared" si="59"/>
        <v>#VALUE!</v>
      </c>
      <c r="J1750" s="128" t="str">
        <f t="shared" si="60"/>
        <v>#VALUE!</v>
      </c>
      <c r="K1750" s="128" t="str">
        <f t="shared" si="61"/>
        <v>#VALUE!</v>
      </c>
      <c r="L1750" s="128" t="str">
        <f t="shared" si="62"/>
        <v>#VALUE!</v>
      </c>
      <c r="M1750" s="134" t="str">
        <f t="shared" si="63"/>
        <v>OPI RX</v>
      </c>
      <c r="N1750" s="128" t="str">
        <f t="shared" si="64"/>
        <v>#VALUE!</v>
      </c>
      <c r="O1750" s="128" t="str">
        <f t="shared" si="65"/>
        <v>#VALUE!</v>
      </c>
      <c r="P1750" s="135" t="str">
        <f t="shared" si="12"/>
        <v>OPIOIDS</v>
      </c>
      <c r="Q1750" s="4" t="b">
        <v>0</v>
      </c>
      <c r="R1750" s="4" t="str">
        <f t="shared" si="54"/>
        <v>LOW</v>
      </c>
      <c r="S1750" s="3">
        <v>44354.0</v>
      </c>
      <c r="T1750" s="136">
        <f t="shared" si="66"/>
        <v>44475</v>
      </c>
      <c r="U1750" s="4" t="str">
        <f t="shared" si="15"/>
        <v> </v>
      </c>
      <c r="V1750" s="4" t="str">
        <f t="shared" si="16"/>
        <v> </v>
      </c>
      <c r="W1750" s="123"/>
      <c r="X1750" s="123"/>
      <c r="Y1750" s="123"/>
      <c r="Z1750" s="123"/>
      <c r="AA1750" s="123"/>
      <c r="AB1750" s="123"/>
      <c r="AC1750" s="123"/>
      <c r="AD1750" s="123"/>
      <c r="AE1750" s="123"/>
    </row>
    <row r="1751">
      <c r="A1751" s="151">
        <v>15652.0</v>
      </c>
      <c r="B1751" s="134" t="s">
        <v>6460</v>
      </c>
      <c r="C1751" s="141" t="b">
        <v>1</v>
      </c>
      <c r="D1751" s="133">
        <v>44529.0</v>
      </c>
      <c r="E1751" s="128" t="str">
        <f t="shared" si="55"/>
        <v>#VALUE!</v>
      </c>
      <c r="F1751" s="128" t="str">
        <f t="shared" si="56"/>
        <v>#VALUE!</v>
      </c>
      <c r="G1751" s="128" t="str">
        <f t="shared" si="57"/>
        <v>#VALUE!</v>
      </c>
      <c r="H1751" s="128" t="str">
        <f t="shared" si="58"/>
        <v>#VALUE!</v>
      </c>
      <c r="I1751" s="128" t="str">
        <f t="shared" si="59"/>
        <v>#VALUE!</v>
      </c>
      <c r="J1751" s="128" t="str">
        <f t="shared" si="60"/>
        <v>#VALUE!</v>
      </c>
      <c r="K1751" s="128" t="str">
        <f t="shared" si="61"/>
        <v>#VALUE!</v>
      </c>
      <c r="L1751" s="128" t="str">
        <f t="shared" si="62"/>
        <v>#VALUE!</v>
      </c>
      <c r="M1751" s="128" t="str">
        <f t="shared" si="63"/>
        <v>#VALUE!</v>
      </c>
      <c r="N1751" s="128" t="str">
        <f t="shared" si="64"/>
        <v>#VALUE!</v>
      </c>
      <c r="O1751" s="128" t="str">
        <f t="shared" si="65"/>
        <v>#VALUE!</v>
      </c>
      <c r="P1751" s="4" t="str">
        <f t="shared" si="12"/>
        <v>NO RX</v>
      </c>
      <c r="Q1751" s="2" t="b">
        <v>0</v>
      </c>
      <c r="R1751" s="4" t="str">
        <f t="shared" si="54"/>
        <v>LOW</v>
      </c>
      <c r="S1751" s="3">
        <v>44495.0</v>
      </c>
      <c r="T1751" s="136">
        <f t="shared" si="66"/>
        <v>44529</v>
      </c>
      <c r="U1751" s="4" t="str">
        <f t="shared" si="15"/>
        <v> </v>
      </c>
      <c r="V1751" s="4" t="str">
        <f t="shared" si="16"/>
        <v> </v>
      </c>
      <c r="W1751" s="123"/>
      <c r="X1751" s="123"/>
      <c r="Y1751" s="123"/>
      <c r="Z1751" s="123"/>
      <c r="AA1751" s="123"/>
      <c r="AB1751" s="123"/>
      <c r="AC1751" s="123"/>
      <c r="AD1751" s="123"/>
      <c r="AE1751" s="123"/>
    </row>
    <row r="1752">
      <c r="A1752" s="130">
        <v>15654.0</v>
      </c>
      <c r="B1752" s="131" t="s">
        <v>6461</v>
      </c>
      <c r="C1752" s="141" t="b">
        <v>1</v>
      </c>
      <c r="D1752" s="133">
        <v>44447.0</v>
      </c>
      <c r="E1752" s="128" t="str">
        <f t="shared" si="55"/>
        <v>#VALUE!</v>
      </c>
      <c r="F1752" s="128" t="str">
        <f t="shared" si="56"/>
        <v>#VALUE!</v>
      </c>
      <c r="G1752" s="128" t="str">
        <f t="shared" si="57"/>
        <v>#VALUE!</v>
      </c>
      <c r="H1752" s="128" t="str">
        <f t="shared" si="58"/>
        <v>#VALUE!</v>
      </c>
      <c r="I1752" s="128" t="str">
        <f t="shared" si="59"/>
        <v>#VALUE!</v>
      </c>
      <c r="J1752" s="128" t="str">
        <f t="shared" si="60"/>
        <v>#VALUE!</v>
      </c>
      <c r="K1752" s="128" t="str">
        <f t="shared" si="61"/>
        <v>#VALUE!</v>
      </c>
      <c r="L1752" s="128" t="str">
        <f t="shared" si="62"/>
        <v>#VALUE!</v>
      </c>
      <c r="M1752" s="128" t="str">
        <f t="shared" si="63"/>
        <v>#VALUE!</v>
      </c>
      <c r="N1752" s="128" t="str">
        <f t="shared" si="64"/>
        <v>#VALUE!</v>
      </c>
      <c r="O1752" s="128" t="str">
        <f t="shared" si="65"/>
        <v>#VALUE!</v>
      </c>
      <c r="P1752" s="4" t="str">
        <f t="shared" si="12"/>
        <v>NO RX</v>
      </c>
      <c r="Q1752" s="4" t="b">
        <v>0</v>
      </c>
      <c r="R1752" s="4" t="str">
        <f t="shared" si="54"/>
        <v>LOW</v>
      </c>
      <c r="S1752" s="3"/>
      <c r="T1752" s="136">
        <f t="shared" si="66"/>
        <v>44447</v>
      </c>
      <c r="U1752" s="4" t="str">
        <f t="shared" si="15"/>
        <v>DUE COMM</v>
      </c>
      <c r="V1752" s="4" t="str">
        <f t="shared" si="16"/>
        <v> </v>
      </c>
      <c r="W1752" s="123"/>
      <c r="X1752" s="123"/>
      <c r="Y1752" s="123"/>
      <c r="Z1752" s="123"/>
      <c r="AA1752" s="123"/>
      <c r="AB1752" s="123"/>
      <c r="AC1752" s="123"/>
      <c r="AD1752" s="123"/>
      <c r="AE1752" s="123"/>
    </row>
    <row r="1753">
      <c r="A1753" s="151">
        <v>15657.0</v>
      </c>
      <c r="B1753" s="134" t="s">
        <v>6476</v>
      </c>
      <c r="C1753" s="141" t="b">
        <v>1</v>
      </c>
      <c r="D1753" s="133">
        <v>44466.0</v>
      </c>
      <c r="E1753" s="128" t="str">
        <f t="shared" si="55"/>
        <v>#VALUE!</v>
      </c>
      <c r="F1753" s="128" t="str">
        <f t="shared" si="56"/>
        <v>#VALUE!</v>
      </c>
      <c r="G1753" s="134" t="str">
        <f t="shared" si="57"/>
        <v>OPI RX</v>
      </c>
      <c r="H1753" s="128" t="str">
        <f t="shared" si="58"/>
        <v>#VALUE!</v>
      </c>
      <c r="I1753" s="128" t="str">
        <f t="shared" si="59"/>
        <v>#VALUE!</v>
      </c>
      <c r="J1753" s="128" t="str">
        <f t="shared" si="60"/>
        <v>#VALUE!</v>
      </c>
      <c r="K1753" s="128" t="str">
        <f t="shared" si="61"/>
        <v>#VALUE!</v>
      </c>
      <c r="L1753" s="128" t="str">
        <f t="shared" si="62"/>
        <v>#VALUE!</v>
      </c>
      <c r="M1753" s="128" t="str">
        <f t="shared" si="63"/>
        <v>#VALUE!</v>
      </c>
      <c r="N1753" s="128" t="str">
        <f t="shared" si="64"/>
        <v>#VALUE!</v>
      </c>
      <c r="O1753" s="128" t="str">
        <f t="shared" si="65"/>
        <v>#VALUE!</v>
      </c>
      <c r="P1753" s="135" t="str">
        <f t="shared" si="12"/>
        <v>OPIOIDS</v>
      </c>
      <c r="Q1753" s="4" t="b">
        <v>1</v>
      </c>
      <c r="R1753" s="135" t="str">
        <f t="shared" si="54"/>
        <v>HIGH</v>
      </c>
      <c r="S1753" s="3"/>
      <c r="T1753" s="136">
        <f t="shared" si="66"/>
        <v>44466</v>
      </c>
      <c r="U1753" s="4" t="str">
        <f t="shared" si="15"/>
        <v>DUE COMM</v>
      </c>
      <c r="V1753" s="4" t="str">
        <f t="shared" si="16"/>
        <v> </v>
      </c>
      <c r="W1753" s="123"/>
      <c r="X1753" s="123"/>
      <c r="Y1753" s="123"/>
      <c r="Z1753" s="123"/>
      <c r="AA1753" s="123"/>
      <c r="AB1753" s="123"/>
      <c r="AC1753" s="123"/>
      <c r="AD1753" s="123"/>
      <c r="AE1753" s="123"/>
    </row>
    <row r="1754">
      <c r="A1754" s="151">
        <v>15658.0</v>
      </c>
      <c r="B1754" s="134" t="s">
        <v>6461</v>
      </c>
      <c r="C1754" s="141" t="b">
        <v>1</v>
      </c>
      <c r="D1754" s="133">
        <v>44384.0</v>
      </c>
      <c r="E1754" s="128" t="str">
        <f t="shared" si="55"/>
        <v>#VALUE!</v>
      </c>
      <c r="F1754" s="128" t="str">
        <f t="shared" si="56"/>
        <v>#VALUE!</v>
      </c>
      <c r="G1754" s="128" t="str">
        <f t="shared" si="57"/>
        <v>#VALUE!</v>
      </c>
      <c r="H1754" s="128" t="str">
        <f t="shared" si="58"/>
        <v>#VALUE!</v>
      </c>
      <c r="I1754" s="128" t="str">
        <f t="shared" si="59"/>
        <v>#VALUE!</v>
      </c>
      <c r="J1754" s="128" t="str">
        <f t="shared" si="60"/>
        <v>#VALUE!</v>
      </c>
      <c r="K1754" s="128" t="str">
        <f t="shared" si="61"/>
        <v>#VALUE!</v>
      </c>
      <c r="L1754" s="128" t="str">
        <f t="shared" si="62"/>
        <v>#VALUE!</v>
      </c>
      <c r="M1754" s="128" t="str">
        <f t="shared" si="63"/>
        <v>#VALUE!</v>
      </c>
      <c r="N1754" s="128" t="str">
        <f t="shared" si="64"/>
        <v>#VALUE!</v>
      </c>
      <c r="O1754" s="128" t="str">
        <f t="shared" si="65"/>
        <v>#VALUE!</v>
      </c>
      <c r="P1754" s="4" t="str">
        <f t="shared" si="12"/>
        <v>NO RX</v>
      </c>
      <c r="Q1754" s="2" t="b">
        <v>0</v>
      </c>
      <c r="R1754" s="4" t="str">
        <f t="shared" si="54"/>
        <v>LOW</v>
      </c>
      <c r="S1754" s="3"/>
      <c r="T1754" s="136">
        <f t="shared" si="66"/>
        <v>44384</v>
      </c>
      <c r="U1754" s="4" t="str">
        <f t="shared" si="15"/>
        <v>DUE COMM</v>
      </c>
      <c r="V1754" s="4" t="str">
        <f t="shared" si="16"/>
        <v> </v>
      </c>
      <c r="W1754" s="123"/>
      <c r="X1754" s="123"/>
      <c r="Y1754" s="123"/>
      <c r="Z1754" s="123"/>
      <c r="AA1754" s="123"/>
      <c r="AB1754" s="123"/>
      <c r="AC1754" s="123"/>
      <c r="AD1754" s="123"/>
      <c r="AE1754" s="123"/>
    </row>
    <row r="1755">
      <c r="A1755" s="130">
        <v>15659.0</v>
      </c>
      <c r="B1755" s="134" t="s">
        <v>6481</v>
      </c>
      <c r="C1755" s="141" t="b">
        <v>1</v>
      </c>
      <c r="D1755" s="133">
        <v>44559.0</v>
      </c>
      <c r="E1755" s="134" t="str">
        <f t="shared" si="55"/>
        <v>OPI RX</v>
      </c>
      <c r="F1755" s="128" t="str">
        <f t="shared" si="56"/>
        <v>#VALUE!</v>
      </c>
      <c r="G1755" s="128" t="str">
        <f t="shared" si="57"/>
        <v>#VALUE!</v>
      </c>
      <c r="H1755" s="128" t="str">
        <f t="shared" si="58"/>
        <v>#VALUE!</v>
      </c>
      <c r="I1755" s="128" t="str">
        <f t="shared" si="59"/>
        <v>#VALUE!</v>
      </c>
      <c r="J1755" s="128" t="str">
        <f t="shared" si="60"/>
        <v>#VALUE!</v>
      </c>
      <c r="K1755" s="128" t="str">
        <f t="shared" si="61"/>
        <v>#VALUE!</v>
      </c>
      <c r="L1755" s="128" t="str">
        <f t="shared" si="62"/>
        <v>#VALUE!</v>
      </c>
      <c r="M1755" s="128" t="str">
        <f t="shared" si="63"/>
        <v>#VALUE!</v>
      </c>
      <c r="N1755" s="128" t="str">
        <f t="shared" si="64"/>
        <v>#VALUE!</v>
      </c>
      <c r="O1755" s="128" t="str">
        <f t="shared" si="65"/>
        <v>#VALUE!</v>
      </c>
      <c r="P1755" s="135" t="str">
        <f t="shared" si="12"/>
        <v>OPIOIDS</v>
      </c>
      <c r="Q1755" s="4" t="b">
        <v>0</v>
      </c>
      <c r="R1755" s="4" t="str">
        <f t="shared" si="54"/>
        <v>LOW</v>
      </c>
      <c r="S1755" s="3">
        <v>44373.0</v>
      </c>
      <c r="T1755" s="136">
        <f t="shared" si="66"/>
        <v>44559</v>
      </c>
      <c r="U1755" s="4" t="str">
        <f t="shared" si="15"/>
        <v> </v>
      </c>
      <c r="V1755" s="4" t="str">
        <f t="shared" si="16"/>
        <v> </v>
      </c>
      <c r="W1755" s="123"/>
      <c r="X1755" s="123"/>
      <c r="Y1755" s="123"/>
      <c r="Z1755" s="123"/>
      <c r="AA1755" s="123"/>
      <c r="AB1755" s="123"/>
      <c r="AC1755" s="123"/>
      <c r="AD1755" s="123"/>
      <c r="AE1755" s="123"/>
    </row>
    <row r="1756">
      <c r="A1756" s="130">
        <v>15664.0</v>
      </c>
      <c r="B1756" s="131" t="s">
        <v>7012</v>
      </c>
      <c r="C1756" s="141" t="b">
        <v>1</v>
      </c>
      <c r="D1756" s="133">
        <v>44530.0</v>
      </c>
      <c r="E1756" s="128" t="str">
        <f t="shared" si="55"/>
        <v>#VALUE!</v>
      </c>
      <c r="F1756" s="128" t="str">
        <f t="shared" si="56"/>
        <v>#VALUE!</v>
      </c>
      <c r="G1756" s="134" t="str">
        <f t="shared" si="57"/>
        <v>OPI RX</v>
      </c>
      <c r="H1756" s="134" t="str">
        <f t="shared" si="58"/>
        <v>OPI RX</v>
      </c>
      <c r="I1756" s="128" t="str">
        <f t="shared" si="59"/>
        <v>#VALUE!</v>
      </c>
      <c r="J1756" s="128" t="str">
        <f t="shared" si="60"/>
        <v>#VALUE!</v>
      </c>
      <c r="K1756" s="128" t="str">
        <f t="shared" si="61"/>
        <v>#VALUE!</v>
      </c>
      <c r="L1756" s="128" t="str">
        <f t="shared" si="62"/>
        <v>#VALUE!</v>
      </c>
      <c r="M1756" s="128" t="str">
        <f t="shared" si="63"/>
        <v>#VALUE!</v>
      </c>
      <c r="N1756" s="128" t="str">
        <f t="shared" si="64"/>
        <v>#VALUE!</v>
      </c>
      <c r="O1756" s="128" t="str">
        <f t="shared" si="65"/>
        <v>#VALUE!</v>
      </c>
      <c r="P1756" s="135" t="str">
        <f t="shared" si="12"/>
        <v>OPIOIDS</v>
      </c>
      <c r="Q1756" s="4" t="b">
        <v>0</v>
      </c>
      <c r="R1756" s="4" t="str">
        <f t="shared" si="54"/>
        <v>LOW</v>
      </c>
      <c r="S1756" s="3">
        <v>44391.0</v>
      </c>
      <c r="T1756" s="136">
        <f t="shared" si="66"/>
        <v>44530</v>
      </c>
      <c r="U1756" s="4" t="str">
        <f t="shared" si="15"/>
        <v> </v>
      </c>
      <c r="V1756" s="4" t="str">
        <f t="shared" si="16"/>
        <v> </v>
      </c>
      <c r="W1756" s="123"/>
      <c r="X1756" s="123"/>
      <c r="Y1756" s="123"/>
      <c r="Z1756" s="123"/>
      <c r="AA1756" s="123"/>
      <c r="AB1756" s="123"/>
      <c r="AC1756" s="123"/>
      <c r="AD1756" s="123"/>
      <c r="AE1756" s="123"/>
    </row>
    <row r="1757">
      <c r="A1757" s="130">
        <v>15665.0</v>
      </c>
      <c r="B1757" s="131" t="s">
        <v>7013</v>
      </c>
      <c r="C1757" s="141" t="b">
        <v>1</v>
      </c>
      <c r="D1757" s="133">
        <v>44454.0</v>
      </c>
      <c r="E1757" s="128" t="str">
        <f t="shared" si="55"/>
        <v>#VALUE!</v>
      </c>
      <c r="F1757" s="128" t="str">
        <f t="shared" si="56"/>
        <v>#VALUE!</v>
      </c>
      <c r="G1757" s="134" t="str">
        <f t="shared" si="57"/>
        <v>OPI RX</v>
      </c>
      <c r="H1757" s="128" t="str">
        <f t="shared" si="58"/>
        <v>#VALUE!</v>
      </c>
      <c r="I1757" s="128" t="str">
        <f t="shared" si="59"/>
        <v>#VALUE!</v>
      </c>
      <c r="J1757" s="128" t="str">
        <f t="shared" si="60"/>
        <v>#VALUE!</v>
      </c>
      <c r="K1757" s="128" t="str">
        <f t="shared" si="61"/>
        <v>#VALUE!</v>
      </c>
      <c r="L1757" s="128" t="str">
        <f t="shared" si="62"/>
        <v>#VALUE!</v>
      </c>
      <c r="M1757" s="128" t="str">
        <f t="shared" si="63"/>
        <v>#VALUE!</v>
      </c>
      <c r="N1757" s="128" t="str">
        <f t="shared" si="64"/>
        <v>#VALUE!</v>
      </c>
      <c r="O1757" s="128" t="str">
        <f t="shared" si="65"/>
        <v>#VALUE!</v>
      </c>
      <c r="P1757" s="135" t="str">
        <f t="shared" si="12"/>
        <v>OPIOIDS</v>
      </c>
      <c r="Q1757" s="4" t="b">
        <v>0</v>
      </c>
      <c r="R1757" s="4" t="str">
        <f t="shared" si="54"/>
        <v>LOW</v>
      </c>
      <c r="S1757" s="3"/>
      <c r="T1757" s="136">
        <f t="shared" si="66"/>
        <v>44454</v>
      </c>
      <c r="U1757" s="4" t="str">
        <f t="shared" si="15"/>
        <v>DUE COMM</v>
      </c>
      <c r="V1757" s="4" t="str">
        <f t="shared" si="16"/>
        <v> </v>
      </c>
      <c r="W1757" s="123"/>
      <c r="X1757" s="123"/>
      <c r="Y1757" s="123"/>
      <c r="Z1757" s="123"/>
      <c r="AA1757" s="123"/>
      <c r="AB1757" s="123"/>
      <c r="AC1757" s="123"/>
      <c r="AD1757" s="123"/>
      <c r="AE1757" s="123"/>
    </row>
    <row r="1758">
      <c r="A1758" s="130">
        <v>15666.0</v>
      </c>
      <c r="B1758" s="131" t="s">
        <v>6463</v>
      </c>
      <c r="C1758" s="141" t="b">
        <v>1</v>
      </c>
      <c r="D1758" s="133">
        <v>44454.0</v>
      </c>
      <c r="E1758" s="128" t="str">
        <f t="shared" si="55"/>
        <v>#VALUE!</v>
      </c>
      <c r="F1758" s="134" t="str">
        <f t="shared" si="56"/>
        <v>OPI RX</v>
      </c>
      <c r="G1758" s="128" t="str">
        <f t="shared" si="57"/>
        <v>#VALUE!</v>
      </c>
      <c r="H1758" s="128" t="str">
        <f t="shared" si="58"/>
        <v>#VALUE!</v>
      </c>
      <c r="I1758" s="128" t="str">
        <f t="shared" si="59"/>
        <v>#VALUE!</v>
      </c>
      <c r="J1758" s="128" t="str">
        <f t="shared" si="60"/>
        <v>#VALUE!</v>
      </c>
      <c r="K1758" s="128" t="str">
        <f t="shared" si="61"/>
        <v>#VALUE!</v>
      </c>
      <c r="L1758" s="128" t="str">
        <f t="shared" si="62"/>
        <v>#VALUE!</v>
      </c>
      <c r="M1758" s="128" t="str">
        <f t="shared" si="63"/>
        <v>#VALUE!</v>
      </c>
      <c r="N1758" s="128" t="str">
        <f t="shared" si="64"/>
        <v>#VALUE!</v>
      </c>
      <c r="O1758" s="128" t="str">
        <f t="shared" si="65"/>
        <v>#VALUE!</v>
      </c>
      <c r="P1758" s="135" t="str">
        <f t="shared" si="12"/>
        <v>OPIOIDS</v>
      </c>
      <c r="Q1758" s="4" t="b">
        <v>0</v>
      </c>
      <c r="R1758" s="4" t="str">
        <f t="shared" si="54"/>
        <v>LOW</v>
      </c>
      <c r="S1758" s="3"/>
      <c r="T1758" s="136">
        <f t="shared" si="66"/>
        <v>44454</v>
      </c>
      <c r="U1758" s="4" t="str">
        <f t="shared" si="15"/>
        <v>DUE COMM</v>
      </c>
      <c r="V1758" s="4" t="str">
        <f t="shared" si="16"/>
        <v> </v>
      </c>
      <c r="W1758" s="123"/>
      <c r="X1758" s="123"/>
      <c r="Y1758" s="123"/>
      <c r="Z1758" s="123"/>
      <c r="AA1758" s="123"/>
      <c r="AB1758" s="123"/>
      <c r="AC1758" s="123"/>
      <c r="AD1758" s="123"/>
      <c r="AE1758" s="123"/>
    </row>
    <row r="1759">
      <c r="A1759" s="130">
        <v>15667.0</v>
      </c>
      <c r="B1759" s="55" t="s">
        <v>6717</v>
      </c>
      <c r="C1759" s="141" t="b">
        <v>1</v>
      </c>
      <c r="D1759" s="140">
        <v>44577.0</v>
      </c>
      <c r="E1759" s="128" t="str">
        <f t="shared" si="55"/>
        <v>OPI RX</v>
      </c>
      <c r="F1759" s="128" t="str">
        <f t="shared" si="56"/>
        <v>#VALUE!</v>
      </c>
      <c r="G1759" s="128" t="str">
        <f t="shared" si="57"/>
        <v>#VALUE!</v>
      </c>
      <c r="H1759" s="128" t="str">
        <f t="shared" si="58"/>
        <v>#VALUE!</v>
      </c>
      <c r="I1759" s="128" t="str">
        <f t="shared" si="59"/>
        <v>#VALUE!</v>
      </c>
      <c r="J1759" s="128" t="str">
        <f t="shared" si="60"/>
        <v>#VALUE!</v>
      </c>
      <c r="K1759" s="128" t="str">
        <f t="shared" si="61"/>
        <v>#VALUE!</v>
      </c>
      <c r="L1759" s="128" t="str">
        <f t="shared" si="62"/>
        <v>#VALUE!</v>
      </c>
      <c r="M1759" s="134" t="str">
        <f t="shared" si="63"/>
        <v>#VALUE!</v>
      </c>
      <c r="N1759" s="128" t="str">
        <f t="shared" si="64"/>
        <v>#VALUE!</v>
      </c>
      <c r="O1759" s="128" t="str">
        <f t="shared" si="65"/>
        <v>#VALUE!</v>
      </c>
      <c r="P1759" s="135" t="str">
        <f t="shared" si="12"/>
        <v>OPIOIDS</v>
      </c>
      <c r="Q1759" s="4" t="b">
        <v>1</v>
      </c>
      <c r="R1759" s="135" t="str">
        <f t="shared" si="54"/>
        <v>HIGH</v>
      </c>
      <c r="S1759" s="3"/>
      <c r="T1759" s="136">
        <f t="shared" si="66"/>
        <v>44577</v>
      </c>
      <c r="U1759" s="4" t="str">
        <f t="shared" si="15"/>
        <v>DUE COMM</v>
      </c>
      <c r="V1759" s="4" t="str">
        <f t="shared" si="16"/>
        <v> </v>
      </c>
      <c r="W1759" s="123"/>
      <c r="X1759" s="123"/>
      <c r="Y1759" s="123"/>
      <c r="Z1759" s="123"/>
      <c r="AA1759" s="123"/>
      <c r="AB1759" s="123"/>
      <c r="AC1759" s="123"/>
      <c r="AD1759" s="123"/>
      <c r="AE1759" s="123"/>
    </row>
    <row r="1760">
      <c r="A1760" s="130">
        <v>15668.0</v>
      </c>
      <c r="B1760" s="131" t="s">
        <v>6491</v>
      </c>
      <c r="C1760" s="141" t="b">
        <v>1</v>
      </c>
      <c r="D1760" s="133">
        <v>44476.0</v>
      </c>
      <c r="E1760" s="128" t="str">
        <f t="shared" si="55"/>
        <v>#VALUE!</v>
      </c>
      <c r="F1760" s="134" t="str">
        <f t="shared" si="56"/>
        <v>OPI RX</v>
      </c>
      <c r="G1760" s="128" t="str">
        <f t="shared" si="57"/>
        <v>#VALUE!</v>
      </c>
      <c r="H1760" s="128" t="str">
        <f t="shared" si="58"/>
        <v>#VALUE!</v>
      </c>
      <c r="I1760" s="128" t="str">
        <f t="shared" si="59"/>
        <v>#VALUE!</v>
      </c>
      <c r="J1760" s="128" t="str">
        <f t="shared" si="60"/>
        <v>#VALUE!</v>
      </c>
      <c r="K1760" s="128" t="str">
        <f t="shared" si="61"/>
        <v>#VALUE!</v>
      </c>
      <c r="L1760" s="128" t="str">
        <f t="shared" si="62"/>
        <v>#VALUE!</v>
      </c>
      <c r="M1760" s="128" t="str">
        <f t="shared" si="63"/>
        <v>#VALUE!</v>
      </c>
      <c r="N1760" s="128" t="str">
        <f t="shared" si="64"/>
        <v>#VALUE!</v>
      </c>
      <c r="O1760" s="128" t="str">
        <f t="shared" si="65"/>
        <v>#VALUE!</v>
      </c>
      <c r="P1760" s="135" t="str">
        <f t="shared" si="12"/>
        <v>OPIOIDS</v>
      </c>
      <c r="Q1760" s="2" t="b">
        <v>0</v>
      </c>
      <c r="R1760" s="4" t="str">
        <f t="shared" si="54"/>
        <v>LOW</v>
      </c>
      <c r="S1760" s="3">
        <v>44350.0</v>
      </c>
      <c r="T1760" s="136">
        <f t="shared" si="66"/>
        <v>44476</v>
      </c>
      <c r="U1760" s="4" t="str">
        <f t="shared" si="15"/>
        <v> </v>
      </c>
      <c r="V1760" s="4" t="str">
        <f t="shared" si="16"/>
        <v> </v>
      </c>
      <c r="W1760" s="123"/>
      <c r="X1760" s="123"/>
      <c r="Y1760" s="123"/>
      <c r="Z1760" s="123"/>
      <c r="AA1760" s="123"/>
      <c r="AB1760" s="123"/>
      <c r="AC1760" s="123"/>
      <c r="AD1760" s="123"/>
      <c r="AE1760" s="123"/>
    </row>
    <row r="1761">
      <c r="A1761" s="130">
        <v>15669.0</v>
      </c>
      <c r="B1761" s="131" t="s">
        <v>6663</v>
      </c>
      <c r="C1761" s="141" t="b">
        <v>1</v>
      </c>
      <c r="D1761" s="133">
        <v>44496.0</v>
      </c>
      <c r="E1761" s="128" t="str">
        <f t="shared" si="55"/>
        <v>#VALUE!</v>
      </c>
      <c r="F1761" s="134" t="str">
        <f t="shared" si="56"/>
        <v>OPI RX</v>
      </c>
      <c r="G1761" s="128" t="str">
        <f t="shared" si="57"/>
        <v>#VALUE!</v>
      </c>
      <c r="H1761" s="128" t="str">
        <f t="shared" si="58"/>
        <v>#VALUE!</v>
      </c>
      <c r="I1761" s="128" t="str">
        <f t="shared" si="59"/>
        <v>#VALUE!</v>
      </c>
      <c r="J1761" s="128" t="str">
        <f t="shared" si="60"/>
        <v>#VALUE!</v>
      </c>
      <c r="K1761" s="128" t="str">
        <f t="shared" si="61"/>
        <v>#VALUE!</v>
      </c>
      <c r="L1761" s="128" t="str">
        <f t="shared" si="62"/>
        <v>#VALUE!</v>
      </c>
      <c r="M1761" s="128" t="str">
        <f t="shared" si="63"/>
        <v>#VALUE!</v>
      </c>
      <c r="N1761" s="128" t="str">
        <f t="shared" si="64"/>
        <v>#VALUE!</v>
      </c>
      <c r="O1761" s="128" t="str">
        <f t="shared" si="65"/>
        <v>#VALUE!</v>
      </c>
      <c r="P1761" s="135" t="str">
        <f t="shared" si="12"/>
        <v>OPIOIDS</v>
      </c>
      <c r="Q1761" s="2" t="b">
        <v>0</v>
      </c>
      <c r="R1761" s="4" t="str">
        <f t="shared" si="54"/>
        <v>LOW</v>
      </c>
      <c r="S1761" s="3">
        <v>44392.0</v>
      </c>
      <c r="T1761" s="136">
        <f t="shared" si="66"/>
        <v>44496</v>
      </c>
      <c r="U1761" s="4" t="str">
        <f t="shared" si="15"/>
        <v> </v>
      </c>
      <c r="V1761" s="4" t="str">
        <f t="shared" si="16"/>
        <v> </v>
      </c>
      <c r="W1761" s="123"/>
      <c r="X1761" s="123"/>
      <c r="Y1761" s="123"/>
      <c r="Z1761" s="123"/>
      <c r="AA1761" s="123"/>
      <c r="AB1761" s="123"/>
      <c r="AC1761" s="123"/>
      <c r="AD1761" s="123"/>
      <c r="AE1761" s="123"/>
    </row>
    <row r="1762">
      <c r="A1762" s="151">
        <v>15673.0</v>
      </c>
      <c r="B1762" s="134" t="s">
        <v>6495</v>
      </c>
      <c r="C1762" s="141" t="b">
        <v>1</v>
      </c>
      <c r="D1762" s="133">
        <v>44384.0</v>
      </c>
      <c r="E1762" s="128" t="str">
        <f t="shared" si="55"/>
        <v>#VALUE!</v>
      </c>
      <c r="F1762" s="128" t="str">
        <f t="shared" si="56"/>
        <v>#VALUE!</v>
      </c>
      <c r="G1762" s="134" t="str">
        <f t="shared" si="57"/>
        <v>OPI RX</v>
      </c>
      <c r="H1762" s="128" t="str">
        <f t="shared" si="58"/>
        <v>#VALUE!</v>
      </c>
      <c r="I1762" s="128" t="str">
        <f t="shared" si="59"/>
        <v>#VALUE!</v>
      </c>
      <c r="J1762" s="128" t="str">
        <f t="shared" si="60"/>
        <v>#VALUE!</v>
      </c>
      <c r="K1762" s="128" t="str">
        <f t="shared" si="61"/>
        <v>#VALUE!</v>
      </c>
      <c r="L1762" s="128" t="str">
        <f t="shared" si="62"/>
        <v>#VALUE!</v>
      </c>
      <c r="M1762" s="128" t="str">
        <f t="shared" si="63"/>
        <v>#VALUE!</v>
      </c>
      <c r="N1762" s="128" t="str">
        <f t="shared" si="64"/>
        <v>#VALUE!</v>
      </c>
      <c r="O1762" s="128" t="str">
        <f t="shared" si="65"/>
        <v>#VALUE!</v>
      </c>
      <c r="P1762" s="135" t="str">
        <f t="shared" si="12"/>
        <v>OPIOIDS</v>
      </c>
      <c r="Q1762" s="2" t="b">
        <v>1</v>
      </c>
      <c r="R1762" s="135" t="str">
        <f t="shared" si="54"/>
        <v>HIGH</v>
      </c>
      <c r="S1762" s="3"/>
      <c r="T1762" s="136">
        <f t="shared" si="66"/>
        <v>44384</v>
      </c>
      <c r="U1762" s="4" t="str">
        <f t="shared" si="15"/>
        <v>DUE COMM</v>
      </c>
      <c r="V1762" s="4" t="str">
        <f t="shared" si="16"/>
        <v> </v>
      </c>
      <c r="W1762" s="123"/>
      <c r="X1762" s="123"/>
      <c r="Y1762" s="123"/>
      <c r="Z1762" s="123"/>
      <c r="AA1762" s="123"/>
      <c r="AB1762" s="123"/>
      <c r="AC1762" s="123"/>
      <c r="AD1762" s="123"/>
      <c r="AE1762" s="123"/>
    </row>
    <row r="1763">
      <c r="A1763" s="151">
        <v>15674.0</v>
      </c>
      <c r="B1763" s="131" t="s">
        <v>7014</v>
      </c>
      <c r="C1763" s="141" t="b">
        <v>1</v>
      </c>
      <c r="D1763" s="133">
        <v>44405.0</v>
      </c>
      <c r="E1763" s="128" t="str">
        <f t="shared" si="55"/>
        <v>#VALUE!</v>
      </c>
      <c r="F1763" s="128" t="str">
        <f t="shared" si="56"/>
        <v>#VALUE!</v>
      </c>
      <c r="G1763" s="134" t="str">
        <f t="shared" si="57"/>
        <v>OPI RX</v>
      </c>
      <c r="H1763" s="128" t="str">
        <f t="shared" si="58"/>
        <v>#VALUE!</v>
      </c>
      <c r="I1763" s="128" t="str">
        <f t="shared" si="59"/>
        <v>#VALUE!</v>
      </c>
      <c r="J1763" s="128" t="str">
        <f t="shared" si="60"/>
        <v>#VALUE!</v>
      </c>
      <c r="K1763" s="128" t="str">
        <f t="shared" si="61"/>
        <v>#VALUE!</v>
      </c>
      <c r="L1763" s="134" t="str">
        <f t="shared" si="62"/>
        <v>OPI RX</v>
      </c>
      <c r="M1763" s="134" t="str">
        <f t="shared" si="63"/>
        <v>OPI RX</v>
      </c>
      <c r="N1763" s="128" t="str">
        <f t="shared" si="64"/>
        <v>#VALUE!</v>
      </c>
      <c r="O1763" s="128" t="str">
        <f t="shared" si="65"/>
        <v>#VALUE!</v>
      </c>
      <c r="P1763" s="135" t="str">
        <f t="shared" si="12"/>
        <v>OPIOIDS</v>
      </c>
      <c r="Q1763" s="4" t="b">
        <v>0</v>
      </c>
      <c r="R1763" s="4" t="str">
        <f t="shared" si="54"/>
        <v>LOW</v>
      </c>
      <c r="S1763" s="3"/>
      <c r="T1763" s="136">
        <f t="shared" si="66"/>
        <v>44405</v>
      </c>
      <c r="U1763" s="4" t="str">
        <f t="shared" si="15"/>
        <v>DUE COMM</v>
      </c>
      <c r="V1763" s="4" t="str">
        <f t="shared" si="16"/>
        <v> </v>
      </c>
      <c r="W1763" s="123"/>
      <c r="X1763" s="123"/>
      <c r="Y1763" s="123"/>
      <c r="Z1763" s="123"/>
      <c r="AA1763" s="123"/>
      <c r="AB1763" s="123"/>
      <c r="AC1763" s="123"/>
      <c r="AD1763" s="123"/>
      <c r="AE1763" s="123"/>
    </row>
    <row r="1764">
      <c r="A1764" s="130">
        <v>15675.0</v>
      </c>
      <c r="B1764" s="134" t="s">
        <v>6461</v>
      </c>
      <c r="C1764" s="141" t="b">
        <v>1</v>
      </c>
      <c r="D1764" s="133">
        <v>44405.0</v>
      </c>
      <c r="E1764" s="128" t="str">
        <f t="shared" si="55"/>
        <v>#VALUE!</v>
      </c>
      <c r="F1764" s="128" t="str">
        <f t="shared" si="56"/>
        <v>#VALUE!</v>
      </c>
      <c r="G1764" s="128" t="str">
        <f t="shared" si="57"/>
        <v>#VALUE!</v>
      </c>
      <c r="H1764" s="128" t="str">
        <f t="shared" si="58"/>
        <v>#VALUE!</v>
      </c>
      <c r="I1764" s="128" t="str">
        <f t="shared" si="59"/>
        <v>#VALUE!</v>
      </c>
      <c r="J1764" s="128" t="str">
        <f t="shared" si="60"/>
        <v>#VALUE!</v>
      </c>
      <c r="K1764" s="128" t="str">
        <f t="shared" si="61"/>
        <v>#VALUE!</v>
      </c>
      <c r="L1764" s="128" t="str">
        <f t="shared" si="62"/>
        <v>#VALUE!</v>
      </c>
      <c r="M1764" s="128" t="str">
        <f t="shared" si="63"/>
        <v>#VALUE!</v>
      </c>
      <c r="N1764" s="128" t="str">
        <f t="shared" si="64"/>
        <v>#VALUE!</v>
      </c>
      <c r="O1764" s="128" t="str">
        <f t="shared" si="65"/>
        <v>#VALUE!</v>
      </c>
      <c r="P1764" s="4" t="str">
        <f t="shared" si="12"/>
        <v>NO RX</v>
      </c>
      <c r="Q1764" s="4" t="b">
        <v>0</v>
      </c>
      <c r="R1764" s="4" t="str">
        <f t="shared" si="54"/>
        <v>LOW</v>
      </c>
      <c r="S1764" s="3"/>
      <c r="T1764" s="136">
        <f t="shared" si="66"/>
        <v>44405</v>
      </c>
      <c r="U1764" s="4" t="str">
        <f t="shared" si="15"/>
        <v>DUE COMM</v>
      </c>
      <c r="V1764" s="4" t="str">
        <f t="shared" si="16"/>
        <v> </v>
      </c>
      <c r="W1764" s="123"/>
      <c r="X1764" s="123"/>
      <c r="Y1764" s="123"/>
      <c r="Z1764" s="123"/>
      <c r="AA1764" s="123"/>
      <c r="AB1764" s="123"/>
      <c r="AC1764" s="123"/>
      <c r="AD1764" s="123"/>
      <c r="AE1764" s="123"/>
    </row>
    <row r="1765">
      <c r="A1765" s="130">
        <v>15680.0</v>
      </c>
      <c r="B1765" s="131" t="s">
        <v>7015</v>
      </c>
      <c r="C1765" s="141" t="b">
        <v>1</v>
      </c>
      <c r="D1765" s="133">
        <v>44480.0</v>
      </c>
      <c r="E1765" s="128" t="str">
        <f t="shared" si="55"/>
        <v>#VALUE!</v>
      </c>
      <c r="F1765" s="128" t="str">
        <f t="shared" si="56"/>
        <v>#VALUE!</v>
      </c>
      <c r="G1765" s="128" t="str">
        <f t="shared" si="57"/>
        <v>#VALUE!</v>
      </c>
      <c r="H1765" s="128" t="str">
        <f t="shared" si="58"/>
        <v>#VALUE!</v>
      </c>
      <c r="I1765" s="134" t="str">
        <f t="shared" si="59"/>
        <v>OPI RX</v>
      </c>
      <c r="J1765" s="134" t="str">
        <f t="shared" si="60"/>
        <v>OPI RX</v>
      </c>
      <c r="K1765" s="128" t="str">
        <f t="shared" si="61"/>
        <v>#VALUE!</v>
      </c>
      <c r="L1765" s="128" t="str">
        <f t="shared" si="62"/>
        <v>#VALUE!</v>
      </c>
      <c r="M1765" s="128" t="str">
        <f t="shared" si="63"/>
        <v>#VALUE!</v>
      </c>
      <c r="N1765" s="128" t="str">
        <f t="shared" si="64"/>
        <v>#VALUE!</v>
      </c>
      <c r="O1765" s="128" t="str">
        <f t="shared" si="65"/>
        <v>#VALUE!</v>
      </c>
      <c r="P1765" s="135" t="str">
        <f t="shared" si="12"/>
        <v>OPIOIDS</v>
      </c>
      <c r="Q1765" s="4" t="b">
        <v>1</v>
      </c>
      <c r="R1765" s="135" t="str">
        <f t="shared" si="54"/>
        <v>HIGH</v>
      </c>
      <c r="S1765" s="3">
        <v>44359.0</v>
      </c>
      <c r="T1765" s="136">
        <f t="shared" si="66"/>
        <v>44480</v>
      </c>
      <c r="U1765" s="4" t="str">
        <f t="shared" si="15"/>
        <v> </v>
      </c>
      <c r="V1765" s="4" t="str">
        <f t="shared" si="16"/>
        <v> </v>
      </c>
      <c r="W1765" s="123"/>
      <c r="X1765" s="123"/>
      <c r="Y1765" s="123"/>
      <c r="Z1765" s="123"/>
      <c r="AA1765" s="123"/>
      <c r="AB1765" s="123"/>
      <c r="AC1765" s="123"/>
      <c r="AD1765" s="123"/>
      <c r="AE1765" s="123"/>
    </row>
    <row r="1766">
      <c r="A1766" s="151">
        <v>15681.0</v>
      </c>
      <c r="B1766" s="134" t="s">
        <v>7016</v>
      </c>
      <c r="C1766" s="141" t="b">
        <v>1</v>
      </c>
      <c r="D1766" s="133">
        <v>44384.0</v>
      </c>
      <c r="E1766" s="128" t="str">
        <f t="shared" si="55"/>
        <v>#VALUE!</v>
      </c>
      <c r="F1766" s="134" t="str">
        <f t="shared" si="56"/>
        <v>OPI RX</v>
      </c>
      <c r="G1766" s="128" t="str">
        <f t="shared" si="57"/>
        <v>#VALUE!</v>
      </c>
      <c r="H1766" s="128" t="str">
        <f t="shared" si="58"/>
        <v>#VALUE!</v>
      </c>
      <c r="I1766" s="128" t="str">
        <f t="shared" si="59"/>
        <v>#VALUE!</v>
      </c>
      <c r="J1766" s="128" t="str">
        <f t="shared" si="60"/>
        <v>#VALUE!</v>
      </c>
      <c r="K1766" s="128" t="str">
        <f t="shared" si="61"/>
        <v>#VALUE!</v>
      </c>
      <c r="L1766" s="128" t="str">
        <f t="shared" si="62"/>
        <v>#VALUE!</v>
      </c>
      <c r="M1766" s="134" t="str">
        <f t="shared" si="63"/>
        <v>OPI RX</v>
      </c>
      <c r="N1766" s="128" t="str">
        <f t="shared" si="64"/>
        <v>#VALUE!</v>
      </c>
      <c r="O1766" s="128" t="str">
        <f t="shared" si="65"/>
        <v>#VALUE!</v>
      </c>
      <c r="P1766" s="135" t="str">
        <f t="shared" si="12"/>
        <v>OPIOIDS</v>
      </c>
      <c r="Q1766" s="4" t="b">
        <v>1</v>
      </c>
      <c r="R1766" s="135" t="str">
        <f t="shared" si="54"/>
        <v>HIGH</v>
      </c>
      <c r="S1766" s="3"/>
      <c r="T1766" s="136">
        <f t="shared" si="66"/>
        <v>44384</v>
      </c>
      <c r="U1766" s="4" t="str">
        <f t="shared" si="15"/>
        <v>DUE COMM</v>
      </c>
      <c r="V1766" s="4" t="str">
        <f t="shared" si="16"/>
        <v> </v>
      </c>
      <c r="W1766" s="123"/>
      <c r="X1766" s="123"/>
      <c r="Y1766" s="123"/>
      <c r="Z1766" s="123"/>
      <c r="AA1766" s="123"/>
      <c r="AB1766" s="123"/>
      <c r="AC1766" s="123"/>
      <c r="AD1766" s="123"/>
      <c r="AE1766" s="123"/>
    </row>
    <row r="1767">
      <c r="A1767" s="130">
        <v>15683.0</v>
      </c>
      <c r="B1767" s="131" t="s">
        <v>7017</v>
      </c>
      <c r="C1767" s="141" t="b">
        <v>1</v>
      </c>
      <c r="D1767" s="133">
        <v>44384.0</v>
      </c>
      <c r="E1767" s="128" t="str">
        <f t="shared" si="55"/>
        <v>#VALUE!</v>
      </c>
      <c r="F1767" s="134" t="str">
        <f t="shared" si="56"/>
        <v>OPI RX</v>
      </c>
      <c r="G1767" s="128" t="str">
        <f t="shared" si="57"/>
        <v>#VALUE!</v>
      </c>
      <c r="H1767" s="128" t="str">
        <f t="shared" si="58"/>
        <v>#VALUE!</v>
      </c>
      <c r="I1767" s="128" t="str">
        <f t="shared" si="59"/>
        <v>#VALUE!</v>
      </c>
      <c r="J1767" s="134" t="str">
        <f t="shared" si="60"/>
        <v>OPI RX</v>
      </c>
      <c r="K1767" s="128" t="str">
        <f t="shared" si="61"/>
        <v>#VALUE!</v>
      </c>
      <c r="L1767" s="128" t="str">
        <f t="shared" si="62"/>
        <v>#VALUE!</v>
      </c>
      <c r="M1767" s="128" t="str">
        <f t="shared" si="63"/>
        <v>#VALUE!</v>
      </c>
      <c r="N1767" s="128" t="str">
        <f t="shared" si="64"/>
        <v>#VALUE!</v>
      </c>
      <c r="O1767" s="128" t="str">
        <f t="shared" si="65"/>
        <v>#VALUE!</v>
      </c>
      <c r="P1767" s="135" t="str">
        <f t="shared" si="12"/>
        <v>OPIOIDS</v>
      </c>
      <c r="Q1767" s="4" t="b">
        <v>1</v>
      </c>
      <c r="R1767" s="135" t="str">
        <f t="shared" si="54"/>
        <v>HIGH</v>
      </c>
      <c r="S1767" s="3"/>
      <c r="T1767" s="136">
        <f t="shared" si="66"/>
        <v>44384</v>
      </c>
      <c r="U1767" s="4" t="str">
        <f t="shared" si="15"/>
        <v>DUE COMM</v>
      </c>
      <c r="V1767" s="4" t="str">
        <f t="shared" si="16"/>
        <v> </v>
      </c>
      <c r="W1767" s="123"/>
      <c r="X1767" s="123"/>
      <c r="Y1767" s="123"/>
      <c r="Z1767" s="123"/>
      <c r="AA1767" s="123"/>
      <c r="AB1767" s="123"/>
      <c r="AC1767" s="123"/>
      <c r="AD1767" s="123"/>
      <c r="AE1767" s="123"/>
    </row>
    <row r="1768">
      <c r="A1768" s="155">
        <v>15685.0</v>
      </c>
      <c r="B1768" s="4" t="s">
        <v>6461</v>
      </c>
      <c r="C1768" s="3" t="b">
        <v>0</v>
      </c>
      <c r="D1768" s="3" t="s">
        <v>6461</v>
      </c>
      <c r="E1768" s="128" t="str">
        <f t="shared" si="55"/>
        <v>#VALUE!</v>
      </c>
      <c r="F1768" s="128" t="str">
        <f t="shared" si="56"/>
        <v>#VALUE!</v>
      </c>
      <c r="G1768" s="128" t="str">
        <f t="shared" si="57"/>
        <v>#VALUE!</v>
      </c>
      <c r="H1768" s="128" t="str">
        <f t="shared" si="58"/>
        <v>#VALUE!</v>
      </c>
      <c r="I1768" s="128" t="str">
        <f t="shared" si="59"/>
        <v>#VALUE!</v>
      </c>
      <c r="J1768" s="128" t="str">
        <f t="shared" si="60"/>
        <v>#VALUE!</v>
      </c>
      <c r="K1768" s="128" t="str">
        <f t="shared" si="61"/>
        <v>#VALUE!</v>
      </c>
      <c r="L1768" s="128" t="str">
        <f t="shared" si="62"/>
        <v>#VALUE!</v>
      </c>
      <c r="M1768" s="128" t="str">
        <f t="shared" si="63"/>
        <v>#VALUE!</v>
      </c>
      <c r="N1768" s="128" t="str">
        <f t="shared" si="64"/>
        <v>#VALUE!</v>
      </c>
      <c r="O1768" s="128" t="str">
        <f t="shared" si="65"/>
        <v>#VALUE!</v>
      </c>
      <c r="P1768" s="4" t="str">
        <f t="shared" si="12"/>
        <v>NO RX</v>
      </c>
      <c r="Q1768" s="4" t="b">
        <v>0</v>
      </c>
      <c r="R1768" s="4" t="str">
        <f t="shared" si="54"/>
        <v>LOW</v>
      </c>
      <c r="S1768" s="3"/>
      <c r="T1768" s="3" t="str">
        <f t="shared" si="66"/>
        <v> - </v>
      </c>
      <c r="U1768" s="4" t="str">
        <f t="shared" si="15"/>
        <v>DUE COMM</v>
      </c>
      <c r="V1768" s="4" t="str">
        <f t="shared" si="16"/>
        <v> </v>
      </c>
      <c r="W1768" s="123"/>
      <c r="X1768" s="123"/>
      <c r="Y1768" s="123"/>
      <c r="Z1768" s="123"/>
      <c r="AA1768" s="123"/>
      <c r="AB1768" s="123"/>
      <c r="AC1768" s="123"/>
      <c r="AD1768" s="123"/>
      <c r="AE1768" s="123"/>
    </row>
    <row r="1769">
      <c r="A1769" s="130">
        <v>15689.0</v>
      </c>
      <c r="B1769" s="134" t="s">
        <v>7018</v>
      </c>
      <c r="C1769" s="141" t="b">
        <v>1</v>
      </c>
      <c r="D1769" s="133">
        <v>44384.0</v>
      </c>
      <c r="E1769" s="128" t="str">
        <f t="shared" si="55"/>
        <v>#VALUE!</v>
      </c>
      <c r="F1769" s="134" t="str">
        <f t="shared" si="56"/>
        <v>OPI RX</v>
      </c>
      <c r="G1769" s="128" t="str">
        <f t="shared" si="57"/>
        <v>#VALUE!</v>
      </c>
      <c r="H1769" s="128" t="str">
        <f t="shared" si="58"/>
        <v>#VALUE!</v>
      </c>
      <c r="I1769" s="128" t="str">
        <f t="shared" si="59"/>
        <v>#VALUE!</v>
      </c>
      <c r="J1769" s="134" t="str">
        <f t="shared" si="60"/>
        <v>OPI RX</v>
      </c>
      <c r="K1769" s="128" t="str">
        <f t="shared" si="61"/>
        <v>#VALUE!</v>
      </c>
      <c r="L1769" s="128" t="str">
        <f t="shared" si="62"/>
        <v>#VALUE!</v>
      </c>
      <c r="M1769" s="128" t="str">
        <f t="shared" si="63"/>
        <v>#VALUE!</v>
      </c>
      <c r="N1769" s="128" t="str">
        <f t="shared" si="64"/>
        <v>#VALUE!</v>
      </c>
      <c r="O1769" s="128" t="str">
        <f t="shared" si="65"/>
        <v>#VALUE!</v>
      </c>
      <c r="P1769" s="135" t="str">
        <f t="shared" si="12"/>
        <v>OPIOIDS</v>
      </c>
      <c r="Q1769" s="4" t="b">
        <v>0</v>
      </c>
      <c r="R1769" s="4" t="str">
        <f t="shared" si="54"/>
        <v>LOW</v>
      </c>
      <c r="S1769" s="3"/>
      <c r="T1769" s="136">
        <f t="shared" si="66"/>
        <v>44384</v>
      </c>
      <c r="U1769" s="4" t="str">
        <f t="shared" si="15"/>
        <v>DUE COMM</v>
      </c>
      <c r="V1769" s="4" t="str">
        <f t="shared" si="16"/>
        <v> </v>
      </c>
      <c r="W1769" s="123"/>
      <c r="X1769" s="123"/>
      <c r="Y1769" s="123"/>
      <c r="Z1769" s="123"/>
      <c r="AA1769" s="123"/>
      <c r="AB1769" s="123"/>
      <c r="AC1769" s="123"/>
      <c r="AD1769" s="123"/>
      <c r="AE1769" s="123"/>
    </row>
    <row r="1770">
      <c r="A1770" s="151">
        <v>15690.0</v>
      </c>
      <c r="B1770" s="134" t="s">
        <v>7019</v>
      </c>
      <c r="C1770" s="141" t="b">
        <v>1</v>
      </c>
      <c r="D1770" s="133">
        <v>44495.0</v>
      </c>
      <c r="E1770" s="128" t="str">
        <f t="shared" si="55"/>
        <v>#VALUE!</v>
      </c>
      <c r="F1770" s="128" t="str">
        <f t="shared" si="56"/>
        <v>#VALUE!</v>
      </c>
      <c r="G1770" s="134" t="str">
        <f t="shared" si="57"/>
        <v>OPI RX</v>
      </c>
      <c r="H1770" s="128" t="str">
        <f t="shared" si="58"/>
        <v>#VALUE!</v>
      </c>
      <c r="I1770" s="128" t="str">
        <f t="shared" si="59"/>
        <v>#VALUE!</v>
      </c>
      <c r="J1770" s="128" t="str">
        <f t="shared" si="60"/>
        <v>#VALUE!</v>
      </c>
      <c r="K1770" s="128" t="str">
        <f t="shared" si="61"/>
        <v>#VALUE!</v>
      </c>
      <c r="L1770" s="128" t="str">
        <f t="shared" si="62"/>
        <v>#VALUE!</v>
      </c>
      <c r="M1770" s="128" t="str">
        <f t="shared" si="63"/>
        <v>#VALUE!</v>
      </c>
      <c r="N1770" s="128" t="str">
        <f t="shared" si="64"/>
        <v>#VALUE!</v>
      </c>
      <c r="O1770" s="128" t="str">
        <f t="shared" si="65"/>
        <v>#VALUE!</v>
      </c>
      <c r="P1770" s="135" t="str">
        <f t="shared" si="12"/>
        <v>OPIOIDS</v>
      </c>
      <c r="Q1770" s="2" t="b">
        <v>1</v>
      </c>
      <c r="R1770" s="135" t="str">
        <f t="shared" si="54"/>
        <v>HIGH</v>
      </c>
      <c r="S1770" s="3">
        <v>44396.0</v>
      </c>
      <c r="T1770" s="136">
        <f t="shared" si="66"/>
        <v>44495</v>
      </c>
      <c r="U1770" s="4" t="str">
        <f t="shared" si="15"/>
        <v> </v>
      </c>
      <c r="V1770" s="4" t="str">
        <f t="shared" si="16"/>
        <v> </v>
      </c>
      <c r="W1770" s="123"/>
      <c r="X1770" s="123"/>
      <c r="Y1770" s="123"/>
      <c r="Z1770" s="123"/>
      <c r="AA1770" s="123"/>
      <c r="AB1770" s="123"/>
      <c r="AC1770" s="123"/>
      <c r="AD1770" s="123"/>
      <c r="AE1770" s="123"/>
    </row>
    <row r="1771">
      <c r="A1771" s="130">
        <v>15697.0</v>
      </c>
      <c r="B1771" s="131" t="s">
        <v>7020</v>
      </c>
      <c r="C1771" s="141" t="b">
        <v>1</v>
      </c>
      <c r="D1771" s="133">
        <v>44529.0</v>
      </c>
      <c r="E1771" s="128" t="str">
        <f t="shared" si="55"/>
        <v>#VALUE!</v>
      </c>
      <c r="F1771" s="134" t="str">
        <f t="shared" si="56"/>
        <v>OPI RX</v>
      </c>
      <c r="G1771" s="128" t="str">
        <f t="shared" si="57"/>
        <v>#VALUE!</v>
      </c>
      <c r="H1771" s="128" t="str">
        <f t="shared" si="58"/>
        <v>#VALUE!</v>
      </c>
      <c r="I1771" s="128" t="str">
        <f t="shared" si="59"/>
        <v>#VALUE!</v>
      </c>
      <c r="J1771" s="128" t="str">
        <f t="shared" si="60"/>
        <v>#VALUE!</v>
      </c>
      <c r="K1771" s="128" t="str">
        <f t="shared" si="61"/>
        <v>#VALUE!</v>
      </c>
      <c r="L1771" s="128" t="str">
        <f t="shared" si="62"/>
        <v>#VALUE!</v>
      </c>
      <c r="M1771" s="128" t="str">
        <f t="shared" si="63"/>
        <v>#VALUE!</v>
      </c>
      <c r="N1771" s="128" t="str">
        <f t="shared" si="64"/>
        <v>#VALUE!</v>
      </c>
      <c r="O1771" s="128" t="str">
        <f t="shared" si="65"/>
        <v>#VALUE!</v>
      </c>
      <c r="P1771" s="135" t="str">
        <f t="shared" si="12"/>
        <v>OPIOIDS</v>
      </c>
      <c r="Q1771" s="4" t="b">
        <v>0</v>
      </c>
      <c r="R1771" s="4" t="str">
        <f t="shared" si="54"/>
        <v>LOW</v>
      </c>
      <c r="S1771" s="3">
        <v>44352.0</v>
      </c>
      <c r="T1771" s="136">
        <f t="shared" si="66"/>
        <v>44529</v>
      </c>
      <c r="U1771" s="4" t="str">
        <f t="shared" si="15"/>
        <v> </v>
      </c>
      <c r="V1771" s="4" t="str">
        <f t="shared" si="16"/>
        <v> </v>
      </c>
      <c r="W1771" s="123"/>
      <c r="X1771" s="123"/>
      <c r="Y1771" s="123"/>
      <c r="Z1771" s="123"/>
      <c r="AA1771" s="123"/>
      <c r="AB1771" s="123"/>
      <c r="AC1771" s="123"/>
      <c r="AD1771" s="123"/>
      <c r="AE1771" s="123"/>
    </row>
    <row r="1772">
      <c r="A1772" s="130">
        <v>15702.0</v>
      </c>
      <c r="B1772" s="131" t="s">
        <v>7021</v>
      </c>
      <c r="C1772" s="141" t="b">
        <v>1</v>
      </c>
      <c r="D1772" s="133">
        <v>44494.0</v>
      </c>
      <c r="E1772" s="128" t="str">
        <f t="shared" si="55"/>
        <v>#VALUE!</v>
      </c>
      <c r="F1772" s="134" t="str">
        <f t="shared" si="56"/>
        <v>OPI RX</v>
      </c>
      <c r="G1772" s="128" t="str">
        <f t="shared" si="57"/>
        <v>#VALUE!</v>
      </c>
      <c r="H1772" s="134" t="str">
        <f t="shared" si="58"/>
        <v>OPI RX</v>
      </c>
      <c r="I1772" s="128" t="str">
        <f t="shared" si="59"/>
        <v>#VALUE!</v>
      </c>
      <c r="J1772" s="128" t="str">
        <f t="shared" si="60"/>
        <v>#VALUE!</v>
      </c>
      <c r="K1772" s="128" t="str">
        <f t="shared" si="61"/>
        <v>#VALUE!</v>
      </c>
      <c r="L1772" s="128" t="str">
        <f t="shared" si="62"/>
        <v>#VALUE!</v>
      </c>
      <c r="M1772" s="128" t="str">
        <f t="shared" si="63"/>
        <v>#VALUE!</v>
      </c>
      <c r="N1772" s="128" t="str">
        <f t="shared" si="64"/>
        <v>#VALUE!</v>
      </c>
      <c r="O1772" s="128" t="str">
        <f t="shared" si="65"/>
        <v>#VALUE!</v>
      </c>
      <c r="P1772" s="135" t="str">
        <f t="shared" si="12"/>
        <v>OPIOIDS</v>
      </c>
      <c r="Q1772" s="2" t="b">
        <v>1</v>
      </c>
      <c r="R1772" s="135" t="str">
        <f t="shared" si="54"/>
        <v>HIGH</v>
      </c>
      <c r="S1772" s="3">
        <v>44354.0</v>
      </c>
      <c r="T1772" s="136">
        <f t="shared" si="66"/>
        <v>44494</v>
      </c>
      <c r="U1772" s="4" t="str">
        <f t="shared" si="15"/>
        <v> </v>
      </c>
      <c r="V1772" s="4" t="str">
        <f t="shared" si="16"/>
        <v> </v>
      </c>
      <c r="W1772" s="123"/>
      <c r="X1772" s="123"/>
      <c r="Y1772" s="123"/>
      <c r="Z1772" s="123"/>
      <c r="AA1772" s="123"/>
      <c r="AB1772" s="123"/>
      <c r="AC1772" s="123"/>
      <c r="AD1772" s="123"/>
      <c r="AE1772" s="123"/>
    </row>
    <row r="1773">
      <c r="A1773" s="130">
        <v>15707.0</v>
      </c>
      <c r="B1773" s="131" t="s">
        <v>7022</v>
      </c>
      <c r="C1773" s="141" t="b">
        <v>1</v>
      </c>
      <c r="D1773" s="133">
        <v>44496.0</v>
      </c>
      <c r="E1773" s="128" t="str">
        <f t="shared" si="55"/>
        <v>#VALUE!</v>
      </c>
      <c r="F1773" s="134" t="str">
        <f t="shared" si="56"/>
        <v>OPI RX</v>
      </c>
      <c r="G1773" s="128" t="str">
        <f t="shared" si="57"/>
        <v>#VALUE!</v>
      </c>
      <c r="H1773" s="128" t="str">
        <f t="shared" si="58"/>
        <v>#VALUE!</v>
      </c>
      <c r="I1773" s="134" t="str">
        <f t="shared" si="59"/>
        <v>OPI RX</v>
      </c>
      <c r="J1773" s="128" t="str">
        <f t="shared" si="60"/>
        <v>#VALUE!</v>
      </c>
      <c r="K1773" s="128" t="str">
        <f t="shared" si="61"/>
        <v>#VALUE!</v>
      </c>
      <c r="L1773" s="128" t="str">
        <f t="shared" si="62"/>
        <v>#VALUE!</v>
      </c>
      <c r="M1773" s="128" t="str">
        <f t="shared" si="63"/>
        <v>#VALUE!</v>
      </c>
      <c r="N1773" s="128" t="str">
        <f t="shared" si="64"/>
        <v>#VALUE!</v>
      </c>
      <c r="O1773" s="128" t="str">
        <f t="shared" si="65"/>
        <v>#VALUE!</v>
      </c>
      <c r="P1773" s="135" t="str">
        <f t="shared" si="12"/>
        <v>OPIOIDS</v>
      </c>
      <c r="Q1773" s="4" t="b">
        <v>0</v>
      </c>
      <c r="R1773" s="4" t="str">
        <f t="shared" si="54"/>
        <v>LOW</v>
      </c>
      <c r="S1773" s="3">
        <v>44362.0</v>
      </c>
      <c r="T1773" s="136">
        <f t="shared" si="66"/>
        <v>44496</v>
      </c>
      <c r="U1773" s="4" t="str">
        <f t="shared" si="15"/>
        <v> </v>
      </c>
      <c r="V1773" s="4" t="str">
        <f t="shared" si="16"/>
        <v> </v>
      </c>
      <c r="W1773" s="123"/>
      <c r="X1773" s="123"/>
      <c r="Y1773" s="123"/>
      <c r="Z1773" s="123"/>
      <c r="AA1773" s="123"/>
      <c r="AB1773" s="123"/>
      <c r="AC1773" s="123"/>
      <c r="AD1773" s="123"/>
      <c r="AE1773" s="123"/>
    </row>
    <row r="1774">
      <c r="A1774" s="130">
        <v>15710.0</v>
      </c>
      <c r="B1774" s="131" t="s">
        <v>6594</v>
      </c>
      <c r="C1774" s="141" t="b">
        <v>1</v>
      </c>
      <c r="D1774" s="133">
        <v>44405.0</v>
      </c>
      <c r="E1774" s="134" t="str">
        <f t="shared" si="55"/>
        <v>OPI RX</v>
      </c>
      <c r="F1774" s="128" t="str">
        <f t="shared" si="56"/>
        <v>#VALUE!</v>
      </c>
      <c r="G1774" s="128" t="str">
        <f t="shared" si="57"/>
        <v>#VALUE!</v>
      </c>
      <c r="H1774" s="128" t="str">
        <f t="shared" si="58"/>
        <v>#VALUE!</v>
      </c>
      <c r="I1774" s="128" t="str">
        <f t="shared" si="59"/>
        <v>#VALUE!</v>
      </c>
      <c r="J1774" s="128" t="str">
        <f t="shared" si="60"/>
        <v>#VALUE!</v>
      </c>
      <c r="K1774" s="128" t="str">
        <f t="shared" si="61"/>
        <v>#VALUE!</v>
      </c>
      <c r="L1774" s="128" t="str">
        <f t="shared" si="62"/>
        <v>#VALUE!</v>
      </c>
      <c r="M1774" s="128" t="str">
        <f t="shared" si="63"/>
        <v>#VALUE!</v>
      </c>
      <c r="N1774" s="128" t="str">
        <f t="shared" si="64"/>
        <v>#VALUE!</v>
      </c>
      <c r="O1774" s="128" t="str">
        <f t="shared" si="65"/>
        <v>#VALUE!</v>
      </c>
      <c r="P1774" s="135" t="str">
        <f t="shared" si="12"/>
        <v>OPIOIDS</v>
      </c>
      <c r="Q1774" s="4" t="b">
        <v>0</v>
      </c>
      <c r="R1774" s="4" t="str">
        <f t="shared" si="54"/>
        <v>LOW</v>
      </c>
      <c r="S1774" s="3"/>
      <c r="T1774" s="136">
        <f t="shared" si="66"/>
        <v>44405</v>
      </c>
      <c r="U1774" s="4" t="str">
        <f t="shared" si="15"/>
        <v>DUE COMM</v>
      </c>
      <c r="V1774" s="4" t="str">
        <f t="shared" si="16"/>
        <v> </v>
      </c>
      <c r="W1774" s="123"/>
      <c r="X1774" s="123"/>
      <c r="Y1774" s="123"/>
      <c r="Z1774" s="123"/>
      <c r="AA1774" s="123"/>
      <c r="AB1774" s="123"/>
      <c r="AC1774" s="123"/>
      <c r="AD1774" s="123"/>
      <c r="AE1774" s="123"/>
    </row>
    <row r="1775">
      <c r="A1775" s="130">
        <v>15712.0</v>
      </c>
      <c r="B1775" s="131" t="s">
        <v>6553</v>
      </c>
      <c r="C1775" s="141" t="b">
        <v>1</v>
      </c>
      <c r="D1775" s="133">
        <v>44539.0</v>
      </c>
      <c r="E1775" s="128" t="str">
        <f t="shared" si="55"/>
        <v>#VALUE!</v>
      </c>
      <c r="F1775" s="128" t="str">
        <f t="shared" si="56"/>
        <v>#VALUE!</v>
      </c>
      <c r="G1775" s="128" t="str">
        <f t="shared" si="57"/>
        <v>#VALUE!</v>
      </c>
      <c r="H1775" s="128" t="str">
        <f t="shared" si="58"/>
        <v>#VALUE!</v>
      </c>
      <c r="I1775" s="134" t="str">
        <f t="shared" si="59"/>
        <v>OPI RX</v>
      </c>
      <c r="J1775" s="128" t="str">
        <f t="shared" si="60"/>
        <v>#VALUE!</v>
      </c>
      <c r="K1775" s="128" t="str">
        <f t="shared" si="61"/>
        <v>#VALUE!</v>
      </c>
      <c r="L1775" s="128" t="str">
        <f t="shared" si="62"/>
        <v>#VALUE!</v>
      </c>
      <c r="M1775" s="128" t="str">
        <f t="shared" si="63"/>
        <v>#VALUE!</v>
      </c>
      <c r="N1775" s="128" t="str">
        <f t="shared" si="64"/>
        <v>#VALUE!</v>
      </c>
      <c r="O1775" s="128" t="str">
        <f t="shared" si="65"/>
        <v>#VALUE!</v>
      </c>
      <c r="P1775" s="135" t="str">
        <f t="shared" si="12"/>
        <v>OPIOIDS</v>
      </c>
      <c r="Q1775" s="4" t="b">
        <v>0</v>
      </c>
      <c r="R1775" s="4" t="str">
        <f t="shared" si="54"/>
        <v>LOW</v>
      </c>
      <c r="S1775" s="3">
        <v>44398.0</v>
      </c>
      <c r="T1775" s="136">
        <f t="shared" si="66"/>
        <v>44539</v>
      </c>
      <c r="U1775" s="4" t="str">
        <f t="shared" si="15"/>
        <v> </v>
      </c>
      <c r="V1775" s="4" t="str">
        <f t="shared" si="16"/>
        <v> </v>
      </c>
      <c r="W1775" s="123"/>
      <c r="X1775" s="123"/>
      <c r="Y1775" s="123"/>
      <c r="Z1775" s="123"/>
      <c r="AA1775" s="123"/>
      <c r="AB1775" s="123"/>
      <c r="AC1775" s="123"/>
      <c r="AD1775" s="123"/>
      <c r="AE1775" s="123"/>
    </row>
    <row r="1776">
      <c r="A1776" s="130">
        <v>15713.0</v>
      </c>
      <c r="B1776" s="131" t="s">
        <v>6651</v>
      </c>
      <c r="C1776" s="141" t="b">
        <v>1</v>
      </c>
      <c r="D1776" s="133">
        <v>44494.0</v>
      </c>
      <c r="E1776" s="128" t="str">
        <f t="shared" si="55"/>
        <v>#VALUE!</v>
      </c>
      <c r="F1776" s="128" t="str">
        <f t="shared" si="56"/>
        <v>#VALUE!</v>
      </c>
      <c r="G1776" s="134" t="str">
        <f t="shared" si="57"/>
        <v>OPI RX</v>
      </c>
      <c r="H1776" s="128" t="str">
        <f t="shared" si="58"/>
        <v>#VALUE!</v>
      </c>
      <c r="I1776" s="128" t="str">
        <f t="shared" si="59"/>
        <v>#VALUE!</v>
      </c>
      <c r="J1776" s="128" t="str">
        <f t="shared" si="60"/>
        <v>#VALUE!</v>
      </c>
      <c r="K1776" s="128" t="str">
        <f t="shared" si="61"/>
        <v>#VALUE!</v>
      </c>
      <c r="L1776" s="128" t="str">
        <f t="shared" si="62"/>
        <v>#VALUE!</v>
      </c>
      <c r="M1776" s="128" t="str">
        <f t="shared" si="63"/>
        <v>#VALUE!</v>
      </c>
      <c r="N1776" s="128" t="str">
        <f t="shared" si="64"/>
        <v>#VALUE!</v>
      </c>
      <c r="O1776" s="128" t="str">
        <f t="shared" si="65"/>
        <v>#VALUE!</v>
      </c>
      <c r="P1776" s="135" t="str">
        <f t="shared" si="12"/>
        <v>OPIOIDS</v>
      </c>
      <c r="Q1776" s="2" t="b">
        <v>0</v>
      </c>
      <c r="R1776" s="4" t="str">
        <f t="shared" si="54"/>
        <v>LOW</v>
      </c>
      <c r="S1776" s="3"/>
      <c r="T1776" s="136">
        <f t="shared" si="66"/>
        <v>44494</v>
      </c>
      <c r="U1776" s="4" t="str">
        <f t="shared" si="15"/>
        <v>DUE COMM</v>
      </c>
      <c r="V1776" s="4" t="str">
        <f t="shared" si="16"/>
        <v> </v>
      </c>
      <c r="W1776" s="123"/>
      <c r="X1776" s="123"/>
      <c r="Y1776" s="123"/>
      <c r="Z1776" s="123"/>
      <c r="AA1776" s="123"/>
      <c r="AB1776" s="123"/>
      <c r="AC1776" s="123"/>
      <c r="AD1776" s="123"/>
      <c r="AE1776" s="123"/>
    </row>
    <row r="1777">
      <c r="A1777" s="151">
        <v>15716.0</v>
      </c>
      <c r="B1777" s="131" t="s">
        <v>6635</v>
      </c>
      <c r="C1777" s="141" t="b">
        <v>1</v>
      </c>
      <c r="D1777" s="133">
        <v>44510.0</v>
      </c>
      <c r="E1777" s="128" t="str">
        <f t="shared" si="55"/>
        <v>#VALUE!</v>
      </c>
      <c r="F1777" s="134" t="str">
        <f t="shared" si="56"/>
        <v>OPI RX</v>
      </c>
      <c r="G1777" s="128" t="str">
        <f t="shared" si="57"/>
        <v>#VALUE!</v>
      </c>
      <c r="H1777" s="128" t="str">
        <f t="shared" si="58"/>
        <v>#VALUE!</v>
      </c>
      <c r="I1777" s="128" t="str">
        <f t="shared" si="59"/>
        <v>#VALUE!</v>
      </c>
      <c r="J1777" s="128" t="str">
        <f t="shared" si="60"/>
        <v>#VALUE!</v>
      </c>
      <c r="K1777" s="128" t="str">
        <f t="shared" si="61"/>
        <v>#VALUE!</v>
      </c>
      <c r="L1777" s="128" t="str">
        <f t="shared" si="62"/>
        <v>#VALUE!</v>
      </c>
      <c r="M1777" s="128" t="str">
        <f t="shared" si="63"/>
        <v>#VALUE!</v>
      </c>
      <c r="N1777" s="128" t="str">
        <f t="shared" si="64"/>
        <v>#VALUE!</v>
      </c>
      <c r="O1777" s="128" t="str">
        <f t="shared" si="65"/>
        <v>#VALUE!</v>
      </c>
      <c r="P1777" s="135" t="str">
        <f t="shared" si="12"/>
        <v>OPIOIDS</v>
      </c>
      <c r="Q1777" s="4" t="b">
        <v>1</v>
      </c>
      <c r="R1777" s="135" t="str">
        <f t="shared" si="54"/>
        <v>HIGH</v>
      </c>
      <c r="S1777" s="3">
        <v>44397.0</v>
      </c>
      <c r="T1777" s="136">
        <f t="shared" si="66"/>
        <v>44510</v>
      </c>
      <c r="U1777" s="4" t="str">
        <f t="shared" si="15"/>
        <v> </v>
      </c>
      <c r="V1777" s="4" t="str">
        <f t="shared" si="16"/>
        <v> </v>
      </c>
      <c r="W1777" s="123"/>
      <c r="X1777" s="123"/>
      <c r="Y1777" s="123"/>
      <c r="Z1777" s="123"/>
      <c r="AA1777" s="123"/>
      <c r="AB1777" s="123"/>
      <c r="AC1777" s="123"/>
      <c r="AD1777" s="123"/>
      <c r="AE1777" s="123"/>
    </row>
    <row r="1778">
      <c r="A1778" s="130">
        <v>15718.0</v>
      </c>
      <c r="B1778" s="131" t="s">
        <v>7023</v>
      </c>
      <c r="C1778" s="141" t="b">
        <v>1</v>
      </c>
      <c r="D1778" s="133">
        <v>44498.0</v>
      </c>
      <c r="E1778" s="128" t="str">
        <f t="shared" si="55"/>
        <v>#VALUE!</v>
      </c>
      <c r="F1778" s="134" t="str">
        <f t="shared" si="56"/>
        <v>OPI RX</v>
      </c>
      <c r="G1778" s="128" t="str">
        <f t="shared" si="57"/>
        <v>#VALUE!</v>
      </c>
      <c r="H1778" s="128" t="str">
        <f t="shared" si="58"/>
        <v>#VALUE!</v>
      </c>
      <c r="I1778" s="128" t="str">
        <f t="shared" si="59"/>
        <v>#VALUE!</v>
      </c>
      <c r="J1778" s="128" t="str">
        <f t="shared" si="60"/>
        <v>#VALUE!</v>
      </c>
      <c r="K1778" s="128" t="str">
        <f t="shared" si="61"/>
        <v>#VALUE!</v>
      </c>
      <c r="L1778" s="128" t="str">
        <f t="shared" si="62"/>
        <v>#VALUE!</v>
      </c>
      <c r="M1778" s="134" t="str">
        <f t="shared" si="63"/>
        <v>OPI RX</v>
      </c>
      <c r="N1778" s="128" t="str">
        <f t="shared" si="64"/>
        <v>#VALUE!</v>
      </c>
      <c r="O1778" s="128" t="str">
        <f t="shared" si="65"/>
        <v>#VALUE!</v>
      </c>
      <c r="P1778" s="135" t="str">
        <f t="shared" si="12"/>
        <v>OPIOIDS</v>
      </c>
      <c r="Q1778" s="4" t="b">
        <v>0</v>
      </c>
      <c r="R1778" s="4" t="str">
        <f t="shared" si="54"/>
        <v>LOW</v>
      </c>
      <c r="S1778" s="3">
        <v>44397.0</v>
      </c>
      <c r="T1778" s="136">
        <f t="shared" si="66"/>
        <v>44498</v>
      </c>
      <c r="U1778" s="4" t="str">
        <f t="shared" si="15"/>
        <v> </v>
      </c>
      <c r="V1778" s="4" t="str">
        <f t="shared" si="16"/>
        <v> </v>
      </c>
      <c r="W1778" s="123"/>
      <c r="X1778" s="123"/>
      <c r="Y1778" s="123"/>
      <c r="Z1778" s="123"/>
      <c r="AA1778" s="123"/>
      <c r="AB1778" s="123"/>
      <c r="AC1778" s="123"/>
      <c r="AD1778" s="123"/>
      <c r="AE1778" s="123"/>
    </row>
    <row r="1779">
      <c r="A1779" s="130">
        <v>15722.0</v>
      </c>
      <c r="B1779" s="131" t="s">
        <v>6461</v>
      </c>
      <c r="C1779" s="141" t="b">
        <v>1</v>
      </c>
      <c r="D1779" s="133">
        <v>44405.0</v>
      </c>
      <c r="E1779" s="128" t="str">
        <f t="shared" si="55"/>
        <v>#VALUE!</v>
      </c>
      <c r="F1779" s="128" t="str">
        <f t="shared" si="56"/>
        <v>#VALUE!</v>
      </c>
      <c r="G1779" s="128" t="str">
        <f t="shared" si="57"/>
        <v>#VALUE!</v>
      </c>
      <c r="H1779" s="128" t="str">
        <f t="shared" si="58"/>
        <v>#VALUE!</v>
      </c>
      <c r="I1779" s="128" t="str">
        <f t="shared" si="59"/>
        <v>#VALUE!</v>
      </c>
      <c r="J1779" s="128" t="str">
        <f t="shared" si="60"/>
        <v>#VALUE!</v>
      </c>
      <c r="K1779" s="128" t="str">
        <f t="shared" si="61"/>
        <v>#VALUE!</v>
      </c>
      <c r="L1779" s="128" t="str">
        <f t="shared" si="62"/>
        <v>#VALUE!</v>
      </c>
      <c r="M1779" s="128" t="str">
        <f t="shared" si="63"/>
        <v>#VALUE!</v>
      </c>
      <c r="N1779" s="128" t="str">
        <f t="shared" si="64"/>
        <v>#VALUE!</v>
      </c>
      <c r="O1779" s="128" t="str">
        <f t="shared" si="65"/>
        <v>#VALUE!</v>
      </c>
      <c r="P1779" s="4" t="str">
        <f t="shared" si="12"/>
        <v>NO RX</v>
      </c>
      <c r="Q1779" s="2" t="b">
        <v>0</v>
      </c>
      <c r="R1779" s="4" t="str">
        <f t="shared" si="54"/>
        <v>LOW</v>
      </c>
      <c r="S1779" s="3"/>
      <c r="T1779" s="136">
        <f t="shared" si="66"/>
        <v>44405</v>
      </c>
      <c r="U1779" s="4" t="str">
        <f t="shared" si="15"/>
        <v>DUE COMM</v>
      </c>
      <c r="V1779" s="4" t="str">
        <f t="shared" si="16"/>
        <v> </v>
      </c>
      <c r="W1779" s="123"/>
      <c r="X1779" s="123"/>
      <c r="Y1779" s="123"/>
      <c r="Z1779" s="123"/>
      <c r="AA1779" s="123"/>
      <c r="AB1779" s="123"/>
      <c r="AC1779" s="123"/>
      <c r="AD1779" s="123"/>
      <c r="AE1779" s="123"/>
    </row>
    <row r="1780">
      <c r="A1780" s="130">
        <v>15723.0</v>
      </c>
      <c r="B1780" s="131" t="s">
        <v>6552</v>
      </c>
      <c r="C1780" s="141" t="b">
        <v>1</v>
      </c>
      <c r="D1780" s="133">
        <v>44414.0</v>
      </c>
      <c r="E1780" s="128" t="str">
        <f t="shared" si="55"/>
        <v>#VALUE!</v>
      </c>
      <c r="F1780" s="128" t="str">
        <f t="shared" si="56"/>
        <v>#VALUE!</v>
      </c>
      <c r="G1780" s="128" t="str">
        <f t="shared" si="57"/>
        <v>#VALUE!</v>
      </c>
      <c r="H1780" s="128" t="str">
        <f t="shared" si="58"/>
        <v>#VALUE!</v>
      </c>
      <c r="I1780" s="128" t="str">
        <f t="shared" si="59"/>
        <v>#VALUE!</v>
      </c>
      <c r="J1780" s="128" t="str">
        <f t="shared" si="60"/>
        <v>#VALUE!</v>
      </c>
      <c r="K1780" s="128" t="str">
        <f t="shared" si="61"/>
        <v>#VALUE!</v>
      </c>
      <c r="L1780" s="128" t="str">
        <f t="shared" si="62"/>
        <v>#VALUE!</v>
      </c>
      <c r="M1780" s="134" t="str">
        <f t="shared" si="63"/>
        <v>OPI RX</v>
      </c>
      <c r="N1780" s="128" t="str">
        <f t="shared" si="64"/>
        <v>#VALUE!</v>
      </c>
      <c r="O1780" s="128" t="str">
        <f t="shared" si="65"/>
        <v>#VALUE!</v>
      </c>
      <c r="P1780" s="135" t="str">
        <f t="shared" si="12"/>
        <v>OPIOIDS</v>
      </c>
      <c r="Q1780" s="4" t="b">
        <v>0</v>
      </c>
      <c r="R1780" s="4" t="str">
        <f t="shared" si="54"/>
        <v>LOW</v>
      </c>
      <c r="S1780" s="3"/>
      <c r="T1780" s="136">
        <f t="shared" si="66"/>
        <v>44414</v>
      </c>
      <c r="U1780" s="4" t="str">
        <f t="shared" si="15"/>
        <v>DUE COMM</v>
      </c>
      <c r="V1780" s="4" t="str">
        <f t="shared" si="16"/>
        <v> </v>
      </c>
      <c r="W1780" s="123"/>
      <c r="X1780" s="123"/>
      <c r="Y1780" s="123"/>
      <c r="Z1780" s="123"/>
      <c r="AA1780" s="123"/>
      <c r="AB1780" s="123"/>
      <c r="AC1780" s="123"/>
      <c r="AD1780" s="123"/>
      <c r="AE1780" s="123"/>
    </row>
    <row r="1781">
      <c r="A1781" s="130">
        <v>15729.0</v>
      </c>
      <c r="B1781" s="131" t="s">
        <v>7024</v>
      </c>
      <c r="C1781" s="141" t="b">
        <v>1</v>
      </c>
      <c r="D1781" s="140">
        <v>44577.0</v>
      </c>
      <c r="E1781" s="128" t="str">
        <f t="shared" si="55"/>
        <v>#VALUE!</v>
      </c>
      <c r="F1781" s="134" t="str">
        <f t="shared" si="56"/>
        <v>OPI RX</v>
      </c>
      <c r="G1781" s="128" t="str">
        <f t="shared" si="57"/>
        <v>#VALUE!</v>
      </c>
      <c r="H1781" s="134" t="str">
        <f t="shared" si="58"/>
        <v>OPI RX</v>
      </c>
      <c r="I1781" s="128" t="str">
        <f t="shared" si="59"/>
        <v>#VALUE!</v>
      </c>
      <c r="J1781" s="128" t="str">
        <f t="shared" si="60"/>
        <v>#VALUE!</v>
      </c>
      <c r="K1781" s="128" t="str">
        <f t="shared" si="61"/>
        <v>#VALUE!</v>
      </c>
      <c r="L1781" s="128" t="str">
        <f t="shared" si="62"/>
        <v>#VALUE!</v>
      </c>
      <c r="M1781" s="128" t="str">
        <f t="shared" si="63"/>
        <v>#VALUE!</v>
      </c>
      <c r="N1781" s="128" t="str">
        <f t="shared" si="64"/>
        <v>#VALUE!</v>
      </c>
      <c r="O1781" s="128" t="str">
        <f t="shared" si="65"/>
        <v>#VALUE!</v>
      </c>
      <c r="P1781" s="135" t="str">
        <f t="shared" si="12"/>
        <v>OPIOIDS</v>
      </c>
      <c r="Q1781" s="4" t="b">
        <v>1</v>
      </c>
      <c r="R1781" s="135" t="str">
        <f t="shared" si="54"/>
        <v>HIGH</v>
      </c>
      <c r="S1781" s="3"/>
      <c r="T1781" s="136">
        <f t="shared" si="66"/>
        <v>44577</v>
      </c>
      <c r="U1781" s="4" t="str">
        <f t="shared" si="15"/>
        <v>DUE COMM</v>
      </c>
      <c r="V1781" s="4" t="str">
        <f t="shared" si="16"/>
        <v> </v>
      </c>
      <c r="W1781" s="123"/>
      <c r="X1781" s="123"/>
      <c r="Y1781" s="123"/>
      <c r="Z1781" s="123"/>
      <c r="AA1781" s="123"/>
      <c r="AB1781" s="123"/>
      <c r="AC1781" s="123"/>
      <c r="AD1781" s="123"/>
      <c r="AE1781" s="123"/>
    </row>
    <row r="1782">
      <c r="A1782" s="151">
        <v>15730.0</v>
      </c>
      <c r="B1782" s="134" t="s">
        <v>6635</v>
      </c>
      <c r="C1782" s="141" t="b">
        <v>1</v>
      </c>
      <c r="D1782" s="133">
        <v>44405.0</v>
      </c>
      <c r="E1782" s="128" t="str">
        <f t="shared" si="55"/>
        <v>#VALUE!</v>
      </c>
      <c r="F1782" s="134" t="str">
        <f t="shared" si="56"/>
        <v>OPI RX</v>
      </c>
      <c r="G1782" s="128" t="str">
        <f t="shared" si="57"/>
        <v>#VALUE!</v>
      </c>
      <c r="H1782" s="128" t="str">
        <f t="shared" si="58"/>
        <v>#VALUE!</v>
      </c>
      <c r="I1782" s="128" t="str">
        <f t="shared" si="59"/>
        <v>#VALUE!</v>
      </c>
      <c r="J1782" s="128" t="str">
        <f t="shared" si="60"/>
        <v>#VALUE!</v>
      </c>
      <c r="K1782" s="128" t="str">
        <f t="shared" si="61"/>
        <v>#VALUE!</v>
      </c>
      <c r="L1782" s="128" t="str">
        <f t="shared" si="62"/>
        <v>#VALUE!</v>
      </c>
      <c r="M1782" s="128" t="str">
        <f t="shared" si="63"/>
        <v>#VALUE!</v>
      </c>
      <c r="N1782" s="128" t="str">
        <f t="shared" si="64"/>
        <v>#VALUE!</v>
      </c>
      <c r="O1782" s="128" t="str">
        <f t="shared" si="65"/>
        <v>#VALUE!</v>
      </c>
      <c r="P1782" s="135" t="str">
        <f t="shared" si="12"/>
        <v>OPIOIDS</v>
      </c>
      <c r="Q1782" s="4" t="b">
        <v>1</v>
      </c>
      <c r="R1782" s="135" t="str">
        <f t="shared" si="54"/>
        <v>HIGH</v>
      </c>
      <c r="S1782" s="3"/>
      <c r="T1782" s="136">
        <f t="shared" si="66"/>
        <v>44405</v>
      </c>
      <c r="U1782" s="4" t="str">
        <f t="shared" si="15"/>
        <v>DUE COMM</v>
      </c>
      <c r="V1782" s="4" t="str">
        <f t="shared" si="16"/>
        <v> </v>
      </c>
      <c r="W1782" s="123"/>
      <c r="X1782" s="123"/>
      <c r="Y1782" s="123"/>
      <c r="Z1782" s="123"/>
      <c r="AA1782" s="123"/>
      <c r="AB1782" s="123"/>
      <c r="AC1782" s="123"/>
      <c r="AD1782" s="123"/>
      <c r="AE1782" s="123"/>
    </row>
    <row r="1783">
      <c r="A1783" s="130">
        <v>15732.0</v>
      </c>
      <c r="B1783" s="131" t="s">
        <v>7025</v>
      </c>
      <c r="C1783" s="141" t="b">
        <v>1</v>
      </c>
      <c r="D1783" s="133">
        <v>44405.0</v>
      </c>
      <c r="E1783" s="128" t="str">
        <f t="shared" si="55"/>
        <v>#VALUE!</v>
      </c>
      <c r="F1783" s="134" t="str">
        <f t="shared" si="56"/>
        <v>OPI RX</v>
      </c>
      <c r="G1783" s="128" t="str">
        <f t="shared" si="57"/>
        <v>#VALUE!</v>
      </c>
      <c r="H1783" s="128" t="str">
        <f t="shared" si="58"/>
        <v>#VALUE!</v>
      </c>
      <c r="I1783" s="128" t="str">
        <f t="shared" si="59"/>
        <v>#VALUE!</v>
      </c>
      <c r="J1783" s="134" t="str">
        <f t="shared" si="60"/>
        <v>OPI RX</v>
      </c>
      <c r="K1783" s="128" t="str">
        <f t="shared" si="61"/>
        <v>#VALUE!</v>
      </c>
      <c r="L1783" s="128" t="str">
        <f t="shared" si="62"/>
        <v>#VALUE!</v>
      </c>
      <c r="M1783" s="128" t="str">
        <f t="shared" si="63"/>
        <v>#VALUE!</v>
      </c>
      <c r="N1783" s="128" t="str">
        <f t="shared" si="64"/>
        <v>#VALUE!</v>
      </c>
      <c r="O1783" s="128" t="str">
        <f t="shared" si="65"/>
        <v>#VALUE!</v>
      </c>
      <c r="P1783" s="135" t="str">
        <f t="shared" si="12"/>
        <v>OPIOIDS</v>
      </c>
      <c r="Q1783" s="2" t="b">
        <v>0</v>
      </c>
      <c r="R1783" s="4" t="str">
        <f t="shared" si="54"/>
        <v>LOW</v>
      </c>
      <c r="S1783" s="3"/>
      <c r="T1783" s="136">
        <f t="shared" si="66"/>
        <v>44405</v>
      </c>
      <c r="U1783" s="4" t="str">
        <f t="shared" si="15"/>
        <v>DUE COMM</v>
      </c>
      <c r="V1783" s="4" t="str">
        <f t="shared" si="16"/>
        <v> </v>
      </c>
      <c r="W1783" s="123"/>
      <c r="X1783" s="123"/>
      <c r="Y1783" s="123"/>
      <c r="Z1783" s="123"/>
      <c r="AA1783" s="123"/>
      <c r="AB1783" s="123"/>
      <c r="AC1783" s="123"/>
      <c r="AD1783" s="123"/>
      <c r="AE1783" s="123"/>
    </row>
    <row r="1784">
      <c r="A1784" s="130">
        <v>15735.0</v>
      </c>
      <c r="B1784" s="131" t="s">
        <v>6590</v>
      </c>
      <c r="C1784" s="141" t="b">
        <v>1</v>
      </c>
      <c r="D1784" s="133">
        <v>44510.0</v>
      </c>
      <c r="E1784" s="128" t="str">
        <f t="shared" si="55"/>
        <v>#VALUE!</v>
      </c>
      <c r="F1784" s="134" t="str">
        <f t="shared" si="56"/>
        <v>OPI RX</v>
      </c>
      <c r="G1784" s="128" t="str">
        <f t="shared" si="57"/>
        <v>#VALUE!</v>
      </c>
      <c r="H1784" s="128" t="str">
        <f t="shared" si="58"/>
        <v>#VALUE!</v>
      </c>
      <c r="I1784" s="128" t="str">
        <f t="shared" si="59"/>
        <v>#VALUE!</v>
      </c>
      <c r="J1784" s="128" t="str">
        <f t="shared" si="60"/>
        <v>#VALUE!</v>
      </c>
      <c r="K1784" s="128" t="str">
        <f t="shared" si="61"/>
        <v>#VALUE!</v>
      </c>
      <c r="L1784" s="128" t="str">
        <f t="shared" si="62"/>
        <v>#VALUE!</v>
      </c>
      <c r="M1784" s="128" t="str">
        <f t="shared" si="63"/>
        <v>#VALUE!</v>
      </c>
      <c r="N1784" s="128" t="str">
        <f t="shared" si="64"/>
        <v>#VALUE!</v>
      </c>
      <c r="O1784" s="128" t="str">
        <f t="shared" si="65"/>
        <v>#VALUE!</v>
      </c>
      <c r="P1784" s="135" t="str">
        <f t="shared" si="12"/>
        <v>OPIOIDS</v>
      </c>
      <c r="Q1784" s="4" t="b">
        <v>0</v>
      </c>
      <c r="R1784" s="4" t="str">
        <f t="shared" si="54"/>
        <v>LOW</v>
      </c>
      <c r="S1784" s="3">
        <v>44397.0</v>
      </c>
      <c r="T1784" s="136">
        <f t="shared" si="66"/>
        <v>44510</v>
      </c>
      <c r="U1784" s="4" t="str">
        <f t="shared" si="15"/>
        <v> </v>
      </c>
      <c r="V1784" s="4" t="str">
        <f t="shared" si="16"/>
        <v> </v>
      </c>
      <c r="W1784" s="123"/>
      <c r="X1784" s="123"/>
      <c r="Y1784" s="123"/>
      <c r="Z1784" s="123"/>
      <c r="AA1784" s="123"/>
      <c r="AB1784" s="123"/>
      <c r="AC1784" s="123"/>
      <c r="AD1784" s="123"/>
      <c r="AE1784" s="123"/>
    </row>
    <row r="1785">
      <c r="A1785" s="130">
        <v>15739.0</v>
      </c>
      <c r="B1785" s="131" t="s">
        <v>6594</v>
      </c>
      <c r="C1785" s="141" t="b">
        <v>1</v>
      </c>
      <c r="D1785" s="133">
        <v>44489.0</v>
      </c>
      <c r="E1785" s="134" t="str">
        <f t="shared" si="55"/>
        <v>OPI RX</v>
      </c>
      <c r="F1785" s="128" t="str">
        <f t="shared" si="56"/>
        <v>#VALUE!</v>
      </c>
      <c r="G1785" s="128" t="str">
        <f t="shared" si="57"/>
        <v>#VALUE!</v>
      </c>
      <c r="H1785" s="128" t="str">
        <f t="shared" si="58"/>
        <v>#VALUE!</v>
      </c>
      <c r="I1785" s="128" t="str">
        <f t="shared" si="59"/>
        <v>#VALUE!</v>
      </c>
      <c r="J1785" s="128" t="str">
        <f t="shared" si="60"/>
        <v>#VALUE!</v>
      </c>
      <c r="K1785" s="128" t="str">
        <f t="shared" si="61"/>
        <v>#VALUE!</v>
      </c>
      <c r="L1785" s="128" t="str">
        <f t="shared" si="62"/>
        <v>#VALUE!</v>
      </c>
      <c r="M1785" s="128" t="str">
        <f t="shared" si="63"/>
        <v>#VALUE!</v>
      </c>
      <c r="N1785" s="128" t="str">
        <f t="shared" si="64"/>
        <v>#VALUE!</v>
      </c>
      <c r="O1785" s="128" t="str">
        <f t="shared" si="65"/>
        <v>#VALUE!</v>
      </c>
      <c r="P1785" s="135" t="str">
        <f t="shared" si="12"/>
        <v>OPIOIDS</v>
      </c>
      <c r="Q1785" s="4" t="b">
        <v>0</v>
      </c>
      <c r="R1785" s="4" t="str">
        <f t="shared" si="54"/>
        <v>LOW</v>
      </c>
      <c r="S1785" s="3">
        <v>44368.0</v>
      </c>
      <c r="T1785" s="136">
        <f t="shared" si="66"/>
        <v>44489</v>
      </c>
      <c r="U1785" s="4" t="str">
        <f t="shared" si="15"/>
        <v> </v>
      </c>
      <c r="V1785" s="4" t="str">
        <f t="shared" si="16"/>
        <v> </v>
      </c>
      <c r="W1785" s="123"/>
      <c r="X1785" s="123"/>
      <c r="Y1785" s="123"/>
      <c r="Z1785" s="123"/>
      <c r="AA1785" s="123"/>
      <c r="AB1785" s="123"/>
      <c r="AC1785" s="123"/>
      <c r="AD1785" s="123"/>
      <c r="AE1785" s="123"/>
    </row>
    <row r="1786">
      <c r="A1786" s="130">
        <v>15741.0</v>
      </c>
      <c r="B1786" s="131" t="s">
        <v>6498</v>
      </c>
      <c r="C1786" s="141" t="b">
        <v>1</v>
      </c>
      <c r="D1786" s="133">
        <v>44384.0</v>
      </c>
      <c r="E1786" s="128" t="str">
        <f t="shared" si="55"/>
        <v>#VALUE!</v>
      </c>
      <c r="F1786" s="128" t="str">
        <f t="shared" si="56"/>
        <v>#VALUE!</v>
      </c>
      <c r="G1786" s="128" t="str">
        <f t="shared" si="57"/>
        <v>#VALUE!</v>
      </c>
      <c r="H1786" s="128" t="str">
        <f t="shared" si="58"/>
        <v>#VALUE!</v>
      </c>
      <c r="I1786" s="128" t="str">
        <f t="shared" si="59"/>
        <v>#VALUE!</v>
      </c>
      <c r="J1786" s="128" t="str">
        <f t="shared" si="60"/>
        <v>#VALUE!</v>
      </c>
      <c r="K1786" s="128" t="str">
        <f t="shared" si="61"/>
        <v>#VALUE!</v>
      </c>
      <c r="L1786" s="128" t="str">
        <f t="shared" si="62"/>
        <v>#VALUE!</v>
      </c>
      <c r="M1786" s="134" t="str">
        <f t="shared" si="63"/>
        <v>OPI RX</v>
      </c>
      <c r="N1786" s="128" t="str">
        <f t="shared" si="64"/>
        <v>#VALUE!</v>
      </c>
      <c r="O1786" s="128" t="str">
        <f t="shared" si="65"/>
        <v>#VALUE!</v>
      </c>
      <c r="P1786" s="135" t="str">
        <f t="shared" si="12"/>
        <v>OPIOIDS</v>
      </c>
      <c r="Q1786" s="2" t="b">
        <v>1</v>
      </c>
      <c r="R1786" s="135" t="str">
        <f t="shared" si="54"/>
        <v>HIGH</v>
      </c>
      <c r="S1786" s="3"/>
      <c r="T1786" s="136">
        <f t="shared" si="66"/>
        <v>44384</v>
      </c>
      <c r="U1786" s="4" t="str">
        <f t="shared" si="15"/>
        <v>DUE COMM</v>
      </c>
      <c r="V1786" s="4" t="str">
        <f t="shared" si="16"/>
        <v> </v>
      </c>
      <c r="W1786" s="123"/>
      <c r="X1786" s="123"/>
      <c r="Y1786" s="123"/>
      <c r="Z1786" s="123"/>
      <c r="AA1786" s="123"/>
      <c r="AB1786" s="123"/>
      <c r="AC1786" s="123"/>
      <c r="AD1786" s="123"/>
      <c r="AE1786" s="123"/>
    </row>
    <row r="1787">
      <c r="A1787" s="151">
        <v>15742.0</v>
      </c>
      <c r="B1787" s="134" t="s">
        <v>6625</v>
      </c>
      <c r="C1787" s="141" t="b">
        <v>1</v>
      </c>
      <c r="D1787" s="133">
        <v>44427.0</v>
      </c>
      <c r="E1787" s="128" t="str">
        <f t="shared" si="55"/>
        <v>#VALUE!</v>
      </c>
      <c r="F1787" s="128" t="str">
        <f t="shared" si="56"/>
        <v>#VALUE!</v>
      </c>
      <c r="G1787" s="128" t="str">
        <f t="shared" si="57"/>
        <v>#VALUE!</v>
      </c>
      <c r="H1787" s="128" t="str">
        <f t="shared" si="58"/>
        <v>#VALUE!</v>
      </c>
      <c r="I1787" s="128" t="str">
        <f t="shared" si="59"/>
        <v>#VALUE!</v>
      </c>
      <c r="J1787" s="128" t="str">
        <f t="shared" si="60"/>
        <v>#VALUE!</v>
      </c>
      <c r="K1787" s="128" t="str">
        <f t="shared" si="61"/>
        <v>#VALUE!</v>
      </c>
      <c r="L1787" s="128" t="str">
        <f t="shared" si="62"/>
        <v>#VALUE!</v>
      </c>
      <c r="M1787" s="128" t="str">
        <f t="shared" si="63"/>
        <v>#VALUE!</v>
      </c>
      <c r="N1787" s="128" t="str">
        <f t="shared" si="64"/>
        <v>#VALUE!</v>
      </c>
      <c r="O1787" s="128" t="str">
        <f t="shared" si="65"/>
        <v>#VALUE!</v>
      </c>
      <c r="P1787" s="4" t="str">
        <f t="shared" si="12"/>
        <v>NO RX</v>
      </c>
      <c r="Q1787" s="4" t="b">
        <v>0</v>
      </c>
      <c r="R1787" s="4" t="str">
        <f t="shared" si="54"/>
        <v>LOW</v>
      </c>
      <c r="S1787" s="3"/>
      <c r="T1787" s="136">
        <f t="shared" si="66"/>
        <v>44427</v>
      </c>
      <c r="U1787" s="4" t="str">
        <f t="shared" si="15"/>
        <v>DUE COMM</v>
      </c>
      <c r="V1787" s="4" t="str">
        <f t="shared" si="16"/>
        <v> </v>
      </c>
      <c r="W1787" s="123"/>
      <c r="X1787" s="123"/>
      <c r="Y1787" s="123"/>
      <c r="Z1787" s="123"/>
      <c r="AA1787" s="123"/>
      <c r="AB1787" s="123"/>
      <c r="AC1787" s="123"/>
      <c r="AD1787" s="123"/>
      <c r="AE1787" s="123"/>
    </row>
    <row r="1788">
      <c r="A1788" s="130">
        <v>15744.0</v>
      </c>
      <c r="B1788" s="131" t="s">
        <v>6461</v>
      </c>
      <c r="C1788" s="141" t="b">
        <v>1</v>
      </c>
      <c r="D1788" s="133">
        <v>44414.0</v>
      </c>
      <c r="E1788" s="128" t="str">
        <f t="shared" si="55"/>
        <v>#VALUE!</v>
      </c>
      <c r="F1788" s="128" t="str">
        <f t="shared" si="56"/>
        <v>#VALUE!</v>
      </c>
      <c r="G1788" s="128" t="str">
        <f t="shared" si="57"/>
        <v>#VALUE!</v>
      </c>
      <c r="H1788" s="128" t="str">
        <f t="shared" si="58"/>
        <v>#VALUE!</v>
      </c>
      <c r="I1788" s="128" t="str">
        <f t="shared" si="59"/>
        <v>#VALUE!</v>
      </c>
      <c r="J1788" s="128" t="str">
        <f t="shared" si="60"/>
        <v>#VALUE!</v>
      </c>
      <c r="K1788" s="128" t="str">
        <f t="shared" si="61"/>
        <v>#VALUE!</v>
      </c>
      <c r="L1788" s="128" t="str">
        <f t="shared" si="62"/>
        <v>#VALUE!</v>
      </c>
      <c r="M1788" s="128" t="str">
        <f t="shared" si="63"/>
        <v>#VALUE!</v>
      </c>
      <c r="N1788" s="128" t="str">
        <f t="shared" si="64"/>
        <v>#VALUE!</v>
      </c>
      <c r="O1788" s="128" t="str">
        <f t="shared" si="65"/>
        <v>#VALUE!</v>
      </c>
      <c r="P1788" s="4" t="str">
        <f t="shared" si="12"/>
        <v>NO RX</v>
      </c>
      <c r="Q1788" s="4" t="b">
        <v>0</v>
      </c>
      <c r="R1788" s="4" t="str">
        <f t="shared" si="54"/>
        <v>LOW</v>
      </c>
      <c r="S1788" s="3"/>
      <c r="T1788" s="136">
        <f t="shared" si="66"/>
        <v>44414</v>
      </c>
      <c r="U1788" s="4" t="str">
        <f t="shared" si="15"/>
        <v>DUE COMM</v>
      </c>
      <c r="V1788" s="4" t="str">
        <f t="shared" si="16"/>
        <v> </v>
      </c>
      <c r="W1788" s="123"/>
      <c r="X1788" s="123"/>
      <c r="Y1788" s="123"/>
      <c r="Z1788" s="123"/>
      <c r="AA1788" s="123"/>
      <c r="AB1788" s="123"/>
      <c r="AC1788" s="123"/>
      <c r="AD1788" s="123"/>
      <c r="AE1788" s="123"/>
    </row>
    <row r="1789">
      <c r="A1789" s="151">
        <v>15746.0</v>
      </c>
      <c r="B1789" s="131" t="s">
        <v>6743</v>
      </c>
      <c r="C1789" s="141" t="b">
        <v>1</v>
      </c>
      <c r="D1789" s="133">
        <v>44519.0</v>
      </c>
      <c r="E1789" s="128" t="str">
        <f t="shared" si="55"/>
        <v>#VALUE!</v>
      </c>
      <c r="F1789" s="128" t="str">
        <f t="shared" si="56"/>
        <v>#VALUE!</v>
      </c>
      <c r="G1789" s="128" t="str">
        <f t="shared" si="57"/>
        <v>#VALUE!</v>
      </c>
      <c r="H1789" s="128" t="str">
        <f t="shared" si="58"/>
        <v>#VALUE!</v>
      </c>
      <c r="I1789" s="128" t="str">
        <f t="shared" si="59"/>
        <v>#VALUE!</v>
      </c>
      <c r="J1789" s="128" t="str">
        <f t="shared" si="60"/>
        <v>#VALUE!</v>
      </c>
      <c r="K1789" s="128" t="str">
        <f t="shared" si="61"/>
        <v>#VALUE!</v>
      </c>
      <c r="L1789" s="128" t="str">
        <f t="shared" si="62"/>
        <v>#VALUE!</v>
      </c>
      <c r="M1789" s="134" t="str">
        <f t="shared" si="63"/>
        <v>OPI RX</v>
      </c>
      <c r="N1789" s="128" t="str">
        <f t="shared" si="64"/>
        <v>#VALUE!</v>
      </c>
      <c r="O1789" s="128" t="str">
        <f t="shared" si="65"/>
        <v>#VALUE!</v>
      </c>
      <c r="P1789" s="135" t="str">
        <f t="shared" si="12"/>
        <v>OPIOIDS</v>
      </c>
      <c r="Q1789" s="4" t="b">
        <v>0</v>
      </c>
      <c r="R1789" s="4" t="str">
        <f t="shared" si="54"/>
        <v>LOW</v>
      </c>
      <c r="S1789" s="3">
        <v>44403.0</v>
      </c>
      <c r="T1789" s="136">
        <f t="shared" si="66"/>
        <v>44519</v>
      </c>
      <c r="U1789" s="4" t="str">
        <f t="shared" si="15"/>
        <v> </v>
      </c>
      <c r="V1789" s="4" t="str">
        <f t="shared" si="16"/>
        <v> </v>
      </c>
      <c r="W1789" s="123"/>
      <c r="X1789" s="123"/>
      <c r="Y1789" s="123"/>
      <c r="Z1789" s="123"/>
      <c r="AA1789" s="123"/>
      <c r="AB1789" s="123"/>
      <c r="AC1789" s="123"/>
      <c r="AD1789" s="123"/>
      <c r="AE1789" s="123"/>
    </row>
    <row r="1790">
      <c r="A1790" s="130">
        <v>15749.0</v>
      </c>
      <c r="B1790" s="131" t="s">
        <v>6483</v>
      </c>
      <c r="C1790" s="141" t="b">
        <v>1</v>
      </c>
      <c r="D1790" s="133">
        <v>44414.0</v>
      </c>
      <c r="E1790" s="128" t="str">
        <f t="shared" si="55"/>
        <v>#VALUE!</v>
      </c>
      <c r="F1790" s="128" t="str">
        <f t="shared" si="56"/>
        <v>#VALUE!</v>
      </c>
      <c r="G1790" s="128" t="str">
        <f t="shared" si="57"/>
        <v>#VALUE!</v>
      </c>
      <c r="H1790" s="128" t="str">
        <f t="shared" si="58"/>
        <v>#VALUE!</v>
      </c>
      <c r="I1790" s="128" t="str">
        <f t="shared" si="59"/>
        <v>#VALUE!</v>
      </c>
      <c r="J1790" s="128" t="str">
        <f t="shared" si="60"/>
        <v>#VALUE!</v>
      </c>
      <c r="K1790" s="128" t="str">
        <f t="shared" si="61"/>
        <v>#VALUE!</v>
      </c>
      <c r="L1790" s="128" t="str">
        <f t="shared" si="62"/>
        <v>#VALUE!</v>
      </c>
      <c r="M1790" s="128" t="str">
        <f t="shared" si="63"/>
        <v>#VALUE!</v>
      </c>
      <c r="N1790" s="128" t="str">
        <f t="shared" si="64"/>
        <v>#VALUE!</v>
      </c>
      <c r="O1790" s="128" t="str">
        <f t="shared" si="65"/>
        <v>#VALUE!</v>
      </c>
      <c r="P1790" s="4" t="str">
        <f t="shared" si="12"/>
        <v>NO RX</v>
      </c>
      <c r="Q1790" s="4" t="b">
        <v>0</v>
      </c>
      <c r="R1790" s="4" t="str">
        <f t="shared" si="54"/>
        <v>LOW</v>
      </c>
      <c r="S1790" s="3"/>
      <c r="T1790" s="136">
        <f t="shared" si="66"/>
        <v>44414</v>
      </c>
      <c r="U1790" s="4" t="str">
        <f t="shared" si="15"/>
        <v>DUE COMM</v>
      </c>
      <c r="V1790" s="4" t="str">
        <f t="shared" si="16"/>
        <v> </v>
      </c>
      <c r="W1790" s="123"/>
      <c r="X1790" s="123"/>
      <c r="Y1790" s="123"/>
      <c r="Z1790" s="123"/>
      <c r="AA1790" s="123"/>
      <c r="AB1790" s="123"/>
      <c r="AC1790" s="123"/>
      <c r="AD1790" s="123"/>
      <c r="AE1790" s="123"/>
    </row>
    <row r="1791">
      <c r="A1791" s="130">
        <v>15750.0</v>
      </c>
      <c r="B1791" s="134" t="s">
        <v>7026</v>
      </c>
      <c r="C1791" s="141" t="b">
        <v>1</v>
      </c>
      <c r="D1791" s="133">
        <v>44502.0</v>
      </c>
      <c r="E1791" s="128" t="str">
        <f t="shared" si="55"/>
        <v>#VALUE!</v>
      </c>
      <c r="F1791" s="128" t="str">
        <f t="shared" si="56"/>
        <v>#VALUE!</v>
      </c>
      <c r="G1791" s="128" t="str">
        <f t="shared" si="57"/>
        <v>#VALUE!</v>
      </c>
      <c r="H1791" s="128" t="str">
        <f t="shared" si="58"/>
        <v>#VALUE!</v>
      </c>
      <c r="I1791" s="128" t="str">
        <f t="shared" si="59"/>
        <v>#VALUE!</v>
      </c>
      <c r="J1791" s="128" t="str">
        <f t="shared" si="60"/>
        <v>#VALUE!</v>
      </c>
      <c r="K1791" s="128" t="str">
        <f t="shared" si="61"/>
        <v>#VALUE!</v>
      </c>
      <c r="L1791" s="128" t="str">
        <f t="shared" si="62"/>
        <v>#VALUE!</v>
      </c>
      <c r="M1791" s="134" t="str">
        <f t="shared" si="63"/>
        <v>OPI RX</v>
      </c>
      <c r="N1791" s="128" t="str">
        <f t="shared" si="64"/>
        <v>#VALUE!</v>
      </c>
      <c r="O1791" s="128" t="str">
        <f t="shared" si="65"/>
        <v>#VALUE!</v>
      </c>
      <c r="P1791" s="135" t="str">
        <f t="shared" si="12"/>
        <v>OPIOIDS</v>
      </c>
      <c r="Q1791" s="4" t="b">
        <v>0</v>
      </c>
      <c r="R1791" s="4" t="str">
        <f t="shared" si="54"/>
        <v>LOW</v>
      </c>
      <c r="S1791" s="3">
        <v>44403.0</v>
      </c>
      <c r="T1791" s="136">
        <f t="shared" si="66"/>
        <v>44502</v>
      </c>
      <c r="U1791" s="4" t="str">
        <f t="shared" si="15"/>
        <v> </v>
      </c>
      <c r="V1791" s="4" t="str">
        <f t="shared" si="16"/>
        <v> </v>
      </c>
      <c r="W1791" s="123"/>
      <c r="X1791" s="123"/>
      <c r="Y1791" s="123"/>
      <c r="Z1791" s="123"/>
      <c r="AA1791" s="123"/>
      <c r="AB1791" s="123"/>
      <c r="AC1791" s="123"/>
      <c r="AD1791" s="123"/>
      <c r="AE1791" s="123"/>
    </row>
    <row r="1792">
      <c r="A1792" s="151">
        <v>15751.0</v>
      </c>
      <c r="B1792" s="134" t="s">
        <v>6461</v>
      </c>
      <c r="C1792" s="141" t="b">
        <v>1</v>
      </c>
      <c r="D1792" s="133">
        <v>44384.0</v>
      </c>
      <c r="E1792" s="128" t="str">
        <f t="shared" si="55"/>
        <v>#VALUE!</v>
      </c>
      <c r="F1792" s="128" t="str">
        <f t="shared" si="56"/>
        <v>#VALUE!</v>
      </c>
      <c r="G1792" s="128" t="str">
        <f t="shared" si="57"/>
        <v>#VALUE!</v>
      </c>
      <c r="H1792" s="128" t="str">
        <f t="shared" si="58"/>
        <v>#VALUE!</v>
      </c>
      <c r="I1792" s="128" t="str">
        <f t="shared" si="59"/>
        <v>#VALUE!</v>
      </c>
      <c r="J1792" s="128" t="str">
        <f t="shared" si="60"/>
        <v>#VALUE!</v>
      </c>
      <c r="K1792" s="128" t="str">
        <f t="shared" si="61"/>
        <v>#VALUE!</v>
      </c>
      <c r="L1792" s="128" t="str">
        <f t="shared" si="62"/>
        <v>#VALUE!</v>
      </c>
      <c r="M1792" s="128" t="str">
        <f t="shared" si="63"/>
        <v>#VALUE!</v>
      </c>
      <c r="N1792" s="128" t="str">
        <f t="shared" si="64"/>
        <v>#VALUE!</v>
      </c>
      <c r="O1792" s="128" t="str">
        <f t="shared" si="65"/>
        <v>#VALUE!</v>
      </c>
      <c r="P1792" s="4" t="str">
        <f t="shared" si="12"/>
        <v>NO RX</v>
      </c>
      <c r="Q1792" s="4" t="b">
        <v>0</v>
      </c>
      <c r="R1792" s="4" t="str">
        <f t="shared" si="54"/>
        <v>LOW</v>
      </c>
      <c r="S1792" s="3"/>
      <c r="T1792" s="136">
        <f t="shared" si="66"/>
        <v>44384</v>
      </c>
      <c r="U1792" s="4" t="str">
        <f t="shared" si="15"/>
        <v>DUE COMM</v>
      </c>
      <c r="V1792" s="4" t="str">
        <f t="shared" si="16"/>
        <v> </v>
      </c>
      <c r="W1792" s="123"/>
      <c r="X1792" s="123"/>
      <c r="Y1792" s="123"/>
      <c r="Z1792" s="123"/>
      <c r="AA1792" s="123"/>
      <c r="AB1792" s="123"/>
      <c r="AC1792" s="123"/>
      <c r="AD1792" s="123"/>
      <c r="AE1792" s="123"/>
    </row>
    <row r="1793">
      <c r="A1793" s="130">
        <v>15753.0</v>
      </c>
      <c r="B1793" s="131" t="s">
        <v>6461</v>
      </c>
      <c r="C1793" s="141" t="b">
        <v>1</v>
      </c>
      <c r="D1793" s="133">
        <v>44420.0</v>
      </c>
      <c r="E1793" s="128" t="str">
        <f t="shared" si="55"/>
        <v>#VALUE!</v>
      </c>
      <c r="F1793" s="128" t="str">
        <f t="shared" si="56"/>
        <v>#VALUE!</v>
      </c>
      <c r="G1793" s="128" t="str">
        <f t="shared" si="57"/>
        <v>#VALUE!</v>
      </c>
      <c r="H1793" s="128" t="str">
        <f t="shared" si="58"/>
        <v>#VALUE!</v>
      </c>
      <c r="I1793" s="128" t="str">
        <f t="shared" si="59"/>
        <v>#VALUE!</v>
      </c>
      <c r="J1793" s="128" t="str">
        <f t="shared" si="60"/>
        <v>#VALUE!</v>
      </c>
      <c r="K1793" s="128" t="str">
        <f t="shared" si="61"/>
        <v>#VALUE!</v>
      </c>
      <c r="L1793" s="128" t="str">
        <f t="shared" si="62"/>
        <v>#VALUE!</v>
      </c>
      <c r="M1793" s="128" t="str">
        <f t="shared" si="63"/>
        <v>#VALUE!</v>
      </c>
      <c r="N1793" s="128" t="str">
        <f t="shared" si="64"/>
        <v>#VALUE!</v>
      </c>
      <c r="O1793" s="128" t="str">
        <f t="shared" si="65"/>
        <v>#VALUE!</v>
      </c>
      <c r="P1793" s="4" t="str">
        <f t="shared" si="12"/>
        <v>NO RX</v>
      </c>
      <c r="Q1793" s="2" t="b">
        <v>0</v>
      </c>
      <c r="R1793" s="4" t="str">
        <f t="shared" si="54"/>
        <v>LOW</v>
      </c>
      <c r="S1793" s="3"/>
      <c r="T1793" s="136">
        <f t="shared" si="66"/>
        <v>44420</v>
      </c>
      <c r="U1793" s="4" t="str">
        <f t="shared" si="15"/>
        <v>DUE COMM</v>
      </c>
      <c r="V1793" s="4" t="str">
        <f t="shared" si="16"/>
        <v> </v>
      </c>
      <c r="W1793" s="123"/>
      <c r="X1793" s="123"/>
      <c r="Y1793" s="123"/>
      <c r="Z1793" s="123"/>
      <c r="AA1793" s="123"/>
      <c r="AB1793" s="123"/>
      <c r="AC1793" s="123"/>
      <c r="AD1793" s="123"/>
      <c r="AE1793" s="123"/>
    </row>
    <row r="1794">
      <c r="A1794" s="130">
        <v>15755.0</v>
      </c>
      <c r="B1794" s="131" t="s">
        <v>6461</v>
      </c>
      <c r="C1794" s="141" t="b">
        <v>1</v>
      </c>
      <c r="D1794" s="133">
        <v>44427.0</v>
      </c>
      <c r="E1794" s="128" t="str">
        <f t="shared" si="55"/>
        <v>#VALUE!</v>
      </c>
      <c r="F1794" s="128" t="str">
        <f t="shared" si="56"/>
        <v>#VALUE!</v>
      </c>
      <c r="G1794" s="128" t="str">
        <f t="shared" si="57"/>
        <v>#VALUE!</v>
      </c>
      <c r="H1794" s="128" t="str">
        <f t="shared" si="58"/>
        <v>#VALUE!</v>
      </c>
      <c r="I1794" s="128" t="str">
        <f t="shared" si="59"/>
        <v>#VALUE!</v>
      </c>
      <c r="J1794" s="128" t="str">
        <f t="shared" si="60"/>
        <v>#VALUE!</v>
      </c>
      <c r="K1794" s="128" t="str">
        <f t="shared" si="61"/>
        <v>#VALUE!</v>
      </c>
      <c r="L1794" s="128" t="str">
        <f t="shared" si="62"/>
        <v>#VALUE!</v>
      </c>
      <c r="M1794" s="128" t="str">
        <f t="shared" si="63"/>
        <v>#VALUE!</v>
      </c>
      <c r="N1794" s="128" t="str">
        <f t="shared" si="64"/>
        <v>#VALUE!</v>
      </c>
      <c r="O1794" s="128" t="str">
        <f t="shared" si="65"/>
        <v>#VALUE!</v>
      </c>
      <c r="P1794" s="4" t="str">
        <f t="shared" si="12"/>
        <v>NO RX</v>
      </c>
      <c r="Q1794" s="4" t="b">
        <v>0</v>
      </c>
      <c r="R1794" s="4" t="str">
        <f t="shared" si="54"/>
        <v>LOW</v>
      </c>
      <c r="S1794" s="3"/>
      <c r="T1794" s="136">
        <f t="shared" si="66"/>
        <v>44427</v>
      </c>
      <c r="U1794" s="4" t="str">
        <f t="shared" si="15"/>
        <v>DUE COMM</v>
      </c>
      <c r="V1794" s="4" t="str">
        <f t="shared" si="16"/>
        <v> </v>
      </c>
      <c r="W1794" s="123"/>
      <c r="X1794" s="123"/>
      <c r="Y1794" s="123"/>
      <c r="Z1794" s="123"/>
      <c r="AA1794" s="123"/>
      <c r="AB1794" s="123"/>
      <c r="AC1794" s="123"/>
      <c r="AD1794" s="123"/>
      <c r="AE1794" s="123"/>
    </row>
    <row r="1795">
      <c r="A1795" s="130">
        <v>15756.0</v>
      </c>
      <c r="B1795" s="131" t="s">
        <v>7027</v>
      </c>
      <c r="C1795" s="141" t="b">
        <v>1</v>
      </c>
      <c r="D1795" s="133">
        <v>44384.0</v>
      </c>
      <c r="E1795" s="128" t="str">
        <f t="shared" si="55"/>
        <v>#VALUE!</v>
      </c>
      <c r="F1795" s="128" t="str">
        <f t="shared" si="56"/>
        <v>#VALUE!</v>
      </c>
      <c r="G1795" s="128" t="str">
        <f t="shared" si="57"/>
        <v>#VALUE!</v>
      </c>
      <c r="H1795" s="128" t="str">
        <f t="shared" si="58"/>
        <v>#VALUE!</v>
      </c>
      <c r="I1795" s="128" t="str">
        <f t="shared" si="59"/>
        <v>#VALUE!</v>
      </c>
      <c r="J1795" s="128" t="str">
        <f t="shared" si="60"/>
        <v>#VALUE!</v>
      </c>
      <c r="K1795" s="128" t="str">
        <f t="shared" si="61"/>
        <v>#VALUE!</v>
      </c>
      <c r="L1795" s="128" t="str">
        <f t="shared" si="62"/>
        <v>#VALUE!</v>
      </c>
      <c r="M1795" s="134" t="str">
        <f t="shared" si="63"/>
        <v>OPI RX</v>
      </c>
      <c r="N1795" s="128" t="str">
        <f t="shared" si="64"/>
        <v>#VALUE!</v>
      </c>
      <c r="O1795" s="128" t="str">
        <f t="shared" si="65"/>
        <v>#VALUE!</v>
      </c>
      <c r="P1795" s="135" t="str">
        <f t="shared" si="12"/>
        <v>OPIOIDS</v>
      </c>
      <c r="Q1795" s="4" t="b">
        <v>0</v>
      </c>
      <c r="R1795" s="4" t="str">
        <f t="shared" si="54"/>
        <v>LOW</v>
      </c>
      <c r="S1795" s="3"/>
      <c r="T1795" s="136">
        <f t="shared" si="66"/>
        <v>44384</v>
      </c>
      <c r="U1795" s="4" t="str">
        <f t="shared" si="15"/>
        <v>DUE COMM</v>
      </c>
      <c r="V1795" s="4" t="str">
        <f t="shared" si="16"/>
        <v> </v>
      </c>
      <c r="W1795" s="123"/>
      <c r="X1795" s="123"/>
      <c r="Y1795" s="123"/>
      <c r="Z1795" s="123"/>
      <c r="AA1795" s="123"/>
      <c r="AB1795" s="123"/>
      <c r="AC1795" s="123"/>
      <c r="AD1795" s="123"/>
      <c r="AE1795" s="123"/>
    </row>
    <row r="1796">
      <c r="A1796" s="130">
        <v>15760.0</v>
      </c>
      <c r="B1796" s="131" t="s">
        <v>6598</v>
      </c>
      <c r="C1796" s="141" t="b">
        <v>1</v>
      </c>
      <c r="D1796" s="133">
        <v>44384.0</v>
      </c>
      <c r="E1796" s="128" t="str">
        <f t="shared" si="55"/>
        <v>#VALUE!</v>
      </c>
      <c r="F1796" s="134" t="str">
        <f t="shared" si="56"/>
        <v>OPI RX</v>
      </c>
      <c r="G1796" s="128" t="str">
        <f t="shared" si="57"/>
        <v>#VALUE!</v>
      </c>
      <c r="H1796" s="128" t="str">
        <f t="shared" si="58"/>
        <v>#VALUE!</v>
      </c>
      <c r="I1796" s="128" t="str">
        <f t="shared" si="59"/>
        <v>#VALUE!</v>
      </c>
      <c r="J1796" s="128" t="str">
        <f t="shared" si="60"/>
        <v>#VALUE!</v>
      </c>
      <c r="K1796" s="128" t="str">
        <f t="shared" si="61"/>
        <v>#VALUE!</v>
      </c>
      <c r="L1796" s="128" t="str">
        <f t="shared" si="62"/>
        <v>#VALUE!</v>
      </c>
      <c r="M1796" s="128" t="str">
        <f t="shared" si="63"/>
        <v>#VALUE!</v>
      </c>
      <c r="N1796" s="128" t="str">
        <f t="shared" si="64"/>
        <v>#VALUE!</v>
      </c>
      <c r="O1796" s="128" t="str">
        <f t="shared" si="65"/>
        <v>#VALUE!</v>
      </c>
      <c r="P1796" s="135" t="str">
        <f t="shared" si="12"/>
        <v>OPIOIDS</v>
      </c>
      <c r="Q1796" s="2" t="b">
        <v>1</v>
      </c>
      <c r="R1796" s="135" t="str">
        <f t="shared" si="54"/>
        <v>HIGH</v>
      </c>
      <c r="S1796" s="3"/>
      <c r="T1796" s="136">
        <f t="shared" si="66"/>
        <v>44384</v>
      </c>
      <c r="U1796" s="4" t="str">
        <f t="shared" si="15"/>
        <v>DUE COMM</v>
      </c>
      <c r="V1796" s="4" t="str">
        <f t="shared" si="16"/>
        <v> </v>
      </c>
      <c r="W1796" s="123"/>
      <c r="X1796" s="123"/>
      <c r="Y1796" s="123"/>
      <c r="Z1796" s="123"/>
      <c r="AA1796" s="123"/>
      <c r="AB1796" s="123"/>
      <c r="AC1796" s="123"/>
      <c r="AD1796" s="123"/>
      <c r="AE1796" s="123"/>
    </row>
    <row r="1797">
      <c r="A1797" s="151">
        <v>15763.0</v>
      </c>
      <c r="B1797" s="131" t="s">
        <v>7028</v>
      </c>
      <c r="C1797" s="141" t="b">
        <v>1</v>
      </c>
      <c r="D1797" s="133">
        <v>44519.0</v>
      </c>
      <c r="E1797" s="128" t="str">
        <f t="shared" si="55"/>
        <v>#VALUE!</v>
      </c>
      <c r="F1797" s="134" t="str">
        <f t="shared" si="56"/>
        <v>OPI RX</v>
      </c>
      <c r="G1797" s="128" t="str">
        <f t="shared" si="57"/>
        <v>#VALUE!</v>
      </c>
      <c r="H1797" s="128" t="str">
        <f t="shared" si="58"/>
        <v>#VALUE!</v>
      </c>
      <c r="I1797" s="128" t="str">
        <f t="shared" si="59"/>
        <v>#VALUE!</v>
      </c>
      <c r="J1797" s="128" t="str">
        <f t="shared" si="60"/>
        <v>#VALUE!</v>
      </c>
      <c r="K1797" s="128" t="str">
        <f t="shared" si="61"/>
        <v>#VALUE!</v>
      </c>
      <c r="L1797" s="128" t="str">
        <f t="shared" si="62"/>
        <v>#VALUE!</v>
      </c>
      <c r="M1797" s="134" t="str">
        <f t="shared" si="63"/>
        <v>OPI RX</v>
      </c>
      <c r="N1797" s="128" t="str">
        <f t="shared" si="64"/>
        <v>#VALUE!</v>
      </c>
      <c r="O1797" s="128" t="str">
        <f t="shared" si="65"/>
        <v>#VALUE!</v>
      </c>
      <c r="P1797" s="135" t="str">
        <f t="shared" si="12"/>
        <v>OPIOIDS</v>
      </c>
      <c r="Q1797" s="4" t="b">
        <v>1</v>
      </c>
      <c r="R1797" s="135" t="str">
        <f t="shared" si="54"/>
        <v>HIGH</v>
      </c>
      <c r="S1797" s="3">
        <v>44387.0</v>
      </c>
      <c r="T1797" s="136">
        <f t="shared" si="66"/>
        <v>44519</v>
      </c>
      <c r="U1797" s="4" t="str">
        <f t="shared" si="15"/>
        <v> </v>
      </c>
      <c r="V1797" s="4" t="str">
        <f t="shared" si="16"/>
        <v> </v>
      </c>
      <c r="W1797" s="123"/>
      <c r="X1797" s="123"/>
      <c r="Y1797" s="123"/>
      <c r="Z1797" s="123"/>
      <c r="AA1797" s="123"/>
      <c r="AB1797" s="123"/>
      <c r="AC1797" s="123"/>
      <c r="AD1797" s="123"/>
      <c r="AE1797" s="123"/>
    </row>
    <row r="1798">
      <c r="A1798" s="130">
        <v>15767.0</v>
      </c>
      <c r="B1798" s="131" t="s">
        <v>6512</v>
      </c>
      <c r="C1798" s="141" t="b">
        <v>1</v>
      </c>
      <c r="D1798" s="133">
        <v>44530.0</v>
      </c>
      <c r="E1798" s="128" t="str">
        <f t="shared" si="55"/>
        <v>#VALUE!</v>
      </c>
      <c r="F1798" s="128" t="str">
        <f t="shared" si="56"/>
        <v>#VALUE!</v>
      </c>
      <c r="G1798" s="128" t="str">
        <f t="shared" si="57"/>
        <v>#VALUE!</v>
      </c>
      <c r="H1798" s="128" t="str">
        <f t="shared" si="58"/>
        <v>#VALUE!</v>
      </c>
      <c r="I1798" s="128" t="str">
        <f t="shared" si="59"/>
        <v>#VALUE!</v>
      </c>
      <c r="J1798" s="128" t="str">
        <f t="shared" si="60"/>
        <v>#VALUE!</v>
      </c>
      <c r="K1798" s="128" t="str">
        <f t="shared" si="61"/>
        <v>#VALUE!</v>
      </c>
      <c r="L1798" s="128" t="str">
        <f t="shared" si="62"/>
        <v>#VALUE!</v>
      </c>
      <c r="M1798" s="134" t="str">
        <f t="shared" si="63"/>
        <v>OPI RX</v>
      </c>
      <c r="N1798" s="128" t="str">
        <f t="shared" si="64"/>
        <v>#VALUE!</v>
      </c>
      <c r="O1798" s="128" t="str">
        <f t="shared" si="65"/>
        <v>#VALUE!</v>
      </c>
      <c r="P1798" s="135" t="str">
        <f t="shared" si="12"/>
        <v>OPIOIDS</v>
      </c>
      <c r="Q1798" s="4" t="b">
        <v>0</v>
      </c>
      <c r="R1798" s="4" t="str">
        <f t="shared" si="54"/>
        <v>LOW</v>
      </c>
      <c r="S1798" s="3">
        <v>44403.0</v>
      </c>
      <c r="T1798" s="136">
        <f t="shared" si="66"/>
        <v>44530</v>
      </c>
      <c r="U1798" s="4" t="str">
        <f t="shared" si="15"/>
        <v> </v>
      </c>
      <c r="V1798" s="4" t="str">
        <f t="shared" si="16"/>
        <v> </v>
      </c>
      <c r="W1798" s="123"/>
      <c r="X1798" s="123"/>
      <c r="Y1798" s="123"/>
      <c r="Z1798" s="123"/>
      <c r="AA1798" s="123"/>
      <c r="AB1798" s="123"/>
      <c r="AC1798" s="123"/>
      <c r="AD1798" s="123"/>
      <c r="AE1798" s="123"/>
    </row>
    <row r="1799">
      <c r="A1799" s="151">
        <v>15768.0</v>
      </c>
      <c r="B1799" s="134" t="s">
        <v>6491</v>
      </c>
      <c r="C1799" s="141" t="b">
        <v>1</v>
      </c>
      <c r="D1799" s="133">
        <v>44414.0</v>
      </c>
      <c r="E1799" s="128" t="str">
        <f t="shared" si="55"/>
        <v>#VALUE!</v>
      </c>
      <c r="F1799" s="134" t="str">
        <f t="shared" si="56"/>
        <v>OPI RX</v>
      </c>
      <c r="G1799" s="128" t="str">
        <f t="shared" si="57"/>
        <v>#VALUE!</v>
      </c>
      <c r="H1799" s="128" t="str">
        <f t="shared" si="58"/>
        <v>#VALUE!</v>
      </c>
      <c r="I1799" s="128" t="str">
        <f t="shared" si="59"/>
        <v>#VALUE!</v>
      </c>
      <c r="J1799" s="128" t="str">
        <f t="shared" si="60"/>
        <v>#VALUE!</v>
      </c>
      <c r="K1799" s="128" t="str">
        <f t="shared" si="61"/>
        <v>#VALUE!</v>
      </c>
      <c r="L1799" s="128" t="str">
        <f t="shared" si="62"/>
        <v>#VALUE!</v>
      </c>
      <c r="M1799" s="128" t="str">
        <f t="shared" si="63"/>
        <v>#VALUE!</v>
      </c>
      <c r="N1799" s="128" t="str">
        <f t="shared" si="64"/>
        <v>#VALUE!</v>
      </c>
      <c r="O1799" s="128" t="str">
        <f t="shared" si="65"/>
        <v>#VALUE!</v>
      </c>
      <c r="P1799" s="135" t="str">
        <f t="shared" si="12"/>
        <v>OPIOIDS</v>
      </c>
      <c r="Q1799" s="4" t="b">
        <v>0</v>
      </c>
      <c r="R1799" s="4" t="str">
        <f t="shared" si="54"/>
        <v>LOW</v>
      </c>
      <c r="S1799" s="3"/>
      <c r="T1799" s="136">
        <f t="shared" si="66"/>
        <v>44414</v>
      </c>
      <c r="U1799" s="4" t="str">
        <f t="shared" si="15"/>
        <v>DUE COMM</v>
      </c>
      <c r="V1799" s="4" t="str">
        <f t="shared" si="16"/>
        <v> </v>
      </c>
      <c r="W1799" s="123"/>
      <c r="X1799" s="123"/>
      <c r="Y1799" s="123"/>
      <c r="Z1799" s="123"/>
      <c r="AA1799" s="123"/>
      <c r="AB1799" s="123"/>
      <c r="AC1799" s="123"/>
      <c r="AD1799" s="123"/>
      <c r="AE1799" s="123"/>
    </row>
    <row r="1800">
      <c r="A1800" s="151">
        <v>15769.0</v>
      </c>
      <c r="B1800" s="134" t="s">
        <v>6461</v>
      </c>
      <c r="C1800" s="141" t="b">
        <v>1</v>
      </c>
      <c r="D1800" s="133">
        <v>44414.0</v>
      </c>
      <c r="E1800" s="128" t="str">
        <f t="shared" si="55"/>
        <v>#VALUE!</v>
      </c>
      <c r="F1800" s="128" t="str">
        <f t="shared" si="56"/>
        <v>#VALUE!</v>
      </c>
      <c r="G1800" s="128" t="str">
        <f t="shared" si="57"/>
        <v>#VALUE!</v>
      </c>
      <c r="H1800" s="128" t="str">
        <f t="shared" si="58"/>
        <v>#VALUE!</v>
      </c>
      <c r="I1800" s="128" t="str">
        <f t="shared" si="59"/>
        <v>#VALUE!</v>
      </c>
      <c r="J1800" s="128" t="str">
        <f t="shared" si="60"/>
        <v>#VALUE!</v>
      </c>
      <c r="K1800" s="128" t="str">
        <f t="shared" si="61"/>
        <v>#VALUE!</v>
      </c>
      <c r="L1800" s="128" t="str">
        <f t="shared" si="62"/>
        <v>#VALUE!</v>
      </c>
      <c r="M1800" s="128" t="str">
        <f t="shared" si="63"/>
        <v>#VALUE!</v>
      </c>
      <c r="N1800" s="128" t="str">
        <f t="shared" si="64"/>
        <v>#VALUE!</v>
      </c>
      <c r="O1800" s="128" t="str">
        <f t="shared" si="65"/>
        <v>#VALUE!</v>
      </c>
      <c r="P1800" s="4" t="str">
        <f t="shared" si="12"/>
        <v>NO RX</v>
      </c>
      <c r="Q1800" s="4" t="b">
        <v>0</v>
      </c>
      <c r="R1800" s="4" t="str">
        <f t="shared" si="54"/>
        <v>LOW</v>
      </c>
      <c r="S1800" s="3"/>
      <c r="T1800" s="136">
        <f t="shared" si="66"/>
        <v>44414</v>
      </c>
      <c r="U1800" s="4" t="str">
        <f t="shared" si="15"/>
        <v>DUE COMM</v>
      </c>
      <c r="V1800" s="4" t="str">
        <f t="shared" si="16"/>
        <v> </v>
      </c>
      <c r="W1800" s="123"/>
      <c r="X1800" s="123"/>
      <c r="Y1800" s="123"/>
      <c r="Z1800" s="123"/>
      <c r="AA1800" s="123"/>
      <c r="AB1800" s="123"/>
      <c r="AC1800" s="123"/>
      <c r="AD1800" s="123"/>
      <c r="AE1800" s="123"/>
    </row>
    <row r="1801">
      <c r="A1801" s="151">
        <v>15771.0</v>
      </c>
      <c r="B1801" s="134" t="s">
        <v>6491</v>
      </c>
      <c r="C1801" s="141" t="b">
        <v>1</v>
      </c>
      <c r="D1801" s="133">
        <v>44384.0</v>
      </c>
      <c r="E1801" s="128" t="str">
        <f t="shared" si="55"/>
        <v>#VALUE!</v>
      </c>
      <c r="F1801" s="134" t="str">
        <f t="shared" si="56"/>
        <v>OPI RX</v>
      </c>
      <c r="G1801" s="128" t="str">
        <f t="shared" si="57"/>
        <v>#VALUE!</v>
      </c>
      <c r="H1801" s="128" t="str">
        <f t="shared" si="58"/>
        <v>#VALUE!</v>
      </c>
      <c r="I1801" s="128" t="str">
        <f t="shared" si="59"/>
        <v>#VALUE!</v>
      </c>
      <c r="J1801" s="128" t="str">
        <f t="shared" si="60"/>
        <v>#VALUE!</v>
      </c>
      <c r="K1801" s="128" t="str">
        <f t="shared" si="61"/>
        <v>#VALUE!</v>
      </c>
      <c r="L1801" s="128" t="str">
        <f t="shared" si="62"/>
        <v>#VALUE!</v>
      </c>
      <c r="M1801" s="128" t="str">
        <f t="shared" si="63"/>
        <v>#VALUE!</v>
      </c>
      <c r="N1801" s="128" t="str">
        <f t="shared" si="64"/>
        <v>#VALUE!</v>
      </c>
      <c r="O1801" s="128" t="str">
        <f t="shared" si="65"/>
        <v>#VALUE!</v>
      </c>
      <c r="P1801" s="135" t="str">
        <f t="shared" si="12"/>
        <v>OPIOIDS</v>
      </c>
      <c r="Q1801" s="2" t="b">
        <v>1</v>
      </c>
      <c r="R1801" s="135" t="str">
        <f t="shared" si="54"/>
        <v>HIGH</v>
      </c>
      <c r="S1801" s="3"/>
      <c r="T1801" s="136">
        <f t="shared" si="66"/>
        <v>44384</v>
      </c>
      <c r="U1801" s="4" t="str">
        <f t="shared" si="15"/>
        <v>DUE COMM</v>
      </c>
      <c r="V1801" s="4" t="str">
        <f t="shared" si="16"/>
        <v> </v>
      </c>
      <c r="W1801" s="123"/>
      <c r="X1801" s="123"/>
      <c r="Y1801" s="123"/>
      <c r="Z1801" s="123"/>
      <c r="AA1801" s="123"/>
      <c r="AB1801" s="123"/>
      <c r="AC1801" s="123"/>
      <c r="AD1801" s="123"/>
      <c r="AE1801" s="123"/>
    </row>
    <row r="1802">
      <c r="A1802" s="151">
        <v>15775.0</v>
      </c>
      <c r="B1802" s="134" t="s">
        <v>6483</v>
      </c>
      <c r="C1802" s="141" t="b">
        <v>1</v>
      </c>
      <c r="D1802" s="133">
        <v>44510.0</v>
      </c>
      <c r="E1802" s="128" t="str">
        <f t="shared" si="55"/>
        <v>#VALUE!</v>
      </c>
      <c r="F1802" s="128" t="str">
        <f t="shared" si="56"/>
        <v>#VALUE!</v>
      </c>
      <c r="G1802" s="128" t="str">
        <f t="shared" si="57"/>
        <v>#VALUE!</v>
      </c>
      <c r="H1802" s="128" t="str">
        <f t="shared" si="58"/>
        <v>#VALUE!</v>
      </c>
      <c r="I1802" s="128" t="str">
        <f t="shared" si="59"/>
        <v>#VALUE!</v>
      </c>
      <c r="J1802" s="128" t="str">
        <f t="shared" si="60"/>
        <v>#VALUE!</v>
      </c>
      <c r="K1802" s="128" t="str">
        <f t="shared" si="61"/>
        <v>#VALUE!</v>
      </c>
      <c r="L1802" s="128" t="str">
        <f t="shared" si="62"/>
        <v>#VALUE!</v>
      </c>
      <c r="M1802" s="128" t="str">
        <f t="shared" si="63"/>
        <v>#VALUE!</v>
      </c>
      <c r="N1802" s="128" t="str">
        <f t="shared" si="64"/>
        <v>#VALUE!</v>
      </c>
      <c r="O1802" s="128" t="str">
        <f t="shared" si="65"/>
        <v>#VALUE!</v>
      </c>
      <c r="P1802" s="4" t="str">
        <f t="shared" si="12"/>
        <v>NO RX</v>
      </c>
      <c r="Q1802" s="2" t="b">
        <v>0</v>
      </c>
      <c r="R1802" s="4" t="str">
        <f t="shared" si="54"/>
        <v>LOW</v>
      </c>
      <c r="S1802" s="3">
        <v>44403.0</v>
      </c>
      <c r="T1802" s="136">
        <f t="shared" si="66"/>
        <v>44510</v>
      </c>
      <c r="U1802" s="4" t="str">
        <f t="shared" si="15"/>
        <v> </v>
      </c>
      <c r="V1802" s="4" t="str">
        <f t="shared" si="16"/>
        <v> </v>
      </c>
      <c r="W1802" s="123"/>
      <c r="X1802" s="123"/>
      <c r="Y1802" s="123"/>
      <c r="Z1802" s="123"/>
      <c r="AA1802" s="123"/>
      <c r="AB1802" s="123"/>
      <c r="AC1802" s="123"/>
      <c r="AD1802" s="123"/>
      <c r="AE1802" s="123"/>
    </row>
    <row r="1803">
      <c r="A1803" s="130">
        <v>15776.0</v>
      </c>
      <c r="B1803" s="131" t="s">
        <v>6461</v>
      </c>
      <c r="C1803" s="141" t="b">
        <v>1</v>
      </c>
      <c r="D1803" s="133">
        <v>44414.0</v>
      </c>
      <c r="E1803" s="128" t="str">
        <f t="shared" si="55"/>
        <v>#VALUE!</v>
      </c>
      <c r="F1803" s="128" t="str">
        <f t="shared" si="56"/>
        <v>#VALUE!</v>
      </c>
      <c r="G1803" s="128" t="str">
        <f t="shared" si="57"/>
        <v>#VALUE!</v>
      </c>
      <c r="H1803" s="128" t="str">
        <f t="shared" si="58"/>
        <v>#VALUE!</v>
      </c>
      <c r="I1803" s="128" t="str">
        <f t="shared" si="59"/>
        <v>#VALUE!</v>
      </c>
      <c r="J1803" s="128" t="str">
        <f t="shared" si="60"/>
        <v>#VALUE!</v>
      </c>
      <c r="K1803" s="128" t="str">
        <f t="shared" si="61"/>
        <v>#VALUE!</v>
      </c>
      <c r="L1803" s="128" t="str">
        <f t="shared" si="62"/>
        <v>#VALUE!</v>
      </c>
      <c r="M1803" s="128" t="str">
        <f t="shared" si="63"/>
        <v>#VALUE!</v>
      </c>
      <c r="N1803" s="128" t="str">
        <f t="shared" si="64"/>
        <v>#VALUE!</v>
      </c>
      <c r="O1803" s="128" t="str">
        <f t="shared" si="65"/>
        <v>#VALUE!</v>
      </c>
      <c r="P1803" s="4" t="str">
        <f t="shared" si="12"/>
        <v>NO RX</v>
      </c>
      <c r="Q1803" s="4" t="b">
        <v>0</v>
      </c>
      <c r="R1803" s="4" t="str">
        <f t="shared" si="54"/>
        <v>LOW</v>
      </c>
      <c r="S1803" s="3"/>
      <c r="T1803" s="136">
        <f t="shared" si="66"/>
        <v>44414</v>
      </c>
      <c r="U1803" s="4" t="str">
        <f t="shared" si="15"/>
        <v>DUE COMM</v>
      </c>
      <c r="V1803" s="4" t="str">
        <f t="shared" si="16"/>
        <v> </v>
      </c>
      <c r="W1803" s="123"/>
      <c r="X1803" s="123"/>
      <c r="Y1803" s="123"/>
      <c r="Z1803" s="123"/>
      <c r="AA1803" s="123"/>
      <c r="AB1803" s="123"/>
      <c r="AC1803" s="123"/>
      <c r="AD1803" s="123"/>
      <c r="AE1803" s="123"/>
    </row>
    <row r="1804">
      <c r="A1804" s="151">
        <v>15777.0</v>
      </c>
      <c r="B1804" s="131" t="s">
        <v>6483</v>
      </c>
      <c r="C1804" s="141" t="b">
        <v>1</v>
      </c>
      <c r="D1804" s="133">
        <v>44384.0</v>
      </c>
      <c r="E1804" s="128" t="str">
        <f t="shared" si="55"/>
        <v>#VALUE!</v>
      </c>
      <c r="F1804" s="128" t="str">
        <f t="shared" si="56"/>
        <v>#VALUE!</v>
      </c>
      <c r="G1804" s="128" t="str">
        <f t="shared" si="57"/>
        <v>#VALUE!</v>
      </c>
      <c r="H1804" s="128" t="str">
        <f t="shared" si="58"/>
        <v>#VALUE!</v>
      </c>
      <c r="I1804" s="128" t="str">
        <f t="shared" si="59"/>
        <v>#VALUE!</v>
      </c>
      <c r="J1804" s="128" t="str">
        <f t="shared" si="60"/>
        <v>#VALUE!</v>
      </c>
      <c r="K1804" s="128" t="str">
        <f t="shared" si="61"/>
        <v>#VALUE!</v>
      </c>
      <c r="L1804" s="128" t="str">
        <f t="shared" si="62"/>
        <v>#VALUE!</v>
      </c>
      <c r="M1804" s="128" t="str">
        <f t="shared" si="63"/>
        <v>#VALUE!</v>
      </c>
      <c r="N1804" s="128" t="str">
        <f t="shared" si="64"/>
        <v>#VALUE!</v>
      </c>
      <c r="O1804" s="128" t="str">
        <f t="shared" si="65"/>
        <v>#VALUE!</v>
      </c>
      <c r="P1804" s="4" t="str">
        <f t="shared" si="12"/>
        <v>NO RX</v>
      </c>
      <c r="Q1804" s="2" t="b">
        <v>0</v>
      </c>
      <c r="R1804" s="4" t="str">
        <f t="shared" si="54"/>
        <v>LOW</v>
      </c>
      <c r="S1804" s="3"/>
      <c r="T1804" s="136">
        <f t="shared" si="66"/>
        <v>44384</v>
      </c>
      <c r="U1804" s="4" t="str">
        <f t="shared" si="15"/>
        <v>DUE COMM</v>
      </c>
      <c r="V1804" s="4" t="str">
        <f t="shared" si="16"/>
        <v> </v>
      </c>
      <c r="W1804" s="123"/>
      <c r="X1804" s="123"/>
      <c r="Y1804" s="123"/>
      <c r="Z1804" s="123"/>
      <c r="AA1804" s="123"/>
      <c r="AB1804" s="123"/>
      <c r="AC1804" s="123"/>
      <c r="AD1804" s="123"/>
      <c r="AE1804" s="123"/>
    </row>
    <row r="1805">
      <c r="A1805" s="130">
        <v>15780.0</v>
      </c>
      <c r="B1805" s="131" t="s">
        <v>6973</v>
      </c>
      <c r="C1805" s="141" t="b">
        <v>1</v>
      </c>
      <c r="D1805" s="133">
        <v>44414.0</v>
      </c>
      <c r="E1805" s="128" t="str">
        <f t="shared" si="55"/>
        <v>#VALUE!</v>
      </c>
      <c r="F1805" s="134" t="str">
        <f t="shared" si="56"/>
        <v>OPI RX</v>
      </c>
      <c r="G1805" s="128" t="str">
        <f t="shared" si="57"/>
        <v>#VALUE!</v>
      </c>
      <c r="H1805" s="128" t="str">
        <f t="shared" si="58"/>
        <v>#VALUE!</v>
      </c>
      <c r="I1805" s="128" t="str">
        <f t="shared" si="59"/>
        <v>#VALUE!</v>
      </c>
      <c r="J1805" s="128" t="str">
        <f t="shared" si="60"/>
        <v>#VALUE!</v>
      </c>
      <c r="K1805" s="128" t="str">
        <f t="shared" si="61"/>
        <v>#VALUE!</v>
      </c>
      <c r="L1805" s="128" t="str">
        <f t="shared" si="62"/>
        <v>#VALUE!</v>
      </c>
      <c r="M1805" s="128" t="str">
        <f t="shared" si="63"/>
        <v>#VALUE!</v>
      </c>
      <c r="N1805" s="128" t="str">
        <f t="shared" si="64"/>
        <v>#VALUE!</v>
      </c>
      <c r="O1805" s="128" t="str">
        <f t="shared" si="65"/>
        <v>#VALUE!</v>
      </c>
      <c r="P1805" s="135" t="str">
        <f t="shared" si="12"/>
        <v>OPIOIDS</v>
      </c>
      <c r="Q1805" s="4" t="b">
        <v>0</v>
      </c>
      <c r="R1805" s="4" t="str">
        <f t="shared" si="54"/>
        <v>LOW</v>
      </c>
      <c r="S1805" s="3"/>
      <c r="T1805" s="136">
        <f t="shared" si="66"/>
        <v>44414</v>
      </c>
      <c r="U1805" s="4" t="str">
        <f t="shared" si="15"/>
        <v>DUE COMM</v>
      </c>
      <c r="V1805" s="4" t="str">
        <f t="shared" si="16"/>
        <v> </v>
      </c>
      <c r="W1805" s="123"/>
      <c r="X1805" s="123"/>
      <c r="Y1805" s="123"/>
      <c r="Z1805" s="123"/>
      <c r="AA1805" s="123"/>
      <c r="AB1805" s="123"/>
      <c r="AC1805" s="123"/>
      <c r="AD1805" s="123"/>
      <c r="AE1805" s="123"/>
    </row>
    <row r="1806">
      <c r="A1806" s="130">
        <v>15785.0</v>
      </c>
      <c r="B1806" s="131" t="s">
        <v>6752</v>
      </c>
      <c r="C1806" s="141" t="b">
        <v>1</v>
      </c>
      <c r="D1806" s="133">
        <v>44480.0</v>
      </c>
      <c r="E1806" s="128" t="str">
        <f t="shared" si="55"/>
        <v>#VALUE!</v>
      </c>
      <c r="F1806" s="134" t="str">
        <f t="shared" si="56"/>
        <v>OPI RX</v>
      </c>
      <c r="G1806" s="128" t="str">
        <f t="shared" si="57"/>
        <v>#VALUE!</v>
      </c>
      <c r="H1806" s="128" t="str">
        <f t="shared" si="58"/>
        <v>#VALUE!</v>
      </c>
      <c r="I1806" s="128" t="str">
        <f t="shared" si="59"/>
        <v>#VALUE!</v>
      </c>
      <c r="J1806" s="128" t="str">
        <f t="shared" si="60"/>
        <v>#VALUE!</v>
      </c>
      <c r="K1806" s="128" t="str">
        <f t="shared" si="61"/>
        <v>#VALUE!</v>
      </c>
      <c r="L1806" s="128" t="str">
        <f t="shared" si="62"/>
        <v>#VALUE!</v>
      </c>
      <c r="M1806" s="128" t="str">
        <f t="shared" si="63"/>
        <v>#VALUE!</v>
      </c>
      <c r="N1806" s="128" t="str">
        <f t="shared" si="64"/>
        <v>#VALUE!</v>
      </c>
      <c r="O1806" s="128" t="str">
        <f t="shared" si="65"/>
        <v>#VALUE!</v>
      </c>
      <c r="P1806" s="135" t="str">
        <f t="shared" si="12"/>
        <v>OPIOIDS</v>
      </c>
      <c r="Q1806" s="4" t="b">
        <v>1</v>
      </c>
      <c r="R1806" s="135" t="str">
        <f t="shared" si="54"/>
        <v>HIGH</v>
      </c>
      <c r="S1806" s="3">
        <v>44376.0</v>
      </c>
      <c r="T1806" s="136">
        <f t="shared" si="66"/>
        <v>44480</v>
      </c>
      <c r="U1806" s="4" t="str">
        <f t="shared" si="15"/>
        <v> </v>
      </c>
      <c r="V1806" s="4" t="str">
        <f t="shared" si="16"/>
        <v> </v>
      </c>
      <c r="W1806" s="123"/>
      <c r="X1806" s="123"/>
      <c r="Y1806" s="123"/>
      <c r="Z1806" s="123"/>
      <c r="AA1806" s="123"/>
      <c r="AB1806" s="123"/>
      <c r="AC1806" s="123"/>
      <c r="AD1806" s="123"/>
      <c r="AE1806" s="123"/>
    </row>
    <row r="1807">
      <c r="A1807" s="130">
        <v>15789.0</v>
      </c>
      <c r="B1807" s="131" t="s">
        <v>6483</v>
      </c>
      <c r="C1807" s="141" t="b">
        <v>1</v>
      </c>
      <c r="D1807" s="133">
        <v>44414.0</v>
      </c>
      <c r="E1807" s="128" t="str">
        <f t="shared" si="55"/>
        <v>#VALUE!</v>
      </c>
      <c r="F1807" s="128" t="str">
        <f t="shared" si="56"/>
        <v>#VALUE!</v>
      </c>
      <c r="G1807" s="128" t="str">
        <f t="shared" si="57"/>
        <v>#VALUE!</v>
      </c>
      <c r="H1807" s="128" t="str">
        <f t="shared" si="58"/>
        <v>#VALUE!</v>
      </c>
      <c r="I1807" s="128" t="str">
        <f t="shared" si="59"/>
        <v>#VALUE!</v>
      </c>
      <c r="J1807" s="128" t="str">
        <f t="shared" si="60"/>
        <v>#VALUE!</v>
      </c>
      <c r="K1807" s="128" t="str">
        <f t="shared" si="61"/>
        <v>#VALUE!</v>
      </c>
      <c r="L1807" s="128" t="str">
        <f t="shared" si="62"/>
        <v>#VALUE!</v>
      </c>
      <c r="M1807" s="128" t="str">
        <f t="shared" si="63"/>
        <v>#VALUE!</v>
      </c>
      <c r="N1807" s="128" t="str">
        <f t="shared" si="64"/>
        <v>#VALUE!</v>
      </c>
      <c r="O1807" s="128" t="str">
        <f t="shared" si="65"/>
        <v>#VALUE!</v>
      </c>
      <c r="P1807" s="4" t="str">
        <f t="shared" si="12"/>
        <v>NO RX</v>
      </c>
      <c r="Q1807" s="2" t="b">
        <v>0</v>
      </c>
      <c r="R1807" s="4" t="str">
        <f t="shared" si="54"/>
        <v>LOW</v>
      </c>
      <c r="S1807" s="3"/>
      <c r="T1807" s="136">
        <f t="shared" si="66"/>
        <v>44414</v>
      </c>
      <c r="U1807" s="4" t="str">
        <f t="shared" si="15"/>
        <v>DUE COMM</v>
      </c>
      <c r="V1807" s="4" t="str">
        <f t="shared" si="16"/>
        <v> </v>
      </c>
      <c r="W1807" s="123"/>
      <c r="X1807" s="123"/>
      <c r="Y1807" s="123"/>
      <c r="Z1807" s="123"/>
      <c r="AA1807" s="123"/>
      <c r="AB1807" s="123"/>
      <c r="AC1807" s="123"/>
      <c r="AD1807" s="123"/>
      <c r="AE1807" s="123"/>
    </row>
    <row r="1808">
      <c r="A1808" s="130">
        <v>15790.0</v>
      </c>
      <c r="B1808" s="131" t="s">
        <v>6477</v>
      </c>
      <c r="C1808" s="141" t="b">
        <v>1</v>
      </c>
      <c r="D1808" s="133">
        <v>44420.0</v>
      </c>
      <c r="E1808" s="128" t="str">
        <f t="shared" si="55"/>
        <v>#VALUE!</v>
      </c>
      <c r="F1808" s="128" t="str">
        <f t="shared" si="56"/>
        <v>#VALUE!</v>
      </c>
      <c r="G1808" s="128" t="str">
        <f t="shared" si="57"/>
        <v>#VALUE!</v>
      </c>
      <c r="H1808" s="128" t="str">
        <f t="shared" si="58"/>
        <v>#VALUE!</v>
      </c>
      <c r="I1808" s="128" t="str">
        <f t="shared" si="59"/>
        <v>#VALUE!</v>
      </c>
      <c r="J1808" s="128" t="str">
        <f t="shared" si="60"/>
        <v>#VALUE!</v>
      </c>
      <c r="K1808" s="128" t="str">
        <f t="shared" si="61"/>
        <v>#VALUE!</v>
      </c>
      <c r="L1808" s="128" t="str">
        <f t="shared" si="62"/>
        <v>#VALUE!</v>
      </c>
      <c r="M1808" s="128" t="str">
        <f t="shared" si="63"/>
        <v>#VALUE!</v>
      </c>
      <c r="N1808" s="128" t="str">
        <f t="shared" si="64"/>
        <v>#VALUE!</v>
      </c>
      <c r="O1808" s="128" t="str">
        <f t="shared" si="65"/>
        <v>#VALUE!</v>
      </c>
      <c r="P1808" s="4" t="str">
        <f t="shared" si="12"/>
        <v>NO RX</v>
      </c>
      <c r="Q1808" s="4" t="b">
        <v>0</v>
      </c>
      <c r="R1808" s="4" t="str">
        <f t="shared" si="54"/>
        <v>LOW</v>
      </c>
      <c r="S1808" s="3"/>
      <c r="T1808" s="136">
        <f t="shared" si="66"/>
        <v>44420</v>
      </c>
      <c r="U1808" s="4" t="str">
        <f t="shared" si="15"/>
        <v>DUE COMM</v>
      </c>
      <c r="V1808" s="4" t="str">
        <f t="shared" si="16"/>
        <v> </v>
      </c>
      <c r="W1808" s="123"/>
      <c r="X1808" s="123"/>
      <c r="Y1808" s="123"/>
      <c r="Z1808" s="123"/>
      <c r="AA1808" s="123"/>
      <c r="AB1808" s="123"/>
      <c r="AC1808" s="123"/>
      <c r="AD1808" s="123"/>
      <c r="AE1808" s="123"/>
    </row>
    <row r="1809">
      <c r="A1809" s="151">
        <v>15791.0</v>
      </c>
      <c r="B1809" s="131" t="s">
        <v>7029</v>
      </c>
      <c r="C1809" s="141" t="b">
        <v>1</v>
      </c>
      <c r="D1809" s="133">
        <v>44480.0</v>
      </c>
      <c r="E1809" s="128" t="str">
        <f t="shared" si="55"/>
        <v>#VALUE!</v>
      </c>
      <c r="F1809" s="134" t="str">
        <f t="shared" si="56"/>
        <v>OPI RX</v>
      </c>
      <c r="G1809" s="128" t="str">
        <f t="shared" si="57"/>
        <v>#VALUE!</v>
      </c>
      <c r="H1809" s="128" t="str">
        <f t="shared" si="58"/>
        <v>#VALUE!</v>
      </c>
      <c r="I1809" s="128" t="str">
        <f t="shared" si="59"/>
        <v>#VALUE!</v>
      </c>
      <c r="J1809" s="128" t="str">
        <f t="shared" si="60"/>
        <v>#VALUE!</v>
      </c>
      <c r="K1809" s="128" t="str">
        <f t="shared" si="61"/>
        <v>#VALUE!</v>
      </c>
      <c r="L1809" s="128" t="str">
        <f t="shared" si="62"/>
        <v>#VALUE!</v>
      </c>
      <c r="M1809" s="128" t="str">
        <f t="shared" si="63"/>
        <v>#VALUE!</v>
      </c>
      <c r="N1809" s="128" t="str">
        <f t="shared" si="64"/>
        <v>#VALUE!</v>
      </c>
      <c r="O1809" s="128" t="str">
        <f t="shared" si="65"/>
        <v>#VALUE!</v>
      </c>
      <c r="P1809" s="135" t="str">
        <f t="shared" si="12"/>
        <v>OPIOIDS</v>
      </c>
      <c r="Q1809" s="2" t="b">
        <v>1</v>
      </c>
      <c r="R1809" s="135" t="str">
        <f t="shared" si="54"/>
        <v>HIGH</v>
      </c>
      <c r="S1809" s="3">
        <v>44375.0</v>
      </c>
      <c r="T1809" s="136">
        <f t="shared" si="66"/>
        <v>44480</v>
      </c>
      <c r="U1809" s="4" t="str">
        <f t="shared" si="15"/>
        <v> </v>
      </c>
      <c r="V1809" s="4" t="str">
        <f t="shared" si="16"/>
        <v> </v>
      </c>
      <c r="W1809" s="123"/>
      <c r="X1809" s="123"/>
      <c r="Y1809" s="123"/>
      <c r="Z1809" s="123"/>
      <c r="AA1809" s="123"/>
      <c r="AB1809" s="123"/>
      <c r="AC1809" s="123"/>
      <c r="AD1809" s="123"/>
      <c r="AE1809" s="123"/>
    </row>
    <row r="1810">
      <c r="A1810" s="130">
        <v>15792.0</v>
      </c>
      <c r="B1810" s="131" t="s">
        <v>6461</v>
      </c>
      <c r="C1810" s="141" t="b">
        <v>1</v>
      </c>
      <c r="D1810" s="133">
        <v>44466.0</v>
      </c>
      <c r="E1810" s="128" t="str">
        <f t="shared" si="55"/>
        <v>#VALUE!</v>
      </c>
      <c r="F1810" s="128" t="str">
        <f t="shared" si="56"/>
        <v>#VALUE!</v>
      </c>
      <c r="G1810" s="128" t="str">
        <f t="shared" si="57"/>
        <v>#VALUE!</v>
      </c>
      <c r="H1810" s="128" t="str">
        <f t="shared" si="58"/>
        <v>#VALUE!</v>
      </c>
      <c r="I1810" s="128" t="str">
        <f t="shared" si="59"/>
        <v>#VALUE!</v>
      </c>
      <c r="J1810" s="128" t="str">
        <f t="shared" si="60"/>
        <v>#VALUE!</v>
      </c>
      <c r="K1810" s="128" t="str">
        <f t="shared" si="61"/>
        <v>#VALUE!</v>
      </c>
      <c r="L1810" s="128" t="str">
        <f t="shared" si="62"/>
        <v>#VALUE!</v>
      </c>
      <c r="M1810" s="128" t="str">
        <f t="shared" si="63"/>
        <v>#VALUE!</v>
      </c>
      <c r="N1810" s="128" t="str">
        <f t="shared" si="64"/>
        <v>#VALUE!</v>
      </c>
      <c r="O1810" s="128" t="str">
        <f t="shared" si="65"/>
        <v>#VALUE!</v>
      </c>
      <c r="P1810" s="4" t="str">
        <f t="shared" si="12"/>
        <v>NO RX</v>
      </c>
      <c r="Q1810" s="4" t="b">
        <v>0</v>
      </c>
      <c r="R1810" s="4" t="str">
        <f t="shared" si="54"/>
        <v>LOW</v>
      </c>
      <c r="S1810" s="3"/>
      <c r="T1810" s="136">
        <f t="shared" si="66"/>
        <v>44466</v>
      </c>
      <c r="U1810" s="4" t="str">
        <f t="shared" si="15"/>
        <v>DUE COMM</v>
      </c>
      <c r="V1810" s="4" t="str">
        <f t="shared" si="16"/>
        <v> </v>
      </c>
      <c r="W1810" s="123"/>
      <c r="X1810" s="123"/>
      <c r="Y1810" s="123"/>
      <c r="Z1810" s="123"/>
      <c r="AA1810" s="123"/>
      <c r="AB1810" s="123"/>
      <c r="AC1810" s="123"/>
      <c r="AD1810" s="123"/>
      <c r="AE1810" s="123"/>
    </row>
    <row r="1811">
      <c r="A1811" s="151">
        <v>15795.0</v>
      </c>
      <c r="B1811" s="131" t="s">
        <v>6483</v>
      </c>
      <c r="C1811" s="141" t="b">
        <v>1</v>
      </c>
      <c r="D1811" s="133">
        <v>44405.0</v>
      </c>
      <c r="E1811" s="128" t="str">
        <f t="shared" si="55"/>
        <v>#VALUE!</v>
      </c>
      <c r="F1811" s="128" t="str">
        <f t="shared" si="56"/>
        <v>#VALUE!</v>
      </c>
      <c r="G1811" s="128" t="str">
        <f t="shared" si="57"/>
        <v>#VALUE!</v>
      </c>
      <c r="H1811" s="128" t="str">
        <f t="shared" si="58"/>
        <v>#VALUE!</v>
      </c>
      <c r="I1811" s="128" t="str">
        <f t="shared" si="59"/>
        <v>#VALUE!</v>
      </c>
      <c r="J1811" s="128" t="str">
        <f t="shared" si="60"/>
        <v>#VALUE!</v>
      </c>
      <c r="K1811" s="128" t="str">
        <f t="shared" si="61"/>
        <v>#VALUE!</v>
      </c>
      <c r="L1811" s="128" t="str">
        <f t="shared" si="62"/>
        <v>#VALUE!</v>
      </c>
      <c r="M1811" s="128" t="str">
        <f t="shared" si="63"/>
        <v>#VALUE!</v>
      </c>
      <c r="N1811" s="128" t="str">
        <f t="shared" si="64"/>
        <v>#VALUE!</v>
      </c>
      <c r="O1811" s="128" t="str">
        <f t="shared" si="65"/>
        <v>#VALUE!</v>
      </c>
      <c r="P1811" s="4" t="str">
        <f t="shared" si="12"/>
        <v>NO RX</v>
      </c>
      <c r="Q1811" s="4" t="b">
        <v>0</v>
      </c>
      <c r="R1811" s="4" t="str">
        <f t="shared" si="54"/>
        <v>LOW</v>
      </c>
      <c r="S1811" s="3"/>
      <c r="T1811" s="136">
        <f t="shared" si="66"/>
        <v>44405</v>
      </c>
      <c r="U1811" s="4" t="str">
        <f t="shared" si="15"/>
        <v>DUE COMM</v>
      </c>
      <c r="V1811" s="4" t="str">
        <f t="shared" si="16"/>
        <v> </v>
      </c>
      <c r="W1811" s="123"/>
      <c r="X1811" s="123"/>
      <c r="Y1811" s="123"/>
      <c r="Z1811" s="123"/>
      <c r="AA1811" s="123"/>
      <c r="AB1811" s="123"/>
      <c r="AC1811" s="123"/>
      <c r="AD1811" s="123"/>
      <c r="AE1811" s="123"/>
    </row>
    <row r="1812">
      <c r="A1812" s="151">
        <v>15798.0</v>
      </c>
      <c r="B1812" s="131" t="s">
        <v>7030</v>
      </c>
      <c r="C1812" s="141" t="b">
        <v>1</v>
      </c>
      <c r="D1812" s="133">
        <v>44539.0</v>
      </c>
      <c r="E1812" s="128" t="str">
        <f t="shared" si="55"/>
        <v>#VALUE!</v>
      </c>
      <c r="F1812" s="128" t="str">
        <f t="shared" si="56"/>
        <v>#VALUE!</v>
      </c>
      <c r="G1812" s="134" t="str">
        <f t="shared" si="57"/>
        <v>OPI RX</v>
      </c>
      <c r="H1812" s="134" t="str">
        <f t="shared" si="58"/>
        <v>OPI RX</v>
      </c>
      <c r="I1812" s="128" t="str">
        <f t="shared" si="59"/>
        <v>#VALUE!</v>
      </c>
      <c r="J1812" s="128" t="str">
        <f t="shared" si="60"/>
        <v>#VALUE!</v>
      </c>
      <c r="K1812" s="128" t="str">
        <f t="shared" si="61"/>
        <v>#VALUE!</v>
      </c>
      <c r="L1812" s="128" t="str">
        <f t="shared" si="62"/>
        <v>#VALUE!</v>
      </c>
      <c r="M1812" s="128" t="str">
        <f t="shared" si="63"/>
        <v>#VALUE!</v>
      </c>
      <c r="N1812" s="128" t="str">
        <f t="shared" si="64"/>
        <v>#VALUE!</v>
      </c>
      <c r="O1812" s="128" t="str">
        <f t="shared" si="65"/>
        <v>#VALUE!</v>
      </c>
      <c r="P1812" s="135" t="str">
        <f t="shared" si="12"/>
        <v>OPIOIDS</v>
      </c>
      <c r="Q1812" s="4" t="b">
        <v>0</v>
      </c>
      <c r="R1812" s="4" t="str">
        <f t="shared" si="54"/>
        <v>LOW</v>
      </c>
      <c r="S1812" s="3">
        <v>44387.0</v>
      </c>
      <c r="T1812" s="136">
        <f t="shared" si="66"/>
        <v>44539</v>
      </c>
      <c r="U1812" s="4" t="str">
        <f t="shared" si="15"/>
        <v> </v>
      </c>
      <c r="V1812" s="4" t="str">
        <f t="shared" si="16"/>
        <v> </v>
      </c>
      <c r="W1812" s="123"/>
      <c r="X1812" s="123"/>
      <c r="Y1812" s="123"/>
      <c r="Z1812" s="123"/>
      <c r="AA1812" s="123"/>
      <c r="AB1812" s="123"/>
      <c r="AC1812" s="123"/>
      <c r="AD1812" s="123"/>
      <c r="AE1812" s="123"/>
    </row>
    <row r="1813">
      <c r="A1813" s="151">
        <v>15800.0</v>
      </c>
      <c r="B1813" s="131" t="s">
        <v>6463</v>
      </c>
      <c r="C1813" s="141" t="b">
        <v>1</v>
      </c>
      <c r="D1813" s="133">
        <v>44535.0</v>
      </c>
      <c r="E1813" s="128" t="str">
        <f t="shared" si="55"/>
        <v>#VALUE!</v>
      </c>
      <c r="F1813" s="134" t="str">
        <f t="shared" si="56"/>
        <v>OPI RX</v>
      </c>
      <c r="G1813" s="128" t="str">
        <f t="shared" si="57"/>
        <v>#VALUE!</v>
      </c>
      <c r="H1813" s="128" t="str">
        <f t="shared" si="58"/>
        <v>#VALUE!</v>
      </c>
      <c r="I1813" s="128" t="str">
        <f t="shared" si="59"/>
        <v>#VALUE!</v>
      </c>
      <c r="J1813" s="128" t="str">
        <f t="shared" si="60"/>
        <v>#VALUE!</v>
      </c>
      <c r="K1813" s="128" t="str">
        <f t="shared" si="61"/>
        <v>#VALUE!</v>
      </c>
      <c r="L1813" s="128" t="str">
        <f t="shared" si="62"/>
        <v>#VALUE!</v>
      </c>
      <c r="M1813" s="128" t="str">
        <f t="shared" si="63"/>
        <v>#VALUE!</v>
      </c>
      <c r="N1813" s="128" t="str">
        <f t="shared" si="64"/>
        <v>#VALUE!</v>
      </c>
      <c r="O1813" s="128" t="str">
        <f t="shared" si="65"/>
        <v>#VALUE!</v>
      </c>
      <c r="P1813" s="135" t="str">
        <f t="shared" si="12"/>
        <v>OPIOIDS</v>
      </c>
      <c r="Q1813" s="4" t="b">
        <v>0</v>
      </c>
      <c r="R1813" s="4" t="str">
        <f t="shared" si="54"/>
        <v>LOW</v>
      </c>
      <c r="S1813" s="3">
        <v>44403.0</v>
      </c>
      <c r="T1813" s="136">
        <f t="shared" si="66"/>
        <v>44535</v>
      </c>
      <c r="U1813" s="4" t="str">
        <f t="shared" si="15"/>
        <v> </v>
      </c>
      <c r="V1813" s="4" t="str">
        <f t="shared" si="16"/>
        <v> </v>
      </c>
      <c r="W1813" s="123"/>
      <c r="X1813" s="123"/>
      <c r="Y1813" s="123"/>
      <c r="Z1813" s="123"/>
      <c r="AA1813" s="123"/>
      <c r="AB1813" s="123"/>
      <c r="AC1813" s="123"/>
      <c r="AD1813" s="123"/>
      <c r="AE1813" s="123"/>
    </row>
    <row r="1814">
      <c r="A1814" s="130">
        <v>15801.0</v>
      </c>
      <c r="B1814" s="131" t="s">
        <v>6483</v>
      </c>
      <c r="C1814" s="141" t="b">
        <v>1</v>
      </c>
      <c r="D1814" s="133">
        <v>44414.0</v>
      </c>
      <c r="E1814" s="128" t="str">
        <f t="shared" si="55"/>
        <v>#VALUE!</v>
      </c>
      <c r="F1814" s="128" t="str">
        <f t="shared" si="56"/>
        <v>#VALUE!</v>
      </c>
      <c r="G1814" s="128" t="str">
        <f t="shared" si="57"/>
        <v>#VALUE!</v>
      </c>
      <c r="H1814" s="128" t="str">
        <f t="shared" si="58"/>
        <v>#VALUE!</v>
      </c>
      <c r="I1814" s="128" t="str">
        <f t="shared" si="59"/>
        <v>#VALUE!</v>
      </c>
      <c r="J1814" s="128" t="str">
        <f t="shared" si="60"/>
        <v>#VALUE!</v>
      </c>
      <c r="K1814" s="128" t="str">
        <f t="shared" si="61"/>
        <v>#VALUE!</v>
      </c>
      <c r="L1814" s="128" t="str">
        <f t="shared" si="62"/>
        <v>#VALUE!</v>
      </c>
      <c r="M1814" s="128" t="str">
        <f t="shared" si="63"/>
        <v>#VALUE!</v>
      </c>
      <c r="N1814" s="128" t="str">
        <f t="shared" si="64"/>
        <v>#VALUE!</v>
      </c>
      <c r="O1814" s="128" t="str">
        <f t="shared" si="65"/>
        <v>#VALUE!</v>
      </c>
      <c r="P1814" s="4" t="str">
        <f t="shared" si="12"/>
        <v>NO RX</v>
      </c>
      <c r="Q1814" s="4" t="b">
        <v>0</v>
      </c>
      <c r="R1814" s="4" t="str">
        <f t="shared" si="54"/>
        <v>LOW</v>
      </c>
      <c r="S1814" s="3"/>
      <c r="T1814" s="136">
        <f t="shared" si="66"/>
        <v>44414</v>
      </c>
      <c r="U1814" s="4" t="str">
        <f t="shared" si="15"/>
        <v>DUE COMM</v>
      </c>
      <c r="V1814" s="4" t="str">
        <f t="shared" si="16"/>
        <v> </v>
      </c>
      <c r="W1814" s="123"/>
      <c r="X1814" s="123"/>
      <c r="Y1814" s="123"/>
      <c r="Z1814" s="123"/>
      <c r="AA1814" s="123"/>
      <c r="AB1814" s="123"/>
      <c r="AC1814" s="123"/>
      <c r="AD1814" s="123"/>
      <c r="AE1814" s="123"/>
    </row>
    <row r="1815">
      <c r="A1815" s="151">
        <v>15802.0</v>
      </c>
      <c r="B1815" s="134" t="s">
        <v>6486</v>
      </c>
      <c r="C1815" s="141" t="b">
        <v>1</v>
      </c>
      <c r="D1815" s="140">
        <v>44578.0</v>
      </c>
      <c r="E1815" s="128" t="str">
        <f t="shared" si="55"/>
        <v>#VALUE!</v>
      </c>
      <c r="F1815" s="128" t="str">
        <f t="shared" si="56"/>
        <v>#VALUE!</v>
      </c>
      <c r="G1815" s="128" t="str">
        <f t="shared" si="57"/>
        <v>#VALUE!</v>
      </c>
      <c r="H1815" s="128" t="str">
        <f t="shared" si="58"/>
        <v>#VALUE!</v>
      </c>
      <c r="I1815" s="128" t="str">
        <f t="shared" si="59"/>
        <v>#VALUE!</v>
      </c>
      <c r="J1815" s="128" t="str">
        <f t="shared" si="60"/>
        <v>#VALUE!</v>
      </c>
      <c r="K1815" s="128" t="str">
        <f t="shared" si="61"/>
        <v>#VALUE!</v>
      </c>
      <c r="L1815" s="128" t="str">
        <f t="shared" si="62"/>
        <v>#VALUE!</v>
      </c>
      <c r="M1815" s="134" t="str">
        <f t="shared" si="63"/>
        <v>OPI RX</v>
      </c>
      <c r="N1815" s="128" t="str">
        <f t="shared" si="64"/>
        <v>#VALUE!</v>
      </c>
      <c r="O1815" s="128" t="str">
        <f t="shared" si="65"/>
        <v>#VALUE!</v>
      </c>
      <c r="P1815" s="135" t="str">
        <f t="shared" si="12"/>
        <v>OPIOIDS</v>
      </c>
      <c r="Q1815" s="4" t="b">
        <v>1</v>
      </c>
      <c r="R1815" s="135" t="str">
        <f t="shared" si="54"/>
        <v>HIGH</v>
      </c>
      <c r="S1815" s="3"/>
      <c r="T1815" s="136">
        <f t="shared" si="66"/>
        <v>44578</v>
      </c>
      <c r="U1815" s="4" t="str">
        <f t="shared" si="15"/>
        <v>DUE COMM</v>
      </c>
      <c r="V1815" s="4" t="str">
        <f t="shared" si="16"/>
        <v> </v>
      </c>
      <c r="W1815" s="123"/>
      <c r="X1815" s="123"/>
      <c r="Y1815" s="123"/>
      <c r="Z1815" s="123"/>
      <c r="AA1815" s="123"/>
      <c r="AB1815" s="123"/>
      <c r="AC1815" s="123"/>
      <c r="AD1815" s="123"/>
      <c r="AE1815" s="123"/>
    </row>
    <row r="1816">
      <c r="A1816" s="151">
        <v>15803.0</v>
      </c>
      <c r="B1816" s="131" t="s">
        <v>6566</v>
      </c>
      <c r="C1816" s="141" t="b">
        <v>1</v>
      </c>
      <c r="D1816" s="133">
        <v>44519.0</v>
      </c>
      <c r="E1816" s="128" t="str">
        <f t="shared" si="55"/>
        <v>#VALUE!</v>
      </c>
      <c r="F1816" s="134" t="str">
        <f t="shared" si="56"/>
        <v>OPI RX</v>
      </c>
      <c r="G1816" s="134" t="str">
        <f t="shared" si="57"/>
        <v>OPI RX</v>
      </c>
      <c r="H1816" s="128" t="str">
        <f t="shared" si="58"/>
        <v>#VALUE!</v>
      </c>
      <c r="I1816" s="128" t="str">
        <f t="shared" si="59"/>
        <v>#VALUE!</v>
      </c>
      <c r="J1816" s="128" t="str">
        <f t="shared" si="60"/>
        <v>#VALUE!</v>
      </c>
      <c r="K1816" s="128" t="str">
        <f t="shared" si="61"/>
        <v>#VALUE!</v>
      </c>
      <c r="L1816" s="128" t="str">
        <f t="shared" si="62"/>
        <v>#VALUE!</v>
      </c>
      <c r="M1816" s="128" t="str">
        <f t="shared" si="63"/>
        <v>#VALUE!</v>
      </c>
      <c r="N1816" s="128" t="str">
        <f t="shared" si="64"/>
        <v>#VALUE!</v>
      </c>
      <c r="O1816" s="128" t="str">
        <f t="shared" si="65"/>
        <v>#VALUE!</v>
      </c>
      <c r="P1816" s="135" t="str">
        <f t="shared" si="12"/>
        <v>OPIOIDS</v>
      </c>
      <c r="Q1816" s="4" t="b">
        <v>1</v>
      </c>
      <c r="R1816" s="135" t="str">
        <f t="shared" si="54"/>
        <v>HIGH</v>
      </c>
      <c r="S1816" s="3">
        <v>44387.0</v>
      </c>
      <c r="T1816" s="136">
        <f t="shared" si="66"/>
        <v>44519</v>
      </c>
      <c r="U1816" s="4" t="str">
        <f t="shared" si="15"/>
        <v> </v>
      </c>
      <c r="V1816" s="4" t="str">
        <f t="shared" si="16"/>
        <v> </v>
      </c>
      <c r="W1816" s="123"/>
      <c r="X1816" s="123"/>
      <c r="Y1816" s="123"/>
      <c r="Z1816" s="123"/>
      <c r="AA1816" s="123"/>
      <c r="AB1816" s="123"/>
      <c r="AC1816" s="123"/>
      <c r="AD1816" s="123"/>
      <c r="AE1816" s="123"/>
    </row>
    <row r="1817">
      <c r="A1817" s="151">
        <v>15806.0</v>
      </c>
      <c r="B1817" s="55" t="s">
        <v>7031</v>
      </c>
      <c r="C1817" s="141" t="b">
        <v>1</v>
      </c>
      <c r="D1817" s="140">
        <v>44578.0</v>
      </c>
      <c r="E1817" s="128" t="str">
        <f t="shared" si="55"/>
        <v>#VALUE!</v>
      </c>
      <c r="F1817" s="134" t="str">
        <f t="shared" si="56"/>
        <v>OPI RX</v>
      </c>
      <c r="G1817" s="128" t="str">
        <f t="shared" si="57"/>
        <v>#VALUE!</v>
      </c>
      <c r="H1817" s="128" t="str">
        <f t="shared" si="58"/>
        <v>OPI RX</v>
      </c>
      <c r="I1817" s="128" t="str">
        <f t="shared" si="59"/>
        <v>#VALUE!</v>
      </c>
      <c r="J1817" s="128" t="str">
        <f t="shared" si="60"/>
        <v>#VALUE!</v>
      </c>
      <c r="K1817" s="128" t="str">
        <f t="shared" si="61"/>
        <v>#VALUE!</v>
      </c>
      <c r="L1817" s="128" t="str">
        <f t="shared" si="62"/>
        <v>#VALUE!</v>
      </c>
      <c r="M1817" s="128" t="str">
        <f t="shared" si="63"/>
        <v>#VALUE!</v>
      </c>
      <c r="N1817" s="128" t="str">
        <f t="shared" si="64"/>
        <v>#VALUE!</v>
      </c>
      <c r="O1817" s="128" t="str">
        <f t="shared" si="65"/>
        <v>#VALUE!</v>
      </c>
      <c r="P1817" s="135" t="str">
        <f t="shared" si="12"/>
        <v>OPIOIDS</v>
      </c>
      <c r="Q1817" s="4" t="b">
        <v>1</v>
      </c>
      <c r="R1817" s="135" t="str">
        <f t="shared" si="54"/>
        <v>HIGH</v>
      </c>
      <c r="S1817" s="3"/>
      <c r="T1817" s="136">
        <f t="shared" si="66"/>
        <v>44578</v>
      </c>
      <c r="U1817" s="4" t="str">
        <f t="shared" si="15"/>
        <v>DUE COMM</v>
      </c>
      <c r="V1817" s="4" t="str">
        <f t="shared" si="16"/>
        <v> </v>
      </c>
      <c r="W1817" s="123"/>
      <c r="X1817" s="123"/>
      <c r="Y1817" s="123"/>
      <c r="Z1817" s="123"/>
      <c r="AA1817" s="123"/>
      <c r="AB1817" s="123"/>
      <c r="AC1817" s="123"/>
      <c r="AD1817" s="123"/>
      <c r="AE1817" s="123"/>
    </row>
    <row r="1818">
      <c r="A1818" s="151">
        <v>15807.0</v>
      </c>
      <c r="B1818" s="131" t="s">
        <v>7032</v>
      </c>
      <c r="C1818" s="141" t="b">
        <v>1</v>
      </c>
      <c r="D1818" s="133">
        <v>44489.0</v>
      </c>
      <c r="E1818" s="128" t="str">
        <f t="shared" si="55"/>
        <v>#VALUE!</v>
      </c>
      <c r="F1818" s="134" t="str">
        <f t="shared" si="56"/>
        <v>OPI RX</v>
      </c>
      <c r="G1818" s="128" t="str">
        <f t="shared" si="57"/>
        <v>#VALUE!</v>
      </c>
      <c r="H1818" s="128" t="str">
        <f t="shared" si="58"/>
        <v>#VALUE!</v>
      </c>
      <c r="I1818" s="128" t="str">
        <f t="shared" si="59"/>
        <v>#VALUE!</v>
      </c>
      <c r="J1818" s="128" t="str">
        <f t="shared" si="60"/>
        <v>#VALUE!</v>
      </c>
      <c r="K1818" s="128" t="str">
        <f t="shared" si="61"/>
        <v>#VALUE!</v>
      </c>
      <c r="L1818" s="128" t="str">
        <f t="shared" si="62"/>
        <v>#VALUE!</v>
      </c>
      <c r="M1818" s="134" t="str">
        <f t="shared" si="63"/>
        <v>OPI RX</v>
      </c>
      <c r="N1818" s="128" t="str">
        <f t="shared" si="64"/>
        <v>#VALUE!</v>
      </c>
      <c r="O1818" s="128" t="str">
        <f t="shared" si="65"/>
        <v>#VALUE!</v>
      </c>
      <c r="P1818" s="135" t="str">
        <f t="shared" si="12"/>
        <v>OPIOIDS</v>
      </c>
      <c r="Q1818" s="4" t="b">
        <v>0</v>
      </c>
      <c r="R1818" s="4" t="str">
        <f t="shared" si="54"/>
        <v>LOW</v>
      </c>
      <c r="S1818" s="3">
        <v>44373.0</v>
      </c>
      <c r="T1818" s="136">
        <f t="shared" si="66"/>
        <v>44489</v>
      </c>
      <c r="U1818" s="4" t="str">
        <f t="shared" si="15"/>
        <v> </v>
      </c>
      <c r="V1818" s="4" t="str">
        <f t="shared" si="16"/>
        <v> </v>
      </c>
      <c r="W1818" s="123"/>
      <c r="X1818" s="123"/>
      <c r="Y1818" s="123"/>
      <c r="Z1818" s="123"/>
      <c r="AA1818" s="123"/>
      <c r="AB1818" s="123"/>
      <c r="AC1818" s="123"/>
      <c r="AD1818" s="123"/>
      <c r="AE1818" s="123"/>
    </row>
    <row r="1819">
      <c r="A1819" s="151">
        <v>15811.0</v>
      </c>
      <c r="B1819" s="131" t="s">
        <v>6535</v>
      </c>
      <c r="C1819" s="141" t="b">
        <v>1</v>
      </c>
      <c r="D1819" s="133">
        <v>44480.0</v>
      </c>
      <c r="E1819" s="128" t="str">
        <f t="shared" si="55"/>
        <v>#VALUE!</v>
      </c>
      <c r="F1819" s="128" t="str">
        <f t="shared" si="56"/>
        <v>#VALUE!</v>
      </c>
      <c r="G1819" s="128" t="str">
        <f t="shared" si="57"/>
        <v>#VALUE!</v>
      </c>
      <c r="H1819" s="128" t="str">
        <f t="shared" si="58"/>
        <v>#VALUE!</v>
      </c>
      <c r="I1819" s="128" t="str">
        <f t="shared" si="59"/>
        <v>#VALUE!</v>
      </c>
      <c r="J1819" s="128" t="str">
        <f t="shared" si="60"/>
        <v>#VALUE!</v>
      </c>
      <c r="K1819" s="128" t="str">
        <f t="shared" si="61"/>
        <v>#VALUE!</v>
      </c>
      <c r="L1819" s="128" t="str">
        <f t="shared" si="62"/>
        <v>#VALUE!</v>
      </c>
      <c r="M1819" s="128" t="str">
        <f t="shared" si="63"/>
        <v>#VALUE!</v>
      </c>
      <c r="N1819" s="128" t="str">
        <f t="shared" si="64"/>
        <v>#VALUE!</v>
      </c>
      <c r="O1819" s="128" t="str">
        <f t="shared" si="65"/>
        <v>#VALUE!</v>
      </c>
      <c r="P1819" s="4" t="str">
        <f t="shared" si="12"/>
        <v>NO RX</v>
      </c>
      <c r="Q1819" s="2" t="b">
        <v>0</v>
      </c>
      <c r="R1819" s="4" t="str">
        <f t="shared" si="54"/>
        <v>LOW</v>
      </c>
      <c r="S1819" s="3">
        <v>44467.0</v>
      </c>
      <c r="T1819" s="136">
        <f t="shared" si="66"/>
        <v>44480</v>
      </c>
      <c r="U1819" s="4" t="str">
        <f t="shared" si="15"/>
        <v> </v>
      </c>
      <c r="V1819" s="4" t="str">
        <f t="shared" si="16"/>
        <v> </v>
      </c>
      <c r="W1819" s="123"/>
      <c r="X1819" s="123"/>
      <c r="Y1819" s="123"/>
      <c r="Z1819" s="123"/>
      <c r="AA1819" s="123"/>
      <c r="AB1819" s="123"/>
      <c r="AC1819" s="123"/>
      <c r="AD1819" s="123"/>
      <c r="AE1819" s="123"/>
    </row>
    <row r="1820">
      <c r="A1820" s="130">
        <v>15812.0</v>
      </c>
      <c r="B1820" s="131" t="s">
        <v>6461</v>
      </c>
      <c r="C1820" s="141" t="b">
        <v>1</v>
      </c>
      <c r="D1820" s="133">
        <v>44405.0</v>
      </c>
      <c r="E1820" s="128" t="str">
        <f t="shared" si="55"/>
        <v>#VALUE!</v>
      </c>
      <c r="F1820" s="128" t="str">
        <f t="shared" si="56"/>
        <v>#VALUE!</v>
      </c>
      <c r="G1820" s="128" t="str">
        <f t="shared" si="57"/>
        <v>#VALUE!</v>
      </c>
      <c r="H1820" s="128" t="str">
        <f t="shared" si="58"/>
        <v>#VALUE!</v>
      </c>
      <c r="I1820" s="128" t="str">
        <f t="shared" si="59"/>
        <v>#VALUE!</v>
      </c>
      <c r="J1820" s="128" t="str">
        <f t="shared" si="60"/>
        <v>#VALUE!</v>
      </c>
      <c r="K1820" s="128" t="str">
        <f t="shared" si="61"/>
        <v>#VALUE!</v>
      </c>
      <c r="L1820" s="128" t="str">
        <f t="shared" si="62"/>
        <v>#VALUE!</v>
      </c>
      <c r="M1820" s="128" t="str">
        <f t="shared" si="63"/>
        <v>#VALUE!</v>
      </c>
      <c r="N1820" s="128" t="str">
        <f t="shared" si="64"/>
        <v>#VALUE!</v>
      </c>
      <c r="O1820" s="128" t="str">
        <f t="shared" si="65"/>
        <v>#VALUE!</v>
      </c>
      <c r="P1820" s="4" t="str">
        <f t="shared" si="12"/>
        <v>NO RX</v>
      </c>
      <c r="Q1820" s="4" t="b">
        <v>0</v>
      </c>
      <c r="R1820" s="4" t="str">
        <f t="shared" si="54"/>
        <v>LOW</v>
      </c>
      <c r="S1820" s="3"/>
      <c r="T1820" s="136">
        <f t="shared" si="66"/>
        <v>44405</v>
      </c>
      <c r="U1820" s="4" t="str">
        <f t="shared" si="15"/>
        <v>DUE COMM</v>
      </c>
      <c r="V1820" s="4" t="str">
        <f t="shared" si="16"/>
        <v> </v>
      </c>
      <c r="W1820" s="123"/>
      <c r="X1820" s="123"/>
      <c r="Y1820" s="123"/>
      <c r="Z1820" s="123"/>
      <c r="AA1820" s="123"/>
      <c r="AB1820" s="123"/>
      <c r="AC1820" s="123"/>
      <c r="AD1820" s="123"/>
      <c r="AE1820" s="123"/>
    </row>
    <row r="1821">
      <c r="A1821" s="151">
        <v>15814.0</v>
      </c>
      <c r="B1821" s="134" t="s">
        <v>7033</v>
      </c>
      <c r="C1821" s="141" t="b">
        <v>1</v>
      </c>
      <c r="D1821" s="133">
        <v>44565.0</v>
      </c>
      <c r="E1821" s="128" t="str">
        <f t="shared" si="55"/>
        <v>#VALUE!</v>
      </c>
      <c r="F1821" s="134" t="str">
        <f t="shared" si="56"/>
        <v>OPI RX</v>
      </c>
      <c r="G1821" s="128" t="str">
        <f t="shared" si="57"/>
        <v>#VALUE!</v>
      </c>
      <c r="H1821" s="144" t="str">
        <f t="shared" si="58"/>
        <v>OPI RX</v>
      </c>
      <c r="I1821" s="128" t="str">
        <f t="shared" si="59"/>
        <v>#VALUE!</v>
      </c>
      <c r="J1821" s="128" t="str">
        <f t="shared" si="60"/>
        <v>#VALUE!</v>
      </c>
      <c r="K1821" s="128" t="str">
        <f t="shared" si="61"/>
        <v>#VALUE!</v>
      </c>
      <c r="L1821" s="128" t="str">
        <f t="shared" si="62"/>
        <v>#VALUE!</v>
      </c>
      <c r="M1821" s="134" t="str">
        <f t="shared" si="63"/>
        <v>OPI RX</v>
      </c>
      <c r="N1821" s="128" t="str">
        <f t="shared" si="64"/>
        <v>#VALUE!</v>
      </c>
      <c r="O1821" s="128" t="str">
        <f t="shared" si="65"/>
        <v>#VALUE!</v>
      </c>
      <c r="P1821" s="135" t="str">
        <f t="shared" si="12"/>
        <v>OPIOIDS</v>
      </c>
      <c r="Q1821" s="4" t="b">
        <v>0</v>
      </c>
      <c r="R1821" s="4" t="str">
        <f t="shared" si="54"/>
        <v>LOW</v>
      </c>
      <c r="S1821" s="145">
        <v>44387.0</v>
      </c>
      <c r="T1821" s="136">
        <f t="shared" si="66"/>
        <v>44565</v>
      </c>
      <c r="U1821" s="4" t="str">
        <f t="shared" si="15"/>
        <v> </v>
      </c>
      <c r="V1821" s="4" t="str">
        <f t="shared" si="16"/>
        <v> </v>
      </c>
      <c r="W1821" s="123"/>
      <c r="X1821" s="123"/>
      <c r="Y1821" s="123"/>
      <c r="Z1821" s="123"/>
      <c r="AA1821" s="123"/>
      <c r="AB1821" s="123"/>
      <c r="AC1821" s="123"/>
      <c r="AD1821" s="123"/>
      <c r="AE1821" s="123"/>
    </row>
    <row r="1822">
      <c r="A1822" s="151">
        <v>15815.0</v>
      </c>
      <c r="B1822" s="131" t="s">
        <v>6483</v>
      </c>
      <c r="C1822" s="141" t="b">
        <v>1</v>
      </c>
      <c r="D1822" s="133">
        <v>44529.0</v>
      </c>
      <c r="E1822" s="128" t="str">
        <f t="shared" si="55"/>
        <v>#VALUE!</v>
      </c>
      <c r="F1822" s="128" t="str">
        <f t="shared" si="56"/>
        <v>#VALUE!</v>
      </c>
      <c r="G1822" s="128" t="str">
        <f t="shared" si="57"/>
        <v>#VALUE!</v>
      </c>
      <c r="H1822" s="128" t="str">
        <f t="shared" si="58"/>
        <v>#VALUE!</v>
      </c>
      <c r="I1822" s="128" t="str">
        <f t="shared" si="59"/>
        <v>#VALUE!</v>
      </c>
      <c r="J1822" s="128" t="str">
        <f t="shared" si="60"/>
        <v>#VALUE!</v>
      </c>
      <c r="K1822" s="128" t="str">
        <f t="shared" si="61"/>
        <v>#VALUE!</v>
      </c>
      <c r="L1822" s="128" t="str">
        <f t="shared" si="62"/>
        <v>#VALUE!</v>
      </c>
      <c r="M1822" s="128" t="str">
        <f t="shared" si="63"/>
        <v>#VALUE!</v>
      </c>
      <c r="N1822" s="128" t="str">
        <f t="shared" si="64"/>
        <v>#VALUE!</v>
      </c>
      <c r="O1822" s="128" t="str">
        <f t="shared" si="65"/>
        <v>#VALUE!</v>
      </c>
      <c r="P1822" s="4" t="str">
        <f t="shared" si="12"/>
        <v>NO RX</v>
      </c>
      <c r="Q1822" s="4" t="b">
        <v>0</v>
      </c>
      <c r="R1822" s="4" t="str">
        <f t="shared" si="54"/>
        <v>LOW</v>
      </c>
      <c r="S1822" s="3">
        <v>44495.0</v>
      </c>
      <c r="T1822" s="136">
        <f t="shared" si="66"/>
        <v>44529</v>
      </c>
      <c r="U1822" s="4" t="str">
        <f t="shared" si="15"/>
        <v> </v>
      </c>
      <c r="V1822" s="4" t="str">
        <f t="shared" si="16"/>
        <v> </v>
      </c>
      <c r="W1822" s="123"/>
      <c r="X1822" s="123"/>
      <c r="Y1822" s="123"/>
      <c r="Z1822" s="123"/>
      <c r="AA1822" s="123"/>
      <c r="AB1822" s="123"/>
      <c r="AC1822" s="123"/>
      <c r="AD1822" s="123"/>
      <c r="AE1822" s="123"/>
    </row>
    <row r="1823">
      <c r="A1823" s="130">
        <v>15818.0</v>
      </c>
      <c r="B1823" s="131" t="s">
        <v>6512</v>
      </c>
      <c r="C1823" s="141" t="b">
        <v>1</v>
      </c>
      <c r="D1823" s="133">
        <v>44503.0</v>
      </c>
      <c r="E1823" s="128" t="str">
        <f t="shared" si="55"/>
        <v>#VALUE!</v>
      </c>
      <c r="F1823" s="128" t="str">
        <f t="shared" si="56"/>
        <v>#VALUE!</v>
      </c>
      <c r="G1823" s="128" t="str">
        <f t="shared" si="57"/>
        <v>#VALUE!</v>
      </c>
      <c r="H1823" s="128" t="str">
        <f t="shared" si="58"/>
        <v>#VALUE!</v>
      </c>
      <c r="I1823" s="128" t="str">
        <f t="shared" si="59"/>
        <v>#VALUE!</v>
      </c>
      <c r="J1823" s="128" t="str">
        <f t="shared" si="60"/>
        <v>#VALUE!</v>
      </c>
      <c r="K1823" s="128" t="str">
        <f t="shared" si="61"/>
        <v>#VALUE!</v>
      </c>
      <c r="L1823" s="128" t="str">
        <f t="shared" si="62"/>
        <v>#VALUE!</v>
      </c>
      <c r="M1823" s="134" t="str">
        <f t="shared" si="63"/>
        <v>OPI RX</v>
      </c>
      <c r="N1823" s="128" t="str">
        <f t="shared" si="64"/>
        <v>#VALUE!</v>
      </c>
      <c r="O1823" s="128" t="str">
        <f t="shared" si="65"/>
        <v>#VALUE!</v>
      </c>
      <c r="P1823" s="135" t="str">
        <f t="shared" si="12"/>
        <v>OPIOIDS</v>
      </c>
      <c r="Q1823" s="4" t="b">
        <v>0</v>
      </c>
      <c r="R1823" s="4" t="str">
        <f t="shared" si="54"/>
        <v>LOW</v>
      </c>
      <c r="S1823" s="3">
        <v>44405.0</v>
      </c>
      <c r="T1823" s="136">
        <f t="shared" si="66"/>
        <v>44503</v>
      </c>
      <c r="U1823" s="4" t="str">
        <f t="shared" si="15"/>
        <v> </v>
      </c>
      <c r="V1823" s="4" t="str">
        <f t="shared" si="16"/>
        <v> </v>
      </c>
      <c r="W1823" s="123"/>
      <c r="X1823" s="123"/>
      <c r="Y1823" s="123"/>
      <c r="Z1823" s="123"/>
      <c r="AA1823" s="123"/>
      <c r="AB1823" s="123"/>
      <c r="AC1823" s="123"/>
      <c r="AD1823" s="123"/>
      <c r="AE1823" s="123"/>
    </row>
    <row r="1824">
      <c r="A1824" s="151">
        <v>15819.0</v>
      </c>
      <c r="B1824" s="131" t="s">
        <v>6483</v>
      </c>
      <c r="C1824" s="141" t="b">
        <v>1</v>
      </c>
      <c r="D1824" s="133">
        <v>44405.0</v>
      </c>
      <c r="E1824" s="128" t="str">
        <f t="shared" si="55"/>
        <v>#VALUE!</v>
      </c>
      <c r="F1824" s="128" t="str">
        <f t="shared" si="56"/>
        <v>#VALUE!</v>
      </c>
      <c r="G1824" s="128" t="str">
        <f t="shared" si="57"/>
        <v>#VALUE!</v>
      </c>
      <c r="H1824" s="128" t="str">
        <f t="shared" si="58"/>
        <v>#VALUE!</v>
      </c>
      <c r="I1824" s="128" t="str">
        <f t="shared" si="59"/>
        <v>#VALUE!</v>
      </c>
      <c r="J1824" s="128" t="str">
        <f t="shared" si="60"/>
        <v>#VALUE!</v>
      </c>
      <c r="K1824" s="128" t="str">
        <f t="shared" si="61"/>
        <v>#VALUE!</v>
      </c>
      <c r="L1824" s="128" t="str">
        <f t="shared" si="62"/>
        <v>#VALUE!</v>
      </c>
      <c r="M1824" s="128" t="str">
        <f t="shared" si="63"/>
        <v>#VALUE!</v>
      </c>
      <c r="N1824" s="128" t="str">
        <f t="shared" si="64"/>
        <v>#VALUE!</v>
      </c>
      <c r="O1824" s="128" t="str">
        <f t="shared" si="65"/>
        <v>#VALUE!</v>
      </c>
      <c r="P1824" s="4" t="str">
        <f t="shared" si="12"/>
        <v>NO RX</v>
      </c>
      <c r="Q1824" s="2" t="b">
        <v>0</v>
      </c>
      <c r="R1824" s="4" t="str">
        <f t="shared" si="54"/>
        <v>LOW</v>
      </c>
      <c r="S1824" s="3"/>
      <c r="T1824" s="136">
        <f t="shared" si="66"/>
        <v>44405</v>
      </c>
      <c r="U1824" s="4" t="str">
        <f t="shared" si="15"/>
        <v>DUE COMM</v>
      </c>
      <c r="V1824" s="4" t="str">
        <f t="shared" si="16"/>
        <v> </v>
      </c>
      <c r="W1824" s="123"/>
      <c r="X1824" s="123"/>
      <c r="Y1824" s="123"/>
      <c r="Z1824" s="123"/>
      <c r="AA1824" s="123"/>
      <c r="AB1824" s="123"/>
      <c r="AC1824" s="123"/>
      <c r="AD1824" s="123"/>
      <c r="AE1824" s="123"/>
    </row>
    <row r="1825">
      <c r="A1825" s="151">
        <v>15820.0</v>
      </c>
      <c r="B1825" s="131" t="s">
        <v>7034</v>
      </c>
      <c r="C1825" s="141" t="b">
        <v>1</v>
      </c>
      <c r="D1825" s="133">
        <v>44384.0</v>
      </c>
      <c r="E1825" s="128" t="str">
        <f t="shared" si="55"/>
        <v>#VALUE!</v>
      </c>
      <c r="F1825" s="128" t="str">
        <f t="shared" si="56"/>
        <v>#VALUE!</v>
      </c>
      <c r="G1825" s="128" t="str">
        <f t="shared" si="57"/>
        <v>#VALUE!</v>
      </c>
      <c r="H1825" s="128" t="str">
        <f t="shared" si="58"/>
        <v>#VALUE!</v>
      </c>
      <c r="I1825" s="128" t="str">
        <f t="shared" si="59"/>
        <v>#VALUE!</v>
      </c>
      <c r="J1825" s="128" t="str">
        <f t="shared" si="60"/>
        <v>#VALUE!</v>
      </c>
      <c r="K1825" s="134" t="str">
        <f t="shared" si="61"/>
        <v>OPI RX</v>
      </c>
      <c r="L1825" s="128" t="str">
        <f t="shared" si="62"/>
        <v>#VALUE!</v>
      </c>
      <c r="M1825" s="128" t="str">
        <f t="shared" si="63"/>
        <v>#VALUE!</v>
      </c>
      <c r="N1825" s="128" t="str">
        <f t="shared" si="64"/>
        <v>#VALUE!</v>
      </c>
      <c r="O1825" s="128" t="str">
        <f t="shared" si="65"/>
        <v>#VALUE!</v>
      </c>
      <c r="P1825" s="135" t="str">
        <f t="shared" si="12"/>
        <v>OPIOIDS</v>
      </c>
      <c r="Q1825" s="4" t="b">
        <v>0</v>
      </c>
      <c r="R1825" s="4" t="str">
        <f t="shared" si="54"/>
        <v>LOW</v>
      </c>
      <c r="S1825" s="3"/>
      <c r="T1825" s="136">
        <f t="shared" si="66"/>
        <v>44384</v>
      </c>
      <c r="U1825" s="4" t="str">
        <f t="shared" si="15"/>
        <v>DUE COMM</v>
      </c>
      <c r="V1825" s="4" t="str">
        <f t="shared" si="16"/>
        <v> </v>
      </c>
      <c r="W1825" s="123"/>
      <c r="X1825" s="123"/>
      <c r="Y1825" s="123"/>
      <c r="Z1825" s="123"/>
      <c r="AA1825" s="123"/>
      <c r="AB1825" s="123"/>
      <c r="AC1825" s="123"/>
      <c r="AD1825" s="123"/>
      <c r="AE1825" s="123"/>
    </row>
    <row r="1826">
      <c r="A1826" s="151">
        <v>15822.0</v>
      </c>
      <c r="B1826" s="131" t="s">
        <v>6461</v>
      </c>
      <c r="C1826" s="141" t="b">
        <v>1</v>
      </c>
      <c r="D1826" s="133">
        <v>44539.0</v>
      </c>
      <c r="E1826" s="128" t="str">
        <f t="shared" si="55"/>
        <v>#VALUE!</v>
      </c>
      <c r="F1826" s="128" t="str">
        <f t="shared" si="56"/>
        <v>#VALUE!</v>
      </c>
      <c r="G1826" s="128" t="str">
        <f t="shared" si="57"/>
        <v>#VALUE!</v>
      </c>
      <c r="H1826" s="128" t="str">
        <f t="shared" si="58"/>
        <v>#VALUE!</v>
      </c>
      <c r="I1826" s="128" t="str">
        <f t="shared" si="59"/>
        <v>#VALUE!</v>
      </c>
      <c r="J1826" s="128" t="str">
        <f t="shared" si="60"/>
        <v>#VALUE!</v>
      </c>
      <c r="K1826" s="128" t="str">
        <f t="shared" si="61"/>
        <v>#VALUE!</v>
      </c>
      <c r="L1826" s="128" t="str">
        <f t="shared" si="62"/>
        <v>#VALUE!</v>
      </c>
      <c r="M1826" s="128" t="str">
        <f t="shared" si="63"/>
        <v>#VALUE!</v>
      </c>
      <c r="N1826" s="128" t="str">
        <f t="shared" si="64"/>
        <v>#VALUE!</v>
      </c>
      <c r="O1826" s="128" t="str">
        <f t="shared" si="65"/>
        <v>#VALUE!</v>
      </c>
      <c r="P1826" s="4" t="str">
        <f t="shared" si="12"/>
        <v>NO RX</v>
      </c>
      <c r="Q1826" s="4" t="b">
        <v>0</v>
      </c>
      <c r="R1826" s="4" t="str">
        <f t="shared" si="54"/>
        <v>LOW</v>
      </c>
      <c r="S1826" s="3">
        <v>44401.0</v>
      </c>
      <c r="T1826" s="136">
        <f t="shared" si="66"/>
        <v>44539</v>
      </c>
      <c r="U1826" s="4" t="str">
        <f t="shared" si="15"/>
        <v> </v>
      </c>
      <c r="V1826" s="4" t="str">
        <f t="shared" si="16"/>
        <v> </v>
      </c>
      <c r="W1826" s="123"/>
      <c r="X1826" s="123"/>
      <c r="Y1826" s="123"/>
      <c r="Z1826" s="123"/>
      <c r="AA1826" s="123"/>
      <c r="AB1826" s="123"/>
      <c r="AC1826" s="123"/>
      <c r="AD1826" s="123"/>
      <c r="AE1826" s="123"/>
    </row>
    <row r="1827">
      <c r="A1827" s="130">
        <v>15823.0</v>
      </c>
      <c r="B1827" s="131" t="s">
        <v>6586</v>
      </c>
      <c r="C1827" s="141" t="b">
        <v>1</v>
      </c>
      <c r="D1827" s="133">
        <v>44535.0</v>
      </c>
      <c r="E1827" s="134" t="str">
        <f t="shared" si="55"/>
        <v>OPI RX</v>
      </c>
      <c r="F1827" s="128" t="str">
        <f t="shared" si="56"/>
        <v>#VALUE!</v>
      </c>
      <c r="G1827" s="128" t="str">
        <f t="shared" si="57"/>
        <v>#VALUE!</v>
      </c>
      <c r="H1827" s="128" t="str">
        <f t="shared" si="58"/>
        <v>#VALUE!</v>
      </c>
      <c r="I1827" s="128" t="str">
        <f t="shared" si="59"/>
        <v>#VALUE!</v>
      </c>
      <c r="J1827" s="128" t="str">
        <f t="shared" si="60"/>
        <v>#VALUE!</v>
      </c>
      <c r="K1827" s="128" t="str">
        <f t="shared" si="61"/>
        <v>#VALUE!</v>
      </c>
      <c r="L1827" s="128" t="str">
        <f t="shared" si="62"/>
        <v>#VALUE!</v>
      </c>
      <c r="M1827" s="128" t="str">
        <f t="shared" si="63"/>
        <v>#VALUE!</v>
      </c>
      <c r="N1827" s="128" t="str">
        <f t="shared" si="64"/>
        <v>#VALUE!</v>
      </c>
      <c r="O1827" s="128" t="str">
        <f t="shared" si="65"/>
        <v>#VALUE!</v>
      </c>
      <c r="P1827" s="135" t="str">
        <f t="shared" si="12"/>
        <v>OPIOIDS</v>
      </c>
      <c r="Q1827" s="2" t="b">
        <v>1</v>
      </c>
      <c r="R1827" s="135" t="str">
        <f t="shared" si="54"/>
        <v>HIGH</v>
      </c>
      <c r="S1827" s="3">
        <v>44370.0</v>
      </c>
      <c r="T1827" s="136">
        <f t="shared" si="66"/>
        <v>44535</v>
      </c>
      <c r="U1827" s="4" t="str">
        <f t="shared" si="15"/>
        <v> </v>
      </c>
      <c r="V1827" s="4" t="str">
        <f t="shared" si="16"/>
        <v> </v>
      </c>
      <c r="W1827" s="123"/>
      <c r="X1827" s="123"/>
      <c r="Y1827" s="123"/>
      <c r="Z1827" s="123"/>
      <c r="AA1827" s="123"/>
      <c r="AB1827" s="123"/>
      <c r="AC1827" s="123"/>
      <c r="AD1827" s="123"/>
      <c r="AE1827" s="123"/>
    </row>
    <row r="1828">
      <c r="A1828" s="130">
        <v>15829.0</v>
      </c>
      <c r="B1828" s="131" t="s">
        <v>6488</v>
      </c>
      <c r="C1828" s="141" t="b">
        <v>1</v>
      </c>
      <c r="D1828" s="133">
        <v>44405.0</v>
      </c>
      <c r="E1828" s="128" t="str">
        <f t="shared" si="55"/>
        <v>#VALUE!</v>
      </c>
      <c r="F1828" s="134" t="str">
        <f t="shared" si="56"/>
        <v>OPI RX</v>
      </c>
      <c r="G1828" s="128" t="str">
        <f t="shared" si="57"/>
        <v>#VALUE!</v>
      </c>
      <c r="H1828" s="128" t="str">
        <f t="shared" si="58"/>
        <v>#VALUE!</v>
      </c>
      <c r="I1828" s="128" t="str">
        <f t="shared" si="59"/>
        <v>#VALUE!</v>
      </c>
      <c r="J1828" s="128" t="str">
        <f t="shared" si="60"/>
        <v>#VALUE!</v>
      </c>
      <c r="K1828" s="128" t="str">
        <f t="shared" si="61"/>
        <v>#VALUE!</v>
      </c>
      <c r="L1828" s="128" t="str">
        <f t="shared" si="62"/>
        <v>#VALUE!</v>
      </c>
      <c r="M1828" s="128" t="str">
        <f t="shared" si="63"/>
        <v>#VALUE!</v>
      </c>
      <c r="N1828" s="128" t="str">
        <f t="shared" si="64"/>
        <v>#VALUE!</v>
      </c>
      <c r="O1828" s="128" t="str">
        <f t="shared" si="65"/>
        <v>#VALUE!</v>
      </c>
      <c r="P1828" s="135" t="str">
        <f t="shared" si="12"/>
        <v>OPIOIDS</v>
      </c>
      <c r="Q1828" s="4" t="b">
        <v>0</v>
      </c>
      <c r="R1828" s="4" t="str">
        <f t="shared" si="54"/>
        <v>LOW</v>
      </c>
      <c r="S1828" s="3"/>
      <c r="T1828" s="136">
        <f t="shared" si="66"/>
        <v>44405</v>
      </c>
      <c r="U1828" s="4" t="str">
        <f t="shared" si="15"/>
        <v>DUE COMM</v>
      </c>
      <c r="V1828" s="4" t="str">
        <f t="shared" si="16"/>
        <v> </v>
      </c>
      <c r="W1828" s="123"/>
      <c r="X1828" s="123"/>
      <c r="Y1828" s="123"/>
      <c r="Z1828" s="123"/>
      <c r="AA1828" s="123"/>
      <c r="AB1828" s="123"/>
      <c r="AC1828" s="123"/>
      <c r="AD1828" s="123"/>
      <c r="AE1828" s="123"/>
    </row>
    <row r="1829">
      <c r="A1829" s="151">
        <v>15831.0</v>
      </c>
      <c r="B1829" s="131" t="s">
        <v>6592</v>
      </c>
      <c r="C1829" s="141" t="b">
        <v>1</v>
      </c>
      <c r="D1829" s="133">
        <v>44502.0</v>
      </c>
      <c r="E1829" s="128" t="str">
        <f t="shared" si="55"/>
        <v>#VALUE!</v>
      </c>
      <c r="F1829" s="128" t="str">
        <f t="shared" si="56"/>
        <v>#VALUE!</v>
      </c>
      <c r="G1829" s="134" t="str">
        <f t="shared" si="57"/>
        <v>OPI RX</v>
      </c>
      <c r="H1829" s="128" t="str">
        <f t="shared" si="58"/>
        <v>#VALUE!</v>
      </c>
      <c r="I1829" s="128" t="str">
        <f t="shared" si="59"/>
        <v>#VALUE!</v>
      </c>
      <c r="J1829" s="128" t="str">
        <f t="shared" si="60"/>
        <v>#VALUE!</v>
      </c>
      <c r="K1829" s="128" t="str">
        <f t="shared" si="61"/>
        <v>#VALUE!</v>
      </c>
      <c r="L1829" s="128" t="str">
        <f t="shared" si="62"/>
        <v>#VALUE!</v>
      </c>
      <c r="M1829" s="128" t="str">
        <f t="shared" si="63"/>
        <v>#VALUE!</v>
      </c>
      <c r="N1829" s="128" t="str">
        <f t="shared" si="64"/>
        <v>#VALUE!</v>
      </c>
      <c r="O1829" s="128" t="str">
        <f t="shared" si="65"/>
        <v>#VALUE!</v>
      </c>
      <c r="P1829" s="135" t="str">
        <f t="shared" si="12"/>
        <v>OPIOIDS</v>
      </c>
      <c r="Q1829" s="4" t="b">
        <v>1</v>
      </c>
      <c r="R1829" s="135" t="str">
        <f t="shared" si="54"/>
        <v>HIGH</v>
      </c>
      <c r="S1829" s="3">
        <v>44394.0</v>
      </c>
      <c r="T1829" s="136">
        <f t="shared" si="66"/>
        <v>44502</v>
      </c>
      <c r="U1829" s="4" t="str">
        <f t="shared" si="15"/>
        <v> </v>
      </c>
      <c r="V1829" s="4" t="str">
        <f t="shared" si="16"/>
        <v> </v>
      </c>
      <c r="W1829" s="123"/>
      <c r="X1829" s="123"/>
      <c r="Y1829" s="123"/>
      <c r="Z1829" s="123"/>
      <c r="AA1829" s="123"/>
      <c r="AB1829" s="123"/>
      <c r="AC1829" s="123"/>
      <c r="AD1829" s="123"/>
      <c r="AE1829" s="123"/>
    </row>
    <row r="1830">
      <c r="A1830" s="151">
        <v>15833.0</v>
      </c>
      <c r="B1830" s="131" t="s">
        <v>6982</v>
      </c>
      <c r="C1830" s="141" t="b">
        <v>1</v>
      </c>
      <c r="D1830" s="133">
        <v>44511.0</v>
      </c>
      <c r="E1830" s="128" t="str">
        <f t="shared" si="55"/>
        <v>#VALUE!</v>
      </c>
      <c r="F1830" s="128" t="str">
        <f t="shared" si="56"/>
        <v>#VALUE!</v>
      </c>
      <c r="G1830" s="128" t="str">
        <f t="shared" si="57"/>
        <v>#VALUE!</v>
      </c>
      <c r="H1830" s="128" t="str">
        <f t="shared" si="58"/>
        <v>#VALUE!</v>
      </c>
      <c r="I1830" s="128" t="str">
        <f t="shared" si="59"/>
        <v>#VALUE!</v>
      </c>
      <c r="J1830" s="128" t="str">
        <f t="shared" si="60"/>
        <v>#VALUE!</v>
      </c>
      <c r="K1830" s="128" t="str">
        <f t="shared" si="61"/>
        <v>#VALUE!</v>
      </c>
      <c r="L1830" s="128" t="str">
        <f t="shared" si="62"/>
        <v>#VALUE!</v>
      </c>
      <c r="M1830" s="128" t="str">
        <f t="shared" si="63"/>
        <v>#VALUE!</v>
      </c>
      <c r="N1830" s="128" t="str">
        <f t="shared" si="64"/>
        <v>#VALUE!</v>
      </c>
      <c r="O1830" s="128" t="str">
        <f t="shared" si="65"/>
        <v>#VALUE!</v>
      </c>
      <c r="P1830" s="4" t="str">
        <f t="shared" si="12"/>
        <v>NO RX</v>
      </c>
      <c r="Q1830" s="2" t="b">
        <v>0</v>
      </c>
      <c r="R1830" s="4" t="str">
        <f t="shared" si="54"/>
        <v>LOW</v>
      </c>
      <c r="S1830" s="3">
        <v>44396.0</v>
      </c>
      <c r="T1830" s="136">
        <f t="shared" si="66"/>
        <v>44511</v>
      </c>
      <c r="U1830" s="4" t="str">
        <f t="shared" si="15"/>
        <v> </v>
      </c>
      <c r="V1830" s="4" t="str">
        <f t="shared" si="16"/>
        <v> </v>
      </c>
      <c r="W1830" s="123"/>
      <c r="X1830" s="123"/>
      <c r="Y1830" s="123"/>
      <c r="Z1830" s="123"/>
      <c r="AA1830" s="123"/>
      <c r="AB1830" s="123"/>
      <c r="AC1830" s="123"/>
      <c r="AD1830" s="123"/>
      <c r="AE1830" s="123"/>
    </row>
    <row r="1831">
      <c r="A1831" s="130">
        <v>15836.0</v>
      </c>
      <c r="B1831" s="131" t="s">
        <v>6461</v>
      </c>
      <c r="C1831" s="141" t="b">
        <v>1</v>
      </c>
      <c r="D1831" s="133">
        <v>44495.0</v>
      </c>
      <c r="E1831" s="128" t="str">
        <f t="shared" si="55"/>
        <v>#VALUE!</v>
      </c>
      <c r="F1831" s="128" t="str">
        <f t="shared" si="56"/>
        <v>#VALUE!</v>
      </c>
      <c r="G1831" s="128" t="str">
        <f t="shared" si="57"/>
        <v>#VALUE!</v>
      </c>
      <c r="H1831" s="128" t="str">
        <f t="shared" si="58"/>
        <v>#VALUE!</v>
      </c>
      <c r="I1831" s="128" t="str">
        <f t="shared" si="59"/>
        <v>#VALUE!</v>
      </c>
      <c r="J1831" s="128" t="str">
        <f t="shared" si="60"/>
        <v>#VALUE!</v>
      </c>
      <c r="K1831" s="128" t="str">
        <f t="shared" si="61"/>
        <v>#VALUE!</v>
      </c>
      <c r="L1831" s="128" t="str">
        <f t="shared" si="62"/>
        <v>#VALUE!</v>
      </c>
      <c r="M1831" s="128" t="str">
        <f t="shared" si="63"/>
        <v>#VALUE!</v>
      </c>
      <c r="N1831" s="128" t="str">
        <f t="shared" si="64"/>
        <v>#VALUE!</v>
      </c>
      <c r="O1831" s="128" t="str">
        <f t="shared" si="65"/>
        <v>#VALUE!</v>
      </c>
      <c r="P1831" s="4" t="str">
        <f t="shared" si="12"/>
        <v>NO RX</v>
      </c>
      <c r="Q1831" s="2" t="b">
        <v>0</v>
      </c>
      <c r="R1831" s="4" t="str">
        <f t="shared" si="54"/>
        <v>LOW</v>
      </c>
      <c r="S1831" s="3">
        <v>44391.0</v>
      </c>
      <c r="T1831" s="136">
        <f t="shared" si="66"/>
        <v>44495</v>
      </c>
      <c r="U1831" s="4" t="str">
        <f t="shared" si="15"/>
        <v> </v>
      </c>
      <c r="V1831" s="4" t="str">
        <f t="shared" si="16"/>
        <v> </v>
      </c>
      <c r="W1831" s="123"/>
      <c r="X1831" s="123"/>
      <c r="Y1831" s="123"/>
      <c r="Z1831" s="123"/>
      <c r="AA1831" s="123"/>
      <c r="AB1831" s="123"/>
      <c r="AC1831" s="123"/>
      <c r="AD1831" s="123"/>
      <c r="AE1831" s="123"/>
    </row>
    <row r="1832">
      <c r="A1832" s="151">
        <v>15837.0</v>
      </c>
      <c r="B1832" s="134" t="s">
        <v>6512</v>
      </c>
      <c r="C1832" s="141" t="b">
        <v>1</v>
      </c>
      <c r="D1832" s="133">
        <v>44557.0</v>
      </c>
      <c r="E1832" s="128" t="str">
        <f t="shared" si="55"/>
        <v>#VALUE!</v>
      </c>
      <c r="F1832" s="128" t="str">
        <f t="shared" si="56"/>
        <v>#VALUE!</v>
      </c>
      <c r="G1832" s="128" t="str">
        <f t="shared" si="57"/>
        <v>#VALUE!</v>
      </c>
      <c r="H1832" s="128" t="str">
        <f t="shared" si="58"/>
        <v>#VALUE!</v>
      </c>
      <c r="I1832" s="128" t="str">
        <f t="shared" si="59"/>
        <v>#VALUE!</v>
      </c>
      <c r="J1832" s="128" t="str">
        <f t="shared" si="60"/>
        <v>#VALUE!</v>
      </c>
      <c r="K1832" s="128" t="str">
        <f t="shared" si="61"/>
        <v>#VALUE!</v>
      </c>
      <c r="L1832" s="128" t="str">
        <f t="shared" si="62"/>
        <v>#VALUE!</v>
      </c>
      <c r="M1832" s="134" t="str">
        <f t="shared" si="63"/>
        <v>OPI RX</v>
      </c>
      <c r="N1832" s="128" t="str">
        <f t="shared" si="64"/>
        <v>#VALUE!</v>
      </c>
      <c r="O1832" s="128" t="str">
        <f t="shared" si="65"/>
        <v>#VALUE!</v>
      </c>
      <c r="P1832" s="135" t="str">
        <f t="shared" si="12"/>
        <v>OPIOIDS</v>
      </c>
      <c r="Q1832" s="4" t="b">
        <v>0</v>
      </c>
      <c r="R1832" s="4" t="str">
        <f t="shared" si="54"/>
        <v>LOW</v>
      </c>
      <c r="S1832" s="3">
        <v>44426.0</v>
      </c>
      <c r="T1832" s="136">
        <f t="shared" si="66"/>
        <v>44557</v>
      </c>
      <c r="U1832" s="4" t="str">
        <f t="shared" si="15"/>
        <v> </v>
      </c>
      <c r="V1832" s="4" t="str">
        <f t="shared" si="16"/>
        <v> </v>
      </c>
      <c r="W1832" s="123"/>
      <c r="X1832" s="123"/>
      <c r="Y1832" s="123"/>
      <c r="Z1832" s="123"/>
      <c r="AA1832" s="123"/>
      <c r="AB1832" s="123"/>
      <c r="AC1832" s="123"/>
      <c r="AD1832" s="123"/>
      <c r="AE1832" s="123"/>
    </row>
    <row r="1833">
      <c r="A1833" s="151">
        <v>15838.0</v>
      </c>
      <c r="B1833" s="131" t="s">
        <v>6475</v>
      </c>
      <c r="C1833" s="141" t="b">
        <v>1</v>
      </c>
      <c r="D1833" s="133">
        <v>44405.0</v>
      </c>
      <c r="E1833" s="128" t="str">
        <f t="shared" si="55"/>
        <v>#VALUE!</v>
      </c>
      <c r="F1833" s="134" t="str">
        <f t="shared" si="56"/>
        <v>OPI RX</v>
      </c>
      <c r="G1833" s="128" t="str">
        <f t="shared" si="57"/>
        <v>#VALUE!</v>
      </c>
      <c r="H1833" s="128" t="str">
        <f t="shared" si="58"/>
        <v>#VALUE!</v>
      </c>
      <c r="I1833" s="128" t="str">
        <f t="shared" si="59"/>
        <v>#VALUE!</v>
      </c>
      <c r="J1833" s="128" t="str">
        <f t="shared" si="60"/>
        <v>#VALUE!</v>
      </c>
      <c r="K1833" s="128" t="str">
        <f t="shared" si="61"/>
        <v>#VALUE!</v>
      </c>
      <c r="L1833" s="128" t="str">
        <f t="shared" si="62"/>
        <v>#VALUE!</v>
      </c>
      <c r="M1833" s="128" t="str">
        <f t="shared" si="63"/>
        <v>#VALUE!</v>
      </c>
      <c r="N1833" s="128" t="str">
        <f t="shared" si="64"/>
        <v>#VALUE!</v>
      </c>
      <c r="O1833" s="128" t="str">
        <f t="shared" si="65"/>
        <v>#VALUE!</v>
      </c>
      <c r="P1833" s="135" t="str">
        <f t="shared" si="12"/>
        <v>OPIOIDS</v>
      </c>
      <c r="Q1833" s="4" t="b">
        <v>1</v>
      </c>
      <c r="R1833" s="135" t="str">
        <f t="shared" si="54"/>
        <v>HIGH</v>
      </c>
      <c r="S1833" s="3"/>
      <c r="T1833" s="136">
        <f t="shared" si="66"/>
        <v>44405</v>
      </c>
      <c r="U1833" s="4" t="str">
        <f t="shared" si="15"/>
        <v>DUE COMM</v>
      </c>
      <c r="V1833" s="4" t="str">
        <f t="shared" si="16"/>
        <v> </v>
      </c>
      <c r="W1833" s="123"/>
      <c r="X1833" s="123"/>
      <c r="Y1833" s="123"/>
      <c r="Z1833" s="123"/>
      <c r="AA1833" s="123"/>
      <c r="AB1833" s="123"/>
      <c r="AC1833" s="123"/>
      <c r="AD1833" s="123"/>
      <c r="AE1833" s="123"/>
    </row>
    <row r="1834">
      <c r="A1834" s="130">
        <v>15839.0</v>
      </c>
      <c r="B1834" s="131" t="s">
        <v>6750</v>
      </c>
      <c r="C1834" s="141" t="b">
        <v>1</v>
      </c>
      <c r="D1834" s="133">
        <v>44421.0</v>
      </c>
      <c r="E1834" s="128" t="str">
        <f t="shared" si="55"/>
        <v>#VALUE!</v>
      </c>
      <c r="F1834" s="128" t="str">
        <f t="shared" si="56"/>
        <v>#VALUE!</v>
      </c>
      <c r="G1834" s="128" t="str">
        <f t="shared" si="57"/>
        <v>#VALUE!</v>
      </c>
      <c r="H1834" s="128" t="str">
        <f t="shared" si="58"/>
        <v>#VALUE!</v>
      </c>
      <c r="I1834" s="128" t="str">
        <f t="shared" si="59"/>
        <v>#VALUE!</v>
      </c>
      <c r="J1834" s="128" t="str">
        <f t="shared" si="60"/>
        <v>#VALUE!</v>
      </c>
      <c r="K1834" s="128" t="str">
        <f t="shared" si="61"/>
        <v>#VALUE!</v>
      </c>
      <c r="L1834" s="128" t="str">
        <f t="shared" si="62"/>
        <v>#VALUE!</v>
      </c>
      <c r="M1834" s="128" t="str">
        <f t="shared" si="63"/>
        <v>#VALUE!</v>
      </c>
      <c r="N1834" s="128" t="str">
        <f t="shared" si="64"/>
        <v>#VALUE!</v>
      </c>
      <c r="O1834" s="128" t="str">
        <f t="shared" si="65"/>
        <v>#VALUE!</v>
      </c>
      <c r="P1834" s="4" t="str">
        <f t="shared" si="12"/>
        <v>NO RX</v>
      </c>
      <c r="Q1834" s="2" t="b">
        <v>0</v>
      </c>
      <c r="R1834" s="4" t="str">
        <f t="shared" si="54"/>
        <v>LOW</v>
      </c>
      <c r="S1834" s="3"/>
      <c r="T1834" s="136">
        <f t="shared" si="66"/>
        <v>44421</v>
      </c>
      <c r="U1834" s="4" t="str">
        <f t="shared" si="15"/>
        <v>DUE COMM</v>
      </c>
      <c r="V1834" s="4" t="str">
        <f t="shared" si="16"/>
        <v> </v>
      </c>
      <c r="W1834" s="123"/>
      <c r="X1834" s="123"/>
      <c r="Y1834" s="123"/>
      <c r="Z1834" s="123"/>
      <c r="AA1834" s="123"/>
      <c r="AB1834" s="123"/>
      <c r="AC1834" s="123"/>
      <c r="AD1834" s="123"/>
      <c r="AE1834" s="123"/>
    </row>
    <row r="1835">
      <c r="A1835" s="151">
        <v>15841.0</v>
      </c>
      <c r="B1835" s="134" t="s">
        <v>6488</v>
      </c>
      <c r="C1835" s="141" t="b">
        <v>1</v>
      </c>
      <c r="D1835" s="133">
        <v>44405.0</v>
      </c>
      <c r="E1835" s="128" t="str">
        <f t="shared" si="55"/>
        <v>#VALUE!</v>
      </c>
      <c r="F1835" s="134" t="str">
        <f t="shared" si="56"/>
        <v>OPI RX</v>
      </c>
      <c r="G1835" s="128" t="str">
        <f t="shared" si="57"/>
        <v>#VALUE!</v>
      </c>
      <c r="H1835" s="128" t="str">
        <f t="shared" si="58"/>
        <v>#VALUE!</v>
      </c>
      <c r="I1835" s="128" t="str">
        <f t="shared" si="59"/>
        <v>#VALUE!</v>
      </c>
      <c r="J1835" s="128" t="str">
        <f t="shared" si="60"/>
        <v>#VALUE!</v>
      </c>
      <c r="K1835" s="128" t="str">
        <f t="shared" si="61"/>
        <v>#VALUE!</v>
      </c>
      <c r="L1835" s="128" t="str">
        <f t="shared" si="62"/>
        <v>#VALUE!</v>
      </c>
      <c r="M1835" s="128" t="str">
        <f t="shared" si="63"/>
        <v>#VALUE!</v>
      </c>
      <c r="N1835" s="128" t="str">
        <f t="shared" si="64"/>
        <v>#VALUE!</v>
      </c>
      <c r="O1835" s="128" t="str">
        <f t="shared" si="65"/>
        <v>#VALUE!</v>
      </c>
      <c r="P1835" s="135" t="str">
        <f t="shared" si="12"/>
        <v>OPIOIDS</v>
      </c>
      <c r="Q1835" s="4" t="b">
        <v>0</v>
      </c>
      <c r="R1835" s="4" t="str">
        <f t="shared" si="54"/>
        <v>LOW</v>
      </c>
      <c r="S1835" s="3"/>
      <c r="T1835" s="136">
        <f t="shared" si="66"/>
        <v>44405</v>
      </c>
      <c r="U1835" s="4" t="str">
        <f t="shared" si="15"/>
        <v>DUE COMM</v>
      </c>
      <c r="V1835" s="4" t="str">
        <f t="shared" si="16"/>
        <v> </v>
      </c>
      <c r="W1835" s="123"/>
      <c r="X1835" s="123"/>
      <c r="Y1835" s="123"/>
      <c r="Z1835" s="123"/>
      <c r="AA1835" s="123"/>
      <c r="AB1835" s="123"/>
      <c r="AC1835" s="123"/>
      <c r="AD1835" s="123"/>
      <c r="AE1835" s="123"/>
    </row>
    <row r="1836">
      <c r="A1836" s="151">
        <v>15843.0</v>
      </c>
      <c r="B1836" s="131" t="s">
        <v>6627</v>
      </c>
      <c r="C1836" s="141" t="b">
        <v>1</v>
      </c>
      <c r="D1836" s="133">
        <v>44497.0</v>
      </c>
      <c r="E1836" s="128" t="str">
        <f t="shared" si="55"/>
        <v>#VALUE!</v>
      </c>
      <c r="F1836" s="134" t="str">
        <f t="shared" si="56"/>
        <v>OPI RX</v>
      </c>
      <c r="G1836" s="134" t="str">
        <f t="shared" si="57"/>
        <v>OPI RX</v>
      </c>
      <c r="H1836" s="128" t="str">
        <f t="shared" si="58"/>
        <v>#VALUE!</v>
      </c>
      <c r="I1836" s="128" t="str">
        <f t="shared" si="59"/>
        <v>#VALUE!</v>
      </c>
      <c r="J1836" s="128" t="str">
        <f t="shared" si="60"/>
        <v>#VALUE!</v>
      </c>
      <c r="K1836" s="128" t="str">
        <f t="shared" si="61"/>
        <v>#VALUE!</v>
      </c>
      <c r="L1836" s="128" t="str">
        <f t="shared" si="62"/>
        <v>#VALUE!</v>
      </c>
      <c r="M1836" s="128" t="str">
        <f t="shared" si="63"/>
        <v>#VALUE!</v>
      </c>
      <c r="N1836" s="128" t="str">
        <f t="shared" si="64"/>
        <v>#VALUE!</v>
      </c>
      <c r="O1836" s="128" t="str">
        <f t="shared" si="65"/>
        <v>#VALUE!</v>
      </c>
      <c r="P1836" s="135" t="str">
        <f t="shared" si="12"/>
        <v>OPIOIDS</v>
      </c>
      <c r="Q1836" s="2" t="b">
        <v>1</v>
      </c>
      <c r="R1836" s="135" t="str">
        <f t="shared" si="54"/>
        <v>HIGH</v>
      </c>
      <c r="S1836" s="3">
        <v>44401.0</v>
      </c>
      <c r="T1836" s="136">
        <f t="shared" si="66"/>
        <v>44497</v>
      </c>
      <c r="U1836" s="4" t="str">
        <f t="shared" si="15"/>
        <v> </v>
      </c>
      <c r="V1836" s="4" t="str">
        <f t="shared" si="16"/>
        <v> </v>
      </c>
      <c r="W1836" s="123"/>
      <c r="X1836" s="123"/>
      <c r="Y1836" s="123"/>
      <c r="Z1836" s="123"/>
      <c r="AA1836" s="123"/>
      <c r="AB1836" s="123"/>
      <c r="AC1836" s="123"/>
      <c r="AD1836" s="123"/>
      <c r="AE1836" s="123"/>
    </row>
    <row r="1837">
      <c r="A1837" s="151">
        <v>15845.0</v>
      </c>
      <c r="B1837" s="131" t="s">
        <v>6465</v>
      </c>
      <c r="C1837" s="141" t="b">
        <v>1</v>
      </c>
      <c r="D1837" s="133">
        <v>44533.0</v>
      </c>
      <c r="E1837" s="134" t="str">
        <f t="shared" si="55"/>
        <v>OPI RX</v>
      </c>
      <c r="F1837" s="128" t="str">
        <f t="shared" si="56"/>
        <v>#VALUE!</v>
      </c>
      <c r="G1837" s="128" t="str">
        <f t="shared" si="57"/>
        <v>#VALUE!</v>
      </c>
      <c r="H1837" s="128" t="str">
        <f t="shared" si="58"/>
        <v>#VALUE!</v>
      </c>
      <c r="I1837" s="128" t="str">
        <f t="shared" si="59"/>
        <v>#VALUE!</v>
      </c>
      <c r="J1837" s="128" t="str">
        <f t="shared" si="60"/>
        <v>#VALUE!</v>
      </c>
      <c r="K1837" s="128" t="str">
        <f t="shared" si="61"/>
        <v>#VALUE!</v>
      </c>
      <c r="L1837" s="128" t="str">
        <f t="shared" si="62"/>
        <v>#VALUE!</v>
      </c>
      <c r="M1837" s="128" t="str">
        <f t="shared" si="63"/>
        <v>#VALUE!</v>
      </c>
      <c r="N1837" s="128" t="str">
        <f t="shared" si="64"/>
        <v>#VALUE!</v>
      </c>
      <c r="O1837" s="128" t="str">
        <f t="shared" si="65"/>
        <v>#VALUE!</v>
      </c>
      <c r="P1837" s="135" t="str">
        <f t="shared" si="12"/>
        <v>OPIOIDS</v>
      </c>
      <c r="Q1837" s="4" t="b">
        <v>0</v>
      </c>
      <c r="R1837" s="4" t="str">
        <f t="shared" si="54"/>
        <v>LOW</v>
      </c>
      <c r="S1837" s="3">
        <v>44504.0</v>
      </c>
      <c r="T1837" s="136">
        <f t="shared" si="66"/>
        <v>44533</v>
      </c>
      <c r="U1837" s="4" t="str">
        <f t="shared" si="15"/>
        <v> </v>
      </c>
      <c r="V1837" s="4" t="str">
        <f t="shared" si="16"/>
        <v> </v>
      </c>
      <c r="W1837" s="123"/>
      <c r="X1837" s="123"/>
      <c r="Y1837" s="123"/>
      <c r="Z1837" s="123"/>
      <c r="AA1837" s="123"/>
      <c r="AB1837" s="123"/>
      <c r="AC1837" s="123"/>
      <c r="AD1837" s="123"/>
      <c r="AE1837" s="123"/>
    </row>
    <row r="1838">
      <c r="A1838" s="151">
        <v>15846.0</v>
      </c>
      <c r="B1838" s="131" t="s">
        <v>6687</v>
      </c>
      <c r="C1838" s="141" t="b">
        <v>1</v>
      </c>
      <c r="D1838" s="133">
        <v>44405.0</v>
      </c>
      <c r="E1838" s="128" t="str">
        <f t="shared" si="55"/>
        <v>#VALUE!</v>
      </c>
      <c r="F1838" s="134" t="str">
        <f t="shared" si="56"/>
        <v>OPI RX</v>
      </c>
      <c r="G1838" s="128" t="str">
        <f t="shared" si="57"/>
        <v>#VALUE!</v>
      </c>
      <c r="H1838" s="128" t="str">
        <f t="shared" si="58"/>
        <v>#VALUE!</v>
      </c>
      <c r="I1838" s="128" t="str">
        <f t="shared" si="59"/>
        <v>#VALUE!</v>
      </c>
      <c r="J1838" s="128" t="str">
        <f t="shared" si="60"/>
        <v>#VALUE!</v>
      </c>
      <c r="K1838" s="128" t="str">
        <f t="shared" si="61"/>
        <v>#VALUE!</v>
      </c>
      <c r="L1838" s="128" t="str">
        <f t="shared" si="62"/>
        <v>#VALUE!</v>
      </c>
      <c r="M1838" s="128" t="str">
        <f t="shared" si="63"/>
        <v>#VALUE!</v>
      </c>
      <c r="N1838" s="128" t="str">
        <f t="shared" si="64"/>
        <v>#VALUE!</v>
      </c>
      <c r="O1838" s="128" t="str">
        <f t="shared" si="65"/>
        <v>#VALUE!</v>
      </c>
      <c r="P1838" s="135" t="str">
        <f t="shared" si="12"/>
        <v>OPIOIDS</v>
      </c>
      <c r="Q1838" s="4" t="b">
        <v>0</v>
      </c>
      <c r="R1838" s="4" t="str">
        <f t="shared" si="54"/>
        <v>LOW</v>
      </c>
      <c r="S1838" s="3"/>
      <c r="T1838" s="136">
        <f t="shared" si="66"/>
        <v>44405</v>
      </c>
      <c r="U1838" s="4" t="str">
        <f t="shared" si="15"/>
        <v>DUE COMM</v>
      </c>
      <c r="V1838" s="4" t="str">
        <f t="shared" si="16"/>
        <v> </v>
      </c>
      <c r="W1838" s="123"/>
      <c r="X1838" s="123"/>
      <c r="Y1838" s="123"/>
      <c r="Z1838" s="123"/>
      <c r="AA1838" s="123"/>
      <c r="AB1838" s="123"/>
      <c r="AC1838" s="123"/>
      <c r="AD1838" s="123"/>
      <c r="AE1838" s="123"/>
    </row>
    <row r="1839">
      <c r="A1839" s="130">
        <v>15847.0</v>
      </c>
      <c r="B1839" s="131" t="s">
        <v>6627</v>
      </c>
      <c r="C1839" s="141" t="b">
        <v>1</v>
      </c>
      <c r="D1839" s="133">
        <v>44405.0</v>
      </c>
      <c r="E1839" s="128" t="str">
        <f t="shared" si="55"/>
        <v>#VALUE!</v>
      </c>
      <c r="F1839" s="134" t="str">
        <f t="shared" si="56"/>
        <v>OPI RX</v>
      </c>
      <c r="G1839" s="134" t="str">
        <f t="shared" si="57"/>
        <v>OPI RX</v>
      </c>
      <c r="H1839" s="128" t="str">
        <f t="shared" si="58"/>
        <v>#VALUE!</v>
      </c>
      <c r="I1839" s="128" t="str">
        <f t="shared" si="59"/>
        <v>#VALUE!</v>
      </c>
      <c r="J1839" s="128" t="str">
        <f t="shared" si="60"/>
        <v>#VALUE!</v>
      </c>
      <c r="K1839" s="128" t="str">
        <f t="shared" si="61"/>
        <v>#VALUE!</v>
      </c>
      <c r="L1839" s="128" t="str">
        <f t="shared" si="62"/>
        <v>#VALUE!</v>
      </c>
      <c r="M1839" s="128" t="str">
        <f t="shared" si="63"/>
        <v>#VALUE!</v>
      </c>
      <c r="N1839" s="128" t="str">
        <f t="shared" si="64"/>
        <v>#VALUE!</v>
      </c>
      <c r="O1839" s="128" t="str">
        <f t="shared" si="65"/>
        <v>#VALUE!</v>
      </c>
      <c r="P1839" s="135" t="str">
        <f t="shared" si="12"/>
        <v>OPIOIDS</v>
      </c>
      <c r="Q1839" s="2" t="b">
        <v>0</v>
      </c>
      <c r="R1839" s="4" t="str">
        <f t="shared" si="54"/>
        <v>LOW</v>
      </c>
      <c r="S1839" s="3"/>
      <c r="T1839" s="136">
        <f t="shared" si="66"/>
        <v>44405</v>
      </c>
      <c r="U1839" s="4" t="str">
        <f t="shared" si="15"/>
        <v>DUE COMM</v>
      </c>
      <c r="V1839" s="4" t="str">
        <f t="shared" si="16"/>
        <v> </v>
      </c>
      <c r="W1839" s="123"/>
      <c r="X1839" s="123"/>
      <c r="Y1839" s="123"/>
      <c r="Z1839" s="123"/>
      <c r="AA1839" s="123"/>
      <c r="AB1839" s="123"/>
      <c r="AC1839" s="123"/>
      <c r="AD1839" s="123"/>
      <c r="AE1839" s="123"/>
    </row>
    <row r="1840">
      <c r="A1840" s="151">
        <v>15848.0</v>
      </c>
      <c r="B1840" s="131" t="s">
        <v>6491</v>
      </c>
      <c r="C1840" s="141" t="b">
        <v>1</v>
      </c>
      <c r="D1840" s="140">
        <v>44577.0</v>
      </c>
      <c r="E1840" s="128" t="str">
        <f t="shared" si="55"/>
        <v>#VALUE!</v>
      </c>
      <c r="F1840" s="134" t="str">
        <f t="shared" si="56"/>
        <v>OPI RX</v>
      </c>
      <c r="G1840" s="128" t="str">
        <f t="shared" si="57"/>
        <v>#VALUE!</v>
      </c>
      <c r="H1840" s="128" t="str">
        <f t="shared" si="58"/>
        <v>#VALUE!</v>
      </c>
      <c r="I1840" s="128" t="str">
        <f t="shared" si="59"/>
        <v>#VALUE!</v>
      </c>
      <c r="J1840" s="128" t="str">
        <f t="shared" si="60"/>
        <v>#VALUE!</v>
      </c>
      <c r="K1840" s="128" t="str">
        <f t="shared" si="61"/>
        <v>#VALUE!</v>
      </c>
      <c r="L1840" s="128" t="str">
        <f t="shared" si="62"/>
        <v>#VALUE!</v>
      </c>
      <c r="M1840" s="128" t="str">
        <f t="shared" si="63"/>
        <v>#VALUE!</v>
      </c>
      <c r="N1840" s="128" t="str">
        <f t="shared" si="64"/>
        <v>#VALUE!</v>
      </c>
      <c r="O1840" s="128" t="str">
        <f t="shared" si="65"/>
        <v>#VALUE!</v>
      </c>
      <c r="P1840" s="135" t="str">
        <f t="shared" si="12"/>
        <v>OPIOIDS</v>
      </c>
      <c r="Q1840" s="4" t="b">
        <v>0</v>
      </c>
      <c r="R1840" s="4" t="str">
        <f t="shared" si="54"/>
        <v>LOW</v>
      </c>
      <c r="S1840" s="3"/>
      <c r="T1840" s="136">
        <f t="shared" si="66"/>
        <v>44577</v>
      </c>
      <c r="U1840" s="4" t="str">
        <f t="shared" si="15"/>
        <v>DUE COMM</v>
      </c>
      <c r="V1840" s="4" t="str">
        <f t="shared" si="16"/>
        <v> </v>
      </c>
      <c r="W1840" s="123"/>
      <c r="X1840" s="123"/>
      <c r="Y1840" s="123"/>
      <c r="Z1840" s="123"/>
      <c r="AA1840" s="123"/>
      <c r="AB1840" s="123"/>
      <c r="AC1840" s="123"/>
      <c r="AD1840" s="123"/>
      <c r="AE1840" s="123"/>
    </row>
    <row r="1841">
      <c r="A1841" s="151">
        <v>15849.0</v>
      </c>
      <c r="B1841" s="134" t="s">
        <v>6463</v>
      </c>
      <c r="C1841" s="141" t="b">
        <v>1</v>
      </c>
      <c r="D1841" s="133">
        <v>44551.0</v>
      </c>
      <c r="E1841" s="128" t="str">
        <f t="shared" si="55"/>
        <v>#VALUE!</v>
      </c>
      <c r="F1841" s="134" t="str">
        <f t="shared" si="56"/>
        <v>OPI RX</v>
      </c>
      <c r="G1841" s="128" t="str">
        <f t="shared" si="57"/>
        <v>#VALUE!</v>
      </c>
      <c r="H1841" s="128" t="str">
        <f t="shared" si="58"/>
        <v>#VALUE!</v>
      </c>
      <c r="I1841" s="128" t="str">
        <f t="shared" si="59"/>
        <v>#VALUE!</v>
      </c>
      <c r="J1841" s="128" t="str">
        <f t="shared" si="60"/>
        <v>#VALUE!</v>
      </c>
      <c r="K1841" s="128" t="str">
        <f t="shared" si="61"/>
        <v>#VALUE!</v>
      </c>
      <c r="L1841" s="128" t="str">
        <f t="shared" si="62"/>
        <v>#VALUE!</v>
      </c>
      <c r="M1841" s="128" t="str">
        <f t="shared" si="63"/>
        <v>#VALUE!</v>
      </c>
      <c r="N1841" s="128" t="str">
        <f t="shared" si="64"/>
        <v>#VALUE!</v>
      </c>
      <c r="O1841" s="128" t="str">
        <f t="shared" si="65"/>
        <v>#VALUE!</v>
      </c>
      <c r="P1841" s="135" t="str">
        <f t="shared" si="12"/>
        <v>OPIOIDS</v>
      </c>
      <c r="Q1841" s="4" t="b">
        <v>0</v>
      </c>
      <c r="R1841" s="4" t="str">
        <f t="shared" si="54"/>
        <v>LOW</v>
      </c>
      <c r="S1841" s="3">
        <v>44522.0</v>
      </c>
      <c r="T1841" s="136">
        <f t="shared" si="66"/>
        <v>44551</v>
      </c>
      <c r="U1841" s="4" t="str">
        <f t="shared" si="15"/>
        <v> </v>
      </c>
      <c r="V1841" s="4" t="str">
        <f t="shared" si="16"/>
        <v> </v>
      </c>
      <c r="W1841" s="123"/>
      <c r="X1841" s="123"/>
      <c r="Y1841" s="123"/>
      <c r="Z1841" s="123"/>
      <c r="AA1841" s="123"/>
      <c r="AB1841" s="123"/>
      <c r="AC1841" s="123"/>
      <c r="AD1841" s="123"/>
      <c r="AE1841" s="123"/>
    </row>
    <row r="1842">
      <c r="A1842" s="151">
        <v>15851.0</v>
      </c>
      <c r="B1842" s="131" t="s">
        <v>6463</v>
      </c>
      <c r="C1842" s="141" t="b">
        <v>1</v>
      </c>
      <c r="D1842" s="133">
        <v>44495.0</v>
      </c>
      <c r="E1842" s="128" t="str">
        <f t="shared" si="55"/>
        <v>#VALUE!</v>
      </c>
      <c r="F1842" s="134" t="str">
        <f t="shared" si="56"/>
        <v>OPI RX</v>
      </c>
      <c r="G1842" s="128" t="str">
        <f t="shared" si="57"/>
        <v>#VALUE!</v>
      </c>
      <c r="H1842" s="128" t="str">
        <f t="shared" si="58"/>
        <v>#VALUE!</v>
      </c>
      <c r="I1842" s="128" t="str">
        <f t="shared" si="59"/>
        <v>#VALUE!</v>
      </c>
      <c r="J1842" s="128" t="str">
        <f t="shared" si="60"/>
        <v>#VALUE!</v>
      </c>
      <c r="K1842" s="128" t="str">
        <f t="shared" si="61"/>
        <v>#VALUE!</v>
      </c>
      <c r="L1842" s="128" t="str">
        <f t="shared" si="62"/>
        <v>#VALUE!</v>
      </c>
      <c r="M1842" s="128" t="str">
        <f t="shared" si="63"/>
        <v>#VALUE!</v>
      </c>
      <c r="N1842" s="128" t="str">
        <f t="shared" si="64"/>
        <v>#VALUE!</v>
      </c>
      <c r="O1842" s="128" t="str">
        <f t="shared" si="65"/>
        <v>#VALUE!</v>
      </c>
      <c r="P1842" s="135" t="str">
        <f t="shared" si="12"/>
        <v>OPIOIDS</v>
      </c>
      <c r="Q1842" s="4" t="b">
        <v>0</v>
      </c>
      <c r="R1842" s="4" t="str">
        <f t="shared" si="54"/>
        <v>LOW</v>
      </c>
      <c r="S1842" s="3">
        <v>44394.0</v>
      </c>
      <c r="T1842" s="136">
        <f t="shared" si="66"/>
        <v>44495</v>
      </c>
      <c r="U1842" s="4" t="str">
        <f t="shared" si="15"/>
        <v> </v>
      </c>
      <c r="V1842" s="4" t="str">
        <f t="shared" si="16"/>
        <v> </v>
      </c>
      <c r="W1842" s="123"/>
      <c r="X1842" s="123"/>
      <c r="Y1842" s="123"/>
      <c r="Z1842" s="123"/>
      <c r="AA1842" s="123"/>
      <c r="AB1842" s="123"/>
      <c r="AC1842" s="123"/>
      <c r="AD1842" s="123"/>
      <c r="AE1842" s="123"/>
    </row>
    <row r="1843">
      <c r="A1843" s="130">
        <v>15852.0</v>
      </c>
      <c r="B1843" s="131" t="s">
        <v>6512</v>
      </c>
      <c r="C1843" s="141" t="b">
        <v>1</v>
      </c>
      <c r="D1843" s="133">
        <v>44495.0</v>
      </c>
      <c r="E1843" s="128" t="str">
        <f t="shared" si="55"/>
        <v>#VALUE!</v>
      </c>
      <c r="F1843" s="128" t="str">
        <f t="shared" si="56"/>
        <v>#VALUE!</v>
      </c>
      <c r="G1843" s="128" t="str">
        <f t="shared" si="57"/>
        <v>#VALUE!</v>
      </c>
      <c r="H1843" s="128" t="str">
        <f t="shared" si="58"/>
        <v>#VALUE!</v>
      </c>
      <c r="I1843" s="128" t="str">
        <f t="shared" si="59"/>
        <v>#VALUE!</v>
      </c>
      <c r="J1843" s="128" t="str">
        <f t="shared" si="60"/>
        <v>#VALUE!</v>
      </c>
      <c r="K1843" s="128" t="str">
        <f t="shared" si="61"/>
        <v>#VALUE!</v>
      </c>
      <c r="L1843" s="128" t="str">
        <f t="shared" si="62"/>
        <v>#VALUE!</v>
      </c>
      <c r="M1843" s="134" t="str">
        <f t="shared" si="63"/>
        <v>OPI RX</v>
      </c>
      <c r="N1843" s="128" t="str">
        <f t="shared" si="64"/>
        <v>#VALUE!</v>
      </c>
      <c r="O1843" s="128" t="str">
        <f t="shared" si="65"/>
        <v>#VALUE!</v>
      </c>
      <c r="P1843" s="135" t="str">
        <f t="shared" si="12"/>
        <v>OPIOIDS</v>
      </c>
      <c r="Q1843" s="4" t="b">
        <v>0</v>
      </c>
      <c r="R1843" s="4" t="str">
        <f t="shared" si="54"/>
        <v>LOW</v>
      </c>
      <c r="S1843" s="3">
        <v>44364.0</v>
      </c>
      <c r="T1843" s="136">
        <f t="shared" si="66"/>
        <v>44495</v>
      </c>
      <c r="U1843" s="4" t="str">
        <f t="shared" si="15"/>
        <v> </v>
      </c>
      <c r="V1843" s="4" t="str">
        <f t="shared" si="16"/>
        <v> </v>
      </c>
      <c r="W1843" s="123"/>
      <c r="X1843" s="123"/>
      <c r="Y1843" s="123"/>
      <c r="Z1843" s="123"/>
      <c r="AA1843" s="123"/>
      <c r="AB1843" s="123"/>
      <c r="AC1843" s="123"/>
      <c r="AD1843" s="123"/>
      <c r="AE1843" s="123"/>
    </row>
    <row r="1844">
      <c r="A1844" s="130">
        <v>15853.0</v>
      </c>
      <c r="B1844" s="134" t="s">
        <v>6463</v>
      </c>
      <c r="C1844" s="141" t="b">
        <v>1</v>
      </c>
      <c r="D1844" s="133">
        <v>44405.0</v>
      </c>
      <c r="E1844" s="128" t="str">
        <f t="shared" si="55"/>
        <v>#VALUE!</v>
      </c>
      <c r="F1844" s="134" t="str">
        <f t="shared" si="56"/>
        <v>OPI RX</v>
      </c>
      <c r="G1844" s="128" t="str">
        <f t="shared" si="57"/>
        <v>#VALUE!</v>
      </c>
      <c r="H1844" s="128" t="str">
        <f t="shared" si="58"/>
        <v>#VALUE!</v>
      </c>
      <c r="I1844" s="128" t="str">
        <f t="shared" si="59"/>
        <v>#VALUE!</v>
      </c>
      <c r="J1844" s="128" t="str">
        <f t="shared" si="60"/>
        <v>#VALUE!</v>
      </c>
      <c r="K1844" s="128" t="str">
        <f t="shared" si="61"/>
        <v>#VALUE!</v>
      </c>
      <c r="L1844" s="128" t="str">
        <f t="shared" si="62"/>
        <v>#VALUE!</v>
      </c>
      <c r="M1844" s="128" t="str">
        <f t="shared" si="63"/>
        <v>#VALUE!</v>
      </c>
      <c r="N1844" s="128" t="str">
        <f t="shared" si="64"/>
        <v>#VALUE!</v>
      </c>
      <c r="O1844" s="128" t="str">
        <f t="shared" si="65"/>
        <v>#VALUE!</v>
      </c>
      <c r="P1844" s="135" t="str">
        <f t="shared" si="12"/>
        <v>OPIOIDS</v>
      </c>
      <c r="Q1844" s="4" t="b">
        <v>1</v>
      </c>
      <c r="R1844" s="135" t="str">
        <f t="shared" si="54"/>
        <v>HIGH</v>
      </c>
      <c r="S1844" s="3"/>
      <c r="T1844" s="136">
        <f t="shared" si="66"/>
        <v>44405</v>
      </c>
      <c r="U1844" s="4" t="str">
        <f t="shared" si="15"/>
        <v>DUE COMM</v>
      </c>
      <c r="V1844" s="4" t="str">
        <f t="shared" si="16"/>
        <v> </v>
      </c>
      <c r="W1844" s="123"/>
      <c r="X1844" s="123"/>
      <c r="Y1844" s="123"/>
      <c r="Z1844" s="123"/>
      <c r="AA1844" s="123"/>
      <c r="AB1844" s="123"/>
      <c r="AC1844" s="123"/>
      <c r="AD1844" s="123"/>
      <c r="AE1844" s="123"/>
    </row>
    <row r="1845">
      <c r="A1845" s="130">
        <v>15855.0</v>
      </c>
      <c r="B1845" s="131" t="s">
        <v>6461</v>
      </c>
      <c r="C1845" s="141" t="b">
        <v>1</v>
      </c>
      <c r="D1845" s="133">
        <v>44454.0</v>
      </c>
      <c r="E1845" s="128" t="str">
        <f t="shared" si="55"/>
        <v>#VALUE!</v>
      </c>
      <c r="F1845" s="128" t="str">
        <f t="shared" si="56"/>
        <v>#VALUE!</v>
      </c>
      <c r="G1845" s="128" t="str">
        <f t="shared" si="57"/>
        <v>#VALUE!</v>
      </c>
      <c r="H1845" s="128" t="str">
        <f t="shared" si="58"/>
        <v>#VALUE!</v>
      </c>
      <c r="I1845" s="128" t="str">
        <f t="shared" si="59"/>
        <v>#VALUE!</v>
      </c>
      <c r="J1845" s="128" t="str">
        <f t="shared" si="60"/>
        <v>#VALUE!</v>
      </c>
      <c r="K1845" s="128" t="str">
        <f t="shared" si="61"/>
        <v>#VALUE!</v>
      </c>
      <c r="L1845" s="128" t="str">
        <f t="shared" si="62"/>
        <v>#VALUE!</v>
      </c>
      <c r="M1845" s="128" t="str">
        <f t="shared" si="63"/>
        <v>#VALUE!</v>
      </c>
      <c r="N1845" s="128" t="str">
        <f t="shared" si="64"/>
        <v>#VALUE!</v>
      </c>
      <c r="O1845" s="128" t="str">
        <f t="shared" si="65"/>
        <v>#VALUE!</v>
      </c>
      <c r="P1845" s="4" t="str">
        <f t="shared" si="12"/>
        <v>NO RX</v>
      </c>
      <c r="Q1845" s="4" t="b">
        <v>0</v>
      </c>
      <c r="R1845" s="4" t="str">
        <f t="shared" si="54"/>
        <v>LOW</v>
      </c>
      <c r="S1845" s="3"/>
      <c r="T1845" s="136">
        <f t="shared" si="66"/>
        <v>44454</v>
      </c>
      <c r="U1845" s="4" t="str">
        <f t="shared" si="15"/>
        <v>DUE COMM</v>
      </c>
      <c r="V1845" s="4" t="str">
        <f t="shared" si="16"/>
        <v> </v>
      </c>
      <c r="W1845" s="123"/>
      <c r="X1845" s="123"/>
      <c r="Y1845" s="123"/>
      <c r="Z1845" s="123"/>
      <c r="AA1845" s="123"/>
      <c r="AB1845" s="123"/>
      <c r="AC1845" s="123"/>
      <c r="AD1845" s="123"/>
      <c r="AE1845" s="123"/>
    </row>
    <row r="1846">
      <c r="A1846" s="130">
        <v>15858.0</v>
      </c>
      <c r="B1846" s="131" t="s">
        <v>7035</v>
      </c>
      <c r="C1846" s="141" t="b">
        <v>1</v>
      </c>
      <c r="D1846" s="133">
        <v>44519.0</v>
      </c>
      <c r="E1846" s="128" t="str">
        <f t="shared" si="55"/>
        <v>#VALUE!</v>
      </c>
      <c r="F1846" s="134" t="str">
        <f t="shared" si="56"/>
        <v>OPI RX</v>
      </c>
      <c r="G1846" s="128" t="str">
        <f t="shared" si="57"/>
        <v>#VALUE!</v>
      </c>
      <c r="H1846" s="128" t="str">
        <f t="shared" si="58"/>
        <v>#VALUE!</v>
      </c>
      <c r="I1846" s="128" t="str">
        <f t="shared" si="59"/>
        <v>#VALUE!</v>
      </c>
      <c r="J1846" s="134" t="str">
        <f t="shared" si="60"/>
        <v>OPI RX</v>
      </c>
      <c r="K1846" s="128" t="str">
        <f t="shared" si="61"/>
        <v>#VALUE!</v>
      </c>
      <c r="L1846" s="128" t="str">
        <f t="shared" si="62"/>
        <v>#VALUE!</v>
      </c>
      <c r="M1846" s="128" t="str">
        <f t="shared" si="63"/>
        <v>#VALUE!</v>
      </c>
      <c r="N1846" s="128" t="str">
        <f t="shared" si="64"/>
        <v>#VALUE!</v>
      </c>
      <c r="O1846" s="128" t="str">
        <f t="shared" si="65"/>
        <v>#VALUE!</v>
      </c>
      <c r="P1846" s="135" t="str">
        <f t="shared" si="12"/>
        <v>OPIOIDS</v>
      </c>
      <c r="Q1846" s="4" t="b">
        <v>0</v>
      </c>
      <c r="R1846" s="4" t="str">
        <f t="shared" si="54"/>
        <v>LOW</v>
      </c>
      <c r="S1846" s="3">
        <v>44401.0</v>
      </c>
      <c r="T1846" s="136">
        <f t="shared" si="66"/>
        <v>44519</v>
      </c>
      <c r="U1846" s="4" t="str">
        <f t="shared" si="15"/>
        <v> </v>
      </c>
      <c r="V1846" s="4" t="str">
        <f t="shared" si="16"/>
        <v> </v>
      </c>
      <c r="W1846" s="123"/>
      <c r="X1846" s="123"/>
      <c r="Y1846" s="123"/>
      <c r="Z1846" s="123"/>
      <c r="AA1846" s="123"/>
      <c r="AB1846" s="123"/>
      <c r="AC1846" s="123"/>
      <c r="AD1846" s="123"/>
      <c r="AE1846" s="123"/>
    </row>
    <row r="1847">
      <c r="A1847" s="130">
        <v>15859.0</v>
      </c>
      <c r="B1847" s="131" t="s">
        <v>6500</v>
      </c>
      <c r="C1847" s="141" t="b">
        <v>1</v>
      </c>
      <c r="D1847" s="133">
        <v>44535.0</v>
      </c>
      <c r="E1847" s="128" t="str">
        <f t="shared" si="55"/>
        <v>#VALUE!</v>
      </c>
      <c r="F1847" s="128" t="str">
        <f t="shared" si="56"/>
        <v>#VALUE!</v>
      </c>
      <c r="G1847" s="128" t="str">
        <f t="shared" si="57"/>
        <v>#VALUE!</v>
      </c>
      <c r="H1847" s="128" t="str">
        <f t="shared" si="58"/>
        <v>#VALUE!</v>
      </c>
      <c r="I1847" s="128" t="str">
        <f t="shared" si="59"/>
        <v>#VALUE!</v>
      </c>
      <c r="J1847" s="128" t="str">
        <f t="shared" si="60"/>
        <v>#VALUE!</v>
      </c>
      <c r="K1847" s="128" t="str">
        <f t="shared" si="61"/>
        <v>#VALUE!</v>
      </c>
      <c r="L1847" s="128" t="str">
        <f t="shared" si="62"/>
        <v>#VALUE!</v>
      </c>
      <c r="M1847" s="134" t="str">
        <f t="shared" si="63"/>
        <v>OPI RX</v>
      </c>
      <c r="N1847" s="128" t="str">
        <f t="shared" si="64"/>
        <v>#VALUE!</v>
      </c>
      <c r="O1847" s="128" t="str">
        <f t="shared" si="65"/>
        <v>#VALUE!</v>
      </c>
      <c r="P1847" s="135" t="str">
        <f t="shared" si="12"/>
        <v>OPIOIDS</v>
      </c>
      <c r="Q1847" s="2" t="b">
        <v>0</v>
      </c>
      <c r="R1847" s="4" t="str">
        <f t="shared" si="54"/>
        <v>LOW</v>
      </c>
      <c r="S1847" s="3">
        <v>44410.0</v>
      </c>
      <c r="T1847" s="136">
        <f t="shared" si="66"/>
        <v>44535</v>
      </c>
      <c r="U1847" s="4" t="str">
        <f t="shared" si="15"/>
        <v> </v>
      </c>
      <c r="V1847" s="4" t="str">
        <f t="shared" si="16"/>
        <v> </v>
      </c>
      <c r="W1847" s="123"/>
      <c r="X1847" s="123"/>
      <c r="Y1847" s="123"/>
      <c r="Z1847" s="123"/>
      <c r="AA1847" s="123"/>
      <c r="AB1847" s="123"/>
      <c r="AC1847" s="123"/>
      <c r="AD1847" s="123"/>
      <c r="AE1847" s="123"/>
    </row>
    <row r="1848">
      <c r="A1848" s="130">
        <v>15860.0</v>
      </c>
      <c r="B1848" s="131" t="s">
        <v>6483</v>
      </c>
      <c r="C1848" s="141" t="b">
        <v>1</v>
      </c>
      <c r="D1848" s="133">
        <v>44414.0</v>
      </c>
      <c r="E1848" s="128" t="str">
        <f t="shared" si="55"/>
        <v>#VALUE!</v>
      </c>
      <c r="F1848" s="128" t="str">
        <f t="shared" si="56"/>
        <v>#VALUE!</v>
      </c>
      <c r="G1848" s="128" t="str">
        <f t="shared" si="57"/>
        <v>#VALUE!</v>
      </c>
      <c r="H1848" s="128" t="str">
        <f t="shared" si="58"/>
        <v>#VALUE!</v>
      </c>
      <c r="I1848" s="128" t="str">
        <f t="shared" si="59"/>
        <v>#VALUE!</v>
      </c>
      <c r="J1848" s="128" t="str">
        <f t="shared" si="60"/>
        <v>#VALUE!</v>
      </c>
      <c r="K1848" s="128" t="str">
        <f t="shared" si="61"/>
        <v>#VALUE!</v>
      </c>
      <c r="L1848" s="128" t="str">
        <f t="shared" si="62"/>
        <v>#VALUE!</v>
      </c>
      <c r="M1848" s="128" t="str">
        <f t="shared" si="63"/>
        <v>#VALUE!</v>
      </c>
      <c r="N1848" s="128" t="str">
        <f t="shared" si="64"/>
        <v>#VALUE!</v>
      </c>
      <c r="O1848" s="128" t="str">
        <f t="shared" si="65"/>
        <v>#VALUE!</v>
      </c>
      <c r="P1848" s="4" t="str">
        <f t="shared" si="12"/>
        <v>NO RX</v>
      </c>
      <c r="Q1848" s="4" t="b">
        <v>0</v>
      </c>
      <c r="R1848" s="4" t="str">
        <f t="shared" si="54"/>
        <v>LOW</v>
      </c>
      <c r="S1848" s="3"/>
      <c r="T1848" s="136">
        <f t="shared" si="66"/>
        <v>44414</v>
      </c>
      <c r="U1848" s="4" t="str">
        <f t="shared" si="15"/>
        <v>DUE COMM</v>
      </c>
      <c r="V1848" s="4" t="str">
        <f t="shared" si="16"/>
        <v> </v>
      </c>
      <c r="W1848" s="123"/>
      <c r="X1848" s="123"/>
      <c r="Y1848" s="123"/>
      <c r="Z1848" s="123"/>
      <c r="AA1848" s="123"/>
      <c r="AB1848" s="123"/>
      <c r="AC1848" s="123"/>
      <c r="AD1848" s="123"/>
      <c r="AE1848" s="123"/>
    </row>
    <row r="1849">
      <c r="A1849" s="130">
        <v>15872.0</v>
      </c>
      <c r="B1849" s="131" t="s">
        <v>6461</v>
      </c>
      <c r="C1849" s="141" t="b">
        <v>1</v>
      </c>
      <c r="D1849" s="133">
        <v>44414.0</v>
      </c>
      <c r="E1849" s="128" t="str">
        <f t="shared" si="55"/>
        <v>#VALUE!</v>
      </c>
      <c r="F1849" s="128" t="str">
        <f t="shared" si="56"/>
        <v>#VALUE!</v>
      </c>
      <c r="G1849" s="128" t="str">
        <f t="shared" si="57"/>
        <v>#VALUE!</v>
      </c>
      <c r="H1849" s="128" t="str">
        <f t="shared" si="58"/>
        <v>#VALUE!</v>
      </c>
      <c r="I1849" s="128" t="str">
        <f t="shared" si="59"/>
        <v>#VALUE!</v>
      </c>
      <c r="J1849" s="128" t="str">
        <f t="shared" si="60"/>
        <v>#VALUE!</v>
      </c>
      <c r="K1849" s="128" t="str">
        <f t="shared" si="61"/>
        <v>#VALUE!</v>
      </c>
      <c r="L1849" s="128" t="str">
        <f t="shared" si="62"/>
        <v>#VALUE!</v>
      </c>
      <c r="M1849" s="128" t="str">
        <f t="shared" si="63"/>
        <v>#VALUE!</v>
      </c>
      <c r="N1849" s="128" t="str">
        <f t="shared" si="64"/>
        <v>#VALUE!</v>
      </c>
      <c r="O1849" s="128" t="str">
        <f t="shared" si="65"/>
        <v>#VALUE!</v>
      </c>
      <c r="P1849" s="4" t="str">
        <f t="shared" si="12"/>
        <v>NO RX</v>
      </c>
      <c r="Q1849" s="4" t="b">
        <v>0</v>
      </c>
      <c r="R1849" s="4" t="str">
        <f t="shared" si="54"/>
        <v>LOW</v>
      </c>
      <c r="S1849" s="3"/>
      <c r="T1849" s="136">
        <f t="shared" si="66"/>
        <v>44414</v>
      </c>
      <c r="U1849" s="4" t="str">
        <f t="shared" si="15"/>
        <v>DUE COMM</v>
      </c>
      <c r="V1849" s="4" t="str">
        <f t="shared" si="16"/>
        <v> </v>
      </c>
      <c r="W1849" s="123"/>
      <c r="X1849" s="123"/>
      <c r="Y1849" s="123"/>
      <c r="Z1849" s="123"/>
      <c r="AA1849" s="123"/>
      <c r="AB1849" s="123"/>
      <c r="AC1849" s="123"/>
      <c r="AD1849" s="123"/>
      <c r="AE1849" s="123"/>
    </row>
    <row r="1850">
      <c r="A1850" s="130">
        <v>15873.0</v>
      </c>
      <c r="B1850" s="55" t="s">
        <v>7036</v>
      </c>
      <c r="C1850" s="141" t="b">
        <v>1</v>
      </c>
      <c r="D1850" s="140">
        <v>44577.0</v>
      </c>
      <c r="E1850" s="128" t="str">
        <f t="shared" si="55"/>
        <v>#VALUE!</v>
      </c>
      <c r="F1850" s="134" t="str">
        <f t="shared" si="56"/>
        <v>OPI RX</v>
      </c>
      <c r="G1850" s="128" t="str">
        <f t="shared" si="57"/>
        <v>#VALUE!</v>
      </c>
      <c r="H1850" s="128" t="str">
        <f t="shared" si="58"/>
        <v>OPI RX</v>
      </c>
      <c r="I1850" s="128" t="str">
        <f t="shared" si="59"/>
        <v>#VALUE!</v>
      </c>
      <c r="J1850" s="128" t="str">
        <f t="shared" si="60"/>
        <v>#VALUE!</v>
      </c>
      <c r="K1850" s="128" t="str">
        <f t="shared" si="61"/>
        <v>#VALUE!</v>
      </c>
      <c r="L1850" s="128" t="str">
        <f t="shared" si="62"/>
        <v>#VALUE!</v>
      </c>
      <c r="M1850" s="128" t="str">
        <f t="shared" si="63"/>
        <v>#VALUE!</v>
      </c>
      <c r="N1850" s="128" t="str">
        <f t="shared" si="64"/>
        <v>#VALUE!</v>
      </c>
      <c r="O1850" s="128" t="str">
        <f t="shared" si="65"/>
        <v>#VALUE!</v>
      </c>
      <c r="P1850" s="135" t="str">
        <f t="shared" si="12"/>
        <v>OPIOIDS</v>
      </c>
      <c r="Q1850" s="4" t="b">
        <v>0</v>
      </c>
      <c r="R1850" s="4" t="str">
        <f t="shared" si="54"/>
        <v>LOW</v>
      </c>
      <c r="S1850" s="3"/>
      <c r="T1850" s="136">
        <f t="shared" si="66"/>
        <v>44577</v>
      </c>
      <c r="U1850" s="4" t="str">
        <f t="shared" si="15"/>
        <v>DUE COMM</v>
      </c>
      <c r="V1850" s="4" t="str">
        <f t="shared" si="16"/>
        <v> </v>
      </c>
      <c r="W1850" s="123"/>
      <c r="X1850" s="123"/>
      <c r="Y1850" s="123"/>
      <c r="Z1850" s="123"/>
      <c r="AA1850" s="123"/>
      <c r="AB1850" s="123"/>
      <c r="AC1850" s="123"/>
      <c r="AD1850" s="123"/>
      <c r="AE1850" s="123"/>
    </row>
    <row r="1851">
      <c r="A1851" s="130">
        <v>15874.0</v>
      </c>
      <c r="B1851" s="134" t="s">
        <v>6639</v>
      </c>
      <c r="C1851" s="141" t="b">
        <v>1</v>
      </c>
      <c r="D1851" s="133">
        <v>44414.0</v>
      </c>
      <c r="E1851" s="128" t="str">
        <f t="shared" si="55"/>
        <v>#VALUE!</v>
      </c>
      <c r="F1851" s="128" t="str">
        <f t="shared" si="56"/>
        <v>#VALUE!</v>
      </c>
      <c r="G1851" s="128" t="str">
        <f t="shared" si="57"/>
        <v>#VALUE!</v>
      </c>
      <c r="H1851" s="128" t="str">
        <f t="shared" si="58"/>
        <v>#VALUE!</v>
      </c>
      <c r="I1851" s="128" t="str">
        <f t="shared" si="59"/>
        <v>#VALUE!</v>
      </c>
      <c r="J1851" s="128" t="str">
        <f t="shared" si="60"/>
        <v>#VALUE!</v>
      </c>
      <c r="K1851" s="128" t="str">
        <f t="shared" si="61"/>
        <v>#VALUE!</v>
      </c>
      <c r="L1851" s="128" t="str">
        <f t="shared" si="62"/>
        <v>#VALUE!</v>
      </c>
      <c r="M1851" s="128" t="str">
        <f t="shared" si="63"/>
        <v>#VALUE!</v>
      </c>
      <c r="N1851" s="128" t="str">
        <f t="shared" si="64"/>
        <v>#VALUE!</v>
      </c>
      <c r="O1851" s="128" t="str">
        <f t="shared" si="65"/>
        <v>#VALUE!</v>
      </c>
      <c r="P1851" s="4" t="str">
        <f t="shared" si="12"/>
        <v>NO RX</v>
      </c>
      <c r="Q1851" s="4" t="b">
        <v>1</v>
      </c>
      <c r="R1851" s="135" t="str">
        <f t="shared" si="54"/>
        <v>HIGH</v>
      </c>
      <c r="S1851" s="3"/>
      <c r="T1851" s="136">
        <f t="shared" si="66"/>
        <v>44414</v>
      </c>
      <c r="U1851" s="4" t="str">
        <f t="shared" si="15"/>
        <v>DUE COMM</v>
      </c>
      <c r="V1851" s="4" t="str">
        <f t="shared" si="16"/>
        <v> </v>
      </c>
      <c r="W1851" s="123"/>
      <c r="X1851" s="123"/>
      <c r="Y1851" s="123"/>
      <c r="Z1851" s="123"/>
      <c r="AA1851" s="123"/>
      <c r="AB1851" s="123"/>
      <c r="AC1851" s="123"/>
      <c r="AD1851" s="123"/>
      <c r="AE1851" s="123"/>
    </row>
    <row r="1852">
      <c r="A1852" s="130">
        <v>15876.0</v>
      </c>
      <c r="B1852" s="131" t="s">
        <v>6491</v>
      </c>
      <c r="C1852" s="141" t="b">
        <v>1</v>
      </c>
      <c r="D1852" s="133">
        <v>44414.0</v>
      </c>
      <c r="E1852" s="128" t="str">
        <f t="shared" si="55"/>
        <v>#VALUE!</v>
      </c>
      <c r="F1852" s="134" t="str">
        <f t="shared" si="56"/>
        <v>OPI RX</v>
      </c>
      <c r="G1852" s="128" t="str">
        <f t="shared" si="57"/>
        <v>#VALUE!</v>
      </c>
      <c r="H1852" s="128" t="str">
        <f t="shared" si="58"/>
        <v>#VALUE!</v>
      </c>
      <c r="I1852" s="128" t="str">
        <f t="shared" si="59"/>
        <v>#VALUE!</v>
      </c>
      <c r="J1852" s="128" t="str">
        <f t="shared" si="60"/>
        <v>#VALUE!</v>
      </c>
      <c r="K1852" s="128" t="str">
        <f t="shared" si="61"/>
        <v>#VALUE!</v>
      </c>
      <c r="L1852" s="128" t="str">
        <f t="shared" si="62"/>
        <v>#VALUE!</v>
      </c>
      <c r="M1852" s="128" t="str">
        <f t="shared" si="63"/>
        <v>#VALUE!</v>
      </c>
      <c r="N1852" s="128" t="str">
        <f t="shared" si="64"/>
        <v>#VALUE!</v>
      </c>
      <c r="O1852" s="128" t="str">
        <f t="shared" si="65"/>
        <v>#VALUE!</v>
      </c>
      <c r="P1852" s="135" t="str">
        <f t="shared" si="12"/>
        <v>OPIOIDS</v>
      </c>
      <c r="Q1852" s="2" t="b">
        <v>0</v>
      </c>
      <c r="R1852" s="4" t="str">
        <f t="shared" si="54"/>
        <v>LOW</v>
      </c>
      <c r="S1852" s="3"/>
      <c r="T1852" s="136">
        <f t="shared" si="66"/>
        <v>44414</v>
      </c>
      <c r="U1852" s="4" t="str">
        <f t="shared" si="15"/>
        <v>DUE COMM</v>
      </c>
      <c r="V1852" s="4" t="str">
        <f t="shared" si="16"/>
        <v> </v>
      </c>
      <c r="W1852" s="123"/>
      <c r="X1852" s="123"/>
      <c r="Y1852" s="123"/>
      <c r="Z1852" s="123"/>
      <c r="AA1852" s="123"/>
      <c r="AB1852" s="123"/>
      <c r="AC1852" s="123"/>
      <c r="AD1852" s="123"/>
      <c r="AE1852" s="123"/>
    </row>
    <row r="1853">
      <c r="A1853" s="130">
        <v>15878.0</v>
      </c>
      <c r="B1853" s="134" t="s">
        <v>6594</v>
      </c>
      <c r="C1853" s="141" t="b">
        <v>1</v>
      </c>
      <c r="D1853" s="133">
        <v>44530.0</v>
      </c>
      <c r="E1853" s="134" t="str">
        <f t="shared" si="55"/>
        <v>OPI RX</v>
      </c>
      <c r="F1853" s="128" t="str">
        <f t="shared" si="56"/>
        <v>#VALUE!</v>
      </c>
      <c r="G1853" s="128" t="str">
        <f t="shared" si="57"/>
        <v>#VALUE!</v>
      </c>
      <c r="H1853" s="128" t="str">
        <f t="shared" si="58"/>
        <v>#VALUE!</v>
      </c>
      <c r="I1853" s="128" t="str">
        <f t="shared" si="59"/>
        <v>#VALUE!</v>
      </c>
      <c r="J1853" s="128" t="str">
        <f t="shared" si="60"/>
        <v>#VALUE!</v>
      </c>
      <c r="K1853" s="128" t="str">
        <f t="shared" si="61"/>
        <v>#VALUE!</v>
      </c>
      <c r="L1853" s="128" t="str">
        <f t="shared" si="62"/>
        <v>#VALUE!</v>
      </c>
      <c r="M1853" s="128" t="str">
        <f t="shared" si="63"/>
        <v>#VALUE!</v>
      </c>
      <c r="N1853" s="128" t="str">
        <f t="shared" si="64"/>
        <v>#VALUE!</v>
      </c>
      <c r="O1853" s="128" t="str">
        <f t="shared" si="65"/>
        <v>#VALUE!</v>
      </c>
      <c r="P1853" s="135" t="str">
        <f t="shared" si="12"/>
        <v>OPIOIDS</v>
      </c>
      <c r="Q1853" s="4" t="b">
        <v>0</v>
      </c>
      <c r="R1853" s="4" t="str">
        <f t="shared" si="54"/>
        <v>LOW</v>
      </c>
      <c r="S1853" s="3">
        <v>44404.0</v>
      </c>
      <c r="T1853" s="136">
        <f t="shared" si="66"/>
        <v>44530</v>
      </c>
      <c r="U1853" s="4" t="str">
        <f t="shared" si="15"/>
        <v> </v>
      </c>
      <c r="V1853" s="4" t="str">
        <f t="shared" si="16"/>
        <v> </v>
      </c>
      <c r="W1853" s="123"/>
      <c r="X1853" s="123"/>
      <c r="Y1853" s="123"/>
      <c r="Z1853" s="123"/>
      <c r="AA1853" s="123"/>
      <c r="AB1853" s="123"/>
      <c r="AC1853" s="123"/>
      <c r="AD1853" s="123"/>
      <c r="AE1853" s="123"/>
    </row>
    <row r="1854">
      <c r="A1854" s="130">
        <v>15879.0</v>
      </c>
      <c r="B1854" s="131" t="s">
        <v>7037</v>
      </c>
      <c r="C1854" s="141" t="b">
        <v>1</v>
      </c>
      <c r="D1854" s="133">
        <v>44556.0</v>
      </c>
      <c r="E1854" s="128" t="str">
        <f t="shared" si="55"/>
        <v>#VALUE!</v>
      </c>
      <c r="F1854" s="134" t="str">
        <f t="shared" si="56"/>
        <v>OPI RX</v>
      </c>
      <c r="G1854" s="128" t="str">
        <f t="shared" si="57"/>
        <v>#VALUE!</v>
      </c>
      <c r="H1854" s="128" t="str">
        <f t="shared" si="58"/>
        <v>#VALUE!</v>
      </c>
      <c r="I1854" s="128" t="str">
        <f t="shared" si="59"/>
        <v>#VALUE!</v>
      </c>
      <c r="J1854" s="128" t="str">
        <f t="shared" si="60"/>
        <v>#VALUE!</v>
      </c>
      <c r="K1854" s="128" t="str">
        <f t="shared" si="61"/>
        <v>#VALUE!</v>
      </c>
      <c r="L1854" s="128" t="str">
        <f t="shared" si="62"/>
        <v>#VALUE!</v>
      </c>
      <c r="M1854" s="128" t="str">
        <f t="shared" si="63"/>
        <v>#VALUE!</v>
      </c>
      <c r="N1854" s="128" t="str">
        <f t="shared" si="64"/>
        <v>#VALUE!</v>
      </c>
      <c r="O1854" s="128" t="str">
        <f t="shared" si="65"/>
        <v>#VALUE!</v>
      </c>
      <c r="P1854" s="135" t="str">
        <f t="shared" si="12"/>
        <v>OPIOIDS</v>
      </c>
      <c r="Q1854" s="4" t="b">
        <v>1</v>
      </c>
      <c r="R1854" s="135" t="str">
        <f t="shared" si="54"/>
        <v>HIGH</v>
      </c>
      <c r="S1854" s="3">
        <v>44404.0</v>
      </c>
      <c r="T1854" s="136">
        <f t="shared" si="66"/>
        <v>44556</v>
      </c>
      <c r="U1854" s="4" t="str">
        <f t="shared" si="15"/>
        <v> </v>
      </c>
      <c r="V1854" s="4" t="str">
        <f t="shared" si="16"/>
        <v> </v>
      </c>
      <c r="W1854" s="123"/>
      <c r="X1854" s="123"/>
      <c r="Y1854" s="123"/>
      <c r="Z1854" s="123"/>
      <c r="AA1854" s="123"/>
      <c r="AB1854" s="123"/>
      <c r="AC1854" s="123"/>
      <c r="AD1854" s="123"/>
      <c r="AE1854" s="123"/>
    </row>
    <row r="1855">
      <c r="A1855" s="130">
        <v>15881.0</v>
      </c>
      <c r="B1855" s="131" t="s">
        <v>7038</v>
      </c>
      <c r="C1855" s="141" t="b">
        <v>1</v>
      </c>
      <c r="D1855" s="133">
        <v>44420.0</v>
      </c>
      <c r="E1855" s="128" t="str">
        <f t="shared" si="55"/>
        <v>#VALUE!</v>
      </c>
      <c r="F1855" s="128" t="str">
        <f t="shared" si="56"/>
        <v>#VALUE!</v>
      </c>
      <c r="G1855" s="128" t="str">
        <f t="shared" si="57"/>
        <v>#VALUE!</v>
      </c>
      <c r="H1855" s="128" t="str">
        <f t="shared" si="58"/>
        <v>#VALUE!</v>
      </c>
      <c r="I1855" s="128" t="str">
        <f t="shared" si="59"/>
        <v>#VALUE!</v>
      </c>
      <c r="J1855" s="128" t="str">
        <f t="shared" si="60"/>
        <v>#VALUE!</v>
      </c>
      <c r="K1855" s="128" t="str">
        <f t="shared" si="61"/>
        <v>#VALUE!</v>
      </c>
      <c r="L1855" s="128" t="str">
        <f t="shared" si="62"/>
        <v>#VALUE!</v>
      </c>
      <c r="M1855" s="134" t="str">
        <f t="shared" si="63"/>
        <v>OPI RX</v>
      </c>
      <c r="N1855" s="128" t="str">
        <f t="shared" si="64"/>
        <v>#VALUE!</v>
      </c>
      <c r="O1855" s="128" t="str">
        <f t="shared" si="65"/>
        <v>#VALUE!</v>
      </c>
      <c r="P1855" s="135" t="str">
        <f t="shared" si="12"/>
        <v>OPIOIDS</v>
      </c>
      <c r="Q1855" s="4" t="b">
        <v>0</v>
      </c>
      <c r="R1855" s="4" t="str">
        <f t="shared" si="54"/>
        <v>LOW</v>
      </c>
      <c r="S1855" s="3"/>
      <c r="T1855" s="136">
        <f t="shared" si="66"/>
        <v>44420</v>
      </c>
      <c r="U1855" s="4" t="str">
        <f t="shared" si="15"/>
        <v>DUE COMM</v>
      </c>
      <c r="V1855" s="4" t="str">
        <f t="shared" si="16"/>
        <v> </v>
      </c>
      <c r="W1855" s="123"/>
      <c r="X1855" s="123"/>
      <c r="Y1855" s="123"/>
      <c r="Z1855" s="123"/>
      <c r="AA1855" s="123"/>
      <c r="AB1855" s="123"/>
      <c r="AC1855" s="123"/>
      <c r="AD1855" s="123"/>
      <c r="AE1855" s="123"/>
    </row>
    <row r="1856">
      <c r="A1856" s="151">
        <v>15884.0</v>
      </c>
      <c r="B1856" s="134" t="s">
        <v>6464</v>
      </c>
      <c r="C1856" s="141" t="b">
        <v>1</v>
      </c>
      <c r="D1856" s="133">
        <v>44556.0</v>
      </c>
      <c r="E1856" s="128" t="str">
        <f t="shared" si="55"/>
        <v>#VALUE!</v>
      </c>
      <c r="F1856" s="134" t="str">
        <f t="shared" si="56"/>
        <v>OPI RX</v>
      </c>
      <c r="G1856" s="128" t="str">
        <f t="shared" si="57"/>
        <v>#VALUE!</v>
      </c>
      <c r="H1856" s="128" t="str">
        <f t="shared" si="58"/>
        <v>#VALUE!</v>
      </c>
      <c r="I1856" s="128" t="str">
        <f t="shared" si="59"/>
        <v>#VALUE!</v>
      </c>
      <c r="J1856" s="128" t="str">
        <f t="shared" si="60"/>
        <v>#VALUE!</v>
      </c>
      <c r="K1856" s="128" t="str">
        <f t="shared" si="61"/>
        <v>#VALUE!</v>
      </c>
      <c r="L1856" s="128" t="str">
        <f t="shared" si="62"/>
        <v>#VALUE!</v>
      </c>
      <c r="M1856" s="128" t="str">
        <f t="shared" si="63"/>
        <v>#VALUE!</v>
      </c>
      <c r="N1856" s="128" t="str">
        <f t="shared" si="64"/>
        <v>#VALUE!</v>
      </c>
      <c r="O1856" s="128" t="str">
        <f t="shared" si="65"/>
        <v>#VALUE!</v>
      </c>
      <c r="P1856" s="135" t="str">
        <f t="shared" si="12"/>
        <v>OPIOIDS</v>
      </c>
      <c r="Q1856" s="2" t="b">
        <v>0</v>
      </c>
      <c r="R1856" s="4" t="str">
        <f t="shared" si="54"/>
        <v>LOW</v>
      </c>
      <c r="S1856" s="3">
        <v>44414.0</v>
      </c>
      <c r="T1856" s="136">
        <f t="shared" si="66"/>
        <v>44556</v>
      </c>
      <c r="U1856" s="4" t="str">
        <f t="shared" si="15"/>
        <v> </v>
      </c>
      <c r="V1856" s="4" t="str">
        <f t="shared" si="16"/>
        <v> </v>
      </c>
      <c r="W1856" s="123"/>
      <c r="X1856" s="123"/>
      <c r="Y1856" s="123"/>
      <c r="Z1856" s="123"/>
      <c r="AA1856" s="123"/>
      <c r="AB1856" s="123"/>
      <c r="AC1856" s="123"/>
      <c r="AD1856" s="123"/>
      <c r="AE1856" s="123"/>
    </row>
    <row r="1857">
      <c r="A1857" s="130">
        <v>15886.0</v>
      </c>
      <c r="B1857" s="131" t="s">
        <v>6465</v>
      </c>
      <c r="C1857" s="141" t="b">
        <v>1</v>
      </c>
      <c r="D1857" s="133">
        <v>44477.0</v>
      </c>
      <c r="E1857" s="134" t="str">
        <f t="shared" si="55"/>
        <v>OPI RX</v>
      </c>
      <c r="F1857" s="128" t="str">
        <f t="shared" si="56"/>
        <v>#VALUE!</v>
      </c>
      <c r="G1857" s="128" t="str">
        <f t="shared" si="57"/>
        <v>#VALUE!</v>
      </c>
      <c r="H1857" s="128" t="str">
        <f t="shared" si="58"/>
        <v>#VALUE!</v>
      </c>
      <c r="I1857" s="128" t="str">
        <f t="shared" si="59"/>
        <v>#VALUE!</v>
      </c>
      <c r="J1857" s="128" t="str">
        <f t="shared" si="60"/>
        <v>#VALUE!</v>
      </c>
      <c r="K1857" s="128" t="str">
        <f t="shared" si="61"/>
        <v>#VALUE!</v>
      </c>
      <c r="L1857" s="128" t="str">
        <f t="shared" si="62"/>
        <v>#VALUE!</v>
      </c>
      <c r="M1857" s="128" t="str">
        <f t="shared" si="63"/>
        <v>#VALUE!</v>
      </c>
      <c r="N1857" s="128" t="str">
        <f t="shared" si="64"/>
        <v>#VALUE!</v>
      </c>
      <c r="O1857" s="128" t="str">
        <f t="shared" si="65"/>
        <v>#VALUE!</v>
      </c>
      <c r="P1857" s="135" t="str">
        <f t="shared" si="12"/>
        <v>OPIOIDS</v>
      </c>
      <c r="Q1857" s="4" t="b">
        <v>1</v>
      </c>
      <c r="R1857" s="135" t="str">
        <f t="shared" si="54"/>
        <v>HIGH</v>
      </c>
      <c r="S1857" s="3">
        <v>44466.0</v>
      </c>
      <c r="T1857" s="136">
        <f t="shared" si="66"/>
        <v>44477</v>
      </c>
      <c r="U1857" s="4" t="str">
        <f t="shared" si="15"/>
        <v> </v>
      </c>
      <c r="V1857" s="4" t="str">
        <f t="shared" si="16"/>
        <v> </v>
      </c>
      <c r="W1857" s="123"/>
      <c r="X1857" s="123"/>
      <c r="Y1857" s="123"/>
      <c r="Z1857" s="123"/>
      <c r="AA1857" s="123"/>
      <c r="AB1857" s="123"/>
      <c r="AC1857" s="123"/>
      <c r="AD1857" s="123"/>
      <c r="AE1857" s="123"/>
    </row>
    <row r="1858">
      <c r="A1858" s="130">
        <v>15889.0</v>
      </c>
      <c r="B1858" s="134" t="s">
        <v>6461</v>
      </c>
      <c r="C1858" s="141" t="b">
        <v>1</v>
      </c>
      <c r="D1858" s="133">
        <v>44421.0</v>
      </c>
      <c r="E1858" s="128" t="str">
        <f t="shared" si="55"/>
        <v>#VALUE!</v>
      </c>
      <c r="F1858" s="128" t="str">
        <f t="shared" si="56"/>
        <v>#VALUE!</v>
      </c>
      <c r="G1858" s="128" t="str">
        <f t="shared" si="57"/>
        <v>#VALUE!</v>
      </c>
      <c r="H1858" s="128" t="str">
        <f t="shared" si="58"/>
        <v>#VALUE!</v>
      </c>
      <c r="I1858" s="128" t="str">
        <f t="shared" si="59"/>
        <v>#VALUE!</v>
      </c>
      <c r="J1858" s="128" t="str">
        <f t="shared" si="60"/>
        <v>#VALUE!</v>
      </c>
      <c r="K1858" s="128" t="str">
        <f t="shared" si="61"/>
        <v>#VALUE!</v>
      </c>
      <c r="L1858" s="128" t="str">
        <f t="shared" si="62"/>
        <v>#VALUE!</v>
      </c>
      <c r="M1858" s="128" t="str">
        <f t="shared" si="63"/>
        <v>#VALUE!</v>
      </c>
      <c r="N1858" s="128" t="str">
        <f t="shared" si="64"/>
        <v>#VALUE!</v>
      </c>
      <c r="O1858" s="128" t="str">
        <f t="shared" si="65"/>
        <v>#VALUE!</v>
      </c>
      <c r="P1858" s="4" t="str">
        <f t="shared" si="12"/>
        <v>NO RX</v>
      </c>
      <c r="Q1858" s="4" t="b">
        <v>0</v>
      </c>
      <c r="R1858" s="4" t="str">
        <f t="shared" si="54"/>
        <v>LOW</v>
      </c>
      <c r="S1858" s="3"/>
      <c r="T1858" s="136">
        <f t="shared" si="66"/>
        <v>44421</v>
      </c>
      <c r="U1858" s="4" t="str">
        <f t="shared" si="15"/>
        <v>DUE COMM</v>
      </c>
      <c r="V1858" s="4" t="str">
        <f t="shared" si="16"/>
        <v> </v>
      </c>
      <c r="W1858" s="123"/>
      <c r="X1858" s="123"/>
      <c r="Y1858" s="123"/>
      <c r="Z1858" s="123"/>
      <c r="AA1858" s="123"/>
      <c r="AB1858" s="123"/>
      <c r="AC1858" s="123"/>
      <c r="AD1858" s="123"/>
      <c r="AE1858" s="123"/>
    </row>
    <row r="1859">
      <c r="A1859" s="151">
        <v>15890.0</v>
      </c>
      <c r="B1859" s="131" t="s">
        <v>6461</v>
      </c>
      <c r="C1859" s="141" t="b">
        <v>1</v>
      </c>
      <c r="D1859" s="133">
        <v>44421.0</v>
      </c>
      <c r="E1859" s="128" t="str">
        <f t="shared" si="55"/>
        <v>#VALUE!</v>
      </c>
      <c r="F1859" s="128" t="str">
        <f t="shared" si="56"/>
        <v>#VALUE!</v>
      </c>
      <c r="G1859" s="128" t="str">
        <f t="shared" si="57"/>
        <v>#VALUE!</v>
      </c>
      <c r="H1859" s="128" t="str">
        <f t="shared" si="58"/>
        <v>#VALUE!</v>
      </c>
      <c r="I1859" s="128" t="str">
        <f t="shared" si="59"/>
        <v>#VALUE!</v>
      </c>
      <c r="J1859" s="128" t="str">
        <f t="shared" si="60"/>
        <v>#VALUE!</v>
      </c>
      <c r="K1859" s="128" t="str">
        <f t="shared" si="61"/>
        <v>#VALUE!</v>
      </c>
      <c r="L1859" s="128" t="str">
        <f t="shared" si="62"/>
        <v>#VALUE!</v>
      </c>
      <c r="M1859" s="128" t="str">
        <f t="shared" si="63"/>
        <v>#VALUE!</v>
      </c>
      <c r="N1859" s="128" t="str">
        <f t="shared" si="64"/>
        <v>#VALUE!</v>
      </c>
      <c r="O1859" s="128" t="str">
        <f t="shared" si="65"/>
        <v>#VALUE!</v>
      </c>
      <c r="P1859" s="4" t="str">
        <f t="shared" si="12"/>
        <v>NO RX</v>
      </c>
      <c r="Q1859" s="4" t="b">
        <v>0</v>
      </c>
      <c r="R1859" s="4" t="str">
        <f t="shared" si="54"/>
        <v>LOW</v>
      </c>
      <c r="S1859" s="3"/>
      <c r="T1859" s="136">
        <f t="shared" si="66"/>
        <v>44421</v>
      </c>
      <c r="U1859" s="4" t="str">
        <f t="shared" si="15"/>
        <v>DUE COMM</v>
      </c>
      <c r="V1859" s="4" t="str">
        <f t="shared" si="16"/>
        <v> </v>
      </c>
      <c r="W1859" s="123"/>
      <c r="X1859" s="123"/>
      <c r="Y1859" s="123"/>
      <c r="Z1859" s="123"/>
      <c r="AA1859" s="123"/>
      <c r="AB1859" s="123"/>
      <c r="AC1859" s="123"/>
      <c r="AD1859" s="123"/>
      <c r="AE1859" s="123"/>
    </row>
    <row r="1860">
      <c r="A1860" s="130">
        <v>15891.0</v>
      </c>
      <c r="B1860" s="131" t="s">
        <v>6985</v>
      </c>
      <c r="C1860" s="141" t="b">
        <v>1</v>
      </c>
      <c r="D1860" s="140">
        <v>44578.0</v>
      </c>
      <c r="E1860" s="128" t="str">
        <f t="shared" si="55"/>
        <v>#VALUE!</v>
      </c>
      <c r="F1860" s="134" t="str">
        <f t="shared" si="56"/>
        <v>OPI RX</v>
      </c>
      <c r="G1860" s="128" t="str">
        <f t="shared" si="57"/>
        <v>#VALUE!</v>
      </c>
      <c r="H1860" s="128" t="str">
        <f t="shared" si="58"/>
        <v>#VALUE!</v>
      </c>
      <c r="I1860" s="128" t="str">
        <f t="shared" si="59"/>
        <v>#VALUE!</v>
      </c>
      <c r="J1860" s="128" t="str">
        <f t="shared" si="60"/>
        <v>#VALUE!</v>
      </c>
      <c r="K1860" s="128" t="str">
        <f t="shared" si="61"/>
        <v>#VALUE!</v>
      </c>
      <c r="L1860" s="128" t="str">
        <f t="shared" si="62"/>
        <v>#VALUE!</v>
      </c>
      <c r="M1860" s="128" t="str">
        <f t="shared" si="63"/>
        <v>#VALUE!</v>
      </c>
      <c r="N1860" s="128" t="str">
        <f t="shared" si="64"/>
        <v>#VALUE!</v>
      </c>
      <c r="O1860" s="128" t="str">
        <f t="shared" si="65"/>
        <v>#VALUE!</v>
      </c>
      <c r="P1860" s="135" t="str">
        <f t="shared" si="12"/>
        <v>OPIOIDS</v>
      </c>
      <c r="Q1860" s="2" t="b">
        <v>1</v>
      </c>
      <c r="R1860" s="135" t="str">
        <f t="shared" si="54"/>
        <v>HIGH</v>
      </c>
      <c r="S1860" s="3"/>
      <c r="T1860" s="136">
        <f t="shared" si="66"/>
        <v>44578</v>
      </c>
      <c r="U1860" s="4" t="str">
        <f t="shared" si="15"/>
        <v>DUE COMM</v>
      </c>
      <c r="V1860" s="4" t="str">
        <f t="shared" si="16"/>
        <v> </v>
      </c>
      <c r="W1860" s="123"/>
      <c r="X1860" s="123"/>
      <c r="Y1860" s="123"/>
      <c r="Z1860" s="123"/>
      <c r="AA1860" s="123"/>
      <c r="AB1860" s="123"/>
      <c r="AC1860" s="123"/>
      <c r="AD1860" s="123"/>
      <c r="AE1860" s="123"/>
    </row>
    <row r="1861">
      <c r="A1861" s="130">
        <v>15892.0</v>
      </c>
      <c r="B1861" s="131" t="s">
        <v>6475</v>
      </c>
      <c r="C1861" s="141" t="b">
        <v>1</v>
      </c>
      <c r="D1861" s="140">
        <v>44578.0</v>
      </c>
      <c r="E1861" s="128" t="str">
        <f t="shared" si="55"/>
        <v>#VALUE!</v>
      </c>
      <c r="F1861" s="134" t="str">
        <f t="shared" si="56"/>
        <v>OPI RX</v>
      </c>
      <c r="G1861" s="128" t="str">
        <f t="shared" si="57"/>
        <v>#VALUE!</v>
      </c>
      <c r="H1861" s="128" t="str">
        <f t="shared" si="58"/>
        <v>#VALUE!</v>
      </c>
      <c r="I1861" s="128" t="str">
        <f t="shared" si="59"/>
        <v>#VALUE!</v>
      </c>
      <c r="J1861" s="128" t="str">
        <f t="shared" si="60"/>
        <v>#VALUE!</v>
      </c>
      <c r="K1861" s="128" t="str">
        <f t="shared" si="61"/>
        <v>#VALUE!</v>
      </c>
      <c r="L1861" s="128" t="str">
        <f t="shared" si="62"/>
        <v>#VALUE!</v>
      </c>
      <c r="M1861" s="128" t="str">
        <f t="shared" si="63"/>
        <v>#VALUE!</v>
      </c>
      <c r="N1861" s="128" t="str">
        <f t="shared" si="64"/>
        <v>#VALUE!</v>
      </c>
      <c r="O1861" s="128" t="str">
        <f t="shared" si="65"/>
        <v>#VALUE!</v>
      </c>
      <c r="P1861" s="135" t="str">
        <f t="shared" si="12"/>
        <v>OPIOIDS</v>
      </c>
      <c r="Q1861" s="4" t="b">
        <v>1</v>
      </c>
      <c r="R1861" s="135" t="str">
        <f t="shared" si="54"/>
        <v>HIGH</v>
      </c>
      <c r="S1861" s="3"/>
      <c r="T1861" s="136">
        <f t="shared" si="66"/>
        <v>44578</v>
      </c>
      <c r="U1861" s="4" t="str">
        <f t="shared" si="15"/>
        <v>DUE COMM</v>
      </c>
      <c r="V1861" s="4" t="str">
        <f t="shared" si="16"/>
        <v> </v>
      </c>
      <c r="W1861" s="123"/>
      <c r="X1861" s="123"/>
      <c r="Y1861" s="123"/>
      <c r="Z1861" s="123"/>
      <c r="AA1861" s="123"/>
      <c r="AB1861" s="123"/>
      <c r="AC1861" s="123"/>
      <c r="AD1861" s="123"/>
      <c r="AE1861" s="123"/>
    </row>
    <row r="1862">
      <c r="A1862" s="130">
        <v>15897.0</v>
      </c>
      <c r="B1862" s="131" t="s">
        <v>6483</v>
      </c>
      <c r="C1862" s="141" t="b">
        <v>1</v>
      </c>
      <c r="D1862" s="133">
        <v>44475.0</v>
      </c>
      <c r="E1862" s="128" t="str">
        <f t="shared" si="55"/>
        <v>#VALUE!</v>
      </c>
      <c r="F1862" s="128" t="str">
        <f t="shared" si="56"/>
        <v>#VALUE!</v>
      </c>
      <c r="G1862" s="128" t="str">
        <f t="shared" si="57"/>
        <v>#VALUE!</v>
      </c>
      <c r="H1862" s="128" t="str">
        <f t="shared" si="58"/>
        <v>#VALUE!</v>
      </c>
      <c r="I1862" s="128" t="str">
        <f t="shared" si="59"/>
        <v>#VALUE!</v>
      </c>
      <c r="J1862" s="128" t="str">
        <f t="shared" si="60"/>
        <v>#VALUE!</v>
      </c>
      <c r="K1862" s="128" t="str">
        <f t="shared" si="61"/>
        <v>#VALUE!</v>
      </c>
      <c r="L1862" s="128" t="str">
        <f t="shared" si="62"/>
        <v>#VALUE!</v>
      </c>
      <c r="M1862" s="128" t="str">
        <f t="shared" si="63"/>
        <v>#VALUE!</v>
      </c>
      <c r="N1862" s="128" t="str">
        <f t="shared" si="64"/>
        <v>#VALUE!</v>
      </c>
      <c r="O1862" s="128" t="str">
        <f t="shared" si="65"/>
        <v>#VALUE!</v>
      </c>
      <c r="P1862" s="4" t="str">
        <f t="shared" si="12"/>
        <v>NO RX</v>
      </c>
      <c r="Q1862" s="4" t="b">
        <v>1</v>
      </c>
      <c r="R1862" s="135" t="str">
        <f t="shared" si="54"/>
        <v>HIGH</v>
      </c>
      <c r="S1862" s="3">
        <v>44459.0</v>
      </c>
      <c r="T1862" s="136">
        <f t="shared" si="66"/>
        <v>44475</v>
      </c>
      <c r="U1862" s="4" t="str">
        <f t="shared" si="15"/>
        <v> </v>
      </c>
      <c r="V1862" s="4" t="str">
        <f t="shared" si="16"/>
        <v> </v>
      </c>
      <c r="W1862" s="123"/>
      <c r="X1862" s="123"/>
      <c r="Y1862" s="123"/>
      <c r="Z1862" s="123"/>
      <c r="AA1862" s="123"/>
      <c r="AB1862" s="123"/>
      <c r="AC1862" s="123"/>
      <c r="AD1862" s="123"/>
      <c r="AE1862" s="123"/>
    </row>
    <row r="1863">
      <c r="A1863" s="130">
        <v>15898.0</v>
      </c>
      <c r="B1863" s="131" t="s">
        <v>6463</v>
      </c>
      <c r="C1863" s="141" t="b">
        <v>1</v>
      </c>
      <c r="D1863" s="133">
        <v>44384.0</v>
      </c>
      <c r="E1863" s="128" t="str">
        <f t="shared" si="55"/>
        <v>#VALUE!</v>
      </c>
      <c r="F1863" s="134" t="str">
        <f t="shared" si="56"/>
        <v>OPI RX</v>
      </c>
      <c r="G1863" s="128" t="str">
        <f t="shared" si="57"/>
        <v>#VALUE!</v>
      </c>
      <c r="H1863" s="128" t="str">
        <f t="shared" si="58"/>
        <v>#VALUE!</v>
      </c>
      <c r="I1863" s="128" t="str">
        <f t="shared" si="59"/>
        <v>#VALUE!</v>
      </c>
      <c r="J1863" s="128" t="str">
        <f t="shared" si="60"/>
        <v>#VALUE!</v>
      </c>
      <c r="K1863" s="128" t="str">
        <f t="shared" si="61"/>
        <v>#VALUE!</v>
      </c>
      <c r="L1863" s="128" t="str">
        <f t="shared" si="62"/>
        <v>#VALUE!</v>
      </c>
      <c r="M1863" s="128" t="str">
        <f t="shared" si="63"/>
        <v>#VALUE!</v>
      </c>
      <c r="N1863" s="128" t="str">
        <f t="shared" si="64"/>
        <v>#VALUE!</v>
      </c>
      <c r="O1863" s="128" t="str">
        <f t="shared" si="65"/>
        <v>#VALUE!</v>
      </c>
      <c r="P1863" s="135" t="str">
        <f t="shared" si="12"/>
        <v>OPIOIDS</v>
      </c>
      <c r="Q1863" s="4" t="b">
        <v>0</v>
      </c>
      <c r="R1863" s="4" t="str">
        <f t="shared" si="54"/>
        <v>LOW</v>
      </c>
      <c r="S1863" s="3"/>
      <c r="T1863" s="136">
        <f t="shared" si="66"/>
        <v>44384</v>
      </c>
      <c r="U1863" s="4" t="str">
        <f t="shared" si="15"/>
        <v>DUE COMM</v>
      </c>
      <c r="V1863" s="4" t="str">
        <f t="shared" si="16"/>
        <v> </v>
      </c>
      <c r="W1863" s="123"/>
      <c r="X1863" s="123"/>
      <c r="Y1863" s="123"/>
      <c r="Z1863" s="123"/>
      <c r="AA1863" s="123"/>
      <c r="AB1863" s="123"/>
      <c r="AC1863" s="123"/>
      <c r="AD1863" s="123"/>
      <c r="AE1863" s="123"/>
    </row>
    <row r="1864">
      <c r="A1864" s="130">
        <v>15899.0</v>
      </c>
      <c r="B1864" s="131" t="s">
        <v>6512</v>
      </c>
      <c r="C1864" s="141" t="b">
        <v>1</v>
      </c>
      <c r="D1864" s="133">
        <v>44421.0</v>
      </c>
      <c r="E1864" s="128" t="str">
        <f t="shared" si="55"/>
        <v>#VALUE!</v>
      </c>
      <c r="F1864" s="128" t="str">
        <f t="shared" si="56"/>
        <v>#VALUE!</v>
      </c>
      <c r="G1864" s="128" t="str">
        <f t="shared" si="57"/>
        <v>#VALUE!</v>
      </c>
      <c r="H1864" s="128" t="str">
        <f t="shared" si="58"/>
        <v>#VALUE!</v>
      </c>
      <c r="I1864" s="128" t="str">
        <f t="shared" si="59"/>
        <v>#VALUE!</v>
      </c>
      <c r="J1864" s="128" t="str">
        <f t="shared" si="60"/>
        <v>#VALUE!</v>
      </c>
      <c r="K1864" s="128" t="str">
        <f t="shared" si="61"/>
        <v>#VALUE!</v>
      </c>
      <c r="L1864" s="128" t="str">
        <f t="shared" si="62"/>
        <v>#VALUE!</v>
      </c>
      <c r="M1864" s="134" t="str">
        <f t="shared" si="63"/>
        <v>OPI RX</v>
      </c>
      <c r="N1864" s="128" t="str">
        <f t="shared" si="64"/>
        <v>#VALUE!</v>
      </c>
      <c r="O1864" s="128" t="str">
        <f t="shared" si="65"/>
        <v>#VALUE!</v>
      </c>
      <c r="P1864" s="135" t="str">
        <f t="shared" si="12"/>
        <v>OPIOIDS</v>
      </c>
      <c r="Q1864" s="4" t="b">
        <v>1</v>
      </c>
      <c r="R1864" s="135" t="str">
        <f t="shared" si="54"/>
        <v>HIGH</v>
      </c>
      <c r="S1864" s="3"/>
      <c r="T1864" s="136">
        <f t="shared" si="66"/>
        <v>44421</v>
      </c>
      <c r="U1864" s="4" t="str">
        <f t="shared" si="15"/>
        <v>DUE COMM</v>
      </c>
      <c r="V1864" s="4" t="str">
        <f t="shared" si="16"/>
        <v> </v>
      </c>
      <c r="W1864" s="123"/>
      <c r="X1864" s="123"/>
      <c r="Y1864" s="123"/>
      <c r="Z1864" s="123"/>
      <c r="AA1864" s="123"/>
      <c r="AB1864" s="123"/>
      <c r="AC1864" s="123"/>
      <c r="AD1864" s="123"/>
      <c r="AE1864" s="123"/>
    </row>
    <row r="1865">
      <c r="A1865" s="151">
        <v>15900.0</v>
      </c>
      <c r="B1865" s="134" t="s">
        <v>6512</v>
      </c>
      <c r="C1865" s="141" t="b">
        <v>1</v>
      </c>
      <c r="D1865" s="133">
        <v>44565.0</v>
      </c>
      <c r="E1865" s="128" t="str">
        <f t="shared" si="55"/>
        <v>#VALUE!</v>
      </c>
      <c r="F1865" s="128" t="str">
        <f t="shared" si="56"/>
        <v>#VALUE!</v>
      </c>
      <c r="G1865" s="128" t="str">
        <f t="shared" si="57"/>
        <v>#VALUE!</v>
      </c>
      <c r="H1865" s="128" t="str">
        <f t="shared" si="58"/>
        <v>#VALUE!</v>
      </c>
      <c r="I1865" s="128" t="str">
        <f t="shared" si="59"/>
        <v>#VALUE!</v>
      </c>
      <c r="J1865" s="128" t="str">
        <f t="shared" si="60"/>
        <v>#VALUE!</v>
      </c>
      <c r="K1865" s="128" t="str">
        <f t="shared" si="61"/>
        <v>#VALUE!</v>
      </c>
      <c r="L1865" s="128" t="str">
        <f t="shared" si="62"/>
        <v>#VALUE!</v>
      </c>
      <c r="M1865" s="134" t="str">
        <f t="shared" si="63"/>
        <v>OPI RX</v>
      </c>
      <c r="N1865" s="128" t="str">
        <f t="shared" si="64"/>
        <v>#VALUE!</v>
      </c>
      <c r="O1865" s="128" t="str">
        <f t="shared" si="65"/>
        <v>#VALUE!</v>
      </c>
      <c r="P1865" s="135" t="str">
        <f t="shared" si="12"/>
        <v>OPIOIDS</v>
      </c>
      <c r="Q1865" s="4" t="b">
        <v>0</v>
      </c>
      <c r="R1865" s="4" t="str">
        <f t="shared" si="54"/>
        <v>LOW</v>
      </c>
      <c r="S1865" s="145">
        <v>44413.0</v>
      </c>
      <c r="T1865" s="136">
        <f t="shared" si="66"/>
        <v>44565</v>
      </c>
      <c r="U1865" s="4" t="str">
        <f t="shared" si="15"/>
        <v> </v>
      </c>
      <c r="V1865" s="4" t="str">
        <f t="shared" si="16"/>
        <v> </v>
      </c>
      <c r="W1865" s="123"/>
      <c r="X1865" s="123"/>
      <c r="Y1865" s="123"/>
      <c r="Z1865" s="123"/>
      <c r="AA1865" s="123"/>
      <c r="AB1865" s="123"/>
      <c r="AC1865" s="123"/>
      <c r="AD1865" s="123"/>
      <c r="AE1865" s="123"/>
    </row>
    <row r="1866">
      <c r="A1866" s="130">
        <v>15901.0</v>
      </c>
      <c r="B1866" s="131" t="s">
        <v>6476</v>
      </c>
      <c r="C1866" s="141" t="b">
        <v>1</v>
      </c>
      <c r="D1866" s="133">
        <v>44496.0</v>
      </c>
      <c r="E1866" s="128" t="str">
        <f t="shared" si="55"/>
        <v>#VALUE!</v>
      </c>
      <c r="F1866" s="128" t="str">
        <f t="shared" si="56"/>
        <v>#VALUE!</v>
      </c>
      <c r="G1866" s="134" t="str">
        <f t="shared" si="57"/>
        <v>OPI RX</v>
      </c>
      <c r="H1866" s="128" t="str">
        <f t="shared" si="58"/>
        <v>#VALUE!</v>
      </c>
      <c r="I1866" s="128" t="str">
        <f t="shared" si="59"/>
        <v>#VALUE!</v>
      </c>
      <c r="J1866" s="128" t="str">
        <f t="shared" si="60"/>
        <v>#VALUE!</v>
      </c>
      <c r="K1866" s="128" t="str">
        <f t="shared" si="61"/>
        <v>#VALUE!</v>
      </c>
      <c r="L1866" s="128" t="str">
        <f t="shared" si="62"/>
        <v>#VALUE!</v>
      </c>
      <c r="M1866" s="128" t="str">
        <f t="shared" si="63"/>
        <v>#VALUE!</v>
      </c>
      <c r="N1866" s="128" t="str">
        <f t="shared" si="64"/>
        <v>#VALUE!</v>
      </c>
      <c r="O1866" s="128" t="str">
        <f t="shared" si="65"/>
        <v>#VALUE!</v>
      </c>
      <c r="P1866" s="135" t="str">
        <f t="shared" si="12"/>
        <v>OPIOIDS</v>
      </c>
      <c r="Q1866" s="4" t="b">
        <v>0</v>
      </c>
      <c r="R1866" s="4" t="str">
        <f t="shared" si="54"/>
        <v>LOW</v>
      </c>
      <c r="S1866" s="3">
        <v>44401.0</v>
      </c>
      <c r="T1866" s="136">
        <f t="shared" si="66"/>
        <v>44496</v>
      </c>
      <c r="U1866" s="4" t="str">
        <f t="shared" si="15"/>
        <v> </v>
      </c>
      <c r="V1866" s="4" t="str">
        <f t="shared" si="16"/>
        <v> </v>
      </c>
      <c r="W1866" s="123"/>
      <c r="X1866" s="123"/>
      <c r="Y1866" s="123"/>
      <c r="Z1866" s="123"/>
      <c r="AA1866" s="123"/>
      <c r="AB1866" s="123"/>
      <c r="AC1866" s="123"/>
      <c r="AD1866" s="123"/>
      <c r="AE1866" s="123"/>
    </row>
    <row r="1867">
      <c r="A1867" s="130">
        <v>15906.0</v>
      </c>
      <c r="B1867" s="131" t="s">
        <v>7039</v>
      </c>
      <c r="C1867" s="141" t="b">
        <v>1</v>
      </c>
      <c r="D1867" s="133">
        <v>44539.0</v>
      </c>
      <c r="E1867" s="128" t="str">
        <f t="shared" si="55"/>
        <v>#VALUE!</v>
      </c>
      <c r="F1867" s="128" t="str">
        <f t="shared" si="56"/>
        <v>#VALUE!</v>
      </c>
      <c r="G1867" s="128" t="str">
        <f t="shared" si="57"/>
        <v>#VALUE!</v>
      </c>
      <c r="H1867" s="134" t="str">
        <f t="shared" si="58"/>
        <v>OPI RX</v>
      </c>
      <c r="I1867" s="128" t="str">
        <f t="shared" si="59"/>
        <v>#VALUE!</v>
      </c>
      <c r="J1867" s="128" t="str">
        <f t="shared" si="60"/>
        <v>#VALUE!</v>
      </c>
      <c r="K1867" s="128" t="str">
        <f t="shared" si="61"/>
        <v>#VALUE!</v>
      </c>
      <c r="L1867" s="128" t="str">
        <f t="shared" si="62"/>
        <v>#VALUE!</v>
      </c>
      <c r="M1867" s="134" t="str">
        <f t="shared" si="63"/>
        <v>OPI RX</v>
      </c>
      <c r="N1867" s="128" t="str">
        <f t="shared" si="64"/>
        <v>#VALUE!</v>
      </c>
      <c r="O1867" s="128" t="str">
        <f t="shared" si="65"/>
        <v>#VALUE!</v>
      </c>
      <c r="P1867" s="135" t="str">
        <f t="shared" si="12"/>
        <v>OPIOIDS</v>
      </c>
      <c r="Q1867" s="4" t="b">
        <v>1</v>
      </c>
      <c r="R1867" s="135" t="str">
        <f t="shared" si="54"/>
        <v>HIGH</v>
      </c>
      <c r="S1867" s="3">
        <v>44362.0</v>
      </c>
      <c r="T1867" s="136">
        <f t="shared" si="66"/>
        <v>44539</v>
      </c>
      <c r="U1867" s="4" t="str">
        <f t="shared" si="15"/>
        <v> </v>
      </c>
      <c r="V1867" s="4" t="str">
        <f t="shared" si="16"/>
        <v> </v>
      </c>
      <c r="W1867" s="123"/>
      <c r="X1867" s="123"/>
      <c r="Y1867" s="123"/>
      <c r="Z1867" s="123"/>
      <c r="AA1867" s="123"/>
      <c r="AB1867" s="123"/>
      <c r="AC1867" s="123"/>
      <c r="AD1867" s="123"/>
      <c r="AE1867" s="123"/>
    </row>
    <row r="1868">
      <c r="A1868" s="155">
        <v>15907.0</v>
      </c>
      <c r="B1868" s="4" t="s">
        <v>6488</v>
      </c>
      <c r="C1868" s="3" t="b">
        <v>0</v>
      </c>
      <c r="D1868" s="3" t="s">
        <v>6461</v>
      </c>
      <c r="E1868" s="128" t="str">
        <f t="shared" si="55"/>
        <v>#VALUE!</v>
      </c>
      <c r="F1868" s="134" t="str">
        <f t="shared" si="56"/>
        <v>OPI RX</v>
      </c>
      <c r="G1868" s="128" t="str">
        <f t="shared" si="57"/>
        <v>#VALUE!</v>
      </c>
      <c r="H1868" s="128" t="str">
        <f t="shared" si="58"/>
        <v>#VALUE!</v>
      </c>
      <c r="I1868" s="128" t="str">
        <f t="shared" si="59"/>
        <v>#VALUE!</v>
      </c>
      <c r="J1868" s="128" t="str">
        <f t="shared" si="60"/>
        <v>#VALUE!</v>
      </c>
      <c r="K1868" s="128" t="str">
        <f t="shared" si="61"/>
        <v>#VALUE!</v>
      </c>
      <c r="L1868" s="128" t="str">
        <f t="shared" si="62"/>
        <v>#VALUE!</v>
      </c>
      <c r="M1868" s="128" t="str">
        <f t="shared" si="63"/>
        <v>#VALUE!</v>
      </c>
      <c r="N1868" s="128" t="str">
        <f t="shared" si="64"/>
        <v>#VALUE!</v>
      </c>
      <c r="O1868" s="128" t="str">
        <f t="shared" si="65"/>
        <v>#VALUE!</v>
      </c>
      <c r="P1868" s="135" t="str">
        <f t="shared" si="12"/>
        <v>OPIOIDS</v>
      </c>
      <c r="Q1868" s="4" t="b">
        <v>0</v>
      </c>
      <c r="R1868" s="4" t="str">
        <f t="shared" si="54"/>
        <v>LOW</v>
      </c>
      <c r="S1868" s="3"/>
      <c r="T1868" s="3" t="str">
        <f t="shared" si="66"/>
        <v> - </v>
      </c>
      <c r="U1868" s="4" t="str">
        <f t="shared" si="15"/>
        <v>DUE COMM</v>
      </c>
      <c r="V1868" s="4" t="str">
        <f t="shared" si="16"/>
        <v> </v>
      </c>
      <c r="W1868" s="123"/>
      <c r="X1868" s="123"/>
      <c r="Y1868" s="123"/>
      <c r="Z1868" s="123"/>
      <c r="AA1868" s="123"/>
      <c r="AB1868" s="123"/>
      <c r="AC1868" s="123"/>
      <c r="AD1868" s="123"/>
      <c r="AE1868" s="123"/>
    </row>
    <row r="1869">
      <c r="A1869" s="130">
        <v>15910.0</v>
      </c>
      <c r="B1869" s="131" t="s">
        <v>6863</v>
      </c>
      <c r="C1869" s="141" t="b">
        <v>1</v>
      </c>
      <c r="D1869" s="133">
        <v>44535.0</v>
      </c>
      <c r="E1869" s="128" t="str">
        <f t="shared" si="55"/>
        <v>#VALUE!</v>
      </c>
      <c r="F1869" s="134" t="str">
        <f t="shared" si="56"/>
        <v>OPI RX</v>
      </c>
      <c r="G1869" s="128" t="str">
        <f t="shared" si="57"/>
        <v>#VALUE!</v>
      </c>
      <c r="H1869" s="128" t="str">
        <f t="shared" si="58"/>
        <v>#VALUE!</v>
      </c>
      <c r="I1869" s="128" t="str">
        <f t="shared" si="59"/>
        <v>#VALUE!</v>
      </c>
      <c r="J1869" s="128" t="str">
        <f t="shared" si="60"/>
        <v>#VALUE!</v>
      </c>
      <c r="K1869" s="128" t="str">
        <f t="shared" si="61"/>
        <v>#VALUE!</v>
      </c>
      <c r="L1869" s="128" t="str">
        <f t="shared" si="62"/>
        <v>#VALUE!</v>
      </c>
      <c r="M1869" s="134" t="str">
        <f t="shared" si="63"/>
        <v>OPI RX</v>
      </c>
      <c r="N1869" s="128" t="str">
        <f t="shared" si="64"/>
        <v>#VALUE!</v>
      </c>
      <c r="O1869" s="128" t="str">
        <f t="shared" si="65"/>
        <v>#VALUE!</v>
      </c>
      <c r="P1869" s="135" t="str">
        <f t="shared" si="12"/>
        <v>OPIOIDS</v>
      </c>
      <c r="Q1869" s="4" t="b">
        <v>1</v>
      </c>
      <c r="R1869" s="135" t="str">
        <f t="shared" si="54"/>
        <v>HIGH</v>
      </c>
      <c r="S1869" s="3">
        <v>44417.0</v>
      </c>
      <c r="T1869" s="136">
        <f t="shared" si="66"/>
        <v>44535</v>
      </c>
      <c r="U1869" s="4" t="str">
        <f t="shared" si="15"/>
        <v> </v>
      </c>
      <c r="V1869" s="4" t="str">
        <f t="shared" si="16"/>
        <v> </v>
      </c>
      <c r="W1869" s="123"/>
      <c r="X1869" s="123"/>
      <c r="Y1869" s="123"/>
      <c r="Z1869" s="123"/>
      <c r="AA1869" s="123"/>
      <c r="AB1869" s="123"/>
      <c r="AC1869" s="123"/>
      <c r="AD1869" s="123"/>
      <c r="AE1869" s="123"/>
    </row>
    <row r="1870">
      <c r="A1870" s="130">
        <v>15911.0</v>
      </c>
      <c r="B1870" s="131" t="s">
        <v>7040</v>
      </c>
      <c r="C1870" s="141" t="b">
        <v>1</v>
      </c>
      <c r="D1870" s="133">
        <v>44531.0</v>
      </c>
      <c r="E1870" s="128" t="str">
        <f t="shared" si="55"/>
        <v>#VALUE!</v>
      </c>
      <c r="F1870" s="128" t="str">
        <f t="shared" si="56"/>
        <v>#VALUE!</v>
      </c>
      <c r="G1870" s="134" t="str">
        <f t="shared" si="57"/>
        <v>OPI RX</v>
      </c>
      <c r="H1870" s="128" t="str">
        <f t="shared" si="58"/>
        <v>#VALUE!</v>
      </c>
      <c r="I1870" s="128" t="str">
        <f t="shared" si="59"/>
        <v>#VALUE!</v>
      </c>
      <c r="J1870" s="128" t="str">
        <f t="shared" si="60"/>
        <v>#VALUE!</v>
      </c>
      <c r="K1870" s="128" t="str">
        <f t="shared" si="61"/>
        <v>#VALUE!</v>
      </c>
      <c r="L1870" s="128" t="str">
        <f t="shared" si="62"/>
        <v>#VALUE!</v>
      </c>
      <c r="M1870" s="128" t="str">
        <f t="shared" si="63"/>
        <v>#VALUE!</v>
      </c>
      <c r="N1870" s="128" t="str">
        <f t="shared" si="64"/>
        <v>#VALUE!</v>
      </c>
      <c r="O1870" s="128" t="str">
        <f t="shared" si="65"/>
        <v>#VALUE!</v>
      </c>
      <c r="P1870" s="135" t="str">
        <f t="shared" si="12"/>
        <v>OPIOIDS</v>
      </c>
      <c r="Q1870" s="4" t="b">
        <v>0</v>
      </c>
      <c r="R1870" s="4" t="str">
        <f t="shared" si="54"/>
        <v>LOW</v>
      </c>
      <c r="S1870" s="3">
        <v>44390.0</v>
      </c>
      <c r="T1870" s="136">
        <f t="shared" si="66"/>
        <v>44531</v>
      </c>
      <c r="U1870" s="4" t="str">
        <f t="shared" si="15"/>
        <v> </v>
      </c>
      <c r="V1870" s="4" t="str">
        <f t="shared" si="16"/>
        <v> </v>
      </c>
      <c r="W1870" s="123"/>
      <c r="X1870" s="123"/>
      <c r="Y1870" s="123"/>
      <c r="Z1870" s="123"/>
      <c r="AA1870" s="123"/>
      <c r="AB1870" s="123"/>
      <c r="AC1870" s="123"/>
      <c r="AD1870" s="123"/>
      <c r="AE1870" s="123"/>
    </row>
    <row r="1871">
      <c r="A1871" s="151">
        <v>15914.0</v>
      </c>
      <c r="B1871" s="131" t="s">
        <v>7005</v>
      </c>
      <c r="C1871" s="141" t="b">
        <v>1</v>
      </c>
      <c r="D1871" s="133">
        <v>44480.0</v>
      </c>
      <c r="E1871" s="128" t="str">
        <f t="shared" si="55"/>
        <v>#VALUE!</v>
      </c>
      <c r="F1871" s="134" t="str">
        <f t="shared" si="56"/>
        <v>OPI RX</v>
      </c>
      <c r="G1871" s="128" t="str">
        <f t="shared" si="57"/>
        <v>#VALUE!</v>
      </c>
      <c r="H1871" s="128" t="str">
        <f t="shared" si="58"/>
        <v>#VALUE!</v>
      </c>
      <c r="I1871" s="128" t="str">
        <f t="shared" si="59"/>
        <v>#VALUE!</v>
      </c>
      <c r="J1871" s="128" t="str">
        <f t="shared" si="60"/>
        <v>#VALUE!</v>
      </c>
      <c r="K1871" s="128" t="str">
        <f t="shared" si="61"/>
        <v>#VALUE!</v>
      </c>
      <c r="L1871" s="128" t="str">
        <f t="shared" si="62"/>
        <v>#VALUE!</v>
      </c>
      <c r="M1871" s="128" t="str">
        <f t="shared" si="63"/>
        <v>#VALUE!</v>
      </c>
      <c r="N1871" s="128" t="str">
        <f t="shared" si="64"/>
        <v>#VALUE!</v>
      </c>
      <c r="O1871" s="128" t="str">
        <f t="shared" si="65"/>
        <v>#VALUE!</v>
      </c>
      <c r="P1871" s="135" t="str">
        <f t="shared" si="12"/>
        <v>OPIOIDS</v>
      </c>
      <c r="Q1871" s="2" t="b">
        <v>1</v>
      </c>
      <c r="R1871" s="135" t="str">
        <f t="shared" si="54"/>
        <v>HIGH</v>
      </c>
      <c r="S1871" s="3">
        <v>44467.0</v>
      </c>
      <c r="T1871" s="136">
        <f t="shared" si="66"/>
        <v>44480</v>
      </c>
      <c r="U1871" s="4" t="str">
        <f t="shared" si="15"/>
        <v> </v>
      </c>
      <c r="V1871" s="4" t="str">
        <f t="shared" si="16"/>
        <v> </v>
      </c>
      <c r="W1871" s="123"/>
      <c r="X1871" s="123"/>
      <c r="Y1871" s="123"/>
      <c r="Z1871" s="123"/>
      <c r="AA1871" s="123"/>
      <c r="AB1871" s="123"/>
      <c r="AC1871" s="123"/>
      <c r="AD1871" s="123"/>
      <c r="AE1871" s="123"/>
    </row>
    <row r="1872">
      <c r="A1872" s="151">
        <v>15918.0</v>
      </c>
      <c r="B1872" s="134" t="s">
        <v>6512</v>
      </c>
      <c r="C1872" s="141" t="b">
        <v>1</v>
      </c>
      <c r="D1872" s="133">
        <v>44421.0</v>
      </c>
      <c r="E1872" s="128" t="str">
        <f t="shared" si="55"/>
        <v>#VALUE!</v>
      </c>
      <c r="F1872" s="128" t="str">
        <f t="shared" si="56"/>
        <v>#VALUE!</v>
      </c>
      <c r="G1872" s="128" t="str">
        <f t="shared" si="57"/>
        <v>#VALUE!</v>
      </c>
      <c r="H1872" s="128" t="str">
        <f t="shared" si="58"/>
        <v>#VALUE!</v>
      </c>
      <c r="I1872" s="128" t="str">
        <f t="shared" si="59"/>
        <v>#VALUE!</v>
      </c>
      <c r="J1872" s="128" t="str">
        <f t="shared" si="60"/>
        <v>#VALUE!</v>
      </c>
      <c r="K1872" s="128" t="str">
        <f t="shared" si="61"/>
        <v>#VALUE!</v>
      </c>
      <c r="L1872" s="128" t="str">
        <f t="shared" si="62"/>
        <v>#VALUE!</v>
      </c>
      <c r="M1872" s="134" t="str">
        <f t="shared" si="63"/>
        <v>OPI RX</v>
      </c>
      <c r="N1872" s="128" t="str">
        <f t="shared" si="64"/>
        <v>#VALUE!</v>
      </c>
      <c r="O1872" s="128" t="str">
        <f t="shared" si="65"/>
        <v>#VALUE!</v>
      </c>
      <c r="P1872" s="135" t="str">
        <f t="shared" si="12"/>
        <v>OPIOIDS</v>
      </c>
      <c r="Q1872" s="4" t="b">
        <v>0</v>
      </c>
      <c r="R1872" s="4" t="str">
        <f t="shared" si="54"/>
        <v>LOW</v>
      </c>
      <c r="S1872" s="3"/>
      <c r="T1872" s="136">
        <f t="shared" si="66"/>
        <v>44421</v>
      </c>
      <c r="U1872" s="4" t="str">
        <f t="shared" si="15"/>
        <v>DUE COMM</v>
      </c>
      <c r="V1872" s="4" t="str">
        <f t="shared" si="16"/>
        <v> </v>
      </c>
      <c r="W1872" s="123"/>
      <c r="X1872" s="123"/>
      <c r="Y1872" s="123"/>
      <c r="Z1872" s="123"/>
      <c r="AA1872" s="123"/>
      <c r="AB1872" s="123"/>
      <c r="AC1872" s="123"/>
      <c r="AD1872" s="123"/>
      <c r="AE1872" s="123"/>
    </row>
    <row r="1873">
      <c r="A1873" s="151">
        <v>15925.0</v>
      </c>
      <c r="B1873" s="134" t="s">
        <v>6483</v>
      </c>
      <c r="C1873" s="141" t="b">
        <v>1</v>
      </c>
      <c r="D1873" s="133">
        <v>44421.0</v>
      </c>
      <c r="E1873" s="128" t="str">
        <f t="shared" si="55"/>
        <v>#VALUE!</v>
      </c>
      <c r="F1873" s="128" t="str">
        <f t="shared" si="56"/>
        <v>#VALUE!</v>
      </c>
      <c r="G1873" s="128" t="str">
        <f t="shared" si="57"/>
        <v>#VALUE!</v>
      </c>
      <c r="H1873" s="128" t="str">
        <f t="shared" si="58"/>
        <v>#VALUE!</v>
      </c>
      <c r="I1873" s="128" t="str">
        <f t="shared" si="59"/>
        <v>#VALUE!</v>
      </c>
      <c r="J1873" s="128" t="str">
        <f t="shared" si="60"/>
        <v>#VALUE!</v>
      </c>
      <c r="K1873" s="128" t="str">
        <f t="shared" si="61"/>
        <v>#VALUE!</v>
      </c>
      <c r="L1873" s="128" t="str">
        <f t="shared" si="62"/>
        <v>#VALUE!</v>
      </c>
      <c r="M1873" s="128" t="str">
        <f t="shared" si="63"/>
        <v>#VALUE!</v>
      </c>
      <c r="N1873" s="128" t="str">
        <f t="shared" si="64"/>
        <v>#VALUE!</v>
      </c>
      <c r="O1873" s="128" t="str">
        <f t="shared" si="65"/>
        <v>#VALUE!</v>
      </c>
      <c r="P1873" s="4" t="str">
        <f t="shared" si="12"/>
        <v>NO RX</v>
      </c>
      <c r="Q1873" s="4" t="b">
        <v>0</v>
      </c>
      <c r="R1873" s="4" t="str">
        <f t="shared" si="54"/>
        <v>LOW</v>
      </c>
      <c r="S1873" s="3"/>
      <c r="T1873" s="136">
        <f t="shared" si="66"/>
        <v>44421</v>
      </c>
      <c r="U1873" s="4" t="str">
        <f t="shared" si="15"/>
        <v>DUE COMM</v>
      </c>
      <c r="V1873" s="4" t="str">
        <f t="shared" si="16"/>
        <v> </v>
      </c>
      <c r="W1873" s="123"/>
      <c r="X1873" s="123"/>
      <c r="Y1873" s="123"/>
      <c r="Z1873" s="123"/>
      <c r="AA1873" s="123"/>
      <c r="AB1873" s="123"/>
      <c r="AC1873" s="123"/>
      <c r="AD1873" s="123"/>
      <c r="AE1873" s="123"/>
    </row>
    <row r="1874">
      <c r="A1874" s="151">
        <v>15927.0</v>
      </c>
      <c r="B1874" s="134" t="s">
        <v>6512</v>
      </c>
      <c r="C1874" s="141" t="b">
        <v>1</v>
      </c>
      <c r="D1874" s="133">
        <v>44421.0</v>
      </c>
      <c r="E1874" s="128" t="str">
        <f t="shared" si="55"/>
        <v>#VALUE!</v>
      </c>
      <c r="F1874" s="128" t="str">
        <f t="shared" si="56"/>
        <v>#VALUE!</v>
      </c>
      <c r="G1874" s="128" t="str">
        <f t="shared" si="57"/>
        <v>#VALUE!</v>
      </c>
      <c r="H1874" s="128" t="str">
        <f t="shared" si="58"/>
        <v>#VALUE!</v>
      </c>
      <c r="I1874" s="128" t="str">
        <f t="shared" si="59"/>
        <v>#VALUE!</v>
      </c>
      <c r="J1874" s="128" t="str">
        <f t="shared" si="60"/>
        <v>#VALUE!</v>
      </c>
      <c r="K1874" s="128" t="str">
        <f t="shared" si="61"/>
        <v>#VALUE!</v>
      </c>
      <c r="L1874" s="128" t="str">
        <f t="shared" si="62"/>
        <v>#VALUE!</v>
      </c>
      <c r="M1874" s="134" t="str">
        <f t="shared" si="63"/>
        <v>OPI RX</v>
      </c>
      <c r="N1874" s="128" t="str">
        <f t="shared" si="64"/>
        <v>#VALUE!</v>
      </c>
      <c r="O1874" s="128" t="str">
        <f t="shared" si="65"/>
        <v>#VALUE!</v>
      </c>
      <c r="P1874" s="135" t="str">
        <f t="shared" si="12"/>
        <v>OPIOIDS</v>
      </c>
      <c r="Q1874" s="4" t="b">
        <v>0</v>
      </c>
      <c r="R1874" s="4" t="str">
        <f t="shared" si="54"/>
        <v>LOW</v>
      </c>
      <c r="S1874" s="3"/>
      <c r="T1874" s="136">
        <f t="shared" si="66"/>
        <v>44421</v>
      </c>
      <c r="U1874" s="4" t="str">
        <f t="shared" si="15"/>
        <v>DUE COMM</v>
      </c>
      <c r="V1874" s="4" t="str">
        <f t="shared" si="16"/>
        <v> </v>
      </c>
      <c r="W1874" s="123"/>
      <c r="X1874" s="123"/>
      <c r="Y1874" s="123"/>
      <c r="Z1874" s="123"/>
      <c r="AA1874" s="123"/>
      <c r="AB1874" s="123"/>
      <c r="AC1874" s="123"/>
      <c r="AD1874" s="123"/>
      <c r="AE1874" s="123"/>
    </row>
    <row r="1875">
      <c r="A1875" s="130">
        <v>15928.0</v>
      </c>
      <c r="B1875" s="131" t="s">
        <v>6491</v>
      </c>
      <c r="C1875" s="141" t="b">
        <v>1</v>
      </c>
      <c r="D1875" s="133">
        <v>44384.0</v>
      </c>
      <c r="E1875" s="128" t="str">
        <f t="shared" si="55"/>
        <v>#VALUE!</v>
      </c>
      <c r="F1875" s="134" t="str">
        <f t="shared" si="56"/>
        <v>OPI RX</v>
      </c>
      <c r="G1875" s="128" t="str">
        <f t="shared" si="57"/>
        <v>#VALUE!</v>
      </c>
      <c r="H1875" s="128" t="str">
        <f t="shared" si="58"/>
        <v>#VALUE!</v>
      </c>
      <c r="I1875" s="128" t="str">
        <f t="shared" si="59"/>
        <v>#VALUE!</v>
      </c>
      <c r="J1875" s="128" t="str">
        <f t="shared" si="60"/>
        <v>#VALUE!</v>
      </c>
      <c r="K1875" s="128" t="str">
        <f t="shared" si="61"/>
        <v>#VALUE!</v>
      </c>
      <c r="L1875" s="128" t="str">
        <f t="shared" si="62"/>
        <v>#VALUE!</v>
      </c>
      <c r="M1875" s="128" t="str">
        <f t="shared" si="63"/>
        <v>#VALUE!</v>
      </c>
      <c r="N1875" s="128" t="str">
        <f t="shared" si="64"/>
        <v>#VALUE!</v>
      </c>
      <c r="O1875" s="128" t="str">
        <f t="shared" si="65"/>
        <v>#VALUE!</v>
      </c>
      <c r="P1875" s="135" t="str">
        <f t="shared" si="12"/>
        <v>OPIOIDS</v>
      </c>
      <c r="Q1875" s="4" t="b">
        <v>0</v>
      </c>
      <c r="R1875" s="4" t="str">
        <f t="shared" si="54"/>
        <v>LOW</v>
      </c>
      <c r="S1875" s="3"/>
      <c r="T1875" s="136">
        <f t="shared" si="66"/>
        <v>44384</v>
      </c>
      <c r="U1875" s="4" t="str">
        <f t="shared" si="15"/>
        <v>DUE COMM</v>
      </c>
      <c r="V1875" s="4" t="str">
        <f t="shared" si="16"/>
        <v> </v>
      </c>
      <c r="W1875" s="123"/>
      <c r="X1875" s="123"/>
      <c r="Y1875" s="123"/>
      <c r="Z1875" s="123"/>
      <c r="AA1875" s="123"/>
      <c r="AB1875" s="123"/>
      <c r="AC1875" s="123"/>
      <c r="AD1875" s="123"/>
      <c r="AE1875" s="123"/>
    </row>
    <row r="1876">
      <c r="A1876" s="151">
        <v>15932.0</v>
      </c>
      <c r="B1876" s="131" t="s">
        <v>6461</v>
      </c>
      <c r="C1876" s="141" t="b">
        <v>1</v>
      </c>
      <c r="D1876" s="133">
        <v>44539.0</v>
      </c>
      <c r="E1876" s="128" t="str">
        <f t="shared" si="55"/>
        <v>#VALUE!</v>
      </c>
      <c r="F1876" s="128" t="str">
        <f t="shared" si="56"/>
        <v>#VALUE!</v>
      </c>
      <c r="G1876" s="128" t="str">
        <f t="shared" si="57"/>
        <v>#VALUE!</v>
      </c>
      <c r="H1876" s="128" t="str">
        <f t="shared" si="58"/>
        <v>#VALUE!</v>
      </c>
      <c r="I1876" s="128" t="str">
        <f t="shared" si="59"/>
        <v>#VALUE!</v>
      </c>
      <c r="J1876" s="128" t="str">
        <f t="shared" si="60"/>
        <v>#VALUE!</v>
      </c>
      <c r="K1876" s="128" t="str">
        <f t="shared" si="61"/>
        <v>#VALUE!</v>
      </c>
      <c r="L1876" s="128" t="str">
        <f t="shared" si="62"/>
        <v>#VALUE!</v>
      </c>
      <c r="M1876" s="128" t="str">
        <f t="shared" si="63"/>
        <v>#VALUE!</v>
      </c>
      <c r="N1876" s="128" t="str">
        <f t="shared" si="64"/>
        <v>#VALUE!</v>
      </c>
      <c r="O1876" s="128" t="str">
        <f t="shared" si="65"/>
        <v>#VALUE!</v>
      </c>
      <c r="P1876" s="4" t="str">
        <f t="shared" si="12"/>
        <v>NO RX</v>
      </c>
      <c r="Q1876" s="4" t="b">
        <v>0</v>
      </c>
      <c r="R1876" s="4" t="str">
        <f t="shared" si="54"/>
        <v>LOW</v>
      </c>
      <c r="S1876" s="3"/>
      <c r="T1876" s="136">
        <f t="shared" si="66"/>
        <v>44539</v>
      </c>
      <c r="U1876" s="4" t="str">
        <f t="shared" si="15"/>
        <v>DUE COMM</v>
      </c>
      <c r="V1876" s="4" t="str">
        <f t="shared" si="16"/>
        <v> </v>
      </c>
      <c r="W1876" s="123"/>
      <c r="X1876" s="123"/>
      <c r="Y1876" s="123"/>
      <c r="Z1876" s="123"/>
      <c r="AA1876" s="123"/>
      <c r="AB1876" s="123"/>
      <c r="AC1876" s="123"/>
      <c r="AD1876" s="123"/>
      <c r="AE1876" s="123"/>
    </row>
    <row r="1877">
      <c r="A1877" s="130">
        <v>15933.0</v>
      </c>
      <c r="B1877" s="134" t="s">
        <v>6512</v>
      </c>
      <c r="C1877" s="141" t="b">
        <v>1</v>
      </c>
      <c r="D1877" s="133">
        <v>44421.0</v>
      </c>
      <c r="E1877" s="128" t="str">
        <f t="shared" si="55"/>
        <v>#VALUE!</v>
      </c>
      <c r="F1877" s="128" t="str">
        <f t="shared" si="56"/>
        <v>#VALUE!</v>
      </c>
      <c r="G1877" s="128" t="str">
        <f t="shared" si="57"/>
        <v>#VALUE!</v>
      </c>
      <c r="H1877" s="128" t="str">
        <f t="shared" si="58"/>
        <v>#VALUE!</v>
      </c>
      <c r="I1877" s="128" t="str">
        <f t="shared" si="59"/>
        <v>#VALUE!</v>
      </c>
      <c r="J1877" s="128" t="str">
        <f t="shared" si="60"/>
        <v>#VALUE!</v>
      </c>
      <c r="K1877" s="128" t="str">
        <f t="shared" si="61"/>
        <v>#VALUE!</v>
      </c>
      <c r="L1877" s="128" t="str">
        <f t="shared" si="62"/>
        <v>#VALUE!</v>
      </c>
      <c r="M1877" s="134" t="str">
        <f t="shared" si="63"/>
        <v>OPI RX</v>
      </c>
      <c r="N1877" s="128" t="str">
        <f t="shared" si="64"/>
        <v>#VALUE!</v>
      </c>
      <c r="O1877" s="128" t="str">
        <f t="shared" si="65"/>
        <v>#VALUE!</v>
      </c>
      <c r="P1877" s="135" t="str">
        <f t="shared" si="12"/>
        <v>OPIOIDS</v>
      </c>
      <c r="Q1877" s="4" t="b">
        <v>0</v>
      </c>
      <c r="R1877" s="4" t="str">
        <f t="shared" si="54"/>
        <v>LOW</v>
      </c>
      <c r="S1877" s="3"/>
      <c r="T1877" s="136">
        <f t="shared" si="66"/>
        <v>44421</v>
      </c>
      <c r="U1877" s="4" t="str">
        <f t="shared" si="15"/>
        <v>DUE COMM</v>
      </c>
      <c r="V1877" s="4" t="str">
        <f t="shared" si="16"/>
        <v> </v>
      </c>
      <c r="W1877" s="123"/>
      <c r="X1877" s="123"/>
      <c r="Y1877" s="123"/>
      <c r="Z1877" s="123"/>
      <c r="AA1877" s="123"/>
      <c r="AB1877" s="123"/>
      <c r="AC1877" s="123"/>
      <c r="AD1877" s="123"/>
      <c r="AE1877" s="123"/>
    </row>
    <row r="1878">
      <c r="A1878" s="130">
        <v>15938.0</v>
      </c>
      <c r="B1878" s="134" t="s">
        <v>6461</v>
      </c>
      <c r="C1878" s="141" t="b">
        <v>1</v>
      </c>
      <c r="D1878" s="133">
        <v>44421.0</v>
      </c>
      <c r="E1878" s="128" t="str">
        <f t="shared" si="55"/>
        <v>#VALUE!</v>
      </c>
      <c r="F1878" s="128" t="str">
        <f t="shared" si="56"/>
        <v>#VALUE!</v>
      </c>
      <c r="G1878" s="128" t="str">
        <f t="shared" si="57"/>
        <v>#VALUE!</v>
      </c>
      <c r="H1878" s="128" t="str">
        <f t="shared" si="58"/>
        <v>#VALUE!</v>
      </c>
      <c r="I1878" s="128" t="str">
        <f t="shared" si="59"/>
        <v>#VALUE!</v>
      </c>
      <c r="J1878" s="128" t="str">
        <f t="shared" si="60"/>
        <v>#VALUE!</v>
      </c>
      <c r="K1878" s="128" t="str">
        <f t="shared" si="61"/>
        <v>#VALUE!</v>
      </c>
      <c r="L1878" s="128" t="str">
        <f t="shared" si="62"/>
        <v>#VALUE!</v>
      </c>
      <c r="M1878" s="128" t="str">
        <f t="shared" si="63"/>
        <v>#VALUE!</v>
      </c>
      <c r="N1878" s="128" t="str">
        <f t="shared" si="64"/>
        <v>#VALUE!</v>
      </c>
      <c r="O1878" s="128" t="str">
        <f t="shared" si="65"/>
        <v>#VALUE!</v>
      </c>
      <c r="P1878" s="4" t="str">
        <f t="shared" si="12"/>
        <v>NO RX</v>
      </c>
      <c r="Q1878" s="4" t="b">
        <v>0</v>
      </c>
      <c r="R1878" s="4" t="str">
        <f t="shared" si="54"/>
        <v>LOW</v>
      </c>
      <c r="S1878" s="3"/>
      <c r="T1878" s="136">
        <f t="shared" si="66"/>
        <v>44421</v>
      </c>
      <c r="U1878" s="4" t="str">
        <f t="shared" si="15"/>
        <v>DUE COMM</v>
      </c>
      <c r="V1878" s="4" t="str">
        <f t="shared" si="16"/>
        <v> </v>
      </c>
      <c r="W1878" s="123"/>
      <c r="X1878" s="123"/>
      <c r="Y1878" s="123"/>
      <c r="Z1878" s="123"/>
      <c r="AA1878" s="123"/>
      <c r="AB1878" s="123"/>
      <c r="AC1878" s="123"/>
      <c r="AD1878" s="123"/>
      <c r="AE1878" s="123"/>
    </row>
    <row r="1879">
      <c r="A1879" s="130">
        <v>15939.0</v>
      </c>
      <c r="B1879" s="131" t="s">
        <v>6476</v>
      </c>
      <c r="C1879" s="141" t="b">
        <v>1</v>
      </c>
      <c r="D1879" s="133">
        <v>44557.0</v>
      </c>
      <c r="E1879" s="128" t="str">
        <f t="shared" si="55"/>
        <v>#VALUE!</v>
      </c>
      <c r="F1879" s="128" t="str">
        <f t="shared" si="56"/>
        <v>#VALUE!</v>
      </c>
      <c r="G1879" s="134" t="str">
        <f t="shared" si="57"/>
        <v>OPI RX</v>
      </c>
      <c r="H1879" s="128" t="str">
        <f t="shared" si="58"/>
        <v>#VALUE!</v>
      </c>
      <c r="I1879" s="128" t="str">
        <f t="shared" si="59"/>
        <v>#VALUE!</v>
      </c>
      <c r="J1879" s="128" t="str">
        <f t="shared" si="60"/>
        <v>#VALUE!</v>
      </c>
      <c r="K1879" s="128" t="str">
        <f t="shared" si="61"/>
        <v>#VALUE!</v>
      </c>
      <c r="L1879" s="128" t="str">
        <f t="shared" si="62"/>
        <v>#VALUE!</v>
      </c>
      <c r="M1879" s="128" t="str">
        <f t="shared" si="63"/>
        <v>#VALUE!</v>
      </c>
      <c r="N1879" s="128" t="str">
        <f t="shared" si="64"/>
        <v>#VALUE!</v>
      </c>
      <c r="O1879" s="128" t="str">
        <f t="shared" si="65"/>
        <v>#VALUE!</v>
      </c>
      <c r="P1879" s="135" t="str">
        <f t="shared" si="12"/>
        <v>OPIOIDS</v>
      </c>
      <c r="Q1879" s="4" t="b">
        <v>0</v>
      </c>
      <c r="R1879" s="4" t="str">
        <f t="shared" si="54"/>
        <v>LOW</v>
      </c>
      <c r="S1879" s="3">
        <v>44417.0</v>
      </c>
      <c r="T1879" s="136">
        <f t="shared" si="66"/>
        <v>44557</v>
      </c>
      <c r="U1879" s="4" t="str">
        <f t="shared" si="15"/>
        <v> </v>
      </c>
      <c r="V1879" s="4" t="str">
        <f t="shared" si="16"/>
        <v> </v>
      </c>
      <c r="W1879" s="123"/>
      <c r="X1879" s="123"/>
      <c r="Y1879" s="123"/>
      <c r="Z1879" s="123"/>
      <c r="AA1879" s="123"/>
      <c r="AB1879" s="123"/>
      <c r="AC1879" s="123"/>
      <c r="AD1879" s="123"/>
      <c r="AE1879" s="123"/>
    </row>
    <row r="1880">
      <c r="A1880" s="130">
        <v>15941.0</v>
      </c>
      <c r="B1880" s="131" t="s">
        <v>6485</v>
      </c>
      <c r="C1880" s="141" t="b">
        <v>1</v>
      </c>
      <c r="D1880" s="133">
        <v>44480.0</v>
      </c>
      <c r="E1880" s="128" t="str">
        <f t="shared" si="55"/>
        <v>#VALUE!</v>
      </c>
      <c r="F1880" s="128" t="str">
        <f t="shared" si="56"/>
        <v>#VALUE!</v>
      </c>
      <c r="G1880" s="134" t="str">
        <f t="shared" si="57"/>
        <v>OPI RX</v>
      </c>
      <c r="H1880" s="128" t="str">
        <f t="shared" si="58"/>
        <v>#VALUE!</v>
      </c>
      <c r="I1880" s="128" t="str">
        <f t="shared" si="59"/>
        <v>#VALUE!</v>
      </c>
      <c r="J1880" s="128" t="str">
        <f t="shared" si="60"/>
        <v>#VALUE!</v>
      </c>
      <c r="K1880" s="128" t="str">
        <f t="shared" si="61"/>
        <v>#VALUE!</v>
      </c>
      <c r="L1880" s="128" t="str">
        <f t="shared" si="62"/>
        <v>#VALUE!</v>
      </c>
      <c r="M1880" s="128" t="str">
        <f t="shared" si="63"/>
        <v>#VALUE!</v>
      </c>
      <c r="N1880" s="128" t="str">
        <f t="shared" si="64"/>
        <v>#VALUE!</v>
      </c>
      <c r="O1880" s="128" t="str">
        <f t="shared" si="65"/>
        <v>#VALUE!</v>
      </c>
      <c r="P1880" s="135" t="str">
        <f t="shared" si="12"/>
        <v>OPIOIDS</v>
      </c>
      <c r="Q1880" s="4" t="b">
        <v>1</v>
      </c>
      <c r="R1880" s="135" t="str">
        <f t="shared" si="54"/>
        <v>HIGH</v>
      </c>
      <c r="S1880" s="3">
        <v>44411.0</v>
      </c>
      <c r="T1880" s="136">
        <f t="shared" si="66"/>
        <v>44480</v>
      </c>
      <c r="U1880" s="4" t="str">
        <f t="shared" si="15"/>
        <v> </v>
      </c>
      <c r="V1880" s="4" t="str">
        <f t="shared" si="16"/>
        <v> </v>
      </c>
      <c r="W1880" s="123"/>
      <c r="X1880" s="123"/>
      <c r="Y1880" s="123"/>
      <c r="Z1880" s="123"/>
      <c r="AA1880" s="123"/>
      <c r="AB1880" s="123"/>
      <c r="AC1880" s="123"/>
      <c r="AD1880" s="123"/>
      <c r="AE1880" s="123"/>
    </row>
    <row r="1881">
      <c r="A1881" s="151">
        <v>15945.0</v>
      </c>
      <c r="B1881" s="134" t="s">
        <v>6483</v>
      </c>
      <c r="C1881" s="141" t="b">
        <v>1</v>
      </c>
      <c r="D1881" s="133">
        <v>44405.0</v>
      </c>
      <c r="E1881" s="128" t="str">
        <f t="shared" si="55"/>
        <v>#VALUE!</v>
      </c>
      <c r="F1881" s="128" t="str">
        <f t="shared" si="56"/>
        <v>#VALUE!</v>
      </c>
      <c r="G1881" s="128" t="str">
        <f t="shared" si="57"/>
        <v>#VALUE!</v>
      </c>
      <c r="H1881" s="128" t="str">
        <f t="shared" si="58"/>
        <v>#VALUE!</v>
      </c>
      <c r="I1881" s="128" t="str">
        <f t="shared" si="59"/>
        <v>#VALUE!</v>
      </c>
      <c r="J1881" s="128" t="str">
        <f t="shared" si="60"/>
        <v>#VALUE!</v>
      </c>
      <c r="K1881" s="128" t="str">
        <f t="shared" si="61"/>
        <v>#VALUE!</v>
      </c>
      <c r="L1881" s="128" t="str">
        <f t="shared" si="62"/>
        <v>#VALUE!</v>
      </c>
      <c r="M1881" s="128" t="str">
        <f t="shared" si="63"/>
        <v>#VALUE!</v>
      </c>
      <c r="N1881" s="128" t="str">
        <f t="shared" si="64"/>
        <v>#VALUE!</v>
      </c>
      <c r="O1881" s="128" t="str">
        <f t="shared" si="65"/>
        <v>#VALUE!</v>
      </c>
      <c r="P1881" s="4" t="str">
        <f t="shared" si="12"/>
        <v>NO RX</v>
      </c>
      <c r="Q1881" s="2" t="b">
        <v>0</v>
      </c>
      <c r="R1881" s="4" t="str">
        <f t="shared" si="54"/>
        <v>LOW</v>
      </c>
      <c r="S1881" s="3"/>
      <c r="T1881" s="136">
        <f t="shared" si="66"/>
        <v>44405</v>
      </c>
      <c r="U1881" s="4" t="str">
        <f t="shared" si="15"/>
        <v>DUE COMM</v>
      </c>
      <c r="V1881" s="4" t="str">
        <f t="shared" si="16"/>
        <v> </v>
      </c>
      <c r="W1881" s="123"/>
      <c r="X1881" s="123"/>
      <c r="Y1881" s="123"/>
      <c r="Z1881" s="123"/>
      <c r="AA1881" s="123"/>
      <c r="AB1881" s="123"/>
      <c r="AC1881" s="123"/>
      <c r="AD1881" s="123"/>
      <c r="AE1881" s="123"/>
    </row>
    <row r="1882">
      <c r="A1882" s="130">
        <v>15949.0</v>
      </c>
      <c r="B1882" s="131" t="s">
        <v>7041</v>
      </c>
      <c r="C1882" s="141" t="b">
        <v>1</v>
      </c>
      <c r="D1882" s="133">
        <v>44420.0</v>
      </c>
      <c r="E1882" s="134" t="str">
        <f t="shared" si="55"/>
        <v>OPI RX</v>
      </c>
      <c r="F1882" s="128" t="str">
        <f t="shared" si="56"/>
        <v>#VALUE!</v>
      </c>
      <c r="G1882" s="128" t="str">
        <f t="shared" si="57"/>
        <v>#VALUE!</v>
      </c>
      <c r="H1882" s="128" t="str">
        <f t="shared" si="58"/>
        <v>#VALUE!</v>
      </c>
      <c r="I1882" s="128" t="str">
        <f t="shared" si="59"/>
        <v>#VALUE!</v>
      </c>
      <c r="J1882" s="128" t="str">
        <f t="shared" si="60"/>
        <v>#VALUE!</v>
      </c>
      <c r="K1882" s="128" t="str">
        <f t="shared" si="61"/>
        <v>#VALUE!</v>
      </c>
      <c r="L1882" s="128" t="str">
        <f t="shared" si="62"/>
        <v>#VALUE!</v>
      </c>
      <c r="M1882" s="128" t="str">
        <f t="shared" si="63"/>
        <v>#VALUE!</v>
      </c>
      <c r="N1882" s="128" t="str">
        <f t="shared" si="64"/>
        <v>#VALUE!</v>
      </c>
      <c r="O1882" s="128" t="str">
        <f t="shared" si="65"/>
        <v>#VALUE!</v>
      </c>
      <c r="P1882" s="135" t="str">
        <f t="shared" si="12"/>
        <v>OPIOIDS</v>
      </c>
      <c r="Q1882" s="4" t="b">
        <v>0</v>
      </c>
      <c r="R1882" s="4" t="str">
        <f t="shared" si="54"/>
        <v>LOW</v>
      </c>
      <c r="S1882" s="3"/>
      <c r="T1882" s="136">
        <f t="shared" si="66"/>
        <v>44420</v>
      </c>
      <c r="U1882" s="4" t="str">
        <f t="shared" si="15"/>
        <v>DUE COMM</v>
      </c>
      <c r="V1882" s="4" t="str">
        <f t="shared" si="16"/>
        <v> </v>
      </c>
      <c r="W1882" s="123"/>
      <c r="X1882" s="123"/>
      <c r="Y1882" s="123"/>
      <c r="Z1882" s="123"/>
      <c r="AA1882" s="123"/>
      <c r="AB1882" s="123"/>
      <c r="AC1882" s="123"/>
      <c r="AD1882" s="123"/>
      <c r="AE1882" s="123"/>
    </row>
    <row r="1883">
      <c r="A1883" s="130">
        <v>15950.0</v>
      </c>
      <c r="B1883" s="131" t="s">
        <v>6483</v>
      </c>
      <c r="C1883" s="141" t="b">
        <v>1</v>
      </c>
      <c r="D1883" s="133">
        <v>44432.0</v>
      </c>
      <c r="E1883" s="128" t="str">
        <f t="shared" si="55"/>
        <v>#VALUE!</v>
      </c>
      <c r="F1883" s="128" t="str">
        <f t="shared" si="56"/>
        <v>#VALUE!</v>
      </c>
      <c r="G1883" s="128" t="str">
        <f t="shared" si="57"/>
        <v>#VALUE!</v>
      </c>
      <c r="H1883" s="128" t="str">
        <f t="shared" si="58"/>
        <v>#VALUE!</v>
      </c>
      <c r="I1883" s="128" t="str">
        <f t="shared" si="59"/>
        <v>#VALUE!</v>
      </c>
      <c r="J1883" s="128" t="str">
        <f t="shared" si="60"/>
        <v>#VALUE!</v>
      </c>
      <c r="K1883" s="128" t="str">
        <f t="shared" si="61"/>
        <v>#VALUE!</v>
      </c>
      <c r="L1883" s="128" t="str">
        <f t="shared" si="62"/>
        <v>#VALUE!</v>
      </c>
      <c r="M1883" s="128" t="str">
        <f t="shared" si="63"/>
        <v>#VALUE!</v>
      </c>
      <c r="N1883" s="128" t="str">
        <f t="shared" si="64"/>
        <v>#VALUE!</v>
      </c>
      <c r="O1883" s="128" t="str">
        <f t="shared" si="65"/>
        <v>#VALUE!</v>
      </c>
      <c r="P1883" s="4" t="str">
        <f t="shared" si="12"/>
        <v>NO RX</v>
      </c>
      <c r="Q1883" s="4" t="b">
        <v>0</v>
      </c>
      <c r="R1883" s="4" t="str">
        <f t="shared" si="54"/>
        <v>LOW</v>
      </c>
      <c r="S1883" s="3"/>
      <c r="T1883" s="136">
        <f t="shared" si="66"/>
        <v>44432</v>
      </c>
      <c r="U1883" s="4" t="str">
        <f t="shared" si="15"/>
        <v>DUE COMM</v>
      </c>
      <c r="V1883" s="4" t="str">
        <f t="shared" si="16"/>
        <v> </v>
      </c>
      <c r="W1883" s="123"/>
      <c r="X1883" s="123"/>
      <c r="Y1883" s="123"/>
      <c r="Z1883" s="123"/>
      <c r="AA1883" s="123"/>
      <c r="AB1883" s="123"/>
      <c r="AC1883" s="123"/>
      <c r="AD1883" s="123"/>
      <c r="AE1883" s="123"/>
    </row>
    <row r="1884">
      <c r="A1884" s="130">
        <v>15955.0</v>
      </c>
      <c r="B1884" s="131" t="s">
        <v>6477</v>
      </c>
      <c r="C1884" s="141" t="b">
        <v>1</v>
      </c>
      <c r="D1884" s="133">
        <v>44519.0</v>
      </c>
      <c r="E1884" s="128" t="str">
        <f t="shared" si="55"/>
        <v>#VALUE!</v>
      </c>
      <c r="F1884" s="128" t="str">
        <f t="shared" si="56"/>
        <v>#VALUE!</v>
      </c>
      <c r="G1884" s="128" t="str">
        <f t="shared" si="57"/>
        <v>#VALUE!</v>
      </c>
      <c r="H1884" s="128" t="str">
        <f t="shared" si="58"/>
        <v>#VALUE!</v>
      </c>
      <c r="I1884" s="128" t="str">
        <f t="shared" si="59"/>
        <v>#VALUE!</v>
      </c>
      <c r="J1884" s="128" t="str">
        <f t="shared" si="60"/>
        <v>#VALUE!</v>
      </c>
      <c r="K1884" s="128" t="str">
        <f t="shared" si="61"/>
        <v>#VALUE!</v>
      </c>
      <c r="L1884" s="128" t="str">
        <f t="shared" si="62"/>
        <v>#VALUE!</v>
      </c>
      <c r="M1884" s="128" t="str">
        <f t="shared" si="63"/>
        <v>#VALUE!</v>
      </c>
      <c r="N1884" s="128" t="str">
        <f t="shared" si="64"/>
        <v>#VALUE!</v>
      </c>
      <c r="O1884" s="128" t="str">
        <f t="shared" si="65"/>
        <v>#VALUE!</v>
      </c>
      <c r="P1884" s="4" t="str">
        <f t="shared" si="12"/>
        <v>NO RX</v>
      </c>
      <c r="Q1884" s="4" t="b">
        <v>0</v>
      </c>
      <c r="R1884" s="4" t="str">
        <f t="shared" si="54"/>
        <v>LOW</v>
      </c>
      <c r="S1884" s="3">
        <v>44389.0</v>
      </c>
      <c r="T1884" s="136">
        <f t="shared" si="66"/>
        <v>44519</v>
      </c>
      <c r="U1884" s="4" t="str">
        <f t="shared" si="15"/>
        <v> </v>
      </c>
      <c r="V1884" s="4" t="str">
        <f t="shared" si="16"/>
        <v> </v>
      </c>
      <c r="W1884" s="123"/>
      <c r="X1884" s="123"/>
      <c r="Y1884" s="123"/>
      <c r="Z1884" s="123"/>
      <c r="AA1884" s="123"/>
      <c r="AB1884" s="123"/>
      <c r="AC1884" s="123"/>
      <c r="AD1884" s="123"/>
      <c r="AE1884" s="123"/>
    </row>
    <row r="1885">
      <c r="A1885" s="130">
        <v>15957.0</v>
      </c>
      <c r="B1885" s="131" t="s">
        <v>7042</v>
      </c>
      <c r="C1885" s="141" t="b">
        <v>1</v>
      </c>
      <c r="D1885" s="133">
        <v>44559.0</v>
      </c>
      <c r="E1885" s="128" t="str">
        <f t="shared" si="55"/>
        <v>#VALUE!</v>
      </c>
      <c r="F1885" s="128" t="str">
        <f t="shared" si="56"/>
        <v>#VALUE!</v>
      </c>
      <c r="G1885" s="128" t="str">
        <f t="shared" si="57"/>
        <v>#VALUE!</v>
      </c>
      <c r="H1885" s="134" t="str">
        <f t="shared" si="58"/>
        <v>OPI RX</v>
      </c>
      <c r="I1885" s="128" t="str">
        <f t="shared" si="59"/>
        <v>#VALUE!</v>
      </c>
      <c r="J1885" s="128" t="str">
        <f t="shared" si="60"/>
        <v>#VALUE!</v>
      </c>
      <c r="K1885" s="128" t="str">
        <f t="shared" si="61"/>
        <v>#VALUE!</v>
      </c>
      <c r="L1885" s="128" t="str">
        <f t="shared" si="62"/>
        <v>#VALUE!</v>
      </c>
      <c r="M1885" s="128" t="str">
        <f t="shared" si="63"/>
        <v>#VALUE!</v>
      </c>
      <c r="N1885" s="128" t="str">
        <f t="shared" si="64"/>
        <v>#VALUE!</v>
      </c>
      <c r="O1885" s="128" t="str">
        <f t="shared" si="65"/>
        <v>#VALUE!</v>
      </c>
      <c r="P1885" s="135" t="str">
        <f t="shared" si="12"/>
        <v>OPIOIDS</v>
      </c>
      <c r="Q1885" s="4" t="b">
        <v>1</v>
      </c>
      <c r="R1885" s="135" t="str">
        <f t="shared" si="54"/>
        <v>HIGH</v>
      </c>
      <c r="S1885" s="3">
        <v>44417.0</v>
      </c>
      <c r="T1885" s="136">
        <f t="shared" si="66"/>
        <v>44559</v>
      </c>
      <c r="U1885" s="4" t="str">
        <f t="shared" si="15"/>
        <v> </v>
      </c>
      <c r="V1885" s="4" t="str">
        <f t="shared" si="16"/>
        <v> </v>
      </c>
      <c r="W1885" s="123"/>
      <c r="X1885" s="123"/>
      <c r="Y1885" s="123"/>
      <c r="Z1885" s="123"/>
      <c r="AA1885" s="123"/>
      <c r="AB1885" s="123"/>
      <c r="AC1885" s="123"/>
      <c r="AD1885" s="123"/>
      <c r="AE1885" s="123"/>
    </row>
    <row r="1886">
      <c r="A1886" s="130">
        <v>15958.0</v>
      </c>
      <c r="B1886" s="131" t="s">
        <v>6982</v>
      </c>
      <c r="C1886" s="141" t="b">
        <v>1</v>
      </c>
      <c r="D1886" s="133">
        <v>44393.0</v>
      </c>
      <c r="E1886" s="128" t="str">
        <f t="shared" si="55"/>
        <v>#VALUE!</v>
      </c>
      <c r="F1886" s="128" t="str">
        <f t="shared" si="56"/>
        <v>#VALUE!</v>
      </c>
      <c r="G1886" s="128" t="str">
        <f t="shared" si="57"/>
        <v>#VALUE!</v>
      </c>
      <c r="H1886" s="128" t="str">
        <f t="shared" si="58"/>
        <v>#VALUE!</v>
      </c>
      <c r="I1886" s="128" t="str">
        <f t="shared" si="59"/>
        <v>#VALUE!</v>
      </c>
      <c r="J1886" s="128" t="str">
        <f t="shared" si="60"/>
        <v>#VALUE!</v>
      </c>
      <c r="K1886" s="128" t="str">
        <f t="shared" si="61"/>
        <v>#VALUE!</v>
      </c>
      <c r="L1886" s="128" t="str">
        <f t="shared" si="62"/>
        <v>#VALUE!</v>
      </c>
      <c r="M1886" s="128" t="str">
        <f t="shared" si="63"/>
        <v>#VALUE!</v>
      </c>
      <c r="N1886" s="128" t="str">
        <f t="shared" si="64"/>
        <v>#VALUE!</v>
      </c>
      <c r="O1886" s="128" t="str">
        <f t="shared" si="65"/>
        <v>#VALUE!</v>
      </c>
      <c r="P1886" s="4" t="str">
        <f t="shared" si="12"/>
        <v>NO RX</v>
      </c>
      <c r="Q1886" s="4" t="b">
        <v>0</v>
      </c>
      <c r="R1886" s="4" t="str">
        <f t="shared" si="54"/>
        <v>LOW</v>
      </c>
      <c r="S1886" s="3"/>
      <c r="T1886" s="136">
        <f t="shared" si="66"/>
        <v>44393</v>
      </c>
      <c r="U1886" s="4" t="str">
        <f t="shared" si="15"/>
        <v>DUE COMM</v>
      </c>
      <c r="V1886" s="4" t="str">
        <f t="shared" si="16"/>
        <v> </v>
      </c>
      <c r="W1886" s="123"/>
      <c r="X1886" s="123"/>
      <c r="Y1886" s="123"/>
      <c r="Z1886" s="123"/>
      <c r="AA1886" s="123"/>
      <c r="AB1886" s="123"/>
      <c r="AC1886" s="123"/>
      <c r="AD1886" s="123"/>
      <c r="AE1886" s="123"/>
    </row>
    <row r="1887">
      <c r="A1887" s="130">
        <v>15962.0</v>
      </c>
      <c r="B1887" s="131" t="s">
        <v>6520</v>
      </c>
      <c r="C1887" s="141" t="b">
        <v>1</v>
      </c>
      <c r="D1887" s="133">
        <v>44489.0</v>
      </c>
      <c r="E1887" s="128" t="str">
        <f t="shared" si="55"/>
        <v>#VALUE!</v>
      </c>
      <c r="F1887" s="134" t="str">
        <f t="shared" si="56"/>
        <v>OPI RX</v>
      </c>
      <c r="G1887" s="128" t="str">
        <f t="shared" si="57"/>
        <v>#VALUE!</v>
      </c>
      <c r="H1887" s="128" t="str">
        <f t="shared" si="58"/>
        <v>#VALUE!</v>
      </c>
      <c r="I1887" s="128" t="str">
        <f t="shared" si="59"/>
        <v>#VALUE!</v>
      </c>
      <c r="J1887" s="128" t="str">
        <f t="shared" si="60"/>
        <v>#VALUE!</v>
      </c>
      <c r="K1887" s="128" t="str">
        <f t="shared" si="61"/>
        <v>#VALUE!</v>
      </c>
      <c r="L1887" s="128" t="str">
        <f t="shared" si="62"/>
        <v>#VALUE!</v>
      </c>
      <c r="M1887" s="128" t="str">
        <f t="shared" si="63"/>
        <v>#VALUE!</v>
      </c>
      <c r="N1887" s="128" t="str">
        <f t="shared" si="64"/>
        <v>#VALUE!</v>
      </c>
      <c r="O1887" s="128" t="str">
        <f t="shared" si="65"/>
        <v>#VALUE!</v>
      </c>
      <c r="P1887" s="135" t="str">
        <f t="shared" si="12"/>
        <v>OPIOIDS</v>
      </c>
      <c r="Q1887" s="4" t="b">
        <v>1</v>
      </c>
      <c r="R1887" s="135" t="str">
        <f t="shared" si="54"/>
        <v>HIGH</v>
      </c>
      <c r="S1887" s="3">
        <v>44473.0</v>
      </c>
      <c r="T1887" s="136">
        <f t="shared" si="66"/>
        <v>44489</v>
      </c>
      <c r="U1887" s="4" t="str">
        <f t="shared" si="15"/>
        <v> </v>
      </c>
      <c r="V1887" s="4" t="str">
        <f t="shared" si="16"/>
        <v> </v>
      </c>
      <c r="W1887" s="123"/>
      <c r="X1887" s="123"/>
      <c r="Y1887" s="123"/>
      <c r="Z1887" s="123"/>
      <c r="AA1887" s="123"/>
      <c r="AB1887" s="123"/>
      <c r="AC1887" s="123"/>
      <c r="AD1887" s="123"/>
      <c r="AE1887" s="123"/>
    </row>
    <row r="1888">
      <c r="A1888" s="130">
        <v>15970.0</v>
      </c>
      <c r="B1888" s="131" t="s">
        <v>7043</v>
      </c>
      <c r="C1888" s="141" t="b">
        <v>1</v>
      </c>
      <c r="D1888" s="133">
        <v>44432.0</v>
      </c>
      <c r="E1888" s="128" t="str">
        <f t="shared" si="55"/>
        <v>#VALUE!</v>
      </c>
      <c r="F1888" s="128" t="str">
        <f t="shared" si="56"/>
        <v>#VALUE!</v>
      </c>
      <c r="G1888" s="128" t="str">
        <f t="shared" si="57"/>
        <v>#VALUE!</v>
      </c>
      <c r="H1888" s="134" t="str">
        <f t="shared" si="58"/>
        <v>OPI RX</v>
      </c>
      <c r="I1888" s="128" t="str">
        <f t="shared" si="59"/>
        <v>#VALUE!</v>
      </c>
      <c r="J1888" s="128" t="str">
        <f t="shared" si="60"/>
        <v>#VALUE!</v>
      </c>
      <c r="K1888" s="128" t="str">
        <f t="shared" si="61"/>
        <v>#VALUE!</v>
      </c>
      <c r="L1888" s="128" t="str">
        <f t="shared" si="62"/>
        <v>#VALUE!</v>
      </c>
      <c r="M1888" s="128" t="str">
        <f t="shared" si="63"/>
        <v>#VALUE!</v>
      </c>
      <c r="N1888" s="128" t="str">
        <f t="shared" si="64"/>
        <v>#VALUE!</v>
      </c>
      <c r="O1888" s="128" t="str">
        <f t="shared" si="65"/>
        <v>#VALUE!</v>
      </c>
      <c r="P1888" s="135" t="str">
        <f t="shared" si="12"/>
        <v>OPIOIDS</v>
      </c>
      <c r="Q1888" s="4" t="b">
        <v>0</v>
      </c>
      <c r="R1888" s="4" t="str">
        <f t="shared" si="54"/>
        <v>LOW</v>
      </c>
      <c r="S1888" s="3"/>
      <c r="T1888" s="136">
        <f t="shared" si="66"/>
        <v>44432</v>
      </c>
      <c r="U1888" s="4" t="str">
        <f t="shared" si="15"/>
        <v>DUE COMM</v>
      </c>
      <c r="V1888" s="4" t="str">
        <f t="shared" si="16"/>
        <v> </v>
      </c>
      <c r="W1888" s="123"/>
      <c r="X1888" s="123"/>
      <c r="Y1888" s="123"/>
      <c r="Z1888" s="123"/>
      <c r="AA1888" s="123"/>
      <c r="AB1888" s="123"/>
      <c r="AC1888" s="123"/>
      <c r="AD1888" s="123"/>
      <c r="AE1888" s="123"/>
    </row>
    <row r="1889">
      <c r="A1889" s="151">
        <v>15972.0</v>
      </c>
      <c r="B1889" s="134" t="s">
        <v>6973</v>
      </c>
      <c r="C1889" s="141" t="b">
        <v>1</v>
      </c>
      <c r="D1889" s="133">
        <v>44502.0</v>
      </c>
      <c r="E1889" s="128" t="str">
        <f t="shared" si="55"/>
        <v>#VALUE!</v>
      </c>
      <c r="F1889" s="134" t="str">
        <f t="shared" si="56"/>
        <v>OPI RX</v>
      </c>
      <c r="G1889" s="128" t="str">
        <f t="shared" si="57"/>
        <v>#VALUE!</v>
      </c>
      <c r="H1889" s="128" t="str">
        <f t="shared" si="58"/>
        <v>#VALUE!</v>
      </c>
      <c r="I1889" s="128" t="str">
        <f t="shared" si="59"/>
        <v>#VALUE!</v>
      </c>
      <c r="J1889" s="128" t="str">
        <f t="shared" si="60"/>
        <v>#VALUE!</v>
      </c>
      <c r="K1889" s="128" t="str">
        <f t="shared" si="61"/>
        <v>#VALUE!</v>
      </c>
      <c r="L1889" s="128" t="str">
        <f t="shared" si="62"/>
        <v>#VALUE!</v>
      </c>
      <c r="M1889" s="128" t="str">
        <f t="shared" si="63"/>
        <v>#VALUE!</v>
      </c>
      <c r="N1889" s="128" t="str">
        <f t="shared" si="64"/>
        <v>#VALUE!</v>
      </c>
      <c r="O1889" s="128" t="str">
        <f t="shared" si="65"/>
        <v>#VALUE!</v>
      </c>
      <c r="P1889" s="135" t="str">
        <f t="shared" si="12"/>
        <v>OPIOIDS</v>
      </c>
      <c r="Q1889" s="4" t="b">
        <v>1</v>
      </c>
      <c r="R1889" s="135" t="str">
        <f t="shared" si="54"/>
        <v>HIGH</v>
      </c>
      <c r="S1889" s="3">
        <v>44390.0</v>
      </c>
      <c r="T1889" s="136">
        <f t="shared" si="66"/>
        <v>44502</v>
      </c>
      <c r="U1889" s="4" t="str">
        <f t="shared" si="15"/>
        <v> </v>
      </c>
      <c r="V1889" s="4" t="str">
        <f t="shared" si="16"/>
        <v> </v>
      </c>
      <c r="W1889" s="123"/>
      <c r="X1889" s="123"/>
      <c r="Y1889" s="123"/>
      <c r="Z1889" s="123"/>
      <c r="AA1889" s="123"/>
      <c r="AB1889" s="123"/>
      <c r="AC1889" s="123"/>
      <c r="AD1889" s="123"/>
      <c r="AE1889" s="123"/>
    </row>
    <row r="1890">
      <c r="A1890" s="130">
        <v>15981.0</v>
      </c>
      <c r="B1890" s="134" t="s">
        <v>6512</v>
      </c>
      <c r="C1890" s="141" t="b">
        <v>1</v>
      </c>
      <c r="D1890" s="133">
        <v>44446.0</v>
      </c>
      <c r="E1890" s="128" t="str">
        <f t="shared" si="55"/>
        <v>#VALUE!</v>
      </c>
      <c r="F1890" s="128" t="str">
        <f t="shared" si="56"/>
        <v>#VALUE!</v>
      </c>
      <c r="G1890" s="128" t="str">
        <f t="shared" si="57"/>
        <v>#VALUE!</v>
      </c>
      <c r="H1890" s="128" t="str">
        <f t="shared" si="58"/>
        <v>#VALUE!</v>
      </c>
      <c r="I1890" s="128" t="str">
        <f t="shared" si="59"/>
        <v>#VALUE!</v>
      </c>
      <c r="J1890" s="128" t="str">
        <f t="shared" si="60"/>
        <v>#VALUE!</v>
      </c>
      <c r="K1890" s="128" t="str">
        <f t="shared" si="61"/>
        <v>#VALUE!</v>
      </c>
      <c r="L1890" s="128" t="str">
        <f t="shared" si="62"/>
        <v>#VALUE!</v>
      </c>
      <c r="M1890" s="134" t="str">
        <f t="shared" si="63"/>
        <v>OPI RX</v>
      </c>
      <c r="N1890" s="128" t="str">
        <f t="shared" si="64"/>
        <v>#VALUE!</v>
      </c>
      <c r="O1890" s="128" t="str">
        <f t="shared" si="65"/>
        <v>#VALUE!</v>
      </c>
      <c r="P1890" s="135" t="str">
        <f t="shared" si="12"/>
        <v>OPIOIDS</v>
      </c>
      <c r="Q1890" s="4" t="b">
        <v>0</v>
      </c>
      <c r="R1890" s="4" t="str">
        <f t="shared" si="54"/>
        <v>LOW</v>
      </c>
      <c r="S1890" s="3"/>
      <c r="T1890" s="136">
        <f t="shared" si="66"/>
        <v>44446</v>
      </c>
      <c r="U1890" s="4" t="str">
        <f t="shared" si="15"/>
        <v>DUE COMM</v>
      </c>
      <c r="V1890" s="4" t="str">
        <f t="shared" si="16"/>
        <v> </v>
      </c>
      <c r="W1890" s="123"/>
      <c r="X1890" s="123"/>
      <c r="Y1890" s="123"/>
      <c r="Z1890" s="123"/>
      <c r="AA1890" s="123"/>
      <c r="AB1890" s="123"/>
      <c r="AC1890" s="123"/>
      <c r="AD1890" s="123"/>
      <c r="AE1890" s="123"/>
    </row>
    <row r="1891">
      <c r="A1891" s="151">
        <v>15982.0</v>
      </c>
      <c r="B1891" s="134" t="s">
        <v>7044</v>
      </c>
      <c r="C1891" s="141" t="b">
        <v>1</v>
      </c>
      <c r="D1891" s="133">
        <v>44480.0</v>
      </c>
      <c r="E1891" s="128" t="str">
        <f t="shared" si="55"/>
        <v>#VALUE!</v>
      </c>
      <c r="F1891" s="134" t="str">
        <f t="shared" si="56"/>
        <v>OPI RX</v>
      </c>
      <c r="G1891" s="128" t="str">
        <f t="shared" si="57"/>
        <v>#VALUE!</v>
      </c>
      <c r="H1891" s="128" t="str">
        <f t="shared" si="58"/>
        <v>#VALUE!</v>
      </c>
      <c r="I1891" s="128" t="str">
        <f t="shared" si="59"/>
        <v>#VALUE!</v>
      </c>
      <c r="J1891" s="128" t="str">
        <f t="shared" si="60"/>
        <v>#VALUE!</v>
      </c>
      <c r="K1891" s="128" t="str">
        <f t="shared" si="61"/>
        <v>#VALUE!</v>
      </c>
      <c r="L1891" s="128" t="str">
        <f t="shared" si="62"/>
        <v>#VALUE!</v>
      </c>
      <c r="M1891" s="128" t="str">
        <f t="shared" si="63"/>
        <v>#VALUE!</v>
      </c>
      <c r="N1891" s="128" t="str">
        <f t="shared" si="64"/>
        <v>#VALUE!</v>
      </c>
      <c r="O1891" s="128" t="str">
        <f t="shared" si="65"/>
        <v>#VALUE!</v>
      </c>
      <c r="P1891" s="135" t="str">
        <f t="shared" si="12"/>
        <v>OPIOIDS</v>
      </c>
      <c r="Q1891" s="4" t="b">
        <v>0</v>
      </c>
      <c r="R1891" s="4" t="str">
        <f t="shared" si="54"/>
        <v>LOW</v>
      </c>
      <c r="S1891" s="3">
        <v>44373.0</v>
      </c>
      <c r="T1891" s="136">
        <f t="shared" si="66"/>
        <v>44480</v>
      </c>
      <c r="U1891" s="4" t="str">
        <f t="shared" si="15"/>
        <v> </v>
      </c>
      <c r="V1891" s="4" t="str">
        <f t="shared" si="16"/>
        <v> </v>
      </c>
      <c r="W1891" s="123"/>
      <c r="X1891" s="123"/>
      <c r="Y1891" s="123"/>
      <c r="Z1891" s="123"/>
      <c r="AA1891" s="123"/>
      <c r="AB1891" s="123"/>
      <c r="AC1891" s="123"/>
      <c r="AD1891" s="123"/>
      <c r="AE1891" s="123"/>
    </row>
    <row r="1892">
      <c r="A1892" s="130">
        <v>15984.0</v>
      </c>
      <c r="B1892" s="134" t="s">
        <v>6633</v>
      </c>
      <c r="C1892" s="141" t="b">
        <v>1</v>
      </c>
      <c r="D1892" s="133">
        <v>44559.0</v>
      </c>
      <c r="E1892" s="128" t="str">
        <f t="shared" si="55"/>
        <v>#VALUE!</v>
      </c>
      <c r="F1892" s="128" t="str">
        <f t="shared" si="56"/>
        <v>#VALUE!</v>
      </c>
      <c r="G1892" s="128" t="str">
        <f t="shared" si="57"/>
        <v>#VALUE!</v>
      </c>
      <c r="H1892" s="128" t="str">
        <f t="shared" si="58"/>
        <v>#VALUE!</v>
      </c>
      <c r="I1892" s="128" t="str">
        <f t="shared" si="59"/>
        <v>#VALUE!</v>
      </c>
      <c r="J1892" s="128" t="str">
        <f t="shared" si="60"/>
        <v>#VALUE!</v>
      </c>
      <c r="K1892" s="128" t="str">
        <f t="shared" si="61"/>
        <v>#VALUE!</v>
      </c>
      <c r="L1892" s="128" t="str">
        <f t="shared" si="62"/>
        <v>#VALUE!</v>
      </c>
      <c r="M1892" s="134" t="str">
        <f t="shared" si="63"/>
        <v>OPI RX</v>
      </c>
      <c r="N1892" s="128" t="str">
        <f t="shared" si="64"/>
        <v>#VALUE!</v>
      </c>
      <c r="O1892" s="128" t="str">
        <f t="shared" si="65"/>
        <v>#VALUE!</v>
      </c>
      <c r="P1892" s="135" t="str">
        <f t="shared" si="12"/>
        <v>OPIOIDS</v>
      </c>
      <c r="Q1892" s="4" t="b">
        <v>1</v>
      </c>
      <c r="R1892" s="135" t="str">
        <f t="shared" si="54"/>
        <v>HIGH</v>
      </c>
      <c r="S1892" s="3">
        <v>44410.0</v>
      </c>
      <c r="T1892" s="136">
        <f t="shared" si="66"/>
        <v>44559</v>
      </c>
      <c r="U1892" s="4" t="str">
        <f t="shared" si="15"/>
        <v> </v>
      </c>
      <c r="V1892" s="4" t="str">
        <f t="shared" si="16"/>
        <v> </v>
      </c>
      <c r="W1892" s="123"/>
      <c r="X1892" s="123"/>
      <c r="Y1892" s="123"/>
      <c r="Z1892" s="123"/>
      <c r="AA1892" s="123"/>
      <c r="AB1892" s="123"/>
      <c r="AC1892" s="123"/>
      <c r="AD1892" s="123"/>
      <c r="AE1892" s="123"/>
    </row>
    <row r="1893">
      <c r="A1893" s="130">
        <v>15985.0</v>
      </c>
      <c r="B1893" s="134" t="s">
        <v>7045</v>
      </c>
      <c r="C1893" s="141" t="b">
        <v>1</v>
      </c>
      <c r="D1893" s="133">
        <v>44441.0</v>
      </c>
      <c r="E1893" s="128" t="str">
        <f t="shared" si="55"/>
        <v>#VALUE!</v>
      </c>
      <c r="F1893" s="128" t="str">
        <f t="shared" si="56"/>
        <v>#VALUE!</v>
      </c>
      <c r="G1893" s="128" t="str">
        <f t="shared" si="57"/>
        <v>#VALUE!</v>
      </c>
      <c r="H1893" s="128" t="str">
        <f t="shared" si="58"/>
        <v>#VALUE!</v>
      </c>
      <c r="I1893" s="128" t="str">
        <f t="shared" si="59"/>
        <v>#VALUE!</v>
      </c>
      <c r="J1893" s="128" t="str">
        <f t="shared" si="60"/>
        <v>#VALUE!</v>
      </c>
      <c r="K1893" s="128" t="str">
        <f t="shared" si="61"/>
        <v>#VALUE!</v>
      </c>
      <c r="L1893" s="128" t="str">
        <f t="shared" si="62"/>
        <v>#VALUE!</v>
      </c>
      <c r="M1893" s="134" t="str">
        <f t="shared" si="63"/>
        <v>OPI RX</v>
      </c>
      <c r="N1893" s="128" t="str">
        <f t="shared" si="64"/>
        <v>#VALUE!</v>
      </c>
      <c r="O1893" s="128" t="str">
        <f t="shared" si="65"/>
        <v>#VALUE!</v>
      </c>
      <c r="P1893" s="135" t="str">
        <f t="shared" si="12"/>
        <v>OPIOIDS</v>
      </c>
      <c r="Q1893" s="4" t="b">
        <v>1</v>
      </c>
      <c r="R1893" s="135" t="str">
        <f t="shared" si="54"/>
        <v>HIGH</v>
      </c>
      <c r="S1893" s="3"/>
      <c r="T1893" s="136">
        <f t="shared" si="66"/>
        <v>44441</v>
      </c>
      <c r="U1893" s="4" t="str">
        <f t="shared" si="15"/>
        <v>DUE COMM</v>
      </c>
      <c r="V1893" s="4" t="str">
        <f t="shared" si="16"/>
        <v> </v>
      </c>
      <c r="W1893" s="123"/>
      <c r="X1893" s="123"/>
      <c r="Y1893" s="123"/>
      <c r="Z1893" s="123"/>
      <c r="AA1893" s="123"/>
      <c r="AB1893" s="123"/>
      <c r="AC1893" s="123"/>
      <c r="AD1893" s="123"/>
      <c r="AE1893" s="123"/>
    </row>
    <row r="1894">
      <c r="A1894" s="130">
        <v>15986.0</v>
      </c>
      <c r="B1894" s="131" t="s">
        <v>6461</v>
      </c>
      <c r="C1894" s="141" t="b">
        <v>1</v>
      </c>
      <c r="D1894" s="133">
        <v>44432.0</v>
      </c>
      <c r="E1894" s="128" t="str">
        <f t="shared" si="55"/>
        <v>#VALUE!</v>
      </c>
      <c r="F1894" s="128" t="str">
        <f t="shared" si="56"/>
        <v>#VALUE!</v>
      </c>
      <c r="G1894" s="128" t="str">
        <f t="shared" si="57"/>
        <v>#VALUE!</v>
      </c>
      <c r="H1894" s="128" t="str">
        <f t="shared" si="58"/>
        <v>#VALUE!</v>
      </c>
      <c r="I1894" s="128" t="str">
        <f t="shared" si="59"/>
        <v>#VALUE!</v>
      </c>
      <c r="J1894" s="128" t="str">
        <f t="shared" si="60"/>
        <v>#VALUE!</v>
      </c>
      <c r="K1894" s="128" t="str">
        <f t="shared" si="61"/>
        <v>#VALUE!</v>
      </c>
      <c r="L1894" s="128" t="str">
        <f t="shared" si="62"/>
        <v>#VALUE!</v>
      </c>
      <c r="M1894" s="128" t="str">
        <f t="shared" si="63"/>
        <v>#VALUE!</v>
      </c>
      <c r="N1894" s="128" t="str">
        <f t="shared" si="64"/>
        <v>#VALUE!</v>
      </c>
      <c r="O1894" s="128" t="str">
        <f t="shared" si="65"/>
        <v>#VALUE!</v>
      </c>
      <c r="P1894" s="4" t="str">
        <f t="shared" si="12"/>
        <v>NO RX</v>
      </c>
      <c r="Q1894" s="4" t="b">
        <v>0</v>
      </c>
      <c r="R1894" s="4" t="str">
        <f t="shared" si="54"/>
        <v>LOW</v>
      </c>
      <c r="S1894" s="3"/>
      <c r="T1894" s="136">
        <f t="shared" si="66"/>
        <v>44432</v>
      </c>
      <c r="U1894" s="4" t="str">
        <f t="shared" si="15"/>
        <v>DUE COMM</v>
      </c>
      <c r="V1894" s="4" t="str">
        <f t="shared" si="16"/>
        <v> </v>
      </c>
      <c r="W1894" s="123"/>
      <c r="X1894" s="123"/>
      <c r="Y1894" s="123"/>
      <c r="Z1894" s="123"/>
      <c r="AA1894" s="123"/>
      <c r="AB1894" s="123"/>
      <c r="AC1894" s="123"/>
      <c r="AD1894" s="123"/>
      <c r="AE1894" s="123"/>
    </row>
    <row r="1895">
      <c r="A1895" s="130">
        <v>15988.0</v>
      </c>
      <c r="B1895" s="131" t="s">
        <v>6463</v>
      </c>
      <c r="C1895" s="141" t="b">
        <v>1</v>
      </c>
      <c r="D1895" s="133">
        <v>44539.0</v>
      </c>
      <c r="E1895" s="128" t="str">
        <f t="shared" si="55"/>
        <v>#VALUE!</v>
      </c>
      <c r="F1895" s="134" t="str">
        <f t="shared" si="56"/>
        <v>OPI RX</v>
      </c>
      <c r="G1895" s="128" t="str">
        <f t="shared" si="57"/>
        <v>#VALUE!</v>
      </c>
      <c r="H1895" s="128" t="str">
        <f t="shared" si="58"/>
        <v>#VALUE!</v>
      </c>
      <c r="I1895" s="128" t="str">
        <f t="shared" si="59"/>
        <v>#VALUE!</v>
      </c>
      <c r="J1895" s="128" t="str">
        <f t="shared" si="60"/>
        <v>#VALUE!</v>
      </c>
      <c r="K1895" s="128" t="str">
        <f t="shared" si="61"/>
        <v>#VALUE!</v>
      </c>
      <c r="L1895" s="128" t="str">
        <f t="shared" si="62"/>
        <v>#VALUE!</v>
      </c>
      <c r="M1895" s="128" t="str">
        <f t="shared" si="63"/>
        <v>#VALUE!</v>
      </c>
      <c r="N1895" s="128" t="str">
        <f t="shared" si="64"/>
        <v>#VALUE!</v>
      </c>
      <c r="O1895" s="128" t="str">
        <f t="shared" si="65"/>
        <v>#VALUE!</v>
      </c>
      <c r="P1895" s="135" t="str">
        <f t="shared" si="12"/>
        <v>OPIOIDS</v>
      </c>
      <c r="Q1895" s="2" t="b">
        <v>0</v>
      </c>
      <c r="R1895" s="4" t="str">
        <f t="shared" si="54"/>
        <v>LOW</v>
      </c>
      <c r="S1895" s="3">
        <v>44418.0</v>
      </c>
      <c r="T1895" s="136">
        <f t="shared" si="66"/>
        <v>44539</v>
      </c>
      <c r="U1895" s="4" t="str">
        <f t="shared" si="15"/>
        <v> </v>
      </c>
      <c r="V1895" s="4" t="str">
        <f t="shared" si="16"/>
        <v> </v>
      </c>
      <c r="W1895" s="123"/>
      <c r="X1895" s="123"/>
      <c r="Y1895" s="123"/>
      <c r="Z1895" s="123"/>
      <c r="AA1895" s="123"/>
      <c r="AB1895" s="123"/>
      <c r="AC1895" s="123"/>
      <c r="AD1895" s="123"/>
      <c r="AE1895" s="123"/>
    </row>
    <row r="1896">
      <c r="A1896" s="130">
        <v>15989.0</v>
      </c>
      <c r="B1896" s="131" t="s">
        <v>7046</v>
      </c>
      <c r="C1896" s="141" t="b">
        <v>1</v>
      </c>
      <c r="D1896" s="133">
        <v>44399.0</v>
      </c>
      <c r="E1896" s="128" t="str">
        <f t="shared" si="55"/>
        <v>#VALUE!</v>
      </c>
      <c r="F1896" s="134" t="str">
        <f t="shared" si="56"/>
        <v>OPI RX</v>
      </c>
      <c r="G1896" s="128" t="str">
        <f t="shared" si="57"/>
        <v>#VALUE!</v>
      </c>
      <c r="H1896" s="134" t="str">
        <f t="shared" si="58"/>
        <v>OPI RX</v>
      </c>
      <c r="I1896" s="128" t="str">
        <f t="shared" si="59"/>
        <v>#VALUE!</v>
      </c>
      <c r="J1896" s="128" t="str">
        <f t="shared" si="60"/>
        <v>#VALUE!</v>
      </c>
      <c r="K1896" s="128" t="str">
        <f t="shared" si="61"/>
        <v>#VALUE!</v>
      </c>
      <c r="L1896" s="128" t="str">
        <f t="shared" si="62"/>
        <v>#VALUE!</v>
      </c>
      <c r="M1896" s="128" t="str">
        <f t="shared" si="63"/>
        <v>#VALUE!</v>
      </c>
      <c r="N1896" s="128" t="str">
        <f t="shared" si="64"/>
        <v>#VALUE!</v>
      </c>
      <c r="O1896" s="128" t="str">
        <f t="shared" si="65"/>
        <v>#VALUE!</v>
      </c>
      <c r="P1896" s="135" t="str">
        <f t="shared" si="12"/>
        <v>OPIOIDS</v>
      </c>
      <c r="Q1896" s="2" t="b">
        <v>1</v>
      </c>
      <c r="R1896" s="135" t="str">
        <f t="shared" si="54"/>
        <v>HIGH</v>
      </c>
      <c r="S1896" s="3"/>
      <c r="T1896" s="136">
        <f t="shared" si="66"/>
        <v>44399</v>
      </c>
      <c r="U1896" s="4" t="str">
        <f t="shared" si="15"/>
        <v>DUE COMM</v>
      </c>
      <c r="V1896" s="4" t="str">
        <f t="shared" si="16"/>
        <v> </v>
      </c>
      <c r="W1896" s="123"/>
      <c r="X1896" s="123"/>
      <c r="Y1896" s="123"/>
      <c r="Z1896" s="123"/>
      <c r="AA1896" s="123"/>
      <c r="AB1896" s="123"/>
      <c r="AC1896" s="123"/>
      <c r="AD1896" s="123"/>
      <c r="AE1896" s="123"/>
    </row>
    <row r="1897">
      <c r="A1897" s="130">
        <v>15992.0</v>
      </c>
      <c r="B1897" s="134" t="s">
        <v>6461</v>
      </c>
      <c r="C1897" s="141" t="b">
        <v>1</v>
      </c>
      <c r="D1897" s="133">
        <v>44384.0</v>
      </c>
      <c r="E1897" s="128" t="str">
        <f t="shared" si="55"/>
        <v>#VALUE!</v>
      </c>
      <c r="F1897" s="128" t="str">
        <f t="shared" si="56"/>
        <v>#VALUE!</v>
      </c>
      <c r="G1897" s="128" t="str">
        <f t="shared" si="57"/>
        <v>#VALUE!</v>
      </c>
      <c r="H1897" s="128" t="str">
        <f t="shared" si="58"/>
        <v>#VALUE!</v>
      </c>
      <c r="I1897" s="128" t="str">
        <f t="shared" si="59"/>
        <v>#VALUE!</v>
      </c>
      <c r="J1897" s="128" t="str">
        <f t="shared" si="60"/>
        <v>#VALUE!</v>
      </c>
      <c r="K1897" s="128" t="str">
        <f t="shared" si="61"/>
        <v>#VALUE!</v>
      </c>
      <c r="L1897" s="128" t="str">
        <f t="shared" si="62"/>
        <v>#VALUE!</v>
      </c>
      <c r="M1897" s="128" t="str">
        <f t="shared" si="63"/>
        <v>#VALUE!</v>
      </c>
      <c r="N1897" s="128" t="str">
        <f t="shared" si="64"/>
        <v>#VALUE!</v>
      </c>
      <c r="O1897" s="128" t="str">
        <f t="shared" si="65"/>
        <v>#VALUE!</v>
      </c>
      <c r="P1897" s="4" t="str">
        <f t="shared" si="12"/>
        <v>NO RX</v>
      </c>
      <c r="Q1897" s="4" t="b">
        <v>0</v>
      </c>
      <c r="R1897" s="4" t="str">
        <f t="shared" si="54"/>
        <v>LOW</v>
      </c>
      <c r="S1897" s="3"/>
      <c r="T1897" s="136">
        <f t="shared" si="66"/>
        <v>44384</v>
      </c>
      <c r="U1897" s="4" t="str">
        <f t="shared" si="15"/>
        <v>DUE COMM</v>
      </c>
      <c r="V1897" s="4" t="str">
        <f t="shared" si="16"/>
        <v> </v>
      </c>
      <c r="W1897" s="123"/>
      <c r="X1897" s="123"/>
      <c r="Y1897" s="123"/>
      <c r="Z1897" s="123"/>
      <c r="AA1897" s="123"/>
      <c r="AB1897" s="123"/>
      <c r="AC1897" s="123"/>
      <c r="AD1897" s="123"/>
      <c r="AE1897" s="123"/>
    </row>
    <row r="1898">
      <c r="A1898" s="130">
        <v>15995.0</v>
      </c>
      <c r="B1898" s="131" t="s">
        <v>7047</v>
      </c>
      <c r="C1898" s="141" t="b">
        <v>1</v>
      </c>
      <c r="D1898" s="133">
        <v>44432.0</v>
      </c>
      <c r="E1898" s="128" t="str">
        <f t="shared" si="55"/>
        <v>#VALUE!</v>
      </c>
      <c r="F1898" s="134" t="str">
        <f t="shared" si="56"/>
        <v>OPI RX</v>
      </c>
      <c r="G1898" s="128" t="str">
        <f t="shared" si="57"/>
        <v>#VALUE!</v>
      </c>
      <c r="H1898" s="128" t="str">
        <f t="shared" si="58"/>
        <v>#VALUE!</v>
      </c>
      <c r="I1898" s="128" t="str">
        <f t="shared" si="59"/>
        <v>#VALUE!</v>
      </c>
      <c r="J1898" s="128" t="str">
        <f t="shared" si="60"/>
        <v>#VALUE!</v>
      </c>
      <c r="K1898" s="134" t="str">
        <f t="shared" si="61"/>
        <v>OPI RX</v>
      </c>
      <c r="L1898" s="128" t="str">
        <f t="shared" si="62"/>
        <v>#VALUE!</v>
      </c>
      <c r="M1898" s="128" t="str">
        <f t="shared" si="63"/>
        <v>#VALUE!</v>
      </c>
      <c r="N1898" s="128" t="str">
        <f t="shared" si="64"/>
        <v>#VALUE!</v>
      </c>
      <c r="O1898" s="128" t="str">
        <f t="shared" si="65"/>
        <v>#VALUE!</v>
      </c>
      <c r="P1898" s="135" t="str">
        <f t="shared" si="12"/>
        <v>OPIOIDS</v>
      </c>
      <c r="Q1898" s="4" t="b">
        <v>1</v>
      </c>
      <c r="R1898" s="135" t="str">
        <f t="shared" si="54"/>
        <v>HIGH</v>
      </c>
      <c r="S1898" s="3"/>
      <c r="T1898" s="136">
        <f t="shared" si="66"/>
        <v>44432</v>
      </c>
      <c r="U1898" s="4" t="str">
        <f t="shared" si="15"/>
        <v>DUE COMM</v>
      </c>
      <c r="V1898" s="4" t="str">
        <f t="shared" si="16"/>
        <v> </v>
      </c>
      <c r="W1898" s="123"/>
      <c r="X1898" s="123"/>
      <c r="Y1898" s="123"/>
      <c r="Z1898" s="123"/>
      <c r="AA1898" s="123"/>
      <c r="AB1898" s="123"/>
      <c r="AC1898" s="123"/>
      <c r="AD1898" s="123"/>
      <c r="AE1898" s="123"/>
    </row>
    <row r="1899">
      <c r="A1899" s="130">
        <v>15998.0</v>
      </c>
      <c r="B1899" s="131" t="s">
        <v>6500</v>
      </c>
      <c r="C1899" s="141" t="b">
        <v>1</v>
      </c>
      <c r="D1899" s="133">
        <v>44432.0</v>
      </c>
      <c r="E1899" s="128" t="str">
        <f t="shared" si="55"/>
        <v>#VALUE!</v>
      </c>
      <c r="F1899" s="128" t="str">
        <f t="shared" si="56"/>
        <v>#VALUE!</v>
      </c>
      <c r="G1899" s="128" t="str">
        <f t="shared" si="57"/>
        <v>#VALUE!</v>
      </c>
      <c r="H1899" s="128" t="str">
        <f t="shared" si="58"/>
        <v>#VALUE!</v>
      </c>
      <c r="I1899" s="128" t="str">
        <f t="shared" si="59"/>
        <v>#VALUE!</v>
      </c>
      <c r="J1899" s="128" t="str">
        <f t="shared" si="60"/>
        <v>#VALUE!</v>
      </c>
      <c r="K1899" s="128" t="str">
        <f t="shared" si="61"/>
        <v>#VALUE!</v>
      </c>
      <c r="L1899" s="128" t="str">
        <f t="shared" si="62"/>
        <v>#VALUE!</v>
      </c>
      <c r="M1899" s="134" t="str">
        <f t="shared" si="63"/>
        <v>OPI RX</v>
      </c>
      <c r="N1899" s="128" t="str">
        <f t="shared" si="64"/>
        <v>#VALUE!</v>
      </c>
      <c r="O1899" s="128" t="str">
        <f t="shared" si="65"/>
        <v>#VALUE!</v>
      </c>
      <c r="P1899" s="135" t="str">
        <f t="shared" si="12"/>
        <v>OPIOIDS</v>
      </c>
      <c r="Q1899" s="2" t="b">
        <v>0</v>
      </c>
      <c r="R1899" s="4" t="str">
        <f t="shared" si="54"/>
        <v>LOW</v>
      </c>
      <c r="S1899" s="3"/>
      <c r="T1899" s="136">
        <f t="shared" si="66"/>
        <v>44432</v>
      </c>
      <c r="U1899" s="4" t="str">
        <f t="shared" si="15"/>
        <v>DUE COMM</v>
      </c>
      <c r="V1899" s="4" t="str">
        <f t="shared" si="16"/>
        <v> </v>
      </c>
      <c r="W1899" s="123"/>
      <c r="X1899" s="123"/>
      <c r="Y1899" s="123"/>
      <c r="Z1899" s="123"/>
      <c r="AA1899" s="123"/>
      <c r="AB1899" s="123"/>
      <c r="AC1899" s="123"/>
      <c r="AD1899" s="123"/>
      <c r="AE1899" s="123"/>
    </row>
    <row r="1900">
      <c r="A1900" s="130">
        <v>16000.0</v>
      </c>
      <c r="B1900" s="131" t="s">
        <v>7048</v>
      </c>
      <c r="C1900" s="141" t="b">
        <v>1</v>
      </c>
      <c r="D1900" s="133">
        <v>44454.0</v>
      </c>
      <c r="E1900" s="128" t="str">
        <f t="shared" si="55"/>
        <v>#VALUE!</v>
      </c>
      <c r="F1900" s="128" t="str">
        <f t="shared" si="56"/>
        <v>#VALUE!</v>
      </c>
      <c r="G1900" s="128" t="str">
        <f t="shared" si="57"/>
        <v>#VALUE!</v>
      </c>
      <c r="H1900" s="128" t="str">
        <f t="shared" si="58"/>
        <v>#VALUE!</v>
      </c>
      <c r="I1900" s="128" t="str">
        <f t="shared" si="59"/>
        <v>#VALUE!</v>
      </c>
      <c r="J1900" s="134" t="str">
        <f t="shared" si="60"/>
        <v>OPI RX</v>
      </c>
      <c r="K1900" s="128" t="str">
        <f t="shared" si="61"/>
        <v>#VALUE!</v>
      </c>
      <c r="L1900" s="128" t="str">
        <f t="shared" si="62"/>
        <v>#VALUE!</v>
      </c>
      <c r="M1900" s="128" t="str">
        <f t="shared" si="63"/>
        <v>#VALUE!</v>
      </c>
      <c r="N1900" s="128" t="str">
        <f t="shared" si="64"/>
        <v>#VALUE!</v>
      </c>
      <c r="O1900" s="128" t="str">
        <f t="shared" si="65"/>
        <v>#VALUE!</v>
      </c>
      <c r="P1900" s="135" t="str">
        <f t="shared" si="12"/>
        <v>OPIOIDS</v>
      </c>
      <c r="Q1900" s="4" t="b">
        <v>0</v>
      </c>
      <c r="R1900" s="4" t="str">
        <f t="shared" si="54"/>
        <v>LOW</v>
      </c>
      <c r="S1900" s="3"/>
      <c r="T1900" s="136">
        <f t="shared" si="66"/>
        <v>44454</v>
      </c>
      <c r="U1900" s="4" t="str">
        <f t="shared" si="15"/>
        <v>DUE COMM</v>
      </c>
      <c r="V1900" s="4" t="str">
        <f t="shared" si="16"/>
        <v> </v>
      </c>
      <c r="W1900" s="123"/>
      <c r="X1900" s="123"/>
      <c r="Y1900" s="123"/>
      <c r="Z1900" s="123"/>
      <c r="AA1900" s="123"/>
      <c r="AB1900" s="123"/>
      <c r="AC1900" s="123"/>
      <c r="AD1900" s="123"/>
      <c r="AE1900" s="123"/>
    </row>
    <row r="1901">
      <c r="A1901" s="151">
        <v>16002.0</v>
      </c>
      <c r="B1901" s="134" t="s">
        <v>6491</v>
      </c>
      <c r="C1901" s="141" t="b">
        <v>1</v>
      </c>
      <c r="D1901" s="133">
        <v>44559.0</v>
      </c>
      <c r="E1901" s="128" t="str">
        <f t="shared" si="55"/>
        <v>#VALUE!</v>
      </c>
      <c r="F1901" s="134" t="str">
        <f t="shared" si="56"/>
        <v>OPI RX</v>
      </c>
      <c r="G1901" s="128" t="str">
        <f t="shared" si="57"/>
        <v>#VALUE!</v>
      </c>
      <c r="H1901" s="128" t="str">
        <f t="shared" si="58"/>
        <v>#VALUE!</v>
      </c>
      <c r="I1901" s="128" t="str">
        <f t="shared" si="59"/>
        <v>#VALUE!</v>
      </c>
      <c r="J1901" s="128" t="str">
        <f t="shared" si="60"/>
        <v>#VALUE!</v>
      </c>
      <c r="K1901" s="128" t="str">
        <f t="shared" si="61"/>
        <v>#VALUE!</v>
      </c>
      <c r="L1901" s="128" t="str">
        <f t="shared" si="62"/>
        <v>#VALUE!</v>
      </c>
      <c r="M1901" s="128" t="str">
        <f t="shared" si="63"/>
        <v>#VALUE!</v>
      </c>
      <c r="N1901" s="128" t="str">
        <f t="shared" si="64"/>
        <v>#VALUE!</v>
      </c>
      <c r="O1901" s="128" t="str">
        <f t="shared" si="65"/>
        <v>#VALUE!</v>
      </c>
      <c r="P1901" s="135" t="str">
        <f t="shared" si="12"/>
        <v>OPIOIDS</v>
      </c>
      <c r="Q1901" s="4" t="b">
        <v>1</v>
      </c>
      <c r="R1901" s="135" t="str">
        <f t="shared" si="54"/>
        <v>HIGH</v>
      </c>
      <c r="S1901" s="3">
        <v>44387.0</v>
      </c>
      <c r="T1901" s="136">
        <f t="shared" si="66"/>
        <v>44559</v>
      </c>
      <c r="U1901" s="4" t="str">
        <f t="shared" si="15"/>
        <v> </v>
      </c>
      <c r="V1901" s="4" t="str">
        <f t="shared" si="16"/>
        <v> </v>
      </c>
      <c r="W1901" s="123"/>
      <c r="X1901" s="123"/>
      <c r="Y1901" s="123"/>
      <c r="Z1901" s="123"/>
      <c r="AA1901" s="123"/>
      <c r="AB1901" s="123"/>
      <c r="AC1901" s="123"/>
      <c r="AD1901" s="123"/>
      <c r="AE1901" s="123"/>
    </row>
    <row r="1902">
      <c r="A1902" s="130">
        <v>16008.0</v>
      </c>
      <c r="B1902" s="131" t="s">
        <v>6483</v>
      </c>
      <c r="C1902" s="141" t="b">
        <v>1</v>
      </c>
      <c r="D1902" s="133">
        <v>44432.0</v>
      </c>
      <c r="E1902" s="128" t="str">
        <f t="shared" si="55"/>
        <v>#VALUE!</v>
      </c>
      <c r="F1902" s="128" t="str">
        <f t="shared" si="56"/>
        <v>#VALUE!</v>
      </c>
      <c r="G1902" s="128" t="str">
        <f t="shared" si="57"/>
        <v>#VALUE!</v>
      </c>
      <c r="H1902" s="128" t="str">
        <f t="shared" si="58"/>
        <v>#VALUE!</v>
      </c>
      <c r="I1902" s="128" t="str">
        <f t="shared" si="59"/>
        <v>#VALUE!</v>
      </c>
      <c r="J1902" s="128" t="str">
        <f t="shared" si="60"/>
        <v>#VALUE!</v>
      </c>
      <c r="K1902" s="128" t="str">
        <f t="shared" si="61"/>
        <v>#VALUE!</v>
      </c>
      <c r="L1902" s="128" t="str">
        <f t="shared" si="62"/>
        <v>#VALUE!</v>
      </c>
      <c r="M1902" s="128" t="str">
        <f t="shared" si="63"/>
        <v>#VALUE!</v>
      </c>
      <c r="N1902" s="128" t="str">
        <f t="shared" si="64"/>
        <v>#VALUE!</v>
      </c>
      <c r="O1902" s="128" t="str">
        <f t="shared" si="65"/>
        <v>#VALUE!</v>
      </c>
      <c r="P1902" s="4" t="str">
        <f t="shared" si="12"/>
        <v>NO RX</v>
      </c>
      <c r="Q1902" s="4" t="b">
        <v>0</v>
      </c>
      <c r="R1902" s="4" t="str">
        <f t="shared" si="54"/>
        <v>LOW</v>
      </c>
      <c r="S1902" s="3"/>
      <c r="T1902" s="136">
        <f t="shared" si="66"/>
        <v>44432</v>
      </c>
      <c r="U1902" s="4" t="str">
        <f t="shared" si="15"/>
        <v>DUE COMM</v>
      </c>
      <c r="V1902" s="4" t="str">
        <f t="shared" si="16"/>
        <v> </v>
      </c>
      <c r="W1902" s="123"/>
      <c r="X1902" s="123"/>
      <c r="Y1902" s="123"/>
      <c r="Z1902" s="123"/>
      <c r="AA1902" s="123"/>
      <c r="AB1902" s="123"/>
      <c r="AC1902" s="123"/>
      <c r="AD1902" s="123"/>
      <c r="AE1902" s="123"/>
    </row>
    <row r="1903">
      <c r="A1903" s="130">
        <v>16011.0</v>
      </c>
      <c r="B1903" s="131" t="s">
        <v>7049</v>
      </c>
      <c r="C1903" s="141" t="b">
        <v>1</v>
      </c>
      <c r="D1903" s="133">
        <v>44384.0</v>
      </c>
      <c r="E1903" s="128" t="str">
        <f t="shared" si="55"/>
        <v>#VALUE!</v>
      </c>
      <c r="F1903" s="128" t="str">
        <f t="shared" si="56"/>
        <v>#VALUE!</v>
      </c>
      <c r="G1903" s="128" t="str">
        <f t="shared" si="57"/>
        <v>#VALUE!</v>
      </c>
      <c r="H1903" s="128" t="str">
        <f t="shared" si="58"/>
        <v>#VALUE!</v>
      </c>
      <c r="I1903" s="128" t="str">
        <f t="shared" si="59"/>
        <v>#VALUE!</v>
      </c>
      <c r="J1903" s="128" t="str">
        <f t="shared" si="60"/>
        <v>#VALUE!</v>
      </c>
      <c r="K1903" s="128" t="str">
        <f t="shared" si="61"/>
        <v>#VALUE!</v>
      </c>
      <c r="L1903" s="128" t="str">
        <f t="shared" si="62"/>
        <v>#VALUE!</v>
      </c>
      <c r="M1903" s="128" t="str">
        <f t="shared" si="63"/>
        <v>#VALUE!</v>
      </c>
      <c r="N1903" s="128" t="str">
        <f t="shared" si="64"/>
        <v>#VALUE!</v>
      </c>
      <c r="O1903" s="128" t="str">
        <f t="shared" si="65"/>
        <v>#VALUE!</v>
      </c>
      <c r="P1903" s="4" t="str">
        <f t="shared" si="12"/>
        <v>NO RX</v>
      </c>
      <c r="Q1903" s="4" t="b">
        <v>0</v>
      </c>
      <c r="R1903" s="4" t="str">
        <f t="shared" si="54"/>
        <v>LOW</v>
      </c>
      <c r="S1903" s="3"/>
      <c r="T1903" s="136">
        <f t="shared" si="66"/>
        <v>44384</v>
      </c>
      <c r="U1903" s="4" t="str">
        <f t="shared" si="15"/>
        <v>DUE COMM</v>
      </c>
      <c r="V1903" s="4" t="str">
        <f t="shared" si="16"/>
        <v> </v>
      </c>
      <c r="W1903" s="123"/>
      <c r="X1903" s="123"/>
      <c r="Y1903" s="123"/>
      <c r="Z1903" s="123"/>
      <c r="AA1903" s="123"/>
      <c r="AB1903" s="123"/>
      <c r="AC1903" s="123"/>
      <c r="AD1903" s="123"/>
      <c r="AE1903" s="123"/>
    </row>
    <row r="1904">
      <c r="A1904" s="130">
        <v>16012.0</v>
      </c>
      <c r="B1904" s="131" t="s">
        <v>7050</v>
      </c>
      <c r="C1904" s="141" t="b">
        <v>1</v>
      </c>
      <c r="D1904" s="133">
        <v>44494.0</v>
      </c>
      <c r="E1904" s="128" t="str">
        <f t="shared" si="55"/>
        <v>#VALUE!</v>
      </c>
      <c r="F1904" s="128" t="str">
        <f t="shared" si="56"/>
        <v>#VALUE!</v>
      </c>
      <c r="G1904" s="128" t="str">
        <f t="shared" si="57"/>
        <v>#VALUE!</v>
      </c>
      <c r="H1904" s="134" t="str">
        <f t="shared" si="58"/>
        <v>OPI RX</v>
      </c>
      <c r="I1904" s="128" t="str">
        <f t="shared" si="59"/>
        <v>#VALUE!</v>
      </c>
      <c r="J1904" s="128" t="str">
        <f t="shared" si="60"/>
        <v>#VALUE!</v>
      </c>
      <c r="K1904" s="128" t="str">
        <f t="shared" si="61"/>
        <v>#VALUE!</v>
      </c>
      <c r="L1904" s="128" t="str">
        <f t="shared" si="62"/>
        <v>#VALUE!</v>
      </c>
      <c r="M1904" s="128" t="str">
        <f t="shared" si="63"/>
        <v>#VALUE!</v>
      </c>
      <c r="N1904" s="128" t="str">
        <f t="shared" si="64"/>
        <v>#VALUE!</v>
      </c>
      <c r="O1904" s="128" t="str">
        <f t="shared" si="65"/>
        <v>#VALUE!</v>
      </c>
      <c r="P1904" s="135" t="str">
        <f t="shared" si="12"/>
        <v>OPIOIDS</v>
      </c>
      <c r="Q1904" s="4" t="b">
        <v>1</v>
      </c>
      <c r="R1904" s="135" t="str">
        <f t="shared" si="54"/>
        <v>HIGH</v>
      </c>
      <c r="S1904" s="3">
        <v>44475.0</v>
      </c>
      <c r="T1904" s="136">
        <f t="shared" si="66"/>
        <v>44494</v>
      </c>
      <c r="U1904" s="4" t="str">
        <f t="shared" si="15"/>
        <v> </v>
      </c>
      <c r="V1904" s="4" t="str">
        <f t="shared" si="16"/>
        <v> </v>
      </c>
      <c r="W1904" s="123"/>
      <c r="X1904" s="123"/>
      <c r="Y1904" s="123"/>
      <c r="Z1904" s="123"/>
      <c r="AA1904" s="123"/>
      <c r="AB1904" s="123"/>
      <c r="AC1904" s="123"/>
      <c r="AD1904" s="123"/>
      <c r="AE1904" s="123"/>
    </row>
    <row r="1905">
      <c r="A1905" s="130">
        <v>16017.0</v>
      </c>
      <c r="B1905" s="131" t="s">
        <v>6931</v>
      </c>
      <c r="C1905" s="141" t="b">
        <v>1</v>
      </c>
      <c r="D1905" s="133">
        <v>44384.0</v>
      </c>
      <c r="E1905" s="128" t="str">
        <f t="shared" si="55"/>
        <v>#VALUE!</v>
      </c>
      <c r="F1905" s="128" t="str">
        <f t="shared" si="56"/>
        <v>#VALUE!</v>
      </c>
      <c r="G1905" s="128" t="str">
        <f t="shared" si="57"/>
        <v>#VALUE!</v>
      </c>
      <c r="H1905" s="128" t="str">
        <f t="shared" si="58"/>
        <v>#VALUE!</v>
      </c>
      <c r="I1905" s="128" t="str">
        <f t="shared" si="59"/>
        <v>#VALUE!</v>
      </c>
      <c r="J1905" s="128" t="str">
        <f t="shared" si="60"/>
        <v>#VALUE!</v>
      </c>
      <c r="K1905" s="128" t="str">
        <f t="shared" si="61"/>
        <v>#VALUE!</v>
      </c>
      <c r="L1905" s="128" t="str">
        <f t="shared" si="62"/>
        <v>#VALUE!</v>
      </c>
      <c r="M1905" s="128" t="str">
        <f t="shared" si="63"/>
        <v>#VALUE!</v>
      </c>
      <c r="N1905" s="128" t="str">
        <f t="shared" si="64"/>
        <v>#VALUE!</v>
      </c>
      <c r="O1905" s="134" t="str">
        <f t="shared" si="65"/>
        <v>OPI RX</v>
      </c>
      <c r="P1905" s="135" t="str">
        <f t="shared" si="12"/>
        <v>OPIOIDS</v>
      </c>
      <c r="Q1905" s="4" t="b">
        <v>0</v>
      </c>
      <c r="R1905" s="4" t="str">
        <f t="shared" si="54"/>
        <v>LOW</v>
      </c>
      <c r="S1905" s="3"/>
      <c r="T1905" s="136">
        <f t="shared" si="66"/>
        <v>44384</v>
      </c>
      <c r="U1905" s="4" t="str">
        <f t="shared" si="15"/>
        <v>DUE COMM</v>
      </c>
      <c r="V1905" s="4" t="str">
        <f t="shared" si="16"/>
        <v> </v>
      </c>
      <c r="W1905" s="123"/>
      <c r="X1905" s="123"/>
      <c r="Y1905" s="123"/>
      <c r="Z1905" s="123"/>
      <c r="AA1905" s="123"/>
      <c r="AB1905" s="123"/>
      <c r="AC1905" s="123"/>
      <c r="AD1905" s="123"/>
      <c r="AE1905" s="123"/>
    </row>
    <row r="1906">
      <c r="A1906" s="130">
        <v>16022.0</v>
      </c>
      <c r="B1906" s="131" t="s">
        <v>6483</v>
      </c>
      <c r="C1906" s="141" t="b">
        <v>1</v>
      </c>
      <c r="D1906" s="133">
        <v>44399.0</v>
      </c>
      <c r="E1906" s="128" t="str">
        <f t="shared" si="55"/>
        <v>#VALUE!</v>
      </c>
      <c r="F1906" s="128" t="str">
        <f t="shared" si="56"/>
        <v>#VALUE!</v>
      </c>
      <c r="G1906" s="128" t="str">
        <f t="shared" si="57"/>
        <v>#VALUE!</v>
      </c>
      <c r="H1906" s="128" t="str">
        <f t="shared" si="58"/>
        <v>#VALUE!</v>
      </c>
      <c r="I1906" s="128" t="str">
        <f t="shared" si="59"/>
        <v>#VALUE!</v>
      </c>
      <c r="J1906" s="128" t="str">
        <f t="shared" si="60"/>
        <v>#VALUE!</v>
      </c>
      <c r="K1906" s="128" t="str">
        <f t="shared" si="61"/>
        <v>#VALUE!</v>
      </c>
      <c r="L1906" s="128" t="str">
        <f t="shared" si="62"/>
        <v>#VALUE!</v>
      </c>
      <c r="M1906" s="128" t="str">
        <f t="shared" si="63"/>
        <v>#VALUE!</v>
      </c>
      <c r="N1906" s="128" t="str">
        <f t="shared" si="64"/>
        <v>#VALUE!</v>
      </c>
      <c r="O1906" s="128" t="str">
        <f t="shared" si="65"/>
        <v>#VALUE!</v>
      </c>
      <c r="P1906" s="4" t="str">
        <f t="shared" si="12"/>
        <v>NO RX</v>
      </c>
      <c r="Q1906" s="4" t="b">
        <v>0</v>
      </c>
      <c r="R1906" s="4" t="str">
        <f t="shared" si="54"/>
        <v>LOW</v>
      </c>
      <c r="S1906" s="3"/>
      <c r="T1906" s="136">
        <f t="shared" si="66"/>
        <v>44399</v>
      </c>
      <c r="U1906" s="4" t="str">
        <f t="shared" si="15"/>
        <v>DUE COMM</v>
      </c>
      <c r="V1906" s="4" t="str">
        <f t="shared" si="16"/>
        <v> </v>
      </c>
      <c r="W1906" s="123"/>
      <c r="X1906" s="123"/>
      <c r="Y1906" s="123"/>
      <c r="Z1906" s="123"/>
      <c r="AA1906" s="123"/>
      <c r="AB1906" s="123"/>
      <c r="AC1906" s="123"/>
      <c r="AD1906" s="123"/>
      <c r="AE1906" s="123"/>
    </row>
    <row r="1907">
      <c r="A1907" s="151">
        <v>16024.0</v>
      </c>
      <c r="B1907" s="131" t="s">
        <v>6461</v>
      </c>
      <c r="C1907" s="141" t="b">
        <v>1</v>
      </c>
      <c r="D1907" s="133">
        <v>44438.0</v>
      </c>
      <c r="E1907" s="128" t="str">
        <f t="shared" si="55"/>
        <v>#VALUE!</v>
      </c>
      <c r="F1907" s="128" t="str">
        <f t="shared" si="56"/>
        <v>#VALUE!</v>
      </c>
      <c r="G1907" s="128" t="str">
        <f t="shared" si="57"/>
        <v>#VALUE!</v>
      </c>
      <c r="H1907" s="128" t="str">
        <f t="shared" si="58"/>
        <v>#VALUE!</v>
      </c>
      <c r="I1907" s="128" t="str">
        <f t="shared" si="59"/>
        <v>#VALUE!</v>
      </c>
      <c r="J1907" s="128" t="str">
        <f t="shared" si="60"/>
        <v>#VALUE!</v>
      </c>
      <c r="K1907" s="128" t="str">
        <f t="shared" si="61"/>
        <v>#VALUE!</v>
      </c>
      <c r="L1907" s="128" t="str">
        <f t="shared" si="62"/>
        <v>#VALUE!</v>
      </c>
      <c r="M1907" s="128" t="str">
        <f t="shared" si="63"/>
        <v>#VALUE!</v>
      </c>
      <c r="N1907" s="128" t="str">
        <f t="shared" si="64"/>
        <v>#VALUE!</v>
      </c>
      <c r="O1907" s="128" t="str">
        <f t="shared" si="65"/>
        <v>#VALUE!</v>
      </c>
      <c r="P1907" s="4" t="str">
        <f t="shared" si="12"/>
        <v>NO RX</v>
      </c>
      <c r="Q1907" s="4" t="b">
        <v>0</v>
      </c>
      <c r="R1907" s="4" t="str">
        <f t="shared" si="54"/>
        <v>LOW</v>
      </c>
      <c r="S1907" s="3"/>
      <c r="T1907" s="136">
        <f t="shared" si="66"/>
        <v>44438</v>
      </c>
      <c r="U1907" s="4" t="str">
        <f t="shared" si="15"/>
        <v>DUE COMM</v>
      </c>
      <c r="V1907" s="4" t="str">
        <f t="shared" si="16"/>
        <v> </v>
      </c>
      <c r="W1907" s="123"/>
      <c r="X1907" s="123"/>
      <c r="Y1907" s="123"/>
      <c r="Z1907" s="123"/>
      <c r="AA1907" s="123"/>
      <c r="AB1907" s="123"/>
      <c r="AC1907" s="123"/>
      <c r="AD1907" s="123"/>
      <c r="AE1907" s="123"/>
    </row>
    <row r="1908">
      <c r="A1908" s="151">
        <v>16027.0</v>
      </c>
      <c r="B1908" s="131" t="s">
        <v>6483</v>
      </c>
      <c r="C1908" s="141" t="b">
        <v>1</v>
      </c>
      <c r="D1908" s="133">
        <v>44404.0</v>
      </c>
      <c r="E1908" s="128" t="str">
        <f t="shared" si="55"/>
        <v>#VALUE!</v>
      </c>
      <c r="F1908" s="128" t="str">
        <f t="shared" si="56"/>
        <v>#VALUE!</v>
      </c>
      <c r="G1908" s="128" t="str">
        <f t="shared" si="57"/>
        <v>#VALUE!</v>
      </c>
      <c r="H1908" s="128" t="str">
        <f t="shared" si="58"/>
        <v>#VALUE!</v>
      </c>
      <c r="I1908" s="128" t="str">
        <f t="shared" si="59"/>
        <v>#VALUE!</v>
      </c>
      <c r="J1908" s="128" t="str">
        <f t="shared" si="60"/>
        <v>#VALUE!</v>
      </c>
      <c r="K1908" s="128" t="str">
        <f t="shared" si="61"/>
        <v>#VALUE!</v>
      </c>
      <c r="L1908" s="128" t="str">
        <f t="shared" si="62"/>
        <v>#VALUE!</v>
      </c>
      <c r="M1908" s="128" t="str">
        <f t="shared" si="63"/>
        <v>#VALUE!</v>
      </c>
      <c r="N1908" s="128" t="str">
        <f t="shared" si="64"/>
        <v>#VALUE!</v>
      </c>
      <c r="O1908" s="128" t="str">
        <f t="shared" si="65"/>
        <v>#VALUE!</v>
      </c>
      <c r="P1908" s="4" t="str">
        <f t="shared" si="12"/>
        <v>NO RX</v>
      </c>
      <c r="Q1908" s="4" t="b">
        <v>0</v>
      </c>
      <c r="R1908" s="4" t="str">
        <f t="shared" si="54"/>
        <v>LOW</v>
      </c>
      <c r="S1908" s="3"/>
      <c r="T1908" s="136">
        <f t="shared" si="66"/>
        <v>44404</v>
      </c>
      <c r="U1908" s="4" t="str">
        <f t="shared" si="15"/>
        <v>DUE COMM</v>
      </c>
      <c r="V1908" s="4" t="str">
        <f t="shared" si="16"/>
        <v> </v>
      </c>
      <c r="W1908" s="123"/>
      <c r="X1908" s="123"/>
      <c r="Y1908" s="123"/>
      <c r="Z1908" s="123"/>
      <c r="AA1908" s="123"/>
      <c r="AB1908" s="123"/>
      <c r="AC1908" s="123"/>
      <c r="AD1908" s="123"/>
      <c r="AE1908" s="123"/>
    </row>
    <row r="1909">
      <c r="A1909" s="151">
        <v>16035.0</v>
      </c>
      <c r="B1909" s="134" t="s">
        <v>6463</v>
      </c>
      <c r="C1909" s="141" t="b">
        <v>1</v>
      </c>
      <c r="D1909" s="133">
        <v>44559.0</v>
      </c>
      <c r="E1909" s="128" t="str">
        <f t="shared" si="55"/>
        <v>#VALUE!</v>
      </c>
      <c r="F1909" s="134" t="str">
        <f t="shared" si="56"/>
        <v>OPI RX</v>
      </c>
      <c r="G1909" s="128" t="str">
        <f t="shared" si="57"/>
        <v>#VALUE!</v>
      </c>
      <c r="H1909" s="128" t="str">
        <f t="shared" si="58"/>
        <v>#VALUE!</v>
      </c>
      <c r="I1909" s="128" t="str">
        <f t="shared" si="59"/>
        <v>#VALUE!</v>
      </c>
      <c r="J1909" s="128" t="str">
        <f t="shared" si="60"/>
        <v>#VALUE!</v>
      </c>
      <c r="K1909" s="128" t="str">
        <f t="shared" si="61"/>
        <v>#VALUE!</v>
      </c>
      <c r="L1909" s="128" t="str">
        <f t="shared" si="62"/>
        <v>#VALUE!</v>
      </c>
      <c r="M1909" s="128" t="str">
        <f t="shared" si="63"/>
        <v>#VALUE!</v>
      </c>
      <c r="N1909" s="128" t="str">
        <f t="shared" si="64"/>
        <v>#VALUE!</v>
      </c>
      <c r="O1909" s="128" t="str">
        <f t="shared" si="65"/>
        <v>#VALUE!</v>
      </c>
      <c r="P1909" s="135" t="str">
        <f t="shared" si="12"/>
        <v>OPIOIDS</v>
      </c>
      <c r="Q1909" s="4" t="b">
        <v>0</v>
      </c>
      <c r="R1909" s="4" t="str">
        <f t="shared" si="54"/>
        <v>LOW</v>
      </c>
      <c r="S1909" s="3">
        <v>44428.0</v>
      </c>
      <c r="T1909" s="136">
        <f t="shared" si="66"/>
        <v>44559</v>
      </c>
      <c r="U1909" s="4" t="str">
        <f t="shared" si="15"/>
        <v> </v>
      </c>
      <c r="V1909" s="4" t="str">
        <f t="shared" si="16"/>
        <v> </v>
      </c>
      <c r="W1909" s="123"/>
      <c r="X1909" s="123"/>
      <c r="Y1909" s="123"/>
      <c r="Z1909" s="123"/>
      <c r="AA1909" s="123"/>
      <c r="AB1909" s="123"/>
      <c r="AC1909" s="123"/>
      <c r="AD1909" s="123"/>
      <c r="AE1909" s="123"/>
    </row>
    <row r="1910">
      <c r="A1910" s="130">
        <v>16037.0</v>
      </c>
      <c r="B1910" s="134" t="s">
        <v>7051</v>
      </c>
      <c r="C1910" s="141" t="b">
        <v>1</v>
      </c>
      <c r="D1910" s="133">
        <v>44490.0</v>
      </c>
      <c r="E1910" s="128" t="str">
        <f t="shared" si="55"/>
        <v>#VALUE!</v>
      </c>
      <c r="F1910" s="128" t="str">
        <f t="shared" si="56"/>
        <v>#VALUE!</v>
      </c>
      <c r="G1910" s="128" t="str">
        <f t="shared" si="57"/>
        <v>#VALUE!</v>
      </c>
      <c r="H1910" s="128" t="str">
        <f t="shared" si="58"/>
        <v>#VALUE!</v>
      </c>
      <c r="I1910" s="128" t="str">
        <f t="shared" si="59"/>
        <v>#VALUE!</v>
      </c>
      <c r="J1910" s="128" t="str">
        <f t="shared" si="60"/>
        <v>#VALUE!</v>
      </c>
      <c r="K1910" s="128" t="str">
        <f t="shared" si="61"/>
        <v>#VALUE!</v>
      </c>
      <c r="L1910" s="128" t="str">
        <f t="shared" si="62"/>
        <v>#VALUE!</v>
      </c>
      <c r="M1910" s="134" t="str">
        <f t="shared" si="63"/>
        <v>OPI RX</v>
      </c>
      <c r="N1910" s="128" t="str">
        <f t="shared" si="64"/>
        <v>#VALUE!</v>
      </c>
      <c r="O1910" s="128" t="str">
        <f t="shared" si="65"/>
        <v>#VALUE!</v>
      </c>
      <c r="P1910" s="135" t="str">
        <f t="shared" si="12"/>
        <v>OPIOIDS</v>
      </c>
      <c r="Q1910" s="4" t="b">
        <v>1</v>
      </c>
      <c r="R1910" s="135" t="str">
        <f t="shared" si="54"/>
        <v>HIGH</v>
      </c>
      <c r="S1910" s="3">
        <v>44387.0</v>
      </c>
      <c r="T1910" s="136">
        <f t="shared" si="66"/>
        <v>44490</v>
      </c>
      <c r="U1910" s="4" t="str">
        <f t="shared" si="15"/>
        <v> </v>
      </c>
      <c r="V1910" s="4" t="str">
        <f t="shared" si="16"/>
        <v> </v>
      </c>
      <c r="W1910" s="123"/>
      <c r="X1910" s="123"/>
      <c r="Y1910" s="123"/>
      <c r="Z1910" s="123"/>
      <c r="AA1910" s="123"/>
      <c r="AB1910" s="123"/>
      <c r="AC1910" s="123"/>
      <c r="AD1910" s="123"/>
      <c r="AE1910" s="123"/>
    </row>
    <row r="1911">
      <c r="A1911" s="151">
        <v>16039.0</v>
      </c>
      <c r="B1911" s="134" t="s">
        <v>7052</v>
      </c>
      <c r="C1911" s="141" t="b">
        <v>1</v>
      </c>
      <c r="D1911" s="133">
        <v>44539.0</v>
      </c>
      <c r="E1911" s="128" t="str">
        <f t="shared" si="55"/>
        <v>#VALUE!</v>
      </c>
      <c r="F1911" s="128" t="str">
        <f t="shared" si="56"/>
        <v>#VALUE!</v>
      </c>
      <c r="G1911" s="128" t="str">
        <f t="shared" si="57"/>
        <v>#VALUE!</v>
      </c>
      <c r="H1911" s="128" t="str">
        <f t="shared" si="58"/>
        <v>#VALUE!</v>
      </c>
      <c r="I1911" s="128" t="str">
        <f t="shared" si="59"/>
        <v>#VALUE!</v>
      </c>
      <c r="J1911" s="128" t="str">
        <f t="shared" si="60"/>
        <v>#VALUE!</v>
      </c>
      <c r="K1911" s="128" t="str">
        <f t="shared" si="61"/>
        <v>#VALUE!</v>
      </c>
      <c r="L1911" s="128" t="str">
        <f t="shared" si="62"/>
        <v>#VALUE!</v>
      </c>
      <c r="M1911" s="134" t="str">
        <f t="shared" si="63"/>
        <v>OPI RX</v>
      </c>
      <c r="N1911" s="128" t="str">
        <f t="shared" si="64"/>
        <v>#VALUE!</v>
      </c>
      <c r="O1911" s="128" t="str">
        <f t="shared" si="65"/>
        <v>#VALUE!</v>
      </c>
      <c r="P1911" s="135" t="str">
        <f t="shared" si="12"/>
        <v>OPIOIDS</v>
      </c>
      <c r="Q1911" s="4" t="b">
        <v>0</v>
      </c>
      <c r="R1911" s="4" t="str">
        <f t="shared" si="54"/>
        <v>LOW</v>
      </c>
      <c r="S1911" s="3">
        <v>44417.0</v>
      </c>
      <c r="T1911" s="136">
        <f t="shared" si="66"/>
        <v>44539</v>
      </c>
      <c r="U1911" s="4" t="str">
        <f t="shared" si="15"/>
        <v> </v>
      </c>
      <c r="V1911" s="4" t="str">
        <f t="shared" si="16"/>
        <v> </v>
      </c>
      <c r="W1911" s="123"/>
      <c r="X1911" s="123"/>
      <c r="Y1911" s="123"/>
      <c r="Z1911" s="123"/>
      <c r="AA1911" s="123"/>
      <c r="AB1911" s="123"/>
      <c r="AC1911" s="123"/>
      <c r="AD1911" s="123"/>
      <c r="AE1911" s="123"/>
    </row>
    <row r="1912">
      <c r="A1912" s="130">
        <v>16044.0</v>
      </c>
      <c r="B1912" s="131" t="s">
        <v>6463</v>
      </c>
      <c r="C1912" s="141" t="b">
        <v>1</v>
      </c>
      <c r="D1912" s="140">
        <v>44578.0</v>
      </c>
      <c r="E1912" s="128" t="str">
        <f t="shared" si="55"/>
        <v>#VALUE!</v>
      </c>
      <c r="F1912" s="134" t="str">
        <f t="shared" si="56"/>
        <v>OPI RX</v>
      </c>
      <c r="G1912" s="128" t="str">
        <f t="shared" si="57"/>
        <v>#VALUE!</v>
      </c>
      <c r="H1912" s="128" t="str">
        <f t="shared" si="58"/>
        <v>#VALUE!</v>
      </c>
      <c r="I1912" s="128" t="str">
        <f t="shared" si="59"/>
        <v>#VALUE!</v>
      </c>
      <c r="J1912" s="128" t="str">
        <f t="shared" si="60"/>
        <v>#VALUE!</v>
      </c>
      <c r="K1912" s="128" t="str">
        <f t="shared" si="61"/>
        <v>#VALUE!</v>
      </c>
      <c r="L1912" s="128" t="str">
        <f t="shared" si="62"/>
        <v>#VALUE!</v>
      </c>
      <c r="M1912" s="128" t="str">
        <f t="shared" si="63"/>
        <v>#VALUE!</v>
      </c>
      <c r="N1912" s="128" t="str">
        <f t="shared" si="64"/>
        <v>#VALUE!</v>
      </c>
      <c r="O1912" s="128" t="str">
        <f t="shared" si="65"/>
        <v>#VALUE!</v>
      </c>
      <c r="P1912" s="135" t="str">
        <f t="shared" si="12"/>
        <v>OPIOIDS</v>
      </c>
      <c r="Q1912" s="2" t="b">
        <v>0</v>
      </c>
      <c r="R1912" s="4" t="str">
        <f t="shared" si="54"/>
        <v>LOW</v>
      </c>
      <c r="S1912" s="3"/>
      <c r="T1912" s="136">
        <f t="shared" si="66"/>
        <v>44578</v>
      </c>
      <c r="U1912" s="4" t="str">
        <f t="shared" si="15"/>
        <v>DUE COMM</v>
      </c>
      <c r="V1912" s="4" t="str">
        <f t="shared" si="16"/>
        <v> </v>
      </c>
      <c r="W1912" s="123"/>
      <c r="X1912" s="123"/>
      <c r="Y1912" s="123"/>
      <c r="Z1912" s="123"/>
      <c r="AA1912" s="123"/>
      <c r="AB1912" s="123"/>
      <c r="AC1912" s="123"/>
      <c r="AD1912" s="123"/>
      <c r="AE1912" s="123"/>
    </row>
    <row r="1913">
      <c r="A1913" s="130">
        <v>16049.0</v>
      </c>
      <c r="B1913" s="131" t="s">
        <v>6465</v>
      </c>
      <c r="C1913" s="141" t="b">
        <v>1</v>
      </c>
      <c r="D1913" s="133">
        <v>44446.0</v>
      </c>
      <c r="E1913" s="134" t="str">
        <f t="shared" si="55"/>
        <v>OPI RX</v>
      </c>
      <c r="F1913" s="128" t="str">
        <f t="shared" si="56"/>
        <v>#VALUE!</v>
      </c>
      <c r="G1913" s="128" t="str">
        <f t="shared" si="57"/>
        <v>#VALUE!</v>
      </c>
      <c r="H1913" s="128" t="str">
        <f t="shared" si="58"/>
        <v>#VALUE!</v>
      </c>
      <c r="I1913" s="128" t="str">
        <f t="shared" si="59"/>
        <v>#VALUE!</v>
      </c>
      <c r="J1913" s="128" t="str">
        <f t="shared" si="60"/>
        <v>#VALUE!</v>
      </c>
      <c r="K1913" s="128" t="str">
        <f t="shared" si="61"/>
        <v>#VALUE!</v>
      </c>
      <c r="L1913" s="128" t="str">
        <f t="shared" si="62"/>
        <v>#VALUE!</v>
      </c>
      <c r="M1913" s="128" t="str">
        <f t="shared" si="63"/>
        <v>#VALUE!</v>
      </c>
      <c r="N1913" s="128" t="str">
        <f t="shared" si="64"/>
        <v>#VALUE!</v>
      </c>
      <c r="O1913" s="128" t="str">
        <f t="shared" si="65"/>
        <v>#VALUE!</v>
      </c>
      <c r="P1913" s="135" t="str">
        <f t="shared" si="12"/>
        <v>OPIOIDS</v>
      </c>
      <c r="Q1913" s="4" t="b">
        <v>0</v>
      </c>
      <c r="R1913" s="4" t="str">
        <f t="shared" si="54"/>
        <v>LOW</v>
      </c>
      <c r="S1913" s="3"/>
      <c r="T1913" s="136">
        <f t="shared" si="66"/>
        <v>44446</v>
      </c>
      <c r="U1913" s="4" t="str">
        <f t="shared" si="15"/>
        <v>DUE COMM</v>
      </c>
      <c r="V1913" s="4" t="str">
        <f t="shared" si="16"/>
        <v> </v>
      </c>
      <c r="W1913" s="123"/>
      <c r="X1913" s="123"/>
      <c r="Y1913" s="123"/>
      <c r="Z1913" s="123"/>
      <c r="AA1913" s="123"/>
      <c r="AB1913" s="123"/>
      <c r="AC1913" s="123"/>
      <c r="AD1913" s="123"/>
      <c r="AE1913" s="123"/>
    </row>
    <row r="1914">
      <c r="A1914" s="130">
        <v>16050.0</v>
      </c>
      <c r="B1914" s="131" t="s">
        <v>6461</v>
      </c>
      <c r="C1914" s="141" t="b">
        <v>1</v>
      </c>
      <c r="D1914" s="133">
        <v>44435.0</v>
      </c>
      <c r="E1914" s="128" t="str">
        <f t="shared" si="55"/>
        <v>#VALUE!</v>
      </c>
      <c r="F1914" s="128" t="str">
        <f t="shared" si="56"/>
        <v>#VALUE!</v>
      </c>
      <c r="G1914" s="128" t="str">
        <f t="shared" si="57"/>
        <v>#VALUE!</v>
      </c>
      <c r="H1914" s="128" t="str">
        <f t="shared" si="58"/>
        <v>#VALUE!</v>
      </c>
      <c r="I1914" s="128" t="str">
        <f t="shared" si="59"/>
        <v>#VALUE!</v>
      </c>
      <c r="J1914" s="128" t="str">
        <f t="shared" si="60"/>
        <v>#VALUE!</v>
      </c>
      <c r="K1914" s="128" t="str">
        <f t="shared" si="61"/>
        <v>#VALUE!</v>
      </c>
      <c r="L1914" s="128" t="str">
        <f t="shared" si="62"/>
        <v>#VALUE!</v>
      </c>
      <c r="M1914" s="128" t="str">
        <f t="shared" si="63"/>
        <v>#VALUE!</v>
      </c>
      <c r="N1914" s="128" t="str">
        <f t="shared" si="64"/>
        <v>#VALUE!</v>
      </c>
      <c r="O1914" s="128" t="str">
        <f t="shared" si="65"/>
        <v>#VALUE!</v>
      </c>
      <c r="P1914" s="4" t="str">
        <f t="shared" si="12"/>
        <v>NO RX</v>
      </c>
      <c r="Q1914" s="4" t="b">
        <v>0</v>
      </c>
      <c r="R1914" s="4" t="str">
        <f t="shared" si="54"/>
        <v>LOW</v>
      </c>
      <c r="S1914" s="3"/>
      <c r="T1914" s="136">
        <f t="shared" si="66"/>
        <v>44435</v>
      </c>
      <c r="U1914" s="4" t="str">
        <f t="shared" si="15"/>
        <v>DUE COMM</v>
      </c>
      <c r="V1914" s="4" t="str">
        <f t="shared" si="16"/>
        <v> </v>
      </c>
      <c r="W1914" s="123"/>
      <c r="X1914" s="123"/>
      <c r="Y1914" s="123"/>
      <c r="Z1914" s="123"/>
      <c r="AA1914" s="123"/>
      <c r="AB1914" s="123"/>
      <c r="AC1914" s="123"/>
      <c r="AD1914" s="123"/>
      <c r="AE1914" s="123"/>
    </row>
    <row r="1915">
      <c r="A1915" s="130">
        <v>16051.0</v>
      </c>
      <c r="B1915" s="131" t="s">
        <v>7053</v>
      </c>
      <c r="C1915" s="141" t="b">
        <v>1</v>
      </c>
      <c r="D1915" s="133">
        <v>44539.0</v>
      </c>
      <c r="E1915" s="128" t="str">
        <f t="shared" si="55"/>
        <v>#VALUE!</v>
      </c>
      <c r="F1915" s="128" t="str">
        <f t="shared" si="56"/>
        <v>#VALUE!</v>
      </c>
      <c r="G1915" s="134" t="str">
        <f t="shared" si="57"/>
        <v>OPI RX</v>
      </c>
      <c r="H1915" s="128" t="str">
        <f t="shared" si="58"/>
        <v>#VALUE!</v>
      </c>
      <c r="I1915" s="128" t="str">
        <f t="shared" si="59"/>
        <v>#VALUE!</v>
      </c>
      <c r="J1915" s="128" t="str">
        <f t="shared" si="60"/>
        <v>#VALUE!</v>
      </c>
      <c r="K1915" s="128" t="str">
        <f t="shared" si="61"/>
        <v>#VALUE!</v>
      </c>
      <c r="L1915" s="128" t="str">
        <f t="shared" si="62"/>
        <v>#VALUE!</v>
      </c>
      <c r="M1915" s="128" t="str">
        <f t="shared" si="63"/>
        <v>#VALUE!</v>
      </c>
      <c r="N1915" s="128" t="str">
        <f t="shared" si="64"/>
        <v>#VALUE!</v>
      </c>
      <c r="O1915" s="128" t="str">
        <f t="shared" si="65"/>
        <v>#VALUE!</v>
      </c>
      <c r="P1915" s="135" t="str">
        <f t="shared" si="12"/>
        <v>OPIOIDS</v>
      </c>
      <c r="Q1915" s="4" t="b">
        <v>1</v>
      </c>
      <c r="R1915" s="135" t="str">
        <f t="shared" si="54"/>
        <v>HIGH</v>
      </c>
      <c r="S1915" s="3">
        <v>44424.0</v>
      </c>
      <c r="T1915" s="136">
        <f t="shared" si="66"/>
        <v>44539</v>
      </c>
      <c r="U1915" s="4" t="str">
        <f t="shared" si="15"/>
        <v> </v>
      </c>
      <c r="V1915" s="4" t="str">
        <f t="shared" si="16"/>
        <v> </v>
      </c>
      <c r="W1915" s="123"/>
      <c r="X1915" s="123"/>
      <c r="Y1915" s="123"/>
      <c r="Z1915" s="123"/>
      <c r="AA1915" s="123"/>
      <c r="AB1915" s="123"/>
      <c r="AC1915" s="123"/>
      <c r="AD1915" s="123"/>
      <c r="AE1915" s="123"/>
    </row>
    <row r="1916">
      <c r="A1916" s="151">
        <v>16052.0</v>
      </c>
      <c r="B1916" s="134" t="s">
        <v>6461</v>
      </c>
      <c r="C1916" s="141" t="b">
        <v>1</v>
      </c>
      <c r="D1916" s="133">
        <v>44435.0</v>
      </c>
      <c r="E1916" s="128" t="str">
        <f t="shared" si="55"/>
        <v>#VALUE!</v>
      </c>
      <c r="F1916" s="128" t="str">
        <f t="shared" si="56"/>
        <v>#VALUE!</v>
      </c>
      <c r="G1916" s="128" t="str">
        <f t="shared" si="57"/>
        <v>#VALUE!</v>
      </c>
      <c r="H1916" s="128" t="str">
        <f t="shared" si="58"/>
        <v>#VALUE!</v>
      </c>
      <c r="I1916" s="128" t="str">
        <f t="shared" si="59"/>
        <v>#VALUE!</v>
      </c>
      <c r="J1916" s="128" t="str">
        <f t="shared" si="60"/>
        <v>#VALUE!</v>
      </c>
      <c r="K1916" s="128" t="str">
        <f t="shared" si="61"/>
        <v>#VALUE!</v>
      </c>
      <c r="L1916" s="128" t="str">
        <f t="shared" si="62"/>
        <v>#VALUE!</v>
      </c>
      <c r="M1916" s="128" t="str">
        <f t="shared" si="63"/>
        <v>#VALUE!</v>
      </c>
      <c r="N1916" s="128" t="str">
        <f t="shared" si="64"/>
        <v>#VALUE!</v>
      </c>
      <c r="O1916" s="128" t="str">
        <f t="shared" si="65"/>
        <v>#VALUE!</v>
      </c>
      <c r="P1916" s="4" t="str">
        <f t="shared" si="12"/>
        <v>NO RX</v>
      </c>
      <c r="Q1916" s="4" t="b">
        <v>0</v>
      </c>
      <c r="R1916" s="4" t="str">
        <f t="shared" si="54"/>
        <v>LOW</v>
      </c>
      <c r="S1916" s="3"/>
      <c r="T1916" s="136">
        <f t="shared" si="66"/>
        <v>44435</v>
      </c>
      <c r="U1916" s="4" t="str">
        <f t="shared" si="15"/>
        <v>DUE COMM</v>
      </c>
      <c r="V1916" s="4" t="str">
        <f t="shared" si="16"/>
        <v> </v>
      </c>
      <c r="W1916" s="123"/>
      <c r="X1916" s="123"/>
      <c r="Y1916" s="123"/>
      <c r="Z1916" s="123"/>
      <c r="AA1916" s="123"/>
      <c r="AB1916" s="123"/>
      <c r="AC1916" s="123"/>
      <c r="AD1916" s="123"/>
      <c r="AE1916" s="123"/>
    </row>
    <row r="1917">
      <c r="A1917" s="130">
        <v>16053.0</v>
      </c>
      <c r="B1917" s="134" t="s">
        <v>7054</v>
      </c>
      <c r="C1917" s="141" t="b">
        <v>1</v>
      </c>
      <c r="D1917" s="133">
        <v>44393.0</v>
      </c>
      <c r="E1917" s="134" t="str">
        <f t="shared" si="55"/>
        <v>OPI RX</v>
      </c>
      <c r="F1917" s="128" t="str">
        <f t="shared" si="56"/>
        <v>#VALUE!</v>
      </c>
      <c r="G1917" s="128" t="str">
        <f t="shared" si="57"/>
        <v>#VALUE!</v>
      </c>
      <c r="H1917" s="128" t="str">
        <f t="shared" si="58"/>
        <v>#VALUE!</v>
      </c>
      <c r="I1917" s="128" t="str">
        <f t="shared" si="59"/>
        <v>#VALUE!</v>
      </c>
      <c r="J1917" s="128" t="str">
        <f t="shared" si="60"/>
        <v>#VALUE!</v>
      </c>
      <c r="K1917" s="128" t="str">
        <f t="shared" si="61"/>
        <v>#VALUE!</v>
      </c>
      <c r="L1917" s="128" t="str">
        <f t="shared" si="62"/>
        <v>#VALUE!</v>
      </c>
      <c r="M1917" s="128" t="str">
        <f t="shared" si="63"/>
        <v>#VALUE!</v>
      </c>
      <c r="N1917" s="128" t="str">
        <f t="shared" si="64"/>
        <v>#VALUE!</v>
      </c>
      <c r="O1917" s="128" t="str">
        <f t="shared" si="65"/>
        <v>#VALUE!</v>
      </c>
      <c r="P1917" s="135" t="str">
        <f t="shared" si="12"/>
        <v>OPIOIDS</v>
      </c>
      <c r="Q1917" s="4" t="b">
        <v>0</v>
      </c>
      <c r="R1917" s="4" t="str">
        <f t="shared" si="54"/>
        <v>LOW</v>
      </c>
      <c r="S1917" s="3"/>
      <c r="T1917" s="136">
        <f t="shared" si="66"/>
        <v>44393</v>
      </c>
      <c r="U1917" s="4" t="str">
        <f t="shared" si="15"/>
        <v>DUE COMM</v>
      </c>
      <c r="V1917" s="4" t="str">
        <f t="shared" si="16"/>
        <v> </v>
      </c>
      <c r="W1917" s="123"/>
      <c r="X1917" s="123"/>
      <c r="Y1917" s="123"/>
      <c r="Z1917" s="123"/>
      <c r="AA1917" s="123"/>
      <c r="AB1917" s="123"/>
      <c r="AC1917" s="123"/>
      <c r="AD1917" s="123"/>
      <c r="AE1917" s="123"/>
    </row>
    <row r="1918">
      <c r="A1918" s="151">
        <v>16056.0</v>
      </c>
      <c r="B1918" s="134" t="s">
        <v>6486</v>
      </c>
      <c r="C1918" s="141" t="b">
        <v>1</v>
      </c>
      <c r="D1918" s="133">
        <v>44435.0</v>
      </c>
      <c r="E1918" s="128" t="str">
        <f t="shared" si="55"/>
        <v>#VALUE!</v>
      </c>
      <c r="F1918" s="128" t="str">
        <f t="shared" si="56"/>
        <v>#VALUE!</v>
      </c>
      <c r="G1918" s="128" t="str">
        <f t="shared" si="57"/>
        <v>#VALUE!</v>
      </c>
      <c r="H1918" s="128" t="str">
        <f t="shared" si="58"/>
        <v>#VALUE!</v>
      </c>
      <c r="I1918" s="128" t="str">
        <f t="shared" si="59"/>
        <v>#VALUE!</v>
      </c>
      <c r="J1918" s="128" t="str">
        <f t="shared" si="60"/>
        <v>#VALUE!</v>
      </c>
      <c r="K1918" s="128" t="str">
        <f t="shared" si="61"/>
        <v>#VALUE!</v>
      </c>
      <c r="L1918" s="128" t="str">
        <f t="shared" si="62"/>
        <v>#VALUE!</v>
      </c>
      <c r="M1918" s="134" t="str">
        <f t="shared" si="63"/>
        <v>OPI RX</v>
      </c>
      <c r="N1918" s="128" t="str">
        <f t="shared" si="64"/>
        <v>#VALUE!</v>
      </c>
      <c r="O1918" s="128" t="str">
        <f t="shared" si="65"/>
        <v>#VALUE!</v>
      </c>
      <c r="P1918" s="135" t="str">
        <f t="shared" si="12"/>
        <v>OPIOIDS</v>
      </c>
      <c r="Q1918" s="4" t="b">
        <v>0</v>
      </c>
      <c r="R1918" s="4" t="str">
        <f t="shared" si="54"/>
        <v>LOW</v>
      </c>
      <c r="S1918" s="3"/>
      <c r="T1918" s="136">
        <f t="shared" si="66"/>
        <v>44435</v>
      </c>
      <c r="U1918" s="4" t="str">
        <f t="shared" si="15"/>
        <v>DUE COMM</v>
      </c>
      <c r="V1918" s="4" t="str">
        <f t="shared" si="16"/>
        <v> </v>
      </c>
      <c r="W1918" s="123"/>
      <c r="X1918" s="123"/>
      <c r="Y1918" s="123"/>
      <c r="Z1918" s="123"/>
      <c r="AA1918" s="123"/>
      <c r="AB1918" s="123"/>
      <c r="AC1918" s="123"/>
      <c r="AD1918" s="123"/>
      <c r="AE1918" s="123"/>
    </row>
    <row r="1919">
      <c r="A1919" s="151">
        <v>16066.0</v>
      </c>
      <c r="B1919" s="134" t="s">
        <v>6941</v>
      </c>
      <c r="C1919" s="141" t="b">
        <v>1</v>
      </c>
      <c r="D1919" s="133">
        <v>44387.0</v>
      </c>
      <c r="E1919" s="128" t="str">
        <f t="shared" si="55"/>
        <v>#VALUE!</v>
      </c>
      <c r="F1919" s="128" t="str">
        <f t="shared" si="56"/>
        <v>#VALUE!</v>
      </c>
      <c r="G1919" s="128" t="str">
        <f t="shared" si="57"/>
        <v>#VALUE!</v>
      </c>
      <c r="H1919" s="128" t="str">
        <f t="shared" si="58"/>
        <v>#VALUE!</v>
      </c>
      <c r="I1919" s="128" t="str">
        <f t="shared" si="59"/>
        <v>#VALUE!</v>
      </c>
      <c r="J1919" s="134" t="str">
        <f t="shared" si="60"/>
        <v>OPI RX</v>
      </c>
      <c r="K1919" s="128" t="str">
        <f t="shared" si="61"/>
        <v>#VALUE!</v>
      </c>
      <c r="L1919" s="128" t="str">
        <f t="shared" si="62"/>
        <v>#VALUE!</v>
      </c>
      <c r="M1919" s="128" t="str">
        <f t="shared" si="63"/>
        <v>#VALUE!</v>
      </c>
      <c r="N1919" s="128" t="str">
        <f t="shared" si="64"/>
        <v>#VALUE!</v>
      </c>
      <c r="O1919" s="128" t="str">
        <f t="shared" si="65"/>
        <v>#VALUE!</v>
      </c>
      <c r="P1919" s="135" t="str">
        <f t="shared" si="12"/>
        <v>OPIOIDS</v>
      </c>
      <c r="Q1919" s="4" t="b">
        <v>1</v>
      </c>
      <c r="R1919" s="135" t="str">
        <f t="shared" si="54"/>
        <v>HIGH</v>
      </c>
      <c r="S1919" s="3"/>
      <c r="T1919" s="136">
        <f t="shared" si="66"/>
        <v>44387</v>
      </c>
      <c r="U1919" s="4" t="str">
        <f t="shared" si="15"/>
        <v>DUE COMM</v>
      </c>
      <c r="V1919" s="4" t="str">
        <f t="shared" si="16"/>
        <v> </v>
      </c>
      <c r="W1919" s="123"/>
      <c r="X1919" s="123"/>
      <c r="Y1919" s="123"/>
      <c r="Z1919" s="123"/>
      <c r="AA1919" s="123"/>
      <c r="AB1919" s="123"/>
      <c r="AC1919" s="123"/>
      <c r="AD1919" s="123"/>
      <c r="AE1919" s="123"/>
    </row>
    <row r="1920">
      <c r="A1920" s="130">
        <v>16068.0</v>
      </c>
      <c r="B1920" s="131" t="s">
        <v>6512</v>
      </c>
      <c r="C1920" s="141" t="b">
        <v>1</v>
      </c>
      <c r="D1920" s="133">
        <v>44393.0</v>
      </c>
      <c r="E1920" s="128" t="str">
        <f t="shared" si="55"/>
        <v>#VALUE!</v>
      </c>
      <c r="F1920" s="128" t="str">
        <f t="shared" si="56"/>
        <v>#VALUE!</v>
      </c>
      <c r="G1920" s="128" t="str">
        <f t="shared" si="57"/>
        <v>#VALUE!</v>
      </c>
      <c r="H1920" s="128" t="str">
        <f t="shared" si="58"/>
        <v>#VALUE!</v>
      </c>
      <c r="I1920" s="128" t="str">
        <f t="shared" si="59"/>
        <v>#VALUE!</v>
      </c>
      <c r="J1920" s="128" t="str">
        <f t="shared" si="60"/>
        <v>#VALUE!</v>
      </c>
      <c r="K1920" s="128" t="str">
        <f t="shared" si="61"/>
        <v>#VALUE!</v>
      </c>
      <c r="L1920" s="128" t="str">
        <f t="shared" si="62"/>
        <v>#VALUE!</v>
      </c>
      <c r="M1920" s="134" t="str">
        <f t="shared" si="63"/>
        <v>OPI RX</v>
      </c>
      <c r="N1920" s="128" t="str">
        <f t="shared" si="64"/>
        <v>#VALUE!</v>
      </c>
      <c r="O1920" s="128" t="str">
        <f t="shared" si="65"/>
        <v>#VALUE!</v>
      </c>
      <c r="P1920" s="135" t="str">
        <f t="shared" si="12"/>
        <v>OPIOIDS</v>
      </c>
      <c r="Q1920" s="4" t="b">
        <v>0</v>
      </c>
      <c r="R1920" s="4" t="str">
        <f t="shared" si="54"/>
        <v>LOW</v>
      </c>
      <c r="S1920" s="3"/>
      <c r="T1920" s="136">
        <f t="shared" si="66"/>
        <v>44393</v>
      </c>
      <c r="U1920" s="4" t="str">
        <f t="shared" si="15"/>
        <v>DUE COMM</v>
      </c>
      <c r="V1920" s="4" t="str">
        <f t="shared" si="16"/>
        <v> </v>
      </c>
      <c r="W1920" s="123"/>
      <c r="X1920" s="123"/>
      <c r="Y1920" s="123"/>
      <c r="Z1920" s="123"/>
      <c r="AA1920" s="123"/>
      <c r="AB1920" s="123"/>
      <c r="AC1920" s="123"/>
      <c r="AD1920" s="123"/>
      <c r="AE1920" s="123"/>
    </row>
    <row r="1921">
      <c r="A1921" s="130">
        <v>16070.0</v>
      </c>
      <c r="B1921" s="134" t="s">
        <v>6461</v>
      </c>
      <c r="C1921" s="141" t="b">
        <v>1</v>
      </c>
      <c r="D1921" s="133">
        <v>44435.0</v>
      </c>
      <c r="E1921" s="128" t="str">
        <f t="shared" si="55"/>
        <v>#VALUE!</v>
      </c>
      <c r="F1921" s="128" t="str">
        <f t="shared" si="56"/>
        <v>#VALUE!</v>
      </c>
      <c r="G1921" s="128" t="str">
        <f t="shared" si="57"/>
        <v>#VALUE!</v>
      </c>
      <c r="H1921" s="128" t="str">
        <f t="shared" si="58"/>
        <v>#VALUE!</v>
      </c>
      <c r="I1921" s="128" t="str">
        <f t="shared" si="59"/>
        <v>#VALUE!</v>
      </c>
      <c r="J1921" s="128" t="str">
        <f t="shared" si="60"/>
        <v>#VALUE!</v>
      </c>
      <c r="K1921" s="128" t="str">
        <f t="shared" si="61"/>
        <v>#VALUE!</v>
      </c>
      <c r="L1921" s="128" t="str">
        <f t="shared" si="62"/>
        <v>#VALUE!</v>
      </c>
      <c r="M1921" s="128" t="str">
        <f t="shared" si="63"/>
        <v>#VALUE!</v>
      </c>
      <c r="N1921" s="128" t="str">
        <f t="shared" si="64"/>
        <v>#VALUE!</v>
      </c>
      <c r="O1921" s="128" t="str">
        <f t="shared" si="65"/>
        <v>#VALUE!</v>
      </c>
      <c r="P1921" s="4" t="str">
        <f t="shared" si="12"/>
        <v>NO RX</v>
      </c>
      <c r="Q1921" s="4" t="b">
        <v>0</v>
      </c>
      <c r="R1921" s="4" t="str">
        <f t="shared" si="54"/>
        <v>LOW</v>
      </c>
      <c r="S1921" s="3"/>
      <c r="T1921" s="136">
        <f t="shared" si="66"/>
        <v>44435</v>
      </c>
      <c r="U1921" s="4" t="str">
        <f t="shared" si="15"/>
        <v>DUE COMM</v>
      </c>
      <c r="V1921" s="4" t="str">
        <f t="shared" si="16"/>
        <v> </v>
      </c>
      <c r="W1921" s="123"/>
      <c r="X1921" s="123"/>
      <c r="Y1921" s="123"/>
      <c r="Z1921" s="123"/>
      <c r="AA1921" s="123"/>
      <c r="AB1921" s="123"/>
      <c r="AC1921" s="123"/>
      <c r="AD1921" s="123"/>
      <c r="AE1921" s="123"/>
    </row>
    <row r="1922">
      <c r="A1922" s="130">
        <v>16071.0</v>
      </c>
      <c r="B1922" s="131" t="s">
        <v>6463</v>
      </c>
      <c r="C1922" s="141" t="b">
        <v>1</v>
      </c>
      <c r="D1922" s="133">
        <v>44446.0</v>
      </c>
      <c r="E1922" s="128" t="str">
        <f t="shared" si="55"/>
        <v>#VALUE!</v>
      </c>
      <c r="F1922" s="134" t="str">
        <f t="shared" si="56"/>
        <v>OPI RX</v>
      </c>
      <c r="G1922" s="128" t="str">
        <f t="shared" si="57"/>
        <v>#VALUE!</v>
      </c>
      <c r="H1922" s="128" t="str">
        <f t="shared" si="58"/>
        <v>#VALUE!</v>
      </c>
      <c r="I1922" s="128" t="str">
        <f t="shared" si="59"/>
        <v>#VALUE!</v>
      </c>
      <c r="J1922" s="128" t="str">
        <f t="shared" si="60"/>
        <v>#VALUE!</v>
      </c>
      <c r="K1922" s="128" t="str">
        <f t="shared" si="61"/>
        <v>#VALUE!</v>
      </c>
      <c r="L1922" s="128" t="str">
        <f t="shared" si="62"/>
        <v>#VALUE!</v>
      </c>
      <c r="M1922" s="128" t="str">
        <f t="shared" si="63"/>
        <v>#VALUE!</v>
      </c>
      <c r="N1922" s="128" t="str">
        <f t="shared" si="64"/>
        <v>#VALUE!</v>
      </c>
      <c r="O1922" s="128" t="str">
        <f t="shared" si="65"/>
        <v>#VALUE!</v>
      </c>
      <c r="P1922" s="135" t="str">
        <f t="shared" si="12"/>
        <v>OPIOIDS</v>
      </c>
      <c r="Q1922" s="4" t="b">
        <v>0</v>
      </c>
      <c r="R1922" s="4" t="str">
        <f t="shared" si="54"/>
        <v>LOW</v>
      </c>
      <c r="S1922" s="3"/>
      <c r="T1922" s="136">
        <f t="shared" si="66"/>
        <v>44446</v>
      </c>
      <c r="U1922" s="4" t="str">
        <f t="shared" si="15"/>
        <v>DUE COMM</v>
      </c>
      <c r="V1922" s="4" t="str">
        <f t="shared" si="16"/>
        <v> </v>
      </c>
      <c r="W1922" s="123"/>
      <c r="X1922" s="123"/>
      <c r="Y1922" s="123"/>
      <c r="Z1922" s="123"/>
      <c r="AA1922" s="123"/>
      <c r="AB1922" s="123"/>
      <c r="AC1922" s="123"/>
      <c r="AD1922" s="123"/>
      <c r="AE1922" s="123"/>
    </row>
    <row r="1923">
      <c r="A1923" s="130">
        <v>16074.0</v>
      </c>
      <c r="B1923" s="134" t="s">
        <v>6532</v>
      </c>
      <c r="C1923" s="141" t="b">
        <v>1</v>
      </c>
      <c r="D1923" s="133">
        <v>44483.0</v>
      </c>
      <c r="E1923" s="128" t="str">
        <f t="shared" si="55"/>
        <v>#VALUE!</v>
      </c>
      <c r="F1923" s="134" t="str">
        <f t="shared" si="56"/>
        <v>OPI RX</v>
      </c>
      <c r="G1923" s="128" t="str">
        <f t="shared" si="57"/>
        <v>#VALUE!</v>
      </c>
      <c r="H1923" s="134" t="str">
        <f t="shared" si="58"/>
        <v>OPI RX</v>
      </c>
      <c r="I1923" s="128" t="str">
        <f t="shared" si="59"/>
        <v>#VALUE!</v>
      </c>
      <c r="J1923" s="128" t="str">
        <f t="shared" si="60"/>
        <v>#VALUE!</v>
      </c>
      <c r="K1923" s="128" t="str">
        <f t="shared" si="61"/>
        <v>#VALUE!</v>
      </c>
      <c r="L1923" s="128" t="str">
        <f t="shared" si="62"/>
        <v>#VALUE!</v>
      </c>
      <c r="M1923" s="128" t="str">
        <f t="shared" si="63"/>
        <v>#VALUE!</v>
      </c>
      <c r="N1923" s="128" t="str">
        <f t="shared" si="64"/>
        <v>#VALUE!</v>
      </c>
      <c r="O1923" s="128" t="str">
        <f t="shared" si="65"/>
        <v>#VALUE!</v>
      </c>
      <c r="P1923" s="135" t="str">
        <f t="shared" si="12"/>
        <v>OPIOIDS</v>
      </c>
      <c r="Q1923" s="4" t="b">
        <v>1</v>
      </c>
      <c r="R1923" s="135" t="str">
        <f t="shared" si="54"/>
        <v>HIGH</v>
      </c>
      <c r="S1923" s="3">
        <v>44415.0</v>
      </c>
      <c r="T1923" s="136">
        <f t="shared" si="66"/>
        <v>44483</v>
      </c>
      <c r="U1923" s="4" t="str">
        <f t="shared" si="15"/>
        <v> </v>
      </c>
      <c r="V1923" s="4" t="str">
        <f t="shared" si="16"/>
        <v> </v>
      </c>
      <c r="W1923" s="123"/>
      <c r="X1923" s="123"/>
      <c r="Y1923" s="123"/>
      <c r="Z1923" s="123"/>
      <c r="AA1923" s="123"/>
      <c r="AB1923" s="123"/>
      <c r="AC1923" s="123"/>
      <c r="AD1923" s="123"/>
      <c r="AE1923" s="123"/>
    </row>
    <row r="1924">
      <c r="A1924" s="130">
        <v>16076.0</v>
      </c>
      <c r="B1924" s="131" t="s">
        <v>6477</v>
      </c>
      <c r="C1924" s="141" t="b">
        <v>1</v>
      </c>
      <c r="D1924" s="133">
        <v>44557.0</v>
      </c>
      <c r="E1924" s="128" t="str">
        <f t="shared" si="55"/>
        <v>#VALUE!</v>
      </c>
      <c r="F1924" s="128" t="str">
        <f t="shared" si="56"/>
        <v>#VALUE!</v>
      </c>
      <c r="G1924" s="128" t="str">
        <f t="shared" si="57"/>
        <v>#VALUE!</v>
      </c>
      <c r="H1924" s="128" t="str">
        <f t="shared" si="58"/>
        <v>#VALUE!</v>
      </c>
      <c r="I1924" s="128" t="str">
        <f t="shared" si="59"/>
        <v>#VALUE!</v>
      </c>
      <c r="J1924" s="128" t="str">
        <f t="shared" si="60"/>
        <v>#VALUE!</v>
      </c>
      <c r="K1924" s="128" t="str">
        <f t="shared" si="61"/>
        <v>#VALUE!</v>
      </c>
      <c r="L1924" s="128" t="str">
        <f t="shared" si="62"/>
        <v>#VALUE!</v>
      </c>
      <c r="M1924" s="128" t="str">
        <f t="shared" si="63"/>
        <v>#VALUE!</v>
      </c>
      <c r="N1924" s="128" t="str">
        <f t="shared" si="64"/>
        <v>#VALUE!</v>
      </c>
      <c r="O1924" s="128" t="str">
        <f t="shared" si="65"/>
        <v>#VALUE!</v>
      </c>
      <c r="P1924" s="4" t="str">
        <f t="shared" si="12"/>
        <v>NO RX</v>
      </c>
      <c r="Q1924" s="2" t="b">
        <v>0</v>
      </c>
      <c r="R1924" s="4" t="str">
        <f t="shared" si="54"/>
        <v>LOW</v>
      </c>
      <c r="S1924" s="3">
        <v>44424.0</v>
      </c>
      <c r="T1924" s="136">
        <f t="shared" si="66"/>
        <v>44557</v>
      </c>
      <c r="U1924" s="4" t="str">
        <f t="shared" si="15"/>
        <v> </v>
      </c>
      <c r="V1924" s="4" t="str">
        <f t="shared" si="16"/>
        <v> </v>
      </c>
      <c r="W1924" s="123"/>
      <c r="X1924" s="123"/>
      <c r="Y1924" s="123"/>
      <c r="Z1924" s="123"/>
      <c r="AA1924" s="123"/>
      <c r="AB1924" s="123"/>
      <c r="AC1924" s="123"/>
      <c r="AD1924" s="123"/>
      <c r="AE1924" s="123"/>
    </row>
    <row r="1925">
      <c r="A1925" s="130">
        <v>16079.0</v>
      </c>
      <c r="B1925" s="134" t="s">
        <v>7055</v>
      </c>
      <c r="C1925" s="141" t="b">
        <v>1</v>
      </c>
      <c r="D1925" s="133">
        <v>44565.0</v>
      </c>
      <c r="E1925" s="128" t="str">
        <f t="shared" si="55"/>
        <v>#VALUE!</v>
      </c>
      <c r="F1925" s="144" t="str">
        <f t="shared" si="56"/>
        <v>#VALUE!</v>
      </c>
      <c r="G1925" s="144" t="str">
        <f t="shared" si="57"/>
        <v>OPI RX</v>
      </c>
      <c r="H1925" s="144" t="str">
        <f t="shared" si="58"/>
        <v>OPI RX</v>
      </c>
      <c r="I1925" s="128" t="str">
        <f t="shared" si="59"/>
        <v>#VALUE!</v>
      </c>
      <c r="J1925" s="128" t="str">
        <f t="shared" si="60"/>
        <v>#VALUE!</v>
      </c>
      <c r="K1925" s="128" t="str">
        <f t="shared" si="61"/>
        <v>#VALUE!</v>
      </c>
      <c r="L1925" s="128" t="str">
        <f t="shared" si="62"/>
        <v>#VALUE!</v>
      </c>
      <c r="M1925" s="128" t="str">
        <f t="shared" si="63"/>
        <v>#VALUE!</v>
      </c>
      <c r="N1925" s="128" t="str">
        <f t="shared" si="64"/>
        <v>#VALUE!</v>
      </c>
      <c r="O1925" s="128" t="str">
        <f t="shared" si="65"/>
        <v>#VALUE!</v>
      </c>
      <c r="P1925" s="135" t="str">
        <f t="shared" si="12"/>
        <v>OPIOIDS</v>
      </c>
      <c r="Q1925" s="4" t="b">
        <v>0</v>
      </c>
      <c r="R1925" s="4" t="str">
        <f t="shared" si="54"/>
        <v>LOW</v>
      </c>
      <c r="S1925" s="3"/>
      <c r="T1925" s="136">
        <f t="shared" si="66"/>
        <v>44565</v>
      </c>
      <c r="U1925" s="4" t="str">
        <f t="shared" si="15"/>
        <v>DUE COMM</v>
      </c>
      <c r="V1925" s="4" t="str">
        <f t="shared" si="16"/>
        <v> </v>
      </c>
      <c r="W1925" s="123"/>
      <c r="X1925" s="123"/>
      <c r="Y1925" s="123"/>
      <c r="Z1925" s="123"/>
      <c r="AA1925" s="123"/>
      <c r="AB1925" s="123"/>
      <c r="AC1925" s="123"/>
      <c r="AD1925" s="123"/>
      <c r="AE1925" s="123"/>
    </row>
    <row r="1926">
      <c r="A1926" s="130">
        <v>16085.0</v>
      </c>
      <c r="B1926" s="131" t="s">
        <v>6601</v>
      </c>
      <c r="C1926" s="141" t="b">
        <v>1</v>
      </c>
      <c r="D1926" s="133">
        <v>44539.0</v>
      </c>
      <c r="E1926" s="128" t="str">
        <f t="shared" si="55"/>
        <v>#VALUE!</v>
      </c>
      <c r="F1926" s="128" t="str">
        <f t="shared" si="56"/>
        <v>#VALUE!</v>
      </c>
      <c r="G1926" s="128" t="str">
        <f t="shared" si="57"/>
        <v>#VALUE!</v>
      </c>
      <c r="H1926" s="128" t="str">
        <f t="shared" si="58"/>
        <v>#VALUE!</v>
      </c>
      <c r="I1926" s="128" t="str">
        <f t="shared" si="59"/>
        <v>#VALUE!</v>
      </c>
      <c r="J1926" s="128" t="str">
        <f t="shared" si="60"/>
        <v>#VALUE!</v>
      </c>
      <c r="K1926" s="128" t="str">
        <f t="shared" si="61"/>
        <v>#VALUE!</v>
      </c>
      <c r="L1926" s="128" t="str">
        <f t="shared" si="62"/>
        <v>#VALUE!</v>
      </c>
      <c r="M1926" s="128" t="str">
        <f t="shared" si="63"/>
        <v>#VALUE!</v>
      </c>
      <c r="N1926" s="128" t="str">
        <f t="shared" si="64"/>
        <v>#VALUE!</v>
      </c>
      <c r="O1926" s="134" t="str">
        <f t="shared" si="65"/>
        <v>OPI RX</v>
      </c>
      <c r="P1926" s="135" t="str">
        <f t="shared" si="12"/>
        <v>OPIOIDS</v>
      </c>
      <c r="Q1926" s="4" t="b">
        <v>0</v>
      </c>
      <c r="R1926" s="4" t="str">
        <f t="shared" si="54"/>
        <v>LOW</v>
      </c>
      <c r="S1926" s="3">
        <v>44431.0</v>
      </c>
      <c r="T1926" s="136">
        <f t="shared" si="66"/>
        <v>44539</v>
      </c>
      <c r="U1926" s="4" t="str">
        <f t="shared" si="15"/>
        <v> </v>
      </c>
      <c r="V1926" s="4" t="str">
        <f t="shared" si="16"/>
        <v> </v>
      </c>
      <c r="W1926" s="123"/>
      <c r="X1926" s="123"/>
      <c r="Y1926" s="123"/>
      <c r="Z1926" s="123"/>
      <c r="AA1926" s="123"/>
      <c r="AB1926" s="123"/>
      <c r="AC1926" s="123"/>
      <c r="AD1926" s="123"/>
      <c r="AE1926" s="123"/>
    </row>
    <row r="1927">
      <c r="A1927" s="130">
        <v>16086.0</v>
      </c>
      <c r="B1927" s="131" t="s">
        <v>6896</v>
      </c>
      <c r="C1927" s="141" t="b">
        <v>1</v>
      </c>
      <c r="D1927" s="133">
        <v>44438.0</v>
      </c>
      <c r="E1927" s="128" t="str">
        <f t="shared" si="55"/>
        <v>#VALUE!</v>
      </c>
      <c r="F1927" s="128" t="str">
        <f t="shared" si="56"/>
        <v>#VALUE!</v>
      </c>
      <c r="G1927" s="128" t="str">
        <f t="shared" si="57"/>
        <v>#VALUE!</v>
      </c>
      <c r="H1927" s="128" t="str">
        <f t="shared" si="58"/>
        <v>#VALUE!</v>
      </c>
      <c r="I1927" s="128" t="str">
        <f t="shared" si="59"/>
        <v>#VALUE!</v>
      </c>
      <c r="J1927" s="128" t="str">
        <f t="shared" si="60"/>
        <v>#VALUE!</v>
      </c>
      <c r="K1927" s="128" t="str">
        <f t="shared" si="61"/>
        <v>#VALUE!</v>
      </c>
      <c r="L1927" s="128" t="str">
        <f t="shared" si="62"/>
        <v>#VALUE!</v>
      </c>
      <c r="M1927" s="128" t="str">
        <f t="shared" si="63"/>
        <v>#VALUE!</v>
      </c>
      <c r="N1927" s="128" t="str">
        <f t="shared" si="64"/>
        <v>#VALUE!</v>
      </c>
      <c r="O1927" s="128" t="str">
        <f t="shared" si="65"/>
        <v>#VALUE!</v>
      </c>
      <c r="P1927" s="4" t="str">
        <f t="shared" si="12"/>
        <v>NO RX</v>
      </c>
      <c r="Q1927" s="4" t="b">
        <v>0</v>
      </c>
      <c r="R1927" s="4" t="str">
        <f t="shared" si="54"/>
        <v>LOW</v>
      </c>
      <c r="S1927" s="3"/>
      <c r="T1927" s="136">
        <f t="shared" si="66"/>
        <v>44438</v>
      </c>
      <c r="U1927" s="4" t="str">
        <f t="shared" si="15"/>
        <v>DUE COMM</v>
      </c>
      <c r="V1927" s="4" t="str">
        <f t="shared" si="16"/>
        <v> </v>
      </c>
      <c r="W1927" s="123"/>
      <c r="X1927" s="123"/>
      <c r="Y1927" s="123"/>
      <c r="Z1927" s="123"/>
      <c r="AA1927" s="123"/>
      <c r="AB1927" s="123"/>
      <c r="AC1927" s="123"/>
      <c r="AD1927" s="123"/>
      <c r="AE1927" s="123"/>
    </row>
    <row r="1928">
      <c r="A1928" s="130">
        <v>16088.0</v>
      </c>
      <c r="B1928" s="131" t="s">
        <v>6461</v>
      </c>
      <c r="C1928" s="141" t="b">
        <v>1</v>
      </c>
      <c r="D1928" s="133">
        <v>44387.0</v>
      </c>
      <c r="E1928" s="128" t="str">
        <f t="shared" si="55"/>
        <v>#VALUE!</v>
      </c>
      <c r="F1928" s="128" t="str">
        <f t="shared" si="56"/>
        <v>#VALUE!</v>
      </c>
      <c r="G1928" s="128" t="str">
        <f t="shared" si="57"/>
        <v>#VALUE!</v>
      </c>
      <c r="H1928" s="128" t="str">
        <f t="shared" si="58"/>
        <v>#VALUE!</v>
      </c>
      <c r="I1928" s="128" t="str">
        <f t="shared" si="59"/>
        <v>#VALUE!</v>
      </c>
      <c r="J1928" s="128" t="str">
        <f t="shared" si="60"/>
        <v>#VALUE!</v>
      </c>
      <c r="K1928" s="128" t="str">
        <f t="shared" si="61"/>
        <v>#VALUE!</v>
      </c>
      <c r="L1928" s="128" t="str">
        <f t="shared" si="62"/>
        <v>#VALUE!</v>
      </c>
      <c r="M1928" s="128" t="str">
        <f t="shared" si="63"/>
        <v>#VALUE!</v>
      </c>
      <c r="N1928" s="128" t="str">
        <f t="shared" si="64"/>
        <v>#VALUE!</v>
      </c>
      <c r="O1928" s="128" t="str">
        <f t="shared" si="65"/>
        <v>#VALUE!</v>
      </c>
      <c r="P1928" s="4" t="str">
        <f t="shared" si="12"/>
        <v>NO RX</v>
      </c>
      <c r="Q1928" s="4" t="b">
        <v>0</v>
      </c>
      <c r="R1928" s="4" t="str">
        <f t="shared" si="54"/>
        <v>LOW</v>
      </c>
      <c r="S1928" s="3"/>
      <c r="T1928" s="136">
        <f t="shared" si="66"/>
        <v>44387</v>
      </c>
      <c r="U1928" s="4" t="str">
        <f t="shared" si="15"/>
        <v>DUE COMM</v>
      </c>
      <c r="V1928" s="4" t="str">
        <f t="shared" si="16"/>
        <v> </v>
      </c>
      <c r="W1928" s="123"/>
      <c r="X1928" s="123"/>
      <c r="Y1928" s="123"/>
      <c r="Z1928" s="123"/>
      <c r="AA1928" s="123"/>
      <c r="AB1928" s="123"/>
      <c r="AC1928" s="123"/>
      <c r="AD1928" s="123"/>
      <c r="AE1928" s="123"/>
    </row>
    <row r="1929">
      <c r="A1929" s="151">
        <v>16089.0</v>
      </c>
      <c r="B1929" s="131" t="s">
        <v>6461</v>
      </c>
      <c r="C1929" s="141" t="b">
        <v>1</v>
      </c>
      <c r="D1929" s="140">
        <v>44582.0</v>
      </c>
      <c r="E1929" s="128" t="str">
        <f t="shared" si="55"/>
        <v>#VALUE!</v>
      </c>
      <c r="F1929" s="128" t="str">
        <f t="shared" si="56"/>
        <v>#VALUE!</v>
      </c>
      <c r="G1929" s="128" t="str">
        <f t="shared" si="57"/>
        <v>#VALUE!</v>
      </c>
      <c r="H1929" s="128" t="str">
        <f t="shared" si="58"/>
        <v>#VALUE!</v>
      </c>
      <c r="I1929" s="128" t="str">
        <f t="shared" si="59"/>
        <v>#VALUE!</v>
      </c>
      <c r="J1929" s="128" t="str">
        <f t="shared" si="60"/>
        <v>#VALUE!</v>
      </c>
      <c r="K1929" s="128" t="str">
        <f t="shared" si="61"/>
        <v>#VALUE!</v>
      </c>
      <c r="L1929" s="128" t="str">
        <f t="shared" si="62"/>
        <v>#VALUE!</v>
      </c>
      <c r="M1929" s="128" t="str">
        <f t="shared" si="63"/>
        <v>#VALUE!</v>
      </c>
      <c r="N1929" s="128" t="str">
        <f t="shared" si="64"/>
        <v>#VALUE!</v>
      </c>
      <c r="O1929" s="128" t="str">
        <f t="shared" si="65"/>
        <v>#VALUE!</v>
      </c>
      <c r="P1929" s="4" t="str">
        <f t="shared" si="12"/>
        <v>NO RX</v>
      </c>
      <c r="Q1929" s="2" t="b">
        <v>0</v>
      </c>
      <c r="R1929" s="4" t="str">
        <f t="shared" si="54"/>
        <v>LOW</v>
      </c>
      <c r="S1929" s="3"/>
      <c r="T1929" s="136">
        <f t="shared" si="66"/>
        <v>44582</v>
      </c>
      <c r="U1929" s="4" t="str">
        <f t="shared" si="15"/>
        <v>DUE COMM</v>
      </c>
      <c r="V1929" s="4" t="str">
        <f t="shared" si="16"/>
        <v> </v>
      </c>
      <c r="W1929" s="123"/>
      <c r="X1929" s="123"/>
      <c r="Y1929" s="123"/>
      <c r="Z1929" s="123"/>
      <c r="AA1929" s="123"/>
      <c r="AB1929" s="123"/>
      <c r="AC1929" s="123"/>
      <c r="AD1929" s="123"/>
      <c r="AE1929" s="123"/>
    </row>
    <row r="1930">
      <c r="A1930" s="151">
        <v>16091.0</v>
      </c>
      <c r="B1930" s="131" t="s">
        <v>6912</v>
      </c>
      <c r="C1930" s="141" t="b">
        <v>1</v>
      </c>
      <c r="D1930" s="133">
        <v>44405.0</v>
      </c>
      <c r="E1930" s="128" t="str">
        <f t="shared" si="55"/>
        <v>#VALUE!</v>
      </c>
      <c r="F1930" s="128" t="str">
        <f t="shared" si="56"/>
        <v>#VALUE!</v>
      </c>
      <c r="G1930" s="128" t="str">
        <f t="shared" si="57"/>
        <v>#VALUE!</v>
      </c>
      <c r="H1930" s="128" t="str">
        <f t="shared" si="58"/>
        <v>#VALUE!</v>
      </c>
      <c r="I1930" s="128" t="str">
        <f t="shared" si="59"/>
        <v>#VALUE!</v>
      </c>
      <c r="J1930" s="128" t="str">
        <f t="shared" si="60"/>
        <v>#VALUE!</v>
      </c>
      <c r="K1930" s="128" t="str">
        <f t="shared" si="61"/>
        <v>#VALUE!</v>
      </c>
      <c r="L1930" s="128" t="str">
        <f t="shared" si="62"/>
        <v>#VALUE!</v>
      </c>
      <c r="M1930" s="128" t="str">
        <f t="shared" si="63"/>
        <v>#VALUE!</v>
      </c>
      <c r="N1930" s="128" t="str">
        <f t="shared" si="64"/>
        <v>#VALUE!</v>
      </c>
      <c r="O1930" s="128" t="str">
        <f t="shared" si="65"/>
        <v>#VALUE!</v>
      </c>
      <c r="P1930" s="4" t="str">
        <f t="shared" si="12"/>
        <v>NO RX</v>
      </c>
      <c r="Q1930" s="4" t="b">
        <v>0</v>
      </c>
      <c r="R1930" s="4" t="str">
        <f t="shared" si="54"/>
        <v>LOW</v>
      </c>
      <c r="S1930" s="3"/>
      <c r="T1930" s="136">
        <f t="shared" si="66"/>
        <v>44405</v>
      </c>
      <c r="U1930" s="4" t="str">
        <f t="shared" si="15"/>
        <v>DUE COMM</v>
      </c>
      <c r="V1930" s="4" t="str">
        <f t="shared" si="16"/>
        <v> </v>
      </c>
      <c r="W1930" s="123"/>
      <c r="X1930" s="123"/>
      <c r="Y1930" s="123"/>
      <c r="Z1930" s="123"/>
      <c r="AA1930" s="123"/>
      <c r="AB1930" s="123"/>
      <c r="AC1930" s="123"/>
      <c r="AD1930" s="123"/>
      <c r="AE1930" s="123"/>
    </row>
    <row r="1931">
      <c r="A1931" s="151">
        <v>16092.0</v>
      </c>
      <c r="B1931" s="131" t="s">
        <v>6486</v>
      </c>
      <c r="C1931" s="141" t="b">
        <v>1</v>
      </c>
      <c r="D1931" s="133">
        <v>44390.0</v>
      </c>
      <c r="E1931" s="128" t="str">
        <f t="shared" si="55"/>
        <v>#VALUE!</v>
      </c>
      <c r="F1931" s="128" t="str">
        <f t="shared" si="56"/>
        <v>#VALUE!</v>
      </c>
      <c r="G1931" s="128" t="str">
        <f t="shared" si="57"/>
        <v>#VALUE!</v>
      </c>
      <c r="H1931" s="128" t="str">
        <f t="shared" si="58"/>
        <v>#VALUE!</v>
      </c>
      <c r="I1931" s="128" t="str">
        <f t="shared" si="59"/>
        <v>#VALUE!</v>
      </c>
      <c r="J1931" s="128" t="str">
        <f t="shared" si="60"/>
        <v>#VALUE!</v>
      </c>
      <c r="K1931" s="128" t="str">
        <f t="shared" si="61"/>
        <v>#VALUE!</v>
      </c>
      <c r="L1931" s="128" t="str">
        <f t="shared" si="62"/>
        <v>#VALUE!</v>
      </c>
      <c r="M1931" s="134" t="str">
        <f t="shared" si="63"/>
        <v>OPI RX</v>
      </c>
      <c r="N1931" s="128" t="str">
        <f t="shared" si="64"/>
        <v>#VALUE!</v>
      </c>
      <c r="O1931" s="128" t="str">
        <f t="shared" si="65"/>
        <v>#VALUE!</v>
      </c>
      <c r="P1931" s="135" t="str">
        <f t="shared" si="12"/>
        <v>OPIOIDS</v>
      </c>
      <c r="Q1931" s="4" t="b">
        <v>0</v>
      </c>
      <c r="R1931" s="4" t="str">
        <f t="shared" si="54"/>
        <v>LOW</v>
      </c>
      <c r="S1931" s="3"/>
      <c r="T1931" s="136">
        <f t="shared" si="66"/>
        <v>44390</v>
      </c>
      <c r="U1931" s="4" t="str">
        <f t="shared" si="15"/>
        <v>DUE COMM</v>
      </c>
      <c r="V1931" s="4" t="str">
        <f t="shared" si="16"/>
        <v> </v>
      </c>
      <c r="W1931" s="123"/>
      <c r="X1931" s="123"/>
      <c r="Y1931" s="123"/>
      <c r="Z1931" s="123"/>
      <c r="AA1931" s="123"/>
      <c r="AB1931" s="123"/>
      <c r="AC1931" s="123"/>
      <c r="AD1931" s="123"/>
      <c r="AE1931" s="123"/>
    </row>
    <row r="1932">
      <c r="A1932" s="151">
        <v>16096.0</v>
      </c>
      <c r="B1932" s="134" t="s">
        <v>6512</v>
      </c>
      <c r="C1932" s="141" t="b">
        <v>1</v>
      </c>
      <c r="D1932" s="133">
        <v>44539.0</v>
      </c>
      <c r="E1932" s="128" t="str">
        <f t="shared" si="55"/>
        <v>#VALUE!</v>
      </c>
      <c r="F1932" s="128" t="str">
        <f t="shared" si="56"/>
        <v>#VALUE!</v>
      </c>
      <c r="G1932" s="128" t="str">
        <f t="shared" si="57"/>
        <v>#VALUE!</v>
      </c>
      <c r="H1932" s="128" t="str">
        <f t="shared" si="58"/>
        <v>#VALUE!</v>
      </c>
      <c r="I1932" s="128" t="str">
        <f t="shared" si="59"/>
        <v>#VALUE!</v>
      </c>
      <c r="J1932" s="128" t="str">
        <f t="shared" si="60"/>
        <v>#VALUE!</v>
      </c>
      <c r="K1932" s="128" t="str">
        <f t="shared" si="61"/>
        <v>#VALUE!</v>
      </c>
      <c r="L1932" s="128" t="str">
        <f t="shared" si="62"/>
        <v>#VALUE!</v>
      </c>
      <c r="M1932" s="134" t="str">
        <f t="shared" si="63"/>
        <v>OPI RX</v>
      </c>
      <c r="N1932" s="128" t="str">
        <f t="shared" si="64"/>
        <v>#VALUE!</v>
      </c>
      <c r="O1932" s="128" t="str">
        <f t="shared" si="65"/>
        <v>#VALUE!</v>
      </c>
      <c r="P1932" s="135" t="str">
        <f t="shared" si="12"/>
        <v>OPIOIDS</v>
      </c>
      <c r="Q1932" s="4" t="b">
        <v>0</v>
      </c>
      <c r="R1932" s="4" t="str">
        <f t="shared" si="54"/>
        <v>LOW</v>
      </c>
      <c r="S1932" s="3">
        <v>44060.0</v>
      </c>
      <c r="T1932" s="136">
        <f t="shared" si="66"/>
        <v>44539</v>
      </c>
      <c r="U1932" s="4" t="str">
        <f t="shared" si="15"/>
        <v>DUE COMM</v>
      </c>
      <c r="V1932" s="4" t="str">
        <f t="shared" si="16"/>
        <v> </v>
      </c>
      <c r="W1932" s="123"/>
      <c r="X1932" s="123"/>
      <c r="Y1932" s="123"/>
      <c r="Z1932" s="123"/>
      <c r="AA1932" s="123"/>
      <c r="AB1932" s="123"/>
      <c r="AC1932" s="123"/>
      <c r="AD1932" s="123"/>
      <c r="AE1932" s="123"/>
    </row>
    <row r="1933">
      <c r="A1933" s="130">
        <v>16100.0</v>
      </c>
      <c r="B1933" s="131" t="s">
        <v>6461</v>
      </c>
      <c r="C1933" s="141" t="b">
        <v>1</v>
      </c>
      <c r="D1933" s="133">
        <v>44468.0</v>
      </c>
      <c r="E1933" s="128" t="str">
        <f t="shared" si="55"/>
        <v>#VALUE!</v>
      </c>
      <c r="F1933" s="128" t="str">
        <f t="shared" si="56"/>
        <v>#VALUE!</v>
      </c>
      <c r="G1933" s="128" t="str">
        <f t="shared" si="57"/>
        <v>#VALUE!</v>
      </c>
      <c r="H1933" s="128" t="str">
        <f t="shared" si="58"/>
        <v>#VALUE!</v>
      </c>
      <c r="I1933" s="128" t="str">
        <f t="shared" si="59"/>
        <v>#VALUE!</v>
      </c>
      <c r="J1933" s="128" t="str">
        <f t="shared" si="60"/>
        <v>#VALUE!</v>
      </c>
      <c r="K1933" s="128" t="str">
        <f t="shared" si="61"/>
        <v>#VALUE!</v>
      </c>
      <c r="L1933" s="128" t="str">
        <f t="shared" si="62"/>
        <v>#VALUE!</v>
      </c>
      <c r="M1933" s="128" t="str">
        <f t="shared" si="63"/>
        <v>#VALUE!</v>
      </c>
      <c r="N1933" s="128" t="str">
        <f t="shared" si="64"/>
        <v>#VALUE!</v>
      </c>
      <c r="O1933" s="128" t="str">
        <f t="shared" si="65"/>
        <v>#VALUE!</v>
      </c>
      <c r="P1933" s="4" t="str">
        <f t="shared" si="12"/>
        <v>NO RX</v>
      </c>
      <c r="Q1933" s="4" t="b">
        <v>0</v>
      </c>
      <c r="R1933" s="4" t="str">
        <f t="shared" si="54"/>
        <v>LOW</v>
      </c>
      <c r="S1933" s="3">
        <v>44453.0</v>
      </c>
      <c r="T1933" s="136">
        <f t="shared" si="66"/>
        <v>44468</v>
      </c>
      <c r="U1933" s="4" t="str">
        <f t="shared" si="15"/>
        <v> </v>
      </c>
      <c r="V1933" s="4" t="str">
        <f t="shared" si="16"/>
        <v> </v>
      </c>
      <c r="W1933" s="123"/>
      <c r="X1933" s="123"/>
      <c r="Y1933" s="123"/>
      <c r="Z1933" s="123"/>
      <c r="AA1933" s="123"/>
      <c r="AB1933" s="123"/>
      <c r="AC1933" s="123"/>
      <c r="AD1933" s="123"/>
      <c r="AE1933" s="123"/>
    </row>
    <row r="1934">
      <c r="A1934" s="151">
        <v>16105.0</v>
      </c>
      <c r="B1934" s="131" t="s">
        <v>7056</v>
      </c>
      <c r="C1934" s="141" t="b">
        <v>1</v>
      </c>
      <c r="D1934" s="133">
        <v>44438.0</v>
      </c>
      <c r="E1934" s="128" t="str">
        <f t="shared" si="55"/>
        <v>#VALUE!</v>
      </c>
      <c r="F1934" s="128" t="str">
        <f t="shared" si="56"/>
        <v>#VALUE!</v>
      </c>
      <c r="G1934" s="128" t="str">
        <f t="shared" si="57"/>
        <v>#VALUE!</v>
      </c>
      <c r="H1934" s="128" t="str">
        <f t="shared" si="58"/>
        <v>#VALUE!</v>
      </c>
      <c r="I1934" s="128" t="str">
        <f t="shared" si="59"/>
        <v>#VALUE!</v>
      </c>
      <c r="J1934" s="128" t="str">
        <f t="shared" si="60"/>
        <v>#VALUE!</v>
      </c>
      <c r="K1934" s="128" t="str">
        <f t="shared" si="61"/>
        <v>#VALUE!</v>
      </c>
      <c r="L1934" s="128" t="str">
        <f t="shared" si="62"/>
        <v>#VALUE!</v>
      </c>
      <c r="M1934" s="134" t="str">
        <f t="shared" si="63"/>
        <v>OPI RX</v>
      </c>
      <c r="N1934" s="128" t="str">
        <f t="shared" si="64"/>
        <v>#VALUE!</v>
      </c>
      <c r="O1934" s="128" t="str">
        <f t="shared" si="65"/>
        <v>#VALUE!</v>
      </c>
      <c r="P1934" s="135" t="str">
        <f t="shared" si="12"/>
        <v>OPIOIDS</v>
      </c>
      <c r="Q1934" s="4" t="b">
        <v>0</v>
      </c>
      <c r="R1934" s="4" t="str">
        <f t="shared" si="54"/>
        <v>LOW</v>
      </c>
      <c r="S1934" s="3"/>
      <c r="T1934" s="136">
        <f t="shared" si="66"/>
        <v>44438</v>
      </c>
      <c r="U1934" s="4" t="str">
        <f t="shared" si="15"/>
        <v>DUE COMM</v>
      </c>
      <c r="V1934" s="4" t="str">
        <f t="shared" si="16"/>
        <v> </v>
      </c>
      <c r="W1934" s="123"/>
      <c r="X1934" s="123"/>
      <c r="Y1934" s="123"/>
      <c r="Z1934" s="123"/>
      <c r="AA1934" s="123"/>
      <c r="AB1934" s="123"/>
      <c r="AC1934" s="123"/>
      <c r="AD1934" s="123"/>
      <c r="AE1934" s="123"/>
    </row>
    <row r="1935">
      <c r="A1935" s="151">
        <v>16106.0</v>
      </c>
      <c r="B1935" s="134" t="s">
        <v>6704</v>
      </c>
      <c r="C1935" s="141" t="b">
        <v>1</v>
      </c>
      <c r="D1935" s="133">
        <v>44384.0</v>
      </c>
      <c r="E1935" s="128" t="str">
        <f t="shared" si="55"/>
        <v>#VALUE!</v>
      </c>
      <c r="F1935" s="134" t="str">
        <f t="shared" si="56"/>
        <v>OPI RX</v>
      </c>
      <c r="G1935" s="128" t="str">
        <f t="shared" si="57"/>
        <v>#VALUE!</v>
      </c>
      <c r="H1935" s="134" t="str">
        <f t="shared" si="58"/>
        <v>OPI RX</v>
      </c>
      <c r="I1935" s="128" t="str">
        <f t="shared" si="59"/>
        <v>#VALUE!</v>
      </c>
      <c r="J1935" s="128" t="str">
        <f t="shared" si="60"/>
        <v>#VALUE!</v>
      </c>
      <c r="K1935" s="128" t="str">
        <f t="shared" si="61"/>
        <v>#VALUE!</v>
      </c>
      <c r="L1935" s="128" t="str">
        <f t="shared" si="62"/>
        <v>#VALUE!</v>
      </c>
      <c r="M1935" s="128" t="str">
        <f t="shared" si="63"/>
        <v>#VALUE!</v>
      </c>
      <c r="N1935" s="128" t="str">
        <f t="shared" si="64"/>
        <v>#VALUE!</v>
      </c>
      <c r="O1935" s="128" t="str">
        <f t="shared" si="65"/>
        <v>#VALUE!</v>
      </c>
      <c r="P1935" s="135" t="str">
        <f t="shared" si="12"/>
        <v>OPIOIDS</v>
      </c>
      <c r="Q1935" s="4" t="b">
        <v>1</v>
      </c>
      <c r="R1935" s="135" t="str">
        <f t="shared" si="54"/>
        <v>HIGH</v>
      </c>
      <c r="S1935" s="3"/>
      <c r="T1935" s="136">
        <f t="shared" si="66"/>
        <v>44384</v>
      </c>
      <c r="U1935" s="4" t="str">
        <f t="shared" si="15"/>
        <v>DUE COMM</v>
      </c>
      <c r="V1935" s="4" t="str">
        <f t="shared" si="16"/>
        <v> </v>
      </c>
      <c r="W1935" s="123"/>
      <c r="X1935" s="123"/>
      <c r="Y1935" s="123"/>
      <c r="Z1935" s="123"/>
      <c r="AA1935" s="123"/>
      <c r="AB1935" s="123"/>
      <c r="AC1935" s="123"/>
      <c r="AD1935" s="123"/>
      <c r="AE1935" s="123"/>
    </row>
    <row r="1936">
      <c r="A1936" s="130">
        <v>16107.0</v>
      </c>
      <c r="B1936" s="131" t="s">
        <v>7057</v>
      </c>
      <c r="C1936" s="141" t="b">
        <v>1</v>
      </c>
      <c r="D1936" s="133">
        <v>44384.0</v>
      </c>
      <c r="E1936" s="128" t="str">
        <f t="shared" si="55"/>
        <v>#VALUE!</v>
      </c>
      <c r="F1936" s="128" t="str">
        <f t="shared" si="56"/>
        <v>#VALUE!</v>
      </c>
      <c r="G1936" s="128" t="str">
        <f t="shared" si="57"/>
        <v>#VALUE!</v>
      </c>
      <c r="H1936" s="128" t="str">
        <f t="shared" si="58"/>
        <v>#VALUE!</v>
      </c>
      <c r="I1936" s="128" t="str">
        <f t="shared" si="59"/>
        <v>#VALUE!</v>
      </c>
      <c r="J1936" s="128" t="str">
        <f t="shared" si="60"/>
        <v>#VALUE!</v>
      </c>
      <c r="K1936" s="128" t="str">
        <f t="shared" si="61"/>
        <v>#VALUE!</v>
      </c>
      <c r="L1936" s="128" t="str">
        <f t="shared" si="62"/>
        <v>#VALUE!</v>
      </c>
      <c r="M1936" s="128" t="str">
        <f t="shared" si="63"/>
        <v>#VALUE!</v>
      </c>
      <c r="N1936" s="128" t="str">
        <f t="shared" si="64"/>
        <v>#VALUE!</v>
      </c>
      <c r="O1936" s="128" t="str">
        <f t="shared" si="65"/>
        <v>#VALUE!</v>
      </c>
      <c r="P1936" s="4" t="str">
        <f t="shared" si="12"/>
        <v>NO RX</v>
      </c>
      <c r="Q1936" s="4" t="b">
        <v>0</v>
      </c>
      <c r="R1936" s="4" t="str">
        <f t="shared" si="54"/>
        <v>LOW</v>
      </c>
      <c r="S1936" s="3"/>
      <c r="T1936" s="136">
        <f t="shared" si="66"/>
        <v>44384</v>
      </c>
      <c r="U1936" s="4" t="str">
        <f t="shared" si="15"/>
        <v>DUE COMM</v>
      </c>
      <c r="V1936" s="4" t="str">
        <f t="shared" si="16"/>
        <v> </v>
      </c>
      <c r="W1936" s="123"/>
      <c r="X1936" s="123"/>
      <c r="Y1936" s="123"/>
      <c r="Z1936" s="123"/>
      <c r="AA1936" s="123"/>
      <c r="AB1936" s="123"/>
      <c r="AC1936" s="123"/>
      <c r="AD1936" s="123"/>
      <c r="AE1936" s="123"/>
    </row>
    <row r="1937">
      <c r="A1937" s="151">
        <v>16108.0</v>
      </c>
      <c r="B1937" s="131" t="s">
        <v>6856</v>
      </c>
      <c r="C1937" s="141" t="b">
        <v>1</v>
      </c>
      <c r="D1937" s="133">
        <v>44384.0</v>
      </c>
      <c r="E1937" s="128" t="str">
        <f t="shared" si="55"/>
        <v>#VALUE!</v>
      </c>
      <c r="F1937" s="128" t="str">
        <f t="shared" si="56"/>
        <v>#VALUE!</v>
      </c>
      <c r="G1937" s="128" t="str">
        <f t="shared" si="57"/>
        <v>#VALUE!</v>
      </c>
      <c r="H1937" s="128" t="str">
        <f t="shared" si="58"/>
        <v>#VALUE!</v>
      </c>
      <c r="I1937" s="128" t="str">
        <f t="shared" si="59"/>
        <v>#VALUE!</v>
      </c>
      <c r="J1937" s="128" t="str">
        <f t="shared" si="60"/>
        <v>#VALUE!</v>
      </c>
      <c r="K1937" s="128" t="str">
        <f t="shared" si="61"/>
        <v>#VALUE!</v>
      </c>
      <c r="L1937" s="128" t="str">
        <f t="shared" si="62"/>
        <v>#VALUE!</v>
      </c>
      <c r="M1937" s="128" t="str">
        <f t="shared" si="63"/>
        <v>#VALUE!</v>
      </c>
      <c r="N1937" s="128" t="str">
        <f t="shared" si="64"/>
        <v>#VALUE!</v>
      </c>
      <c r="O1937" s="128" t="str">
        <f t="shared" si="65"/>
        <v>#VALUE!</v>
      </c>
      <c r="P1937" s="4" t="str">
        <f t="shared" si="12"/>
        <v>NO RX</v>
      </c>
      <c r="Q1937" s="4" t="b">
        <v>0</v>
      </c>
      <c r="R1937" s="4" t="str">
        <f t="shared" si="54"/>
        <v>LOW</v>
      </c>
      <c r="S1937" s="3"/>
      <c r="T1937" s="136">
        <f t="shared" si="66"/>
        <v>44384</v>
      </c>
      <c r="U1937" s="4" t="str">
        <f t="shared" si="15"/>
        <v>DUE COMM</v>
      </c>
      <c r="V1937" s="4" t="str">
        <f t="shared" si="16"/>
        <v> </v>
      </c>
      <c r="W1937" s="123"/>
      <c r="X1937" s="123"/>
      <c r="Y1937" s="123"/>
      <c r="Z1937" s="123"/>
      <c r="AA1937" s="123"/>
      <c r="AB1937" s="123"/>
      <c r="AC1937" s="123"/>
      <c r="AD1937" s="123"/>
      <c r="AE1937" s="123"/>
    </row>
    <row r="1938">
      <c r="A1938" s="130">
        <v>16109.0</v>
      </c>
      <c r="B1938" s="131" t="s">
        <v>6461</v>
      </c>
      <c r="C1938" s="141" t="b">
        <v>1</v>
      </c>
      <c r="D1938" s="133">
        <v>44421.0</v>
      </c>
      <c r="E1938" s="128" t="str">
        <f t="shared" si="55"/>
        <v>#VALUE!</v>
      </c>
      <c r="F1938" s="128" t="str">
        <f t="shared" si="56"/>
        <v>#VALUE!</v>
      </c>
      <c r="G1938" s="128" t="str">
        <f t="shared" si="57"/>
        <v>#VALUE!</v>
      </c>
      <c r="H1938" s="128" t="str">
        <f t="shared" si="58"/>
        <v>#VALUE!</v>
      </c>
      <c r="I1938" s="128" t="str">
        <f t="shared" si="59"/>
        <v>#VALUE!</v>
      </c>
      <c r="J1938" s="128" t="str">
        <f t="shared" si="60"/>
        <v>#VALUE!</v>
      </c>
      <c r="K1938" s="128" t="str">
        <f t="shared" si="61"/>
        <v>#VALUE!</v>
      </c>
      <c r="L1938" s="128" t="str">
        <f t="shared" si="62"/>
        <v>#VALUE!</v>
      </c>
      <c r="M1938" s="128" t="str">
        <f t="shared" si="63"/>
        <v>#VALUE!</v>
      </c>
      <c r="N1938" s="128" t="str">
        <f t="shared" si="64"/>
        <v>#VALUE!</v>
      </c>
      <c r="O1938" s="128" t="str">
        <f t="shared" si="65"/>
        <v>#VALUE!</v>
      </c>
      <c r="P1938" s="4" t="str">
        <f t="shared" si="12"/>
        <v>NO RX</v>
      </c>
      <c r="Q1938" s="2" t="b">
        <v>0</v>
      </c>
      <c r="R1938" s="4" t="str">
        <f t="shared" si="54"/>
        <v>LOW</v>
      </c>
      <c r="S1938" s="3"/>
      <c r="T1938" s="136">
        <f t="shared" si="66"/>
        <v>44421</v>
      </c>
      <c r="U1938" s="4" t="str">
        <f t="shared" si="15"/>
        <v>DUE COMM</v>
      </c>
      <c r="V1938" s="4" t="str">
        <f t="shared" si="16"/>
        <v> </v>
      </c>
      <c r="W1938" s="123"/>
      <c r="X1938" s="123"/>
      <c r="Y1938" s="123"/>
      <c r="Z1938" s="123"/>
      <c r="AA1938" s="123"/>
      <c r="AB1938" s="123"/>
      <c r="AC1938" s="123"/>
      <c r="AD1938" s="123"/>
      <c r="AE1938" s="123"/>
    </row>
    <row r="1939">
      <c r="A1939" s="151">
        <v>16117.0</v>
      </c>
      <c r="B1939" s="55" t="s">
        <v>7058</v>
      </c>
      <c r="C1939" s="141" t="b">
        <v>1</v>
      </c>
      <c r="D1939" s="140">
        <v>44577.0</v>
      </c>
      <c r="E1939" s="128" t="str">
        <f t="shared" si="55"/>
        <v>#VALUE!</v>
      </c>
      <c r="F1939" s="134" t="str">
        <f t="shared" si="56"/>
        <v>OPI RX</v>
      </c>
      <c r="G1939" s="128" t="str">
        <f t="shared" si="57"/>
        <v>#VALUE!</v>
      </c>
      <c r="H1939" s="128" t="str">
        <f t="shared" si="58"/>
        <v>#VALUE!</v>
      </c>
      <c r="I1939" s="128" t="str">
        <f t="shared" si="59"/>
        <v>OPI RX</v>
      </c>
      <c r="J1939" s="128" t="str">
        <f t="shared" si="60"/>
        <v>#VALUE!</v>
      </c>
      <c r="K1939" s="128" t="str">
        <f t="shared" si="61"/>
        <v>#VALUE!</v>
      </c>
      <c r="L1939" s="128" t="str">
        <f t="shared" si="62"/>
        <v>#VALUE!</v>
      </c>
      <c r="M1939" s="128" t="str">
        <f t="shared" si="63"/>
        <v>#VALUE!</v>
      </c>
      <c r="N1939" s="128" t="str">
        <f t="shared" si="64"/>
        <v>#VALUE!</v>
      </c>
      <c r="O1939" s="128" t="str">
        <f t="shared" si="65"/>
        <v>#VALUE!</v>
      </c>
      <c r="P1939" s="135" t="str">
        <f t="shared" si="12"/>
        <v>OPIOIDS</v>
      </c>
      <c r="Q1939" s="4" t="b">
        <v>0</v>
      </c>
      <c r="R1939" s="4" t="str">
        <f t="shared" si="54"/>
        <v>LOW</v>
      </c>
      <c r="S1939" s="3"/>
      <c r="T1939" s="136">
        <f t="shared" si="66"/>
        <v>44577</v>
      </c>
      <c r="U1939" s="4" t="str">
        <f t="shared" si="15"/>
        <v>DUE COMM</v>
      </c>
      <c r="V1939" s="4" t="str">
        <f t="shared" si="16"/>
        <v> </v>
      </c>
      <c r="W1939" s="123"/>
      <c r="X1939" s="123"/>
      <c r="Y1939" s="123"/>
      <c r="Z1939" s="123"/>
      <c r="AA1939" s="123"/>
      <c r="AB1939" s="123"/>
      <c r="AC1939" s="123"/>
      <c r="AD1939" s="123"/>
      <c r="AE1939" s="123"/>
    </row>
    <row r="1940">
      <c r="A1940" s="130">
        <v>16118.0</v>
      </c>
      <c r="B1940" s="134" t="s">
        <v>7059</v>
      </c>
      <c r="C1940" s="141" t="b">
        <v>1</v>
      </c>
      <c r="D1940" s="133">
        <v>44421.0</v>
      </c>
      <c r="E1940" s="128" t="str">
        <f t="shared" si="55"/>
        <v>#VALUE!</v>
      </c>
      <c r="F1940" s="134" t="str">
        <f t="shared" si="56"/>
        <v>OPI RX</v>
      </c>
      <c r="G1940" s="128" t="str">
        <f t="shared" si="57"/>
        <v>#VALUE!</v>
      </c>
      <c r="H1940" s="128" t="str">
        <f t="shared" si="58"/>
        <v>#VALUE!</v>
      </c>
      <c r="I1940" s="128" t="str">
        <f t="shared" si="59"/>
        <v>#VALUE!</v>
      </c>
      <c r="J1940" s="128" t="str">
        <f t="shared" si="60"/>
        <v>#VALUE!</v>
      </c>
      <c r="K1940" s="128" t="str">
        <f t="shared" si="61"/>
        <v>#VALUE!</v>
      </c>
      <c r="L1940" s="128" t="str">
        <f t="shared" si="62"/>
        <v>#VALUE!</v>
      </c>
      <c r="M1940" s="134" t="str">
        <f t="shared" si="63"/>
        <v>OPI RX</v>
      </c>
      <c r="N1940" s="128" t="str">
        <f t="shared" si="64"/>
        <v>#VALUE!</v>
      </c>
      <c r="O1940" s="128" t="str">
        <f t="shared" si="65"/>
        <v>#VALUE!</v>
      </c>
      <c r="P1940" s="135" t="str">
        <f t="shared" si="12"/>
        <v>OPIOIDS</v>
      </c>
      <c r="Q1940" s="4" t="b">
        <v>0</v>
      </c>
      <c r="R1940" s="4" t="str">
        <f t="shared" si="54"/>
        <v>LOW</v>
      </c>
      <c r="S1940" s="3"/>
      <c r="T1940" s="136">
        <f t="shared" si="66"/>
        <v>44421</v>
      </c>
      <c r="U1940" s="4" t="str">
        <f t="shared" si="15"/>
        <v>DUE COMM</v>
      </c>
      <c r="V1940" s="4" t="str">
        <f t="shared" si="16"/>
        <v> </v>
      </c>
      <c r="W1940" s="123"/>
      <c r="X1940" s="123"/>
      <c r="Y1940" s="123"/>
      <c r="Z1940" s="123"/>
      <c r="AA1940" s="123"/>
      <c r="AB1940" s="123"/>
      <c r="AC1940" s="123"/>
      <c r="AD1940" s="123"/>
      <c r="AE1940" s="123"/>
    </row>
    <row r="1941">
      <c r="A1941" s="130">
        <v>16119.0</v>
      </c>
      <c r="B1941" s="131" t="s">
        <v>6461</v>
      </c>
      <c r="C1941" s="141" t="b">
        <v>1</v>
      </c>
      <c r="D1941" s="133">
        <v>44539.0</v>
      </c>
      <c r="E1941" s="128" t="str">
        <f t="shared" si="55"/>
        <v>#VALUE!</v>
      </c>
      <c r="F1941" s="128" t="str">
        <f t="shared" si="56"/>
        <v>#VALUE!</v>
      </c>
      <c r="G1941" s="128" t="str">
        <f t="shared" si="57"/>
        <v>#VALUE!</v>
      </c>
      <c r="H1941" s="128" t="str">
        <f t="shared" si="58"/>
        <v>#VALUE!</v>
      </c>
      <c r="I1941" s="128" t="str">
        <f t="shared" si="59"/>
        <v>#VALUE!</v>
      </c>
      <c r="J1941" s="128" t="str">
        <f t="shared" si="60"/>
        <v>#VALUE!</v>
      </c>
      <c r="K1941" s="128" t="str">
        <f t="shared" si="61"/>
        <v>#VALUE!</v>
      </c>
      <c r="L1941" s="128" t="str">
        <f t="shared" si="62"/>
        <v>#VALUE!</v>
      </c>
      <c r="M1941" s="128" t="str">
        <f t="shared" si="63"/>
        <v>#VALUE!</v>
      </c>
      <c r="N1941" s="128" t="str">
        <f t="shared" si="64"/>
        <v>#VALUE!</v>
      </c>
      <c r="O1941" s="128" t="str">
        <f t="shared" si="65"/>
        <v>#VALUE!</v>
      </c>
      <c r="P1941" s="4" t="str">
        <f t="shared" si="12"/>
        <v>NO RX</v>
      </c>
      <c r="Q1941" s="2" t="b">
        <v>0</v>
      </c>
      <c r="R1941" s="4" t="str">
        <f t="shared" si="54"/>
        <v>LOW</v>
      </c>
      <c r="S1941" s="3">
        <v>44427.0</v>
      </c>
      <c r="T1941" s="136">
        <f t="shared" si="66"/>
        <v>44539</v>
      </c>
      <c r="U1941" s="4" t="str">
        <f t="shared" si="15"/>
        <v> </v>
      </c>
      <c r="V1941" s="4" t="str">
        <f t="shared" si="16"/>
        <v> </v>
      </c>
      <c r="W1941" s="123"/>
      <c r="X1941" s="123"/>
      <c r="Y1941" s="123"/>
      <c r="Z1941" s="123"/>
      <c r="AA1941" s="123"/>
      <c r="AB1941" s="123"/>
      <c r="AC1941" s="123"/>
      <c r="AD1941" s="123"/>
      <c r="AE1941" s="123"/>
    </row>
    <row r="1942">
      <c r="A1942" s="130">
        <v>16121.0</v>
      </c>
      <c r="B1942" s="131" t="s">
        <v>6461</v>
      </c>
      <c r="C1942" s="141" t="b">
        <v>1</v>
      </c>
      <c r="D1942" s="133">
        <v>44405.0</v>
      </c>
      <c r="E1942" s="128" t="str">
        <f t="shared" si="55"/>
        <v>#VALUE!</v>
      </c>
      <c r="F1942" s="128" t="str">
        <f t="shared" si="56"/>
        <v>#VALUE!</v>
      </c>
      <c r="G1942" s="128" t="str">
        <f t="shared" si="57"/>
        <v>#VALUE!</v>
      </c>
      <c r="H1942" s="128" t="str">
        <f t="shared" si="58"/>
        <v>#VALUE!</v>
      </c>
      <c r="I1942" s="128" t="str">
        <f t="shared" si="59"/>
        <v>#VALUE!</v>
      </c>
      <c r="J1942" s="128" t="str">
        <f t="shared" si="60"/>
        <v>#VALUE!</v>
      </c>
      <c r="K1942" s="128" t="str">
        <f t="shared" si="61"/>
        <v>#VALUE!</v>
      </c>
      <c r="L1942" s="128" t="str">
        <f t="shared" si="62"/>
        <v>#VALUE!</v>
      </c>
      <c r="M1942" s="128" t="str">
        <f t="shared" si="63"/>
        <v>#VALUE!</v>
      </c>
      <c r="N1942" s="128" t="str">
        <f t="shared" si="64"/>
        <v>#VALUE!</v>
      </c>
      <c r="O1942" s="128" t="str">
        <f t="shared" si="65"/>
        <v>#VALUE!</v>
      </c>
      <c r="P1942" s="4" t="str">
        <f t="shared" si="12"/>
        <v>NO RX</v>
      </c>
      <c r="Q1942" s="4" t="b">
        <v>0</v>
      </c>
      <c r="R1942" s="4" t="str">
        <f t="shared" si="54"/>
        <v>LOW</v>
      </c>
      <c r="S1942" s="3"/>
      <c r="T1942" s="136">
        <f t="shared" si="66"/>
        <v>44405</v>
      </c>
      <c r="U1942" s="4" t="str">
        <f t="shared" si="15"/>
        <v>DUE COMM</v>
      </c>
      <c r="V1942" s="4" t="str">
        <f t="shared" si="16"/>
        <v> </v>
      </c>
      <c r="W1942" s="123"/>
      <c r="X1942" s="123"/>
      <c r="Y1942" s="123"/>
      <c r="Z1942" s="123"/>
      <c r="AA1942" s="123"/>
      <c r="AB1942" s="123"/>
      <c r="AC1942" s="123"/>
      <c r="AD1942" s="123"/>
      <c r="AE1942" s="123"/>
    </row>
    <row r="1943">
      <c r="A1943" s="130">
        <v>16122.0</v>
      </c>
      <c r="B1943" s="131" t="s">
        <v>7060</v>
      </c>
      <c r="C1943" s="141" t="b">
        <v>1</v>
      </c>
      <c r="D1943" s="133">
        <v>44440.0</v>
      </c>
      <c r="E1943" s="128" t="str">
        <f t="shared" si="55"/>
        <v>#VALUE!</v>
      </c>
      <c r="F1943" s="128" t="str">
        <f t="shared" si="56"/>
        <v>#VALUE!</v>
      </c>
      <c r="G1943" s="128" t="str">
        <f t="shared" si="57"/>
        <v>#VALUE!</v>
      </c>
      <c r="H1943" s="128" t="str">
        <f t="shared" si="58"/>
        <v>#VALUE!</v>
      </c>
      <c r="I1943" s="128" t="str">
        <f t="shared" si="59"/>
        <v>#VALUE!</v>
      </c>
      <c r="J1943" s="128" t="str">
        <f t="shared" si="60"/>
        <v>#VALUE!</v>
      </c>
      <c r="K1943" s="128" t="str">
        <f t="shared" si="61"/>
        <v>#VALUE!</v>
      </c>
      <c r="L1943" s="128" t="str">
        <f t="shared" si="62"/>
        <v>#VALUE!</v>
      </c>
      <c r="M1943" s="128" t="str">
        <f t="shared" si="63"/>
        <v>#VALUE!</v>
      </c>
      <c r="N1943" s="128" t="str">
        <f t="shared" si="64"/>
        <v>#VALUE!</v>
      </c>
      <c r="O1943" s="128" t="str">
        <f t="shared" si="65"/>
        <v>#VALUE!</v>
      </c>
      <c r="P1943" s="4" t="str">
        <f t="shared" si="12"/>
        <v>NO RX</v>
      </c>
      <c r="Q1943" s="4" t="b">
        <v>0</v>
      </c>
      <c r="R1943" s="4" t="str">
        <f t="shared" si="54"/>
        <v>LOW</v>
      </c>
      <c r="S1943" s="3"/>
      <c r="T1943" s="136">
        <f t="shared" si="66"/>
        <v>44440</v>
      </c>
      <c r="U1943" s="4" t="str">
        <f t="shared" si="15"/>
        <v>DUE COMM</v>
      </c>
      <c r="V1943" s="4" t="str">
        <f t="shared" si="16"/>
        <v> </v>
      </c>
      <c r="W1943" s="123"/>
      <c r="X1943" s="123"/>
      <c r="Y1943" s="123"/>
      <c r="Z1943" s="123"/>
      <c r="AA1943" s="123"/>
      <c r="AB1943" s="123"/>
      <c r="AC1943" s="123"/>
      <c r="AD1943" s="123"/>
      <c r="AE1943" s="123"/>
    </row>
    <row r="1944">
      <c r="A1944" s="130">
        <v>16124.0</v>
      </c>
      <c r="B1944" s="131" t="s">
        <v>6483</v>
      </c>
      <c r="C1944" s="141" t="b">
        <v>1</v>
      </c>
      <c r="D1944" s="133">
        <v>44440.0</v>
      </c>
      <c r="E1944" s="128" t="str">
        <f t="shared" si="55"/>
        <v>#VALUE!</v>
      </c>
      <c r="F1944" s="128" t="str">
        <f t="shared" si="56"/>
        <v>#VALUE!</v>
      </c>
      <c r="G1944" s="128" t="str">
        <f t="shared" si="57"/>
        <v>#VALUE!</v>
      </c>
      <c r="H1944" s="128" t="str">
        <f t="shared" si="58"/>
        <v>#VALUE!</v>
      </c>
      <c r="I1944" s="128" t="str">
        <f t="shared" si="59"/>
        <v>#VALUE!</v>
      </c>
      <c r="J1944" s="128" t="str">
        <f t="shared" si="60"/>
        <v>#VALUE!</v>
      </c>
      <c r="K1944" s="128" t="str">
        <f t="shared" si="61"/>
        <v>#VALUE!</v>
      </c>
      <c r="L1944" s="128" t="str">
        <f t="shared" si="62"/>
        <v>#VALUE!</v>
      </c>
      <c r="M1944" s="128" t="str">
        <f t="shared" si="63"/>
        <v>#VALUE!</v>
      </c>
      <c r="N1944" s="128" t="str">
        <f t="shared" si="64"/>
        <v>#VALUE!</v>
      </c>
      <c r="O1944" s="128" t="str">
        <f t="shared" si="65"/>
        <v>#VALUE!</v>
      </c>
      <c r="P1944" s="4" t="str">
        <f t="shared" si="12"/>
        <v>NO RX</v>
      </c>
      <c r="Q1944" s="2" t="b">
        <v>0</v>
      </c>
      <c r="R1944" s="4" t="str">
        <f t="shared" si="54"/>
        <v>LOW</v>
      </c>
      <c r="S1944" s="3"/>
      <c r="T1944" s="136">
        <f t="shared" si="66"/>
        <v>44440</v>
      </c>
      <c r="U1944" s="4" t="str">
        <f t="shared" si="15"/>
        <v>DUE COMM</v>
      </c>
      <c r="V1944" s="4" t="str">
        <f t="shared" si="16"/>
        <v> </v>
      </c>
      <c r="W1944" s="123"/>
      <c r="X1944" s="123"/>
      <c r="Y1944" s="123"/>
      <c r="Z1944" s="123"/>
      <c r="AA1944" s="123"/>
      <c r="AB1944" s="123"/>
      <c r="AC1944" s="123"/>
      <c r="AD1944" s="123"/>
      <c r="AE1944" s="123"/>
    </row>
    <row r="1945">
      <c r="A1945" s="130">
        <v>16128.0</v>
      </c>
      <c r="B1945" s="134" t="s">
        <v>6679</v>
      </c>
      <c r="C1945" s="141" t="b">
        <v>1</v>
      </c>
      <c r="D1945" s="133">
        <v>44535.0</v>
      </c>
      <c r="E1945" s="128" t="str">
        <f t="shared" si="55"/>
        <v>#VALUE!</v>
      </c>
      <c r="F1945" s="134" t="str">
        <f t="shared" si="56"/>
        <v>OPI RX</v>
      </c>
      <c r="G1945" s="128" t="str">
        <f t="shared" si="57"/>
        <v>#VALUE!</v>
      </c>
      <c r="H1945" s="128" t="str">
        <f t="shared" si="58"/>
        <v>#VALUE!</v>
      </c>
      <c r="I1945" s="128" t="str">
        <f t="shared" si="59"/>
        <v>#VALUE!</v>
      </c>
      <c r="J1945" s="128" t="str">
        <f t="shared" si="60"/>
        <v>#VALUE!</v>
      </c>
      <c r="K1945" s="128" t="str">
        <f t="shared" si="61"/>
        <v>#VALUE!</v>
      </c>
      <c r="L1945" s="128" t="str">
        <f t="shared" si="62"/>
        <v>#VALUE!</v>
      </c>
      <c r="M1945" s="128" t="str">
        <f t="shared" si="63"/>
        <v>#VALUE!</v>
      </c>
      <c r="N1945" s="128" t="str">
        <f t="shared" si="64"/>
        <v>#VALUE!</v>
      </c>
      <c r="O1945" s="128" t="str">
        <f t="shared" si="65"/>
        <v>#VALUE!</v>
      </c>
      <c r="P1945" s="135" t="str">
        <f t="shared" si="12"/>
        <v>OPIOIDS</v>
      </c>
      <c r="Q1945" s="4" t="b">
        <v>1</v>
      </c>
      <c r="R1945" s="135" t="str">
        <f t="shared" si="54"/>
        <v>HIGH</v>
      </c>
      <c r="S1945" s="3">
        <v>44375.0</v>
      </c>
      <c r="T1945" s="136">
        <f t="shared" si="66"/>
        <v>44535</v>
      </c>
      <c r="U1945" s="4" t="str">
        <f t="shared" si="15"/>
        <v> </v>
      </c>
      <c r="V1945" s="4" t="str">
        <f t="shared" si="16"/>
        <v> </v>
      </c>
      <c r="W1945" s="123"/>
      <c r="X1945" s="123"/>
      <c r="Y1945" s="123"/>
      <c r="Z1945" s="123"/>
      <c r="AA1945" s="123"/>
      <c r="AB1945" s="123"/>
      <c r="AC1945" s="123"/>
      <c r="AD1945" s="123"/>
      <c r="AE1945" s="123"/>
    </row>
    <row r="1946">
      <c r="A1946" s="130">
        <v>16132.0</v>
      </c>
      <c r="B1946" s="131" t="s">
        <v>6465</v>
      </c>
      <c r="C1946" s="141" t="b">
        <v>1</v>
      </c>
      <c r="D1946" s="133">
        <v>44510.0</v>
      </c>
      <c r="E1946" s="134" t="str">
        <f t="shared" si="55"/>
        <v>OPI RX</v>
      </c>
      <c r="F1946" s="128" t="str">
        <f t="shared" si="56"/>
        <v>#VALUE!</v>
      </c>
      <c r="G1946" s="128" t="str">
        <f t="shared" si="57"/>
        <v>#VALUE!</v>
      </c>
      <c r="H1946" s="128" t="str">
        <f t="shared" si="58"/>
        <v>#VALUE!</v>
      </c>
      <c r="I1946" s="128" t="str">
        <f t="shared" si="59"/>
        <v>#VALUE!</v>
      </c>
      <c r="J1946" s="128" t="str">
        <f t="shared" si="60"/>
        <v>#VALUE!</v>
      </c>
      <c r="K1946" s="128" t="str">
        <f t="shared" si="61"/>
        <v>#VALUE!</v>
      </c>
      <c r="L1946" s="128" t="str">
        <f t="shared" si="62"/>
        <v>#VALUE!</v>
      </c>
      <c r="M1946" s="128" t="str">
        <f t="shared" si="63"/>
        <v>#VALUE!</v>
      </c>
      <c r="N1946" s="128" t="str">
        <f t="shared" si="64"/>
        <v>#VALUE!</v>
      </c>
      <c r="O1946" s="128" t="str">
        <f t="shared" si="65"/>
        <v>#VALUE!</v>
      </c>
      <c r="P1946" s="135" t="str">
        <f t="shared" si="12"/>
        <v>OPIOIDS</v>
      </c>
      <c r="Q1946" s="4" t="b">
        <v>0</v>
      </c>
      <c r="R1946" s="4" t="str">
        <f t="shared" si="54"/>
        <v>LOW</v>
      </c>
      <c r="S1946" s="3">
        <v>44489.0</v>
      </c>
      <c r="T1946" s="136">
        <f t="shared" si="66"/>
        <v>44510</v>
      </c>
      <c r="U1946" s="4" t="str">
        <f t="shared" si="15"/>
        <v> </v>
      </c>
      <c r="V1946" s="4" t="str">
        <f t="shared" si="16"/>
        <v> </v>
      </c>
      <c r="W1946" s="123"/>
      <c r="X1946" s="123"/>
      <c r="Y1946" s="123"/>
      <c r="Z1946" s="123"/>
      <c r="AA1946" s="123"/>
      <c r="AB1946" s="123"/>
      <c r="AC1946" s="123"/>
      <c r="AD1946" s="123"/>
      <c r="AE1946" s="123"/>
    </row>
    <row r="1947">
      <c r="A1947" s="130">
        <v>16133.0</v>
      </c>
      <c r="B1947" s="131" t="s">
        <v>7061</v>
      </c>
      <c r="C1947" s="141" t="b">
        <v>1</v>
      </c>
      <c r="D1947" s="133">
        <v>44440.0</v>
      </c>
      <c r="E1947" s="128" t="str">
        <f t="shared" si="55"/>
        <v>#VALUE!</v>
      </c>
      <c r="F1947" s="128" t="str">
        <f t="shared" si="56"/>
        <v>#VALUE!</v>
      </c>
      <c r="G1947" s="128" t="str">
        <f t="shared" si="57"/>
        <v>#VALUE!</v>
      </c>
      <c r="H1947" s="128" t="str">
        <f t="shared" si="58"/>
        <v>#VALUE!</v>
      </c>
      <c r="I1947" s="134" t="str">
        <f t="shared" si="59"/>
        <v>OPI RX</v>
      </c>
      <c r="J1947" s="128" t="str">
        <f t="shared" si="60"/>
        <v>#VALUE!</v>
      </c>
      <c r="K1947" s="128" t="str">
        <f t="shared" si="61"/>
        <v>#VALUE!</v>
      </c>
      <c r="L1947" s="134" t="str">
        <f t="shared" si="62"/>
        <v>OPI RX</v>
      </c>
      <c r="M1947" s="128" t="str">
        <f t="shared" si="63"/>
        <v>#VALUE!</v>
      </c>
      <c r="N1947" s="128" t="str">
        <f t="shared" si="64"/>
        <v>#VALUE!</v>
      </c>
      <c r="O1947" s="128" t="str">
        <f t="shared" si="65"/>
        <v>#VALUE!</v>
      </c>
      <c r="P1947" s="135" t="str">
        <f t="shared" si="12"/>
        <v>OPIOIDS</v>
      </c>
      <c r="Q1947" s="4" t="b">
        <v>0</v>
      </c>
      <c r="R1947" s="4" t="str">
        <f t="shared" si="54"/>
        <v>LOW</v>
      </c>
      <c r="S1947" s="3"/>
      <c r="T1947" s="136">
        <f t="shared" si="66"/>
        <v>44440</v>
      </c>
      <c r="U1947" s="4" t="str">
        <f t="shared" si="15"/>
        <v>DUE COMM</v>
      </c>
      <c r="V1947" s="4" t="str">
        <f t="shared" si="16"/>
        <v> </v>
      </c>
      <c r="W1947" s="123"/>
      <c r="X1947" s="123"/>
      <c r="Y1947" s="123"/>
      <c r="Z1947" s="123"/>
      <c r="AA1947" s="123"/>
      <c r="AB1947" s="123"/>
      <c r="AC1947" s="123"/>
      <c r="AD1947" s="123"/>
      <c r="AE1947" s="123"/>
    </row>
    <row r="1948">
      <c r="A1948" s="130">
        <v>16136.0</v>
      </c>
      <c r="B1948" s="131" t="s">
        <v>6483</v>
      </c>
      <c r="C1948" s="141" t="b">
        <v>1</v>
      </c>
      <c r="D1948" s="133">
        <v>44551.0</v>
      </c>
      <c r="E1948" s="128" t="str">
        <f t="shared" si="55"/>
        <v>#VALUE!</v>
      </c>
      <c r="F1948" s="128" t="str">
        <f t="shared" si="56"/>
        <v>#VALUE!</v>
      </c>
      <c r="G1948" s="128" t="str">
        <f t="shared" si="57"/>
        <v>#VALUE!</v>
      </c>
      <c r="H1948" s="128" t="str">
        <f t="shared" si="58"/>
        <v>#VALUE!</v>
      </c>
      <c r="I1948" s="128" t="str">
        <f t="shared" si="59"/>
        <v>#VALUE!</v>
      </c>
      <c r="J1948" s="128" t="str">
        <f t="shared" si="60"/>
        <v>#VALUE!</v>
      </c>
      <c r="K1948" s="128" t="str">
        <f t="shared" si="61"/>
        <v>#VALUE!</v>
      </c>
      <c r="L1948" s="128" t="str">
        <f t="shared" si="62"/>
        <v>#VALUE!</v>
      </c>
      <c r="M1948" s="128" t="str">
        <f t="shared" si="63"/>
        <v>#VALUE!</v>
      </c>
      <c r="N1948" s="128" t="str">
        <f t="shared" si="64"/>
        <v>#VALUE!</v>
      </c>
      <c r="O1948" s="128" t="str">
        <f t="shared" si="65"/>
        <v>#VALUE!</v>
      </c>
      <c r="P1948" s="4" t="str">
        <f t="shared" si="12"/>
        <v>NO RX</v>
      </c>
      <c r="Q1948" s="4" t="b">
        <v>0</v>
      </c>
      <c r="R1948" s="4" t="str">
        <f t="shared" si="54"/>
        <v>LOW</v>
      </c>
      <c r="S1948" s="3">
        <v>44523.0</v>
      </c>
      <c r="T1948" s="136">
        <f t="shared" si="66"/>
        <v>44551</v>
      </c>
      <c r="U1948" s="4" t="str">
        <f t="shared" si="15"/>
        <v> </v>
      </c>
      <c r="V1948" s="4" t="str">
        <f t="shared" si="16"/>
        <v> </v>
      </c>
      <c r="W1948" s="123"/>
      <c r="X1948" s="123"/>
      <c r="Y1948" s="123"/>
      <c r="Z1948" s="123"/>
      <c r="AA1948" s="123"/>
      <c r="AB1948" s="123"/>
      <c r="AC1948" s="123"/>
      <c r="AD1948" s="123"/>
      <c r="AE1948" s="123"/>
    </row>
    <row r="1949">
      <c r="A1949" s="130">
        <v>16138.0</v>
      </c>
      <c r="B1949" s="131" t="s">
        <v>6983</v>
      </c>
      <c r="C1949" s="141" t="b">
        <v>1</v>
      </c>
      <c r="D1949" s="133">
        <v>44559.0</v>
      </c>
      <c r="E1949" s="128" t="str">
        <f t="shared" si="55"/>
        <v>#VALUE!</v>
      </c>
      <c r="F1949" s="128" t="str">
        <f t="shared" si="56"/>
        <v>#VALUE!</v>
      </c>
      <c r="G1949" s="128" t="str">
        <f t="shared" si="57"/>
        <v>#VALUE!</v>
      </c>
      <c r="H1949" s="128" t="str">
        <f t="shared" si="58"/>
        <v>#VALUE!</v>
      </c>
      <c r="I1949" s="128" t="str">
        <f t="shared" si="59"/>
        <v>#VALUE!</v>
      </c>
      <c r="J1949" s="128" t="str">
        <f t="shared" si="60"/>
        <v>#VALUE!</v>
      </c>
      <c r="K1949" s="128" t="str">
        <f t="shared" si="61"/>
        <v>#VALUE!</v>
      </c>
      <c r="L1949" s="128" t="str">
        <f t="shared" si="62"/>
        <v>#VALUE!</v>
      </c>
      <c r="M1949" s="128" t="str">
        <f t="shared" si="63"/>
        <v>#VALUE!</v>
      </c>
      <c r="N1949" s="128" t="str">
        <f t="shared" si="64"/>
        <v>#VALUE!</v>
      </c>
      <c r="O1949" s="128" t="str">
        <f t="shared" si="65"/>
        <v>#VALUE!</v>
      </c>
      <c r="P1949" s="4" t="str">
        <f t="shared" si="12"/>
        <v>NO RX</v>
      </c>
      <c r="Q1949" s="4" t="b">
        <v>0</v>
      </c>
      <c r="R1949" s="4" t="str">
        <f t="shared" si="54"/>
        <v>LOW</v>
      </c>
      <c r="S1949" s="3">
        <v>44432.0</v>
      </c>
      <c r="T1949" s="136">
        <f t="shared" si="66"/>
        <v>44559</v>
      </c>
      <c r="U1949" s="4" t="str">
        <f t="shared" si="15"/>
        <v> </v>
      </c>
      <c r="V1949" s="4" t="str">
        <f t="shared" si="16"/>
        <v> </v>
      </c>
      <c r="W1949" s="123"/>
      <c r="X1949" s="123"/>
      <c r="Y1949" s="123"/>
      <c r="Z1949" s="123"/>
      <c r="AA1949" s="123"/>
      <c r="AB1949" s="123"/>
      <c r="AC1949" s="123"/>
      <c r="AD1949" s="123"/>
      <c r="AE1949" s="123"/>
    </row>
    <row r="1950">
      <c r="A1950" s="130">
        <v>16139.0</v>
      </c>
      <c r="B1950" s="134" t="s">
        <v>6774</v>
      </c>
      <c r="C1950" s="141" t="b">
        <v>1</v>
      </c>
      <c r="D1950" s="133">
        <v>44440.0</v>
      </c>
      <c r="E1950" s="128" t="str">
        <f t="shared" si="55"/>
        <v>#VALUE!</v>
      </c>
      <c r="F1950" s="128" t="str">
        <f t="shared" si="56"/>
        <v>#VALUE!</v>
      </c>
      <c r="G1950" s="128" t="str">
        <f t="shared" si="57"/>
        <v>#VALUE!</v>
      </c>
      <c r="H1950" s="128" t="str">
        <f t="shared" si="58"/>
        <v>#VALUE!</v>
      </c>
      <c r="I1950" s="128" t="str">
        <f t="shared" si="59"/>
        <v>#VALUE!</v>
      </c>
      <c r="J1950" s="128" t="str">
        <f t="shared" si="60"/>
        <v>#VALUE!</v>
      </c>
      <c r="K1950" s="128" t="str">
        <f t="shared" si="61"/>
        <v>#VALUE!</v>
      </c>
      <c r="L1950" s="128" t="str">
        <f t="shared" si="62"/>
        <v>#VALUE!</v>
      </c>
      <c r="M1950" s="134" t="str">
        <f t="shared" si="63"/>
        <v>OPI RX</v>
      </c>
      <c r="N1950" s="128" t="str">
        <f t="shared" si="64"/>
        <v>#VALUE!</v>
      </c>
      <c r="O1950" s="128" t="str">
        <f t="shared" si="65"/>
        <v>#VALUE!</v>
      </c>
      <c r="P1950" s="135" t="str">
        <f t="shared" si="12"/>
        <v>OPIOIDS</v>
      </c>
      <c r="Q1950" s="4" t="b">
        <v>0</v>
      </c>
      <c r="R1950" s="4" t="str">
        <f t="shared" si="54"/>
        <v>LOW</v>
      </c>
      <c r="S1950" s="3"/>
      <c r="T1950" s="136">
        <f t="shared" si="66"/>
        <v>44440</v>
      </c>
      <c r="U1950" s="4" t="str">
        <f t="shared" si="15"/>
        <v>DUE COMM</v>
      </c>
      <c r="V1950" s="4" t="str">
        <f t="shared" si="16"/>
        <v> </v>
      </c>
      <c r="W1950" s="123"/>
      <c r="X1950" s="123"/>
      <c r="Y1950" s="123"/>
      <c r="Z1950" s="123"/>
      <c r="AA1950" s="123"/>
      <c r="AB1950" s="123"/>
      <c r="AC1950" s="123"/>
      <c r="AD1950" s="123"/>
      <c r="AE1950" s="123"/>
    </row>
    <row r="1951">
      <c r="A1951" s="151">
        <v>16140.0</v>
      </c>
      <c r="B1951" s="134" t="s">
        <v>6512</v>
      </c>
      <c r="C1951" s="141" t="b">
        <v>1</v>
      </c>
      <c r="D1951" s="133">
        <v>44556.0</v>
      </c>
      <c r="E1951" s="128" t="str">
        <f t="shared" si="55"/>
        <v>#VALUE!</v>
      </c>
      <c r="F1951" s="128" t="str">
        <f t="shared" si="56"/>
        <v>#VALUE!</v>
      </c>
      <c r="G1951" s="128" t="str">
        <f t="shared" si="57"/>
        <v>#VALUE!</v>
      </c>
      <c r="H1951" s="128" t="str">
        <f t="shared" si="58"/>
        <v>#VALUE!</v>
      </c>
      <c r="I1951" s="128" t="str">
        <f t="shared" si="59"/>
        <v>#VALUE!</v>
      </c>
      <c r="J1951" s="128" t="str">
        <f t="shared" si="60"/>
        <v>#VALUE!</v>
      </c>
      <c r="K1951" s="128" t="str">
        <f t="shared" si="61"/>
        <v>#VALUE!</v>
      </c>
      <c r="L1951" s="128" t="str">
        <f t="shared" si="62"/>
        <v>#VALUE!</v>
      </c>
      <c r="M1951" s="134" t="str">
        <f t="shared" si="63"/>
        <v>OPI RX</v>
      </c>
      <c r="N1951" s="128" t="str">
        <f t="shared" si="64"/>
        <v>#VALUE!</v>
      </c>
      <c r="O1951" s="128" t="str">
        <f t="shared" si="65"/>
        <v>#VALUE!</v>
      </c>
      <c r="P1951" s="135" t="str">
        <f t="shared" si="12"/>
        <v>OPIOIDS</v>
      </c>
      <c r="Q1951" s="4" t="b">
        <v>0</v>
      </c>
      <c r="R1951" s="4" t="str">
        <f t="shared" si="54"/>
        <v>LOW</v>
      </c>
      <c r="S1951" s="3">
        <v>44431.0</v>
      </c>
      <c r="T1951" s="136">
        <f t="shared" si="66"/>
        <v>44556</v>
      </c>
      <c r="U1951" s="4" t="str">
        <f t="shared" si="15"/>
        <v> </v>
      </c>
      <c r="V1951" s="4" t="str">
        <f t="shared" si="16"/>
        <v> </v>
      </c>
      <c r="W1951" s="123"/>
      <c r="X1951" s="123"/>
      <c r="Y1951" s="123"/>
      <c r="Z1951" s="123"/>
      <c r="AA1951" s="123"/>
      <c r="AB1951" s="123"/>
      <c r="AC1951" s="123"/>
      <c r="AD1951" s="123"/>
      <c r="AE1951" s="123"/>
    </row>
    <row r="1952">
      <c r="A1952" s="130">
        <v>16145.0</v>
      </c>
      <c r="B1952" s="131" t="s">
        <v>6500</v>
      </c>
      <c r="C1952" s="141" t="b">
        <v>1</v>
      </c>
      <c r="D1952" s="133">
        <v>44441.0</v>
      </c>
      <c r="E1952" s="128" t="str">
        <f t="shared" si="55"/>
        <v>#VALUE!</v>
      </c>
      <c r="F1952" s="128" t="str">
        <f t="shared" si="56"/>
        <v>#VALUE!</v>
      </c>
      <c r="G1952" s="128" t="str">
        <f t="shared" si="57"/>
        <v>#VALUE!</v>
      </c>
      <c r="H1952" s="128" t="str">
        <f t="shared" si="58"/>
        <v>#VALUE!</v>
      </c>
      <c r="I1952" s="128" t="str">
        <f t="shared" si="59"/>
        <v>#VALUE!</v>
      </c>
      <c r="J1952" s="128" t="str">
        <f t="shared" si="60"/>
        <v>#VALUE!</v>
      </c>
      <c r="K1952" s="128" t="str">
        <f t="shared" si="61"/>
        <v>#VALUE!</v>
      </c>
      <c r="L1952" s="128" t="str">
        <f t="shared" si="62"/>
        <v>#VALUE!</v>
      </c>
      <c r="M1952" s="134" t="str">
        <f t="shared" si="63"/>
        <v>OPI RX</v>
      </c>
      <c r="N1952" s="128" t="str">
        <f t="shared" si="64"/>
        <v>#VALUE!</v>
      </c>
      <c r="O1952" s="128" t="str">
        <f t="shared" si="65"/>
        <v>#VALUE!</v>
      </c>
      <c r="P1952" s="135" t="str">
        <f t="shared" si="12"/>
        <v>OPIOIDS</v>
      </c>
      <c r="Q1952" s="4" t="b">
        <v>0</v>
      </c>
      <c r="R1952" s="4" t="str">
        <f t="shared" si="54"/>
        <v>LOW</v>
      </c>
      <c r="S1952" s="3"/>
      <c r="T1952" s="136">
        <f t="shared" si="66"/>
        <v>44441</v>
      </c>
      <c r="U1952" s="4" t="str">
        <f t="shared" si="15"/>
        <v>DUE COMM</v>
      </c>
      <c r="V1952" s="4" t="str">
        <f t="shared" si="16"/>
        <v> </v>
      </c>
      <c r="W1952" s="123"/>
      <c r="X1952" s="123"/>
      <c r="Y1952" s="123"/>
      <c r="Z1952" s="123"/>
      <c r="AA1952" s="123"/>
      <c r="AB1952" s="123"/>
      <c r="AC1952" s="123"/>
      <c r="AD1952" s="123"/>
      <c r="AE1952" s="123"/>
    </row>
    <row r="1953">
      <c r="A1953" s="130">
        <v>16148.0</v>
      </c>
      <c r="B1953" s="131" t="s">
        <v>7062</v>
      </c>
      <c r="C1953" s="141" t="b">
        <v>1</v>
      </c>
      <c r="D1953" s="133">
        <v>44439.0</v>
      </c>
      <c r="E1953" s="128" t="str">
        <f t="shared" si="55"/>
        <v>#VALUE!</v>
      </c>
      <c r="F1953" s="134" t="str">
        <f t="shared" si="56"/>
        <v>OPI RX</v>
      </c>
      <c r="G1953" s="128" t="str">
        <f t="shared" si="57"/>
        <v>#VALUE!</v>
      </c>
      <c r="H1953" s="128" t="str">
        <f t="shared" si="58"/>
        <v>#VALUE!</v>
      </c>
      <c r="I1953" s="128" t="str">
        <f t="shared" si="59"/>
        <v>#VALUE!</v>
      </c>
      <c r="J1953" s="128" t="str">
        <f t="shared" si="60"/>
        <v>#VALUE!</v>
      </c>
      <c r="K1953" s="128" t="str">
        <f t="shared" si="61"/>
        <v>#VALUE!</v>
      </c>
      <c r="L1953" s="128" t="str">
        <f t="shared" si="62"/>
        <v>#VALUE!</v>
      </c>
      <c r="M1953" s="128" t="str">
        <f t="shared" si="63"/>
        <v>#VALUE!</v>
      </c>
      <c r="N1953" s="128" t="str">
        <f t="shared" si="64"/>
        <v>#VALUE!</v>
      </c>
      <c r="O1953" s="128" t="str">
        <f t="shared" si="65"/>
        <v>#VALUE!</v>
      </c>
      <c r="P1953" s="135" t="str">
        <f t="shared" si="12"/>
        <v>OPIOIDS</v>
      </c>
      <c r="Q1953" s="4" t="b">
        <v>0</v>
      </c>
      <c r="R1953" s="4" t="str">
        <f t="shared" si="54"/>
        <v>LOW</v>
      </c>
      <c r="S1953" s="3"/>
      <c r="T1953" s="136">
        <f t="shared" si="66"/>
        <v>44439</v>
      </c>
      <c r="U1953" s="4" t="str">
        <f t="shared" si="15"/>
        <v>DUE COMM</v>
      </c>
      <c r="V1953" s="4" t="str">
        <f t="shared" si="16"/>
        <v> </v>
      </c>
      <c r="W1953" s="123"/>
      <c r="X1953" s="123"/>
      <c r="Y1953" s="123"/>
      <c r="Z1953" s="123"/>
      <c r="AA1953" s="123"/>
      <c r="AB1953" s="123"/>
      <c r="AC1953" s="123"/>
      <c r="AD1953" s="123"/>
      <c r="AE1953" s="123"/>
    </row>
    <row r="1954">
      <c r="A1954" s="151">
        <v>16151.0</v>
      </c>
      <c r="B1954" s="131" t="s">
        <v>6483</v>
      </c>
      <c r="C1954" s="141" t="b">
        <v>1</v>
      </c>
      <c r="D1954" s="133">
        <v>44441.0</v>
      </c>
      <c r="E1954" s="128" t="str">
        <f t="shared" si="55"/>
        <v>#VALUE!</v>
      </c>
      <c r="F1954" s="128" t="str">
        <f t="shared" si="56"/>
        <v>#VALUE!</v>
      </c>
      <c r="G1954" s="128" t="str">
        <f t="shared" si="57"/>
        <v>#VALUE!</v>
      </c>
      <c r="H1954" s="128" t="str">
        <f t="shared" si="58"/>
        <v>#VALUE!</v>
      </c>
      <c r="I1954" s="128" t="str">
        <f t="shared" si="59"/>
        <v>#VALUE!</v>
      </c>
      <c r="J1954" s="128" t="str">
        <f t="shared" si="60"/>
        <v>#VALUE!</v>
      </c>
      <c r="K1954" s="128" t="str">
        <f t="shared" si="61"/>
        <v>#VALUE!</v>
      </c>
      <c r="L1954" s="128" t="str">
        <f t="shared" si="62"/>
        <v>#VALUE!</v>
      </c>
      <c r="M1954" s="128" t="str">
        <f t="shared" si="63"/>
        <v>#VALUE!</v>
      </c>
      <c r="N1954" s="128" t="str">
        <f t="shared" si="64"/>
        <v>#VALUE!</v>
      </c>
      <c r="O1954" s="128" t="str">
        <f t="shared" si="65"/>
        <v>#VALUE!</v>
      </c>
      <c r="P1954" s="4" t="str">
        <f t="shared" si="12"/>
        <v>NO RX</v>
      </c>
      <c r="Q1954" s="4" t="b">
        <v>0</v>
      </c>
      <c r="R1954" s="4" t="str">
        <f t="shared" si="54"/>
        <v>LOW</v>
      </c>
      <c r="S1954" s="3"/>
      <c r="T1954" s="136">
        <f t="shared" si="66"/>
        <v>44441</v>
      </c>
      <c r="U1954" s="4" t="str">
        <f t="shared" si="15"/>
        <v>DUE COMM</v>
      </c>
      <c r="V1954" s="4" t="str">
        <f t="shared" si="16"/>
        <v> </v>
      </c>
      <c r="W1954" s="123"/>
      <c r="X1954" s="123"/>
      <c r="Y1954" s="123"/>
      <c r="Z1954" s="123"/>
      <c r="AA1954" s="123"/>
      <c r="AB1954" s="123"/>
      <c r="AC1954" s="123"/>
      <c r="AD1954" s="123"/>
      <c r="AE1954" s="123"/>
    </row>
    <row r="1955">
      <c r="A1955" s="130">
        <v>16154.0</v>
      </c>
      <c r="B1955" s="134" t="s">
        <v>6465</v>
      </c>
      <c r="C1955" s="141" t="b">
        <v>1</v>
      </c>
      <c r="D1955" s="133">
        <v>44387.0</v>
      </c>
      <c r="E1955" s="134" t="str">
        <f t="shared" si="55"/>
        <v>OPI RX</v>
      </c>
      <c r="F1955" s="128" t="str">
        <f t="shared" si="56"/>
        <v>#VALUE!</v>
      </c>
      <c r="G1955" s="128" t="str">
        <f t="shared" si="57"/>
        <v>#VALUE!</v>
      </c>
      <c r="H1955" s="128" t="str">
        <f t="shared" si="58"/>
        <v>#VALUE!</v>
      </c>
      <c r="I1955" s="128" t="str">
        <f t="shared" si="59"/>
        <v>#VALUE!</v>
      </c>
      <c r="J1955" s="128" t="str">
        <f t="shared" si="60"/>
        <v>#VALUE!</v>
      </c>
      <c r="K1955" s="128" t="str">
        <f t="shared" si="61"/>
        <v>#VALUE!</v>
      </c>
      <c r="L1955" s="128" t="str">
        <f t="shared" si="62"/>
        <v>#VALUE!</v>
      </c>
      <c r="M1955" s="128" t="str">
        <f t="shared" si="63"/>
        <v>#VALUE!</v>
      </c>
      <c r="N1955" s="128" t="str">
        <f t="shared" si="64"/>
        <v>#VALUE!</v>
      </c>
      <c r="O1955" s="128" t="str">
        <f t="shared" si="65"/>
        <v>#VALUE!</v>
      </c>
      <c r="P1955" s="135" t="str">
        <f t="shared" si="12"/>
        <v>OPIOIDS</v>
      </c>
      <c r="Q1955" s="4" t="b">
        <v>0</v>
      </c>
      <c r="R1955" s="4" t="str">
        <f t="shared" si="54"/>
        <v>LOW</v>
      </c>
      <c r="S1955" s="3"/>
      <c r="T1955" s="136">
        <f t="shared" si="66"/>
        <v>44387</v>
      </c>
      <c r="U1955" s="4" t="str">
        <f t="shared" si="15"/>
        <v>DUE COMM</v>
      </c>
      <c r="V1955" s="4" t="str">
        <f t="shared" si="16"/>
        <v> </v>
      </c>
      <c r="W1955" s="123"/>
      <c r="X1955" s="123"/>
      <c r="Y1955" s="123"/>
      <c r="Z1955" s="123"/>
      <c r="AA1955" s="123"/>
      <c r="AB1955" s="123"/>
      <c r="AC1955" s="123"/>
      <c r="AD1955" s="123"/>
      <c r="AE1955" s="123"/>
    </row>
    <row r="1956">
      <c r="A1956" s="151">
        <v>16155.0</v>
      </c>
      <c r="B1956" s="131" t="s">
        <v>6483</v>
      </c>
      <c r="C1956" s="141" t="b">
        <v>1</v>
      </c>
      <c r="D1956" s="133">
        <v>44559.0</v>
      </c>
      <c r="E1956" s="128" t="str">
        <f t="shared" si="55"/>
        <v>#VALUE!</v>
      </c>
      <c r="F1956" s="128" t="str">
        <f t="shared" si="56"/>
        <v>#VALUE!</v>
      </c>
      <c r="G1956" s="128" t="str">
        <f t="shared" si="57"/>
        <v>#VALUE!</v>
      </c>
      <c r="H1956" s="128" t="str">
        <f t="shared" si="58"/>
        <v>#VALUE!</v>
      </c>
      <c r="I1956" s="128" t="str">
        <f t="shared" si="59"/>
        <v>#VALUE!</v>
      </c>
      <c r="J1956" s="128" t="str">
        <f t="shared" si="60"/>
        <v>#VALUE!</v>
      </c>
      <c r="K1956" s="128" t="str">
        <f t="shared" si="61"/>
        <v>#VALUE!</v>
      </c>
      <c r="L1956" s="128" t="str">
        <f t="shared" si="62"/>
        <v>#VALUE!</v>
      </c>
      <c r="M1956" s="128" t="str">
        <f t="shared" si="63"/>
        <v>#VALUE!</v>
      </c>
      <c r="N1956" s="128" t="str">
        <f t="shared" si="64"/>
        <v>#VALUE!</v>
      </c>
      <c r="O1956" s="128" t="str">
        <f t="shared" si="65"/>
        <v>#VALUE!</v>
      </c>
      <c r="P1956" s="4" t="str">
        <f t="shared" si="12"/>
        <v>NO RX</v>
      </c>
      <c r="Q1956" s="4" t="b">
        <v>1</v>
      </c>
      <c r="R1956" s="135" t="str">
        <f t="shared" si="54"/>
        <v>HIGH</v>
      </c>
      <c r="S1956" s="3">
        <v>44431.0</v>
      </c>
      <c r="T1956" s="136">
        <f t="shared" si="66"/>
        <v>44559</v>
      </c>
      <c r="U1956" s="4" t="str">
        <f t="shared" si="15"/>
        <v> </v>
      </c>
      <c r="V1956" s="4" t="str">
        <f t="shared" si="16"/>
        <v> </v>
      </c>
      <c r="W1956" s="123"/>
      <c r="X1956" s="123"/>
      <c r="Y1956" s="123"/>
      <c r="Z1956" s="123"/>
      <c r="AA1956" s="123"/>
      <c r="AB1956" s="123"/>
      <c r="AC1956" s="123"/>
      <c r="AD1956" s="123"/>
      <c r="AE1956" s="123"/>
    </row>
    <row r="1957">
      <c r="A1957" s="130">
        <v>16156.0</v>
      </c>
      <c r="B1957" s="131" t="s">
        <v>6475</v>
      </c>
      <c r="C1957" s="141" t="b">
        <v>1</v>
      </c>
      <c r="D1957" s="133">
        <v>44502.0</v>
      </c>
      <c r="E1957" s="128" t="str">
        <f t="shared" si="55"/>
        <v>#VALUE!</v>
      </c>
      <c r="F1957" s="134" t="str">
        <f t="shared" si="56"/>
        <v>OPI RX</v>
      </c>
      <c r="G1957" s="128" t="str">
        <f t="shared" si="57"/>
        <v>#VALUE!</v>
      </c>
      <c r="H1957" s="128" t="str">
        <f t="shared" si="58"/>
        <v>#VALUE!</v>
      </c>
      <c r="I1957" s="128" t="str">
        <f t="shared" si="59"/>
        <v>#VALUE!</v>
      </c>
      <c r="J1957" s="128" t="str">
        <f t="shared" si="60"/>
        <v>#VALUE!</v>
      </c>
      <c r="K1957" s="128" t="str">
        <f t="shared" si="61"/>
        <v>#VALUE!</v>
      </c>
      <c r="L1957" s="128" t="str">
        <f t="shared" si="62"/>
        <v>#VALUE!</v>
      </c>
      <c r="M1957" s="128" t="str">
        <f t="shared" si="63"/>
        <v>#VALUE!</v>
      </c>
      <c r="N1957" s="128" t="str">
        <f t="shared" si="64"/>
        <v>#VALUE!</v>
      </c>
      <c r="O1957" s="128" t="str">
        <f t="shared" si="65"/>
        <v>#VALUE!</v>
      </c>
      <c r="P1957" s="135" t="str">
        <f t="shared" si="12"/>
        <v>OPIOIDS</v>
      </c>
      <c r="Q1957" s="2" t="b">
        <v>1</v>
      </c>
      <c r="R1957" s="135" t="str">
        <f t="shared" si="54"/>
        <v>HIGH</v>
      </c>
      <c r="S1957" s="3">
        <v>44487.0</v>
      </c>
      <c r="T1957" s="136">
        <f t="shared" si="66"/>
        <v>44502</v>
      </c>
      <c r="U1957" s="4" t="str">
        <f t="shared" si="15"/>
        <v> </v>
      </c>
      <c r="V1957" s="4" t="str">
        <f t="shared" si="16"/>
        <v> </v>
      </c>
      <c r="W1957" s="123"/>
      <c r="X1957" s="123"/>
      <c r="Y1957" s="123"/>
      <c r="Z1957" s="123"/>
      <c r="AA1957" s="123"/>
      <c r="AB1957" s="123"/>
      <c r="AC1957" s="123"/>
      <c r="AD1957" s="123"/>
      <c r="AE1957" s="123"/>
    </row>
    <row r="1958">
      <c r="A1958" s="151">
        <v>16158.0</v>
      </c>
      <c r="B1958" s="131" t="s">
        <v>6912</v>
      </c>
      <c r="C1958" s="141" t="b">
        <v>1</v>
      </c>
      <c r="D1958" s="133">
        <v>44420.0</v>
      </c>
      <c r="E1958" s="128" t="str">
        <f t="shared" si="55"/>
        <v>#VALUE!</v>
      </c>
      <c r="F1958" s="128" t="str">
        <f t="shared" si="56"/>
        <v>#VALUE!</v>
      </c>
      <c r="G1958" s="128" t="str">
        <f t="shared" si="57"/>
        <v>#VALUE!</v>
      </c>
      <c r="H1958" s="128" t="str">
        <f t="shared" si="58"/>
        <v>#VALUE!</v>
      </c>
      <c r="I1958" s="128" t="str">
        <f t="shared" si="59"/>
        <v>#VALUE!</v>
      </c>
      <c r="J1958" s="128" t="str">
        <f t="shared" si="60"/>
        <v>#VALUE!</v>
      </c>
      <c r="K1958" s="128" t="str">
        <f t="shared" si="61"/>
        <v>#VALUE!</v>
      </c>
      <c r="L1958" s="128" t="str">
        <f t="shared" si="62"/>
        <v>#VALUE!</v>
      </c>
      <c r="M1958" s="128" t="str">
        <f t="shared" si="63"/>
        <v>#VALUE!</v>
      </c>
      <c r="N1958" s="128" t="str">
        <f t="shared" si="64"/>
        <v>#VALUE!</v>
      </c>
      <c r="O1958" s="128" t="str">
        <f t="shared" si="65"/>
        <v>#VALUE!</v>
      </c>
      <c r="P1958" s="4" t="str">
        <f t="shared" si="12"/>
        <v>NO RX</v>
      </c>
      <c r="Q1958" s="4" t="b">
        <v>0</v>
      </c>
      <c r="R1958" s="4" t="str">
        <f t="shared" si="54"/>
        <v>LOW</v>
      </c>
      <c r="S1958" s="3"/>
      <c r="T1958" s="136">
        <f t="shared" si="66"/>
        <v>44420</v>
      </c>
      <c r="U1958" s="4" t="str">
        <f t="shared" si="15"/>
        <v>DUE COMM</v>
      </c>
      <c r="V1958" s="4" t="str">
        <f t="shared" si="16"/>
        <v> </v>
      </c>
      <c r="W1958" s="123"/>
      <c r="X1958" s="123"/>
      <c r="Y1958" s="123"/>
      <c r="Z1958" s="123"/>
      <c r="AA1958" s="123"/>
      <c r="AB1958" s="123"/>
      <c r="AC1958" s="123"/>
      <c r="AD1958" s="123"/>
      <c r="AE1958" s="123"/>
    </row>
    <row r="1959">
      <c r="A1959" s="151">
        <v>16160.0</v>
      </c>
      <c r="B1959" s="131" t="s">
        <v>6461</v>
      </c>
      <c r="C1959" s="141" t="b">
        <v>1</v>
      </c>
      <c r="D1959" s="133">
        <v>44441.0</v>
      </c>
      <c r="E1959" s="128" t="str">
        <f t="shared" si="55"/>
        <v>#VALUE!</v>
      </c>
      <c r="F1959" s="128" t="str">
        <f t="shared" si="56"/>
        <v>#VALUE!</v>
      </c>
      <c r="G1959" s="128" t="str">
        <f t="shared" si="57"/>
        <v>#VALUE!</v>
      </c>
      <c r="H1959" s="128" t="str">
        <f t="shared" si="58"/>
        <v>#VALUE!</v>
      </c>
      <c r="I1959" s="128" t="str">
        <f t="shared" si="59"/>
        <v>#VALUE!</v>
      </c>
      <c r="J1959" s="128" t="str">
        <f t="shared" si="60"/>
        <v>#VALUE!</v>
      </c>
      <c r="K1959" s="128" t="str">
        <f t="shared" si="61"/>
        <v>#VALUE!</v>
      </c>
      <c r="L1959" s="128" t="str">
        <f t="shared" si="62"/>
        <v>#VALUE!</v>
      </c>
      <c r="M1959" s="128" t="str">
        <f t="shared" si="63"/>
        <v>#VALUE!</v>
      </c>
      <c r="N1959" s="128" t="str">
        <f t="shared" si="64"/>
        <v>#VALUE!</v>
      </c>
      <c r="O1959" s="128" t="str">
        <f t="shared" si="65"/>
        <v>#VALUE!</v>
      </c>
      <c r="P1959" s="4" t="str">
        <f t="shared" si="12"/>
        <v>NO RX</v>
      </c>
      <c r="Q1959" s="4" t="b">
        <v>0</v>
      </c>
      <c r="R1959" s="4" t="str">
        <f t="shared" si="54"/>
        <v>LOW</v>
      </c>
      <c r="S1959" s="3"/>
      <c r="T1959" s="136">
        <f t="shared" si="66"/>
        <v>44441</v>
      </c>
      <c r="U1959" s="4" t="str">
        <f t="shared" si="15"/>
        <v>DUE COMM</v>
      </c>
      <c r="V1959" s="4" t="str">
        <f t="shared" si="16"/>
        <v> </v>
      </c>
      <c r="W1959" s="123"/>
      <c r="X1959" s="123"/>
      <c r="Y1959" s="123"/>
      <c r="Z1959" s="123"/>
      <c r="AA1959" s="123"/>
      <c r="AB1959" s="123"/>
      <c r="AC1959" s="123"/>
      <c r="AD1959" s="123"/>
      <c r="AE1959" s="123"/>
    </row>
    <row r="1960">
      <c r="A1960" s="151">
        <v>16162.0</v>
      </c>
      <c r="B1960" s="134" t="s">
        <v>6461</v>
      </c>
      <c r="C1960" s="141" t="b">
        <v>1</v>
      </c>
      <c r="D1960" s="133">
        <v>44551.0</v>
      </c>
      <c r="E1960" s="128" t="str">
        <f t="shared" si="55"/>
        <v>#VALUE!</v>
      </c>
      <c r="F1960" s="128" t="str">
        <f t="shared" si="56"/>
        <v>#VALUE!</v>
      </c>
      <c r="G1960" s="128" t="str">
        <f t="shared" si="57"/>
        <v>#VALUE!</v>
      </c>
      <c r="H1960" s="128" t="str">
        <f t="shared" si="58"/>
        <v>#VALUE!</v>
      </c>
      <c r="I1960" s="128" t="str">
        <f t="shared" si="59"/>
        <v>#VALUE!</v>
      </c>
      <c r="J1960" s="128" t="str">
        <f t="shared" si="60"/>
        <v>#VALUE!</v>
      </c>
      <c r="K1960" s="128" t="str">
        <f t="shared" si="61"/>
        <v>#VALUE!</v>
      </c>
      <c r="L1960" s="128" t="str">
        <f t="shared" si="62"/>
        <v>#VALUE!</v>
      </c>
      <c r="M1960" s="128" t="str">
        <f t="shared" si="63"/>
        <v>#VALUE!</v>
      </c>
      <c r="N1960" s="128" t="str">
        <f t="shared" si="64"/>
        <v>#VALUE!</v>
      </c>
      <c r="O1960" s="128" t="str">
        <f t="shared" si="65"/>
        <v>#VALUE!</v>
      </c>
      <c r="P1960" s="4" t="str">
        <f t="shared" si="12"/>
        <v>NO RX</v>
      </c>
      <c r="Q1960" s="4" t="b">
        <v>1</v>
      </c>
      <c r="R1960" s="135" t="str">
        <f t="shared" si="54"/>
        <v>HIGH</v>
      </c>
      <c r="S1960" s="3">
        <v>44524.0</v>
      </c>
      <c r="T1960" s="136">
        <f t="shared" si="66"/>
        <v>44551</v>
      </c>
      <c r="U1960" s="4" t="str">
        <f t="shared" si="15"/>
        <v> </v>
      </c>
      <c r="V1960" s="4" t="str">
        <f t="shared" si="16"/>
        <v> </v>
      </c>
      <c r="W1960" s="123"/>
      <c r="X1960" s="123"/>
      <c r="Y1960" s="123"/>
      <c r="Z1960" s="123"/>
      <c r="AA1960" s="123"/>
      <c r="AB1960" s="123"/>
      <c r="AC1960" s="123"/>
      <c r="AD1960" s="123"/>
      <c r="AE1960" s="123"/>
    </row>
    <row r="1961">
      <c r="A1961" s="130">
        <v>16163.0</v>
      </c>
      <c r="B1961" s="131" t="s">
        <v>6461</v>
      </c>
      <c r="C1961" s="141" t="b">
        <v>1</v>
      </c>
      <c r="D1961" s="133">
        <v>44441.0</v>
      </c>
      <c r="E1961" s="128" t="str">
        <f t="shared" si="55"/>
        <v>#VALUE!</v>
      </c>
      <c r="F1961" s="128" t="str">
        <f t="shared" si="56"/>
        <v>#VALUE!</v>
      </c>
      <c r="G1961" s="128" t="str">
        <f t="shared" si="57"/>
        <v>#VALUE!</v>
      </c>
      <c r="H1961" s="128" t="str">
        <f t="shared" si="58"/>
        <v>#VALUE!</v>
      </c>
      <c r="I1961" s="128" t="str">
        <f t="shared" si="59"/>
        <v>#VALUE!</v>
      </c>
      <c r="J1961" s="128" t="str">
        <f t="shared" si="60"/>
        <v>#VALUE!</v>
      </c>
      <c r="K1961" s="128" t="str">
        <f t="shared" si="61"/>
        <v>#VALUE!</v>
      </c>
      <c r="L1961" s="128" t="str">
        <f t="shared" si="62"/>
        <v>#VALUE!</v>
      </c>
      <c r="M1961" s="128" t="str">
        <f t="shared" si="63"/>
        <v>#VALUE!</v>
      </c>
      <c r="N1961" s="128" t="str">
        <f t="shared" si="64"/>
        <v>#VALUE!</v>
      </c>
      <c r="O1961" s="128" t="str">
        <f t="shared" si="65"/>
        <v>#VALUE!</v>
      </c>
      <c r="P1961" s="4" t="str">
        <f t="shared" si="12"/>
        <v>NO RX</v>
      </c>
      <c r="Q1961" s="4" t="b">
        <v>0</v>
      </c>
      <c r="R1961" s="4" t="str">
        <f t="shared" si="54"/>
        <v>LOW</v>
      </c>
      <c r="S1961" s="3"/>
      <c r="T1961" s="136">
        <f t="shared" si="66"/>
        <v>44441</v>
      </c>
      <c r="U1961" s="4" t="str">
        <f t="shared" si="15"/>
        <v>DUE COMM</v>
      </c>
      <c r="V1961" s="4" t="str">
        <f t="shared" si="16"/>
        <v> </v>
      </c>
      <c r="W1961" s="123"/>
      <c r="X1961" s="123"/>
      <c r="Y1961" s="123"/>
      <c r="Z1961" s="123"/>
      <c r="AA1961" s="123"/>
      <c r="AB1961" s="123"/>
      <c r="AC1961" s="123"/>
      <c r="AD1961" s="123"/>
      <c r="AE1961" s="123"/>
    </row>
    <row r="1962">
      <c r="A1962" s="130">
        <v>16165.0</v>
      </c>
      <c r="B1962" s="134" t="s">
        <v>7063</v>
      </c>
      <c r="C1962" s="141" t="b">
        <v>1</v>
      </c>
      <c r="D1962" s="133">
        <v>44510.0</v>
      </c>
      <c r="E1962" s="128" t="str">
        <f t="shared" si="55"/>
        <v>#VALUE!</v>
      </c>
      <c r="F1962" s="134" t="str">
        <f t="shared" si="56"/>
        <v>OPI RX</v>
      </c>
      <c r="G1962" s="134" t="str">
        <f t="shared" si="57"/>
        <v>OPI RX</v>
      </c>
      <c r="H1962" s="128" t="str">
        <f t="shared" si="58"/>
        <v>#VALUE!</v>
      </c>
      <c r="I1962" s="128" t="str">
        <f t="shared" si="59"/>
        <v>#VALUE!</v>
      </c>
      <c r="J1962" s="134" t="str">
        <f t="shared" si="60"/>
        <v>OPI RX</v>
      </c>
      <c r="K1962" s="128" t="str">
        <f t="shared" si="61"/>
        <v>#VALUE!</v>
      </c>
      <c r="L1962" s="128" t="str">
        <f t="shared" si="62"/>
        <v>#VALUE!</v>
      </c>
      <c r="M1962" s="128" t="str">
        <f t="shared" si="63"/>
        <v>#VALUE!</v>
      </c>
      <c r="N1962" s="128" t="str">
        <f t="shared" si="64"/>
        <v>#VALUE!</v>
      </c>
      <c r="O1962" s="128" t="str">
        <f t="shared" si="65"/>
        <v>#VALUE!</v>
      </c>
      <c r="P1962" s="135" t="str">
        <f t="shared" si="12"/>
        <v>OPIOIDS</v>
      </c>
      <c r="Q1962" s="4" t="b">
        <v>0</v>
      </c>
      <c r="R1962" s="4" t="str">
        <f t="shared" si="54"/>
        <v>LOW</v>
      </c>
      <c r="S1962" s="3">
        <v>44397.0</v>
      </c>
      <c r="T1962" s="136">
        <f t="shared" si="66"/>
        <v>44510</v>
      </c>
      <c r="U1962" s="4" t="str">
        <f t="shared" si="15"/>
        <v> </v>
      </c>
      <c r="V1962" s="4" t="str">
        <f t="shared" si="16"/>
        <v> </v>
      </c>
      <c r="W1962" s="123"/>
      <c r="X1962" s="123"/>
      <c r="Y1962" s="123"/>
      <c r="Z1962" s="123"/>
      <c r="AA1962" s="123"/>
      <c r="AB1962" s="123"/>
      <c r="AC1962" s="123"/>
      <c r="AD1962" s="123"/>
      <c r="AE1962" s="123"/>
    </row>
    <row r="1963">
      <c r="A1963" s="151">
        <v>16166.0</v>
      </c>
      <c r="B1963" s="134" t="s">
        <v>6973</v>
      </c>
      <c r="C1963" s="141" t="b">
        <v>1</v>
      </c>
      <c r="D1963" s="133">
        <v>44495.0</v>
      </c>
      <c r="E1963" s="128" t="str">
        <f t="shared" si="55"/>
        <v>#VALUE!</v>
      </c>
      <c r="F1963" s="134" t="str">
        <f t="shared" si="56"/>
        <v>OPI RX</v>
      </c>
      <c r="G1963" s="128" t="str">
        <f t="shared" si="57"/>
        <v>#VALUE!</v>
      </c>
      <c r="H1963" s="128" t="str">
        <f t="shared" si="58"/>
        <v>#VALUE!</v>
      </c>
      <c r="I1963" s="128" t="str">
        <f t="shared" si="59"/>
        <v>#VALUE!</v>
      </c>
      <c r="J1963" s="128" t="str">
        <f t="shared" si="60"/>
        <v>#VALUE!</v>
      </c>
      <c r="K1963" s="128" t="str">
        <f t="shared" si="61"/>
        <v>#VALUE!</v>
      </c>
      <c r="L1963" s="128" t="str">
        <f t="shared" si="62"/>
        <v>#VALUE!</v>
      </c>
      <c r="M1963" s="128" t="str">
        <f t="shared" si="63"/>
        <v>#VALUE!</v>
      </c>
      <c r="N1963" s="128" t="str">
        <f t="shared" si="64"/>
        <v>#VALUE!</v>
      </c>
      <c r="O1963" s="128" t="str">
        <f t="shared" si="65"/>
        <v>#VALUE!</v>
      </c>
      <c r="P1963" s="135" t="str">
        <f t="shared" si="12"/>
        <v>OPIOIDS</v>
      </c>
      <c r="Q1963" s="4" t="b">
        <v>1</v>
      </c>
      <c r="R1963" s="135" t="str">
        <f t="shared" si="54"/>
        <v>HIGH</v>
      </c>
      <c r="S1963" s="3">
        <v>44392.0</v>
      </c>
      <c r="T1963" s="136">
        <f t="shared" si="66"/>
        <v>44495</v>
      </c>
      <c r="U1963" s="4" t="str">
        <f t="shared" si="15"/>
        <v> </v>
      </c>
      <c r="V1963" s="4" t="str">
        <f t="shared" si="16"/>
        <v> </v>
      </c>
      <c r="W1963" s="123"/>
      <c r="X1963" s="123"/>
      <c r="Y1963" s="123"/>
      <c r="Z1963" s="123"/>
      <c r="AA1963" s="123"/>
      <c r="AB1963" s="123"/>
      <c r="AC1963" s="123"/>
      <c r="AD1963" s="123"/>
      <c r="AE1963" s="123"/>
    </row>
    <row r="1964">
      <c r="A1964" s="130">
        <v>16167.0</v>
      </c>
      <c r="B1964" s="134" t="s">
        <v>7064</v>
      </c>
      <c r="C1964" s="141" t="b">
        <v>1</v>
      </c>
      <c r="D1964" s="133">
        <v>44495.0</v>
      </c>
      <c r="E1964" s="128" t="str">
        <f t="shared" si="55"/>
        <v>#VALUE!</v>
      </c>
      <c r="F1964" s="128" t="str">
        <f t="shared" si="56"/>
        <v>#VALUE!</v>
      </c>
      <c r="G1964" s="128" t="str">
        <f t="shared" si="57"/>
        <v>#VALUE!</v>
      </c>
      <c r="H1964" s="128" t="str">
        <f t="shared" si="58"/>
        <v>#VALUE!</v>
      </c>
      <c r="I1964" s="128" t="str">
        <f t="shared" si="59"/>
        <v>#VALUE!</v>
      </c>
      <c r="J1964" s="134" t="str">
        <f t="shared" si="60"/>
        <v>OPI RX</v>
      </c>
      <c r="K1964" s="128" t="str">
        <f t="shared" si="61"/>
        <v>#VALUE!</v>
      </c>
      <c r="L1964" s="128" t="str">
        <f t="shared" si="62"/>
        <v>#VALUE!</v>
      </c>
      <c r="M1964" s="128" t="str">
        <f t="shared" si="63"/>
        <v>#VALUE!</v>
      </c>
      <c r="N1964" s="128" t="str">
        <f t="shared" si="64"/>
        <v>#VALUE!</v>
      </c>
      <c r="O1964" s="128" t="str">
        <f t="shared" si="65"/>
        <v>#VALUE!</v>
      </c>
      <c r="P1964" s="135" t="str">
        <f t="shared" si="12"/>
        <v>OPIOIDS</v>
      </c>
      <c r="Q1964" s="4" t="b">
        <v>1</v>
      </c>
      <c r="R1964" s="135" t="str">
        <f t="shared" si="54"/>
        <v>HIGH</v>
      </c>
      <c r="S1964" s="3">
        <v>44392.0</v>
      </c>
      <c r="T1964" s="136">
        <f t="shared" si="66"/>
        <v>44495</v>
      </c>
      <c r="U1964" s="4" t="str">
        <f t="shared" si="15"/>
        <v> </v>
      </c>
      <c r="V1964" s="4" t="str">
        <f t="shared" si="16"/>
        <v> </v>
      </c>
      <c r="W1964" s="123"/>
      <c r="X1964" s="123"/>
      <c r="Y1964" s="123"/>
      <c r="Z1964" s="123"/>
      <c r="AA1964" s="123"/>
      <c r="AB1964" s="123"/>
      <c r="AC1964" s="123"/>
      <c r="AD1964" s="123"/>
      <c r="AE1964" s="123"/>
    </row>
    <row r="1965">
      <c r="A1965" s="151">
        <v>16171.0</v>
      </c>
      <c r="B1965" s="134" t="s">
        <v>6461</v>
      </c>
      <c r="C1965" s="141" t="b">
        <v>1</v>
      </c>
      <c r="D1965" s="133">
        <v>44427.0</v>
      </c>
      <c r="E1965" s="128" t="str">
        <f t="shared" si="55"/>
        <v>#VALUE!</v>
      </c>
      <c r="F1965" s="128" t="str">
        <f t="shared" si="56"/>
        <v>#VALUE!</v>
      </c>
      <c r="G1965" s="128" t="str">
        <f t="shared" si="57"/>
        <v>#VALUE!</v>
      </c>
      <c r="H1965" s="128" t="str">
        <f t="shared" si="58"/>
        <v>#VALUE!</v>
      </c>
      <c r="I1965" s="128" t="str">
        <f t="shared" si="59"/>
        <v>#VALUE!</v>
      </c>
      <c r="J1965" s="128" t="str">
        <f t="shared" si="60"/>
        <v>#VALUE!</v>
      </c>
      <c r="K1965" s="128" t="str">
        <f t="shared" si="61"/>
        <v>#VALUE!</v>
      </c>
      <c r="L1965" s="128" t="str">
        <f t="shared" si="62"/>
        <v>#VALUE!</v>
      </c>
      <c r="M1965" s="128" t="str">
        <f t="shared" si="63"/>
        <v>#VALUE!</v>
      </c>
      <c r="N1965" s="128" t="str">
        <f t="shared" si="64"/>
        <v>#VALUE!</v>
      </c>
      <c r="O1965" s="128" t="str">
        <f t="shared" si="65"/>
        <v>#VALUE!</v>
      </c>
      <c r="P1965" s="4" t="str">
        <f t="shared" si="12"/>
        <v>NO RX</v>
      </c>
      <c r="Q1965" s="4" t="b">
        <v>0</v>
      </c>
      <c r="R1965" s="4" t="str">
        <f t="shared" si="54"/>
        <v>LOW</v>
      </c>
      <c r="S1965" s="3"/>
      <c r="T1965" s="136">
        <f t="shared" si="66"/>
        <v>44427</v>
      </c>
      <c r="U1965" s="4" t="str">
        <f t="shared" si="15"/>
        <v>DUE COMM</v>
      </c>
      <c r="V1965" s="4" t="str">
        <f t="shared" si="16"/>
        <v> </v>
      </c>
      <c r="W1965" s="123"/>
      <c r="X1965" s="123"/>
      <c r="Y1965" s="1"/>
      <c r="Z1965" s="123"/>
      <c r="AA1965" s="123"/>
      <c r="AB1965" s="123"/>
      <c r="AC1965" s="123"/>
      <c r="AD1965" s="123"/>
      <c r="AE1965" s="123"/>
    </row>
    <row r="1966">
      <c r="A1966" s="151">
        <v>16173.0</v>
      </c>
      <c r="B1966" s="134" t="s">
        <v>6958</v>
      </c>
      <c r="C1966" s="141" t="b">
        <v>1</v>
      </c>
      <c r="D1966" s="133">
        <v>44414.0</v>
      </c>
      <c r="E1966" s="128" t="str">
        <f t="shared" si="55"/>
        <v>#VALUE!</v>
      </c>
      <c r="F1966" s="128" t="str">
        <f t="shared" si="56"/>
        <v>#VALUE!</v>
      </c>
      <c r="G1966" s="128" t="str">
        <f t="shared" si="57"/>
        <v>#VALUE!</v>
      </c>
      <c r="H1966" s="128" t="str">
        <f t="shared" si="58"/>
        <v>#VALUE!</v>
      </c>
      <c r="I1966" s="128" t="str">
        <f t="shared" si="59"/>
        <v>#VALUE!</v>
      </c>
      <c r="J1966" s="128" t="str">
        <f t="shared" si="60"/>
        <v>#VALUE!</v>
      </c>
      <c r="K1966" s="128" t="str">
        <f t="shared" si="61"/>
        <v>#VALUE!</v>
      </c>
      <c r="L1966" s="128" t="str">
        <f t="shared" si="62"/>
        <v>#VALUE!</v>
      </c>
      <c r="M1966" s="128" t="str">
        <f t="shared" si="63"/>
        <v>#VALUE!</v>
      </c>
      <c r="N1966" s="128" t="str">
        <f t="shared" si="64"/>
        <v>#VALUE!</v>
      </c>
      <c r="O1966" s="128" t="str">
        <f t="shared" si="65"/>
        <v>#VALUE!</v>
      </c>
      <c r="P1966" s="4" t="str">
        <f t="shared" si="12"/>
        <v>NO RX</v>
      </c>
      <c r="Q1966" s="4" t="b">
        <v>0</v>
      </c>
      <c r="R1966" s="4" t="str">
        <f t="shared" si="54"/>
        <v>LOW</v>
      </c>
      <c r="S1966" s="3"/>
      <c r="T1966" s="136">
        <f t="shared" si="66"/>
        <v>44414</v>
      </c>
      <c r="U1966" s="4" t="str">
        <f t="shared" si="15"/>
        <v>DUE COMM</v>
      </c>
      <c r="V1966" s="4" t="str">
        <f t="shared" si="16"/>
        <v> </v>
      </c>
      <c r="W1966" s="123"/>
      <c r="X1966" s="123"/>
      <c r="Y1966" s="123"/>
      <c r="Z1966" s="123"/>
      <c r="AA1966" s="123"/>
      <c r="AB1966" s="123"/>
      <c r="AC1966" s="123"/>
      <c r="AD1966" s="123"/>
      <c r="AE1966" s="123"/>
    </row>
    <row r="1967">
      <c r="A1967" s="151">
        <v>16176.0</v>
      </c>
      <c r="B1967" s="131" t="s">
        <v>7065</v>
      </c>
      <c r="C1967" s="141" t="b">
        <v>1</v>
      </c>
      <c r="D1967" s="133">
        <v>44539.0</v>
      </c>
      <c r="E1967" s="128" t="str">
        <f t="shared" si="55"/>
        <v>#VALUE!</v>
      </c>
      <c r="F1967" s="134" t="str">
        <f t="shared" si="56"/>
        <v>OPI RX</v>
      </c>
      <c r="G1967" s="128" t="str">
        <f t="shared" si="57"/>
        <v>#VALUE!</v>
      </c>
      <c r="H1967" s="134" t="str">
        <f t="shared" si="58"/>
        <v>OPI RX</v>
      </c>
      <c r="I1967" s="128" t="str">
        <f t="shared" si="59"/>
        <v>#VALUE!</v>
      </c>
      <c r="J1967" s="128" t="str">
        <f t="shared" si="60"/>
        <v>#VALUE!</v>
      </c>
      <c r="K1967" s="128" t="str">
        <f t="shared" si="61"/>
        <v>#VALUE!</v>
      </c>
      <c r="L1967" s="128" t="str">
        <f t="shared" si="62"/>
        <v>#VALUE!</v>
      </c>
      <c r="M1967" s="128" t="str">
        <f t="shared" si="63"/>
        <v>#VALUE!</v>
      </c>
      <c r="N1967" s="128" t="str">
        <f t="shared" si="64"/>
        <v>#VALUE!</v>
      </c>
      <c r="O1967" s="128" t="str">
        <f t="shared" si="65"/>
        <v>#VALUE!</v>
      </c>
      <c r="P1967" s="135" t="str">
        <f t="shared" si="12"/>
        <v>OPIOIDS</v>
      </c>
      <c r="Q1967" s="4" t="b">
        <v>1</v>
      </c>
      <c r="R1967" s="135" t="str">
        <f t="shared" si="54"/>
        <v>HIGH</v>
      </c>
      <c r="S1967" s="3">
        <v>44420.0</v>
      </c>
      <c r="T1967" s="136">
        <f t="shared" si="66"/>
        <v>44539</v>
      </c>
      <c r="U1967" s="4" t="str">
        <f t="shared" si="15"/>
        <v> </v>
      </c>
      <c r="V1967" s="4" t="str">
        <f t="shared" si="16"/>
        <v> </v>
      </c>
      <c r="W1967" s="123"/>
      <c r="X1967" s="123"/>
      <c r="Y1967" s="123"/>
      <c r="Z1967" s="123"/>
      <c r="AA1967" s="123"/>
      <c r="AB1967" s="123"/>
      <c r="AC1967" s="123"/>
      <c r="AD1967" s="123"/>
      <c r="AE1967" s="123"/>
    </row>
    <row r="1968">
      <c r="A1968" s="130">
        <v>16178.0</v>
      </c>
      <c r="B1968" s="131" t="s">
        <v>6475</v>
      </c>
      <c r="C1968" s="141" t="b">
        <v>1</v>
      </c>
      <c r="D1968" s="133">
        <v>44539.0</v>
      </c>
      <c r="E1968" s="128" t="str">
        <f t="shared" si="55"/>
        <v>#VALUE!</v>
      </c>
      <c r="F1968" s="134" t="str">
        <f t="shared" si="56"/>
        <v>OPI RX</v>
      </c>
      <c r="G1968" s="128" t="str">
        <f t="shared" si="57"/>
        <v>#VALUE!</v>
      </c>
      <c r="H1968" s="128" t="str">
        <f t="shared" si="58"/>
        <v>#VALUE!</v>
      </c>
      <c r="I1968" s="128" t="str">
        <f t="shared" si="59"/>
        <v>#VALUE!</v>
      </c>
      <c r="J1968" s="128" t="str">
        <f t="shared" si="60"/>
        <v>#VALUE!</v>
      </c>
      <c r="K1968" s="128" t="str">
        <f t="shared" si="61"/>
        <v>#VALUE!</v>
      </c>
      <c r="L1968" s="128" t="str">
        <f t="shared" si="62"/>
        <v>#VALUE!</v>
      </c>
      <c r="M1968" s="128" t="str">
        <f t="shared" si="63"/>
        <v>#VALUE!</v>
      </c>
      <c r="N1968" s="128" t="str">
        <f t="shared" si="64"/>
        <v>#VALUE!</v>
      </c>
      <c r="O1968" s="128" t="str">
        <f t="shared" si="65"/>
        <v>#VALUE!</v>
      </c>
      <c r="P1968" s="135" t="str">
        <f t="shared" si="12"/>
        <v>OPIOIDS</v>
      </c>
      <c r="Q1968" s="4" t="b">
        <v>0</v>
      </c>
      <c r="R1968" s="4" t="str">
        <f t="shared" si="54"/>
        <v>LOW</v>
      </c>
      <c r="S1968" s="3">
        <v>44433.0</v>
      </c>
      <c r="T1968" s="136">
        <f t="shared" si="66"/>
        <v>44539</v>
      </c>
      <c r="U1968" s="4" t="str">
        <f t="shared" si="15"/>
        <v> </v>
      </c>
      <c r="V1968" s="4" t="str">
        <f t="shared" si="16"/>
        <v> </v>
      </c>
      <c r="W1968" s="123"/>
      <c r="X1968" s="123"/>
      <c r="Y1968" s="123"/>
      <c r="Z1968" s="123"/>
      <c r="AA1968" s="123"/>
      <c r="AB1968" s="123"/>
      <c r="AC1968" s="123"/>
      <c r="AD1968" s="123"/>
      <c r="AE1968" s="123"/>
    </row>
    <row r="1969">
      <c r="A1969" s="130">
        <v>16181.0</v>
      </c>
      <c r="B1969" s="131" t="s">
        <v>6483</v>
      </c>
      <c r="C1969" s="141" t="b">
        <v>1</v>
      </c>
      <c r="D1969" s="133">
        <v>44420.0</v>
      </c>
      <c r="E1969" s="128" t="str">
        <f t="shared" si="55"/>
        <v>#VALUE!</v>
      </c>
      <c r="F1969" s="128" t="str">
        <f t="shared" si="56"/>
        <v>#VALUE!</v>
      </c>
      <c r="G1969" s="128" t="str">
        <f t="shared" si="57"/>
        <v>#VALUE!</v>
      </c>
      <c r="H1969" s="128" t="str">
        <f t="shared" si="58"/>
        <v>#VALUE!</v>
      </c>
      <c r="I1969" s="128" t="str">
        <f t="shared" si="59"/>
        <v>#VALUE!</v>
      </c>
      <c r="J1969" s="128" t="str">
        <f t="shared" si="60"/>
        <v>#VALUE!</v>
      </c>
      <c r="K1969" s="128" t="str">
        <f t="shared" si="61"/>
        <v>#VALUE!</v>
      </c>
      <c r="L1969" s="128" t="str">
        <f t="shared" si="62"/>
        <v>#VALUE!</v>
      </c>
      <c r="M1969" s="128" t="str">
        <f t="shared" si="63"/>
        <v>#VALUE!</v>
      </c>
      <c r="N1969" s="128" t="str">
        <f t="shared" si="64"/>
        <v>#VALUE!</v>
      </c>
      <c r="O1969" s="128" t="str">
        <f t="shared" si="65"/>
        <v>#VALUE!</v>
      </c>
      <c r="P1969" s="4" t="str">
        <f t="shared" si="12"/>
        <v>NO RX</v>
      </c>
      <c r="Q1969" s="2" t="b">
        <v>0</v>
      </c>
      <c r="R1969" s="4" t="str">
        <f t="shared" si="54"/>
        <v>LOW</v>
      </c>
      <c r="S1969" s="3"/>
      <c r="T1969" s="136">
        <f t="shared" si="66"/>
        <v>44420</v>
      </c>
      <c r="U1969" s="4" t="str">
        <f t="shared" si="15"/>
        <v>DUE COMM</v>
      </c>
      <c r="V1969" s="4" t="str">
        <f t="shared" si="16"/>
        <v> </v>
      </c>
      <c r="W1969" s="123"/>
      <c r="X1969" s="123"/>
      <c r="Y1969" s="123"/>
      <c r="Z1969" s="123"/>
      <c r="AA1969" s="123"/>
      <c r="AB1969" s="123"/>
      <c r="AC1969" s="123"/>
      <c r="AD1969" s="123"/>
      <c r="AE1969" s="123"/>
    </row>
    <row r="1970">
      <c r="A1970" s="151">
        <v>16182.0</v>
      </c>
      <c r="B1970" s="134" t="s">
        <v>6761</v>
      </c>
      <c r="C1970" s="141" t="b">
        <v>1</v>
      </c>
      <c r="D1970" s="133">
        <v>44442.0</v>
      </c>
      <c r="E1970" s="128" t="str">
        <f t="shared" si="55"/>
        <v>#VALUE!</v>
      </c>
      <c r="F1970" s="128" t="str">
        <f t="shared" si="56"/>
        <v>#VALUE!</v>
      </c>
      <c r="G1970" s="128" t="str">
        <f t="shared" si="57"/>
        <v>#VALUE!</v>
      </c>
      <c r="H1970" s="128" t="str">
        <f t="shared" si="58"/>
        <v>#VALUE!</v>
      </c>
      <c r="I1970" s="128" t="str">
        <f t="shared" si="59"/>
        <v>#VALUE!</v>
      </c>
      <c r="J1970" s="128" t="str">
        <f t="shared" si="60"/>
        <v>#VALUE!</v>
      </c>
      <c r="K1970" s="128" t="str">
        <f t="shared" si="61"/>
        <v>#VALUE!</v>
      </c>
      <c r="L1970" s="128" t="str">
        <f t="shared" si="62"/>
        <v>#VALUE!</v>
      </c>
      <c r="M1970" s="128" t="str">
        <f t="shared" si="63"/>
        <v>#VALUE!</v>
      </c>
      <c r="N1970" s="128" t="str">
        <f t="shared" si="64"/>
        <v>#VALUE!</v>
      </c>
      <c r="O1970" s="128" t="str">
        <f t="shared" si="65"/>
        <v>#VALUE!</v>
      </c>
      <c r="P1970" s="4" t="str">
        <f t="shared" si="12"/>
        <v>NO RX</v>
      </c>
      <c r="Q1970" s="4" t="b">
        <v>0</v>
      </c>
      <c r="R1970" s="4" t="str">
        <f t="shared" si="54"/>
        <v>LOW</v>
      </c>
      <c r="S1970" s="3"/>
      <c r="T1970" s="136">
        <f t="shared" si="66"/>
        <v>44442</v>
      </c>
      <c r="U1970" s="4" t="str">
        <f t="shared" si="15"/>
        <v>DUE COMM</v>
      </c>
      <c r="V1970" s="4" t="str">
        <f t="shared" si="16"/>
        <v> </v>
      </c>
      <c r="W1970" s="123"/>
      <c r="X1970" s="123"/>
      <c r="Y1970" s="123"/>
      <c r="Z1970" s="123"/>
      <c r="AA1970" s="123"/>
      <c r="AB1970" s="123"/>
      <c r="AC1970" s="123"/>
      <c r="AD1970" s="123"/>
      <c r="AE1970" s="123"/>
    </row>
    <row r="1971">
      <c r="A1971" s="130">
        <v>16187.0</v>
      </c>
      <c r="B1971" s="131" t="s">
        <v>7003</v>
      </c>
      <c r="C1971" s="141" t="b">
        <v>1</v>
      </c>
      <c r="D1971" s="133">
        <v>44565.0</v>
      </c>
      <c r="E1971" s="128" t="str">
        <f t="shared" si="55"/>
        <v>#VALUE!</v>
      </c>
      <c r="F1971" s="128" t="str">
        <f t="shared" si="56"/>
        <v>#VALUE!</v>
      </c>
      <c r="G1971" s="134" t="str">
        <f t="shared" si="57"/>
        <v>OPI RX</v>
      </c>
      <c r="H1971" s="128" t="str">
        <f t="shared" si="58"/>
        <v>#VALUE!</v>
      </c>
      <c r="I1971" s="128" t="str">
        <f t="shared" si="59"/>
        <v>#VALUE!</v>
      </c>
      <c r="J1971" s="128" t="str">
        <f t="shared" si="60"/>
        <v>#VALUE!</v>
      </c>
      <c r="K1971" s="128" t="str">
        <f t="shared" si="61"/>
        <v>#VALUE!</v>
      </c>
      <c r="L1971" s="134" t="str">
        <f t="shared" si="62"/>
        <v>OPI RX</v>
      </c>
      <c r="M1971" s="128" t="str">
        <f t="shared" si="63"/>
        <v>#VALUE!</v>
      </c>
      <c r="N1971" s="128" t="str">
        <f t="shared" si="64"/>
        <v>#VALUE!</v>
      </c>
      <c r="O1971" s="128" t="str">
        <f t="shared" si="65"/>
        <v>#VALUE!</v>
      </c>
      <c r="P1971" s="135" t="str">
        <f t="shared" si="12"/>
        <v>OPIOIDS</v>
      </c>
      <c r="Q1971" s="2" t="b">
        <v>0</v>
      </c>
      <c r="R1971" s="4" t="str">
        <f t="shared" si="54"/>
        <v>LOW</v>
      </c>
      <c r="S1971" s="145">
        <v>44414.0</v>
      </c>
      <c r="T1971" s="136">
        <f t="shared" si="66"/>
        <v>44565</v>
      </c>
      <c r="U1971" s="4" t="str">
        <f t="shared" si="15"/>
        <v> </v>
      </c>
      <c r="V1971" s="4" t="str">
        <f t="shared" si="16"/>
        <v> </v>
      </c>
      <c r="W1971" s="123"/>
      <c r="X1971" s="123"/>
      <c r="Y1971" s="123"/>
      <c r="Z1971" s="123"/>
      <c r="AA1971" s="123"/>
      <c r="AB1971" s="123"/>
      <c r="AC1971" s="123"/>
      <c r="AD1971" s="123"/>
      <c r="AE1971" s="123"/>
    </row>
    <row r="1972">
      <c r="A1972" s="130">
        <v>16189.0</v>
      </c>
      <c r="B1972" s="131" t="s">
        <v>6639</v>
      </c>
      <c r="C1972" s="141" t="b">
        <v>1</v>
      </c>
      <c r="D1972" s="133">
        <v>44414.0</v>
      </c>
      <c r="E1972" s="128" t="str">
        <f t="shared" si="55"/>
        <v>#VALUE!</v>
      </c>
      <c r="F1972" s="128" t="str">
        <f t="shared" si="56"/>
        <v>#VALUE!</v>
      </c>
      <c r="G1972" s="128" t="str">
        <f t="shared" si="57"/>
        <v>#VALUE!</v>
      </c>
      <c r="H1972" s="128" t="str">
        <f t="shared" si="58"/>
        <v>#VALUE!</v>
      </c>
      <c r="I1972" s="128" t="str">
        <f t="shared" si="59"/>
        <v>#VALUE!</v>
      </c>
      <c r="J1972" s="128" t="str">
        <f t="shared" si="60"/>
        <v>#VALUE!</v>
      </c>
      <c r="K1972" s="128" t="str">
        <f t="shared" si="61"/>
        <v>#VALUE!</v>
      </c>
      <c r="L1972" s="128" t="str">
        <f t="shared" si="62"/>
        <v>#VALUE!</v>
      </c>
      <c r="M1972" s="128" t="str">
        <f t="shared" si="63"/>
        <v>#VALUE!</v>
      </c>
      <c r="N1972" s="128" t="str">
        <f t="shared" si="64"/>
        <v>#VALUE!</v>
      </c>
      <c r="O1972" s="128" t="str">
        <f t="shared" si="65"/>
        <v>#VALUE!</v>
      </c>
      <c r="P1972" s="4" t="str">
        <f t="shared" si="12"/>
        <v>NO RX</v>
      </c>
      <c r="Q1972" s="4" t="b">
        <v>0</v>
      </c>
      <c r="R1972" s="4" t="str">
        <f t="shared" si="54"/>
        <v>LOW</v>
      </c>
      <c r="S1972" s="3"/>
      <c r="T1972" s="136">
        <f t="shared" si="66"/>
        <v>44414</v>
      </c>
      <c r="U1972" s="4" t="str">
        <f t="shared" si="15"/>
        <v>DUE COMM</v>
      </c>
      <c r="V1972" s="4" t="str">
        <f t="shared" si="16"/>
        <v> </v>
      </c>
      <c r="W1972" s="123"/>
      <c r="X1972" s="123"/>
      <c r="Y1972" s="123"/>
      <c r="Z1972" s="123"/>
      <c r="AA1972" s="123"/>
      <c r="AB1972" s="123"/>
      <c r="AC1972" s="123"/>
      <c r="AD1972" s="123"/>
      <c r="AE1972" s="123"/>
    </row>
    <row r="1973">
      <c r="A1973" s="130">
        <v>16191.0</v>
      </c>
      <c r="B1973" s="134" t="s">
        <v>6463</v>
      </c>
      <c r="C1973" s="141" t="b">
        <v>1</v>
      </c>
      <c r="D1973" s="133">
        <v>44438.0</v>
      </c>
      <c r="E1973" s="128" t="str">
        <f t="shared" si="55"/>
        <v>#VALUE!</v>
      </c>
      <c r="F1973" s="134" t="str">
        <f t="shared" si="56"/>
        <v>OPI RX</v>
      </c>
      <c r="G1973" s="128" t="str">
        <f t="shared" si="57"/>
        <v>#VALUE!</v>
      </c>
      <c r="H1973" s="128" t="str">
        <f t="shared" si="58"/>
        <v>#VALUE!</v>
      </c>
      <c r="I1973" s="128" t="str">
        <f t="shared" si="59"/>
        <v>#VALUE!</v>
      </c>
      <c r="J1973" s="128" t="str">
        <f t="shared" si="60"/>
        <v>#VALUE!</v>
      </c>
      <c r="K1973" s="128" t="str">
        <f t="shared" si="61"/>
        <v>#VALUE!</v>
      </c>
      <c r="L1973" s="128" t="str">
        <f t="shared" si="62"/>
        <v>#VALUE!</v>
      </c>
      <c r="M1973" s="128" t="str">
        <f t="shared" si="63"/>
        <v>#VALUE!</v>
      </c>
      <c r="N1973" s="128" t="str">
        <f t="shared" si="64"/>
        <v>#VALUE!</v>
      </c>
      <c r="O1973" s="128" t="str">
        <f t="shared" si="65"/>
        <v>#VALUE!</v>
      </c>
      <c r="P1973" s="135" t="str">
        <f t="shared" si="12"/>
        <v>OPIOIDS</v>
      </c>
      <c r="Q1973" s="4" t="b">
        <v>0</v>
      </c>
      <c r="R1973" s="4" t="str">
        <f t="shared" si="54"/>
        <v>LOW</v>
      </c>
      <c r="S1973" s="3"/>
      <c r="T1973" s="136">
        <f t="shared" si="66"/>
        <v>44438</v>
      </c>
      <c r="U1973" s="4" t="str">
        <f t="shared" si="15"/>
        <v>DUE COMM</v>
      </c>
      <c r="V1973" s="4" t="str">
        <f t="shared" si="16"/>
        <v> </v>
      </c>
      <c r="W1973" s="123"/>
      <c r="X1973" s="123"/>
      <c r="Y1973" s="123"/>
      <c r="Z1973" s="123"/>
      <c r="AA1973" s="123"/>
      <c r="AB1973" s="123"/>
      <c r="AC1973" s="123"/>
      <c r="AD1973" s="123"/>
      <c r="AE1973" s="123"/>
    </row>
    <row r="1974">
      <c r="A1974" s="151">
        <v>16197.0</v>
      </c>
      <c r="B1974" s="134" t="s">
        <v>6477</v>
      </c>
      <c r="C1974" s="141" t="b">
        <v>1</v>
      </c>
      <c r="D1974" s="133">
        <v>44446.0</v>
      </c>
      <c r="E1974" s="128" t="str">
        <f t="shared" si="55"/>
        <v>#VALUE!</v>
      </c>
      <c r="F1974" s="128" t="str">
        <f t="shared" si="56"/>
        <v>#VALUE!</v>
      </c>
      <c r="G1974" s="128" t="str">
        <f t="shared" si="57"/>
        <v>#VALUE!</v>
      </c>
      <c r="H1974" s="128" t="str">
        <f t="shared" si="58"/>
        <v>#VALUE!</v>
      </c>
      <c r="I1974" s="128" t="str">
        <f t="shared" si="59"/>
        <v>#VALUE!</v>
      </c>
      <c r="J1974" s="128" t="str">
        <f t="shared" si="60"/>
        <v>#VALUE!</v>
      </c>
      <c r="K1974" s="128" t="str">
        <f t="shared" si="61"/>
        <v>#VALUE!</v>
      </c>
      <c r="L1974" s="128" t="str">
        <f t="shared" si="62"/>
        <v>#VALUE!</v>
      </c>
      <c r="M1974" s="128" t="str">
        <f t="shared" si="63"/>
        <v>#VALUE!</v>
      </c>
      <c r="N1974" s="128" t="str">
        <f t="shared" si="64"/>
        <v>#VALUE!</v>
      </c>
      <c r="O1974" s="128" t="str">
        <f t="shared" si="65"/>
        <v>#VALUE!</v>
      </c>
      <c r="P1974" s="4" t="str">
        <f t="shared" si="12"/>
        <v>NO RX</v>
      </c>
      <c r="Q1974" s="4" t="b">
        <v>0</v>
      </c>
      <c r="R1974" s="4" t="str">
        <f t="shared" si="54"/>
        <v>LOW</v>
      </c>
      <c r="S1974" s="3"/>
      <c r="T1974" s="136">
        <f t="shared" si="66"/>
        <v>44446</v>
      </c>
      <c r="U1974" s="4" t="str">
        <f t="shared" si="15"/>
        <v>DUE COMM</v>
      </c>
      <c r="V1974" s="4" t="str">
        <f t="shared" si="16"/>
        <v> </v>
      </c>
      <c r="W1974" s="123"/>
      <c r="X1974" s="123"/>
      <c r="Y1974" s="123"/>
      <c r="Z1974" s="123"/>
      <c r="AA1974" s="123"/>
      <c r="AB1974" s="123"/>
      <c r="AC1974" s="123"/>
      <c r="AD1974" s="123"/>
      <c r="AE1974" s="123"/>
    </row>
    <row r="1975">
      <c r="A1975" s="151">
        <v>16200.0</v>
      </c>
      <c r="B1975" s="131" t="s">
        <v>6483</v>
      </c>
      <c r="C1975" s="141" t="b">
        <v>1</v>
      </c>
      <c r="D1975" s="133">
        <v>44447.0</v>
      </c>
      <c r="E1975" s="128" t="str">
        <f t="shared" si="55"/>
        <v>#VALUE!</v>
      </c>
      <c r="F1975" s="128" t="str">
        <f t="shared" si="56"/>
        <v>#VALUE!</v>
      </c>
      <c r="G1975" s="128" t="str">
        <f t="shared" si="57"/>
        <v>#VALUE!</v>
      </c>
      <c r="H1975" s="128" t="str">
        <f t="shared" si="58"/>
        <v>#VALUE!</v>
      </c>
      <c r="I1975" s="128" t="str">
        <f t="shared" si="59"/>
        <v>#VALUE!</v>
      </c>
      <c r="J1975" s="128" t="str">
        <f t="shared" si="60"/>
        <v>#VALUE!</v>
      </c>
      <c r="K1975" s="128" t="str">
        <f t="shared" si="61"/>
        <v>#VALUE!</v>
      </c>
      <c r="L1975" s="128" t="str">
        <f t="shared" si="62"/>
        <v>#VALUE!</v>
      </c>
      <c r="M1975" s="128" t="str">
        <f t="shared" si="63"/>
        <v>#VALUE!</v>
      </c>
      <c r="N1975" s="128" t="str">
        <f t="shared" si="64"/>
        <v>#VALUE!</v>
      </c>
      <c r="O1975" s="128" t="str">
        <f t="shared" si="65"/>
        <v>#VALUE!</v>
      </c>
      <c r="P1975" s="4" t="str">
        <f t="shared" si="12"/>
        <v>NO RX</v>
      </c>
      <c r="Q1975" s="2" t="b">
        <v>0</v>
      </c>
      <c r="R1975" s="4" t="str">
        <f t="shared" si="54"/>
        <v>LOW</v>
      </c>
      <c r="S1975" s="3"/>
      <c r="T1975" s="136">
        <f t="shared" si="66"/>
        <v>44447</v>
      </c>
      <c r="U1975" s="4" t="str">
        <f t="shared" si="15"/>
        <v>DUE COMM</v>
      </c>
      <c r="V1975" s="4" t="str">
        <f t="shared" si="16"/>
        <v> </v>
      </c>
      <c r="W1975" s="123"/>
      <c r="X1975" s="123"/>
      <c r="Y1975" s="123"/>
      <c r="Z1975" s="123"/>
      <c r="AA1975" s="123"/>
      <c r="AB1975" s="123"/>
      <c r="AC1975" s="123"/>
      <c r="AD1975" s="123"/>
      <c r="AE1975" s="123"/>
    </row>
    <row r="1976">
      <c r="A1976" s="130">
        <v>16202.0</v>
      </c>
      <c r="B1976" s="134" t="s">
        <v>7056</v>
      </c>
      <c r="C1976" s="141" t="b">
        <v>1</v>
      </c>
      <c r="D1976" s="133">
        <v>44447.0</v>
      </c>
      <c r="E1976" s="128" t="str">
        <f t="shared" si="55"/>
        <v>#VALUE!</v>
      </c>
      <c r="F1976" s="128" t="str">
        <f t="shared" si="56"/>
        <v>#VALUE!</v>
      </c>
      <c r="G1976" s="128" t="str">
        <f t="shared" si="57"/>
        <v>#VALUE!</v>
      </c>
      <c r="H1976" s="128" t="str">
        <f t="shared" si="58"/>
        <v>#VALUE!</v>
      </c>
      <c r="I1976" s="128" t="str">
        <f t="shared" si="59"/>
        <v>#VALUE!</v>
      </c>
      <c r="J1976" s="128" t="str">
        <f t="shared" si="60"/>
        <v>#VALUE!</v>
      </c>
      <c r="K1976" s="128" t="str">
        <f t="shared" si="61"/>
        <v>#VALUE!</v>
      </c>
      <c r="L1976" s="128" t="str">
        <f t="shared" si="62"/>
        <v>#VALUE!</v>
      </c>
      <c r="M1976" s="134" t="str">
        <f t="shared" si="63"/>
        <v>OPI RX</v>
      </c>
      <c r="N1976" s="128" t="str">
        <f t="shared" si="64"/>
        <v>#VALUE!</v>
      </c>
      <c r="O1976" s="128" t="str">
        <f t="shared" si="65"/>
        <v>#VALUE!</v>
      </c>
      <c r="P1976" s="135" t="str">
        <f t="shared" si="12"/>
        <v>OPIOIDS</v>
      </c>
      <c r="Q1976" s="4" t="b">
        <v>0</v>
      </c>
      <c r="R1976" s="4" t="str">
        <f t="shared" si="54"/>
        <v>LOW</v>
      </c>
      <c r="S1976" s="3"/>
      <c r="T1976" s="136">
        <f t="shared" si="66"/>
        <v>44447</v>
      </c>
      <c r="U1976" s="4" t="str">
        <f t="shared" si="15"/>
        <v>DUE COMM</v>
      </c>
      <c r="V1976" s="4" t="str">
        <f t="shared" si="16"/>
        <v> </v>
      </c>
      <c r="W1976" s="123"/>
      <c r="X1976" s="123"/>
      <c r="Y1976" s="123"/>
      <c r="Z1976" s="123"/>
      <c r="AA1976" s="123"/>
      <c r="AB1976" s="123"/>
      <c r="AC1976" s="123"/>
      <c r="AD1976" s="123"/>
      <c r="AE1976" s="123"/>
    </row>
    <row r="1977">
      <c r="A1977" s="130">
        <v>16206.0</v>
      </c>
      <c r="B1977" s="134" t="s">
        <v>6461</v>
      </c>
      <c r="C1977" s="141" t="b">
        <v>1</v>
      </c>
      <c r="D1977" s="133">
        <v>44447.0</v>
      </c>
      <c r="E1977" s="128" t="str">
        <f t="shared" si="55"/>
        <v>#VALUE!</v>
      </c>
      <c r="F1977" s="128" t="str">
        <f t="shared" si="56"/>
        <v>#VALUE!</v>
      </c>
      <c r="G1977" s="128" t="str">
        <f t="shared" si="57"/>
        <v>#VALUE!</v>
      </c>
      <c r="H1977" s="128" t="str">
        <f t="shared" si="58"/>
        <v>#VALUE!</v>
      </c>
      <c r="I1977" s="128" t="str">
        <f t="shared" si="59"/>
        <v>#VALUE!</v>
      </c>
      <c r="J1977" s="128" t="str">
        <f t="shared" si="60"/>
        <v>#VALUE!</v>
      </c>
      <c r="K1977" s="128" t="str">
        <f t="shared" si="61"/>
        <v>#VALUE!</v>
      </c>
      <c r="L1977" s="128" t="str">
        <f t="shared" si="62"/>
        <v>#VALUE!</v>
      </c>
      <c r="M1977" s="128" t="str">
        <f t="shared" si="63"/>
        <v>#VALUE!</v>
      </c>
      <c r="N1977" s="128" t="str">
        <f t="shared" si="64"/>
        <v>#VALUE!</v>
      </c>
      <c r="O1977" s="128" t="str">
        <f t="shared" si="65"/>
        <v>#VALUE!</v>
      </c>
      <c r="P1977" s="4" t="str">
        <f t="shared" si="12"/>
        <v>NO RX</v>
      </c>
      <c r="Q1977" s="4" t="b">
        <v>0</v>
      </c>
      <c r="R1977" s="4" t="str">
        <f t="shared" si="54"/>
        <v>LOW</v>
      </c>
      <c r="S1977" s="3"/>
      <c r="T1977" s="136">
        <f t="shared" si="66"/>
        <v>44447</v>
      </c>
      <c r="U1977" s="4" t="str">
        <f t="shared" si="15"/>
        <v>DUE COMM</v>
      </c>
      <c r="V1977" s="4" t="str">
        <f t="shared" si="16"/>
        <v> </v>
      </c>
      <c r="W1977" s="123"/>
      <c r="X1977" s="123"/>
      <c r="Y1977" s="123"/>
      <c r="Z1977" s="123"/>
      <c r="AA1977" s="123"/>
      <c r="AB1977" s="123"/>
      <c r="AC1977" s="123"/>
      <c r="AD1977" s="123"/>
      <c r="AE1977" s="123"/>
    </row>
    <row r="1978">
      <c r="A1978" s="130">
        <v>16209.0</v>
      </c>
      <c r="B1978" s="134" t="s">
        <v>6483</v>
      </c>
      <c r="C1978" s="141" t="b">
        <v>1</v>
      </c>
      <c r="D1978" s="133">
        <v>44502.0</v>
      </c>
      <c r="E1978" s="128" t="str">
        <f t="shared" si="55"/>
        <v>#VALUE!</v>
      </c>
      <c r="F1978" s="128" t="str">
        <f t="shared" si="56"/>
        <v>#VALUE!</v>
      </c>
      <c r="G1978" s="128" t="str">
        <f t="shared" si="57"/>
        <v>#VALUE!</v>
      </c>
      <c r="H1978" s="128" t="str">
        <f t="shared" si="58"/>
        <v>#VALUE!</v>
      </c>
      <c r="I1978" s="128" t="str">
        <f t="shared" si="59"/>
        <v>#VALUE!</v>
      </c>
      <c r="J1978" s="128" t="str">
        <f t="shared" si="60"/>
        <v>#VALUE!</v>
      </c>
      <c r="K1978" s="128" t="str">
        <f t="shared" si="61"/>
        <v>#VALUE!</v>
      </c>
      <c r="L1978" s="128" t="str">
        <f t="shared" si="62"/>
        <v>#VALUE!</v>
      </c>
      <c r="M1978" s="128" t="str">
        <f t="shared" si="63"/>
        <v>#VALUE!</v>
      </c>
      <c r="N1978" s="128" t="str">
        <f t="shared" si="64"/>
        <v>#VALUE!</v>
      </c>
      <c r="O1978" s="128" t="str">
        <f t="shared" si="65"/>
        <v>#VALUE!</v>
      </c>
      <c r="P1978" s="4" t="str">
        <f t="shared" si="12"/>
        <v>NO RX</v>
      </c>
      <c r="Q1978" s="4" t="b">
        <v>0</v>
      </c>
      <c r="R1978" s="4" t="str">
        <f t="shared" si="54"/>
        <v>LOW</v>
      </c>
      <c r="S1978" s="3">
        <v>44487.0</v>
      </c>
      <c r="T1978" s="136">
        <f t="shared" si="66"/>
        <v>44502</v>
      </c>
      <c r="U1978" s="4" t="str">
        <f t="shared" si="15"/>
        <v> </v>
      </c>
      <c r="V1978" s="4" t="str">
        <f t="shared" si="16"/>
        <v> </v>
      </c>
      <c r="W1978" s="123"/>
      <c r="X1978" s="123"/>
      <c r="Y1978" s="123"/>
      <c r="Z1978" s="123"/>
      <c r="AA1978" s="123"/>
      <c r="AB1978" s="123"/>
      <c r="AC1978" s="123"/>
      <c r="AD1978" s="123"/>
      <c r="AE1978" s="123"/>
    </row>
    <row r="1979">
      <c r="A1979" s="130">
        <v>16210.0</v>
      </c>
      <c r="B1979" s="131" t="s">
        <v>6461</v>
      </c>
      <c r="C1979" s="141" t="b">
        <v>1</v>
      </c>
      <c r="D1979" s="133">
        <v>44453.0</v>
      </c>
      <c r="E1979" s="128" t="str">
        <f t="shared" si="55"/>
        <v>#VALUE!</v>
      </c>
      <c r="F1979" s="128" t="str">
        <f t="shared" si="56"/>
        <v>#VALUE!</v>
      </c>
      <c r="G1979" s="128" t="str">
        <f t="shared" si="57"/>
        <v>#VALUE!</v>
      </c>
      <c r="H1979" s="128" t="str">
        <f t="shared" si="58"/>
        <v>#VALUE!</v>
      </c>
      <c r="I1979" s="128" t="str">
        <f t="shared" si="59"/>
        <v>#VALUE!</v>
      </c>
      <c r="J1979" s="128" t="str">
        <f t="shared" si="60"/>
        <v>#VALUE!</v>
      </c>
      <c r="K1979" s="128" t="str">
        <f t="shared" si="61"/>
        <v>#VALUE!</v>
      </c>
      <c r="L1979" s="128" t="str">
        <f t="shared" si="62"/>
        <v>#VALUE!</v>
      </c>
      <c r="M1979" s="128" t="str">
        <f t="shared" si="63"/>
        <v>#VALUE!</v>
      </c>
      <c r="N1979" s="128" t="str">
        <f t="shared" si="64"/>
        <v>#VALUE!</v>
      </c>
      <c r="O1979" s="128" t="str">
        <f t="shared" si="65"/>
        <v>#VALUE!</v>
      </c>
      <c r="P1979" s="4" t="str">
        <f t="shared" si="12"/>
        <v>NO RX</v>
      </c>
      <c r="Q1979" s="2" t="b">
        <v>0</v>
      </c>
      <c r="R1979" s="4" t="str">
        <f t="shared" si="54"/>
        <v>LOW</v>
      </c>
      <c r="S1979" s="3"/>
      <c r="T1979" s="136">
        <f t="shared" si="66"/>
        <v>44453</v>
      </c>
      <c r="U1979" s="4" t="str">
        <f t="shared" si="15"/>
        <v>DUE COMM</v>
      </c>
      <c r="V1979" s="4" t="str">
        <f t="shared" si="16"/>
        <v> </v>
      </c>
      <c r="W1979" s="123"/>
      <c r="X1979" s="123"/>
      <c r="Y1979" s="123"/>
      <c r="Z1979" s="123"/>
      <c r="AA1979" s="123"/>
      <c r="AB1979" s="123"/>
      <c r="AC1979" s="123"/>
      <c r="AD1979" s="123"/>
      <c r="AE1979" s="123"/>
    </row>
    <row r="1980">
      <c r="A1980" s="151">
        <v>16214.0</v>
      </c>
      <c r="B1980" s="134" t="s">
        <v>6461</v>
      </c>
      <c r="C1980" s="141" t="b">
        <v>1</v>
      </c>
      <c r="D1980" s="133">
        <v>44447.0</v>
      </c>
      <c r="E1980" s="128" t="str">
        <f t="shared" si="55"/>
        <v>#VALUE!</v>
      </c>
      <c r="F1980" s="128" t="str">
        <f t="shared" si="56"/>
        <v>#VALUE!</v>
      </c>
      <c r="G1980" s="128" t="str">
        <f t="shared" si="57"/>
        <v>#VALUE!</v>
      </c>
      <c r="H1980" s="128" t="str">
        <f t="shared" si="58"/>
        <v>#VALUE!</v>
      </c>
      <c r="I1980" s="128" t="str">
        <f t="shared" si="59"/>
        <v>#VALUE!</v>
      </c>
      <c r="J1980" s="128" t="str">
        <f t="shared" si="60"/>
        <v>#VALUE!</v>
      </c>
      <c r="K1980" s="128" t="str">
        <f t="shared" si="61"/>
        <v>#VALUE!</v>
      </c>
      <c r="L1980" s="128" t="str">
        <f t="shared" si="62"/>
        <v>#VALUE!</v>
      </c>
      <c r="M1980" s="128" t="str">
        <f t="shared" si="63"/>
        <v>#VALUE!</v>
      </c>
      <c r="N1980" s="128" t="str">
        <f t="shared" si="64"/>
        <v>#VALUE!</v>
      </c>
      <c r="O1980" s="128" t="str">
        <f t="shared" si="65"/>
        <v>#VALUE!</v>
      </c>
      <c r="P1980" s="4" t="str">
        <f t="shared" si="12"/>
        <v>NO RX</v>
      </c>
      <c r="Q1980" s="4" t="b">
        <v>0</v>
      </c>
      <c r="R1980" s="4" t="str">
        <f t="shared" si="54"/>
        <v>LOW</v>
      </c>
      <c r="S1980" s="3"/>
      <c r="T1980" s="136">
        <f t="shared" si="66"/>
        <v>44447</v>
      </c>
      <c r="U1980" s="4" t="str">
        <f t="shared" si="15"/>
        <v>DUE COMM</v>
      </c>
      <c r="V1980" s="4" t="str">
        <f t="shared" si="16"/>
        <v> </v>
      </c>
      <c r="W1980" s="123"/>
      <c r="X1980" s="123"/>
      <c r="Y1980" s="123"/>
      <c r="Z1980" s="123"/>
      <c r="AA1980" s="123"/>
      <c r="AB1980" s="123"/>
      <c r="AC1980" s="123"/>
      <c r="AD1980" s="123"/>
      <c r="AE1980" s="123"/>
    </row>
    <row r="1981">
      <c r="A1981" s="130">
        <v>16219.0</v>
      </c>
      <c r="B1981" s="131" t="s">
        <v>6663</v>
      </c>
      <c r="C1981" s="141" t="b">
        <v>1</v>
      </c>
      <c r="D1981" s="133">
        <v>44405.0</v>
      </c>
      <c r="E1981" s="128" t="str">
        <f t="shared" si="55"/>
        <v>#VALUE!</v>
      </c>
      <c r="F1981" s="134" t="str">
        <f t="shared" si="56"/>
        <v>OPI RX</v>
      </c>
      <c r="G1981" s="128" t="str">
        <f t="shared" si="57"/>
        <v>#VALUE!</v>
      </c>
      <c r="H1981" s="128" t="str">
        <f t="shared" si="58"/>
        <v>#VALUE!</v>
      </c>
      <c r="I1981" s="128" t="str">
        <f t="shared" si="59"/>
        <v>#VALUE!</v>
      </c>
      <c r="J1981" s="128" t="str">
        <f t="shared" si="60"/>
        <v>#VALUE!</v>
      </c>
      <c r="K1981" s="128" t="str">
        <f t="shared" si="61"/>
        <v>#VALUE!</v>
      </c>
      <c r="L1981" s="128" t="str">
        <f t="shared" si="62"/>
        <v>#VALUE!</v>
      </c>
      <c r="M1981" s="128" t="str">
        <f t="shared" si="63"/>
        <v>#VALUE!</v>
      </c>
      <c r="N1981" s="128" t="str">
        <f t="shared" si="64"/>
        <v>#VALUE!</v>
      </c>
      <c r="O1981" s="128" t="str">
        <f t="shared" si="65"/>
        <v>#VALUE!</v>
      </c>
      <c r="P1981" s="135" t="str">
        <f t="shared" si="12"/>
        <v>OPIOIDS</v>
      </c>
      <c r="Q1981" s="4" t="b">
        <v>1</v>
      </c>
      <c r="R1981" s="135" t="str">
        <f t="shared" si="54"/>
        <v>HIGH</v>
      </c>
      <c r="S1981" s="3"/>
      <c r="T1981" s="136">
        <f t="shared" si="66"/>
        <v>44405</v>
      </c>
      <c r="U1981" s="4" t="str">
        <f t="shared" si="15"/>
        <v>DUE COMM</v>
      </c>
      <c r="V1981" s="4" t="str">
        <f t="shared" si="16"/>
        <v> </v>
      </c>
      <c r="W1981" s="123"/>
      <c r="X1981" s="123"/>
      <c r="Y1981" s="123"/>
      <c r="Z1981" s="123"/>
      <c r="AA1981" s="123"/>
      <c r="AB1981" s="123"/>
      <c r="AC1981" s="123"/>
      <c r="AD1981" s="123"/>
      <c r="AE1981" s="123"/>
    </row>
    <row r="1982">
      <c r="A1982" s="130">
        <v>16223.0</v>
      </c>
      <c r="B1982" s="134" t="s">
        <v>6477</v>
      </c>
      <c r="C1982" s="141" t="b">
        <v>1</v>
      </c>
      <c r="D1982" s="133">
        <v>44557.0</v>
      </c>
      <c r="E1982" s="128" t="str">
        <f t="shared" si="55"/>
        <v>#VALUE!</v>
      </c>
      <c r="F1982" s="128" t="str">
        <f t="shared" si="56"/>
        <v>#VALUE!</v>
      </c>
      <c r="G1982" s="128" t="str">
        <f t="shared" si="57"/>
        <v>#VALUE!</v>
      </c>
      <c r="H1982" s="128" t="str">
        <f t="shared" si="58"/>
        <v>#VALUE!</v>
      </c>
      <c r="I1982" s="128" t="str">
        <f t="shared" si="59"/>
        <v>#VALUE!</v>
      </c>
      <c r="J1982" s="128" t="str">
        <f t="shared" si="60"/>
        <v>#VALUE!</v>
      </c>
      <c r="K1982" s="128" t="str">
        <f t="shared" si="61"/>
        <v>#VALUE!</v>
      </c>
      <c r="L1982" s="128" t="str">
        <f t="shared" si="62"/>
        <v>#VALUE!</v>
      </c>
      <c r="M1982" s="128" t="str">
        <f t="shared" si="63"/>
        <v>#VALUE!</v>
      </c>
      <c r="N1982" s="128" t="str">
        <f t="shared" si="64"/>
        <v>#VALUE!</v>
      </c>
      <c r="O1982" s="128" t="str">
        <f t="shared" si="65"/>
        <v>#VALUE!</v>
      </c>
      <c r="P1982" s="4" t="str">
        <f t="shared" si="12"/>
        <v>NO RX</v>
      </c>
      <c r="Q1982" s="4" t="b">
        <v>0</v>
      </c>
      <c r="R1982" s="4" t="str">
        <f t="shared" si="54"/>
        <v>LOW</v>
      </c>
      <c r="S1982" s="3">
        <v>44397.0</v>
      </c>
      <c r="T1982" s="136">
        <f t="shared" si="66"/>
        <v>44557</v>
      </c>
      <c r="U1982" s="4" t="str">
        <f t="shared" si="15"/>
        <v> </v>
      </c>
      <c r="V1982" s="4" t="str">
        <f t="shared" si="16"/>
        <v> </v>
      </c>
      <c r="W1982" s="123"/>
      <c r="X1982" s="123"/>
      <c r="Y1982" s="123"/>
      <c r="Z1982" s="123"/>
      <c r="AA1982" s="123"/>
      <c r="AB1982" s="123"/>
      <c r="AC1982" s="123"/>
      <c r="AD1982" s="123"/>
      <c r="AE1982" s="123"/>
    </row>
    <row r="1983">
      <c r="A1983" s="130">
        <v>16225.0</v>
      </c>
      <c r="B1983" s="131" t="s">
        <v>6598</v>
      </c>
      <c r="C1983" s="141" t="b">
        <v>1</v>
      </c>
      <c r="D1983" s="133">
        <v>44393.0</v>
      </c>
      <c r="E1983" s="128" t="str">
        <f t="shared" si="55"/>
        <v>#VALUE!</v>
      </c>
      <c r="F1983" s="134" t="str">
        <f t="shared" si="56"/>
        <v>OPI RX</v>
      </c>
      <c r="G1983" s="128" t="str">
        <f t="shared" si="57"/>
        <v>#VALUE!</v>
      </c>
      <c r="H1983" s="128" t="str">
        <f t="shared" si="58"/>
        <v>#VALUE!</v>
      </c>
      <c r="I1983" s="128" t="str">
        <f t="shared" si="59"/>
        <v>#VALUE!</v>
      </c>
      <c r="J1983" s="128" t="str">
        <f t="shared" si="60"/>
        <v>#VALUE!</v>
      </c>
      <c r="K1983" s="128" t="str">
        <f t="shared" si="61"/>
        <v>#VALUE!</v>
      </c>
      <c r="L1983" s="128" t="str">
        <f t="shared" si="62"/>
        <v>#VALUE!</v>
      </c>
      <c r="M1983" s="128" t="str">
        <f t="shared" si="63"/>
        <v>#VALUE!</v>
      </c>
      <c r="N1983" s="128" t="str">
        <f t="shared" si="64"/>
        <v>#VALUE!</v>
      </c>
      <c r="O1983" s="128" t="str">
        <f t="shared" si="65"/>
        <v>#VALUE!</v>
      </c>
      <c r="P1983" s="135" t="str">
        <f t="shared" si="12"/>
        <v>OPIOIDS</v>
      </c>
      <c r="Q1983" s="4" t="b">
        <v>0</v>
      </c>
      <c r="R1983" s="4" t="str">
        <f t="shared" si="54"/>
        <v>LOW</v>
      </c>
      <c r="S1983" s="3"/>
      <c r="T1983" s="136">
        <f t="shared" si="66"/>
        <v>44393</v>
      </c>
      <c r="U1983" s="4" t="str">
        <f t="shared" si="15"/>
        <v>DUE COMM</v>
      </c>
      <c r="V1983" s="4" t="str">
        <f t="shared" si="16"/>
        <v> </v>
      </c>
      <c r="W1983" s="123"/>
      <c r="X1983" s="123"/>
      <c r="Y1983" s="123"/>
      <c r="Z1983" s="123"/>
      <c r="AA1983" s="123"/>
      <c r="AB1983" s="123"/>
      <c r="AC1983" s="123"/>
      <c r="AD1983" s="123"/>
      <c r="AE1983" s="123"/>
    </row>
    <row r="1984">
      <c r="A1984" s="130">
        <v>16226.0</v>
      </c>
      <c r="B1984" s="131" t="s">
        <v>6842</v>
      </c>
      <c r="C1984" s="141" t="b">
        <v>1</v>
      </c>
      <c r="D1984" s="133">
        <v>44428.0</v>
      </c>
      <c r="E1984" s="134" t="str">
        <f t="shared" si="55"/>
        <v>OPI RX</v>
      </c>
      <c r="F1984" s="128" t="str">
        <f t="shared" si="56"/>
        <v>#VALUE!</v>
      </c>
      <c r="G1984" s="128" t="str">
        <f t="shared" si="57"/>
        <v>#VALUE!</v>
      </c>
      <c r="H1984" s="128" t="str">
        <f t="shared" si="58"/>
        <v>#VALUE!</v>
      </c>
      <c r="I1984" s="128" t="str">
        <f t="shared" si="59"/>
        <v>#VALUE!</v>
      </c>
      <c r="J1984" s="128" t="str">
        <f t="shared" si="60"/>
        <v>#VALUE!</v>
      </c>
      <c r="K1984" s="128" t="str">
        <f t="shared" si="61"/>
        <v>#VALUE!</v>
      </c>
      <c r="L1984" s="128" t="str">
        <f t="shared" si="62"/>
        <v>#VALUE!</v>
      </c>
      <c r="M1984" s="134" t="str">
        <f t="shared" si="63"/>
        <v>OPI RX</v>
      </c>
      <c r="N1984" s="128" t="str">
        <f t="shared" si="64"/>
        <v>#VALUE!</v>
      </c>
      <c r="O1984" s="128" t="str">
        <f t="shared" si="65"/>
        <v>#VALUE!</v>
      </c>
      <c r="P1984" s="135" t="str">
        <f t="shared" si="12"/>
        <v>OPIOIDS</v>
      </c>
      <c r="Q1984" s="4" t="b">
        <v>0</v>
      </c>
      <c r="R1984" s="4" t="str">
        <f t="shared" si="54"/>
        <v>LOW</v>
      </c>
      <c r="S1984" s="3"/>
      <c r="T1984" s="136">
        <f t="shared" si="66"/>
        <v>44428</v>
      </c>
      <c r="U1984" s="4" t="str">
        <f t="shared" si="15"/>
        <v>DUE COMM</v>
      </c>
      <c r="V1984" s="4" t="str">
        <f t="shared" si="16"/>
        <v> </v>
      </c>
      <c r="W1984" s="123"/>
      <c r="X1984" s="123"/>
      <c r="Y1984" s="123"/>
      <c r="Z1984" s="123"/>
      <c r="AA1984" s="123"/>
      <c r="AB1984" s="123"/>
      <c r="AC1984" s="123"/>
      <c r="AD1984" s="123"/>
      <c r="AE1984" s="123"/>
    </row>
    <row r="1985">
      <c r="A1985" s="151">
        <v>16228.0</v>
      </c>
      <c r="B1985" s="134" t="s">
        <v>6461</v>
      </c>
      <c r="C1985" s="141" t="b">
        <v>1</v>
      </c>
      <c r="D1985" s="133">
        <v>44447.0</v>
      </c>
      <c r="E1985" s="128" t="str">
        <f t="shared" si="55"/>
        <v>#VALUE!</v>
      </c>
      <c r="F1985" s="128" t="str">
        <f t="shared" si="56"/>
        <v>#VALUE!</v>
      </c>
      <c r="G1985" s="128" t="str">
        <f t="shared" si="57"/>
        <v>#VALUE!</v>
      </c>
      <c r="H1985" s="128" t="str">
        <f t="shared" si="58"/>
        <v>#VALUE!</v>
      </c>
      <c r="I1985" s="128" t="str">
        <f t="shared" si="59"/>
        <v>#VALUE!</v>
      </c>
      <c r="J1985" s="128" t="str">
        <f t="shared" si="60"/>
        <v>#VALUE!</v>
      </c>
      <c r="K1985" s="128" t="str">
        <f t="shared" si="61"/>
        <v>#VALUE!</v>
      </c>
      <c r="L1985" s="128" t="str">
        <f t="shared" si="62"/>
        <v>#VALUE!</v>
      </c>
      <c r="M1985" s="128" t="str">
        <f t="shared" si="63"/>
        <v>#VALUE!</v>
      </c>
      <c r="N1985" s="128" t="str">
        <f t="shared" si="64"/>
        <v>#VALUE!</v>
      </c>
      <c r="O1985" s="128" t="str">
        <f t="shared" si="65"/>
        <v>#VALUE!</v>
      </c>
      <c r="P1985" s="4" t="str">
        <f t="shared" si="12"/>
        <v>NO RX</v>
      </c>
      <c r="Q1985" s="4" t="b">
        <v>0</v>
      </c>
      <c r="R1985" s="4" t="str">
        <f t="shared" si="54"/>
        <v>LOW</v>
      </c>
      <c r="S1985" s="3"/>
      <c r="T1985" s="136">
        <f t="shared" si="66"/>
        <v>44447</v>
      </c>
      <c r="U1985" s="4" t="str">
        <f t="shared" si="15"/>
        <v>DUE COMM</v>
      </c>
      <c r="V1985" s="4" t="str">
        <f t="shared" si="16"/>
        <v> </v>
      </c>
      <c r="W1985" s="123"/>
      <c r="X1985" s="123"/>
      <c r="Y1985" s="123"/>
      <c r="Z1985" s="123"/>
      <c r="AA1985" s="123"/>
      <c r="AB1985" s="123"/>
      <c r="AC1985" s="123"/>
      <c r="AD1985" s="123"/>
      <c r="AE1985" s="123"/>
    </row>
    <row r="1986">
      <c r="A1986" s="151">
        <v>16230.0</v>
      </c>
      <c r="B1986" s="134" t="s">
        <v>6461</v>
      </c>
      <c r="C1986" s="141" t="b">
        <v>1</v>
      </c>
      <c r="D1986" s="133">
        <v>44448.0</v>
      </c>
      <c r="E1986" s="128" t="str">
        <f t="shared" si="55"/>
        <v>#VALUE!</v>
      </c>
      <c r="F1986" s="128" t="str">
        <f t="shared" si="56"/>
        <v>#VALUE!</v>
      </c>
      <c r="G1986" s="128" t="str">
        <f t="shared" si="57"/>
        <v>#VALUE!</v>
      </c>
      <c r="H1986" s="128" t="str">
        <f t="shared" si="58"/>
        <v>#VALUE!</v>
      </c>
      <c r="I1986" s="128" t="str">
        <f t="shared" si="59"/>
        <v>#VALUE!</v>
      </c>
      <c r="J1986" s="128" t="str">
        <f t="shared" si="60"/>
        <v>#VALUE!</v>
      </c>
      <c r="K1986" s="128" t="str">
        <f t="shared" si="61"/>
        <v>#VALUE!</v>
      </c>
      <c r="L1986" s="128" t="str">
        <f t="shared" si="62"/>
        <v>#VALUE!</v>
      </c>
      <c r="M1986" s="128" t="str">
        <f t="shared" si="63"/>
        <v>#VALUE!</v>
      </c>
      <c r="N1986" s="128" t="str">
        <f t="shared" si="64"/>
        <v>#VALUE!</v>
      </c>
      <c r="O1986" s="128" t="str">
        <f t="shared" si="65"/>
        <v>#VALUE!</v>
      </c>
      <c r="P1986" s="4" t="str">
        <f t="shared" si="12"/>
        <v>NO RX</v>
      </c>
      <c r="Q1986" s="4" t="b">
        <v>0</v>
      </c>
      <c r="R1986" s="4" t="str">
        <f t="shared" si="54"/>
        <v>LOW</v>
      </c>
      <c r="S1986" s="3"/>
      <c r="T1986" s="136">
        <f t="shared" si="66"/>
        <v>44448</v>
      </c>
      <c r="U1986" s="4" t="str">
        <f t="shared" si="15"/>
        <v>DUE COMM</v>
      </c>
      <c r="V1986" s="4" t="str">
        <f t="shared" si="16"/>
        <v> </v>
      </c>
      <c r="W1986" s="123"/>
      <c r="X1986" s="123"/>
      <c r="Y1986" s="123"/>
      <c r="Z1986" s="123"/>
      <c r="AA1986" s="123"/>
      <c r="AB1986" s="123"/>
      <c r="AC1986" s="123"/>
      <c r="AD1986" s="123"/>
      <c r="AE1986" s="123"/>
    </row>
    <row r="1987">
      <c r="A1987" s="151">
        <v>16232.0</v>
      </c>
      <c r="B1987" s="131" t="s">
        <v>6461</v>
      </c>
      <c r="C1987" s="141" t="b">
        <v>1</v>
      </c>
      <c r="D1987" s="133">
        <v>44432.0</v>
      </c>
      <c r="E1987" s="128" t="str">
        <f t="shared" si="55"/>
        <v>#VALUE!</v>
      </c>
      <c r="F1987" s="128" t="str">
        <f t="shared" si="56"/>
        <v>#VALUE!</v>
      </c>
      <c r="G1987" s="128" t="str">
        <f t="shared" si="57"/>
        <v>#VALUE!</v>
      </c>
      <c r="H1987" s="128" t="str">
        <f t="shared" si="58"/>
        <v>#VALUE!</v>
      </c>
      <c r="I1987" s="128" t="str">
        <f t="shared" si="59"/>
        <v>#VALUE!</v>
      </c>
      <c r="J1987" s="128" t="str">
        <f t="shared" si="60"/>
        <v>#VALUE!</v>
      </c>
      <c r="K1987" s="128" t="str">
        <f t="shared" si="61"/>
        <v>#VALUE!</v>
      </c>
      <c r="L1987" s="128" t="str">
        <f t="shared" si="62"/>
        <v>#VALUE!</v>
      </c>
      <c r="M1987" s="128" t="str">
        <f t="shared" si="63"/>
        <v>#VALUE!</v>
      </c>
      <c r="N1987" s="128" t="str">
        <f t="shared" si="64"/>
        <v>#VALUE!</v>
      </c>
      <c r="O1987" s="128" t="str">
        <f t="shared" si="65"/>
        <v>#VALUE!</v>
      </c>
      <c r="P1987" s="4" t="str">
        <f t="shared" si="12"/>
        <v>NO RX</v>
      </c>
      <c r="Q1987" s="4" t="b">
        <v>0</v>
      </c>
      <c r="R1987" s="4" t="str">
        <f t="shared" si="54"/>
        <v>LOW</v>
      </c>
      <c r="S1987" s="3"/>
      <c r="T1987" s="136">
        <f t="shared" si="66"/>
        <v>44432</v>
      </c>
      <c r="U1987" s="4" t="str">
        <f t="shared" si="15"/>
        <v>DUE COMM</v>
      </c>
      <c r="V1987" s="4" t="str">
        <f t="shared" si="16"/>
        <v> </v>
      </c>
      <c r="W1987" s="123"/>
      <c r="X1987" s="123"/>
      <c r="Y1987" s="123"/>
      <c r="Z1987" s="123"/>
      <c r="AA1987" s="123"/>
      <c r="AB1987" s="123"/>
      <c r="AC1987" s="123"/>
      <c r="AD1987" s="123"/>
      <c r="AE1987" s="123"/>
    </row>
    <row r="1988">
      <c r="A1988" s="130">
        <v>16238.0</v>
      </c>
      <c r="B1988" s="131" t="s">
        <v>6461</v>
      </c>
      <c r="C1988" s="141" t="b">
        <v>1</v>
      </c>
      <c r="D1988" s="133">
        <v>44432.0</v>
      </c>
      <c r="E1988" s="128" t="str">
        <f t="shared" si="55"/>
        <v>#VALUE!</v>
      </c>
      <c r="F1988" s="128" t="str">
        <f t="shared" si="56"/>
        <v>#VALUE!</v>
      </c>
      <c r="G1988" s="128" t="str">
        <f t="shared" si="57"/>
        <v>#VALUE!</v>
      </c>
      <c r="H1988" s="128" t="str">
        <f t="shared" si="58"/>
        <v>#VALUE!</v>
      </c>
      <c r="I1988" s="128" t="str">
        <f t="shared" si="59"/>
        <v>#VALUE!</v>
      </c>
      <c r="J1988" s="128" t="str">
        <f t="shared" si="60"/>
        <v>#VALUE!</v>
      </c>
      <c r="K1988" s="128" t="str">
        <f t="shared" si="61"/>
        <v>#VALUE!</v>
      </c>
      <c r="L1988" s="128" t="str">
        <f t="shared" si="62"/>
        <v>#VALUE!</v>
      </c>
      <c r="M1988" s="128" t="str">
        <f t="shared" si="63"/>
        <v>#VALUE!</v>
      </c>
      <c r="N1988" s="128" t="str">
        <f t="shared" si="64"/>
        <v>#VALUE!</v>
      </c>
      <c r="O1988" s="128" t="str">
        <f t="shared" si="65"/>
        <v>#VALUE!</v>
      </c>
      <c r="P1988" s="4" t="str">
        <f t="shared" si="12"/>
        <v>NO RX</v>
      </c>
      <c r="Q1988" s="4" t="b">
        <v>0</v>
      </c>
      <c r="R1988" s="4" t="str">
        <f t="shared" si="54"/>
        <v>LOW</v>
      </c>
      <c r="S1988" s="3"/>
      <c r="T1988" s="136">
        <f t="shared" si="66"/>
        <v>44432</v>
      </c>
      <c r="U1988" s="4" t="str">
        <f t="shared" si="15"/>
        <v>DUE COMM</v>
      </c>
      <c r="V1988" s="4" t="str">
        <f t="shared" si="16"/>
        <v> </v>
      </c>
      <c r="W1988" s="123"/>
      <c r="X1988" s="123"/>
      <c r="Y1988" s="123"/>
      <c r="Z1988" s="123"/>
      <c r="AA1988" s="123"/>
      <c r="AB1988" s="123"/>
      <c r="AC1988" s="123"/>
      <c r="AD1988" s="123"/>
      <c r="AE1988" s="123"/>
    </row>
    <row r="1989">
      <c r="A1989" s="130">
        <v>16239.0</v>
      </c>
      <c r="B1989" s="131" t="s">
        <v>6491</v>
      </c>
      <c r="C1989" s="141" t="b">
        <v>1</v>
      </c>
      <c r="D1989" s="133">
        <v>44461.0</v>
      </c>
      <c r="E1989" s="128" t="str">
        <f t="shared" si="55"/>
        <v>#VALUE!</v>
      </c>
      <c r="F1989" s="134" t="str">
        <f t="shared" si="56"/>
        <v>OPI RX</v>
      </c>
      <c r="G1989" s="128" t="str">
        <f t="shared" si="57"/>
        <v>#VALUE!</v>
      </c>
      <c r="H1989" s="128" t="str">
        <f t="shared" si="58"/>
        <v>#VALUE!</v>
      </c>
      <c r="I1989" s="128" t="str">
        <f t="shared" si="59"/>
        <v>#VALUE!</v>
      </c>
      <c r="J1989" s="128" t="str">
        <f t="shared" si="60"/>
        <v>#VALUE!</v>
      </c>
      <c r="K1989" s="128" t="str">
        <f t="shared" si="61"/>
        <v>#VALUE!</v>
      </c>
      <c r="L1989" s="128" t="str">
        <f t="shared" si="62"/>
        <v>#VALUE!</v>
      </c>
      <c r="M1989" s="128" t="str">
        <f t="shared" si="63"/>
        <v>#VALUE!</v>
      </c>
      <c r="N1989" s="128" t="str">
        <f t="shared" si="64"/>
        <v>#VALUE!</v>
      </c>
      <c r="O1989" s="128" t="str">
        <f t="shared" si="65"/>
        <v>#VALUE!</v>
      </c>
      <c r="P1989" s="135" t="str">
        <f t="shared" si="12"/>
        <v>OPIOIDS</v>
      </c>
      <c r="Q1989" s="2" t="b">
        <v>0</v>
      </c>
      <c r="R1989" s="4" t="str">
        <f t="shared" si="54"/>
        <v>LOW</v>
      </c>
      <c r="S1989" s="3"/>
      <c r="T1989" s="136">
        <f t="shared" si="66"/>
        <v>44461</v>
      </c>
      <c r="U1989" s="4" t="str">
        <f t="shared" si="15"/>
        <v>DUE COMM</v>
      </c>
      <c r="V1989" s="4" t="str">
        <f t="shared" si="16"/>
        <v> </v>
      </c>
      <c r="W1989" s="123"/>
      <c r="X1989" s="123"/>
      <c r="Y1989" s="123"/>
      <c r="Z1989" s="123"/>
      <c r="AA1989" s="123"/>
      <c r="AB1989" s="123"/>
      <c r="AC1989" s="123"/>
      <c r="AD1989" s="123"/>
      <c r="AE1989" s="123"/>
    </row>
    <row r="1990">
      <c r="A1990" s="130">
        <v>16245.0</v>
      </c>
      <c r="B1990" s="131" t="s">
        <v>7066</v>
      </c>
      <c r="C1990" s="141" t="b">
        <v>1</v>
      </c>
      <c r="D1990" s="133">
        <v>44494.0</v>
      </c>
      <c r="E1990" s="128" t="str">
        <f t="shared" si="55"/>
        <v>#VALUE!</v>
      </c>
      <c r="F1990" s="128" t="str">
        <f t="shared" si="56"/>
        <v>#VALUE!</v>
      </c>
      <c r="G1990" s="134" t="str">
        <f t="shared" si="57"/>
        <v>OPI RX</v>
      </c>
      <c r="H1990" s="128" t="str">
        <f t="shared" si="58"/>
        <v>#VALUE!</v>
      </c>
      <c r="I1990" s="128" t="str">
        <f t="shared" si="59"/>
        <v>#VALUE!</v>
      </c>
      <c r="J1990" s="128" t="str">
        <f t="shared" si="60"/>
        <v>#VALUE!</v>
      </c>
      <c r="K1990" s="128" t="str">
        <f t="shared" si="61"/>
        <v>#VALUE!</v>
      </c>
      <c r="L1990" s="128" t="str">
        <f t="shared" si="62"/>
        <v>#VALUE!</v>
      </c>
      <c r="M1990" s="128" t="str">
        <f t="shared" si="63"/>
        <v>#VALUE!</v>
      </c>
      <c r="N1990" s="128" t="str">
        <f t="shared" si="64"/>
        <v>#VALUE!</v>
      </c>
      <c r="O1990" s="128" t="str">
        <f t="shared" si="65"/>
        <v>#VALUE!</v>
      </c>
      <c r="P1990" s="135" t="str">
        <f t="shared" si="12"/>
        <v>OPIOIDS</v>
      </c>
      <c r="Q1990" s="4" t="b">
        <v>1</v>
      </c>
      <c r="R1990" s="135" t="str">
        <f t="shared" si="54"/>
        <v>HIGH</v>
      </c>
      <c r="S1990" s="3">
        <v>44397.0</v>
      </c>
      <c r="T1990" s="136">
        <f t="shared" si="66"/>
        <v>44494</v>
      </c>
      <c r="U1990" s="4" t="str">
        <f t="shared" si="15"/>
        <v> </v>
      </c>
      <c r="V1990" s="4" t="str">
        <f t="shared" si="16"/>
        <v> </v>
      </c>
      <c r="W1990" s="123"/>
      <c r="X1990" s="123"/>
      <c r="Y1990" s="123"/>
      <c r="Z1990" s="123"/>
      <c r="AA1990" s="123"/>
      <c r="AB1990" s="123"/>
      <c r="AC1990" s="123"/>
      <c r="AD1990" s="123"/>
      <c r="AE1990" s="123"/>
    </row>
    <row r="1991">
      <c r="A1991" s="130">
        <v>16246.0</v>
      </c>
      <c r="B1991" s="131" t="s">
        <v>6461</v>
      </c>
      <c r="C1991" s="141" t="b">
        <v>1</v>
      </c>
      <c r="D1991" s="133">
        <v>44461.0</v>
      </c>
      <c r="E1991" s="128" t="str">
        <f t="shared" si="55"/>
        <v>#VALUE!</v>
      </c>
      <c r="F1991" s="128" t="str">
        <f t="shared" si="56"/>
        <v>#VALUE!</v>
      </c>
      <c r="G1991" s="128" t="str">
        <f t="shared" si="57"/>
        <v>#VALUE!</v>
      </c>
      <c r="H1991" s="128" t="str">
        <f t="shared" si="58"/>
        <v>#VALUE!</v>
      </c>
      <c r="I1991" s="128" t="str">
        <f t="shared" si="59"/>
        <v>#VALUE!</v>
      </c>
      <c r="J1991" s="128" t="str">
        <f t="shared" si="60"/>
        <v>#VALUE!</v>
      </c>
      <c r="K1991" s="128" t="str">
        <f t="shared" si="61"/>
        <v>#VALUE!</v>
      </c>
      <c r="L1991" s="128" t="str">
        <f t="shared" si="62"/>
        <v>#VALUE!</v>
      </c>
      <c r="M1991" s="128" t="str">
        <f t="shared" si="63"/>
        <v>#VALUE!</v>
      </c>
      <c r="N1991" s="128" t="str">
        <f t="shared" si="64"/>
        <v>#VALUE!</v>
      </c>
      <c r="O1991" s="128" t="str">
        <f t="shared" si="65"/>
        <v>#VALUE!</v>
      </c>
      <c r="P1991" s="4" t="str">
        <f t="shared" si="12"/>
        <v>NO RX</v>
      </c>
      <c r="Q1991" s="2" t="b">
        <v>0</v>
      </c>
      <c r="R1991" s="4" t="str">
        <f t="shared" si="54"/>
        <v>LOW</v>
      </c>
      <c r="S1991" s="3"/>
      <c r="T1991" s="136">
        <f t="shared" si="66"/>
        <v>44461</v>
      </c>
      <c r="U1991" s="4" t="str">
        <f t="shared" si="15"/>
        <v>DUE COMM</v>
      </c>
      <c r="V1991" s="4" t="str">
        <f t="shared" si="16"/>
        <v> </v>
      </c>
      <c r="W1991" s="123"/>
      <c r="X1991" s="123"/>
      <c r="Y1991" s="123"/>
      <c r="Z1991" s="123"/>
      <c r="AA1991" s="123"/>
      <c r="AB1991" s="123"/>
      <c r="AC1991" s="123"/>
      <c r="AD1991" s="123"/>
      <c r="AE1991" s="123"/>
    </row>
    <row r="1992">
      <c r="A1992" s="130">
        <v>16252.0</v>
      </c>
      <c r="B1992" s="134" t="s">
        <v>6466</v>
      </c>
      <c r="C1992" s="141" t="b">
        <v>1</v>
      </c>
      <c r="D1992" s="133">
        <v>44565.0</v>
      </c>
      <c r="E1992" s="128" t="str">
        <f t="shared" si="55"/>
        <v>#VALUE!</v>
      </c>
      <c r="F1992" s="128" t="str">
        <f t="shared" si="56"/>
        <v>#VALUE!</v>
      </c>
      <c r="G1992" s="134" t="str">
        <f t="shared" si="57"/>
        <v>OPI RX</v>
      </c>
      <c r="H1992" s="128" t="str">
        <f t="shared" si="58"/>
        <v>#VALUE!</v>
      </c>
      <c r="I1992" s="128" t="str">
        <f t="shared" si="59"/>
        <v>#VALUE!</v>
      </c>
      <c r="J1992" s="128" t="str">
        <f t="shared" si="60"/>
        <v>#VALUE!</v>
      </c>
      <c r="K1992" s="128" t="str">
        <f t="shared" si="61"/>
        <v>#VALUE!</v>
      </c>
      <c r="L1992" s="128" t="str">
        <f t="shared" si="62"/>
        <v>#VALUE!</v>
      </c>
      <c r="M1992" s="128" t="str">
        <f t="shared" si="63"/>
        <v>#VALUE!</v>
      </c>
      <c r="N1992" s="128" t="str">
        <f t="shared" si="64"/>
        <v>#VALUE!</v>
      </c>
      <c r="O1992" s="128" t="str">
        <f t="shared" si="65"/>
        <v>#VALUE!</v>
      </c>
      <c r="P1992" s="135" t="str">
        <f t="shared" si="12"/>
        <v>OPIOIDS</v>
      </c>
      <c r="Q1992" s="4" t="b">
        <v>0</v>
      </c>
      <c r="R1992" s="4" t="str">
        <f t="shared" si="54"/>
        <v>LOW</v>
      </c>
      <c r="S1992" s="145">
        <v>44439.0</v>
      </c>
      <c r="T1992" s="136">
        <f t="shared" si="66"/>
        <v>44565</v>
      </c>
      <c r="U1992" s="4" t="str">
        <f t="shared" si="15"/>
        <v> </v>
      </c>
      <c r="V1992" s="4" t="str">
        <f t="shared" si="16"/>
        <v> </v>
      </c>
      <c r="W1992" s="123"/>
      <c r="X1992" s="123"/>
      <c r="Y1992" s="123"/>
      <c r="Z1992" s="123"/>
      <c r="AA1992" s="123"/>
      <c r="AB1992" s="123"/>
      <c r="AC1992" s="123"/>
      <c r="AD1992" s="123"/>
      <c r="AE1992" s="123"/>
    </row>
    <row r="1993">
      <c r="A1993" s="151">
        <v>16253.0</v>
      </c>
      <c r="B1993" s="131" t="s">
        <v>6461</v>
      </c>
      <c r="C1993" s="141" t="b">
        <v>1</v>
      </c>
      <c r="D1993" s="133">
        <v>44448.0</v>
      </c>
      <c r="E1993" s="128" t="str">
        <f t="shared" si="55"/>
        <v>#VALUE!</v>
      </c>
      <c r="F1993" s="128" t="str">
        <f t="shared" si="56"/>
        <v>#VALUE!</v>
      </c>
      <c r="G1993" s="128" t="str">
        <f t="shared" si="57"/>
        <v>#VALUE!</v>
      </c>
      <c r="H1993" s="128" t="str">
        <f t="shared" si="58"/>
        <v>#VALUE!</v>
      </c>
      <c r="I1993" s="128" t="str">
        <f t="shared" si="59"/>
        <v>#VALUE!</v>
      </c>
      <c r="J1993" s="128" t="str">
        <f t="shared" si="60"/>
        <v>#VALUE!</v>
      </c>
      <c r="K1993" s="128" t="str">
        <f t="shared" si="61"/>
        <v>#VALUE!</v>
      </c>
      <c r="L1993" s="128" t="str">
        <f t="shared" si="62"/>
        <v>#VALUE!</v>
      </c>
      <c r="M1993" s="128" t="str">
        <f t="shared" si="63"/>
        <v>#VALUE!</v>
      </c>
      <c r="N1993" s="128" t="str">
        <f t="shared" si="64"/>
        <v>#VALUE!</v>
      </c>
      <c r="O1993" s="128" t="str">
        <f t="shared" si="65"/>
        <v>#VALUE!</v>
      </c>
      <c r="P1993" s="4" t="str">
        <f t="shared" si="12"/>
        <v>NO RX</v>
      </c>
      <c r="Q1993" s="4" t="b">
        <v>0</v>
      </c>
      <c r="R1993" s="4" t="str">
        <f t="shared" si="54"/>
        <v>LOW</v>
      </c>
      <c r="S1993" s="3"/>
      <c r="T1993" s="136">
        <f t="shared" si="66"/>
        <v>44448</v>
      </c>
      <c r="U1993" s="4" t="str">
        <f t="shared" si="15"/>
        <v>DUE COMM</v>
      </c>
      <c r="V1993" s="4" t="str">
        <f t="shared" si="16"/>
        <v> </v>
      </c>
      <c r="W1993" s="123"/>
      <c r="X1993" s="123"/>
      <c r="Y1993" s="123"/>
      <c r="Z1993" s="123"/>
      <c r="AA1993" s="123"/>
      <c r="AB1993" s="123"/>
      <c r="AC1993" s="123"/>
      <c r="AD1993" s="123"/>
      <c r="AE1993" s="123"/>
    </row>
    <row r="1994">
      <c r="A1994" s="151">
        <v>16254.0</v>
      </c>
      <c r="B1994" s="131" t="s">
        <v>6541</v>
      </c>
      <c r="C1994" s="141" t="b">
        <v>1</v>
      </c>
      <c r="D1994" s="133">
        <v>44535.0</v>
      </c>
      <c r="E1994" s="128" t="str">
        <f t="shared" si="55"/>
        <v>#VALUE!</v>
      </c>
      <c r="F1994" s="128" t="str">
        <f t="shared" si="56"/>
        <v>#VALUE!</v>
      </c>
      <c r="G1994" s="128" t="str">
        <f t="shared" si="57"/>
        <v>#VALUE!</v>
      </c>
      <c r="H1994" s="128" t="str">
        <f t="shared" si="58"/>
        <v>#VALUE!</v>
      </c>
      <c r="I1994" s="128" t="str">
        <f t="shared" si="59"/>
        <v>#VALUE!</v>
      </c>
      <c r="J1994" s="128" t="str">
        <f t="shared" si="60"/>
        <v>#VALUE!</v>
      </c>
      <c r="K1994" s="128" t="str">
        <f t="shared" si="61"/>
        <v>#VALUE!</v>
      </c>
      <c r="L1994" s="128" t="str">
        <f t="shared" si="62"/>
        <v>#VALUE!</v>
      </c>
      <c r="M1994" s="128" t="str">
        <f t="shared" si="63"/>
        <v>#VALUE!</v>
      </c>
      <c r="N1994" s="128" t="str">
        <f t="shared" si="64"/>
        <v>#VALUE!</v>
      </c>
      <c r="O1994" s="128" t="str">
        <f t="shared" si="65"/>
        <v>#VALUE!</v>
      </c>
      <c r="P1994" s="4" t="str">
        <f t="shared" si="12"/>
        <v>NO RX</v>
      </c>
      <c r="Q1994" s="4" t="b">
        <v>1</v>
      </c>
      <c r="R1994" s="135" t="str">
        <f t="shared" si="54"/>
        <v>HIGH</v>
      </c>
      <c r="S1994" s="3">
        <v>44415.0</v>
      </c>
      <c r="T1994" s="136">
        <f t="shared" si="66"/>
        <v>44535</v>
      </c>
      <c r="U1994" s="4" t="str">
        <f t="shared" si="15"/>
        <v> </v>
      </c>
      <c r="V1994" s="4" t="str">
        <f t="shared" si="16"/>
        <v> </v>
      </c>
      <c r="W1994" s="123"/>
      <c r="X1994" s="123"/>
      <c r="Y1994" s="123"/>
      <c r="Z1994" s="123"/>
      <c r="AA1994" s="123"/>
      <c r="AB1994" s="123"/>
      <c r="AC1994" s="123"/>
      <c r="AD1994" s="123"/>
      <c r="AE1994" s="123"/>
    </row>
    <row r="1995">
      <c r="A1995" s="130">
        <v>16259.0</v>
      </c>
      <c r="B1995" s="131" t="s">
        <v>6461</v>
      </c>
      <c r="C1995" s="141" t="b">
        <v>1</v>
      </c>
      <c r="D1995" s="133">
        <v>44414.0</v>
      </c>
      <c r="E1995" s="128" t="str">
        <f t="shared" si="55"/>
        <v>#VALUE!</v>
      </c>
      <c r="F1995" s="128" t="str">
        <f t="shared" si="56"/>
        <v>#VALUE!</v>
      </c>
      <c r="G1995" s="128" t="str">
        <f t="shared" si="57"/>
        <v>#VALUE!</v>
      </c>
      <c r="H1995" s="128" t="str">
        <f t="shared" si="58"/>
        <v>#VALUE!</v>
      </c>
      <c r="I1995" s="128" t="str">
        <f t="shared" si="59"/>
        <v>#VALUE!</v>
      </c>
      <c r="J1995" s="128" t="str">
        <f t="shared" si="60"/>
        <v>#VALUE!</v>
      </c>
      <c r="K1995" s="128" t="str">
        <f t="shared" si="61"/>
        <v>#VALUE!</v>
      </c>
      <c r="L1995" s="128" t="str">
        <f t="shared" si="62"/>
        <v>#VALUE!</v>
      </c>
      <c r="M1995" s="128" t="str">
        <f t="shared" si="63"/>
        <v>#VALUE!</v>
      </c>
      <c r="N1995" s="128" t="str">
        <f t="shared" si="64"/>
        <v>#VALUE!</v>
      </c>
      <c r="O1995" s="128" t="str">
        <f t="shared" si="65"/>
        <v>#VALUE!</v>
      </c>
      <c r="P1995" s="4" t="str">
        <f t="shared" si="12"/>
        <v>NO RX</v>
      </c>
      <c r="Q1995" s="4" t="b">
        <v>0</v>
      </c>
      <c r="R1995" s="4" t="str">
        <f t="shared" si="54"/>
        <v>LOW</v>
      </c>
      <c r="S1995" s="3"/>
      <c r="T1995" s="136">
        <f t="shared" si="66"/>
        <v>44414</v>
      </c>
      <c r="U1995" s="4" t="str">
        <f t="shared" si="15"/>
        <v>DUE COMM</v>
      </c>
      <c r="V1995" s="4" t="str">
        <f t="shared" si="16"/>
        <v> </v>
      </c>
      <c r="W1995" s="123"/>
      <c r="X1995" s="123"/>
      <c r="Y1995" s="123"/>
      <c r="Z1995" s="123"/>
      <c r="AA1995" s="123"/>
      <c r="AB1995" s="123"/>
      <c r="AC1995" s="123"/>
      <c r="AD1995" s="123"/>
      <c r="AE1995" s="123"/>
    </row>
    <row r="1996">
      <c r="A1996" s="130">
        <v>16260.0</v>
      </c>
      <c r="B1996" s="131" t="s">
        <v>6541</v>
      </c>
      <c r="C1996" s="141" t="b">
        <v>1</v>
      </c>
      <c r="D1996" s="133">
        <v>44510.0</v>
      </c>
      <c r="E1996" s="128" t="str">
        <f t="shared" si="55"/>
        <v>#VALUE!</v>
      </c>
      <c r="F1996" s="128" t="str">
        <f t="shared" si="56"/>
        <v>#VALUE!</v>
      </c>
      <c r="G1996" s="128" t="str">
        <f t="shared" si="57"/>
        <v>#VALUE!</v>
      </c>
      <c r="H1996" s="128" t="str">
        <f t="shared" si="58"/>
        <v>#VALUE!</v>
      </c>
      <c r="I1996" s="128" t="str">
        <f t="shared" si="59"/>
        <v>#VALUE!</v>
      </c>
      <c r="J1996" s="128" t="str">
        <f t="shared" si="60"/>
        <v>#VALUE!</v>
      </c>
      <c r="K1996" s="128" t="str">
        <f t="shared" si="61"/>
        <v>#VALUE!</v>
      </c>
      <c r="L1996" s="128" t="str">
        <f t="shared" si="62"/>
        <v>#VALUE!</v>
      </c>
      <c r="M1996" s="128" t="str">
        <f t="shared" si="63"/>
        <v>#VALUE!</v>
      </c>
      <c r="N1996" s="128" t="str">
        <f t="shared" si="64"/>
        <v>#VALUE!</v>
      </c>
      <c r="O1996" s="128" t="str">
        <f t="shared" si="65"/>
        <v>#VALUE!</v>
      </c>
      <c r="P1996" s="4" t="str">
        <f t="shared" si="12"/>
        <v>NO RX</v>
      </c>
      <c r="Q1996" s="4" t="b">
        <v>0</v>
      </c>
      <c r="R1996" s="4" t="str">
        <f t="shared" si="54"/>
        <v>LOW</v>
      </c>
      <c r="S1996" s="3">
        <v>44489.0</v>
      </c>
      <c r="T1996" s="136">
        <f t="shared" si="66"/>
        <v>44510</v>
      </c>
      <c r="U1996" s="4" t="str">
        <f t="shared" si="15"/>
        <v> </v>
      </c>
      <c r="V1996" s="4" t="str">
        <f t="shared" si="16"/>
        <v> </v>
      </c>
      <c r="W1996" s="123"/>
      <c r="X1996" s="123"/>
      <c r="Y1996" s="123"/>
      <c r="Z1996" s="123"/>
      <c r="AA1996" s="123"/>
      <c r="AB1996" s="123"/>
      <c r="AC1996" s="123"/>
      <c r="AD1996" s="123"/>
      <c r="AE1996" s="123"/>
    </row>
    <row r="1997">
      <c r="A1997" s="130">
        <v>16262.0</v>
      </c>
      <c r="B1997" s="55" t="s">
        <v>6488</v>
      </c>
      <c r="C1997" s="141" t="b">
        <v>1</v>
      </c>
      <c r="D1997" s="140">
        <v>44582.0</v>
      </c>
      <c r="E1997" s="128" t="str">
        <f t="shared" si="55"/>
        <v>#VALUE!</v>
      </c>
      <c r="F1997" s="134" t="str">
        <f t="shared" si="56"/>
        <v>OPI RX</v>
      </c>
      <c r="G1997" s="128" t="str">
        <f t="shared" si="57"/>
        <v>#VALUE!</v>
      </c>
      <c r="H1997" s="128" t="str">
        <f t="shared" si="58"/>
        <v>#VALUE!</v>
      </c>
      <c r="I1997" s="128" t="str">
        <f t="shared" si="59"/>
        <v>#VALUE!</v>
      </c>
      <c r="J1997" s="128" t="str">
        <f t="shared" si="60"/>
        <v>#VALUE!</v>
      </c>
      <c r="K1997" s="128" t="str">
        <f t="shared" si="61"/>
        <v>#VALUE!</v>
      </c>
      <c r="L1997" s="128" t="str">
        <f t="shared" si="62"/>
        <v>#VALUE!</v>
      </c>
      <c r="M1997" s="128" t="str">
        <f t="shared" si="63"/>
        <v>#VALUE!</v>
      </c>
      <c r="N1997" s="128" t="str">
        <f t="shared" si="64"/>
        <v>#VALUE!</v>
      </c>
      <c r="O1997" s="128" t="str">
        <f t="shared" si="65"/>
        <v>#VALUE!</v>
      </c>
      <c r="P1997" s="135" t="str">
        <f t="shared" si="12"/>
        <v>OPIOIDS</v>
      </c>
      <c r="Q1997" s="4" t="b">
        <v>0</v>
      </c>
      <c r="R1997" s="4" t="str">
        <f t="shared" si="54"/>
        <v>LOW</v>
      </c>
      <c r="S1997" s="3"/>
      <c r="T1997" s="136">
        <f t="shared" si="66"/>
        <v>44582</v>
      </c>
      <c r="U1997" s="4" t="str">
        <f t="shared" si="15"/>
        <v>DUE COMM</v>
      </c>
      <c r="V1997" s="4" t="str">
        <f t="shared" si="16"/>
        <v> </v>
      </c>
      <c r="W1997" s="123"/>
      <c r="X1997" s="123"/>
      <c r="Y1997" s="123"/>
      <c r="Z1997" s="123"/>
      <c r="AA1997" s="123"/>
      <c r="AB1997" s="123"/>
      <c r="AC1997" s="123"/>
      <c r="AD1997" s="123"/>
      <c r="AE1997" s="123"/>
    </row>
    <row r="1998">
      <c r="A1998" s="151">
        <v>16263.0</v>
      </c>
      <c r="B1998" s="131" t="s">
        <v>6485</v>
      </c>
      <c r="C1998" s="141" t="b">
        <v>1</v>
      </c>
      <c r="D1998" s="133">
        <v>44393.0</v>
      </c>
      <c r="E1998" s="128" t="str">
        <f t="shared" si="55"/>
        <v>#VALUE!</v>
      </c>
      <c r="F1998" s="128" t="str">
        <f t="shared" si="56"/>
        <v>#VALUE!</v>
      </c>
      <c r="G1998" s="134" t="str">
        <f t="shared" si="57"/>
        <v>OPI RX</v>
      </c>
      <c r="H1998" s="128" t="str">
        <f t="shared" si="58"/>
        <v>#VALUE!</v>
      </c>
      <c r="I1998" s="128" t="str">
        <f t="shared" si="59"/>
        <v>#VALUE!</v>
      </c>
      <c r="J1998" s="128" t="str">
        <f t="shared" si="60"/>
        <v>#VALUE!</v>
      </c>
      <c r="K1998" s="128" t="str">
        <f t="shared" si="61"/>
        <v>#VALUE!</v>
      </c>
      <c r="L1998" s="128" t="str">
        <f t="shared" si="62"/>
        <v>#VALUE!</v>
      </c>
      <c r="M1998" s="128" t="str">
        <f t="shared" si="63"/>
        <v>#VALUE!</v>
      </c>
      <c r="N1998" s="128" t="str">
        <f t="shared" si="64"/>
        <v>#VALUE!</v>
      </c>
      <c r="O1998" s="128" t="str">
        <f t="shared" si="65"/>
        <v>#VALUE!</v>
      </c>
      <c r="P1998" s="135" t="str">
        <f t="shared" si="12"/>
        <v>OPIOIDS</v>
      </c>
      <c r="Q1998" s="4" t="b">
        <v>0</v>
      </c>
      <c r="R1998" s="4" t="str">
        <f t="shared" si="54"/>
        <v>LOW</v>
      </c>
      <c r="S1998" s="3"/>
      <c r="T1998" s="136">
        <f t="shared" si="66"/>
        <v>44393</v>
      </c>
      <c r="U1998" s="4" t="str">
        <f t="shared" si="15"/>
        <v>DUE COMM</v>
      </c>
      <c r="V1998" s="4" t="str">
        <f t="shared" si="16"/>
        <v> </v>
      </c>
      <c r="W1998" s="123"/>
      <c r="X1998" s="123"/>
      <c r="Y1998" s="123"/>
      <c r="Z1998" s="123"/>
      <c r="AA1998" s="123"/>
      <c r="AB1998" s="123"/>
      <c r="AC1998" s="123"/>
      <c r="AD1998" s="123"/>
      <c r="AE1998" s="123"/>
    </row>
    <row r="1999">
      <c r="A1999" s="130">
        <v>16264.0</v>
      </c>
      <c r="B1999" s="131" t="s">
        <v>6465</v>
      </c>
      <c r="C1999" s="141" t="b">
        <v>1</v>
      </c>
      <c r="D1999" s="133">
        <v>44519.0</v>
      </c>
      <c r="E1999" s="134" t="str">
        <f t="shared" si="55"/>
        <v>OPI RX</v>
      </c>
      <c r="F1999" s="128" t="str">
        <f t="shared" si="56"/>
        <v>#VALUE!</v>
      </c>
      <c r="G1999" s="128" t="str">
        <f t="shared" si="57"/>
        <v>#VALUE!</v>
      </c>
      <c r="H1999" s="128" t="str">
        <f t="shared" si="58"/>
        <v>#VALUE!</v>
      </c>
      <c r="I1999" s="128" t="str">
        <f t="shared" si="59"/>
        <v>#VALUE!</v>
      </c>
      <c r="J1999" s="128" t="str">
        <f t="shared" si="60"/>
        <v>#VALUE!</v>
      </c>
      <c r="K1999" s="128" t="str">
        <f t="shared" si="61"/>
        <v>#VALUE!</v>
      </c>
      <c r="L1999" s="128" t="str">
        <f t="shared" si="62"/>
        <v>#VALUE!</v>
      </c>
      <c r="M1999" s="128" t="str">
        <f t="shared" si="63"/>
        <v>#VALUE!</v>
      </c>
      <c r="N1999" s="128" t="str">
        <f t="shared" si="64"/>
        <v>#VALUE!</v>
      </c>
      <c r="O1999" s="128" t="str">
        <f t="shared" si="65"/>
        <v>#VALUE!</v>
      </c>
      <c r="P1999" s="135" t="str">
        <f t="shared" si="12"/>
        <v>OPIOIDS</v>
      </c>
      <c r="Q1999" s="4" t="b">
        <v>1</v>
      </c>
      <c r="R1999" s="135" t="str">
        <f t="shared" si="54"/>
        <v>HIGH</v>
      </c>
      <c r="S1999" s="3">
        <v>44494.0</v>
      </c>
      <c r="T1999" s="136">
        <f t="shared" si="66"/>
        <v>44519</v>
      </c>
      <c r="U1999" s="4" t="str">
        <f t="shared" si="15"/>
        <v> </v>
      </c>
      <c r="V1999" s="4" t="str">
        <f t="shared" si="16"/>
        <v> </v>
      </c>
      <c r="W1999" s="123"/>
      <c r="X1999" s="123"/>
      <c r="Y1999" s="123"/>
      <c r="Z1999" s="123"/>
      <c r="AA1999" s="123"/>
      <c r="AB1999" s="123"/>
      <c r="AC1999" s="123"/>
      <c r="AD1999" s="123"/>
      <c r="AE1999" s="123"/>
    </row>
    <row r="2000">
      <c r="A2000" s="130">
        <v>16273.0</v>
      </c>
      <c r="B2000" s="134" t="s">
        <v>6774</v>
      </c>
      <c r="C2000" s="141" t="b">
        <v>1</v>
      </c>
      <c r="D2000" s="133">
        <v>44468.0</v>
      </c>
      <c r="E2000" s="128" t="str">
        <f t="shared" si="55"/>
        <v>#VALUE!</v>
      </c>
      <c r="F2000" s="128" t="str">
        <f t="shared" si="56"/>
        <v>#VALUE!</v>
      </c>
      <c r="G2000" s="128" t="str">
        <f t="shared" si="57"/>
        <v>#VALUE!</v>
      </c>
      <c r="H2000" s="128" t="str">
        <f t="shared" si="58"/>
        <v>#VALUE!</v>
      </c>
      <c r="I2000" s="128" t="str">
        <f t="shared" si="59"/>
        <v>#VALUE!</v>
      </c>
      <c r="J2000" s="128" t="str">
        <f t="shared" si="60"/>
        <v>#VALUE!</v>
      </c>
      <c r="K2000" s="128" t="str">
        <f t="shared" si="61"/>
        <v>#VALUE!</v>
      </c>
      <c r="L2000" s="128" t="str">
        <f t="shared" si="62"/>
        <v>#VALUE!</v>
      </c>
      <c r="M2000" s="134" t="str">
        <f t="shared" si="63"/>
        <v>OPI RX</v>
      </c>
      <c r="N2000" s="128" t="str">
        <f t="shared" si="64"/>
        <v>#VALUE!</v>
      </c>
      <c r="O2000" s="128" t="str">
        <f t="shared" si="65"/>
        <v>#VALUE!</v>
      </c>
      <c r="P2000" s="135" t="str">
        <f t="shared" si="12"/>
        <v>OPIOIDS</v>
      </c>
      <c r="Q2000" s="4" t="b">
        <v>0</v>
      </c>
      <c r="R2000" s="4" t="str">
        <f t="shared" si="54"/>
        <v>LOW</v>
      </c>
      <c r="S2000" s="3">
        <v>44453.0</v>
      </c>
      <c r="T2000" s="136">
        <f t="shared" si="66"/>
        <v>44468</v>
      </c>
      <c r="U2000" s="4" t="str">
        <f t="shared" si="15"/>
        <v> </v>
      </c>
      <c r="V2000" s="4" t="str">
        <f t="shared" si="16"/>
        <v> </v>
      </c>
      <c r="W2000" s="123"/>
      <c r="X2000" s="123"/>
      <c r="Y2000" s="123"/>
      <c r="Z2000" s="123"/>
      <c r="AA2000" s="123"/>
      <c r="AB2000" s="123"/>
      <c r="AC2000" s="123"/>
      <c r="AD2000" s="123"/>
      <c r="AE2000" s="123"/>
    </row>
    <row r="2001">
      <c r="A2001" s="130">
        <v>16283.0</v>
      </c>
      <c r="B2001" s="131" t="s">
        <v>6488</v>
      </c>
      <c r="C2001" s="141" t="b">
        <v>1</v>
      </c>
      <c r="D2001" s="133">
        <v>44557.0</v>
      </c>
      <c r="E2001" s="128" t="str">
        <f t="shared" si="55"/>
        <v>#VALUE!</v>
      </c>
      <c r="F2001" s="134" t="str">
        <f t="shared" si="56"/>
        <v>OPI RX</v>
      </c>
      <c r="G2001" s="128" t="str">
        <f t="shared" si="57"/>
        <v>#VALUE!</v>
      </c>
      <c r="H2001" s="128" t="str">
        <f t="shared" si="58"/>
        <v>#VALUE!</v>
      </c>
      <c r="I2001" s="128" t="str">
        <f t="shared" si="59"/>
        <v>#VALUE!</v>
      </c>
      <c r="J2001" s="128" t="str">
        <f t="shared" si="60"/>
        <v>#VALUE!</v>
      </c>
      <c r="K2001" s="128" t="str">
        <f t="shared" si="61"/>
        <v>#VALUE!</v>
      </c>
      <c r="L2001" s="128" t="str">
        <f t="shared" si="62"/>
        <v>#VALUE!</v>
      </c>
      <c r="M2001" s="128" t="str">
        <f t="shared" si="63"/>
        <v>#VALUE!</v>
      </c>
      <c r="N2001" s="128" t="str">
        <f t="shared" si="64"/>
        <v>#VALUE!</v>
      </c>
      <c r="O2001" s="128" t="str">
        <f t="shared" si="65"/>
        <v>#VALUE!</v>
      </c>
      <c r="P2001" s="135" t="str">
        <f t="shared" si="12"/>
        <v>OPIOIDS</v>
      </c>
      <c r="Q2001" s="4" t="b">
        <v>0</v>
      </c>
      <c r="R2001" s="4" t="str">
        <f t="shared" si="54"/>
        <v>LOW</v>
      </c>
      <c r="S2001" s="3">
        <v>44390.0</v>
      </c>
      <c r="T2001" s="136">
        <f t="shared" si="66"/>
        <v>44557</v>
      </c>
      <c r="U2001" s="4" t="str">
        <f t="shared" si="15"/>
        <v> </v>
      </c>
      <c r="V2001" s="4" t="str">
        <f t="shared" si="16"/>
        <v> </v>
      </c>
      <c r="W2001" s="123"/>
      <c r="X2001" s="123"/>
      <c r="Y2001" s="123"/>
      <c r="Z2001" s="123"/>
      <c r="AA2001" s="123"/>
      <c r="AB2001" s="123"/>
      <c r="AC2001" s="123"/>
      <c r="AD2001" s="123"/>
      <c r="AE2001" s="123"/>
    </row>
    <row r="2002">
      <c r="A2002" s="130">
        <v>16284.0</v>
      </c>
      <c r="B2002" s="134" t="s">
        <v>6786</v>
      </c>
      <c r="C2002" s="141" t="b">
        <v>1</v>
      </c>
      <c r="D2002" s="133">
        <v>44556.0</v>
      </c>
      <c r="E2002" s="134" t="str">
        <f t="shared" si="55"/>
        <v>OPI RX</v>
      </c>
      <c r="F2002" s="128" t="str">
        <f t="shared" si="56"/>
        <v>#VALUE!</v>
      </c>
      <c r="G2002" s="128" t="str">
        <f t="shared" si="57"/>
        <v>#VALUE!</v>
      </c>
      <c r="H2002" s="128" t="str">
        <f t="shared" si="58"/>
        <v>#VALUE!</v>
      </c>
      <c r="I2002" s="128" t="str">
        <f t="shared" si="59"/>
        <v>#VALUE!</v>
      </c>
      <c r="J2002" s="128" t="str">
        <f t="shared" si="60"/>
        <v>#VALUE!</v>
      </c>
      <c r="K2002" s="128" t="str">
        <f t="shared" si="61"/>
        <v>#VALUE!</v>
      </c>
      <c r="L2002" s="128" t="str">
        <f t="shared" si="62"/>
        <v>#VALUE!</v>
      </c>
      <c r="M2002" s="128" t="str">
        <f t="shared" si="63"/>
        <v>#VALUE!</v>
      </c>
      <c r="N2002" s="128" t="str">
        <f t="shared" si="64"/>
        <v>#VALUE!</v>
      </c>
      <c r="O2002" s="128" t="str">
        <f t="shared" si="65"/>
        <v>#VALUE!</v>
      </c>
      <c r="P2002" s="135" t="str">
        <f t="shared" si="12"/>
        <v>OPIOIDS</v>
      </c>
      <c r="Q2002" s="4" t="b">
        <v>1</v>
      </c>
      <c r="R2002" s="135" t="str">
        <f t="shared" si="54"/>
        <v>HIGH</v>
      </c>
      <c r="S2002" s="3">
        <v>44387.0</v>
      </c>
      <c r="T2002" s="136">
        <f t="shared" si="66"/>
        <v>44556</v>
      </c>
      <c r="U2002" s="4" t="str">
        <f t="shared" si="15"/>
        <v> </v>
      </c>
      <c r="V2002" s="4" t="str">
        <f t="shared" si="16"/>
        <v> </v>
      </c>
      <c r="W2002" s="123"/>
      <c r="X2002" s="123"/>
      <c r="Y2002" s="123"/>
      <c r="Z2002" s="123"/>
      <c r="AA2002" s="123"/>
      <c r="AB2002" s="123"/>
      <c r="AC2002" s="123"/>
      <c r="AD2002" s="123"/>
      <c r="AE2002" s="123"/>
    </row>
    <row r="2003">
      <c r="A2003" s="130">
        <v>16285.0</v>
      </c>
      <c r="B2003" s="131" t="s">
        <v>7056</v>
      </c>
      <c r="C2003" s="141" t="b">
        <v>1</v>
      </c>
      <c r="D2003" s="133">
        <v>44454.0</v>
      </c>
      <c r="E2003" s="128" t="str">
        <f t="shared" si="55"/>
        <v>#VALUE!</v>
      </c>
      <c r="F2003" s="128" t="str">
        <f t="shared" si="56"/>
        <v>#VALUE!</v>
      </c>
      <c r="G2003" s="128" t="str">
        <f t="shared" si="57"/>
        <v>#VALUE!</v>
      </c>
      <c r="H2003" s="128" t="str">
        <f t="shared" si="58"/>
        <v>#VALUE!</v>
      </c>
      <c r="I2003" s="128" t="str">
        <f t="shared" si="59"/>
        <v>#VALUE!</v>
      </c>
      <c r="J2003" s="128" t="str">
        <f t="shared" si="60"/>
        <v>#VALUE!</v>
      </c>
      <c r="K2003" s="128" t="str">
        <f t="shared" si="61"/>
        <v>#VALUE!</v>
      </c>
      <c r="L2003" s="128" t="str">
        <f t="shared" si="62"/>
        <v>#VALUE!</v>
      </c>
      <c r="M2003" s="134" t="str">
        <f t="shared" si="63"/>
        <v>OPI RX</v>
      </c>
      <c r="N2003" s="128" t="str">
        <f t="shared" si="64"/>
        <v>#VALUE!</v>
      </c>
      <c r="O2003" s="128" t="str">
        <f t="shared" si="65"/>
        <v>#VALUE!</v>
      </c>
      <c r="P2003" s="135" t="str">
        <f t="shared" si="12"/>
        <v>OPIOIDS</v>
      </c>
      <c r="Q2003" s="4" t="b">
        <v>0</v>
      </c>
      <c r="R2003" s="4" t="str">
        <f t="shared" si="54"/>
        <v>LOW</v>
      </c>
      <c r="S2003" s="3"/>
      <c r="T2003" s="136">
        <f t="shared" si="66"/>
        <v>44454</v>
      </c>
      <c r="U2003" s="4" t="str">
        <f t="shared" si="15"/>
        <v>DUE COMM</v>
      </c>
      <c r="V2003" s="4" t="str">
        <f t="shared" si="16"/>
        <v> </v>
      </c>
      <c r="W2003" s="123"/>
      <c r="X2003" s="123"/>
      <c r="Y2003" s="123"/>
      <c r="Z2003" s="123"/>
      <c r="AA2003" s="123"/>
      <c r="AB2003" s="123"/>
      <c r="AC2003" s="123"/>
      <c r="AD2003" s="123"/>
      <c r="AE2003" s="123"/>
    </row>
    <row r="2004">
      <c r="A2004" s="130">
        <v>16286.0</v>
      </c>
      <c r="B2004" s="131" t="s">
        <v>6463</v>
      </c>
      <c r="C2004" s="141" t="b">
        <v>1</v>
      </c>
      <c r="D2004" s="133">
        <v>44421.0</v>
      </c>
      <c r="E2004" s="128" t="str">
        <f t="shared" si="55"/>
        <v>#VALUE!</v>
      </c>
      <c r="F2004" s="134" t="str">
        <f t="shared" si="56"/>
        <v>OPI RX</v>
      </c>
      <c r="G2004" s="128" t="str">
        <f t="shared" si="57"/>
        <v>#VALUE!</v>
      </c>
      <c r="H2004" s="128" t="str">
        <f t="shared" si="58"/>
        <v>#VALUE!</v>
      </c>
      <c r="I2004" s="128" t="str">
        <f t="shared" si="59"/>
        <v>#VALUE!</v>
      </c>
      <c r="J2004" s="128" t="str">
        <f t="shared" si="60"/>
        <v>#VALUE!</v>
      </c>
      <c r="K2004" s="128" t="str">
        <f t="shared" si="61"/>
        <v>#VALUE!</v>
      </c>
      <c r="L2004" s="128" t="str">
        <f t="shared" si="62"/>
        <v>#VALUE!</v>
      </c>
      <c r="M2004" s="128" t="str">
        <f t="shared" si="63"/>
        <v>#VALUE!</v>
      </c>
      <c r="N2004" s="128" t="str">
        <f t="shared" si="64"/>
        <v>#VALUE!</v>
      </c>
      <c r="O2004" s="128" t="str">
        <f t="shared" si="65"/>
        <v>#VALUE!</v>
      </c>
      <c r="P2004" s="135" t="str">
        <f t="shared" si="12"/>
        <v>OPIOIDS</v>
      </c>
      <c r="Q2004" s="4" t="b">
        <v>0</v>
      </c>
      <c r="R2004" s="4" t="str">
        <f t="shared" si="54"/>
        <v>LOW</v>
      </c>
      <c r="S2004" s="3"/>
      <c r="T2004" s="136">
        <f t="shared" si="66"/>
        <v>44421</v>
      </c>
      <c r="U2004" s="4" t="str">
        <f t="shared" si="15"/>
        <v>DUE COMM</v>
      </c>
      <c r="V2004" s="4" t="str">
        <f t="shared" si="16"/>
        <v> </v>
      </c>
      <c r="W2004" s="123"/>
      <c r="X2004" s="123"/>
      <c r="Y2004" s="123"/>
      <c r="Z2004" s="123"/>
      <c r="AA2004" s="123"/>
      <c r="AB2004" s="123"/>
      <c r="AC2004" s="123"/>
      <c r="AD2004" s="123"/>
      <c r="AE2004" s="123"/>
    </row>
    <row r="2005">
      <c r="A2005" s="151">
        <v>16288.0</v>
      </c>
      <c r="B2005" s="131" t="s">
        <v>6461</v>
      </c>
      <c r="C2005" s="141" t="b">
        <v>1</v>
      </c>
      <c r="D2005" s="133">
        <v>44454.0</v>
      </c>
      <c r="E2005" s="128" t="str">
        <f t="shared" si="55"/>
        <v>#VALUE!</v>
      </c>
      <c r="F2005" s="128" t="str">
        <f t="shared" si="56"/>
        <v>#VALUE!</v>
      </c>
      <c r="G2005" s="128" t="str">
        <f t="shared" si="57"/>
        <v>#VALUE!</v>
      </c>
      <c r="H2005" s="128" t="str">
        <f t="shared" si="58"/>
        <v>#VALUE!</v>
      </c>
      <c r="I2005" s="128" t="str">
        <f t="shared" si="59"/>
        <v>#VALUE!</v>
      </c>
      <c r="J2005" s="128" t="str">
        <f t="shared" si="60"/>
        <v>#VALUE!</v>
      </c>
      <c r="K2005" s="128" t="str">
        <f t="shared" si="61"/>
        <v>#VALUE!</v>
      </c>
      <c r="L2005" s="128" t="str">
        <f t="shared" si="62"/>
        <v>#VALUE!</v>
      </c>
      <c r="M2005" s="128" t="str">
        <f t="shared" si="63"/>
        <v>#VALUE!</v>
      </c>
      <c r="N2005" s="128" t="str">
        <f t="shared" si="64"/>
        <v>#VALUE!</v>
      </c>
      <c r="O2005" s="128" t="str">
        <f t="shared" si="65"/>
        <v>#VALUE!</v>
      </c>
      <c r="P2005" s="4" t="str">
        <f t="shared" si="12"/>
        <v>NO RX</v>
      </c>
      <c r="Q2005" s="4" t="b">
        <v>0</v>
      </c>
      <c r="R2005" s="4" t="str">
        <f t="shared" si="54"/>
        <v>LOW</v>
      </c>
      <c r="S2005" s="3"/>
      <c r="T2005" s="136">
        <f t="shared" si="66"/>
        <v>44454</v>
      </c>
      <c r="U2005" s="4" t="str">
        <f t="shared" si="15"/>
        <v>DUE COMM</v>
      </c>
      <c r="V2005" s="4" t="str">
        <f t="shared" si="16"/>
        <v> </v>
      </c>
      <c r="W2005" s="123"/>
      <c r="X2005" s="123"/>
      <c r="Y2005" s="123"/>
      <c r="Z2005" s="123"/>
      <c r="AA2005" s="123"/>
      <c r="AB2005" s="123"/>
      <c r="AC2005" s="123"/>
      <c r="AD2005" s="123"/>
      <c r="AE2005" s="123"/>
    </row>
    <row r="2006">
      <c r="A2006" s="130">
        <v>16292.0</v>
      </c>
      <c r="B2006" s="131" t="s">
        <v>7067</v>
      </c>
      <c r="C2006" s="141" t="b">
        <v>1</v>
      </c>
      <c r="D2006" s="133">
        <v>44399.0</v>
      </c>
      <c r="E2006" s="128" t="str">
        <f t="shared" si="55"/>
        <v>#VALUE!</v>
      </c>
      <c r="F2006" s="128" t="str">
        <f t="shared" si="56"/>
        <v>#VALUE!</v>
      </c>
      <c r="G2006" s="128" t="str">
        <f t="shared" si="57"/>
        <v>#VALUE!</v>
      </c>
      <c r="H2006" s="128" t="str">
        <f t="shared" si="58"/>
        <v>#VALUE!</v>
      </c>
      <c r="I2006" s="128" t="str">
        <f t="shared" si="59"/>
        <v>#VALUE!</v>
      </c>
      <c r="J2006" s="128" t="str">
        <f t="shared" si="60"/>
        <v>#VALUE!</v>
      </c>
      <c r="K2006" s="128" t="str">
        <f t="shared" si="61"/>
        <v>#VALUE!</v>
      </c>
      <c r="L2006" s="128" t="str">
        <f t="shared" si="62"/>
        <v>#VALUE!</v>
      </c>
      <c r="M2006" s="128" t="str">
        <f t="shared" si="63"/>
        <v>#VALUE!</v>
      </c>
      <c r="N2006" s="128" t="str">
        <f t="shared" si="64"/>
        <v>#VALUE!</v>
      </c>
      <c r="O2006" s="128" t="str">
        <f t="shared" si="65"/>
        <v>#VALUE!</v>
      </c>
      <c r="P2006" s="4" t="str">
        <f t="shared" si="12"/>
        <v>NO RX</v>
      </c>
      <c r="Q2006" s="4" t="b">
        <v>0</v>
      </c>
      <c r="R2006" s="4" t="str">
        <f t="shared" si="54"/>
        <v>LOW</v>
      </c>
      <c r="S2006" s="3"/>
      <c r="T2006" s="136">
        <f t="shared" si="66"/>
        <v>44399</v>
      </c>
      <c r="U2006" s="4" t="str">
        <f t="shared" si="15"/>
        <v>DUE COMM</v>
      </c>
      <c r="V2006" s="4" t="str">
        <f t="shared" si="16"/>
        <v> </v>
      </c>
      <c r="W2006" s="123"/>
      <c r="X2006" s="123"/>
      <c r="Y2006" s="123"/>
      <c r="Z2006" s="123"/>
      <c r="AA2006" s="123"/>
      <c r="AB2006" s="123"/>
      <c r="AC2006" s="123"/>
      <c r="AD2006" s="123"/>
      <c r="AE2006" s="123"/>
    </row>
    <row r="2007">
      <c r="A2007" s="130">
        <v>16294.0</v>
      </c>
      <c r="B2007" s="131" t="s">
        <v>6463</v>
      </c>
      <c r="C2007" s="141" t="b">
        <v>1</v>
      </c>
      <c r="D2007" s="133">
        <v>44454.0</v>
      </c>
      <c r="E2007" s="128" t="str">
        <f t="shared" si="55"/>
        <v>#VALUE!</v>
      </c>
      <c r="F2007" s="134" t="str">
        <f t="shared" si="56"/>
        <v>OPI RX</v>
      </c>
      <c r="G2007" s="128" t="str">
        <f t="shared" si="57"/>
        <v>#VALUE!</v>
      </c>
      <c r="H2007" s="128" t="str">
        <f t="shared" si="58"/>
        <v>#VALUE!</v>
      </c>
      <c r="I2007" s="128" t="str">
        <f t="shared" si="59"/>
        <v>#VALUE!</v>
      </c>
      <c r="J2007" s="128" t="str">
        <f t="shared" si="60"/>
        <v>#VALUE!</v>
      </c>
      <c r="K2007" s="128" t="str">
        <f t="shared" si="61"/>
        <v>#VALUE!</v>
      </c>
      <c r="L2007" s="128" t="str">
        <f t="shared" si="62"/>
        <v>#VALUE!</v>
      </c>
      <c r="M2007" s="128" t="str">
        <f t="shared" si="63"/>
        <v>#VALUE!</v>
      </c>
      <c r="N2007" s="128" t="str">
        <f t="shared" si="64"/>
        <v>#VALUE!</v>
      </c>
      <c r="O2007" s="128" t="str">
        <f t="shared" si="65"/>
        <v>#VALUE!</v>
      </c>
      <c r="P2007" s="135" t="str">
        <f t="shared" si="12"/>
        <v>OPIOIDS</v>
      </c>
      <c r="Q2007" s="4" t="b">
        <v>0</v>
      </c>
      <c r="R2007" s="4" t="str">
        <f t="shared" si="54"/>
        <v>LOW</v>
      </c>
      <c r="S2007" s="3"/>
      <c r="T2007" s="136">
        <f t="shared" si="66"/>
        <v>44454</v>
      </c>
      <c r="U2007" s="4" t="str">
        <f t="shared" si="15"/>
        <v>DUE COMM</v>
      </c>
      <c r="V2007" s="4" t="str">
        <f t="shared" si="16"/>
        <v> </v>
      </c>
      <c r="W2007" s="123"/>
      <c r="X2007" s="123"/>
      <c r="Y2007" s="123"/>
      <c r="Z2007" s="123"/>
      <c r="AA2007" s="123"/>
      <c r="AB2007" s="123"/>
      <c r="AC2007" s="123"/>
      <c r="AD2007" s="123"/>
      <c r="AE2007" s="123"/>
    </row>
    <row r="2008">
      <c r="A2008" s="130">
        <v>16295.0</v>
      </c>
      <c r="B2008" s="131" t="s">
        <v>6461</v>
      </c>
      <c r="C2008" s="141" t="b">
        <v>1</v>
      </c>
      <c r="D2008" s="133">
        <v>44434.0</v>
      </c>
      <c r="E2008" s="128" t="str">
        <f t="shared" si="55"/>
        <v>#VALUE!</v>
      </c>
      <c r="F2008" s="128" t="str">
        <f t="shared" si="56"/>
        <v>#VALUE!</v>
      </c>
      <c r="G2008" s="128" t="str">
        <f t="shared" si="57"/>
        <v>#VALUE!</v>
      </c>
      <c r="H2008" s="128" t="str">
        <f t="shared" si="58"/>
        <v>#VALUE!</v>
      </c>
      <c r="I2008" s="128" t="str">
        <f t="shared" si="59"/>
        <v>#VALUE!</v>
      </c>
      <c r="J2008" s="128" t="str">
        <f t="shared" si="60"/>
        <v>#VALUE!</v>
      </c>
      <c r="K2008" s="128" t="str">
        <f t="shared" si="61"/>
        <v>#VALUE!</v>
      </c>
      <c r="L2008" s="128" t="str">
        <f t="shared" si="62"/>
        <v>#VALUE!</v>
      </c>
      <c r="M2008" s="128" t="str">
        <f t="shared" si="63"/>
        <v>#VALUE!</v>
      </c>
      <c r="N2008" s="128" t="str">
        <f t="shared" si="64"/>
        <v>#VALUE!</v>
      </c>
      <c r="O2008" s="128" t="str">
        <f t="shared" si="65"/>
        <v>#VALUE!</v>
      </c>
      <c r="P2008" s="4" t="str">
        <f t="shared" si="12"/>
        <v>NO RX</v>
      </c>
      <c r="Q2008" s="2" t="b">
        <v>0</v>
      </c>
      <c r="R2008" s="4" t="str">
        <f t="shared" si="54"/>
        <v>LOW</v>
      </c>
      <c r="S2008" s="3"/>
      <c r="T2008" s="136">
        <f t="shared" si="66"/>
        <v>44434</v>
      </c>
      <c r="U2008" s="4" t="str">
        <f t="shared" si="15"/>
        <v>DUE COMM</v>
      </c>
      <c r="V2008" s="4" t="str">
        <f t="shared" si="16"/>
        <v> </v>
      </c>
      <c r="W2008" s="123"/>
      <c r="X2008" s="123"/>
      <c r="Y2008" s="123"/>
      <c r="Z2008" s="123"/>
      <c r="AA2008" s="123"/>
      <c r="AB2008" s="123"/>
      <c r="AC2008" s="123"/>
      <c r="AD2008" s="123"/>
      <c r="AE2008" s="123"/>
    </row>
    <row r="2009">
      <c r="A2009" s="130">
        <v>16299.0</v>
      </c>
      <c r="B2009" s="131" t="s">
        <v>6476</v>
      </c>
      <c r="C2009" s="141" t="b">
        <v>1</v>
      </c>
      <c r="D2009" s="133">
        <v>44474.0</v>
      </c>
      <c r="E2009" s="128" t="str">
        <f t="shared" si="55"/>
        <v>#VALUE!</v>
      </c>
      <c r="F2009" s="128" t="str">
        <f t="shared" si="56"/>
        <v>#VALUE!</v>
      </c>
      <c r="G2009" s="134" t="str">
        <f t="shared" si="57"/>
        <v>OPI RX</v>
      </c>
      <c r="H2009" s="128" t="str">
        <f t="shared" si="58"/>
        <v>#VALUE!</v>
      </c>
      <c r="I2009" s="128" t="str">
        <f t="shared" si="59"/>
        <v>#VALUE!</v>
      </c>
      <c r="J2009" s="128" t="str">
        <f t="shared" si="60"/>
        <v>#VALUE!</v>
      </c>
      <c r="K2009" s="128" t="str">
        <f t="shared" si="61"/>
        <v>#VALUE!</v>
      </c>
      <c r="L2009" s="128" t="str">
        <f t="shared" si="62"/>
        <v>#VALUE!</v>
      </c>
      <c r="M2009" s="128" t="str">
        <f t="shared" si="63"/>
        <v>#VALUE!</v>
      </c>
      <c r="N2009" s="128" t="str">
        <f t="shared" si="64"/>
        <v>#VALUE!</v>
      </c>
      <c r="O2009" s="128" t="str">
        <f t="shared" si="65"/>
        <v>#VALUE!</v>
      </c>
      <c r="P2009" s="135" t="str">
        <f t="shared" si="12"/>
        <v>OPIOIDS</v>
      </c>
      <c r="Q2009" s="4" t="b">
        <v>0</v>
      </c>
      <c r="R2009" s="4" t="str">
        <f t="shared" si="54"/>
        <v>LOW</v>
      </c>
      <c r="S2009" s="3">
        <v>44460.0</v>
      </c>
      <c r="T2009" s="136">
        <f t="shared" si="66"/>
        <v>44474</v>
      </c>
      <c r="U2009" s="4" t="str">
        <f t="shared" si="15"/>
        <v> </v>
      </c>
      <c r="V2009" s="4" t="str">
        <f t="shared" si="16"/>
        <v> </v>
      </c>
      <c r="W2009" s="123"/>
      <c r="X2009" s="123"/>
      <c r="Y2009" s="123"/>
      <c r="Z2009" s="123"/>
      <c r="AA2009" s="123"/>
      <c r="AB2009" s="123"/>
      <c r="AC2009" s="123"/>
      <c r="AD2009" s="123"/>
      <c r="AE2009" s="123"/>
    </row>
    <row r="2010">
      <c r="A2010" s="130">
        <v>16306.0</v>
      </c>
      <c r="B2010" s="131" t="s">
        <v>6869</v>
      </c>
      <c r="C2010" s="141" t="b">
        <v>1</v>
      </c>
      <c r="D2010" s="133">
        <v>44535.0</v>
      </c>
      <c r="E2010" s="128" t="str">
        <f t="shared" si="55"/>
        <v>#VALUE!</v>
      </c>
      <c r="F2010" s="128" t="str">
        <f t="shared" si="56"/>
        <v>#VALUE!</v>
      </c>
      <c r="G2010" s="128" t="str">
        <f t="shared" si="57"/>
        <v>#VALUE!</v>
      </c>
      <c r="H2010" s="128" t="str">
        <f t="shared" si="58"/>
        <v>#VALUE!</v>
      </c>
      <c r="I2010" s="128" t="str">
        <f t="shared" si="59"/>
        <v>#VALUE!</v>
      </c>
      <c r="J2010" s="134" t="str">
        <f t="shared" si="60"/>
        <v>OPI RX</v>
      </c>
      <c r="K2010" s="128" t="str">
        <f t="shared" si="61"/>
        <v>#VALUE!</v>
      </c>
      <c r="L2010" s="128" t="str">
        <f t="shared" si="62"/>
        <v>#VALUE!</v>
      </c>
      <c r="M2010" s="128" t="str">
        <f t="shared" si="63"/>
        <v>#VALUE!</v>
      </c>
      <c r="N2010" s="128" t="str">
        <f t="shared" si="64"/>
        <v>#VALUE!</v>
      </c>
      <c r="O2010" s="128" t="str">
        <f t="shared" si="65"/>
        <v>#VALUE!</v>
      </c>
      <c r="P2010" s="135" t="str">
        <f t="shared" si="12"/>
        <v>OPIOIDS</v>
      </c>
      <c r="Q2010" s="4" t="b">
        <v>0</v>
      </c>
      <c r="R2010" s="4" t="str">
        <f t="shared" si="54"/>
        <v>LOW</v>
      </c>
      <c r="S2010" s="3">
        <v>44390.0</v>
      </c>
      <c r="T2010" s="136">
        <f t="shared" si="66"/>
        <v>44535</v>
      </c>
      <c r="U2010" s="4" t="str">
        <f t="shared" si="15"/>
        <v> </v>
      </c>
      <c r="V2010" s="4" t="str">
        <f t="shared" si="16"/>
        <v> </v>
      </c>
      <c r="W2010" s="123"/>
      <c r="X2010" s="123"/>
      <c r="Y2010" s="123"/>
      <c r="Z2010" s="123"/>
      <c r="AA2010" s="123"/>
      <c r="AB2010" s="123"/>
      <c r="AC2010" s="123"/>
      <c r="AD2010" s="123"/>
      <c r="AE2010" s="123"/>
    </row>
    <row r="2011">
      <c r="A2011" s="151">
        <v>16307.0</v>
      </c>
      <c r="B2011" s="131" t="s">
        <v>6483</v>
      </c>
      <c r="C2011" s="141" t="b">
        <v>1</v>
      </c>
      <c r="D2011" s="133">
        <v>44454.0</v>
      </c>
      <c r="E2011" s="128" t="str">
        <f t="shared" si="55"/>
        <v>#VALUE!</v>
      </c>
      <c r="F2011" s="128" t="str">
        <f t="shared" si="56"/>
        <v>#VALUE!</v>
      </c>
      <c r="G2011" s="128" t="str">
        <f t="shared" si="57"/>
        <v>#VALUE!</v>
      </c>
      <c r="H2011" s="128" t="str">
        <f t="shared" si="58"/>
        <v>#VALUE!</v>
      </c>
      <c r="I2011" s="128" t="str">
        <f t="shared" si="59"/>
        <v>#VALUE!</v>
      </c>
      <c r="J2011" s="128" t="str">
        <f t="shared" si="60"/>
        <v>#VALUE!</v>
      </c>
      <c r="K2011" s="128" t="str">
        <f t="shared" si="61"/>
        <v>#VALUE!</v>
      </c>
      <c r="L2011" s="128" t="str">
        <f t="shared" si="62"/>
        <v>#VALUE!</v>
      </c>
      <c r="M2011" s="128" t="str">
        <f t="shared" si="63"/>
        <v>#VALUE!</v>
      </c>
      <c r="N2011" s="128" t="str">
        <f t="shared" si="64"/>
        <v>#VALUE!</v>
      </c>
      <c r="O2011" s="128" t="str">
        <f t="shared" si="65"/>
        <v>#VALUE!</v>
      </c>
      <c r="P2011" s="4" t="str">
        <f t="shared" si="12"/>
        <v>NO RX</v>
      </c>
      <c r="Q2011" s="4" t="b">
        <v>0</v>
      </c>
      <c r="R2011" s="4" t="str">
        <f t="shared" si="54"/>
        <v>LOW</v>
      </c>
      <c r="S2011" s="3"/>
      <c r="T2011" s="136">
        <f t="shared" si="66"/>
        <v>44454</v>
      </c>
      <c r="U2011" s="4" t="str">
        <f t="shared" si="15"/>
        <v>DUE COMM</v>
      </c>
      <c r="V2011" s="4" t="str">
        <f t="shared" si="16"/>
        <v> </v>
      </c>
      <c r="W2011" s="123"/>
      <c r="X2011" s="123"/>
      <c r="Y2011" s="123"/>
      <c r="Z2011" s="123"/>
      <c r="AA2011" s="123"/>
      <c r="AB2011" s="123"/>
      <c r="AC2011" s="123"/>
      <c r="AD2011" s="123"/>
      <c r="AE2011" s="123"/>
    </row>
    <row r="2012">
      <c r="A2012" s="130">
        <v>16310.0</v>
      </c>
      <c r="B2012" s="131" t="s">
        <v>7041</v>
      </c>
      <c r="C2012" s="141" t="b">
        <v>1</v>
      </c>
      <c r="D2012" s="133">
        <v>44539.0</v>
      </c>
      <c r="E2012" s="134" t="str">
        <f t="shared" si="55"/>
        <v>OPI RX</v>
      </c>
      <c r="F2012" s="128" t="str">
        <f t="shared" si="56"/>
        <v>#VALUE!</v>
      </c>
      <c r="G2012" s="128" t="str">
        <f t="shared" si="57"/>
        <v>#VALUE!</v>
      </c>
      <c r="H2012" s="128" t="str">
        <f t="shared" si="58"/>
        <v>#VALUE!</v>
      </c>
      <c r="I2012" s="128" t="str">
        <f t="shared" si="59"/>
        <v>#VALUE!</v>
      </c>
      <c r="J2012" s="128" t="str">
        <f t="shared" si="60"/>
        <v>#VALUE!</v>
      </c>
      <c r="K2012" s="128" t="str">
        <f t="shared" si="61"/>
        <v>#VALUE!</v>
      </c>
      <c r="L2012" s="128" t="str">
        <f t="shared" si="62"/>
        <v>#VALUE!</v>
      </c>
      <c r="M2012" s="128" t="str">
        <f t="shared" si="63"/>
        <v>#VALUE!</v>
      </c>
      <c r="N2012" s="128" t="str">
        <f t="shared" si="64"/>
        <v>#VALUE!</v>
      </c>
      <c r="O2012" s="128" t="str">
        <f t="shared" si="65"/>
        <v>#VALUE!</v>
      </c>
      <c r="P2012" s="135" t="str">
        <f t="shared" si="12"/>
        <v>OPIOIDS</v>
      </c>
      <c r="Q2012" s="4" t="b">
        <v>1</v>
      </c>
      <c r="R2012" s="135" t="str">
        <f t="shared" si="54"/>
        <v>HIGH</v>
      </c>
      <c r="S2012" s="3">
        <v>44390.0</v>
      </c>
      <c r="T2012" s="136">
        <f t="shared" si="66"/>
        <v>44539</v>
      </c>
      <c r="U2012" s="4" t="str">
        <f t="shared" si="15"/>
        <v> </v>
      </c>
      <c r="V2012" s="4" t="str">
        <f t="shared" si="16"/>
        <v> </v>
      </c>
      <c r="W2012" s="123"/>
      <c r="X2012" s="123"/>
      <c r="Y2012" s="123"/>
      <c r="Z2012" s="123"/>
      <c r="AA2012" s="123"/>
      <c r="AB2012" s="123"/>
      <c r="AC2012" s="123"/>
      <c r="AD2012" s="123"/>
      <c r="AE2012" s="123"/>
    </row>
    <row r="2013">
      <c r="A2013" s="130">
        <v>16312.0</v>
      </c>
      <c r="B2013" s="134" t="s">
        <v>7068</v>
      </c>
      <c r="C2013" s="141" t="b">
        <v>1</v>
      </c>
      <c r="D2013" s="133">
        <v>44454.0</v>
      </c>
      <c r="E2013" s="128" t="str">
        <f t="shared" si="55"/>
        <v>#VALUE!</v>
      </c>
      <c r="F2013" s="128" t="str">
        <f t="shared" si="56"/>
        <v>#VALUE!</v>
      </c>
      <c r="G2013" s="128" t="str">
        <f t="shared" si="57"/>
        <v>#VALUE!</v>
      </c>
      <c r="H2013" s="128" t="str">
        <f t="shared" si="58"/>
        <v>#VALUE!</v>
      </c>
      <c r="I2013" s="128" t="str">
        <f t="shared" si="59"/>
        <v>#VALUE!</v>
      </c>
      <c r="J2013" s="128" t="str">
        <f t="shared" si="60"/>
        <v>#VALUE!</v>
      </c>
      <c r="K2013" s="128" t="str">
        <f t="shared" si="61"/>
        <v>#VALUE!</v>
      </c>
      <c r="L2013" s="128" t="str">
        <f t="shared" si="62"/>
        <v>#VALUE!</v>
      </c>
      <c r="M2013" s="134" t="str">
        <f t="shared" si="63"/>
        <v>OPI RX</v>
      </c>
      <c r="N2013" s="128" t="str">
        <f t="shared" si="64"/>
        <v>#VALUE!</v>
      </c>
      <c r="O2013" s="128" t="str">
        <f t="shared" si="65"/>
        <v>#VALUE!</v>
      </c>
      <c r="P2013" s="135" t="str">
        <f t="shared" si="12"/>
        <v>OPIOIDS</v>
      </c>
      <c r="Q2013" s="4" t="b">
        <v>0</v>
      </c>
      <c r="R2013" s="4" t="str">
        <f t="shared" si="54"/>
        <v>LOW</v>
      </c>
      <c r="S2013" s="3"/>
      <c r="T2013" s="136">
        <f t="shared" si="66"/>
        <v>44454</v>
      </c>
      <c r="U2013" s="4" t="str">
        <f t="shared" si="15"/>
        <v>DUE COMM</v>
      </c>
      <c r="V2013" s="4" t="str">
        <f t="shared" si="16"/>
        <v> </v>
      </c>
      <c r="W2013" s="123"/>
      <c r="X2013" s="123"/>
      <c r="Y2013" s="123"/>
      <c r="Z2013" s="123"/>
      <c r="AA2013" s="123"/>
      <c r="AB2013" s="123"/>
      <c r="AC2013" s="123"/>
      <c r="AD2013" s="123"/>
      <c r="AE2013" s="123"/>
    </row>
    <row r="2014">
      <c r="A2014" s="130">
        <v>16316.0</v>
      </c>
      <c r="B2014" s="134" t="s">
        <v>6461</v>
      </c>
      <c r="C2014" s="141" t="b">
        <v>1</v>
      </c>
      <c r="D2014" s="133">
        <v>44461.0</v>
      </c>
      <c r="E2014" s="128" t="str">
        <f t="shared" si="55"/>
        <v>#VALUE!</v>
      </c>
      <c r="F2014" s="128" t="str">
        <f t="shared" si="56"/>
        <v>#VALUE!</v>
      </c>
      <c r="G2014" s="128" t="str">
        <f t="shared" si="57"/>
        <v>#VALUE!</v>
      </c>
      <c r="H2014" s="128" t="str">
        <f t="shared" si="58"/>
        <v>#VALUE!</v>
      </c>
      <c r="I2014" s="128" t="str">
        <f t="shared" si="59"/>
        <v>#VALUE!</v>
      </c>
      <c r="J2014" s="128" t="str">
        <f t="shared" si="60"/>
        <v>#VALUE!</v>
      </c>
      <c r="K2014" s="128" t="str">
        <f t="shared" si="61"/>
        <v>#VALUE!</v>
      </c>
      <c r="L2014" s="128" t="str">
        <f t="shared" si="62"/>
        <v>#VALUE!</v>
      </c>
      <c r="M2014" s="128" t="str">
        <f t="shared" si="63"/>
        <v>#VALUE!</v>
      </c>
      <c r="N2014" s="128" t="str">
        <f t="shared" si="64"/>
        <v>#VALUE!</v>
      </c>
      <c r="O2014" s="128" t="str">
        <f t="shared" si="65"/>
        <v>#VALUE!</v>
      </c>
      <c r="P2014" s="4" t="str">
        <f t="shared" si="12"/>
        <v>NO RX</v>
      </c>
      <c r="Q2014" s="4" t="b">
        <v>0</v>
      </c>
      <c r="R2014" s="4" t="str">
        <f t="shared" si="54"/>
        <v>LOW</v>
      </c>
      <c r="S2014" s="3"/>
      <c r="T2014" s="136">
        <f t="shared" si="66"/>
        <v>44461</v>
      </c>
      <c r="U2014" s="4" t="str">
        <f t="shared" si="15"/>
        <v>DUE COMM</v>
      </c>
      <c r="V2014" s="4" t="str">
        <f t="shared" si="16"/>
        <v> </v>
      </c>
      <c r="W2014" s="123"/>
      <c r="X2014" s="123"/>
      <c r="Y2014" s="123"/>
      <c r="Z2014" s="123"/>
      <c r="AA2014" s="123"/>
      <c r="AB2014" s="123"/>
      <c r="AC2014" s="123"/>
      <c r="AD2014" s="123"/>
      <c r="AE2014" s="123"/>
    </row>
    <row r="2015">
      <c r="A2015" s="130">
        <v>16317.0</v>
      </c>
      <c r="B2015" s="134" t="s">
        <v>6461</v>
      </c>
      <c r="C2015" s="141" t="b">
        <v>1</v>
      </c>
      <c r="D2015" s="133">
        <v>44427.0</v>
      </c>
      <c r="E2015" s="128" t="str">
        <f t="shared" si="55"/>
        <v>#VALUE!</v>
      </c>
      <c r="F2015" s="128" t="str">
        <f t="shared" si="56"/>
        <v>#VALUE!</v>
      </c>
      <c r="G2015" s="128" t="str">
        <f t="shared" si="57"/>
        <v>#VALUE!</v>
      </c>
      <c r="H2015" s="128" t="str">
        <f t="shared" si="58"/>
        <v>#VALUE!</v>
      </c>
      <c r="I2015" s="128" t="str">
        <f t="shared" si="59"/>
        <v>#VALUE!</v>
      </c>
      <c r="J2015" s="128" t="str">
        <f t="shared" si="60"/>
        <v>#VALUE!</v>
      </c>
      <c r="K2015" s="128" t="str">
        <f t="shared" si="61"/>
        <v>#VALUE!</v>
      </c>
      <c r="L2015" s="128" t="str">
        <f t="shared" si="62"/>
        <v>#VALUE!</v>
      </c>
      <c r="M2015" s="128" t="str">
        <f t="shared" si="63"/>
        <v>#VALUE!</v>
      </c>
      <c r="N2015" s="128" t="str">
        <f t="shared" si="64"/>
        <v>#VALUE!</v>
      </c>
      <c r="O2015" s="128" t="str">
        <f t="shared" si="65"/>
        <v>#VALUE!</v>
      </c>
      <c r="P2015" s="4" t="str">
        <f t="shared" si="12"/>
        <v>NO RX</v>
      </c>
      <c r="Q2015" s="4" t="b">
        <v>1</v>
      </c>
      <c r="R2015" s="135" t="str">
        <f t="shared" si="54"/>
        <v>HIGH</v>
      </c>
      <c r="S2015" s="3"/>
      <c r="T2015" s="136">
        <f t="shared" si="66"/>
        <v>44427</v>
      </c>
      <c r="U2015" s="4" t="str">
        <f t="shared" si="15"/>
        <v>DUE COMM</v>
      </c>
      <c r="V2015" s="4" t="str">
        <f t="shared" si="16"/>
        <v> </v>
      </c>
      <c r="W2015" s="123"/>
      <c r="X2015" s="123"/>
      <c r="Y2015" s="123"/>
      <c r="Z2015" s="123"/>
      <c r="AA2015" s="123"/>
      <c r="AB2015" s="123"/>
      <c r="AC2015" s="123"/>
      <c r="AD2015" s="123"/>
      <c r="AE2015" s="123"/>
    </row>
    <row r="2016">
      <c r="A2016" s="151">
        <v>16318.0</v>
      </c>
      <c r="B2016" s="131" t="s">
        <v>6973</v>
      </c>
      <c r="C2016" s="141" t="b">
        <v>1</v>
      </c>
      <c r="D2016" s="133">
        <v>44539.0</v>
      </c>
      <c r="E2016" s="128" t="str">
        <f t="shared" si="55"/>
        <v>#VALUE!</v>
      </c>
      <c r="F2016" s="134" t="str">
        <f t="shared" si="56"/>
        <v>OPI RX</v>
      </c>
      <c r="G2016" s="128" t="str">
        <f t="shared" si="57"/>
        <v>#VALUE!</v>
      </c>
      <c r="H2016" s="128" t="str">
        <f t="shared" si="58"/>
        <v>#VALUE!</v>
      </c>
      <c r="I2016" s="128" t="str">
        <f t="shared" si="59"/>
        <v>#VALUE!</v>
      </c>
      <c r="J2016" s="128" t="str">
        <f t="shared" si="60"/>
        <v>#VALUE!</v>
      </c>
      <c r="K2016" s="128" t="str">
        <f t="shared" si="61"/>
        <v>#VALUE!</v>
      </c>
      <c r="L2016" s="128" t="str">
        <f t="shared" si="62"/>
        <v>#VALUE!</v>
      </c>
      <c r="M2016" s="128" t="str">
        <f t="shared" si="63"/>
        <v>#VALUE!</v>
      </c>
      <c r="N2016" s="128" t="str">
        <f t="shared" si="64"/>
        <v>#VALUE!</v>
      </c>
      <c r="O2016" s="128" t="str">
        <f t="shared" si="65"/>
        <v>#VALUE!</v>
      </c>
      <c r="P2016" s="135" t="str">
        <f t="shared" si="12"/>
        <v>OPIOIDS</v>
      </c>
      <c r="Q2016" s="4" t="b">
        <v>0</v>
      </c>
      <c r="R2016" s="4" t="str">
        <f t="shared" si="54"/>
        <v>LOW</v>
      </c>
      <c r="S2016" s="3"/>
      <c r="T2016" s="136">
        <f t="shared" si="66"/>
        <v>44539</v>
      </c>
      <c r="U2016" s="4" t="str">
        <f t="shared" si="15"/>
        <v>DUE COMM</v>
      </c>
      <c r="V2016" s="4" t="str">
        <f t="shared" si="16"/>
        <v> </v>
      </c>
      <c r="W2016" s="123"/>
      <c r="X2016" s="123"/>
      <c r="Y2016" s="123"/>
      <c r="Z2016" s="123"/>
      <c r="AA2016" s="123"/>
      <c r="AB2016" s="123"/>
      <c r="AC2016" s="123"/>
      <c r="AD2016" s="123"/>
      <c r="AE2016" s="123"/>
    </row>
    <row r="2017">
      <c r="A2017" s="130">
        <v>16319.0</v>
      </c>
      <c r="B2017" s="131" t="s">
        <v>6461</v>
      </c>
      <c r="C2017" s="141" t="b">
        <v>1</v>
      </c>
      <c r="D2017" s="133">
        <v>44535.0</v>
      </c>
      <c r="E2017" s="128" t="str">
        <f t="shared" si="55"/>
        <v>#VALUE!</v>
      </c>
      <c r="F2017" s="128" t="str">
        <f t="shared" si="56"/>
        <v>#VALUE!</v>
      </c>
      <c r="G2017" s="128" t="str">
        <f t="shared" si="57"/>
        <v>#VALUE!</v>
      </c>
      <c r="H2017" s="128" t="str">
        <f t="shared" si="58"/>
        <v>#VALUE!</v>
      </c>
      <c r="I2017" s="128" t="str">
        <f t="shared" si="59"/>
        <v>#VALUE!</v>
      </c>
      <c r="J2017" s="128" t="str">
        <f t="shared" si="60"/>
        <v>#VALUE!</v>
      </c>
      <c r="K2017" s="128" t="str">
        <f t="shared" si="61"/>
        <v>#VALUE!</v>
      </c>
      <c r="L2017" s="128" t="str">
        <f t="shared" si="62"/>
        <v>#VALUE!</v>
      </c>
      <c r="M2017" s="128" t="str">
        <f t="shared" si="63"/>
        <v>#VALUE!</v>
      </c>
      <c r="N2017" s="128" t="str">
        <f t="shared" si="64"/>
        <v>#VALUE!</v>
      </c>
      <c r="O2017" s="128" t="str">
        <f t="shared" si="65"/>
        <v>#VALUE!</v>
      </c>
      <c r="P2017" s="4" t="str">
        <f t="shared" si="12"/>
        <v>NO RX</v>
      </c>
      <c r="Q2017" s="4" t="b">
        <v>0</v>
      </c>
      <c r="R2017" s="4" t="str">
        <f t="shared" si="54"/>
        <v>LOW</v>
      </c>
      <c r="S2017" s="3">
        <v>44394.0</v>
      </c>
      <c r="T2017" s="136">
        <f t="shared" si="66"/>
        <v>44535</v>
      </c>
      <c r="U2017" s="4" t="str">
        <f t="shared" si="15"/>
        <v> </v>
      </c>
      <c r="V2017" s="4" t="str">
        <f t="shared" si="16"/>
        <v> </v>
      </c>
      <c r="W2017" s="123"/>
      <c r="X2017" s="123"/>
      <c r="Y2017" s="123"/>
      <c r="Z2017" s="123"/>
      <c r="AA2017" s="123"/>
      <c r="AB2017" s="123"/>
      <c r="AC2017" s="123"/>
      <c r="AD2017" s="123"/>
      <c r="AE2017" s="123"/>
    </row>
    <row r="2018">
      <c r="A2018" s="130">
        <v>16320.0</v>
      </c>
      <c r="B2018" s="131" t="s">
        <v>6552</v>
      </c>
      <c r="C2018" s="141" t="b">
        <v>1</v>
      </c>
      <c r="D2018" s="133">
        <v>44529.0</v>
      </c>
      <c r="E2018" s="128" t="str">
        <f t="shared" si="55"/>
        <v>#VALUE!</v>
      </c>
      <c r="F2018" s="128" t="str">
        <f t="shared" si="56"/>
        <v>#VALUE!</v>
      </c>
      <c r="G2018" s="128" t="str">
        <f t="shared" si="57"/>
        <v>#VALUE!</v>
      </c>
      <c r="H2018" s="128" t="str">
        <f t="shared" si="58"/>
        <v>#VALUE!</v>
      </c>
      <c r="I2018" s="128" t="str">
        <f t="shared" si="59"/>
        <v>#VALUE!</v>
      </c>
      <c r="J2018" s="128" t="str">
        <f t="shared" si="60"/>
        <v>#VALUE!</v>
      </c>
      <c r="K2018" s="128" t="str">
        <f t="shared" si="61"/>
        <v>#VALUE!</v>
      </c>
      <c r="L2018" s="128" t="str">
        <f t="shared" si="62"/>
        <v>#VALUE!</v>
      </c>
      <c r="M2018" s="134" t="str">
        <f t="shared" si="63"/>
        <v>OPI RX</v>
      </c>
      <c r="N2018" s="128" t="str">
        <f t="shared" si="64"/>
        <v>#VALUE!</v>
      </c>
      <c r="O2018" s="128" t="str">
        <f t="shared" si="65"/>
        <v>#VALUE!</v>
      </c>
      <c r="P2018" s="135" t="str">
        <f t="shared" si="12"/>
        <v>OPIOIDS</v>
      </c>
      <c r="Q2018" s="4" t="b">
        <v>1</v>
      </c>
      <c r="R2018" s="135" t="str">
        <f t="shared" si="54"/>
        <v>HIGH</v>
      </c>
      <c r="S2018" s="3">
        <v>44403.0</v>
      </c>
      <c r="T2018" s="136">
        <f t="shared" si="66"/>
        <v>44529</v>
      </c>
      <c r="U2018" s="4" t="str">
        <f t="shared" si="15"/>
        <v> </v>
      </c>
      <c r="V2018" s="4" t="str">
        <f t="shared" si="16"/>
        <v> </v>
      </c>
      <c r="W2018" s="123"/>
      <c r="X2018" s="123"/>
      <c r="Y2018" s="123"/>
      <c r="Z2018" s="123"/>
      <c r="AA2018" s="123"/>
      <c r="AB2018" s="123"/>
      <c r="AC2018" s="123"/>
      <c r="AD2018" s="123"/>
      <c r="AE2018" s="123"/>
    </row>
    <row r="2019">
      <c r="A2019" s="130">
        <v>16321.0</v>
      </c>
      <c r="B2019" s="134" t="s">
        <v>6461</v>
      </c>
      <c r="C2019" s="141" t="b">
        <v>1</v>
      </c>
      <c r="D2019" s="133">
        <v>44460.0</v>
      </c>
      <c r="E2019" s="128" t="str">
        <f t="shared" si="55"/>
        <v>#VALUE!</v>
      </c>
      <c r="F2019" s="128" t="str">
        <f t="shared" si="56"/>
        <v>#VALUE!</v>
      </c>
      <c r="G2019" s="128" t="str">
        <f t="shared" si="57"/>
        <v>#VALUE!</v>
      </c>
      <c r="H2019" s="128" t="str">
        <f t="shared" si="58"/>
        <v>#VALUE!</v>
      </c>
      <c r="I2019" s="128" t="str">
        <f t="shared" si="59"/>
        <v>#VALUE!</v>
      </c>
      <c r="J2019" s="128" t="str">
        <f t="shared" si="60"/>
        <v>#VALUE!</v>
      </c>
      <c r="K2019" s="128" t="str">
        <f t="shared" si="61"/>
        <v>#VALUE!</v>
      </c>
      <c r="L2019" s="128" t="str">
        <f t="shared" si="62"/>
        <v>#VALUE!</v>
      </c>
      <c r="M2019" s="128" t="str">
        <f t="shared" si="63"/>
        <v>#VALUE!</v>
      </c>
      <c r="N2019" s="128" t="str">
        <f t="shared" si="64"/>
        <v>#VALUE!</v>
      </c>
      <c r="O2019" s="128" t="str">
        <f t="shared" si="65"/>
        <v>#VALUE!</v>
      </c>
      <c r="P2019" s="4" t="str">
        <f t="shared" si="12"/>
        <v>NO RX</v>
      </c>
      <c r="Q2019" s="2" t="b">
        <v>0</v>
      </c>
      <c r="R2019" s="4" t="str">
        <f t="shared" si="54"/>
        <v>LOW</v>
      </c>
      <c r="S2019" s="3"/>
      <c r="T2019" s="136">
        <f t="shared" si="66"/>
        <v>44460</v>
      </c>
      <c r="U2019" s="4" t="str">
        <f t="shared" si="15"/>
        <v>DUE COMM</v>
      </c>
      <c r="V2019" s="4" t="str">
        <f t="shared" si="16"/>
        <v> </v>
      </c>
      <c r="W2019" s="123"/>
      <c r="X2019" s="123"/>
      <c r="Y2019" s="123"/>
      <c r="Z2019" s="123"/>
      <c r="AA2019" s="123"/>
      <c r="AB2019" s="123"/>
      <c r="AC2019" s="123"/>
      <c r="AD2019" s="123"/>
      <c r="AE2019" s="123"/>
    </row>
    <row r="2020">
      <c r="A2020" s="151">
        <v>16323.0</v>
      </c>
      <c r="B2020" s="131" t="s">
        <v>6483</v>
      </c>
      <c r="C2020" s="141" t="b">
        <v>1</v>
      </c>
      <c r="D2020" s="133">
        <v>44466.0</v>
      </c>
      <c r="E2020" s="128" t="str">
        <f t="shared" si="55"/>
        <v>#VALUE!</v>
      </c>
      <c r="F2020" s="128" t="str">
        <f t="shared" si="56"/>
        <v>#VALUE!</v>
      </c>
      <c r="G2020" s="128" t="str">
        <f t="shared" si="57"/>
        <v>#VALUE!</v>
      </c>
      <c r="H2020" s="128" t="str">
        <f t="shared" si="58"/>
        <v>#VALUE!</v>
      </c>
      <c r="I2020" s="128" t="str">
        <f t="shared" si="59"/>
        <v>#VALUE!</v>
      </c>
      <c r="J2020" s="128" t="str">
        <f t="shared" si="60"/>
        <v>#VALUE!</v>
      </c>
      <c r="K2020" s="128" t="str">
        <f t="shared" si="61"/>
        <v>#VALUE!</v>
      </c>
      <c r="L2020" s="128" t="str">
        <f t="shared" si="62"/>
        <v>#VALUE!</v>
      </c>
      <c r="M2020" s="128" t="str">
        <f t="shared" si="63"/>
        <v>#VALUE!</v>
      </c>
      <c r="N2020" s="128" t="str">
        <f t="shared" si="64"/>
        <v>#VALUE!</v>
      </c>
      <c r="O2020" s="128" t="str">
        <f t="shared" si="65"/>
        <v>#VALUE!</v>
      </c>
      <c r="P2020" s="4" t="str">
        <f t="shared" si="12"/>
        <v>NO RX</v>
      </c>
      <c r="Q2020" s="4" t="b">
        <v>0</v>
      </c>
      <c r="R2020" s="4" t="str">
        <f t="shared" si="54"/>
        <v>LOW</v>
      </c>
      <c r="S2020" s="3"/>
      <c r="T2020" s="136">
        <f t="shared" si="66"/>
        <v>44466</v>
      </c>
      <c r="U2020" s="4" t="str">
        <f t="shared" si="15"/>
        <v>DUE COMM</v>
      </c>
      <c r="V2020" s="4" t="str">
        <f t="shared" si="16"/>
        <v> </v>
      </c>
      <c r="W2020" s="123"/>
      <c r="X2020" s="123"/>
      <c r="Y2020" s="123"/>
      <c r="Z2020" s="123"/>
      <c r="AA2020" s="123"/>
      <c r="AB2020" s="123"/>
      <c r="AC2020" s="123"/>
      <c r="AD2020" s="123"/>
      <c r="AE2020" s="123"/>
    </row>
    <row r="2021">
      <c r="A2021" s="130">
        <v>16324.0</v>
      </c>
      <c r="B2021" s="134" t="s">
        <v>7069</v>
      </c>
      <c r="C2021" s="141" t="b">
        <v>1</v>
      </c>
      <c r="D2021" s="133">
        <v>44404.0</v>
      </c>
      <c r="E2021" s="134" t="str">
        <f t="shared" si="55"/>
        <v>OPI RX</v>
      </c>
      <c r="F2021" s="128" t="str">
        <f t="shared" si="56"/>
        <v>#VALUE!</v>
      </c>
      <c r="G2021" s="128" t="str">
        <f t="shared" si="57"/>
        <v>#VALUE!</v>
      </c>
      <c r="H2021" s="128" t="str">
        <f t="shared" si="58"/>
        <v>#VALUE!</v>
      </c>
      <c r="I2021" s="128" t="str">
        <f t="shared" si="59"/>
        <v>#VALUE!</v>
      </c>
      <c r="J2021" s="128" t="str">
        <f t="shared" si="60"/>
        <v>#VALUE!</v>
      </c>
      <c r="K2021" s="128" t="str">
        <f t="shared" si="61"/>
        <v>#VALUE!</v>
      </c>
      <c r="L2021" s="128" t="str">
        <f t="shared" si="62"/>
        <v>#VALUE!</v>
      </c>
      <c r="M2021" s="134" t="str">
        <f t="shared" si="63"/>
        <v>OPI RX</v>
      </c>
      <c r="N2021" s="128" t="str">
        <f t="shared" si="64"/>
        <v>#VALUE!</v>
      </c>
      <c r="O2021" s="128" t="str">
        <f t="shared" si="65"/>
        <v>#VALUE!</v>
      </c>
      <c r="P2021" s="135" t="str">
        <f t="shared" si="12"/>
        <v>OPIOIDS</v>
      </c>
      <c r="Q2021" s="4" t="b">
        <v>0</v>
      </c>
      <c r="R2021" s="4" t="str">
        <f t="shared" si="54"/>
        <v>LOW</v>
      </c>
      <c r="S2021" s="3"/>
      <c r="T2021" s="136">
        <f t="shared" si="66"/>
        <v>44404</v>
      </c>
      <c r="U2021" s="4" t="str">
        <f t="shared" si="15"/>
        <v>DUE COMM</v>
      </c>
      <c r="V2021" s="4" t="str">
        <f t="shared" si="16"/>
        <v> </v>
      </c>
      <c r="W2021" s="123"/>
      <c r="X2021" s="123"/>
      <c r="Y2021" s="123"/>
      <c r="Z2021" s="123"/>
      <c r="AA2021" s="123"/>
      <c r="AB2021" s="123"/>
      <c r="AC2021" s="123"/>
      <c r="AD2021" s="123"/>
      <c r="AE2021" s="123"/>
    </row>
    <row r="2022">
      <c r="A2022" s="151">
        <v>16325.0</v>
      </c>
      <c r="B2022" s="131" t="s">
        <v>7057</v>
      </c>
      <c r="C2022" s="141" t="b">
        <v>1</v>
      </c>
      <c r="D2022" s="133">
        <v>44442.0</v>
      </c>
      <c r="E2022" s="128" t="str">
        <f t="shared" si="55"/>
        <v>#VALUE!</v>
      </c>
      <c r="F2022" s="128" t="str">
        <f t="shared" si="56"/>
        <v>#VALUE!</v>
      </c>
      <c r="G2022" s="128" t="str">
        <f t="shared" si="57"/>
        <v>#VALUE!</v>
      </c>
      <c r="H2022" s="128" t="str">
        <f t="shared" si="58"/>
        <v>#VALUE!</v>
      </c>
      <c r="I2022" s="128" t="str">
        <f t="shared" si="59"/>
        <v>#VALUE!</v>
      </c>
      <c r="J2022" s="128" t="str">
        <f t="shared" si="60"/>
        <v>#VALUE!</v>
      </c>
      <c r="K2022" s="128" t="str">
        <f t="shared" si="61"/>
        <v>#VALUE!</v>
      </c>
      <c r="L2022" s="128" t="str">
        <f t="shared" si="62"/>
        <v>#VALUE!</v>
      </c>
      <c r="M2022" s="128" t="str">
        <f t="shared" si="63"/>
        <v>#VALUE!</v>
      </c>
      <c r="N2022" s="128" t="str">
        <f t="shared" si="64"/>
        <v>#VALUE!</v>
      </c>
      <c r="O2022" s="128" t="str">
        <f t="shared" si="65"/>
        <v>#VALUE!</v>
      </c>
      <c r="P2022" s="4" t="str">
        <f t="shared" si="12"/>
        <v>NO RX</v>
      </c>
      <c r="Q2022" s="4" t="b">
        <v>0</v>
      </c>
      <c r="R2022" s="4" t="str">
        <f t="shared" si="54"/>
        <v>LOW</v>
      </c>
      <c r="S2022" s="3"/>
      <c r="T2022" s="136">
        <f t="shared" si="66"/>
        <v>44442</v>
      </c>
      <c r="U2022" s="4" t="str">
        <f t="shared" si="15"/>
        <v>DUE COMM</v>
      </c>
      <c r="V2022" s="4" t="str">
        <f t="shared" si="16"/>
        <v> </v>
      </c>
      <c r="W2022" s="123"/>
      <c r="X2022" s="123"/>
      <c r="Y2022" s="123"/>
      <c r="Z2022" s="123"/>
      <c r="AA2022" s="123"/>
      <c r="AB2022" s="123"/>
      <c r="AC2022" s="123"/>
      <c r="AD2022" s="123"/>
      <c r="AE2022" s="123"/>
    </row>
    <row r="2023">
      <c r="A2023" s="151">
        <v>16330.0</v>
      </c>
      <c r="B2023" s="131" t="s">
        <v>6461</v>
      </c>
      <c r="C2023" s="141" t="b">
        <v>1</v>
      </c>
      <c r="D2023" s="133">
        <v>44427.0</v>
      </c>
      <c r="E2023" s="128" t="str">
        <f t="shared" si="55"/>
        <v>#VALUE!</v>
      </c>
      <c r="F2023" s="128" t="str">
        <f t="shared" si="56"/>
        <v>#VALUE!</v>
      </c>
      <c r="G2023" s="128" t="str">
        <f t="shared" si="57"/>
        <v>#VALUE!</v>
      </c>
      <c r="H2023" s="128" t="str">
        <f t="shared" si="58"/>
        <v>#VALUE!</v>
      </c>
      <c r="I2023" s="128" t="str">
        <f t="shared" si="59"/>
        <v>#VALUE!</v>
      </c>
      <c r="J2023" s="128" t="str">
        <f t="shared" si="60"/>
        <v>#VALUE!</v>
      </c>
      <c r="K2023" s="128" t="str">
        <f t="shared" si="61"/>
        <v>#VALUE!</v>
      </c>
      <c r="L2023" s="128" t="str">
        <f t="shared" si="62"/>
        <v>#VALUE!</v>
      </c>
      <c r="M2023" s="128" t="str">
        <f t="shared" si="63"/>
        <v>#VALUE!</v>
      </c>
      <c r="N2023" s="128" t="str">
        <f t="shared" si="64"/>
        <v>#VALUE!</v>
      </c>
      <c r="O2023" s="128" t="str">
        <f t="shared" si="65"/>
        <v>#VALUE!</v>
      </c>
      <c r="P2023" s="4" t="str">
        <f t="shared" si="12"/>
        <v>NO RX</v>
      </c>
      <c r="Q2023" s="4" t="b">
        <v>0</v>
      </c>
      <c r="R2023" s="4" t="str">
        <f t="shared" si="54"/>
        <v>LOW</v>
      </c>
      <c r="S2023" s="3"/>
      <c r="T2023" s="136">
        <f t="shared" si="66"/>
        <v>44427</v>
      </c>
      <c r="U2023" s="4" t="str">
        <f t="shared" si="15"/>
        <v>DUE COMM</v>
      </c>
      <c r="V2023" s="4" t="str">
        <f t="shared" si="16"/>
        <v> </v>
      </c>
      <c r="W2023" s="123"/>
      <c r="X2023" s="123"/>
      <c r="Y2023" s="123"/>
      <c r="Z2023" s="123"/>
      <c r="AA2023" s="123"/>
      <c r="AB2023" s="123"/>
      <c r="AC2023" s="123"/>
      <c r="AD2023" s="123"/>
      <c r="AE2023" s="123"/>
    </row>
    <row r="2024">
      <c r="A2024" s="151">
        <v>16332.0</v>
      </c>
      <c r="B2024" s="134" t="s">
        <v>6461</v>
      </c>
      <c r="C2024" s="141" t="b">
        <v>1</v>
      </c>
      <c r="D2024" s="133">
        <v>44448.0</v>
      </c>
      <c r="E2024" s="128" t="str">
        <f t="shared" si="55"/>
        <v>#VALUE!</v>
      </c>
      <c r="F2024" s="128" t="str">
        <f t="shared" si="56"/>
        <v>#VALUE!</v>
      </c>
      <c r="G2024" s="128" t="str">
        <f t="shared" si="57"/>
        <v>#VALUE!</v>
      </c>
      <c r="H2024" s="128" t="str">
        <f t="shared" si="58"/>
        <v>#VALUE!</v>
      </c>
      <c r="I2024" s="128" t="str">
        <f t="shared" si="59"/>
        <v>#VALUE!</v>
      </c>
      <c r="J2024" s="128" t="str">
        <f t="shared" si="60"/>
        <v>#VALUE!</v>
      </c>
      <c r="K2024" s="128" t="str">
        <f t="shared" si="61"/>
        <v>#VALUE!</v>
      </c>
      <c r="L2024" s="128" t="str">
        <f t="shared" si="62"/>
        <v>#VALUE!</v>
      </c>
      <c r="M2024" s="128" t="str">
        <f t="shared" si="63"/>
        <v>#VALUE!</v>
      </c>
      <c r="N2024" s="128" t="str">
        <f t="shared" si="64"/>
        <v>#VALUE!</v>
      </c>
      <c r="O2024" s="128" t="str">
        <f t="shared" si="65"/>
        <v>#VALUE!</v>
      </c>
      <c r="P2024" s="4" t="str">
        <f t="shared" si="12"/>
        <v>NO RX</v>
      </c>
      <c r="Q2024" s="4" t="b">
        <v>0</v>
      </c>
      <c r="R2024" s="4" t="str">
        <f t="shared" si="54"/>
        <v>LOW</v>
      </c>
      <c r="S2024" s="3"/>
      <c r="T2024" s="136">
        <f t="shared" si="66"/>
        <v>44448</v>
      </c>
      <c r="U2024" s="4" t="str">
        <f t="shared" si="15"/>
        <v>DUE COMM</v>
      </c>
      <c r="V2024" s="4" t="str">
        <f t="shared" si="16"/>
        <v> </v>
      </c>
      <c r="W2024" s="123"/>
      <c r="X2024" s="123"/>
      <c r="Y2024" s="123"/>
      <c r="Z2024" s="123"/>
      <c r="AA2024" s="123"/>
      <c r="AB2024" s="123"/>
      <c r="AC2024" s="123"/>
      <c r="AD2024" s="123"/>
      <c r="AE2024" s="123"/>
    </row>
    <row r="2025">
      <c r="A2025" s="130">
        <v>16333.0</v>
      </c>
      <c r="B2025" s="131" t="s">
        <v>6461</v>
      </c>
      <c r="C2025" s="141" t="b">
        <v>1</v>
      </c>
      <c r="D2025" s="133">
        <v>44434.0</v>
      </c>
      <c r="E2025" s="128" t="str">
        <f t="shared" si="55"/>
        <v>#VALUE!</v>
      </c>
      <c r="F2025" s="128" t="str">
        <f t="shared" si="56"/>
        <v>#VALUE!</v>
      </c>
      <c r="G2025" s="128" t="str">
        <f t="shared" si="57"/>
        <v>#VALUE!</v>
      </c>
      <c r="H2025" s="128" t="str">
        <f t="shared" si="58"/>
        <v>#VALUE!</v>
      </c>
      <c r="I2025" s="128" t="str">
        <f t="shared" si="59"/>
        <v>#VALUE!</v>
      </c>
      <c r="J2025" s="128" t="str">
        <f t="shared" si="60"/>
        <v>#VALUE!</v>
      </c>
      <c r="K2025" s="128" t="str">
        <f t="shared" si="61"/>
        <v>#VALUE!</v>
      </c>
      <c r="L2025" s="128" t="str">
        <f t="shared" si="62"/>
        <v>#VALUE!</v>
      </c>
      <c r="M2025" s="128" t="str">
        <f t="shared" si="63"/>
        <v>#VALUE!</v>
      </c>
      <c r="N2025" s="128" t="str">
        <f t="shared" si="64"/>
        <v>#VALUE!</v>
      </c>
      <c r="O2025" s="128" t="str">
        <f t="shared" si="65"/>
        <v>#VALUE!</v>
      </c>
      <c r="P2025" s="4" t="str">
        <f t="shared" si="12"/>
        <v>NO RX</v>
      </c>
      <c r="Q2025" s="4" t="b">
        <v>0</v>
      </c>
      <c r="R2025" s="4" t="str">
        <f t="shared" si="54"/>
        <v>LOW</v>
      </c>
      <c r="S2025" s="3"/>
      <c r="T2025" s="136">
        <f t="shared" si="66"/>
        <v>44434</v>
      </c>
      <c r="U2025" s="4" t="str">
        <f t="shared" si="15"/>
        <v>DUE COMM</v>
      </c>
      <c r="V2025" s="4" t="str">
        <f t="shared" si="16"/>
        <v> </v>
      </c>
      <c r="W2025" s="123"/>
      <c r="X2025" s="123"/>
      <c r="Y2025" s="123"/>
      <c r="Z2025" s="123"/>
      <c r="AA2025" s="123"/>
      <c r="AB2025" s="123"/>
      <c r="AC2025" s="123"/>
      <c r="AD2025" s="123"/>
      <c r="AE2025" s="123"/>
    </row>
    <row r="2026">
      <c r="A2026" s="130">
        <v>16334.0</v>
      </c>
      <c r="B2026" s="131" t="s">
        <v>6491</v>
      </c>
      <c r="C2026" s="141" t="b">
        <v>1</v>
      </c>
      <c r="D2026" s="133">
        <v>44427.0</v>
      </c>
      <c r="E2026" s="128" t="str">
        <f t="shared" si="55"/>
        <v>#VALUE!</v>
      </c>
      <c r="F2026" s="134" t="str">
        <f t="shared" si="56"/>
        <v>OPI RX</v>
      </c>
      <c r="G2026" s="128" t="str">
        <f t="shared" si="57"/>
        <v>#VALUE!</v>
      </c>
      <c r="H2026" s="128" t="str">
        <f t="shared" si="58"/>
        <v>#VALUE!</v>
      </c>
      <c r="I2026" s="128" t="str">
        <f t="shared" si="59"/>
        <v>#VALUE!</v>
      </c>
      <c r="J2026" s="128" t="str">
        <f t="shared" si="60"/>
        <v>#VALUE!</v>
      </c>
      <c r="K2026" s="128" t="str">
        <f t="shared" si="61"/>
        <v>#VALUE!</v>
      </c>
      <c r="L2026" s="128" t="str">
        <f t="shared" si="62"/>
        <v>#VALUE!</v>
      </c>
      <c r="M2026" s="128" t="str">
        <f t="shared" si="63"/>
        <v>#VALUE!</v>
      </c>
      <c r="N2026" s="128" t="str">
        <f t="shared" si="64"/>
        <v>#VALUE!</v>
      </c>
      <c r="O2026" s="128" t="str">
        <f t="shared" si="65"/>
        <v>#VALUE!</v>
      </c>
      <c r="P2026" s="135" t="str">
        <f t="shared" si="12"/>
        <v>OPIOIDS</v>
      </c>
      <c r="Q2026" s="4" t="b">
        <v>0</v>
      </c>
      <c r="R2026" s="4" t="str">
        <f t="shared" si="54"/>
        <v>LOW</v>
      </c>
      <c r="S2026" s="3"/>
      <c r="T2026" s="136">
        <f t="shared" si="66"/>
        <v>44427</v>
      </c>
      <c r="U2026" s="4" t="str">
        <f t="shared" si="15"/>
        <v>DUE COMM</v>
      </c>
      <c r="V2026" s="4" t="str">
        <f t="shared" si="16"/>
        <v> </v>
      </c>
      <c r="W2026" s="123"/>
      <c r="X2026" s="123"/>
      <c r="Y2026" s="123"/>
      <c r="Z2026" s="123"/>
      <c r="AA2026" s="123"/>
      <c r="AB2026" s="123"/>
      <c r="AC2026" s="123"/>
      <c r="AD2026" s="123"/>
      <c r="AE2026" s="123"/>
    </row>
    <row r="2027">
      <c r="A2027" s="130">
        <v>16335.0</v>
      </c>
      <c r="B2027" s="131" t="s">
        <v>6586</v>
      </c>
      <c r="C2027" s="141" t="b">
        <v>1</v>
      </c>
      <c r="D2027" s="133">
        <v>44427.0</v>
      </c>
      <c r="E2027" s="134" t="str">
        <f t="shared" si="55"/>
        <v>OPI RX</v>
      </c>
      <c r="F2027" s="128" t="str">
        <f t="shared" si="56"/>
        <v>#VALUE!</v>
      </c>
      <c r="G2027" s="128" t="str">
        <f t="shared" si="57"/>
        <v>#VALUE!</v>
      </c>
      <c r="H2027" s="128" t="str">
        <f t="shared" si="58"/>
        <v>#VALUE!</v>
      </c>
      <c r="I2027" s="128" t="str">
        <f t="shared" si="59"/>
        <v>#VALUE!</v>
      </c>
      <c r="J2027" s="128" t="str">
        <f t="shared" si="60"/>
        <v>#VALUE!</v>
      </c>
      <c r="K2027" s="128" t="str">
        <f t="shared" si="61"/>
        <v>#VALUE!</v>
      </c>
      <c r="L2027" s="128" t="str">
        <f t="shared" si="62"/>
        <v>#VALUE!</v>
      </c>
      <c r="M2027" s="128" t="str">
        <f t="shared" si="63"/>
        <v>#VALUE!</v>
      </c>
      <c r="N2027" s="128" t="str">
        <f t="shared" si="64"/>
        <v>#VALUE!</v>
      </c>
      <c r="O2027" s="128" t="str">
        <f t="shared" si="65"/>
        <v>#VALUE!</v>
      </c>
      <c r="P2027" s="135" t="str">
        <f t="shared" si="12"/>
        <v>OPIOIDS</v>
      </c>
      <c r="Q2027" s="4" t="b">
        <v>0</v>
      </c>
      <c r="R2027" s="4" t="str">
        <f t="shared" si="54"/>
        <v>LOW</v>
      </c>
      <c r="S2027" s="3"/>
      <c r="T2027" s="136">
        <f t="shared" si="66"/>
        <v>44427</v>
      </c>
      <c r="U2027" s="4" t="str">
        <f t="shared" si="15"/>
        <v>DUE COMM</v>
      </c>
      <c r="V2027" s="4" t="str">
        <f t="shared" si="16"/>
        <v> </v>
      </c>
      <c r="W2027" s="123"/>
      <c r="X2027" s="123"/>
      <c r="Y2027" s="123"/>
      <c r="Z2027" s="123"/>
      <c r="AA2027" s="123"/>
      <c r="AB2027" s="123"/>
      <c r="AC2027" s="123"/>
      <c r="AD2027" s="123"/>
      <c r="AE2027" s="123"/>
    </row>
    <row r="2028">
      <c r="A2028" s="130">
        <v>16340.0</v>
      </c>
      <c r="B2028" s="134" t="s">
        <v>6566</v>
      </c>
      <c r="C2028" s="141" t="b">
        <v>1</v>
      </c>
      <c r="D2028" s="133">
        <v>44477.0</v>
      </c>
      <c r="E2028" s="128" t="str">
        <f t="shared" si="55"/>
        <v>#VALUE!</v>
      </c>
      <c r="F2028" s="134" t="str">
        <f t="shared" si="56"/>
        <v>OPI RX</v>
      </c>
      <c r="G2028" s="134" t="str">
        <f t="shared" si="57"/>
        <v>OPI RX</v>
      </c>
      <c r="H2028" s="128" t="str">
        <f t="shared" si="58"/>
        <v>#VALUE!</v>
      </c>
      <c r="I2028" s="128" t="str">
        <f t="shared" si="59"/>
        <v>#VALUE!</v>
      </c>
      <c r="J2028" s="128" t="str">
        <f t="shared" si="60"/>
        <v>#VALUE!</v>
      </c>
      <c r="K2028" s="128" t="str">
        <f t="shared" si="61"/>
        <v>#VALUE!</v>
      </c>
      <c r="L2028" s="128" t="str">
        <f t="shared" si="62"/>
        <v>#VALUE!</v>
      </c>
      <c r="M2028" s="128" t="str">
        <f t="shared" si="63"/>
        <v>#VALUE!</v>
      </c>
      <c r="N2028" s="128" t="str">
        <f t="shared" si="64"/>
        <v>#VALUE!</v>
      </c>
      <c r="O2028" s="128" t="str">
        <f t="shared" si="65"/>
        <v>#VALUE!</v>
      </c>
      <c r="P2028" s="135" t="str">
        <f t="shared" si="12"/>
        <v>OPIOIDS</v>
      </c>
      <c r="Q2028" s="4" t="b">
        <v>0</v>
      </c>
      <c r="R2028" s="4" t="str">
        <f t="shared" si="54"/>
        <v>LOW</v>
      </c>
      <c r="S2028" s="3">
        <v>44466.0</v>
      </c>
      <c r="T2028" s="136">
        <f t="shared" si="66"/>
        <v>44477</v>
      </c>
      <c r="U2028" s="4" t="str">
        <f t="shared" si="15"/>
        <v> </v>
      </c>
      <c r="V2028" s="4" t="str">
        <f t="shared" si="16"/>
        <v> </v>
      </c>
      <c r="W2028" s="123"/>
      <c r="X2028" s="123"/>
      <c r="Y2028" s="123"/>
      <c r="Z2028" s="123"/>
      <c r="AA2028" s="123"/>
      <c r="AB2028" s="123"/>
      <c r="AC2028" s="123"/>
      <c r="AD2028" s="123"/>
      <c r="AE2028" s="123"/>
    </row>
    <row r="2029">
      <c r="A2029" s="130">
        <v>16341.0</v>
      </c>
      <c r="B2029" s="131" t="s">
        <v>6586</v>
      </c>
      <c r="C2029" s="141" t="b">
        <v>1</v>
      </c>
      <c r="D2029" s="133">
        <v>44434.0</v>
      </c>
      <c r="E2029" s="134" t="str">
        <f t="shared" si="55"/>
        <v>OPI RX</v>
      </c>
      <c r="F2029" s="128" t="str">
        <f t="shared" si="56"/>
        <v>#VALUE!</v>
      </c>
      <c r="G2029" s="128" t="str">
        <f t="shared" si="57"/>
        <v>#VALUE!</v>
      </c>
      <c r="H2029" s="128" t="str">
        <f t="shared" si="58"/>
        <v>#VALUE!</v>
      </c>
      <c r="I2029" s="128" t="str">
        <f t="shared" si="59"/>
        <v>#VALUE!</v>
      </c>
      <c r="J2029" s="128" t="str">
        <f t="shared" si="60"/>
        <v>#VALUE!</v>
      </c>
      <c r="K2029" s="128" t="str">
        <f t="shared" si="61"/>
        <v>#VALUE!</v>
      </c>
      <c r="L2029" s="128" t="str">
        <f t="shared" si="62"/>
        <v>#VALUE!</v>
      </c>
      <c r="M2029" s="128" t="str">
        <f t="shared" si="63"/>
        <v>#VALUE!</v>
      </c>
      <c r="N2029" s="128" t="str">
        <f t="shared" si="64"/>
        <v>#VALUE!</v>
      </c>
      <c r="O2029" s="128" t="str">
        <f t="shared" si="65"/>
        <v>#VALUE!</v>
      </c>
      <c r="P2029" s="135" t="str">
        <f t="shared" si="12"/>
        <v>OPIOIDS</v>
      </c>
      <c r="Q2029" s="2" t="b">
        <v>0</v>
      </c>
      <c r="R2029" s="4" t="str">
        <f t="shared" si="54"/>
        <v>LOW</v>
      </c>
      <c r="S2029" s="3"/>
      <c r="T2029" s="136">
        <f t="shared" si="66"/>
        <v>44434</v>
      </c>
      <c r="U2029" s="4" t="str">
        <f t="shared" si="15"/>
        <v>DUE COMM</v>
      </c>
      <c r="V2029" s="4" t="str">
        <f t="shared" si="16"/>
        <v> </v>
      </c>
      <c r="W2029" s="123"/>
      <c r="X2029" s="123"/>
      <c r="Y2029" s="123"/>
      <c r="Z2029" s="123"/>
      <c r="AA2029" s="123"/>
      <c r="AB2029" s="123"/>
      <c r="AC2029" s="123"/>
      <c r="AD2029" s="123"/>
      <c r="AE2029" s="123"/>
    </row>
    <row r="2030">
      <c r="A2030" s="130">
        <v>16344.0</v>
      </c>
      <c r="B2030" s="131" t="s">
        <v>6461</v>
      </c>
      <c r="C2030" s="141" t="b">
        <v>1</v>
      </c>
      <c r="D2030" s="133">
        <v>44427.0</v>
      </c>
      <c r="E2030" s="128" t="str">
        <f t="shared" si="55"/>
        <v>#VALUE!</v>
      </c>
      <c r="F2030" s="128" t="str">
        <f t="shared" si="56"/>
        <v>#VALUE!</v>
      </c>
      <c r="G2030" s="128" t="str">
        <f t="shared" si="57"/>
        <v>#VALUE!</v>
      </c>
      <c r="H2030" s="128" t="str">
        <f t="shared" si="58"/>
        <v>#VALUE!</v>
      </c>
      <c r="I2030" s="128" t="str">
        <f t="shared" si="59"/>
        <v>#VALUE!</v>
      </c>
      <c r="J2030" s="128" t="str">
        <f t="shared" si="60"/>
        <v>#VALUE!</v>
      </c>
      <c r="K2030" s="128" t="str">
        <f t="shared" si="61"/>
        <v>#VALUE!</v>
      </c>
      <c r="L2030" s="128" t="str">
        <f t="shared" si="62"/>
        <v>#VALUE!</v>
      </c>
      <c r="M2030" s="128" t="str">
        <f t="shared" si="63"/>
        <v>#VALUE!</v>
      </c>
      <c r="N2030" s="128" t="str">
        <f t="shared" si="64"/>
        <v>#VALUE!</v>
      </c>
      <c r="O2030" s="128" t="str">
        <f t="shared" si="65"/>
        <v>#VALUE!</v>
      </c>
      <c r="P2030" s="4" t="str">
        <f t="shared" si="12"/>
        <v>NO RX</v>
      </c>
      <c r="Q2030" s="4" t="b">
        <v>0</v>
      </c>
      <c r="R2030" s="4" t="str">
        <f t="shared" si="54"/>
        <v>LOW</v>
      </c>
      <c r="S2030" s="3"/>
      <c r="T2030" s="136">
        <f t="shared" si="66"/>
        <v>44427</v>
      </c>
      <c r="U2030" s="4" t="str">
        <f t="shared" si="15"/>
        <v>DUE COMM</v>
      </c>
      <c r="V2030" s="4" t="str">
        <f t="shared" si="16"/>
        <v> </v>
      </c>
      <c r="W2030" s="123"/>
      <c r="X2030" s="123"/>
      <c r="Y2030" s="123"/>
      <c r="Z2030" s="123"/>
      <c r="AA2030" s="123"/>
      <c r="AB2030" s="123"/>
      <c r="AC2030" s="123"/>
      <c r="AD2030" s="123"/>
      <c r="AE2030" s="123"/>
    </row>
    <row r="2031">
      <c r="A2031" s="130">
        <v>16345.0</v>
      </c>
      <c r="B2031" s="131" t="s">
        <v>6639</v>
      </c>
      <c r="C2031" s="141" t="b">
        <v>1</v>
      </c>
      <c r="D2031" s="133">
        <v>44434.0</v>
      </c>
      <c r="E2031" s="128" t="str">
        <f t="shared" si="55"/>
        <v>#VALUE!</v>
      </c>
      <c r="F2031" s="128" t="str">
        <f t="shared" si="56"/>
        <v>#VALUE!</v>
      </c>
      <c r="G2031" s="128" t="str">
        <f t="shared" si="57"/>
        <v>#VALUE!</v>
      </c>
      <c r="H2031" s="128" t="str">
        <f t="shared" si="58"/>
        <v>#VALUE!</v>
      </c>
      <c r="I2031" s="128" t="str">
        <f t="shared" si="59"/>
        <v>#VALUE!</v>
      </c>
      <c r="J2031" s="128" t="str">
        <f t="shared" si="60"/>
        <v>#VALUE!</v>
      </c>
      <c r="K2031" s="128" t="str">
        <f t="shared" si="61"/>
        <v>#VALUE!</v>
      </c>
      <c r="L2031" s="128" t="str">
        <f t="shared" si="62"/>
        <v>#VALUE!</v>
      </c>
      <c r="M2031" s="128" t="str">
        <f t="shared" si="63"/>
        <v>#VALUE!</v>
      </c>
      <c r="N2031" s="128" t="str">
        <f t="shared" si="64"/>
        <v>#VALUE!</v>
      </c>
      <c r="O2031" s="128" t="str">
        <f t="shared" si="65"/>
        <v>#VALUE!</v>
      </c>
      <c r="P2031" s="4" t="str">
        <f t="shared" si="12"/>
        <v>NO RX</v>
      </c>
      <c r="Q2031" s="4" t="b">
        <v>0</v>
      </c>
      <c r="R2031" s="4" t="str">
        <f t="shared" si="54"/>
        <v>LOW</v>
      </c>
      <c r="S2031" s="3"/>
      <c r="T2031" s="136">
        <f t="shared" si="66"/>
        <v>44434</v>
      </c>
      <c r="U2031" s="4" t="str">
        <f t="shared" si="15"/>
        <v>DUE COMM</v>
      </c>
      <c r="V2031" s="4" t="str">
        <f t="shared" si="16"/>
        <v> </v>
      </c>
      <c r="W2031" s="123"/>
      <c r="X2031" s="123"/>
      <c r="Y2031" s="123"/>
      <c r="Z2031" s="123"/>
      <c r="AA2031" s="123"/>
      <c r="AB2031" s="123"/>
      <c r="AC2031" s="123"/>
      <c r="AD2031" s="123"/>
      <c r="AE2031" s="123"/>
    </row>
    <row r="2032">
      <c r="A2032" s="130">
        <v>16346.0</v>
      </c>
      <c r="B2032" s="131" t="s">
        <v>6461</v>
      </c>
      <c r="C2032" s="141" t="b">
        <v>1</v>
      </c>
      <c r="D2032" s="133">
        <v>44477.0</v>
      </c>
      <c r="E2032" s="128" t="str">
        <f t="shared" si="55"/>
        <v>#VALUE!</v>
      </c>
      <c r="F2032" s="128" t="str">
        <f t="shared" si="56"/>
        <v>#VALUE!</v>
      </c>
      <c r="G2032" s="128" t="str">
        <f t="shared" si="57"/>
        <v>#VALUE!</v>
      </c>
      <c r="H2032" s="128" t="str">
        <f t="shared" si="58"/>
        <v>#VALUE!</v>
      </c>
      <c r="I2032" s="128" t="str">
        <f t="shared" si="59"/>
        <v>#VALUE!</v>
      </c>
      <c r="J2032" s="128" t="str">
        <f t="shared" si="60"/>
        <v>#VALUE!</v>
      </c>
      <c r="K2032" s="128" t="str">
        <f t="shared" si="61"/>
        <v>#VALUE!</v>
      </c>
      <c r="L2032" s="128" t="str">
        <f t="shared" si="62"/>
        <v>#VALUE!</v>
      </c>
      <c r="M2032" s="128" t="str">
        <f t="shared" si="63"/>
        <v>#VALUE!</v>
      </c>
      <c r="N2032" s="128" t="str">
        <f t="shared" si="64"/>
        <v>#VALUE!</v>
      </c>
      <c r="O2032" s="128" t="str">
        <f t="shared" si="65"/>
        <v>#VALUE!</v>
      </c>
      <c r="P2032" s="4" t="str">
        <f t="shared" si="12"/>
        <v>NO RX</v>
      </c>
      <c r="Q2032" s="4" t="b">
        <v>0</v>
      </c>
      <c r="R2032" s="4" t="str">
        <f t="shared" si="54"/>
        <v>LOW</v>
      </c>
      <c r="S2032" s="3">
        <v>44464.0</v>
      </c>
      <c r="T2032" s="136">
        <f t="shared" si="66"/>
        <v>44477</v>
      </c>
      <c r="U2032" s="4" t="str">
        <f t="shared" si="15"/>
        <v> </v>
      </c>
      <c r="V2032" s="4" t="str">
        <f t="shared" si="16"/>
        <v> </v>
      </c>
      <c r="W2032" s="123"/>
      <c r="X2032" s="123"/>
      <c r="Y2032" s="123"/>
      <c r="Z2032" s="123"/>
      <c r="AA2032" s="123"/>
      <c r="AB2032" s="123"/>
      <c r="AC2032" s="123"/>
      <c r="AD2032" s="123"/>
      <c r="AE2032" s="123"/>
    </row>
    <row r="2033">
      <c r="A2033" s="130">
        <v>16347.0</v>
      </c>
      <c r="B2033" s="55" t="s">
        <v>7070</v>
      </c>
      <c r="C2033" s="55" t="b">
        <v>1</v>
      </c>
      <c r="D2033" s="146">
        <v>44575.0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tr">
        <f t="shared" si="12"/>
        <v>NO RX</v>
      </c>
      <c r="Q2033" s="4" t="b">
        <v>0</v>
      </c>
      <c r="R2033" s="4" t="str">
        <f t="shared" si="54"/>
        <v>LOW</v>
      </c>
      <c r="S2033" s="147">
        <v>44531.0</v>
      </c>
      <c r="T2033" s="136">
        <f t="shared" si="66"/>
        <v>44575</v>
      </c>
      <c r="U2033" s="4" t="str">
        <f t="shared" si="15"/>
        <v> </v>
      </c>
      <c r="V2033" s="4" t="str">
        <f t="shared" si="16"/>
        <v> </v>
      </c>
      <c r="W2033" s="123"/>
      <c r="X2033" s="123"/>
      <c r="Y2033" s="123"/>
      <c r="Z2033" s="123"/>
      <c r="AA2033" s="123"/>
      <c r="AB2033" s="123"/>
      <c r="AC2033" s="123"/>
      <c r="AD2033" s="123"/>
      <c r="AE2033" s="123"/>
    </row>
    <row r="2034">
      <c r="A2034" s="130">
        <v>16348.0</v>
      </c>
      <c r="B2034" s="131" t="s">
        <v>6752</v>
      </c>
      <c r="C2034" s="141" t="b">
        <v>1</v>
      </c>
      <c r="D2034" s="133">
        <v>44565.0</v>
      </c>
      <c r="E2034" s="128" t="str">
        <f t="shared" ref="E2034:E2133" si="67">IF(SEARCH($E$1,$B2034)&gt;=1,"OPI RX","NO RX")</f>
        <v>#VALUE!</v>
      </c>
      <c r="F2034" s="134" t="str">
        <f t="shared" ref="F2034:F2133" si="68">IF(SEARCH($F$1,$B2034)&gt;=1,"OPI RX","NO RX")</f>
        <v>OPI RX</v>
      </c>
      <c r="G2034" s="128" t="str">
        <f t="shared" ref="G2034:G2133" si="69">IF(SEARCH($G$1,$B2034)&gt;=1,"OPI RX","NO RX")</f>
        <v>#VALUE!</v>
      </c>
      <c r="H2034" s="128" t="str">
        <f t="shared" ref="H2034:H2133" si="70">IF(SEARCH($H$1,$B2034)&gt;=1,"OPI RX","NO RX")</f>
        <v>#VALUE!</v>
      </c>
      <c r="I2034" s="128" t="str">
        <f t="shared" ref="I2034:I2133" si="71">IF(SEARCH($I$1,$B2034)&gt;=1,"OPI RX","NO RX")</f>
        <v>#VALUE!</v>
      </c>
      <c r="J2034" s="128" t="str">
        <f t="shared" ref="J2034:J2133" si="72">IF(SEARCH($J$1,$B2034)&gt;=1,"OPI RX","NO RX")</f>
        <v>#VALUE!</v>
      </c>
      <c r="K2034" s="128" t="str">
        <f t="shared" ref="K2034:K2133" si="73">IF(SEARCH($K$1,$B2034)&gt;=1,"OPI RX","NO RX")</f>
        <v>#VALUE!</v>
      </c>
      <c r="L2034" s="128" t="str">
        <f t="shared" ref="L2034:L2133" si="74">IF(SEARCH($L$1,$B2034)&gt;=1,"OPI RX","NO RX")</f>
        <v>#VALUE!</v>
      </c>
      <c r="M2034" s="128" t="str">
        <f t="shared" ref="M2034:M2133" si="75">IF(SEARCH($M$1,$B2034)&gt;=1,"OPI RX","NO RX")</f>
        <v>#VALUE!</v>
      </c>
      <c r="N2034" s="128" t="str">
        <f t="shared" ref="N2034:N2133" si="76">IF(SEARCH($N$1,$B2034)&gt;=1,"OPI RX","NO RX")</f>
        <v>#VALUE!</v>
      </c>
      <c r="O2034" s="128" t="str">
        <f t="shared" ref="O2034:O2133" si="77">IF(SEARCH($O$1,$B2034)&gt;=1,"OPI RX","NO RX")</f>
        <v>#VALUE!</v>
      </c>
      <c r="P2034" s="135" t="str">
        <f t="shared" si="12"/>
        <v>OPIOIDS</v>
      </c>
      <c r="Q2034" s="4" t="b">
        <v>1</v>
      </c>
      <c r="R2034" s="135" t="str">
        <f t="shared" si="54"/>
        <v>HIGH</v>
      </c>
      <c r="S2034" s="145">
        <v>44415.0</v>
      </c>
      <c r="T2034" s="136">
        <f t="shared" si="66"/>
        <v>44565</v>
      </c>
      <c r="U2034" s="4" t="str">
        <f t="shared" si="15"/>
        <v> </v>
      </c>
      <c r="V2034" s="4" t="str">
        <f t="shared" si="16"/>
        <v> </v>
      </c>
      <c r="W2034" s="123"/>
      <c r="X2034" s="123"/>
      <c r="Y2034" s="123"/>
      <c r="Z2034" s="123"/>
      <c r="AA2034" s="123"/>
      <c r="AB2034" s="123"/>
      <c r="AC2034" s="123"/>
      <c r="AD2034" s="123"/>
      <c r="AE2034" s="123"/>
    </row>
    <row r="2035">
      <c r="A2035" s="130">
        <v>16349.0</v>
      </c>
      <c r="B2035" s="131" t="s">
        <v>6483</v>
      </c>
      <c r="C2035" s="141" t="b">
        <v>1</v>
      </c>
      <c r="D2035" s="133">
        <v>44434.0</v>
      </c>
      <c r="E2035" s="128" t="str">
        <f t="shared" si="67"/>
        <v>#VALUE!</v>
      </c>
      <c r="F2035" s="128" t="str">
        <f t="shared" si="68"/>
        <v>#VALUE!</v>
      </c>
      <c r="G2035" s="128" t="str">
        <f t="shared" si="69"/>
        <v>#VALUE!</v>
      </c>
      <c r="H2035" s="128" t="str">
        <f t="shared" si="70"/>
        <v>#VALUE!</v>
      </c>
      <c r="I2035" s="128" t="str">
        <f t="shared" si="71"/>
        <v>#VALUE!</v>
      </c>
      <c r="J2035" s="128" t="str">
        <f t="shared" si="72"/>
        <v>#VALUE!</v>
      </c>
      <c r="K2035" s="128" t="str">
        <f t="shared" si="73"/>
        <v>#VALUE!</v>
      </c>
      <c r="L2035" s="128" t="str">
        <f t="shared" si="74"/>
        <v>#VALUE!</v>
      </c>
      <c r="M2035" s="128" t="str">
        <f t="shared" si="75"/>
        <v>#VALUE!</v>
      </c>
      <c r="N2035" s="128" t="str">
        <f t="shared" si="76"/>
        <v>#VALUE!</v>
      </c>
      <c r="O2035" s="128" t="str">
        <f t="shared" si="77"/>
        <v>#VALUE!</v>
      </c>
      <c r="P2035" s="4" t="str">
        <f t="shared" si="12"/>
        <v>NO RX</v>
      </c>
      <c r="Q2035" s="2" t="b">
        <v>0</v>
      </c>
      <c r="R2035" s="4" t="str">
        <f t="shared" si="54"/>
        <v>LOW</v>
      </c>
      <c r="S2035" s="3"/>
      <c r="T2035" s="136">
        <f t="shared" si="66"/>
        <v>44434</v>
      </c>
      <c r="U2035" s="4" t="str">
        <f t="shared" si="15"/>
        <v>DUE COMM</v>
      </c>
      <c r="V2035" s="4" t="str">
        <f t="shared" si="16"/>
        <v> </v>
      </c>
      <c r="W2035" s="123"/>
      <c r="X2035" s="123"/>
      <c r="Y2035" s="123"/>
      <c r="Z2035" s="123"/>
      <c r="AA2035" s="123"/>
      <c r="AB2035" s="123"/>
      <c r="AC2035" s="123"/>
      <c r="AD2035" s="123"/>
      <c r="AE2035" s="123"/>
    </row>
    <row r="2036">
      <c r="A2036" s="130">
        <v>16350.0</v>
      </c>
      <c r="B2036" s="131" t="s">
        <v>6483</v>
      </c>
      <c r="C2036" s="141" t="b">
        <v>1</v>
      </c>
      <c r="D2036" s="133">
        <v>44434.0</v>
      </c>
      <c r="E2036" s="128" t="str">
        <f t="shared" si="67"/>
        <v>#VALUE!</v>
      </c>
      <c r="F2036" s="128" t="str">
        <f t="shared" si="68"/>
        <v>#VALUE!</v>
      </c>
      <c r="G2036" s="128" t="str">
        <f t="shared" si="69"/>
        <v>#VALUE!</v>
      </c>
      <c r="H2036" s="128" t="str">
        <f t="shared" si="70"/>
        <v>#VALUE!</v>
      </c>
      <c r="I2036" s="128" t="str">
        <f t="shared" si="71"/>
        <v>#VALUE!</v>
      </c>
      <c r="J2036" s="128" t="str">
        <f t="shared" si="72"/>
        <v>#VALUE!</v>
      </c>
      <c r="K2036" s="128" t="str">
        <f t="shared" si="73"/>
        <v>#VALUE!</v>
      </c>
      <c r="L2036" s="128" t="str">
        <f t="shared" si="74"/>
        <v>#VALUE!</v>
      </c>
      <c r="M2036" s="128" t="str">
        <f t="shared" si="75"/>
        <v>#VALUE!</v>
      </c>
      <c r="N2036" s="128" t="str">
        <f t="shared" si="76"/>
        <v>#VALUE!</v>
      </c>
      <c r="O2036" s="128" t="str">
        <f t="shared" si="77"/>
        <v>#VALUE!</v>
      </c>
      <c r="P2036" s="4" t="str">
        <f t="shared" si="12"/>
        <v>NO RX</v>
      </c>
      <c r="Q2036" s="4" t="b">
        <v>0</v>
      </c>
      <c r="R2036" s="4" t="str">
        <f t="shared" si="54"/>
        <v>LOW</v>
      </c>
      <c r="S2036" s="3"/>
      <c r="T2036" s="136">
        <f t="shared" si="66"/>
        <v>44434</v>
      </c>
      <c r="U2036" s="4" t="str">
        <f t="shared" si="15"/>
        <v>DUE COMM</v>
      </c>
      <c r="V2036" s="4" t="str">
        <f t="shared" si="16"/>
        <v> </v>
      </c>
      <c r="W2036" s="123"/>
      <c r="X2036" s="123"/>
      <c r="Y2036" s="123"/>
      <c r="Z2036" s="123"/>
      <c r="AA2036" s="123"/>
      <c r="AB2036" s="123"/>
      <c r="AC2036" s="123"/>
      <c r="AD2036" s="123"/>
      <c r="AE2036" s="123"/>
    </row>
    <row r="2037">
      <c r="A2037" s="130">
        <v>16352.0</v>
      </c>
      <c r="B2037" s="131" t="s">
        <v>6461</v>
      </c>
      <c r="C2037" s="141" t="b">
        <v>1</v>
      </c>
      <c r="D2037" s="133">
        <v>44434.0</v>
      </c>
      <c r="E2037" s="128" t="str">
        <f t="shared" si="67"/>
        <v>#VALUE!</v>
      </c>
      <c r="F2037" s="128" t="str">
        <f t="shared" si="68"/>
        <v>#VALUE!</v>
      </c>
      <c r="G2037" s="128" t="str">
        <f t="shared" si="69"/>
        <v>#VALUE!</v>
      </c>
      <c r="H2037" s="128" t="str">
        <f t="shared" si="70"/>
        <v>#VALUE!</v>
      </c>
      <c r="I2037" s="128" t="str">
        <f t="shared" si="71"/>
        <v>#VALUE!</v>
      </c>
      <c r="J2037" s="128" t="str">
        <f t="shared" si="72"/>
        <v>#VALUE!</v>
      </c>
      <c r="K2037" s="128" t="str">
        <f t="shared" si="73"/>
        <v>#VALUE!</v>
      </c>
      <c r="L2037" s="128" t="str">
        <f t="shared" si="74"/>
        <v>#VALUE!</v>
      </c>
      <c r="M2037" s="128" t="str">
        <f t="shared" si="75"/>
        <v>#VALUE!</v>
      </c>
      <c r="N2037" s="128" t="str">
        <f t="shared" si="76"/>
        <v>#VALUE!</v>
      </c>
      <c r="O2037" s="128" t="str">
        <f t="shared" si="77"/>
        <v>#VALUE!</v>
      </c>
      <c r="P2037" s="4" t="str">
        <f t="shared" si="12"/>
        <v>NO RX</v>
      </c>
      <c r="Q2037" s="4" t="b">
        <v>0</v>
      </c>
      <c r="R2037" s="4" t="str">
        <f t="shared" si="54"/>
        <v>LOW</v>
      </c>
      <c r="S2037" s="3"/>
      <c r="T2037" s="136">
        <f t="shared" si="66"/>
        <v>44434</v>
      </c>
      <c r="U2037" s="4" t="str">
        <f t="shared" si="15"/>
        <v>DUE COMM</v>
      </c>
      <c r="V2037" s="4" t="str">
        <f t="shared" si="16"/>
        <v> </v>
      </c>
      <c r="W2037" s="123"/>
      <c r="X2037" s="123"/>
      <c r="Y2037" s="123"/>
      <c r="Z2037" s="123"/>
      <c r="AA2037" s="123"/>
      <c r="AB2037" s="123"/>
      <c r="AC2037" s="123"/>
      <c r="AD2037" s="123"/>
      <c r="AE2037" s="123"/>
    </row>
    <row r="2038">
      <c r="A2038" s="130">
        <v>16353.0</v>
      </c>
      <c r="B2038" s="134" t="s">
        <v>6461</v>
      </c>
      <c r="C2038" s="141" t="b">
        <v>1</v>
      </c>
      <c r="D2038" s="133">
        <v>44551.0</v>
      </c>
      <c r="E2038" s="128" t="str">
        <f t="shared" si="67"/>
        <v>#VALUE!</v>
      </c>
      <c r="F2038" s="128" t="str">
        <f t="shared" si="68"/>
        <v>#VALUE!</v>
      </c>
      <c r="G2038" s="128" t="str">
        <f t="shared" si="69"/>
        <v>#VALUE!</v>
      </c>
      <c r="H2038" s="128" t="str">
        <f t="shared" si="70"/>
        <v>#VALUE!</v>
      </c>
      <c r="I2038" s="128" t="str">
        <f t="shared" si="71"/>
        <v>#VALUE!</v>
      </c>
      <c r="J2038" s="128" t="str">
        <f t="shared" si="72"/>
        <v>#VALUE!</v>
      </c>
      <c r="K2038" s="128" t="str">
        <f t="shared" si="73"/>
        <v>#VALUE!</v>
      </c>
      <c r="L2038" s="128" t="str">
        <f t="shared" si="74"/>
        <v>#VALUE!</v>
      </c>
      <c r="M2038" s="128" t="str">
        <f t="shared" si="75"/>
        <v>#VALUE!</v>
      </c>
      <c r="N2038" s="128" t="str">
        <f t="shared" si="76"/>
        <v>#VALUE!</v>
      </c>
      <c r="O2038" s="128" t="str">
        <f t="shared" si="77"/>
        <v>#VALUE!</v>
      </c>
      <c r="P2038" s="4" t="str">
        <f t="shared" si="12"/>
        <v>NO RX</v>
      </c>
      <c r="Q2038" s="2" t="b">
        <v>0</v>
      </c>
      <c r="R2038" s="4" t="str">
        <f t="shared" si="54"/>
        <v>LOW</v>
      </c>
      <c r="S2038" s="3">
        <v>44524.0</v>
      </c>
      <c r="T2038" s="136">
        <f t="shared" si="66"/>
        <v>44551</v>
      </c>
      <c r="U2038" s="4" t="str">
        <f t="shared" si="15"/>
        <v> </v>
      </c>
      <c r="V2038" s="4" t="str">
        <f t="shared" si="16"/>
        <v> </v>
      </c>
      <c r="W2038" s="123"/>
      <c r="X2038" s="123"/>
      <c r="Y2038" s="123"/>
      <c r="Z2038" s="123"/>
      <c r="AA2038" s="123"/>
      <c r="AB2038" s="123"/>
      <c r="AC2038" s="123"/>
      <c r="AD2038" s="123"/>
      <c r="AE2038" s="123"/>
    </row>
    <row r="2039">
      <c r="A2039" s="130">
        <v>16355.0</v>
      </c>
      <c r="B2039" s="134" t="s">
        <v>6496</v>
      </c>
      <c r="C2039" s="141" t="b">
        <v>1</v>
      </c>
      <c r="D2039" s="133">
        <v>44537.0</v>
      </c>
      <c r="E2039" s="128" t="str">
        <f t="shared" si="67"/>
        <v>#VALUE!</v>
      </c>
      <c r="F2039" s="128" t="str">
        <f t="shared" si="68"/>
        <v>#VALUE!</v>
      </c>
      <c r="G2039" s="128" t="str">
        <f t="shared" si="69"/>
        <v>#VALUE!</v>
      </c>
      <c r="H2039" s="128" t="str">
        <f t="shared" si="70"/>
        <v>#VALUE!</v>
      </c>
      <c r="I2039" s="128" t="str">
        <f t="shared" si="71"/>
        <v>#VALUE!</v>
      </c>
      <c r="J2039" s="128" t="str">
        <f t="shared" si="72"/>
        <v>#VALUE!</v>
      </c>
      <c r="K2039" s="128" t="str">
        <f t="shared" si="73"/>
        <v>#VALUE!</v>
      </c>
      <c r="L2039" s="128" t="str">
        <f t="shared" si="74"/>
        <v>#VALUE!</v>
      </c>
      <c r="M2039" s="134" t="str">
        <f t="shared" si="75"/>
        <v>OPI RX</v>
      </c>
      <c r="N2039" s="128" t="str">
        <f t="shared" si="76"/>
        <v>#VALUE!</v>
      </c>
      <c r="O2039" s="128" t="str">
        <f t="shared" si="77"/>
        <v>#VALUE!</v>
      </c>
      <c r="P2039" s="135" t="str">
        <f t="shared" si="12"/>
        <v>OPIOIDS</v>
      </c>
      <c r="Q2039" s="4" t="b">
        <v>0</v>
      </c>
      <c r="R2039" s="4" t="str">
        <f t="shared" si="54"/>
        <v>LOW</v>
      </c>
      <c r="S2039" s="3">
        <v>44508.0</v>
      </c>
      <c r="T2039" s="136">
        <f t="shared" si="66"/>
        <v>44537</v>
      </c>
      <c r="U2039" s="4" t="str">
        <f t="shared" si="15"/>
        <v> </v>
      </c>
      <c r="V2039" s="4" t="str">
        <f t="shared" si="16"/>
        <v> </v>
      </c>
      <c r="W2039" s="123"/>
      <c r="X2039" s="123"/>
      <c r="Y2039" s="123"/>
      <c r="Z2039" s="123"/>
      <c r="AA2039" s="123"/>
      <c r="AB2039" s="123"/>
      <c r="AC2039" s="123"/>
      <c r="AD2039" s="123"/>
      <c r="AE2039" s="123"/>
    </row>
    <row r="2040">
      <c r="A2040" s="130">
        <v>16358.0</v>
      </c>
      <c r="B2040" s="131" t="s">
        <v>6486</v>
      </c>
      <c r="C2040" s="141" t="b">
        <v>1</v>
      </c>
      <c r="D2040" s="133">
        <v>44503.0</v>
      </c>
      <c r="E2040" s="128" t="str">
        <f t="shared" si="67"/>
        <v>#VALUE!</v>
      </c>
      <c r="F2040" s="128" t="str">
        <f t="shared" si="68"/>
        <v>#VALUE!</v>
      </c>
      <c r="G2040" s="128" t="str">
        <f t="shared" si="69"/>
        <v>#VALUE!</v>
      </c>
      <c r="H2040" s="128" t="str">
        <f t="shared" si="70"/>
        <v>#VALUE!</v>
      </c>
      <c r="I2040" s="128" t="str">
        <f t="shared" si="71"/>
        <v>#VALUE!</v>
      </c>
      <c r="J2040" s="128" t="str">
        <f t="shared" si="72"/>
        <v>#VALUE!</v>
      </c>
      <c r="K2040" s="128" t="str">
        <f t="shared" si="73"/>
        <v>#VALUE!</v>
      </c>
      <c r="L2040" s="128" t="str">
        <f t="shared" si="74"/>
        <v>#VALUE!</v>
      </c>
      <c r="M2040" s="134" t="str">
        <f t="shared" si="75"/>
        <v>OPI RX</v>
      </c>
      <c r="N2040" s="128" t="str">
        <f t="shared" si="76"/>
        <v>#VALUE!</v>
      </c>
      <c r="O2040" s="128" t="str">
        <f t="shared" si="77"/>
        <v>#VALUE!</v>
      </c>
      <c r="P2040" s="135" t="str">
        <f t="shared" si="12"/>
        <v>OPIOIDS</v>
      </c>
      <c r="Q2040" s="2" t="b">
        <v>0</v>
      </c>
      <c r="R2040" s="4" t="str">
        <f t="shared" si="54"/>
        <v>LOW</v>
      </c>
      <c r="S2040" s="3">
        <v>44488.0</v>
      </c>
      <c r="T2040" s="136">
        <f t="shared" si="66"/>
        <v>44503</v>
      </c>
      <c r="U2040" s="4" t="str">
        <f t="shared" si="15"/>
        <v> </v>
      </c>
      <c r="V2040" s="4" t="str">
        <f t="shared" si="16"/>
        <v> </v>
      </c>
      <c r="W2040" s="123"/>
      <c r="X2040" s="123"/>
      <c r="Y2040" s="123"/>
      <c r="Z2040" s="123"/>
      <c r="AA2040" s="123"/>
      <c r="AB2040" s="123"/>
      <c r="AC2040" s="123"/>
      <c r="AD2040" s="123"/>
      <c r="AE2040" s="123"/>
    </row>
    <row r="2041">
      <c r="A2041" s="130">
        <v>16363.0</v>
      </c>
      <c r="B2041" s="131" t="s">
        <v>6512</v>
      </c>
      <c r="C2041" s="141" t="b">
        <v>1</v>
      </c>
      <c r="D2041" s="133">
        <v>44405.0</v>
      </c>
      <c r="E2041" s="128" t="str">
        <f t="shared" si="67"/>
        <v>#VALUE!</v>
      </c>
      <c r="F2041" s="128" t="str">
        <f t="shared" si="68"/>
        <v>#VALUE!</v>
      </c>
      <c r="G2041" s="128" t="str">
        <f t="shared" si="69"/>
        <v>#VALUE!</v>
      </c>
      <c r="H2041" s="128" t="str">
        <f t="shared" si="70"/>
        <v>#VALUE!</v>
      </c>
      <c r="I2041" s="128" t="str">
        <f t="shared" si="71"/>
        <v>#VALUE!</v>
      </c>
      <c r="J2041" s="128" t="str">
        <f t="shared" si="72"/>
        <v>#VALUE!</v>
      </c>
      <c r="K2041" s="128" t="str">
        <f t="shared" si="73"/>
        <v>#VALUE!</v>
      </c>
      <c r="L2041" s="128" t="str">
        <f t="shared" si="74"/>
        <v>#VALUE!</v>
      </c>
      <c r="M2041" s="134" t="str">
        <f t="shared" si="75"/>
        <v>OPI RX</v>
      </c>
      <c r="N2041" s="128" t="str">
        <f t="shared" si="76"/>
        <v>#VALUE!</v>
      </c>
      <c r="O2041" s="128" t="str">
        <f t="shared" si="77"/>
        <v>#VALUE!</v>
      </c>
      <c r="P2041" s="135" t="str">
        <f t="shared" si="12"/>
        <v>OPIOIDS</v>
      </c>
      <c r="Q2041" s="4" t="b">
        <v>0</v>
      </c>
      <c r="R2041" s="4" t="str">
        <f t="shared" si="54"/>
        <v>LOW</v>
      </c>
      <c r="S2041" s="3"/>
      <c r="T2041" s="136">
        <f t="shared" si="66"/>
        <v>44405</v>
      </c>
      <c r="U2041" s="4" t="str">
        <f t="shared" si="15"/>
        <v>DUE COMM</v>
      </c>
      <c r="V2041" s="4" t="str">
        <f t="shared" si="16"/>
        <v> </v>
      </c>
      <c r="W2041" s="123"/>
      <c r="X2041" s="123"/>
      <c r="Y2041" s="123"/>
      <c r="Z2041" s="123"/>
      <c r="AA2041" s="123"/>
      <c r="AB2041" s="123"/>
      <c r="AC2041" s="123"/>
      <c r="AD2041" s="123"/>
      <c r="AE2041" s="123"/>
    </row>
    <row r="2042">
      <c r="A2042" s="130">
        <v>16365.0</v>
      </c>
      <c r="B2042" s="131" t="s">
        <v>6461</v>
      </c>
      <c r="C2042" s="141" t="b">
        <v>1</v>
      </c>
      <c r="D2042" s="133">
        <v>44452.0</v>
      </c>
      <c r="E2042" s="128" t="str">
        <f t="shared" si="67"/>
        <v>#VALUE!</v>
      </c>
      <c r="F2042" s="128" t="str">
        <f t="shared" si="68"/>
        <v>#VALUE!</v>
      </c>
      <c r="G2042" s="128" t="str">
        <f t="shared" si="69"/>
        <v>#VALUE!</v>
      </c>
      <c r="H2042" s="128" t="str">
        <f t="shared" si="70"/>
        <v>#VALUE!</v>
      </c>
      <c r="I2042" s="128" t="str">
        <f t="shared" si="71"/>
        <v>#VALUE!</v>
      </c>
      <c r="J2042" s="128" t="str">
        <f t="shared" si="72"/>
        <v>#VALUE!</v>
      </c>
      <c r="K2042" s="128" t="str">
        <f t="shared" si="73"/>
        <v>#VALUE!</v>
      </c>
      <c r="L2042" s="128" t="str">
        <f t="shared" si="74"/>
        <v>#VALUE!</v>
      </c>
      <c r="M2042" s="128" t="str">
        <f t="shared" si="75"/>
        <v>#VALUE!</v>
      </c>
      <c r="N2042" s="128" t="str">
        <f t="shared" si="76"/>
        <v>#VALUE!</v>
      </c>
      <c r="O2042" s="128" t="str">
        <f t="shared" si="77"/>
        <v>#VALUE!</v>
      </c>
      <c r="P2042" s="4" t="str">
        <f t="shared" si="12"/>
        <v>NO RX</v>
      </c>
      <c r="Q2042" s="4" t="b">
        <v>0</v>
      </c>
      <c r="R2042" s="4" t="str">
        <f t="shared" si="54"/>
        <v>LOW</v>
      </c>
      <c r="S2042" s="3"/>
      <c r="T2042" s="136">
        <f t="shared" si="66"/>
        <v>44452</v>
      </c>
      <c r="U2042" s="4" t="str">
        <f t="shared" si="15"/>
        <v>DUE COMM</v>
      </c>
      <c r="V2042" s="4" t="str">
        <f t="shared" si="16"/>
        <v> </v>
      </c>
      <c r="W2042" s="123"/>
      <c r="X2042" s="123"/>
      <c r="Y2042" s="123"/>
      <c r="Z2042" s="123"/>
      <c r="AA2042" s="123"/>
      <c r="AB2042" s="123"/>
      <c r="AC2042" s="123"/>
      <c r="AD2042" s="123"/>
      <c r="AE2042" s="123"/>
    </row>
    <row r="2043">
      <c r="A2043" s="130">
        <v>16368.0</v>
      </c>
      <c r="B2043" s="131" t="s">
        <v>6461</v>
      </c>
      <c r="C2043" s="141" t="b">
        <v>1</v>
      </c>
      <c r="D2043" s="133">
        <v>44434.0</v>
      </c>
      <c r="E2043" s="128" t="str">
        <f t="shared" si="67"/>
        <v>#VALUE!</v>
      </c>
      <c r="F2043" s="128" t="str">
        <f t="shared" si="68"/>
        <v>#VALUE!</v>
      </c>
      <c r="G2043" s="128" t="str">
        <f t="shared" si="69"/>
        <v>#VALUE!</v>
      </c>
      <c r="H2043" s="128" t="str">
        <f t="shared" si="70"/>
        <v>#VALUE!</v>
      </c>
      <c r="I2043" s="128" t="str">
        <f t="shared" si="71"/>
        <v>#VALUE!</v>
      </c>
      <c r="J2043" s="128" t="str">
        <f t="shared" si="72"/>
        <v>#VALUE!</v>
      </c>
      <c r="K2043" s="128" t="str">
        <f t="shared" si="73"/>
        <v>#VALUE!</v>
      </c>
      <c r="L2043" s="128" t="str">
        <f t="shared" si="74"/>
        <v>#VALUE!</v>
      </c>
      <c r="M2043" s="128" t="str">
        <f t="shared" si="75"/>
        <v>#VALUE!</v>
      </c>
      <c r="N2043" s="128" t="str">
        <f t="shared" si="76"/>
        <v>#VALUE!</v>
      </c>
      <c r="O2043" s="128" t="str">
        <f t="shared" si="77"/>
        <v>#VALUE!</v>
      </c>
      <c r="P2043" s="4" t="str">
        <f t="shared" si="12"/>
        <v>NO RX</v>
      </c>
      <c r="Q2043" s="4" t="b">
        <v>0</v>
      </c>
      <c r="R2043" s="4" t="str">
        <f t="shared" si="54"/>
        <v>LOW</v>
      </c>
      <c r="S2043" s="3"/>
      <c r="T2043" s="136">
        <f t="shared" si="66"/>
        <v>44434</v>
      </c>
      <c r="U2043" s="4" t="str">
        <f t="shared" si="15"/>
        <v>DUE COMM</v>
      </c>
      <c r="V2043" s="4" t="str">
        <f t="shared" si="16"/>
        <v> </v>
      </c>
      <c r="W2043" s="123"/>
      <c r="X2043" s="123"/>
      <c r="Y2043" s="123"/>
      <c r="Z2043" s="123"/>
      <c r="AA2043" s="123"/>
      <c r="AB2043" s="123"/>
      <c r="AC2043" s="123"/>
      <c r="AD2043" s="123"/>
      <c r="AE2043" s="123"/>
    </row>
    <row r="2044">
      <c r="A2044" s="130">
        <v>16370.0</v>
      </c>
      <c r="B2044" s="131" t="s">
        <v>6461</v>
      </c>
      <c r="C2044" s="141" t="b">
        <v>1</v>
      </c>
      <c r="D2044" s="133">
        <v>44405.0</v>
      </c>
      <c r="E2044" s="128" t="str">
        <f t="shared" si="67"/>
        <v>#VALUE!</v>
      </c>
      <c r="F2044" s="128" t="str">
        <f t="shared" si="68"/>
        <v>#VALUE!</v>
      </c>
      <c r="G2044" s="128" t="str">
        <f t="shared" si="69"/>
        <v>#VALUE!</v>
      </c>
      <c r="H2044" s="128" t="str">
        <f t="shared" si="70"/>
        <v>#VALUE!</v>
      </c>
      <c r="I2044" s="128" t="str">
        <f t="shared" si="71"/>
        <v>#VALUE!</v>
      </c>
      <c r="J2044" s="128" t="str">
        <f t="shared" si="72"/>
        <v>#VALUE!</v>
      </c>
      <c r="K2044" s="128" t="str">
        <f t="shared" si="73"/>
        <v>#VALUE!</v>
      </c>
      <c r="L2044" s="128" t="str">
        <f t="shared" si="74"/>
        <v>#VALUE!</v>
      </c>
      <c r="M2044" s="128" t="str">
        <f t="shared" si="75"/>
        <v>#VALUE!</v>
      </c>
      <c r="N2044" s="128" t="str">
        <f t="shared" si="76"/>
        <v>#VALUE!</v>
      </c>
      <c r="O2044" s="128" t="str">
        <f t="shared" si="77"/>
        <v>#VALUE!</v>
      </c>
      <c r="P2044" s="4" t="str">
        <f t="shared" si="12"/>
        <v>NO RX</v>
      </c>
      <c r="Q2044" s="2" t="b">
        <v>0</v>
      </c>
      <c r="R2044" s="4" t="str">
        <f t="shared" si="54"/>
        <v>LOW</v>
      </c>
      <c r="S2044" s="3"/>
      <c r="T2044" s="136">
        <f t="shared" si="66"/>
        <v>44405</v>
      </c>
      <c r="U2044" s="4" t="str">
        <f t="shared" si="15"/>
        <v>DUE COMM</v>
      </c>
      <c r="V2044" s="4" t="str">
        <f t="shared" si="16"/>
        <v> </v>
      </c>
      <c r="W2044" s="123"/>
      <c r="X2044" s="123"/>
      <c r="Y2044" s="123"/>
      <c r="Z2044" s="123"/>
      <c r="AA2044" s="123"/>
      <c r="AB2044" s="123"/>
      <c r="AC2044" s="123"/>
      <c r="AD2044" s="123"/>
      <c r="AE2044" s="123"/>
    </row>
    <row r="2045">
      <c r="A2045" s="130">
        <v>16371.0</v>
      </c>
      <c r="B2045" s="134" t="s">
        <v>6461</v>
      </c>
      <c r="C2045" s="141" t="b">
        <v>1</v>
      </c>
      <c r="D2045" s="133">
        <v>44420.0</v>
      </c>
      <c r="E2045" s="128" t="str">
        <f t="shared" si="67"/>
        <v>#VALUE!</v>
      </c>
      <c r="F2045" s="128" t="str">
        <f t="shared" si="68"/>
        <v>#VALUE!</v>
      </c>
      <c r="G2045" s="128" t="str">
        <f t="shared" si="69"/>
        <v>#VALUE!</v>
      </c>
      <c r="H2045" s="128" t="str">
        <f t="shared" si="70"/>
        <v>#VALUE!</v>
      </c>
      <c r="I2045" s="128" t="str">
        <f t="shared" si="71"/>
        <v>#VALUE!</v>
      </c>
      <c r="J2045" s="128" t="str">
        <f t="shared" si="72"/>
        <v>#VALUE!</v>
      </c>
      <c r="K2045" s="128" t="str">
        <f t="shared" si="73"/>
        <v>#VALUE!</v>
      </c>
      <c r="L2045" s="128" t="str">
        <f t="shared" si="74"/>
        <v>#VALUE!</v>
      </c>
      <c r="M2045" s="128" t="str">
        <f t="shared" si="75"/>
        <v>#VALUE!</v>
      </c>
      <c r="N2045" s="128" t="str">
        <f t="shared" si="76"/>
        <v>#VALUE!</v>
      </c>
      <c r="O2045" s="128" t="str">
        <f t="shared" si="77"/>
        <v>#VALUE!</v>
      </c>
      <c r="P2045" s="4" t="str">
        <f t="shared" si="12"/>
        <v>NO RX</v>
      </c>
      <c r="Q2045" s="4" t="b">
        <v>0</v>
      </c>
      <c r="R2045" s="4" t="str">
        <f t="shared" si="54"/>
        <v>LOW</v>
      </c>
      <c r="S2045" s="3"/>
      <c r="T2045" s="136">
        <f t="shared" si="66"/>
        <v>44420</v>
      </c>
      <c r="U2045" s="4" t="str">
        <f t="shared" si="15"/>
        <v>DUE COMM</v>
      </c>
      <c r="V2045" s="4" t="str">
        <f t="shared" si="16"/>
        <v> </v>
      </c>
      <c r="W2045" s="123"/>
      <c r="X2045" s="123"/>
      <c r="Y2045" s="123"/>
      <c r="Z2045" s="123"/>
      <c r="AA2045" s="123"/>
      <c r="AB2045" s="123"/>
      <c r="AC2045" s="123"/>
      <c r="AD2045" s="123"/>
      <c r="AE2045" s="123"/>
    </row>
    <row r="2046">
      <c r="A2046" s="130">
        <v>16372.0</v>
      </c>
      <c r="B2046" s="131" t="s">
        <v>6461</v>
      </c>
      <c r="C2046" s="141" t="b">
        <v>1</v>
      </c>
      <c r="D2046" s="133">
        <v>44454.0</v>
      </c>
      <c r="E2046" s="128" t="str">
        <f t="shared" si="67"/>
        <v>#VALUE!</v>
      </c>
      <c r="F2046" s="128" t="str">
        <f t="shared" si="68"/>
        <v>#VALUE!</v>
      </c>
      <c r="G2046" s="128" t="str">
        <f t="shared" si="69"/>
        <v>#VALUE!</v>
      </c>
      <c r="H2046" s="128" t="str">
        <f t="shared" si="70"/>
        <v>#VALUE!</v>
      </c>
      <c r="I2046" s="128" t="str">
        <f t="shared" si="71"/>
        <v>#VALUE!</v>
      </c>
      <c r="J2046" s="128" t="str">
        <f t="shared" si="72"/>
        <v>#VALUE!</v>
      </c>
      <c r="K2046" s="128" t="str">
        <f t="shared" si="73"/>
        <v>#VALUE!</v>
      </c>
      <c r="L2046" s="128" t="str">
        <f t="shared" si="74"/>
        <v>#VALUE!</v>
      </c>
      <c r="M2046" s="128" t="str">
        <f t="shared" si="75"/>
        <v>#VALUE!</v>
      </c>
      <c r="N2046" s="128" t="str">
        <f t="shared" si="76"/>
        <v>#VALUE!</v>
      </c>
      <c r="O2046" s="128" t="str">
        <f t="shared" si="77"/>
        <v>#VALUE!</v>
      </c>
      <c r="P2046" s="4" t="str">
        <f t="shared" si="12"/>
        <v>NO RX</v>
      </c>
      <c r="Q2046" s="2" t="b">
        <v>0</v>
      </c>
      <c r="R2046" s="4" t="str">
        <f t="shared" si="54"/>
        <v>LOW</v>
      </c>
      <c r="S2046" s="3"/>
      <c r="T2046" s="136">
        <f t="shared" si="66"/>
        <v>44454</v>
      </c>
      <c r="U2046" s="4" t="str">
        <f t="shared" si="15"/>
        <v>DUE COMM</v>
      </c>
      <c r="V2046" s="4" t="str">
        <f t="shared" si="16"/>
        <v> </v>
      </c>
      <c r="W2046" s="123"/>
      <c r="X2046" s="123"/>
      <c r="Y2046" s="123"/>
      <c r="Z2046" s="123"/>
      <c r="AA2046" s="123"/>
      <c r="AB2046" s="123"/>
      <c r="AC2046" s="123"/>
      <c r="AD2046" s="123"/>
      <c r="AE2046" s="123"/>
    </row>
    <row r="2047">
      <c r="A2047" s="130">
        <v>16376.0</v>
      </c>
      <c r="B2047" s="134" t="s">
        <v>6466</v>
      </c>
      <c r="C2047" s="141" t="b">
        <v>1</v>
      </c>
      <c r="D2047" s="133">
        <v>44510.0</v>
      </c>
      <c r="E2047" s="128" t="str">
        <f t="shared" si="67"/>
        <v>#VALUE!</v>
      </c>
      <c r="F2047" s="128" t="str">
        <f t="shared" si="68"/>
        <v>#VALUE!</v>
      </c>
      <c r="G2047" s="134" t="str">
        <f t="shared" si="69"/>
        <v>OPI RX</v>
      </c>
      <c r="H2047" s="128" t="str">
        <f t="shared" si="70"/>
        <v>#VALUE!</v>
      </c>
      <c r="I2047" s="128" t="str">
        <f t="shared" si="71"/>
        <v>#VALUE!</v>
      </c>
      <c r="J2047" s="128" t="str">
        <f t="shared" si="72"/>
        <v>#VALUE!</v>
      </c>
      <c r="K2047" s="128" t="str">
        <f t="shared" si="73"/>
        <v>#VALUE!</v>
      </c>
      <c r="L2047" s="128" t="str">
        <f t="shared" si="74"/>
        <v>#VALUE!</v>
      </c>
      <c r="M2047" s="128" t="str">
        <f t="shared" si="75"/>
        <v>#VALUE!</v>
      </c>
      <c r="N2047" s="128" t="str">
        <f t="shared" si="76"/>
        <v>#VALUE!</v>
      </c>
      <c r="O2047" s="128" t="str">
        <f t="shared" si="77"/>
        <v>#VALUE!</v>
      </c>
      <c r="P2047" s="135" t="str">
        <f t="shared" si="12"/>
        <v>OPIOIDS</v>
      </c>
      <c r="Q2047" s="2" t="b">
        <v>0</v>
      </c>
      <c r="R2047" s="4" t="str">
        <f t="shared" si="54"/>
        <v>LOW</v>
      </c>
      <c r="S2047" s="3">
        <v>44406.0</v>
      </c>
      <c r="T2047" s="136">
        <f t="shared" si="66"/>
        <v>44510</v>
      </c>
      <c r="U2047" s="4" t="str">
        <f t="shared" si="15"/>
        <v> </v>
      </c>
      <c r="V2047" s="4" t="str">
        <f t="shared" si="16"/>
        <v> </v>
      </c>
      <c r="W2047" s="123"/>
      <c r="X2047" s="123"/>
      <c r="Y2047" s="123"/>
      <c r="Z2047" s="123"/>
      <c r="AA2047" s="123"/>
      <c r="AB2047" s="123"/>
      <c r="AC2047" s="123"/>
      <c r="AD2047" s="123"/>
      <c r="AE2047" s="123"/>
    </row>
    <row r="2048">
      <c r="A2048" s="130">
        <v>16379.0</v>
      </c>
      <c r="B2048" s="131" t="s">
        <v>6461</v>
      </c>
      <c r="C2048" s="131" t="b">
        <v>1</v>
      </c>
      <c r="D2048" s="133">
        <v>44496.0</v>
      </c>
      <c r="E2048" s="128" t="str">
        <f t="shared" si="67"/>
        <v>#VALUE!</v>
      </c>
      <c r="F2048" s="128" t="str">
        <f t="shared" si="68"/>
        <v>#VALUE!</v>
      </c>
      <c r="G2048" s="128" t="str">
        <f t="shared" si="69"/>
        <v>#VALUE!</v>
      </c>
      <c r="H2048" s="128" t="str">
        <f t="shared" si="70"/>
        <v>#VALUE!</v>
      </c>
      <c r="I2048" s="128" t="str">
        <f t="shared" si="71"/>
        <v>#VALUE!</v>
      </c>
      <c r="J2048" s="128" t="str">
        <f t="shared" si="72"/>
        <v>#VALUE!</v>
      </c>
      <c r="K2048" s="128" t="str">
        <f t="shared" si="73"/>
        <v>#VALUE!</v>
      </c>
      <c r="L2048" s="128" t="str">
        <f t="shared" si="74"/>
        <v>#VALUE!</v>
      </c>
      <c r="M2048" s="128" t="str">
        <f t="shared" si="75"/>
        <v>#VALUE!</v>
      </c>
      <c r="N2048" s="128" t="str">
        <f t="shared" si="76"/>
        <v>#VALUE!</v>
      </c>
      <c r="O2048" s="128" t="str">
        <f t="shared" si="77"/>
        <v>#VALUE!</v>
      </c>
      <c r="P2048" s="4" t="str">
        <f t="shared" si="12"/>
        <v>NO RX</v>
      </c>
      <c r="Q2048" s="2" t="b">
        <v>0</v>
      </c>
      <c r="R2048" s="4" t="str">
        <f t="shared" si="54"/>
        <v>LOW</v>
      </c>
      <c r="S2048" s="3">
        <v>44480.0</v>
      </c>
      <c r="T2048" s="136">
        <f t="shared" si="66"/>
        <v>44496</v>
      </c>
      <c r="U2048" s="4" t="str">
        <f t="shared" si="15"/>
        <v> </v>
      </c>
      <c r="V2048" s="4" t="str">
        <f t="shared" si="16"/>
        <v> </v>
      </c>
      <c r="W2048" s="123"/>
      <c r="X2048" s="123"/>
      <c r="Y2048" s="123"/>
      <c r="Z2048" s="123"/>
      <c r="AA2048" s="123"/>
      <c r="AB2048" s="123"/>
      <c r="AC2048" s="123"/>
      <c r="AD2048" s="123"/>
      <c r="AE2048" s="123"/>
    </row>
    <row r="2049">
      <c r="A2049" s="130">
        <v>16384.0</v>
      </c>
      <c r="B2049" s="131" t="s">
        <v>6463</v>
      </c>
      <c r="C2049" s="141" t="b">
        <v>1</v>
      </c>
      <c r="D2049" s="133">
        <v>44539.0</v>
      </c>
      <c r="E2049" s="128" t="str">
        <f t="shared" si="67"/>
        <v>#VALUE!</v>
      </c>
      <c r="F2049" s="134" t="str">
        <f t="shared" si="68"/>
        <v>OPI RX</v>
      </c>
      <c r="G2049" s="128" t="str">
        <f t="shared" si="69"/>
        <v>#VALUE!</v>
      </c>
      <c r="H2049" s="128" t="str">
        <f t="shared" si="70"/>
        <v>#VALUE!</v>
      </c>
      <c r="I2049" s="128" t="str">
        <f t="shared" si="71"/>
        <v>#VALUE!</v>
      </c>
      <c r="J2049" s="128" t="str">
        <f t="shared" si="72"/>
        <v>#VALUE!</v>
      </c>
      <c r="K2049" s="128" t="str">
        <f t="shared" si="73"/>
        <v>#VALUE!</v>
      </c>
      <c r="L2049" s="128" t="str">
        <f t="shared" si="74"/>
        <v>#VALUE!</v>
      </c>
      <c r="M2049" s="128" t="str">
        <f t="shared" si="75"/>
        <v>#VALUE!</v>
      </c>
      <c r="N2049" s="128" t="str">
        <f t="shared" si="76"/>
        <v>#VALUE!</v>
      </c>
      <c r="O2049" s="128" t="str">
        <f t="shared" si="77"/>
        <v>#VALUE!</v>
      </c>
      <c r="P2049" s="135" t="str">
        <f t="shared" si="12"/>
        <v>OPIOIDS</v>
      </c>
      <c r="Q2049" s="2" t="b">
        <v>0</v>
      </c>
      <c r="R2049" s="4" t="str">
        <f t="shared" si="54"/>
        <v>LOW</v>
      </c>
      <c r="S2049" s="3">
        <v>44398.0</v>
      </c>
      <c r="T2049" s="136">
        <f t="shared" si="66"/>
        <v>44539</v>
      </c>
      <c r="U2049" s="4" t="str">
        <f t="shared" si="15"/>
        <v> </v>
      </c>
      <c r="V2049" s="4" t="str">
        <f t="shared" si="16"/>
        <v> </v>
      </c>
      <c r="W2049" s="123"/>
      <c r="X2049" s="123"/>
      <c r="Y2049" s="123"/>
      <c r="Z2049" s="123"/>
      <c r="AA2049" s="123"/>
      <c r="AB2049" s="123"/>
      <c r="AC2049" s="123"/>
      <c r="AD2049" s="123"/>
      <c r="AE2049" s="123"/>
    </row>
    <row r="2050">
      <c r="A2050" s="130">
        <v>16388.0</v>
      </c>
      <c r="B2050" s="131" t="s">
        <v>7071</v>
      </c>
      <c r="C2050" s="141" t="b">
        <v>1</v>
      </c>
      <c r="D2050" s="133">
        <v>44466.0</v>
      </c>
      <c r="E2050" s="134" t="str">
        <f t="shared" si="67"/>
        <v>OPI RX</v>
      </c>
      <c r="F2050" s="128" t="str">
        <f t="shared" si="68"/>
        <v>#VALUE!</v>
      </c>
      <c r="G2050" s="128" t="str">
        <f t="shared" si="69"/>
        <v>#VALUE!</v>
      </c>
      <c r="H2050" s="128" t="str">
        <f t="shared" si="70"/>
        <v>#VALUE!</v>
      </c>
      <c r="I2050" s="128" t="str">
        <f t="shared" si="71"/>
        <v>#VALUE!</v>
      </c>
      <c r="J2050" s="128" t="str">
        <f t="shared" si="72"/>
        <v>#VALUE!</v>
      </c>
      <c r="K2050" s="128" t="str">
        <f t="shared" si="73"/>
        <v>#VALUE!</v>
      </c>
      <c r="L2050" s="128" t="str">
        <f t="shared" si="74"/>
        <v>#VALUE!</v>
      </c>
      <c r="M2050" s="128" t="str">
        <f t="shared" si="75"/>
        <v>#VALUE!</v>
      </c>
      <c r="N2050" s="128" t="str">
        <f t="shared" si="76"/>
        <v>#VALUE!</v>
      </c>
      <c r="O2050" s="128" t="str">
        <f t="shared" si="77"/>
        <v>#VALUE!</v>
      </c>
      <c r="P2050" s="135" t="str">
        <f t="shared" si="12"/>
        <v>OPIOIDS</v>
      </c>
      <c r="Q2050" s="4" t="b">
        <v>0</v>
      </c>
      <c r="R2050" s="4" t="str">
        <f t="shared" si="54"/>
        <v>LOW</v>
      </c>
      <c r="S2050" s="3"/>
      <c r="T2050" s="136">
        <f t="shared" si="66"/>
        <v>44466</v>
      </c>
      <c r="U2050" s="4" t="str">
        <f t="shared" si="15"/>
        <v>DUE COMM</v>
      </c>
      <c r="V2050" s="4" t="str">
        <f t="shared" si="16"/>
        <v> </v>
      </c>
      <c r="W2050" s="123"/>
      <c r="X2050" s="123"/>
      <c r="Y2050" s="123"/>
      <c r="Z2050" s="123"/>
      <c r="AA2050" s="123"/>
      <c r="AB2050" s="123"/>
      <c r="AC2050" s="123"/>
      <c r="AD2050" s="123"/>
      <c r="AE2050" s="123"/>
    </row>
    <row r="2051">
      <c r="A2051" s="130">
        <v>16392.0</v>
      </c>
      <c r="B2051" s="131" t="s">
        <v>6461</v>
      </c>
      <c r="C2051" s="141" t="b">
        <v>1</v>
      </c>
      <c r="D2051" s="133">
        <v>44420.0</v>
      </c>
      <c r="E2051" s="128" t="str">
        <f t="shared" si="67"/>
        <v>#VALUE!</v>
      </c>
      <c r="F2051" s="128" t="str">
        <f t="shared" si="68"/>
        <v>#VALUE!</v>
      </c>
      <c r="G2051" s="128" t="str">
        <f t="shared" si="69"/>
        <v>#VALUE!</v>
      </c>
      <c r="H2051" s="128" t="str">
        <f t="shared" si="70"/>
        <v>#VALUE!</v>
      </c>
      <c r="I2051" s="128" t="str">
        <f t="shared" si="71"/>
        <v>#VALUE!</v>
      </c>
      <c r="J2051" s="128" t="str">
        <f t="shared" si="72"/>
        <v>#VALUE!</v>
      </c>
      <c r="K2051" s="128" t="str">
        <f t="shared" si="73"/>
        <v>#VALUE!</v>
      </c>
      <c r="L2051" s="128" t="str">
        <f t="shared" si="74"/>
        <v>#VALUE!</v>
      </c>
      <c r="M2051" s="128" t="str">
        <f t="shared" si="75"/>
        <v>#VALUE!</v>
      </c>
      <c r="N2051" s="128" t="str">
        <f t="shared" si="76"/>
        <v>#VALUE!</v>
      </c>
      <c r="O2051" s="128" t="str">
        <f t="shared" si="77"/>
        <v>#VALUE!</v>
      </c>
      <c r="P2051" s="4" t="str">
        <f t="shared" si="12"/>
        <v>NO RX</v>
      </c>
      <c r="Q2051" s="4" t="b">
        <v>0</v>
      </c>
      <c r="R2051" s="4" t="str">
        <f t="shared" si="54"/>
        <v>LOW</v>
      </c>
      <c r="S2051" s="3"/>
      <c r="T2051" s="136">
        <f t="shared" si="66"/>
        <v>44420</v>
      </c>
      <c r="U2051" s="4" t="str">
        <f t="shared" si="15"/>
        <v>DUE COMM</v>
      </c>
      <c r="V2051" s="4" t="str">
        <f t="shared" si="16"/>
        <v> </v>
      </c>
      <c r="W2051" s="123"/>
      <c r="X2051" s="123"/>
      <c r="Y2051" s="123"/>
      <c r="Z2051" s="123"/>
      <c r="AA2051" s="123"/>
      <c r="AB2051" s="123"/>
      <c r="AC2051" s="123"/>
      <c r="AD2051" s="123"/>
      <c r="AE2051" s="123"/>
    </row>
    <row r="2052">
      <c r="A2052" s="130">
        <v>16395.0</v>
      </c>
      <c r="B2052" s="131" t="s">
        <v>7072</v>
      </c>
      <c r="C2052" s="141" t="b">
        <v>1</v>
      </c>
      <c r="D2052" s="133">
        <v>44557.0</v>
      </c>
      <c r="E2052" s="128" t="str">
        <f t="shared" si="67"/>
        <v>#VALUE!</v>
      </c>
      <c r="F2052" s="128" t="str">
        <f t="shared" si="68"/>
        <v>#VALUE!</v>
      </c>
      <c r="G2052" s="128" t="str">
        <f t="shared" si="69"/>
        <v>#VALUE!</v>
      </c>
      <c r="H2052" s="134" t="str">
        <f t="shared" si="70"/>
        <v>OPI RX</v>
      </c>
      <c r="I2052" s="128" t="str">
        <f t="shared" si="71"/>
        <v>#VALUE!</v>
      </c>
      <c r="J2052" s="128" t="str">
        <f t="shared" si="72"/>
        <v>#VALUE!</v>
      </c>
      <c r="K2052" s="128" t="str">
        <f t="shared" si="73"/>
        <v>#VALUE!</v>
      </c>
      <c r="L2052" s="128" t="str">
        <f t="shared" si="74"/>
        <v>#VALUE!</v>
      </c>
      <c r="M2052" s="128" t="str">
        <f t="shared" si="75"/>
        <v>#VALUE!</v>
      </c>
      <c r="N2052" s="128" t="str">
        <f t="shared" si="76"/>
        <v>#VALUE!</v>
      </c>
      <c r="O2052" s="128" t="str">
        <f t="shared" si="77"/>
        <v>#VALUE!</v>
      </c>
      <c r="P2052" s="135" t="str">
        <f t="shared" si="12"/>
        <v>OPIOIDS</v>
      </c>
      <c r="Q2052" s="4" t="b">
        <v>1</v>
      </c>
      <c r="R2052" s="135" t="str">
        <f t="shared" si="54"/>
        <v>HIGH</v>
      </c>
      <c r="S2052" s="3">
        <v>44401.0</v>
      </c>
      <c r="T2052" s="136">
        <f t="shared" si="66"/>
        <v>44557</v>
      </c>
      <c r="U2052" s="4" t="str">
        <f t="shared" si="15"/>
        <v> </v>
      </c>
      <c r="V2052" s="4" t="str">
        <f t="shared" si="16"/>
        <v> </v>
      </c>
      <c r="W2052" s="123"/>
      <c r="X2052" s="123"/>
      <c r="Y2052" s="123"/>
      <c r="Z2052" s="123"/>
      <c r="AA2052" s="123"/>
      <c r="AB2052" s="123"/>
      <c r="AC2052" s="123"/>
      <c r="AD2052" s="123"/>
      <c r="AE2052" s="123"/>
    </row>
    <row r="2053">
      <c r="A2053" s="130">
        <v>16399.0</v>
      </c>
      <c r="B2053" s="131" t="s">
        <v>7073</v>
      </c>
      <c r="C2053" s="141" t="b">
        <v>1</v>
      </c>
      <c r="D2053" s="133">
        <v>44466.0</v>
      </c>
      <c r="E2053" s="128" t="str">
        <f t="shared" si="67"/>
        <v>#VALUE!</v>
      </c>
      <c r="F2053" s="128" t="str">
        <f t="shared" si="68"/>
        <v>#VALUE!</v>
      </c>
      <c r="G2053" s="128" t="str">
        <f t="shared" si="69"/>
        <v>#VALUE!</v>
      </c>
      <c r="H2053" s="128" t="str">
        <f t="shared" si="70"/>
        <v>#VALUE!</v>
      </c>
      <c r="I2053" s="128" t="str">
        <f t="shared" si="71"/>
        <v>#VALUE!</v>
      </c>
      <c r="J2053" s="128" t="str">
        <f t="shared" si="72"/>
        <v>#VALUE!</v>
      </c>
      <c r="K2053" s="128" t="str">
        <f t="shared" si="73"/>
        <v>#VALUE!</v>
      </c>
      <c r="L2053" s="128" t="str">
        <f t="shared" si="74"/>
        <v>#VALUE!</v>
      </c>
      <c r="M2053" s="128" t="str">
        <f t="shared" si="75"/>
        <v>#VALUE!</v>
      </c>
      <c r="N2053" s="128" t="str">
        <f t="shared" si="76"/>
        <v>#VALUE!</v>
      </c>
      <c r="O2053" s="128" t="str">
        <f t="shared" si="77"/>
        <v>#VALUE!</v>
      </c>
      <c r="P2053" s="4" t="str">
        <f t="shared" si="12"/>
        <v>NO RX</v>
      </c>
      <c r="Q2053" s="4" t="b">
        <v>0</v>
      </c>
      <c r="R2053" s="4" t="str">
        <f t="shared" si="54"/>
        <v>LOW</v>
      </c>
      <c r="S2053" s="3"/>
      <c r="T2053" s="136">
        <f t="shared" si="66"/>
        <v>44466</v>
      </c>
      <c r="U2053" s="4" t="str">
        <f t="shared" si="15"/>
        <v>DUE COMM</v>
      </c>
      <c r="V2053" s="4" t="str">
        <f t="shared" si="16"/>
        <v> </v>
      </c>
      <c r="W2053" s="123"/>
      <c r="X2053" s="123"/>
      <c r="Y2053" s="123"/>
      <c r="Z2053" s="123"/>
      <c r="AA2053" s="123"/>
      <c r="AB2053" s="123"/>
      <c r="AC2053" s="123"/>
      <c r="AD2053" s="123"/>
      <c r="AE2053" s="123"/>
    </row>
    <row r="2054">
      <c r="A2054" s="130">
        <v>16401.0</v>
      </c>
      <c r="B2054" s="55" t="s">
        <v>6512</v>
      </c>
      <c r="C2054" s="141" t="b">
        <v>1</v>
      </c>
      <c r="D2054" s="140">
        <v>44582.0</v>
      </c>
      <c r="E2054" s="128" t="str">
        <f t="shared" si="67"/>
        <v>#VALUE!</v>
      </c>
      <c r="F2054" s="128" t="str">
        <f t="shared" si="68"/>
        <v>#VALUE!</v>
      </c>
      <c r="G2054" s="128" t="str">
        <f t="shared" si="69"/>
        <v>#VALUE!</v>
      </c>
      <c r="H2054" s="128" t="str">
        <f t="shared" si="70"/>
        <v>#VALUE!</v>
      </c>
      <c r="I2054" s="128" t="str">
        <f t="shared" si="71"/>
        <v>#VALUE!</v>
      </c>
      <c r="J2054" s="128" t="str">
        <f t="shared" si="72"/>
        <v>#VALUE!</v>
      </c>
      <c r="K2054" s="128" t="str">
        <f t="shared" si="73"/>
        <v>#VALUE!</v>
      </c>
      <c r="L2054" s="128" t="str">
        <f t="shared" si="74"/>
        <v>#VALUE!</v>
      </c>
      <c r="M2054" s="128" t="str">
        <f t="shared" si="75"/>
        <v>OPI RX</v>
      </c>
      <c r="N2054" s="128" t="str">
        <f t="shared" si="76"/>
        <v>#VALUE!</v>
      </c>
      <c r="O2054" s="128" t="str">
        <f t="shared" si="77"/>
        <v>#VALUE!</v>
      </c>
      <c r="P2054" s="4" t="str">
        <f t="shared" si="12"/>
        <v>OPIOIDS</v>
      </c>
      <c r="Q2054" s="4" t="b">
        <v>0</v>
      </c>
      <c r="R2054" s="4" t="str">
        <f t="shared" si="54"/>
        <v>LOW</v>
      </c>
      <c r="S2054" s="3"/>
      <c r="T2054" s="136">
        <f t="shared" si="66"/>
        <v>44582</v>
      </c>
      <c r="U2054" s="4" t="str">
        <f t="shared" si="15"/>
        <v>DUE COMM</v>
      </c>
      <c r="V2054" s="4" t="str">
        <f t="shared" si="16"/>
        <v> </v>
      </c>
      <c r="W2054" s="123"/>
      <c r="X2054" s="123"/>
      <c r="Y2054" s="123"/>
      <c r="Z2054" s="123"/>
      <c r="AA2054" s="123"/>
      <c r="AB2054" s="123"/>
      <c r="AC2054" s="123"/>
      <c r="AD2054" s="123"/>
      <c r="AE2054" s="123"/>
    </row>
    <row r="2055">
      <c r="A2055" s="130">
        <v>16403.0</v>
      </c>
      <c r="B2055" s="131" t="s">
        <v>6461</v>
      </c>
      <c r="C2055" s="141" t="b">
        <v>1</v>
      </c>
      <c r="D2055" s="133">
        <v>44421.0</v>
      </c>
      <c r="E2055" s="128" t="str">
        <f t="shared" si="67"/>
        <v>#VALUE!</v>
      </c>
      <c r="F2055" s="128" t="str">
        <f t="shared" si="68"/>
        <v>#VALUE!</v>
      </c>
      <c r="G2055" s="128" t="str">
        <f t="shared" si="69"/>
        <v>#VALUE!</v>
      </c>
      <c r="H2055" s="128" t="str">
        <f t="shared" si="70"/>
        <v>#VALUE!</v>
      </c>
      <c r="I2055" s="128" t="str">
        <f t="shared" si="71"/>
        <v>#VALUE!</v>
      </c>
      <c r="J2055" s="128" t="str">
        <f t="shared" si="72"/>
        <v>#VALUE!</v>
      </c>
      <c r="K2055" s="128" t="str">
        <f t="shared" si="73"/>
        <v>#VALUE!</v>
      </c>
      <c r="L2055" s="128" t="str">
        <f t="shared" si="74"/>
        <v>#VALUE!</v>
      </c>
      <c r="M2055" s="128" t="str">
        <f t="shared" si="75"/>
        <v>#VALUE!</v>
      </c>
      <c r="N2055" s="128" t="str">
        <f t="shared" si="76"/>
        <v>#VALUE!</v>
      </c>
      <c r="O2055" s="128" t="str">
        <f t="shared" si="77"/>
        <v>#VALUE!</v>
      </c>
      <c r="P2055" s="4" t="str">
        <f t="shared" si="12"/>
        <v>NO RX</v>
      </c>
      <c r="Q2055" s="4" t="b">
        <v>0</v>
      </c>
      <c r="R2055" s="4" t="str">
        <f t="shared" si="54"/>
        <v>LOW</v>
      </c>
      <c r="S2055" s="3"/>
      <c r="T2055" s="136">
        <f t="shared" si="66"/>
        <v>44421</v>
      </c>
      <c r="U2055" s="4" t="str">
        <f t="shared" si="15"/>
        <v>DUE COMM</v>
      </c>
      <c r="V2055" s="4" t="str">
        <f t="shared" si="16"/>
        <v> </v>
      </c>
      <c r="W2055" s="123"/>
      <c r="X2055" s="123"/>
      <c r="Y2055" s="123"/>
      <c r="Z2055" s="123"/>
      <c r="AA2055" s="123"/>
      <c r="AB2055" s="123"/>
      <c r="AC2055" s="123"/>
      <c r="AD2055" s="123"/>
      <c r="AE2055" s="123"/>
    </row>
    <row r="2056">
      <c r="A2056" s="130">
        <v>16404.0</v>
      </c>
      <c r="B2056" s="131" t="s">
        <v>7074</v>
      </c>
      <c r="C2056" s="141" t="b">
        <v>1</v>
      </c>
      <c r="D2056" s="133">
        <v>44539.0</v>
      </c>
      <c r="E2056" s="128" t="str">
        <f t="shared" si="67"/>
        <v>#VALUE!</v>
      </c>
      <c r="F2056" s="134" t="str">
        <f t="shared" si="68"/>
        <v>OPI RX</v>
      </c>
      <c r="G2056" s="128" t="str">
        <f t="shared" si="69"/>
        <v>#VALUE!</v>
      </c>
      <c r="H2056" s="128" t="str">
        <f t="shared" si="70"/>
        <v>#VALUE!</v>
      </c>
      <c r="I2056" s="128" t="str">
        <f t="shared" si="71"/>
        <v>#VALUE!</v>
      </c>
      <c r="J2056" s="128" t="str">
        <f t="shared" si="72"/>
        <v>#VALUE!</v>
      </c>
      <c r="K2056" s="128" t="str">
        <f t="shared" si="73"/>
        <v>#VALUE!</v>
      </c>
      <c r="L2056" s="128" t="str">
        <f t="shared" si="74"/>
        <v>#VALUE!</v>
      </c>
      <c r="M2056" s="128" t="str">
        <f t="shared" si="75"/>
        <v>#VALUE!</v>
      </c>
      <c r="N2056" s="128" t="str">
        <f t="shared" si="76"/>
        <v>#VALUE!</v>
      </c>
      <c r="O2056" s="128" t="str">
        <f t="shared" si="77"/>
        <v>#VALUE!</v>
      </c>
      <c r="P2056" s="135" t="str">
        <f t="shared" si="12"/>
        <v>OPIOIDS</v>
      </c>
      <c r="Q2056" s="2" t="b">
        <v>1</v>
      </c>
      <c r="R2056" s="135" t="str">
        <f t="shared" si="54"/>
        <v>HIGH</v>
      </c>
      <c r="S2056" s="3">
        <v>44410.0</v>
      </c>
      <c r="T2056" s="136">
        <f t="shared" si="66"/>
        <v>44539</v>
      </c>
      <c r="U2056" s="4" t="str">
        <f t="shared" si="15"/>
        <v> </v>
      </c>
      <c r="V2056" s="4" t="str">
        <f t="shared" si="16"/>
        <v> </v>
      </c>
      <c r="W2056" s="123"/>
      <c r="X2056" s="123"/>
      <c r="Y2056" s="123"/>
      <c r="Z2056" s="123"/>
      <c r="AA2056" s="123"/>
      <c r="AB2056" s="123"/>
      <c r="AC2056" s="123"/>
      <c r="AD2056" s="123"/>
      <c r="AE2056" s="123"/>
    </row>
    <row r="2057">
      <c r="A2057" s="130">
        <v>16407.0</v>
      </c>
      <c r="B2057" s="131" t="s">
        <v>6461</v>
      </c>
      <c r="C2057" s="141" t="b">
        <v>1</v>
      </c>
      <c r="D2057" s="133">
        <v>44427.0</v>
      </c>
      <c r="E2057" s="128" t="str">
        <f t="shared" si="67"/>
        <v>#VALUE!</v>
      </c>
      <c r="F2057" s="128" t="str">
        <f t="shared" si="68"/>
        <v>#VALUE!</v>
      </c>
      <c r="G2057" s="128" t="str">
        <f t="shared" si="69"/>
        <v>#VALUE!</v>
      </c>
      <c r="H2057" s="128" t="str">
        <f t="shared" si="70"/>
        <v>#VALUE!</v>
      </c>
      <c r="I2057" s="128" t="str">
        <f t="shared" si="71"/>
        <v>#VALUE!</v>
      </c>
      <c r="J2057" s="128" t="str">
        <f t="shared" si="72"/>
        <v>#VALUE!</v>
      </c>
      <c r="K2057" s="128" t="str">
        <f t="shared" si="73"/>
        <v>#VALUE!</v>
      </c>
      <c r="L2057" s="128" t="str">
        <f t="shared" si="74"/>
        <v>#VALUE!</v>
      </c>
      <c r="M2057" s="128" t="str">
        <f t="shared" si="75"/>
        <v>#VALUE!</v>
      </c>
      <c r="N2057" s="128" t="str">
        <f t="shared" si="76"/>
        <v>#VALUE!</v>
      </c>
      <c r="O2057" s="128" t="str">
        <f t="shared" si="77"/>
        <v>#VALUE!</v>
      </c>
      <c r="P2057" s="4" t="str">
        <f t="shared" si="12"/>
        <v>NO RX</v>
      </c>
      <c r="Q2057" s="2" t="b">
        <v>0</v>
      </c>
      <c r="R2057" s="4" t="str">
        <f t="shared" si="54"/>
        <v>LOW</v>
      </c>
      <c r="S2057" s="3"/>
      <c r="T2057" s="136">
        <f t="shared" si="66"/>
        <v>44427</v>
      </c>
      <c r="U2057" s="4" t="str">
        <f t="shared" si="15"/>
        <v>DUE COMM</v>
      </c>
      <c r="V2057" s="4" t="str">
        <f t="shared" si="16"/>
        <v> </v>
      </c>
      <c r="W2057" s="123"/>
      <c r="X2057" s="123"/>
      <c r="Y2057" s="123"/>
      <c r="Z2057" s="123"/>
      <c r="AA2057" s="123"/>
      <c r="AB2057" s="123"/>
      <c r="AC2057" s="123"/>
      <c r="AD2057" s="123"/>
      <c r="AE2057" s="123"/>
    </row>
    <row r="2058">
      <c r="A2058" s="130">
        <v>16408.0</v>
      </c>
      <c r="B2058" s="131" t="s">
        <v>6461</v>
      </c>
      <c r="C2058" s="141" t="b">
        <v>1</v>
      </c>
      <c r="D2058" s="133">
        <v>44414.0</v>
      </c>
      <c r="E2058" s="128" t="str">
        <f t="shared" si="67"/>
        <v>#VALUE!</v>
      </c>
      <c r="F2058" s="128" t="str">
        <f t="shared" si="68"/>
        <v>#VALUE!</v>
      </c>
      <c r="G2058" s="128" t="str">
        <f t="shared" si="69"/>
        <v>#VALUE!</v>
      </c>
      <c r="H2058" s="128" t="str">
        <f t="shared" si="70"/>
        <v>#VALUE!</v>
      </c>
      <c r="I2058" s="128" t="str">
        <f t="shared" si="71"/>
        <v>#VALUE!</v>
      </c>
      <c r="J2058" s="128" t="str">
        <f t="shared" si="72"/>
        <v>#VALUE!</v>
      </c>
      <c r="K2058" s="128" t="str">
        <f t="shared" si="73"/>
        <v>#VALUE!</v>
      </c>
      <c r="L2058" s="128" t="str">
        <f t="shared" si="74"/>
        <v>#VALUE!</v>
      </c>
      <c r="M2058" s="128" t="str">
        <f t="shared" si="75"/>
        <v>#VALUE!</v>
      </c>
      <c r="N2058" s="128" t="str">
        <f t="shared" si="76"/>
        <v>#VALUE!</v>
      </c>
      <c r="O2058" s="128" t="str">
        <f t="shared" si="77"/>
        <v>#VALUE!</v>
      </c>
      <c r="P2058" s="4" t="str">
        <f t="shared" si="12"/>
        <v>NO RX</v>
      </c>
      <c r="Q2058" s="4" t="b">
        <v>0</v>
      </c>
      <c r="R2058" s="4" t="str">
        <f t="shared" si="54"/>
        <v>LOW</v>
      </c>
      <c r="S2058" s="3"/>
      <c r="T2058" s="136">
        <f t="shared" si="66"/>
        <v>44414</v>
      </c>
      <c r="U2058" s="4" t="str">
        <f t="shared" si="15"/>
        <v>DUE COMM</v>
      </c>
      <c r="V2058" s="4" t="str">
        <f t="shared" si="16"/>
        <v> </v>
      </c>
      <c r="W2058" s="123"/>
      <c r="X2058" s="123"/>
      <c r="Y2058" s="123"/>
      <c r="Z2058" s="123"/>
      <c r="AA2058" s="123"/>
      <c r="AB2058" s="123"/>
      <c r="AC2058" s="123"/>
      <c r="AD2058" s="123"/>
      <c r="AE2058" s="123"/>
    </row>
    <row r="2059">
      <c r="A2059" s="151">
        <v>16412.0</v>
      </c>
      <c r="B2059" s="131" t="s">
        <v>6461</v>
      </c>
      <c r="C2059" s="141" t="b">
        <v>1</v>
      </c>
      <c r="D2059" s="133">
        <v>44414.0</v>
      </c>
      <c r="E2059" s="128" t="str">
        <f t="shared" si="67"/>
        <v>#VALUE!</v>
      </c>
      <c r="F2059" s="128" t="str">
        <f t="shared" si="68"/>
        <v>#VALUE!</v>
      </c>
      <c r="G2059" s="128" t="str">
        <f t="shared" si="69"/>
        <v>#VALUE!</v>
      </c>
      <c r="H2059" s="128" t="str">
        <f t="shared" si="70"/>
        <v>#VALUE!</v>
      </c>
      <c r="I2059" s="128" t="str">
        <f t="shared" si="71"/>
        <v>#VALUE!</v>
      </c>
      <c r="J2059" s="128" t="str">
        <f t="shared" si="72"/>
        <v>#VALUE!</v>
      </c>
      <c r="K2059" s="128" t="str">
        <f t="shared" si="73"/>
        <v>#VALUE!</v>
      </c>
      <c r="L2059" s="128" t="str">
        <f t="shared" si="74"/>
        <v>#VALUE!</v>
      </c>
      <c r="M2059" s="128" t="str">
        <f t="shared" si="75"/>
        <v>#VALUE!</v>
      </c>
      <c r="N2059" s="128" t="str">
        <f t="shared" si="76"/>
        <v>#VALUE!</v>
      </c>
      <c r="O2059" s="128" t="str">
        <f t="shared" si="77"/>
        <v>#VALUE!</v>
      </c>
      <c r="P2059" s="4" t="str">
        <f t="shared" si="12"/>
        <v>NO RX</v>
      </c>
      <c r="Q2059" s="2" t="b">
        <v>0</v>
      </c>
      <c r="R2059" s="4" t="str">
        <f t="shared" si="54"/>
        <v>LOW</v>
      </c>
      <c r="S2059" s="3"/>
      <c r="T2059" s="136">
        <f t="shared" si="66"/>
        <v>44414</v>
      </c>
      <c r="U2059" s="4" t="str">
        <f t="shared" si="15"/>
        <v>DUE COMM</v>
      </c>
      <c r="V2059" s="4" t="str">
        <f t="shared" si="16"/>
        <v> </v>
      </c>
      <c r="W2059" s="123"/>
      <c r="X2059" s="123"/>
      <c r="Y2059" s="123"/>
      <c r="Z2059" s="123"/>
      <c r="AA2059" s="123"/>
      <c r="AB2059" s="123"/>
      <c r="AC2059" s="123"/>
      <c r="AD2059" s="123"/>
      <c r="AE2059" s="123"/>
    </row>
    <row r="2060">
      <c r="A2060" s="151">
        <v>16417.0</v>
      </c>
      <c r="B2060" s="131" t="s">
        <v>6505</v>
      </c>
      <c r="C2060" s="131" t="b">
        <v>1</v>
      </c>
      <c r="D2060" s="133">
        <v>44480.0</v>
      </c>
      <c r="E2060" s="134" t="str">
        <f t="shared" si="67"/>
        <v>OPI RX</v>
      </c>
      <c r="F2060" s="128" t="str">
        <f t="shared" si="68"/>
        <v>#VALUE!</v>
      </c>
      <c r="G2060" s="128" t="str">
        <f t="shared" si="69"/>
        <v>#VALUE!</v>
      </c>
      <c r="H2060" s="128" t="str">
        <f t="shared" si="70"/>
        <v>#VALUE!</v>
      </c>
      <c r="I2060" s="128" t="str">
        <f t="shared" si="71"/>
        <v>#VALUE!</v>
      </c>
      <c r="J2060" s="128" t="str">
        <f t="shared" si="72"/>
        <v>#VALUE!</v>
      </c>
      <c r="K2060" s="128" t="str">
        <f t="shared" si="73"/>
        <v>#VALUE!</v>
      </c>
      <c r="L2060" s="128" t="str">
        <f t="shared" si="74"/>
        <v>#VALUE!</v>
      </c>
      <c r="M2060" s="128" t="str">
        <f t="shared" si="75"/>
        <v>#VALUE!</v>
      </c>
      <c r="N2060" s="128" t="str">
        <f t="shared" si="76"/>
        <v>#VALUE!</v>
      </c>
      <c r="O2060" s="128" t="str">
        <f t="shared" si="77"/>
        <v>#VALUE!</v>
      </c>
      <c r="P2060" s="135" t="str">
        <f t="shared" si="12"/>
        <v>OPIOIDS</v>
      </c>
      <c r="Q2060" s="2" t="b">
        <v>1</v>
      </c>
      <c r="R2060" s="135" t="str">
        <f t="shared" si="54"/>
        <v>HIGH</v>
      </c>
      <c r="S2060" s="3">
        <v>44468.0</v>
      </c>
      <c r="T2060" s="136">
        <f t="shared" si="66"/>
        <v>44480</v>
      </c>
      <c r="U2060" s="4" t="str">
        <f t="shared" si="15"/>
        <v> </v>
      </c>
      <c r="V2060" s="4" t="str">
        <f t="shared" si="16"/>
        <v> </v>
      </c>
      <c r="W2060" s="1"/>
      <c r="X2060" s="123"/>
      <c r="Y2060" s="123"/>
      <c r="Z2060" s="123"/>
      <c r="AA2060" s="123"/>
      <c r="AB2060" s="123"/>
      <c r="AC2060" s="123"/>
      <c r="AD2060" s="123"/>
      <c r="AE2060" s="123"/>
    </row>
    <row r="2061">
      <c r="A2061" s="151">
        <v>16420.0</v>
      </c>
      <c r="B2061" s="55" t="s">
        <v>7075</v>
      </c>
      <c r="C2061" s="141" t="b">
        <v>1</v>
      </c>
      <c r="D2061" s="140">
        <v>44577.0</v>
      </c>
      <c r="E2061" s="134" t="str">
        <f t="shared" si="67"/>
        <v>OPI RX</v>
      </c>
      <c r="F2061" s="128" t="str">
        <f t="shared" si="68"/>
        <v>#VALUE!</v>
      </c>
      <c r="G2061" s="128" t="str">
        <f t="shared" si="69"/>
        <v>#VALUE!</v>
      </c>
      <c r="H2061" s="128" t="str">
        <f t="shared" si="70"/>
        <v>#VALUE!</v>
      </c>
      <c r="I2061" s="128" t="str">
        <f t="shared" si="71"/>
        <v>#VALUE!</v>
      </c>
      <c r="J2061" s="128" t="str">
        <f t="shared" si="72"/>
        <v>#VALUE!</v>
      </c>
      <c r="K2061" s="128" t="str">
        <f t="shared" si="73"/>
        <v>#VALUE!</v>
      </c>
      <c r="L2061" s="128" t="str">
        <f t="shared" si="74"/>
        <v>#VALUE!</v>
      </c>
      <c r="M2061" s="134" t="str">
        <f t="shared" si="75"/>
        <v>#VALUE!</v>
      </c>
      <c r="N2061" s="128" t="str">
        <f t="shared" si="76"/>
        <v>#VALUE!</v>
      </c>
      <c r="O2061" s="128" t="str">
        <f t="shared" si="77"/>
        <v>#VALUE!</v>
      </c>
      <c r="P2061" s="135" t="str">
        <f t="shared" si="12"/>
        <v>OPIOIDS</v>
      </c>
      <c r="Q2061" s="4" t="b">
        <v>1</v>
      </c>
      <c r="R2061" s="135" t="str">
        <f t="shared" si="54"/>
        <v>HIGH</v>
      </c>
      <c r="S2061" s="3">
        <v>44453.0</v>
      </c>
      <c r="T2061" s="136">
        <f t="shared" si="66"/>
        <v>44577</v>
      </c>
      <c r="U2061" s="4" t="str">
        <f t="shared" si="15"/>
        <v> </v>
      </c>
      <c r="V2061" s="4" t="str">
        <f t="shared" si="16"/>
        <v> </v>
      </c>
      <c r="W2061" s="123"/>
      <c r="X2061" s="123"/>
      <c r="Y2061" s="123"/>
      <c r="Z2061" s="123"/>
      <c r="AA2061" s="123"/>
      <c r="AB2061" s="123"/>
      <c r="AC2061" s="123"/>
      <c r="AD2061" s="123"/>
      <c r="AE2061" s="123"/>
    </row>
    <row r="2062">
      <c r="A2062" s="151">
        <v>16421.0</v>
      </c>
      <c r="B2062" s="131" t="s">
        <v>6552</v>
      </c>
      <c r="C2062" s="141" t="b">
        <v>1</v>
      </c>
      <c r="D2062" s="133">
        <v>44446.0</v>
      </c>
      <c r="E2062" s="128" t="str">
        <f t="shared" si="67"/>
        <v>#VALUE!</v>
      </c>
      <c r="F2062" s="128" t="str">
        <f t="shared" si="68"/>
        <v>#VALUE!</v>
      </c>
      <c r="G2062" s="128" t="str">
        <f t="shared" si="69"/>
        <v>#VALUE!</v>
      </c>
      <c r="H2062" s="128" t="str">
        <f t="shared" si="70"/>
        <v>#VALUE!</v>
      </c>
      <c r="I2062" s="128" t="str">
        <f t="shared" si="71"/>
        <v>#VALUE!</v>
      </c>
      <c r="J2062" s="128" t="str">
        <f t="shared" si="72"/>
        <v>#VALUE!</v>
      </c>
      <c r="K2062" s="128" t="str">
        <f t="shared" si="73"/>
        <v>#VALUE!</v>
      </c>
      <c r="L2062" s="128" t="str">
        <f t="shared" si="74"/>
        <v>#VALUE!</v>
      </c>
      <c r="M2062" s="134" t="str">
        <f t="shared" si="75"/>
        <v>OPI RX</v>
      </c>
      <c r="N2062" s="128" t="str">
        <f t="shared" si="76"/>
        <v>#VALUE!</v>
      </c>
      <c r="O2062" s="128" t="str">
        <f t="shared" si="77"/>
        <v>#VALUE!</v>
      </c>
      <c r="P2062" s="135" t="str">
        <f t="shared" si="12"/>
        <v>OPIOIDS</v>
      </c>
      <c r="Q2062" s="2" t="b">
        <v>1</v>
      </c>
      <c r="R2062" s="135" t="str">
        <f t="shared" si="54"/>
        <v>HIGH</v>
      </c>
      <c r="S2062" s="3"/>
      <c r="T2062" s="136">
        <f t="shared" si="66"/>
        <v>44446</v>
      </c>
      <c r="U2062" s="4" t="str">
        <f t="shared" si="15"/>
        <v>DUE COMM</v>
      </c>
      <c r="V2062" s="4" t="str">
        <f t="shared" si="16"/>
        <v> </v>
      </c>
      <c r="W2062" s="123"/>
      <c r="X2062" s="123"/>
      <c r="Y2062" s="123"/>
      <c r="Z2062" s="123"/>
      <c r="AA2062" s="123"/>
      <c r="AB2062" s="123"/>
      <c r="AC2062" s="123"/>
      <c r="AD2062" s="123"/>
      <c r="AE2062" s="123"/>
    </row>
    <row r="2063">
      <c r="A2063" s="151">
        <v>16425.0</v>
      </c>
      <c r="B2063" s="134" t="s">
        <v>7076</v>
      </c>
      <c r="C2063" s="141" t="b">
        <v>1</v>
      </c>
      <c r="D2063" s="133">
        <v>44468.0</v>
      </c>
      <c r="E2063" s="128" t="str">
        <f t="shared" si="67"/>
        <v>#VALUE!</v>
      </c>
      <c r="F2063" s="128" t="str">
        <f t="shared" si="68"/>
        <v>#VALUE!</v>
      </c>
      <c r="G2063" s="128" t="str">
        <f t="shared" si="69"/>
        <v>#VALUE!</v>
      </c>
      <c r="H2063" s="128" t="str">
        <f t="shared" si="70"/>
        <v>#VALUE!</v>
      </c>
      <c r="I2063" s="128" t="str">
        <f t="shared" si="71"/>
        <v>#VALUE!</v>
      </c>
      <c r="J2063" s="128" t="str">
        <f t="shared" si="72"/>
        <v>#VALUE!</v>
      </c>
      <c r="K2063" s="128" t="str">
        <f t="shared" si="73"/>
        <v>#VALUE!</v>
      </c>
      <c r="L2063" s="128" t="str">
        <f t="shared" si="74"/>
        <v>#VALUE!</v>
      </c>
      <c r="M2063" s="128" t="str">
        <f t="shared" si="75"/>
        <v>#VALUE!</v>
      </c>
      <c r="N2063" s="128" t="str">
        <f t="shared" si="76"/>
        <v>#VALUE!</v>
      </c>
      <c r="O2063" s="128" t="str">
        <f t="shared" si="77"/>
        <v>#VALUE!</v>
      </c>
      <c r="P2063" s="4" t="str">
        <f t="shared" si="12"/>
        <v>NO RX</v>
      </c>
      <c r="Q2063" s="4" t="b">
        <v>1</v>
      </c>
      <c r="R2063" s="135" t="str">
        <f t="shared" si="54"/>
        <v>HIGH</v>
      </c>
      <c r="S2063" s="3">
        <v>44453.0</v>
      </c>
      <c r="T2063" s="136">
        <f t="shared" si="66"/>
        <v>44468</v>
      </c>
      <c r="U2063" s="4" t="str">
        <f t="shared" si="15"/>
        <v> </v>
      </c>
      <c r="V2063" s="4" t="str">
        <f t="shared" si="16"/>
        <v> </v>
      </c>
      <c r="W2063" s="123"/>
      <c r="X2063" s="123"/>
      <c r="Y2063" s="123"/>
      <c r="Z2063" s="123"/>
      <c r="AA2063" s="123"/>
      <c r="AB2063" s="123"/>
      <c r="AC2063" s="123"/>
      <c r="AD2063" s="123"/>
      <c r="AE2063" s="123"/>
    </row>
    <row r="2064">
      <c r="A2064" s="151">
        <v>16426.0</v>
      </c>
      <c r="B2064" s="131" t="s">
        <v>6461</v>
      </c>
      <c r="C2064" s="141" t="b">
        <v>1</v>
      </c>
      <c r="D2064" s="133">
        <v>44454.0</v>
      </c>
      <c r="E2064" s="128" t="str">
        <f t="shared" si="67"/>
        <v>#VALUE!</v>
      </c>
      <c r="F2064" s="128" t="str">
        <f t="shared" si="68"/>
        <v>#VALUE!</v>
      </c>
      <c r="G2064" s="128" t="str">
        <f t="shared" si="69"/>
        <v>#VALUE!</v>
      </c>
      <c r="H2064" s="128" t="str">
        <f t="shared" si="70"/>
        <v>#VALUE!</v>
      </c>
      <c r="I2064" s="128" t="str">
        <f t="shared" si="71"/>
        <v>#VALUE!</v>
      </c>
      <c r="J2064" s="128" t="str">
        <f t="shared" si="72"/>
        <v>#VALUE!</v>
      </c>
      <c r="K2064" s="128" t="str">
        <f t="shared" si="73"/>
        <v>#VALUE!</v>
      </c>
      <c r="L2064" s="128" t="str">
        <f t="shared" si="74"/>
        <v>#VALUE!</v>
      </c>
      <c r="M2064" s="128" t="str">
        <f t="shared" si="75"/>
        <v>#VALUE!</v>
      </c>
      <c r="N2064" s="128" t="str">
        <f t="shared" si="76"/>
        <v>#VALUE!</v>
      </c>
      <c r="O2064" s="128" t="str">
        <f t="shared" si="77"/>
        <v>#VALUE!</v>
      </c>
      <c r="P2064" s="4" t="str">
        <f t="shared" si="12"/>
        <v>NO RX</v>
      </c>
      <c r="Q2064" s="2" t="b">
        <v>0</v>
      </c>
      <c r="R2064" s="4" t="str">
        <f t="shared" si="54"/>
        <v>LOW</v>
      </c>
      <c r="S2064" s="3"/>
      <c r="T2064" s="136">
        <f t="shared" si="66"/>
        <v>44454</v>
      </c>
      <c r="U2064" s="4" t="str">
        <f t="shared" si="15"/>
        <v>DUE COMM</v>
      </c>
      <c r="V2064" s="4" t="str">
        <f t="shared" si="16"/>
        <v> </v>
      </c>
      <c r="W2064" s="123"/>
      <c r="X2064" s="123"/>
      <c r="Y2064" s="123"/>
      <c r="Z2064" s="123"/>
      <c r="AA2064" s="123"/>
      <c r="AB2064" s="123"/>
      <c r="AC2064" s="123"/>
      <c r="AD2064" s="123"/>
      <c r="AE2064" s="123"/>
    </row>
    <row r="2065">
      <c r="A2065" s="151">
        <v>16431.0</v>
      </c>
      <c r="B2065" s="131" t="s">
        <v>6486</v>
      </c>
      <c r="C2065" s="141" t="b">
        <v>1</v>
      </c>
      <c r="D2065" s="133">
        <v>44496.0</v>
      </c>
      <c r="E2065" s="128" t="str">
        <f t="shared" si="67"/>
        <v>#VALUE!</v>
      </c>
      <c r="F2065" s="128" t="str">
        <f t="shared" si="68"/>
        <v>#VALUE!</v>
      </c>
      <c r="G2065" s="128" t="str">
        <f t="shared" si="69"/>
        <v>#VALUE!</v>
      </c>
      <c r="H2065" s="128" t="str">
        <f t="shared" si="70"/>
        <v>#VALUE!</v>
      </c>
      <c r="I2065" s="128" t="str">
        <f t="shared" si="71"/>
        <v>#VALUE!</v>
      </c>
      <c r="J2065" s="128" t="str">
        <f t="shared" si="72"/>
        <v>#VALUE!</v>
      </c>
      <c r="K2065" s="128" t="str">
        <f t="shared" si="73"/>
        <v>#VALUE!</v>
      </c>
      <c r="L2065" s="128" t="str">
        <f t="shared" si="74"/>
        <v>#VALUE!</v>
      </c>
      <c r="M2065" s="134" t="str">
        <f t="shared" si="75"/>
        <v>OPI RX</v>
      </c>
      <c r="N2065" s="128" t="str">
        <f t="shared" si="76"/>
        <v>#VALUE!</v>
      </c>
      <c r="O2065" s="128" t="str">
        <f t="shared" si="77"/>
        <v>#VALUE!</v>
      </c>
      <c r="P2065" s="135" t="str">
        <f t="shared" si="12"/>
        <v>OPIOIDS</v>
      </c>
      <c r="Q2065" s="4" t="b">
        <v>0</v>
      </c>
      <c r="R2065" s="4" t="str">
        <f t="shared" si="54"/>
        <v>LOW</v>
      </c>
      <c r="S2065" s="3">
        <v>44401.0</v>
      </c>
      <c r="T2065" s="136">
        <f t="shared" si="66"/>
        <v>44496</v>
      </c>
      <c r="U2065" s="4" t="str">
        <f t="shared" si="15"/>
        <v> </v>
      </c>
      <c r="V2065" s="4" t="str">
        <f t="shared" si="16"/>
        <v> </v>
      </c>
      <c r="W2065" s="1"/>
      <c r="X2065" s="123"/>
      <c r="Y2065" s="123"/>
      <c r="Z2065" s="123"/>
      <c r="AA2065" s="123"/>
      <c r="AB2065" s="123"/>
      <c r="AC2065" s="123"/>
      <c r="AD2065" s="123"/>
      <c r="AE2065" s="123"/>
    </row>
    <row r="2066">
      <c r="A2066" s="151">
        <v>16432.0</v>
      </c>
      <c r="B2066" s="131" t="s">
        <v>6483</v>
      </c>
      <c r="C2066" s="131" t="b">
        <v>1</v>
      </c>
      <c r="D2066" s="133">
        <v>44470.0</v>
      </c>
      <c r="E2066" s="128" t="str">
        <f t="shared" si="67"/>
        <v>#VALUE!</v>
      </c>
      <c r="F2066" s="128" t="str">
        <f t="shared" si="68"/>
        <v>#VALUE!</v>
      </c>
      <c r="G2066" s="128" t="str">
        <f t="shared" si="69"/>
        <v>#VALUE!</v>
      </c>
      <c r="H2066" s="128" t="str">
        <f t="shared" si="70"/>
        <v>#VALUE!</v>
      </c>
      <c r="I2066" s="128" t="str">
        <f t="shared" si="71"/>
        <v>#VALUE!</v>
      </c>
      <c r="J2066" s="128" t="str">
        <f t="shared" si="72"/>
        <v>#VALUE!</v>
      </c>
      <c r="K2066" s="128" t="str">
        <f t="shared" si="73"/>
        <v>#VALUE!</v>
      </c>
      <c r="L2066" s="128" t="str">
        <f t="shared" si="74"/>
        <v>#VALUE!</v>
      </c>
      <c r="M2066" s="128" t="str">
        <f t="shared" si="75"/>
        <v>#VALUE!</v>
      </c>
      <c r="N2066" s="128" t="str">
        <f t="shared" si="76"/>
        <v>#VALUE!</v>
      </c>
      <c r="O2066" s="128" t="str">
        <f t="shared" si="77"/>
        <v>#VALUE!</v>
      </c>
      <c r="P2066" s="4" t="str">
        <f t="shared" si="12"/>
        <v>NO RX</v>
      </c>
      <c r="Q2066" s="4" t="b">
        <v>1</v>
      </c>
      <c r="R2066" s="135" t="str">
        <f t="shared" si="54"/>
        <v>HIGH</v>
      </c>
      <c r="S2066" s="3">
        <v>44453.0</v>
      </c>
      <c r="T2066" s="136">
        <f t="shared" si="66"/>
        <v>44470</v>
      </c>
      <c r="U2066" s="4" t="str">
        <f t="shared" si="15"/>
        <v> </v>
      </c>
      <c r="V2066" s="4" t="str">
        <f t="shared" si="16"/>
        <v> </v>
      </c>
      <c r="W2066" s="123"/>
      <c r="X2066" s="123"/>
      <c r="Y2066" s="123"/>
      <c r="Z2066" s="123"/>
      <c r="AA2066" s="123"/>
      <c r="AB2066" s="123"/>
      <c r="AC2066" s="123"/>
      <c r="AD2066" s="123"/>
      <c r="AE2066" s="123"/>
    </row>
    <row r="2067">
      <c r="A2067" s="151">
        <v>16433.0</v>
      </c>
      <c r="B2067" s="134" t="s">
        <v>6483</v>
      </c>
      <c r="C2067" s="131" t="b">
        <v>1</v>
      </c>
      <c r="D2067" s="133">
        <v>44470.0</v>
      </c>
      <c r="E2067" s="128" t="str">
        <f t="shared" si="67"/>
        <v>#VALUE!</v>
      </c>
      <c r="F2067" s="128" t="str">
        <f t="shared" si="68"/>
        <v>#VALUE!</v>
      </c>
      <c r="G2067" s="128" t="str">
        <f t="shared" si="69"/>
        <v>#VALUE!</v>
      </c>
      <c r="H2067" s="128" t="str">
        <f t="shared" si="70"/>
        <v>#VALUE!</v>
      </c>
      <c r="I2067" s="128" t="str">
        <f t="shared" si="71"/>
        <v>#VALUE!</v>
      </c>
      <c r="J2067" s="128" t="str">
        <f t="shared" si="72"/>
        <v>#VALUE!</v>
      </c>
      <c r="K2067" s="128" t="str">
        <f t="shared" si="73"/>
        <v>#VALUE!</v>
      </c>
      <c r="L2067" s="128" t="str">
        <f t="shared" si="74"/>
        <v>#VALUE!</v>
      </c>
      <c r="M2067" s="128" t="str">
        <f t="shared" si="75"/>
        <v>#VALUE!</v>
      </c>
      <c r="N2067" s="128" t="str">
        <f t="shared" si="76"/>
        <v>#VALUE!</v>
      </c>
      <c r="O2067" s="128" t="str">
        <f t="shared" si="77"/>
        <v>#VALUE!</v>
      </c>
      <c r="P2067" s="4" t="str">
        <f t="shared" si="12"/>
        <v>NO RX</v>
      </c>
      <c r="Q2067" s="4" t="b">
        <v>0</v>
      </c>
      <c r="R2067" s="4" t="str">
        <f t="shared" si="54"/>
        <v>LOW</v>
      </c>
      <c r="S2067" s="3">
        <v>44454.0</v>
      </c>
      <c r="T2067" s="136">
        <f t="shared" si="66"/>
        <v>44470</v>
      </c>
      <c r="U2067" s="4" t="str">
        <f t="shared" si="15"/>
        <v> </v>
      </c>
      <c r="V2067" s="4" t="str">
        <f t="shared" si="16"/>
        <v> </v>
      </c>
      <c r="W2067" s="123"/>
      <c r="X2067" s="123"/>
      <c r="Y2067" s="123"/>
      <c r="Z2067" s="123"/>
      <c r="AA2067" s="123"/>
      <c r="AB2067" s="123"/>
      <c r="AC2067" s="123"/>
      <c r="AD2067" s="123"/>
      <c r="AE2067" s="123"/>
    </row>
    <row r="2068">
      <c r="A2068" s="151">
        <v>16434.0</v>
      </c>
      <c r="B2068" s="131" t="s">
        <v>6461</v>
      </c>
      <c r="C2068" s="131" t="b">
        <v>1</v>
      </c>
      <c r="D2068" s="133">
        <v>44494.0</v>
      </c>
      <c r="E2068" s="128" t="str">
        <f t="shared" si="67"/>
        <v>#VALUE!</v>
      </c>
      <c r="F2068" s="128" t="str">
        <f t="shared" si="68"/>
        <v>#VALUE!</v>
      </c>
      <c r="G2068" s="128" t="str">
        <f t="shared" si="69"/>
        <v>#VALUE!</v>
      </c>
      <c r="H2068" s="128" t="str">
        <f t="shared" si="70"/>
        <v>#VALUE!</v>
      </c>
      <c r="I2068" s="128" t="str">
        <f t="shared" si="71"/>
        <v>#VALUE!</v>
      </c>
      <c r="J2068" s="128" t="str">
        <f t="shared" si="72"/>
        <v>#VALUE!</v>
      </c>
      <c r="K2068" s="128" t="str">
        <f t="shared" si="73"/>
        <v>#VALUE!</v>
      </c>
      <c r="L2068" s="128" t="str">
        <f t="shared" si="74"/>
        <v>#VALUE!</v>
      </c>
      <c r="M2068" s="128" t="str">
        <f t="shared" si="75"/>
        <v>#VALUE!</v>
      </c>
      <c r="N2068" s="128" t="str">
        <f t="shared" si="76"/>
        <v>#VALUE!</v>
      </c>
      <c r="O2068" s="128" t="str">
        <f t="shared" si="77"/>
        <v>#VALUE!</v>
      </c>
      <c r="P2068" s="4" t="str">
        <f t="shared" si="12"/>
        <v>NO RX</v>
      </c>
      <c r="Q2068" s="4" t="b">
        <v>0</v>
      </c>
      <c r="R2068" s="4" t="str">
        <f t="shared" si="54"/>
        <v>LOW</v>
      </c>
      <c r="S2068" s="3">
        <v>44476.0</v>
      </c>
      <c r="T2068" s="136">
        <f t="shared" si="66"/>
        <v>44494</v>
      </c>
      <c r="U2068" s="4" t="str">
        <f t="shared" si="15"/>
        <v> </v>
      </c>
      <c r="V2068" s="4" t="str">
        <f t="shared" si="16"/>
        <v> </v>
      </c>
      <c r="W2068" s="123"/>
      <c r="X2068" s="123"/>
      <c r="Y2068" s="123"/>
      <c r="Z2068" s="123"/>
      <c r="AA2068" s="123"/>
      <c r="AB2068" s="123"/>
      <c r="AC2068" s="123"/>
      <c r="AD2068" s="123"/>
      <c r="AE2068" s="123"/>
    </row>
    <row r="2069">
      <c r="A2069" s="151">
        <v>16436.0</v>
      </c>
      <c r="B2069" s="131" t="s">
        <v>6461</v>
      </c>
      <c r="C2069" s="141" t="b">
        <v>1</v>
      </c>
      <c r="D2069" s="133">
        <v>44414.0</v>
      </c>
      <c r="E2069" s="128" t="str">
        <f t="shared" si="67"/>
        <v>#VALUE!</v>
      </c>
      <c r="F2069" s="128" t="str">
        <f t="shared" si="68"/>
        <v>#VALUE!</v>
      </c>
      <c r="G2069" s="128" t="str">
        <f t="shared" si="69"/>
        <v>#VALUE!</v>
      </c>
      <c r="H2069" s="128" t="str">
        <f t="shared" si="70"/>
        <v>#VALUE!</v>
      </c>
      <c r="I2069" s="128" t="str">
        <f t="shared" si="71"/>
        <v>#VALUE!</v>
      </c>
      <c r="J2069" s="128" t="str">
        <f t="shared" si="72"/>
        <v>#VALUE!</v>
      </c>
      <c r="K2069" s="128" t="str">
        <f t="shared" si="73"/>
        <v>#VALUE!</v>
      </c>
      <c r="L2069" s="128" t="str">
        <f t="shared" si="74"/>
        <v>#VALUE!</v>
      </c>
      <c r="M2069" s="128" t="str">
        <f t="shared" si="75"/>
        <v>#VALUE!</v>
      </c>
      <c r="N2069" s="128" t="str">
        <f t="shared" si="76"/>
        <v>#VALUE!</v>
      </c>
      <c r="O2069" s="128" t="str">
        <f t="shared" si="77"/>
        <v>#VALUE!</v>
      </c>
      <c r="P2069" s="4" t="str">
        <f t="shared" si="12"/>
        <v>NO RX</v>
      </c>
      <c r="Q2069" s="4" t="b">
        <v>0</v>
      </c>
      <c r="R2069" s="4" t="str">
        <f t="shared" si="54"/>
        <v>LOW</v>
      </c>
      <c r="S2069" s="3"/>
      <c r="T2069" s="136">
        <f t="shared" si="66"/>
        <v>44414</v>
      </c>
      <c r="U2069" s="4" t="str">
        <f t="shared" si="15"/>
        <v>DUE COMM</v>
      </c>
      <c r="V2069" s="4" t="str">
        <f t="shared" si="16"/>
        <v> </v>
      </c>
      <c r="W2069" s="123"/>
      <c r="X2069" s="123"/>
      <c r="Y2069" s="123"/>
      <c r="Z2069" s="123"/>
      <c r="AA2069" s="123"/>
      <c r="AB2069" s="123"/>
      <c r="AC2069" s="123"/>
      <c r="AD2069" s="123"/>
      <c r="AE2069" s="123"/>
    </row>
    <row r="2070">
      <c r="A2070" s="151">
        <v>16441.0</v>
      </c>
      <c r="B2070" s="131" t="s">
        <v>6639</v>
      </c>
      <c r="C2070" s="141" t="b">
        <v>1</v>
      </c>
      <c r="D2070" s="133">
        <v>44427.0</v>
      </c>
      <c r="E2070" s="128" t="str">
        <f t="shared" si="67"/>
        <v>#VALUE!</v>
      </c>
      <c r="F2070" s="128" t="str">
        <f t="shared" si="68"/>
        <v>#VALUE!</v>
      </c>
      <c r="G2070" s="128" t="str">
        <f t="shared" si="69"/>
        <v>#VALUE!</v>
      </c>
      <c r="H2070" s="128" t="str">
        <f t="shared" si="70"/>
        <v>#VALUE!</v>
      </c>
      <c r="I2070" s="128" t="str">
        <f t="shared" si="71"/>
        <v>#VALUE!</v>
      </c>
      <c r="J2070" s="128" t="str">
        <f t="shared" si="72"/>
        <v>#VALUE!</v>
      </c>
      <c r="K2070" s="128" t="str">
        <f t="shared" si="73"/>
        <v>#VALUE!</v>
      </c>
      <c r="L2070" s="128" t="str">
        <f t="shared" si="74"/>
        <v>#VALUE!</v>
      </c>
      <c r="M2070" s="128" t="str">
        <f t="shared" si="75"/>
        <v>#VALUE!</v>
      </c>
      <c r="N2070" s="128" t="str">
        <f t="shared" si="76"/>
        <v>#VALUE!</v>
      </c>
      <c r="O2070" s="128" t="str">
        <f t="shared" si="77"/>
        <v>#VALUE!</v>
      </c>
      <c r="P2070" s="4" t="str">
        <f t="shared" si="12"/>
        <v>NO RX</v>
      </c>
      <c r="Q2070" s="4" t="b">
        <v>0</v>
      </c>
      <c r="R2070" s="4" t="str">
        <f t="shared" si="54"/>
        <v>LOW</v>
      </c>
      <c r="S2070" s="3"/>
      <c r="T2070" s="136">
        <f t="shared" si="66"/>
        <v>44427</v>
      </c>
      <c r="U2070" s="4" t="str">
        <f t="shared" si="15"/>
        <v>DUE COMM</v>
      </c>
      <c r="V2070" s="4" t="str">
        <f t="shared" si="16"/>
        <v> </v>
      </c>
      <c r="W2070" s="123"/>
      <c r="X2070" s="123"/>
      <c r="Y2070" s="123"/>
      <c r="Z2070" s="123"/>
      <c r="AA2070" s="123"/>
      <c r="AB2070" s="123"/>
      <c r="AC2070" s="123"/>
      <c r="AD2070" s="123"/>
      <c r="AE2070" s="123"/>
    </row>
    <row r="2071">
      <c r="A2071" s="151">
        <v>16442.0</v>
      </c>
      <c r="B2071" s="131" t="s">
        <v>7077</v>
      </c>
      <c r="C2071" s="131" t="b">
        <v>1</v>
      </c>
      <c r="D2071" s="133">
        <v>44475.0</v>
      </c>
      <c r="E2071" s="128" t="str">
        <f t="shared" si="67"/>
        <v>#VALUE!</v>
      </c>
      <c r="F2071" s="134" t="str">
        <f t="shared" si="68"/>
        <v>OPI RX</v>
      </c>
      <c r="G2071" s="128" t="str">
        <f t="shared" si="69"/>
        <v>#VALUE!</v>
      </c>
      <c r="H2071" s="128" t="str">
        <f t="shared" si="70"/>
        <v>#VALUE!</v>
      </c>
      <c r="I2071" s="128" t="str">
        <f t="shared" si="71"/>
        <v>#VALUE!</v>
      </c>
      <c r="J2071" s="128" t="str">
        <f t="shared" si="72"/>
        <v>#VALUE!</v>
      </c>
      <c r="K2071" s="128" t="str">
        <f t="shared" si="73"/>
        <v>#VALUE!</v>
      </c>
      <c r="L2071" s="128" t="str">
        <f t="shared" si="74"/>
        <v>#VALUE!</v>
      </c>
      <c r="M2071" s="128" t="str">
        <f t="shared" si="75"/>
        <v>#VALUE!</v>
      </c>
      <c r="N2071" s="128" t="str">
        <f t="shared" si="76"/>
        <v>#VALUE!</v>
      </c>
      <c r="O2071" s="128" t="str">
        <f t="shared" si="77"/>
        <v>#VALUE!</v>
      </c>
      <c r="P2071" s="135" t="str">
        <f t="shared" si="12"/>
        <v>OPIOIDS</v>
      </c>
      <c r="Q2071" s="2" t="b">
        <v>0</v>
      </c>
      <c r="R2071" s="4" t="str">
        <f t="shared" si="54"/>
        <v>LOW</v>
      </c>
      <c r="S2071" s="3">
        <v>44459.0</v>
      </c>
      <c r="T2071" s="136">
        <f t="shared" si="66"/>
        <v>44475</v>
      </c>
      <c r="U2071" s="4" t="str">
        <f t="shared" si="15"/>
        <v> </v>
      </c>
      <c r="V2071" s="4" t="str">
        <f t="shared" si="16"/>
        <v> </v>
      </c>
      <c r="W2071" s="123"/>
      <c r="X2071" s="123"/>
      <c r="Y2071" s="123"/>
      <c r="Z2071" s="123"/>
      <c r="AA2071" s="123"/>
      <c r="AB2071" s="123"/>
      <c r="AC2071" s="123"/>
      <c r="AD2071" s="123"/>
      <c r="AE2071" s="123"/>
    </row>
    <row r="2072">
      <c r="A2072" s="151">
        <v>16443.0</v>
      </c>
      <c r="B2072" s="134" t="s">
        <v>7078</v>
      </c>
      <c r="C2072" s="131" t="b">
        <v>1</v>
      </c>
      <c r="D2072" s="133">
        <v>44475.0</v>
      </c>
      <c r="E2072" s="128" t="str">
        <f t="shared" si="67"/>
        <v>#VALUE!</v>
      </c>
      <c r="F2072" s="128" t="str">
        <f t="shared" si="68"/>
        <v>#VALUE!</v>
      </c>
      <c r="G2072" s="128" t="str">
        <f t="shared" si="69"/>
        <v>#VALUE!</v>
      </c>
      <c r="H2072" s="134" t="str">
        <f t="shared" si="70"/>
        <v>OPI RX</v>
      </c>
      <c r="I2072" s="128" t="str">
        <f t="shared" si="71"/>
        <v>#VALUE!</v>
      </c>
      <c r="J2072" s="128" t="str">
        <f t="shared" si="72"/>
        <v>#VALUE!</v>
      </c>
      <c r="K2072" s="128" t="str">
        <f t="shared" si="73"/>
        <v>#VALUE!</v>
      </c>
      <c r="L2072" s="128" t="str">
        <f t="shared" si="74"/>
        <v>#VALUE!</v>
      </c>
      <c r="M2072" s="128" t="str">
        <f t="shared" si="75"/>
        <v>#VALUE!</v>
      </c>
      <c r="N2072" s="128" t="str">
        <f t="shared" si="76"/>
        <v>#VALUE!</v>
      </c>
      <c r="O2072" s="128" t="str">
        <f t="shared" si="77"/>
        <v>#VALUE!</v>
      </c>
      <c r="P2072" s="135" t="str">
        <f t="shared" si="12"/>
        <v>OPIOIDS</v>
      </c>
      <c r="Q2072" s="4" t="b">
        <v>0</v>
      </c>
      <c r="R2072" s="4" t="str">
        <f t="shared" si="54"/>
        <v>LOW</v>
      </c>
      <c r="S2072" s="3">
        <v>44459.0</v>
      </c>
      <c r="T2072" s="136">
        <f t="shared" si="66"/>
        <v>44475</v>
      </c>
      <c r="U2072" s="4" t="str">
        <f t="shared" si="15"/>
        <v> </v>
      </c>
      <c r="V2072" s="4" t="str">
        <f t="shared" si="16"/>
        <v> </v>
      </c>
      <c r="W2072" s="123"/>
      <c r="X2072" s="123"/>
      <c r="Y2072" s="123"/>
      <c r="Z2072" s="123"/>
      <c r="AA2072" s="123"/>
      <c r="AB2072" s="123"/>
      <c r="AC2072" s="123"/>
      <c r="AD2072" s="123"/>
      <c r="AE2072" s="123"/>
    </row>
    <row r="2073">
      <c r="A2073" s="151">
        <v>16445.0</v>
      </c>
      <c r="B2073" s="131" t="s">
        <v>6461</v>
      </c>
      <c r="C2073" s="131" t="b">
        <v>1</v>
      </c>
      <c r="D2073" s="133">
        <v>44475.0</v>
      </c>
      <c r="E2073" s="128" t="str">
        <f t="shared" si="67"/>
        <v>#VALUE!</v>
      </c>
      <c r="F2073" s="128" t="str">
        <f t="shared" si="68"/>
        <v>#VALUE!</v>
      </c>
      <c r="G2073" s="128" t="str">
        <f t="shared" si="69"/>
        <v>#VALUE!</v>
      </c>
      <c r="H2073" s="128" t="str">
        <f t="shared" si="70"/>
        <v>#VALUE!</v>
      </c>
      <c r="I2073" s="128" t="str">
        <f t="shared" si="71"/>
        <v>#VALUE!</v>
      </c>
      <c r="J2073" s="128" t="str">
        <f t="shared" si="72"/>
        <v>#VALUE!</v>
      </c>
      <c r="K2073" s="128" t="str">
        <f t="shared" si="73"/>
        <v>#VALUE!</v>
      </c>
      <c r="L2073" s="128" t="str">
        <f t="shared" si="74"/>
        <v>#VALUE!</v>
      </c>
      <c r="M2073" s="128" t="str">
        <f t="shared" si="75"/>
        <v>#VALUE!</v>
      </c>
      <c r="N2073" s="128" t="str">
        <f t="shared" si="76"/>
        <v>#VALUE!</v>
      </c>
      <c r="O2073" s="128" t="str">
        <f t="shared" si="77"/>
        <v>#VALUE!</v>
      </c>
      <c r="P2073" s="4" t="str">
        <f t="shared" si="12"/>
        <v>NO RX</v>
      </c>
      <c r="Q2073" s="4" t="b">
        <v>0</v>
      </c>
      <c r="R2073" s="4" t="str">
        <f t="shared" si="54"/>
        <v>LOW</v>
      </c>
      <c r="S2073" s="3">
        <v>44459.0</v>
      </c>
      <c r="T2073" s="136">
        <f t="shared" si="66"/>
        <v>44475</v>
      </c>
      <c r="U2073" s="4" t="str">
        <f t="shared" si="15"/>
        <v> </v>
      </c>
      <c r="V2073" s="4" t="str">
        <f t="shared" si="16"/>
        <v> </v>
      </c>
      <c r="W2073" s="123"/>
      <c r="X2073" s="123"/>
      <c r="Y2073" s="123"/>
      <c r="Z2073" s="123"/>
      <c r="AA2073" s="123"/>
      <c r="AB2073" s="123"/>
      <c r="AC2073" s="123"/>
      <c r="AD2073" s="123"/>
      <c r="AE2073" s="123"/>
    </row>
    <row r="2074">
      <c r="A2074" s="151">
        <v>16446.0</v>
      </c>
      <c r="B2074" s="134" t="s">
        <v>6856</v>
      </c>
      <c r="C2074" s="131" t="b">
        <v>1</v>
      </c>
      <c r="D2074" s="133">
        <v>44489.0</v>
      </c>
      <c r="E2074" s="128" t="str">
        <f t="shared" si="67"/>
        <v>#VALUE!</v>
      </c>
      <c r="F2074" s="128" t="str">
        <f t="shared" si="68"/>
        <v>#VALUE!</v>
      </c>
      <c r="G2074" s="128" t="str">
        <f t="shared" si="69"/>
        <v>#VALUE!</v>
      </c>
      <c r="H2074" s="128" t="str">
        <f t="shared" si="70"/>
        <v>#VALUE!</v>
      </c>
      <c r="I2074" s="128" t="str">
        <f t="shared" si="71"/>
        <v>#VALUE!</v>
      </c>
      <c r="J2074" s="128" t="str">
        <f t="shared" si="72"/>
        <v>#VALUE!</v>
      </c>
      <c r="K2074" s="128" t="str">
        <f t="shared" si="73"/>
        <v>#VALUE!</v>
      </c>
      <c r="L2074" s="128" t="str">
        <f t="shared" si="74"/>
        <v>#VALUE!</v>
      </c>
      <c r="M2074" s="128" t="str">
        <f t="shared" si="75"/>
        <v>#VALUE!</v>
      </c>
      <c r="N2074" s="128" t="str">
        <f t="shared" si="76"/>
        <v>#VALUE!</v>
      </c>
      <c r="O2074" s="128" t="str">
        <f t="shared" si="77"/>
        <v>#VALUE!</v>
      </c>
      <c r="P2074" s="4" t="str">
        <f t="shared" si="12"/>
        <v>NO RX</v>
      </c>
      <c r="Q2074" s="4" t="b">
        <v>0</v>
      </c>
      <c r="R2074" s="4" t="str">
        <f t="shared" si="54"/>
        <v>LOW</v>
      </c>
      <c r="S2074" s="3">
        <v>44473.0</v>
      </c>
      <c r="T2074" s="136">
        <f t="shared" si="66"/>
        <v>44489</v>
      </c>
      <c r="U2074" s="4" t="str">
        <f t="shared" si="15"/>
        <v> </v>
      </c>
      <c r="V2074" s="4" t="str">
        <f t="shared" si="16"/>
        <v> </v>
      </c>
      <c r="W2074" s="123"/>
      <c r="X2074" s="123"/>
      <c r="Y2074" s="123"/>
      <c r="Z2074" s="123"/>
      <c r="AA2074" s="123"/>
      <c r="AB2074" s="123"/>
      <c r="AC2074" s="123"/>
      <c r="AD2074" s="123"/>
      <c r="AE2074" s="123"/>
    </row>
    <row r="2075">
      <c r="A2075" s="151">
        <v>16451.0</v>
      </c>
      <c r="B2075" s="131" t="s">
        <v>6463</v>
      </c>
      <c r="C2075" s="141" t="b">
        <v>1</v>
      </c>
      <c r="D2075" s="133">
        <v>44414.0</v>
      </c>
      <c r="E2075" s="128" t="str">
        <f t="shared" si="67"/>
        <v>#VALUE!</v>
      </c>
      <c r="F2075" s="134" t="str">
        <f t="shared" si="68"/>
        <v>OPI RX</v>
      </c>
      <c r="G2075" s="128" t="str">
        <f t="shared" si="69"/>
        <v>#VALUE!</v>
      </c>
      <c r="H2075" s="128" t="str">
        <f t="shared" si="70"/>
        <v>#VALUE!</v>
      </c>
      <c r="I2075" s="128" t="str">
        <f t="shared" si="71"/>
        <v>#VALUE!</v>
      </c>
      <c r="J2075" s="128" t="str">
        <f t="shared" si="72"/>
        <v>#VALUE!</v>
      </c>
      <c r="K2075" s="128" t="str">
        <f t="shared" si="73"/>
        <v>#VALUE!</v>
      </c>
      <c r="L2075" s="128" t="str">
        <f t="shared" si="74"/>
        <v>#VALUE!</v>
      </c>
      <c r="M2075" s="128" t="str">
        <f t="shared" si="75"/>
        <v>#VALUE!</v>
      </c>
      <c r="N2075" s="128" t="str">
        <f t="shared" si="76"/>
        <v>#VALUE!</v>
      </c>
      <c r="O2075" s="128" t="str">
        <f t="shared" si="77"/>
        <v>#VALUE!</v>
      </c>
      <c r="P2075" s="135" t="str">
        <f t="shared" si="12"/>
        <v>OPIOIDS</v>
      </c>
      <c r="Q2075" s="4" t="b">
        <v>0</v>
      </c>
      <c r="R2075" s="4" t="str">
        <f t="shared" si="54"/>
        <v>LOW</v>
      </c>
      <c r="S2075" s="3"/>
      <c r="T2075" s="136">
        <f t="shared" si="66"/>
        <v>44414</v>
      </c>
      <c r="U2075" s="4" t="str">
        <f t="shared" si="15"/>
        <v>DUE COMM</v>
      </c>
      <c r="V2075" s="4" t="str">
        <f t="shared" si="16"/>
        <v> </v>
      </c>
      <c r="W2075" s="123"/>
      <c r="X2075" s="123"/>
      <c r="Y2075" s="123"/>
      <c r="Z2075" s="123"/>
      <c r="AA2075" s="123"/>
      <c r="AB2075" s="123"/>
      <c r="AC2075" s="123"/>
      <c r="AD2075" s="123"/>
      <c r="AE2075" s="123"/>
    </row>
    <row r="2076">
      <c r="A2076" s="151">
        <v>16456.0</v>
      </c>
      <c r="B2076" s="134" t="s">
        <v>6912</v>
      </c>
      <c r="C2076" s="131" t="b">
        <v>1</v>
      </c>
      <c r="D2076" s="133">
        <v>44469.0</v>
      </c>
      <c r="E2076" s="128" t="str">
        <f t="shared" si="67"/>
        <v>#VALUE!</v>
      </c>
      <c r="F2076" s="128" t="str">
        <f t="shared" si="68"/>
        <v>#VALUE!</v>
      </c>
      <c r="G2076" s="128" t="str">
        <f t="shared" si="69"/>
        <v>#VALUE!</v>
      </c>
      <c r="H2076" s="128" t="str">
        <f t="shared" si="70"/>
        <v>#VALUE!</v>
      </c>
      <c r="I2076" s="128" t="str">
        <f t="shared" si="71"/>
        <v>#VALUE!</v>
      </c>
      <c r="J2076" s="128" t="str">
        <f t="shared" si="72"/>
        <v>#VALUE!</v>
      </c>
      <c r="K2076" s="128" t="str">
        <f t="shared" si="73"/>
        <v>#VALUE!</v>
      </c>
      <c r="L2076" s="128" t="str">
        <f t="shared" si="74"/>
        <v>#VALUE!</v>
      </c>
      <c r="M2076" s="128" t="str">
        <f t="shared" si="75"/>
        <v>#VALUE!</v>
      </c>
      <c r="N2076" s="128" t="str">
        <f t="shared" si="76"/>
        <v>#VALUE!</v>
      </c>
      <c r="O2076" s="128" t="str">
        <f t="shared" si="77"/>
        <v>#VALUE!</v>
      </c>
      <c r="P2076" s="4" t="str">
        <f t="shared" si="12"/>
        <v>NO RX</v>
      </c>
      <c r="Q2076" s="4" t="b">
        <v>0</v>
      </c>
      <c r="R2076" s="4" t="str">
        <f t="shared" si="54"/>
        <v>LOW</v>
      </c>
      <c r="S2076" s="3">
        <v>44455.0</v>
      </c>
      <c r="T2076" s="136">
        <f t="shared" si="66"/>
        <v>44469</v>
      </c>
      <c r="U2076" s="4" t="str">
        <f t="shared" si="15"/>
        <v> </v>
      </c>
      <c r="V2076" s="4" t="str">
        <f t="shared" si="16"/>
        <v> </v>
      </c>
      <c r="W2076" s="123"/>
      <c r="X2076" s="123"/>
      <c r="Y2076" s="123"/>
      <c r="Z2076" s="123"/>
      <c r="AA2076" s="123"/>
      <c r="AB2076" s="123"/>
      <c r="AC2076" s="123"/>
      <c r="AD2076" s="123"/>
      <c r="AE2076" s="123"/>
    </row>
    <row r="2077">
      <c r="A2077" s="151">
        <v>16462.0</v>
      </c>
      <c r="B2077" s="134" t="s">
        <v>7079</v>
      </c>
      <c r="C2077" s="131" t="b">
        <v>1</v>
      </c>
      <c r="D2077" s="133">
        <v>44475.0</v>
      </c>
      <c r="E2077" s="134" t="str">
        <f t="shared" si="67"/>
        <v>OPI RX</v>
      </c>
      <c r="F2077" s="128" t="str">
        <f t="shared" si="68"/>
        <v>#VALUE!</v>
      </c>
      <c r="G2077" s="128" t="str">
        <f t="shared" si="69"/>
        <v>#VALUE!</v>
      </c>
      <c r="H2077" s="128" t="str">
        <f t="shared" si="70"/>
        <v>#VALUE!</v>
      </c>
      <c r="I2077" s="128" t="str">
        <f t="shared" si="71"/>
        <v>#VALUE!</v>
      </c>
      <c r="J2077" s="128" t="str">
        <f t="shared" si="72"/>
        <v>#VALUE!</v>
      </c>
      <c r="K2077" s="128" t="str">
        <f t="shared" si="73"/>
        <v>#VALUE!</v>
      </c>
      <c r="L2077" s="128" t="str">
        <f t="shared" si="74"/>
        <v>#VALUE!</v>
      </c>
      <c r="M2077" s="128" t="str">
        <f t="shared" si="75"/>
        <v>#VALUE!</v>
      </c>
      <c r="N2077" s="128" t="str">
        <f t="shared" si="76"/>
        <v>#VALUE!</v>
      </c>
      <c r="O2077" s="128" t="str">
        <f t="shared" si="77"/>
        <v>#VALUE!</v>
      </c>
      <c r="P2077" s="135" t="str">
        <f t="shared" si="12"/>
        <v>OPIOIDS</v>
      </c>
      <c r="Q2077" s="4" t="b">
        <v>0</v>
      </c>
      <c r="R2077" s="4" t="str">
        <f t="shared" si="54"/>
        <v>LOW</v>
      </c>
      <c r="S2077" s="3">
        <v>44459.0</v>
      </c>
      <c r="T2077" s="136">
        <f t="shared" si="66"/>
        <v>44475</v>
      </c>
      <c r="U2077" s="4" t="str">
        <f t="shared" si="15"/>
        <v> </v>
      </c>
      <c r="V2077" s="4" t="str">
        <f t="shared" si="16"/>
        <v> </v>
      </c>
      <c r="W2077" s="123"/>
      <c r="X2077" s="123"/>
      <c r="Y2077" s="123"/>
      <c r="Z2077" s="123"/>
      <c r="AA2077" s="123"/>
      <c r="AB2077" s="123"/>
      <c r="AC2077" s="123"/>
      <c r="AD2077" s="123"/>
      <c r="AE2077" s="123"/>
    </row>
    <row r="2078">
      <c r="A2078" s="151">
        <v>16463.0</v>
      </c>
      <c r="B2078" s="131" t="s">
        <v>6461</v>
      </c>
      <c r="C2078" s="141" t="b">
        <v>1</v>
      </c>
      <c r="D2078" s="133">
        <v>44421.0</v>
      </c>
      <c r="E2078" s="128" t="str">
        <f t="shared" si="67"/>
        <v>#VALUE!</v>
      </c>
      <c r="F2078" s="128" t="str">
        <f t="shared" si="68"/>
        <v>#VALUE!</v>
      </c>
      <c r="G2078" s="128" t="str">
        <f t="shared" si="69"/>
        <v>#VALUE!</v>
      </c>
      <c r="H2078" s="128" t="str">
        <f t="shared" si="70"/>
        <v>#VALUE!</v>
      </c>
      <c r="I2078" s="128" t="str">
        <f t="shared" si="71"/>
        <v>#VALUE!</v>
      </c>
      <c r="J2078" s="128" t="str">
        <f t="shared" si="72"/>
        <v>#VALUE!</v>
      </c>
      <c r="K2078" s="128" t="str">
        <f t="shared" si="73"/>
        <v>#VALUE!</v>
      </c>
      <c r="L2078" s="128" t="str">
        <f t="shared" si="74"/>
        <v>#VALUE!</v>
      </c>
      <c r="M2078" s="128" t="str">
        <f t="shared" si="75"/>
        <v>#VALUE!</v>
      </c>
      <c r="N2078" s="128" t="str">
        <f t="shared" si="76"/>
        <v>#VALUE!</v>
      </c>
      <c r="O2078" s="128" t="str">
        <f t="shared" si="77"/>
        <v>#VALUE!</v>
      </c>
      <c r="P2078" s="4" t="str">
        <f t="shared" si="12"/>
        <v>NO RX</v>
      </c>
      <c r="Q2078" s="4" t="b">
        <v>0</v>
      </c>
      <c r="R2078" s="4" t="str">
        <f t="shared" si="54"/>
        <v>LOW</v>
      </c>
      <c r="S2078" s="3"/>
      <c r="T2078" s="136">
        <f t="shared" si="66"/>
        <v>44421</v>
      </c>
      <c r="U2078" s="4" t="str">
        <f t="shared" si="15"/>
        <v>DUE COMM</v>
      </c>
      <c r="V2078" s="4" t="str">
        <f t="shared" si="16"/>
        <v> </v>
      </c>
      <c r="W2078" s="123"/>
      <c r="X2078" s="123"/>
      <c r="Y2078" s="123"/>
      <c r="Z2078" s="123"/>
      <c r="AA2078" s="123"/>
      <c r="AB2078" s="123"/>
      <c r="AC2078" s="123"/>
      <c r="AD2078" s="123"/>
      <c r="AE2078" s="123"/>
    </row>
    <row r="2079">
      <c r="A2079" s="151">
        <v>16465.0</v>
      </c>
      <c r="B2079" s="131" t="s">
        <v>6461</v>
      </c>
      <c r="C2079" s="141" t="b">
        <v>1</v>
      </c>
      <c r="D2079" s="133">
        <v>44432.0</v>
      </c>
      <c r="E2079" s="128" t="str">
        <f t="shared" si="67"/>
        <v>#VALUE!</v>
      </c>
      <c r="F2079" s="128" t="str">
        <f t="shared" si="68"/>
        <v>#VALUE!</v>
      </c>
      <c r="G2079" s="128" t="str">
        <f t="shared" si="69"/>
        <v>#VALUE!</v>
      </c>
      <c r="H2079" s="128" t="str">
        <f t="shared" si="70"/>
        <v>#VALUE!</v>
      </c>
      <c r="I2079" s="128" t="str">
        <f t="shared" si="71"/>
        <v>#VALUE!</v>
      </c>
      <c r="J2079" s="128" t="str">
        <f t="shared" si="72"/>
        <v>#VALUE!</v>
      </c>
      <c r="K2079" s="128" t="str">
        <f t="shared" si="73"/>
        <v>#VALUE!</v>
      </c>
      <c r="L2079" s="128" t="str">
        <f t="shared" si="74"/>
        <v>#VALUE!</v>
      </c>
      <c r="M2079" s="128" t="str">
        <f t="shared" si="75"/>
        <v>#VALUE!</v>
      </c>
      <c r="N2079" s="128" t="str">
        <f t="shared" si="76"/>
        <v>#VALUE!</v>
      </c>
      <c r="O2079" s="128" t="str">
        <f t="shared" si="77"/>
        <v>#VALUE!</v>
      </c>
      <c r="P2079" s="4" t="str">
        <f t="shared" si="12"/>
        <v>NO RX</v>
      </c>
      <c r="Q2079" s="4" t="b">
        <v>0</v>
      </c>
      <c r="R2079" s="4" t="str">
        <f t="shared" si="54"/>
        <v>LOW</v>
      </c>
      <c r="S2079" s="3"/>
      <c r="T2079" s="136">
        <f t="shared" si="66"/>
        <v>44432</v>
      </c>
      <c r="U2079" s="4" t="str">
        <f t="shared" si="15"/>
        <v>DUE COMM</v>
      </c>
      <c r="V2079" s="4" t="str">
        <f t="shared" si="16"/>
        <v> </v>
      </c>
      <c r="W2079" s="123"/>
      <c r="X2079" s="123"/>
      <c r="Y2079" s="123"/>
      <c r="Z2079" s="123"/>
      <c r="AA2079" s="123"/>
      <c r="AB2079" s="123"/>
      <c r="AC2079" s="123"/>
      <c r="AD2079" s="123"/>
      <c r="AE2079" s="123"/>
    </row>
    <row r="2080">
      <c r="A2080" s="151">
        <v>16467.0</v>
      </c>
      <c r="B2080" s="131" t="s">
        <v>6598</v>
      </c>
      <c r="C2080" s="141" t="b">
        <v>1</v>
      </c>
      <c r="D2080" s="133">
        <v>44559.0</v>
      </c>
      <c r="E2080" s="128" t="str">
        <f t="shared" si="67"/>
        <v>#VALUE!</v>
      </c>
      <c r="F2080" s="134" t="str">
        <f t="shared" si="68"/>
        <v>OPI RX</v>
      </c>
      <c r="G2080" s="128" t="str">
        <f t="shared" si="69"/>
        <v>#VALUE!</v>
      </c>
      <c r="H2080" s="128" t="str">
        <f t="shared" si="70"/>
        <v>#VALUE!</v>
      </c>
      <c r="I2080" s="128" t="str">
        <f t="shared" si="71"/>
        <v>#VALUE!</v>
      </c>
      <c r="J2080" s="128" t="str">
        <f t="shared" si="72"/>
        <v>#VALUE!</v>
      </c>
      <c r="K2080" s="128" t="str">
        <f t="shared" si="73"/>
        <v>#VALUE!</v>
      </c>
      <c r="L2080" s="128" t="str">
        <f t="shared" si="74"/>
        <v>#VALUE!</v>
      </c>
      <c r="M2080" s="128" t="str">
        <f t="shared" si="75"/>
        <v>#VALUE!</v>
      </c>
      <c r="N2080" s="128" t="str">
        <f t="shared" si="76"/>
        <v>#VALUE!</v>
      </c>
      <c r="O2080" s="128" t="str">
        <f t="shared" si="77"/>
        <v>#VALUE!</v>
      </c>
      <c r="P2080" s="135" t="str">
        <f t="shared" si="12"/>
        <v>OPIOIDS</v>
      </c>
      <c r="Q2080" s="2" t="b">
        <v>0</v>
      </c>
      <c r="R2080" s="4" t="str">
        <f t="shared" si="54"/>
        <v>LOW</v>
      </c>
      <c r="S2080" s="3">
        <v>44438.0</v>
      </c>
      <c r="T2080" s="136">
        <f t="shared" si="66"/>
        <v>44559</v>
      </c>
      <c r="U2080" s="4" t="str">
        <f t="shared" si="15"/>
        <v> </v>
      </c>
      <c r="V2080" s="4" t="str">
        <f t="shared" si="16"/>
        <v> </v>
      </c>
      <c r="W2080" s="123"/>
      <c r="X2080" s="123"/>
      <c r="Y2080" s="123"/>
      <c r="Z2080" s="123"/>
      <c r="AA2080" s="123"/>
      <c r="AB2080" s="123"/>
      <c r="AC2080" s="123"/>
      <c r="AD2080" s="123"/>
      <c r="AE2080" s="123"/>
    </row>
    <row r="2081">
      <c r="A2081" s="151">
        <v>16473.0</v>
      </c>
      <c r="B2081" s="134" t="s">
        <v>6461</v>
      </c>
      <c r="C2081" s="131" t="b">
        <v>1</v>
      </c>
      <c r="D2081" s="133">
        <v>44475.0</v>
      </c>
      <c r="E2081" s="128" t="str">
        <f t="shared" si="67"/>
        <v>#VALUE!</v>
      </c>
      <c r="F2081" s="128" t="str">
        <f t="shared" si="68"/>
        <v>#VALUE!</v>
      </c>
      <c r="G2081" s="128" t="str">
        <f t="shared" si="69"/>
        <v>#VALUE!</v>
      </c>
      <c r="H2081" s="128" t="str">
        <f t="shared" si="70"/>
        <v>#VALUE!</v>
      </c>
      <c r="I2081" s="128" t="str">
        <f t="shared" si="71"/>
        <v>#VALUE!</v>
      </c>
      <c r="J2081" s="128" t="str">
        <f t="shared" si="72"/>
        <v>#VALUE!</v>
      </c>
      <c r="K2081" s="128" t="str">
        <f t="shared" si="73"/>
        <v>#VALUE!</v>
      </c>
      <c r="L2081" s="128" t="str">
        <f t="shared" si="74"/>
        <v>#VALUE!</v>
      </c>
      <c r="M2081" s="128" t="str">
        <f t="shared" si="75"/>
        <v>#VALUE!</v>
      </c>
      <c r="N2081" s="128" t="str">
        <f t="shared" si="76"/>
        <v>#VALUE!</v>
      </c>
      <c r="O2081" s="128" t="str">
        <f t="shared" si="77"/>
        <v>#VALUE!</v>
      </c>
      <c r="P2081" s="4" t="str">
        <f t="shared" si="12"/>
        <v>NO RX</v>
      </c>
      <c r="Q2081" s="4" t="b">
        <v>0</v>
      </c>
      <c r="R2081" s="4" t="str">
        <f t="shared" si="54"/>
        <v>LOW</v>
      </c>
      <c r="S2081" s="3">
        <v>44459.0</v>
      </c>
      <c r="T2081" s="136">
        <f t="shared" si="66"/>
        <v>44475</v>
      </c>
      <c r="U2081" s="4" t="str">
        <f t="shared" si="15"/>
        <v> </v>
      </c>
      <c r="V2081" s="4" t="str">
        <f t="shared" si="16"/>
        <v> </v>
      </c>
      <c r="W2081" s="123"/>
      <c r="X2081" s="123"/>
      <c r="Y2081" s="123"/>
      <c r="Z2081" s="123"/>
      <c r="AA2081" s="123"/>
      <c r="AB2081" s="123"/>
      <c r="AC2081" s="123"/>
      <c r="AD2081" s="123"/>
      <c r="AE2081" s="123"/>
    </row>
    <row r="2082">
      <c r="A2082" s="130">
        <v>16474.0</v>
      </c>
      <c r="B2082" s="131" t="s">
        <v>6483</v>
      </c>
      <c r="C2082" s="141" t="b">
        <v>1</v>
      </c>
      <c r="D2082" s="133">
        <v>44414.0</v>
      </c>
      <c r="E2082" s="128" t="str">
        <f t="shared" si="67"/>
        <v>#VALUE!</v>
      </c>
      <c r="F2082" s="128" t="str">
        <f t="shared" si="68"/>
        <v>#VALUE!</v>
      </c>
      <c r="G2082" s="128" t="str">
        <f t="shared" si="69"/>
        <v>#VALUE!</v>
      </c>
      <c r="H2082" s="128" t="str">
        <f t="shared" si="70"/>
        <v>#VALUE!</v>
      </c>
      <c r="I2082" s="128" t="str">
        <f t="shared" si="71"/>
        <v>#VALUE!</v>
      </c>
      <c r="J2082" s="128" t="str">
        <f t="shared" si="72"/>
        <v>#VALUE!</v>
      </c>
      <c r="K2082" s="128" t="str">
        <f t="shared" si="73"/>
        <v>#VALUE!</v>
      </c>
      <c r="L2082" s="128" t="str">
        <f t="shared" si="74"/>
        <v>#VALUE!</v>
      </c>
      <c r="M2082" s="128" t="str">
        <f t="shared" si="75"/>
        <v>#VALUE!</v>
      </c>
      <c r="N2082" s="128" t="str">
        <f t="shared" si="76"/>
        <v>#VALUE!</v>
      </c>
      <c r="O2082" s="128" t="str">
        <f t="shared" si="77"/>
        <v>#VALUE!</v>
      </c>
      <c r="P2082" s="4" t="str">
        <f t="shared" si="12"/>
        <v>NO RX</v>
      </c>
      <c r="Q2082" s="4" t="b">
        <v>0</v>
      </c>
      <c r="R2082" s="4" t="str">
        <f t="shared" si="54"/>
        <v>LOW</v>
      </c>
      <c r="S2082" s="3"/>
      <c r="T2082" s="136">
        <f t="shared" si="66"/>
        <v>44414</v>
      </c>
      <c r="U2082" s="4" t="str">
        <f t="shared" si="15"/>
        <v>DUE COMM</v>
      </c>
      <c r="V2082" s="4" t="str">
        <f t="shared" si="16"/>
        <v> </v>
      </c>
      <c r="W2082" s="123"/>
      <c r="X2082" s="123"/>
      <c r="Y2082" s="123"/>
      <c r="Z2082" s="123"/>
      <c r="AA2082" s="123"/>
      <c r="AB2082" s="123"/>
      <c r="AC2082" s="123"/>
      <c r="AD2082" s="123"/>
      <c r="AE2082" s="123"/>
    </row>
    <row r="2083">
      <c r="A2083" s="130">
        <v>16475.0</v>
      </c>
      <c r="B2083" s="134" t="s">
        <v>6594</v>
      </c>
      <c r="C2083" s="131" t="b">
        <v>1</v>
      </c>
      <c r="D2083" s="133">
        <v>44477.0</v>
      </c>
      <c r="E2083" s="134" t="str">
        <f t="shared" si="67"/>
        <v>OPI RX</v>
      </c>
      <c r="F2083" s="128" t="str">
        <f t="shared" si="68"/>
        <v>#VALUE!</v>
      </c>
      <c r="G2083" s="128" t="str">
        <f t="shared" si="69"/>
        <v>#VALUE!</v>
      </c>
      <c r="H2083" s="128" t="str">
        <f t="shared" si="70"/>
        <v>#VALUE!</v>
      </c>
      <c r="I2083" s="128" t="str">
        <f t="shared" si="71"/>
        <v>#VALUE!</v>
      </c>
      <c r="J2083" s="128" t="str">
        <f t="shared" si="72"/>
        <v>#VALUE!</v>
      </c>
      <c r="K2083" s="128" t="str">
        <f t="shared" si="73"/>
        <v>#VALUE!</v>
      </c>
      <c r="L2083" s="128" t="str">
        <f t="shared" si="74"/>
        <v>#VALUE!</v>
      </c>
      <c r="M2083" s="128" t="str">
        <f t="shared" si="75"/>
        <v>#VALUE!</v>
      </c>
      <c r="N2083" s="128" t="str">
        <f t="shared" si="76"/>
        <v>#VALUE!</v>
      </c>
      <c r="O2083" s="128" t="str">
        <f t="shared" si="77"/>
        <v>#VALUE!</v>
      </c>
      <c r="P2083" s="135" t="str">
        <f t="shared" si="12"/>
        <v>OPIOIDS</v>
      </c>
      <c r="Q2083" s="2" t="b">
        <v>1</v>
      </c>
      <c r="R2083" s="135" t="str">
        <f t="shared" si="54"/>
        <v>HIGH</v>
      </c>
      <c r="S2083" s="3">
        <v>44466.0</v>
      </c>
      <c r="T2083" s="136">
        <f t="shared" si="66"/>
        <v>44477</v>
      </c>
      <c r="U2083" s="4" t="str">
        <f t="shared" si="15"/>
        <v> </v>
      </c>
      <c r="V2083" s="4" t="str">
        <f t="shared" si="16"/>
        <v> </v>
      </c>
      <c r="W2083" s="123"/>
      <c r="X2083" s="123"/>
      <c r="Y2083" s="123"/>
      <c r="Z2083" s="123"/>
      <c r="AA2083" s="123"/>
      <c r="AB2083" s="123"/>
      <c r="AC2083" s="123"/>
      <c r="AD2083" s="123"/>
      <c r="AE2083" s="123"/>
    </row>
    <row r="2084">
      <c r="A2084" s="130">
        <v>16476.0</v>
      </c>
      <c r="B2084" s="131" t="s">
        <v>6461</v>
      </c>
      <c r="C2084" s="131" t="b">
        <v>1</v>
      </c>
      <c r="D2084" s="133">
        <v>44475.0</v>
      </c>
      <c r="E2084" s="128" t="str">
        <f t="shared" si="67"/>
        <v>#VALUE!</v>
      </c>
      <c r="F2084" s="128" t="str">
        <f t="shared" si="68"/>
        <v>#VALUE!</v>
      </c>
      <c r="G2084" s="128" t="str">
        <f t="shared" si="69"/>
        <v>#VALUE!</v>
      </c>
      <c r="H2084" s="128" t="str">
        <f t="shared" si="70"/>
        <v>#VALUE!</v>
      </c>
      <c r="I2084" s="128" t="str">
        <f t="shared" si="71"/>
        <v>#VALUE!</v>
      </c>
      <c r="J2084" s="128" t="str">
        <f t="shared" si="72"/>
        <v>#VALUE!</v>
      </c>
      <c r="K2084" s="128" t="str">
        <f t="shared" si="73"/>
        <v>#VALUE!</v>
      </c>
      <c r="L2084" s="128" t="str">
        <f t="shared" si="74"/>
        <v>#VALUE!</v>
      </c>
      <c r="M2084" s="128" t="str">
        <f t="shared" si="75"/>
        <v>#VALUE!</v>
      </c>
      <c r="N2084" s="128" t="str">
        <f t="shared" si="76"/>
        <v>#VALUE!</v>
      </c>
      <c r="O2084" s="128" t="str">
        <f t="shared" si="77"/>
        <v>#VALUE!</v>
      </c>
      <c r="P2084" s="4" t="str">
        <f t="shared" si="12"/>
        <v>NO RX</v>
      </c>
      <c r="Q2084" s="4" t="b">
        <v>0</v>
      </c>
      <c r="R2084" s="4" t="str">
        <f t="shared" si="54"/>
        <v>LOW</v>
      </c>
      <c r="S2084" s="3">
        <v>44459.0</v>
      </c>
      <c r="T2084" s="136">
        <f t="shared" si="66"/>
        <v>44475</v>
      </c>
      <c r="U2084" s="4" t="str">
        <f t="shared" si="15"/>
        <v> </v>
      </c>
      <c r="V2084" s="4" t="str">
        <f t="shared" si="16"/>
        <v> </v>
      </c>
      <c r="W2084" s="123"/>
      <c r="X2084" s="123"/>
      <c r="Y2084" s="123"/>
      <c r="Z2084" s="123"/>
      <c r="AA2084" s="123"/>
      <c r="AB2084" s="123"/>
      <c r="AC2084" s="123"/>
      <c r="AD2084" s="123"/>
      <c r="AE2084" s="123"/>
    </row>
    <row r="2085">
      <c r="A2085" s="130">
        <v>16478.0</v>
      </c>
      <c r="B2085" s="131" t="s">
        <v>6463</v>
      </c>
      <c r="C2085" s="131" t="b">
        <v>1</v>
      </c>
      <c r="D2085" s="133">
        <v>44539.0</v>
      </c>
      <c r="E2085" s="128" t="str">
        <f t="shared" si="67"/>
        <v>#VALUE!</v>
      </c>
      <c r="F2085" s="134" t="str">
        <f t="shared" si="68"/>
        <v>OPI RX</v>
      </c>
      <c r="G2085" s="128" t="str">
        <f t="shared" si="69"/>
        <v>#VALUE!</v>
      </c>
      <c r="H2085" s="128" t="str">
        <f t="shared" si="70"/>
        <v>#VALUE!</v>
      </c>
      <c r="I2085" s="128" t="str">
        <f t="shared" si="71"/>
        <v>#VALUE!</v>
      </c>
      <c r="J2085" s="128" t="str">
        <f t="shared" si="72"/>
        <v>#VALUE!</v>
      </c>
      <c r="K2085" s="128" t="str">
        <f t="shared" si="73"/>
        <v>#VALUE!</v>
      </c>
      <c r="L2085" s="128" t="str">
        <f t="shared" si="74"/>
        <v>#VALUE!</v>
      </c>
      <c r="M2085" s="128" t="str">
        <f t="shared" si="75"/>
        <v>#VALUE!</v>
      </c>
      <c r="N2085" s="128" t="str">
        <f t="shared" si="76"/>
        <v>#VALUE!</v>
      </c>
      <c r="O2085" s="128" t="str">
        <f t="shared" si="77"/>
        <v>#VALUE!</v>
      </c>
      <c r="P2085" s="135" t="str">
        <f t="shared" si="12"/>
        <v>OPIOIDS</v>
      </c>
      <c r="Q2085" s="4" t="b">
        <v>0</v>
      </c>
      <c r="R2085" s="4" t="str">
        <f t="shared" si="54"/>
        <v>LOW</v>
      </c>
      <c r="S2085" s="3">
        <v>44466.0</v>
      </c>
      <c r="T2085" s="136">
        <f t="shared" si="66"/>
        <v>44539</v>
      </c>
      <c r="U2085" s="4" t="str">
        <f t="shared" si="15"/>
        <v> </v>
      </c>
      <c r="V2085" s="4" t="str">
        <f t="shared" si="16"/>
        <v> </v>
      </c>
      <c r="W2085" s="123"/>
      <c r="X2085" s="123"/>
      <c r="Y2085" s="123"/>
      <c r="Z2085" s="123"/>
      <c r="AA2085" s="123"/>
      <c r="AB2085" s="123"/>
      <c r="AC2085" s="123"/>
      <c r="AD2085" s="123"/>
      <c r="AE2085" s="123"/>
    </row>
    <row r="2086">
      <c r="A2086" s="130">
        <v>16481.0</v>
      </c>
      <c r="B2086" s="131" t="s">
        <v>6463</v>
      </c>
      <c r="C2086" s="131" t="b">
        <v>1</v>
      </c>
      <c r="D2086" s="133">
        <v>44474.0</v>
      </c>
      <c r="E2086" s="128" t="str">
        <f t="shared" si="67"/>
        <v>#VALUE!</v>
      </c>
      <c r="F2086" s="134" t="str">
        <f t="shared" si="68"/>
        <v>OPI RX</v>
      </c>
      <c r="G2086" s="128" t="str">
        <f t="shared" si="69"/>
        <v>#VALUE!</v>
      </c>
      <c r="H2086" s="128" t="str">
        <f t="shared" si="70"/>
        <v>#VALUE!</v>
      </c>
      <c r="I2086" s="128" t="str">
        <f t="shared" si="71"/>
        <v>#VALUE!</v>
      </c>
      <c r="J2086" s="128" t="str">
        <f t="shared" si="72"/>
        <v>#VALUE!</v>
      </c>
      <c r="K2086" s="128" t="str">
        <f t="shared" si="73"/>
        <v>#VALUE!</v>
      </c>
      <c r="L2086" s="128" t="str">
        <f t="shared" si="74"/>
        <v>#VALUE!</v>
      </c>
      <c r="M2086" s="128" t="str">
        <f t="shared" si="75"/>
        <v>#VALUE!</v>
      </c>
      <c r="N2086" s="128" t="str">
        <f t="shared" si="76"/>
        <v>#VALUE!</v>
      </c>
      <c r="O2086" s="128" t="str">
        <f t="shared" si="77"/>
        <v>#VALUE!</v>
      </c>
      <c r="P2086" s="135" t="str">
        <f t="shared" si="12"/>
        <v>OPIOIDS</v>
      </c>
      <c r="Q2086" s="4" t="b">
        <v>1</v>
      </c>
      <c r="R2086" s="135" t="str">
        <f t="shared" si="54"/>
        <v>HIGH</v>
      </c>
      <c r="S2086" s="3">
        <v>44460.0</v>
      </c>
      <c r="T2086" s="136">
        <f t="shared" si="66"/>
        <v>44474</v>
      </c>
      <c r="U2086" s="4" t="str">
        <f t="shared" si="15"/>
        <v> </v>
      </c>
      <c r="V2086" s="4" t="str">
        <f t="shared" si="16"/>
        <v> </v>
      </c>
      <c r="W2086" s="123"/>
      <c r="X2086" s="123"/>
      <c r="Y2086" s="123"/>
      <c r="Z2086" s="123"/>
      <c r="AA2086" s="123"/>
      <c r="AB2086" s="123"/>
      <c r="AC2086" s="123"/>
      <c r="AD2086" s="123"/>
      <c r="AE2086" s="123"/>
    </row>
    <row r="2087">
      <c r="A2087" s="130">
        <v>16483.0</v>
      </c>
      <c r="B2087" s="131" t="s">
        <v>6609</v>
      </c>
      <c r="C2087" s="131" t="b">
        <v>1</v>
      </c>
      <c r="D2087" s="133">
        <v>44474.0</v>
      </c>
      <c r="E2087" s="128" t="str">
        <f t="shared" si="67"/>
        <v>#VALUE!</v>
      </c>
      <c r="F2087" s="128" t="str">
        <f t="shared" si="68"/>
        <v>#VALUE!</v>
      </c>
      <c r="G2087" s="134" t="str">
        <f t="shared" si="69"/>
        <v>OPI RX</v>
      </c>
      <c r="H2087" s="134" t="str">
        <f t="shared" si="70"/>
        <v>OPI RX</v>
      </c>
      <c r="I2087" s="128" t="str">
        <f t="shared" si="71"/>
        <v>#VALUE!</v>
      </c>
      <c r="J2087" s="128" t="str">
        <f t="shared" si="72"/>
        <v>#VALUE!</v>
      </c>
      <c r="K2087" s="128" t="str">
        <f t="shared" si="73"/>
        <v>#VALUE!</v>
      </c>
      <c r="L2087" s="128" t="str">
        <f t="shared" si="74"/>
        <v>#VALUE!</v>
      </c>
      <c r="M2087" s="128" t="str">
        <f t="shared" si="75"/>
        <v>#VALUE!</v>
      </c>
      <c r="N2087" s="128" t="str">
        <f t="shared" si="76"/>
        <v>#VALUE!</v>
      </c>
      <c r="O2087" s="128" t="str">
        <f t="shared" si="77"/>
        <v>#VALUE!</v>
      </c>
      <c r="P2087" s="135" t="str">
        <f t="shared" si="12"/>
        <v>OPIOIDS</v>
      </c>
      <c r="Q2087" s="4" t="b">
        <v>0</v>
      </c>
      <c r="R2087" s="4" t="str">
        <f t="shared" si="54"/>
        <v>LOW</v>
      </c>
      <c r="S2087" s="3">
        <v>44460.0</v>
      </c>
      <c r="T2087" s="136">
        <f t="shared" si="66"/>
        <v>44474</v>
      </c>
      <c r="U2087" s="4" t="str">
        <f t="shared" si="15"/>
        <v> </v>
      </c>
      <c r="V2087" s="4" t="str">
        <f t="shared" si="16"/>
        <v> </v>
      </c>
      <c r="W2087" s="123"/>
      <c r="X2087" s="123"/>
      <c r="Y2087" s="123"/>
      <c r="Z2087" s="123"/>
      <c r="AA2087" s="123"/>
      <c r="AB2087" s="123"/>
      <c r="AC2087" s="123"/>
      <c r="AD2087" s="123"/>
      <c r="AE2087" s="123"/>
    </row>
    <row r="2088">
      <c r="A2088" s="151">
        <v>16484.0</v>
      </c>
      <c r="B2088" s="131" t="s">
        <v>6461</v>
      </c>
      <c r="C2088" s="131" t="b">
        <v>1</v>
      </c>
      <c r="D2088" s="133">
        <v>44515.0</v>
      </c>
      <c r="E2088" s="128" t="str">
        <f t="shared" si="67"/>
        <v>#VALUE!</v>
      </c>
      <c r="F2088" s="128" t="str">
        <f t="shared" si="68"/>
        <v>#VALUE!</v>
      </c>
      <c r="G2088" s="128" t="str">
        <f t="shared" si="69"/>
        <v>#VALUE!</v>
      </c>
      <c r="H2088" s="128" t="str">
        <f t="shared" si="70"/>
        <v>#VALUE!</v>
      </c>
      <c r="I2088" s="128" t="str">
        <f t="shared" si="71"/>
        <v>#VALUE!</v>
      </c>
      <c r="J2088" s="128" t="str">
        <f t="shared" si="72"/>
        <v>#VALUE!</v>
      </c>
      <c r="K2088" s="128" t="str">
        <f t="shared" si="73"/>
        <v>#VALUE!</v>
      </c>
      <c r="L2088" s="128" t="str">
        <f t="shared" si="74"/>
        <v>#VALUE!</v>
      </c>
      <c r="M2088" s="128" t="str">
        <f t="shared" si="75"/>
        <v>#VALUE!</v>
      </c>
      <c r="N2088" s="128" t="str">
        <f t="shared" si="76"/>
        <v>#VALUE!</v>
      </c>
      <c r="O2088" s="128" t="str">
        <f t="shared" si="77"/>
        <v>#VALUE!</v>
      </c>
      <c r="P2088" s="4" t="str">
        <f t="shared" si="12"/>
        <v>NO RX</v>
      </c>
      <c r="Q2088" s="2" t="b">
        <v>0</v>
      </c>
      <c r="R2088" s="4" t="str">
        <f t="shared" si="54"/>
        <v>LOW</v>
      </c>
      <c r="S2088" s="3">
        <v>44490.0</v>
      </c>
      <c r="T2088" s="136">
        <f t="shared" si="66"/>
        <v>44515</v>
      </c>
      <c r="U2088" s="4" t="str">
        <f t="shared" si="15"/>
        <v> </v>
      </c>
      <c r="V2088" s="4" t="str">
        <f t="shared" si="16"/>
        <v> </v>
      </c>
      <c r="W2088" s="123"/>
      <c r="X2088" s="123"/>
      <c r="Y2088" s="123"/>
      <c r="Z2088" s="123"/>
      <c r="AA2088" s="123"/>
      <c r="AB2088" s="123"/>
      <c r="AC2088" s="123"/>
      <c r="AD2088" s="123"/>
      <c r="AE2088" s="123"/>
    </row>
    <row r="2089">
      <c r="A2089" s="151">
        <v>16495.0</v>
      </c>
      <c r="B2089" s="134" t="s">
        <v>6461</v>
      </c>
      <c r="C2089" s="131" t="b">
        <v>1</v>
      </c>
      <c r="D2089" s="133">
        <v>44474.0</v>
      </c>
      <c r="E2089" s="128" t="str">
        <f t="shared" si="67"/>
        <v>#VALUE!</v>
      </c>
      <c r="F2089" s="128" t="str">
        <f t="shared" si="68"/>
        <v>#VALUE!</v>
      </c>
      <c r="G2089" s="128" t="str">
        <f t="shared" si="69"/>
        <v>#VALUE!</v>
      </c>
      <c r="H2089" s="128" t="str">
        <f t="shared" si="70"/>
        <v>#VALUE!</v>
      </c>
      <c r="I2089" s="128" t="str">
        <f t="shared" si="71"/>
        <v>#VALUE!</v>
      </c>
      <c r="J2089" s="128" t="str">
        <f t="shared" si="72"/>
        <v>#VALUE!</v>
      </c>
      <c r="K2089" s="128" t="str">
        <f t="shared" si="73"/>
        <v>#VALUE!</v>
      </c>
      <c r="L2089" s="128" t="str">
        <f t="shared" si="74"/>
        <v>#VALUE!</v>
      </c>
      <c r="M2089" s="128" t="str">
        <f t="shared" si="75"/>
        <v>#VALUE!</v>
      </c>
      <c r="N2089" s="128" t="str">
        <f t="shared" si="76"/>
        <v>#VALUE!</v>
      </c>
      <c r="O2089" s="128" t="str">
        <f t="shared" si="77"/>
        <v>#VALUE!</v>
      </c>
      <c r="P2089" s="4" t="str">
        <f t="shared" si="12"/>
        <v>NO RX</v>
      </c>
      <c r="Q2089" s="4" t="b">
        <v>0</v>
      </c>
      <c r="R2089" s="4" t="str">
        <f t="shared" si="54"/>
        <v>LOW</v>
      </c>
      <c r="S2089" s="3">
        <v>44460.0</v>
      </c>
      <c r="T2089" s="136">
        <f t="shared" si="66"/>
        <v>44474</v>
      </c>
      <c r="U2089" s="4" t="str">
        <f t="shared" si="15"/>
        <v> </v>
      </c>
      <c r="V2089" s="4" t="str">
        <f t="shared" si="16"/>
        <v> </v>
      </c>
      <c r="W2089" s="123"/>
      <c r="X2089" s="123"/>
      <c r="Y2089" s="123"/>
      <c r="Z2089" s="123"/>
      <c r="AA2089" s="123"/>
      <c r="AB2089" s="123"/>
      <c r="AC2089" s="123"/>
      <c r="AD2089" s="123"/>
      <c r="AE2089" s="123"/>
    </row>
    <row r="2090">
      <c r="A2090" s="130">
        <v>16496.0</v>
      </c>
      <c r="B2090" s="134" t="s">
        <v>7080</v>
      </c>
      <c r="C2090" s="131" t="b">
        <v>1</v>
      </c>
      <c r="D2090" s="133">
        <v>44474.0</v>
      </c>
      <c r="E2090" s="128" t="str">
        <f t="shared" si="67"/>
        <v>#VALUE!</v>
      </c>
      <c r="F2090" s="134" t="str">
        <f t="shared" si="68"/>
        <v>OPI RX</v>
      </c>
      <c r="G2090" s="128" t="str">
        <f t="shared" si="69"/>
        <v>#VALUE!</v>
      </c>
      <c r="H2090" s="128" t="str">
        <f t="shared" si="70"/>
        <v>#VALUE!</v>
      </c>
      <c r="I2090" s="134" t="str">
        <f t="shared" si="71"/>
        <v>OPI RX</v>
      </c>
      <c r="J2090" s="134" t="str">
        <f t="shared" si="72"/>
        <v>OPI RX</v>
      </c>
      <c r="K2090" s="128" t="str">
        <f t="shared" si="73"/>
        <v>#VALUE!</v>
      </c>
      <c r="L2090" s="128" t="str">
        <f t="shared" si="74"/>
        <v>#VALUE!</v>
      </c>
      <c r="M2090" s="128" t="str">
        <f t="shared" si="75"/>
        <v>#VALUE!</v>
      </c>
      <c r="N2090" s="128" t="str">
        <f t="shared" si="76"/>
        <v>#VALUE!</v>
      </c>
      <c r="O2090" s="128" t="str">
        <f t="shared" si="77"/>
        <v>#VALUE!</v>
      </c>
      <c r="P2090" s="135" t="str">
        <f t="shared" si="12"/>
        <v>OPIOIDS</v>
      </c>
      <c r="Q2090" s="4" t="b">
        <v>0</v>
      </c>
      <c r="R2090" s="4" t="str">
        <f t="shared" si="54"/>
        <v>LOW</v>
      </c>
      <c r="S2090" s="3">
        <v>44460.0</v>
      </c>
      <c r="T2090" s="136">
        <f t="shared" si="66"/>
        <v>44474</v>
      </c>
      <c r="U2090" s="4" t="str">
        <f t="shared" si="15"/>
        <v> </v>
      </c>
      <c r="V2090" s="4" t="str">
        <f t="shared" si="16"/>
        <v> </v>
      </c>
      <c r="W2090" s="123" t="s">
        <v>6636</v>
      </c>
      <c r="X2090" s="123"/>
      <c r="Y2090" s="123"/>
      <c r="Z2090" s="123"/>
      <c r="AA2090" s="123"/>
      <c r="AB2090" s="123"/>
      <c r="AC2090" s="123"/>
      <c r="AD2090" s="123"/>
      <c r="AE2090" s="123"/>
    </row>
    <row r="2091">
      <c r="A2091" s="130">
        <v>16498.0</v>
      </c>
      <c r="B2091" s="134" t="s">
        <v>6664</v>
      </c>
      <c r="C2091" s="131" t="b">
        <v>1</v>
      </c>
      <c r="D2091" s="133">
        <v>44474.0</v>
      </c>
      <c r="E2091" s="128" t="str">
        <f t="shared" si="67"/>
        <v>#VALUE!</v>
      </c>
      <c r="F2091" s="128" t="str">
        <f t="shared" si="68"/>
        <v>#VALUE!</v>
      </c>
      <c r="G2091" s="128" t="str">
        <f t="shared" si="69"/>
        <v>#VALUE!</v>
      </c>
      <c r="H2091" s="128" t="str">
        <f t="shared" si="70"/>
        <v>#VALUE!</v>
      </c>
      <c r="I2091" s="128" t="str">
        <f t="shared" si="71"/>
        <v>#VALUE!</v>
      </c>
      <c r="J2091" s="128" t="str">
        <f t="shared" si="72"/>
        <v>#VALUE!</v>
      </c>
      <c r="K2091" s="128" t="str">
        <f t="shared" si="73"/>
        <v>#VALUE!</v>
      </c>
      <c r="L2091" s="128" t="str">
        <f t="shared" si="74"/>
        <v>#VALUE!</v>
      </c>
      <c r="M2091" s="128" t="str">
        <f t="shared" si="75"/>
        <v>#VALUE!</v>
      </c>
      <c r="N2091" s="128" t="str">
        <f t="shared" si="76"/>
        <v>#VALUE!</v>
      </c>
      <c r="O2091" s="128" t="str">
        <f t="shared" si="77"/>
        <v>#VALUE!</v>
      </c>
      <c r="P2091" s="4" t="str">
        <f t="shared" si="12"/>
        <v>NO RX</v>
      </c>
      <c r="Q2091" s="4" t="b">
        <v>0</v>
      </c>
      <c r="R2091" s="4" t="str">
        <f t="shared" si="54"/>
        <v>LOW</v>
      </c>
      <c r="S2091" s="3">
        <v>44460.0</v>
      </c>
      <c r="T2091" s="136">
        <f t="shared" si="66"/>
        <v>44474</v>
      </c>
      <c r="U2091" s="4" t="str">
        <f t="shared" si="15"/>
        <v> </v>
      </c>
      <c r="V2091" s="4" t="str">
        <f t="shared" si="16"/>
        <v> </v>
      </c>
      <c r="W2091" s="123"/>
      <c r="X2091" s="123"/>
      <c r="Y2091" s="123"/>
      <c r="Z2091" s="123"/>
      <c r="AA2091" s="123"/>
      <c r="AB2091" s="123"/>
      <c r="AC2091" s="123"/>
      <c r="AD2091" s="123"/>
      <c r="AE2091" s="123"/>
    </row>
    <row r="2092">
      <c r="A2092" s="130">
        <v>16499.0</v>
      </c>
      <c r="B2092" s="131" t="s">
        <v>6461</v>
      </c>
      <c r="C2092" s="131" t="b">
        <v>1</v>
      </c>
      <c r="D2092" s="133">
        <v>44474.0</v>
      </c>
      <c r="E2092" s="128" t="str">
        <f t="shared" si="67"/>
        <v>#VALUE!</v>
      </c>
      <c r="F2092" s="128" t="str">
        <f t="shared" si="68"/>
        <v>#VALUE!</v>
      </c>
      <c r="G2092" s="128" t="str">
        <f t="shared" si="69"/>
        <v>#VALUE!</v>
      </c>
      <c r="H2092" s="128" t="str">
        <f t="shared" si="70"/>
        <v>#VALUE!</v>
      </c>
      <c r="I2092" s="128" t="str">
        <f t="shared" si="71"/>
        <v>#VALUE!</v>
      </c>
      <c r="J2092" s="128" t="str">
        <f t="shared" si="72"/>
        <v>#VALUE!</v>
      </c>
      <c r="K2092" s="128" t="str">
        <f t="shared" si="73"/>
        <v>#VALUE!</v>
      </c>
      <c r="L2092" s="128" t="str">
        <f t="shared" si="74"/>
        <v>#VALUE!</v>
      </c>
      <c r="M2092" s="128" t="str">
        <f t="shared" si="75"/>
        <v>#VALUE!</v>
      </c>
      <c r="N2092" s="128" t="str">
        <f t="shared" si="76"/>
        <v>#VALUE!</v>
      </c>
      <c r="O2092" s="128" t="str">
        <f t="shared" si="77"/>
        <v>#VALUE!</v>
      </c>
      <c r="P2092" s="4" t="str">
        <f t="shared" si="12"/>
        <v>NO RX</v>
      </c>
      <c r="Q2092" s="4" t="b">
        <v>0</v>
      </c>
      <c r="R2092" s="4" t="str">
        <f t="shared" si="54"/>
        <v>LOW</v>
      </c>
      <c r="S2092" s="3">
        <v>44460.0</v>
      </c>
      <c r="T2092" s="136">
        <f t="shared" si="66"/>
        <v>44474</v>
      </c>
      <c r="U2092" s="4" t="str">
        <f t="shared" si="15"/>
        <v> </v>
      </c>
      <c r="V2092" s="4" t="str">
        <f t="shared" si="16"/>
        <v> </v>
      </c>
      <c r="W2092" s="123"/>
      <c r="X2092" s="123"/>
      <c r="Y2092" s="123"/>
      <c r="Z2092" s="123"/>
      <c r="AA2092" s="123"/>
      <c r="AB2092" s="123"/>
      <c r="AC2092" s="123"/>
      <c r="AD2092" s="123"/>
      <c r="AE2092" s="123"/>
    </row>
    <row r="2093">
      <c r="A2093" s="130">
        <v>16500.0</v>
      </c>
      <c r="B2093" s="131" t="s">
        <v>7081</v>
      </c>
      <c r="C2093" s="141" t="b">
        <v>1</v>
      </c>
      <c r="D2093" s="133">
        <v>44466.0</v>
      </c>
      <c r="E2093" s="128" t="str">
        <f t="shared" si="67"/>
        <v>#VALUE!</v>
      </c>
      <c r="F2093" s="134" t="str">
        <f t="shared" si="68"/>
        <v>OPI RX</v>
      </c>
      <c r="G2093" s="134" t="str">
        <f t="shared" si="69"/>
        <v>OPI RX</v>
      </c>
      <c r="H2093" s="128" t="str">
        <f t="shared" si="70"/>
        <v>#VALUE!</v>
      </c>
      <c r="I2093" s="128" t="str">
        <f t="shared" si="71"/>
        <v>#VALUE!</v>
      </c>
      <c r="J2093" s="128" t="str">
        <f t="shared" si="72"/>
        <v>#VALUE!</v>
      </c>
      <c r="K2093" s="128" t="str">
        <f t="shared" si="73"/>
        <v>#VALUE!</v>
      </c>
      <c r="L2093" s="128" t="str">
        <f t="shared" si="74"/>
        <v>#VALUE!</v>
      </c>
      <c r="M2093" s="128" t="str">
        <f t="shared" si="75"/>
        <v>#VALUE!</v>
      </c>
      <c r="N2093" s="128" t="str">
        <f t="shared" si="76"/>
        <v>#VALUE!</v>
      </c>
      <c r="O2093" s="128" t="str">
        <f t="shared" si="77"/>
        <v>#VALUE!</v>
      </c>
      <c r="P2093" s="135" t="str">
        <f t="shared" si="12"/>
        <v>OPIOIDS</v>
      </c>
      <c r="Q2093" s="4" t="b">
        <v>1</v>
      </c>
      <c r="R2093" s="135" t="str">
        <f t="shared" si="54"/>
        <v>HIGH</v>
      </c>
      <c r="S2093" s="3"/>
      <c r="T2093" s="136">
        <f t="shared" si="66"/>
        <v>44466</v>
      </c>
      <c r="U2093" s="4" t="str">
        <f t="shared" si="15"/>
        <v>DUE COMM</v>
      </c>
      <c r="V2093" s="4" t="str">
        <f t="shared" si="16"/>
        <v> </v>
      </c>
      <c r="W2093" s="123"/>
      <c r="X2093" s="123"/>
      <c r="Y2093" s="123"/>
      <c r="Z2093" s="123"/>
      <c r="AA2093" s="123"/>
      <c r="AB2093" s="123"/>
      <c r="AC2093" s="123"/>
      <c r="AD2093" s="123"/>
      <c r="AE2093" s="123"/>
    </row>
    <row r="2094">
      <c r="A2094" s="130">
        <v>16502.0</v>
      </c>
      <c r="B2094" s="131" t="s">
        <v>6465</v>
      </c>
      <c r="C2094" s="131" t="b">
        <v>1</v>
      </c>
      <c r="D2094" s="133">
        <v>44490.0</v>
      </c>
      <c r="E2094" s="134" t="str">
        <f t="shared" si="67"/>
        <v>OPI RX</v>
      </c>
      <c r="F2094" s="128" t="str">
        <f t="shared" si="68"/>
        <v>#VALUE!</v>
      </c>
      <c r="G2094" s="128" t="str">
        <f t="shared" si="69"/>
        <v>#VALUE!</v>
      </c>
      <c r="H2094" s="128" t="str">
        <f t="shared" si="70"/>
        <v>#VALUE!</v>
      </c>
      <c r="I2094" s="128" t="str">
        <f t="shared" si="71"/>
        <v>#VALUE!</v>
      </c>
      <c r="J2094" s="128" t="str">
        <f t="shared" si="72"/>
        <v>#VALUE!</v>
      </c>
      <c r="K2094" s="128" t="str">
        <f t="shared" si="73"/>
        <v>#VALUE!</v>
      </c>
      <c r="L2094" s="128" t="str">
        <f t="shared" si="74"/>
        <v>#VALUE!</v>
      </c>
      <c r="M2094" s="128" t="str">
        <f t="shared" si="75"/>
        <v>#VALUE!</v>
      </c>
      <c r="N2094" s="128" t="str">
        <f t="shared" si="76"/>
        <v>#VALUE!</v>
      </c>
      <c r="O2094" s="128" t="str">
        <f t="shared" si="77"/>
        <v>#VALUE!</v>
      </c>
      <c r="P2094" s="135" t="str">
        <f t="shared" si="12"/>
        <v>OPIOIDS</v>
      </c>
      <c r="Q2094" s="4" t="b">
        <v>1</v>
      </c>
      <c r="R2094" s="135" t="str">
        <f t="shared" si="54"/>
        <v>HIGH</v>
      </c>
      <c r="S2094" s="3">
        <v>44474.0</v>
      </c>
      <c r="T2094" s="136">
        <f t="shared" si="66"/>
        <v>44490</v>
      </c>
      <c r="U2094" s="4" t="str">
        <f t="shared" si="15"/>
        <v> </v>
      </c>
      <c r="V2094" s="4" t="str">
        <f t="shared" si="16"/>
        <v> </v>
      </c>
      <c r="W2094" s="123"/>
      <c r="X2094" s="123"/>
      <c r="Y2094" s="123"/>
      <c r="Z2094" s="123"/>
      <c r="AA2094" s="123"/>
      <c r="AB2094" s="123"/>
      <c r="AC2094" s="123"/>
      <c r="AD2094" s="123"/>
      <c r="AE2094" s="123"/>
    </row>
    <row r="2095">
      <c r="A2095" s="130">
        <v>16503.0</v>
      </c>
      <c r="B2095" s="131" t="s">
        <v>6512</v>
      </c>
      <c r="C2095" s="141" t="b">
        <v>1</v>
      </c>
      <c r="D2095" s="133">
        <v>44539.0</v>
      </c>
      <c r="E2095" s="128" t="str">
        <f t="shared" si="67"/>
        <v>#VALUE!</v>
      </c>
      <c r="F2095" s="128" t="str">
        <f t="shared" si="68"/>
        <v>#VALUE!</v>
      </c>
      <c r="G2095" s="128" t="str">
        <f t="shared" si="69"/>
        <v>#VALUE!</v>
      </c>
      <c r="H2095" s="128" t="str">
        <f t="shared" si="70"/>
        <v>#VALUE!</v>
      </c>
      <c r="I2095" s="128" t="str">
        <f t="shared" si="71"/>
        <v>#VALUE!</v>
      </c>
      <c r="J2095" s="128" t="str">
        <f t="shared" si="72"/>
        <v>#VALUE!</v>
      </c>
      <c r="K2095" s="128" t="str">
        <f t="shared" si="73"/>
        <v>#VALUE!</v>
      </c>
      <c r="L2095" s="128" t="str">
        <f t="shared" si="74"/>
        <v>#VALUE!</v>
      </c>
      <c r="M2095" s="134" t="str">
        <f t="shared" si="75"/>
        <v>OPI RX</v>
      </c>
      <c r="N2095" s="128" t="str">
        <f t="shared" si="76"/>
        <v>#VALUE!</v>
      </c>
      <c r="O2095" s="128" t="str">
        <f t="shared" si="77"/>
        <v>#VALUE!</v>
      </c>
      <c r="P2095" s="135" t="str">
        <f t="shared" si="12"/>
        <v>OPIOIDS</v>
      </c>
      <c r="Q2095" s="4" t="b">
        <v>0</v>
      </c>
      <c r="R2095" s="4" t="str">
        <f t="shared" si="54"/>
        <v>LOW</v>
      </c>
      <c r="S2095" s="3">
        <v>44425.0</v>
      </c>
      <c r="T2095" s="136">
        <f t="shared" si="66"/>
        <v>44539</v>
      </c>
      <c r="U2095" s="4" t="str">
        <f t="shared" si="15"/>
        <v> </v>
      </c>
      <c r="V2095" s="4" t="str">
        <f t="shared" si="16"/>
        <v> </v>
      </c>
      <c r="W2095" s="123"/>
      <c r="X2095" s="123"/>
      <c r="Y2095" s="123"/>
      <c r="Z2095" s="123"/>
      <c r="AA2095" s="123"/>
      <c r="AB2095" s="123"/>
      <c r="AC2095" s="123"/>
      <c r="AD2095" s="123"/>
      <c r="AE2095" s="123"/>
    </row>
    <row r="2096">
      <c r="A2096" s="130">
        <v>16507.0</v>
      </c>
      <c r="B2096" s="131" t="s">
        <v>7082</v>
      </c>
      <c r="C2096" s="131" t="b">
        <v>1</v>
      </c>
      <c r="D2096" s="133">
        <v>44496.0</v>
      </c>
      <c r="E2096" s="128" t="str">
        <f t="shared" si="67"/>
        <v>#VALUE!</v>
      </c>
      <c r="F2096" s="128" t="str">
        <f t="shared" si="68"/>
        <v>#VALUE!</v>
      </c>
      <c r="G2096" s="128" t="str">
        <f t="shared" si="69"/>
        <v>#VALUE!</v>
      </c>
      <c r="H2096" s="128" t="str">
        <f t="shared" si="70"/>
        <v>#VALUE!</v>
      </c>
      <c r="I2096" s="128" t="str">
        <f t="shared" si="71"/>
        <v>#VALUE!</v>
      </c>
      <c r="J2096" s="128" t="str">
        <f t="shared" si="72"/>
        <v>#VALUE!</v>
      </c>
      <c r="K2096" s="128" t="str">
        <f t="shared" si="73"/>
        <v>#VALUE!</v>
      </c>
      <c r="L2096" s="134" t="str">
        <f t="shared" si="74"/>
        <v>OPI RX</v>
      </c>
      <c r="M2096" s="134" t="str">
        <f t="shared" si="75"/>
        <v>OPI RX</v>
      </c>
      <c r="N2096" s="128" t="str">
        <f t="shared" si="76"/>
        <v>#VALUE!</v>
      </c>
      <c r="O2096" s="128" t="str">
        <f t="shared" si="77"/>
        <v>#VALUE!</v>
      </c>
      <c r="P2096" s="135" t="str">
        <f t="shared" si="12"/>
        <v>OPIOIDS</v>
      </c>
      <c r="Q2096" s="2" t="b">
        <v>0</v>
      </c>
      <c r="R2096" s="4" t="str">
        <f t="shared" si="54"/>
        <v>LOW</v>
      </c>
      <c r="S2096" s="3">
        <v>44461.0</v>
      </c>
      <c r="T2096" s="136">
        <f t="shared" si="66"/>
        <v>44496</v>
      </c>
      <c r="U2096" s="4" t="str">
        <f t="shared" si="15"/>
        <v> </v>
      </c>
      <c r="V2096" s="4" t="str">
        <f t="shared" si="16"/>
        <v> </v>
      </c>
      <c r="W2096" s="123"/>
      <c r="X2096" s="123"/>
      <c r="Y2096" s="123"/>
      <c r="Z2096" s="123"/>
      <c r="AA2096" s="123"/>
      <c r="AB2096" s="123"/>
      <c r="AC2096" s="123"/>
      <c r="AD2096" s="123"/>
      <c r="AE2096" s="123"/>
    </row>
    <row r="2097">
      <c r="A2097" s="130">
        <v>16508.0</v>
      </c>
      <c r="B2097" s="131" t="s">
        <v>6496</v>
      </c>
      <c r="C2097" s="131" t="b">
        <v>1</v>
      </c>
      <c r="D2097" s="133">
        <v>44519.0</v>
      </c>
      <c r="E2097" s="128" t="str">
        <f t="shared" si="67"/>
        <v>#VALUE!</v>
      </c>
      <c r="F2097" s="128" t="str">
        <f t="shared" si="68"/>
        <v>#VALUE!</v>
      </c>
      <c r="G2097" s="128" t="str">
        <f t="shared" si="69"/>
        <v>#VALUE!</v>
      </c>
      <c r="H2097" s="128" t="str">
        <f t="shared" si="70"/>
        <v>#VALUE!</v>
      </c>
      <c r="I2097" s="128" t="str">
        <f t="shared" si="71"/>
        <v>#VALUE!</v>
      </c>
      <c r="J2097" s="128" t="str">
        <f t="shared" si="72"/>
        <v>#VALUE!</v>
      </c>
      <c r="K2097" s="128" t="str">
        <f t="shared" si="73"/>
        <v>#VALUE!</v>
      </c>
      <c r="L2097" s="128" t="str">
        <f t="shared" si="74"/>
        <v>#VALUE!</v>
      </c>
      <c r="M2097" s="134" t="str">
        <f t="shared" si="75"/>
        <v>OPI RX</v>
      </c>
      <c r="N2097" s="128" t="str">
        <f t="shared" si="76"/>
        <v>#VALUE!</v>
      </c>
      <c r="O2097" s="128" t="str">
        <f t="shared" si="77"/>
        <v>#VALUE!</v>
      </c>
      <c r="P2097" s="135" t="str">
        <f t="shared" si="12"/>
        <v>OPIOIDS</v>
      </c>
      <c r="Q2097" s="4" t="b">
        <v>0</v>
      </c>
      <c r="R2097" s="4" t="str">
        <f t="shared" si="54"/>
        <v>LOW</v>
      </c>
      <c r="S2097" s="3">
        <v>44494.0</v>
      </c>
      <c r="T2097" s="136">
        <f t="shared" si="66"/>
        <v>44519</v>
      </c>
      <c r="U2097" s="4" t="str">
        <f t="shared" si="15"/>
        <v> </v>
      </c>
      <c r="V2097" s="4" t="str">
        <f t="shared" si="16"/>
        <v> </v>
      </c>
      <c r="W2097" s="123"/>
      <c r="X2097" s="123"/>
      <c r="Y2097" s="123"/>
      <c r="Z2097" s="123"/>
      <c r="AA2097" s="123"/>
      <c r="AB2097" s="123"/>
      <c r="AC2097" s="123"/>
      <c r="AD2097" s="123"/>
      <c r="AE2097" s="123"/>
    </row>
    <row r="2098">
      <c r="A2098" s="130">
        <v>16514.0</v>
      </c>
      <c r="B2098" s="131" t="s">
        <v>7083</v>
      </c>
      <c r="C2098" s="131" t="b">
        <v>1</v>
      </c>
      <c r="D2098" s="133">
        <v>44477.0</v>
      </c>
      <c r="E2098" s="134" t="str">
        <f t="shared" si="67"/>
        <v>OPI RX</v>
      </c>
      <c r="F2098" s="128" t="str">
        <f t="shared" si="68"/>
        <v>#VALUE!</v>
      </c>
      <c r="G2098" s="128" t="str">
        <f t="shared" si="69"/>
        <v>#VALUE!</v>
      </c>
      <c r="H2098" s="128" t="str">
        <f t="shared" si="70"/>
        <v>#VALUE!</v>
      </c>
      <c r="I2098" s="128" t="str">
        <f t="shared" si="71"/>
        <v>#VALUE!</v>
      </c>
      <c r="J2098" s="128" t="str">
        <f t="shared" si="72"/>
        <v>#VALUE!</v>
      </c>
      <c r="K2098" s="128" t="str">
        <f t="shared" si="73"/>
        <v>#VALUE!</v>
      </c>
      <c r="L2098" s="128" t="str">
        <f t="shared" si="74"/>
        <v>#VALUE!</v>
      </c>
      <c r="M2098" s="128" t="str">
        <f t="shared" si="75"/>
        <v>#VALUE!</v>
      </c>
      <c r="N2098" s="128" t="str">
        <f t="shared" si="76"/>
        <v>#VALUE!</v>
      </c>
      <c r="O2098" s="128" t="str">
        <f t="shared" si="77"/>
        <v>#VALUE!</v>
      </c>
      <c r="P2098" s="135" t="str">
        <f t="shared" si="12"/>
        <v>OPIOIDS</v>
      </c>
      <c r="Q2098" s="2" t="b">
        <v>0</v>
      </c>
      <c r="R2098" s="4" t="str">
        <f t="shared" si="54"/>
        <v>LOW</v>
      </c>
      <c r="S2098" s="3">
        <v>44466.0</v>
      </c>
      <c r="T2098" s="136">
        <f t="shared" si="66"/>
        <v>44477</v>
      </c>
      <c r="U2098" s="4" t="str">
        <f t="shared" si="15"/>
        <v> </v>
      </c>
      <c r="V2098" s="4" t="str">
        <f t="shared" si="16"/>
        <v> </v>
      </c>
      <c r="W2098" s="123"/>
      <c r="X2098" s="123"/>
      <c r="Y2098" s="123"/>
      <c r="Z2098" s="123"/>
      <c r="AA2098" s="123"/>
      <c r="AB2098" s="123"/>
      <c r="AC2098" s="123"/>
      <c r="AD2098" s="123"/>
      <c r="AE2098" s="123"/>
    </row>
    <row r="2099">
      <c r="A2099" s="130">
        <v>16515.0</v>
      </c>
      <c r="B2099" s="131" t="s">
        <v>6488</v>
      </c>
      <c r="C2099" s="131" t="b">
        <v>1</v>
      </c>
      <c r="D2099" s="133">
        <v>44476.0</v>
      </c>
      <c r="E2099" s="128" t="str">
        <f t="shared" si="67"/>
        <v>#VALUE!</v>
      </c>
      <c r="F2099" s="134" t="str">
        <f t="shared" si="68"/>
        <v>OPI RX</v>
      </c>
      <c r="G2099" s="128" t="str">
        <f t="shared" si="69"/>
        <v>#VALUE!</v>
      </c>
      <c r="H2099" s="128" t="str">
        <f t="shared" si="70"/>
        <v>#VALUE!</v>
      </c>
      <c r="I2099" s="128" t="str">
        <f t="shared" si="71"/>
        <v>#VALUE!</v>
      </c>
      <c r="J2099" s="128" t="str">
        <f t="shared" si="72"/>
        <v>#VALUE!</v>
      </c>
      <c r="K2099" s="128" t="str">
        <f t="shared" si="73"/>
        <v>#VALUE!</v>
      </c>
      <c r="L2099" s="128" t="str">
        <f t="shared" si="74"/>
        <v>#VALUE!</v>
      </c>
      <c r="M2099" s="128" t="str">
        <f t="shared" si="75"/>
        <v>#VALUE!</v>
      </c>
      <c r="N2099" s="128" t="str">
        <f t="shared" si="76"/>
        <v>#VALUE!</v>
      </c>
      <c r="O2099" s="128" t="str">
        <f t="shared" si="77"/>
        <v>#VALUE!</v>
      </c>
      <c r="P2099" s="135" t="str">
        <f t="shared" si="12"/>
        <v>OPIOIDS</v>
      </c>
      <c r="Q2099" s="4" t="b">
        <v>0</v>
      </c>
      <c r="R2099" s="4" t="str">
        <f t="shared" si="54"/>
        <v>LOW</v>
      </c>
      <c r="S2099" s="3">
        <v>44352.0</v>
      </c>
      <c r="T2099" s="136">
        <f t="shared" si="66"/>
        <v>44476</v>
      </c>
      <c r="U2099" s="4" t="str">
        <f t="shared" si="15"/>
        <v> </v>
      </c>
      <c r="V2099" s="4" t="str">
        <f t="shared" si="16"/>
        <v> </v>
      </c>
      <c r="W2099" s="123"/>
      <c r="X2099" s="123"/>
      <c r="Y2099" s="123"/>
      <c r="Z2099" s="123"/>
      <c r="AA2099" s="123"/>
      <c r="AB2099" s="123"/>
      <c r="AC2099" s="123"/>
      <c r="AD2099" s="123"/>
      <c r="AE2099" s="123"/>
    </row>
    <row r="2100">
      <c r="A2100" s="130">
        <v>16516.0</v>
      </c>
      <c r="B2100" s="131" t="s">
        <v>6461</v>
      </c>
      <c r="C2100" s="131" t="b">
        <v>1</v>
      </c>
      <c r="D2100" s="133">
        <v>44510.0</v>
      </c>
      <c r="E2100" s="128" t="str">
        <f t="shared" si="67"/>
        <v>#VALUE!</v>
      </c>
      <c r="F2100" s="128" t="str">
        <f t="shared" si="68"/>
        <v>#VALUE!</v>
      </c>
      <c r="G2100" s="128" t="str">
        <f t="shared" si="69"/>
        <v>#VALUE!</v>
      </c>
      <c r="H2100" s="128" t="str">
        <f t="shared" si="70"/>
        <v>#VALUE!</v>
      </c>
      <c r="I2100" s="128" t="str">
        <f t="shared" si="71"/>
        <v>#VALUE!</v>
      </c>
      <c r="J2100" s="128" t="str">
        <f t="shared" si="72"/>
        <v>#VALUE!</v>
      </c>
      <c r="K2100" s="128" t="str">
        <f t="shared" si="73"/>
        <v>#VALUE!</v>
      </c>
      <c r="L2100" s="128" t="str">
        <f t="shared" si="74"/>
        <v>#VALUE!</v>
      </c>
      <c r="M2100" s="128" t="str">
        <f t="shared" si="75"/>
        <v>#VALUE!</v>
      </c>
      <c r="N2100" s="128" t="str">
        <f t="shared" si="76"/>
        <v>#VALUE!</v>
      </c>
      <c r="O2100" s="128" t="str">
        <f t="shared" si="77"/>
        <v>#VALUE!</v>
      </c>
      <c r="P2100" s="4" t="str">
        <f t="shared" si="12"/>
        <v>NO RX</v>
      </c>
      <c r="Q2100" s="4" t="b">
        <v>0</v>
      </c>
      <c r="R2100" s="4" t="str">
        <f t="shared" si="54"/>
        <v>LOW</v>
      </c>
      <c r="S2100" s="3">
        <v>44489.0</v>
      </c>
      <c r="T2100" s="136">
        <f t="shared" si="66"/>
        <v>44510</v>
      </c>
      <c r="U2100" s="4" t="str">
        <f t="shared" si="15"/>
        <v> </v>
      </c>
      <c r="V2100" s="4" t="str">
        <f t="shared" si="16"/>
        <v> </v>
      </c>
      <c r="W2100" s="123"/>
      <c r="X2100" s="123"/>
      <c r="Y2100" s="123"/>
      <c r="Z2100" s="123"/>
      <c r="AA2100" s="123"/>
      <c r="AB2100" s="123"/>
      <c r="AC2100" s="123"/>
      <c r="AD2100" s="123"/>
      <c r="AE2100" s="123"/>
    </row>
    <row r="2101">
      <c r="A2101" s="130">
        <v>16517.0</v>
      </c>
      <c r="B2101" s="134" t="s">
        <v>7084</v>
      </c>
      <c r="C2101" s="141" t="b">
        <v>1</v>
      </c>
      <c r="D2101" s="133">
        <v>44483.0</v>
      </c>
      <c r="E2101" s="128" t="str">
        <f t="shared" si="67"/>
        <v>#VALUE!</v>
      </c>
      <c r="F2101" s="134" t="str">
        <f t="shared" si="68"/>
        <v>OPI RX</v>
      </c>
      <c r="G2101" s="128" t="str">
        <f t="shared" si="69"/>
        <v>#VALUE!</v>
      </c>
      <c r="H2101" s="128" t="str">
        <f t="shared" si="70"/>
        <v>#VALUE!</v>
      </c>
      <c r="I2101" s="128" t="str">
        <f t="shared" si="71"/>
        <v>#VALUE!</v>
      </c>
      <c r="J2101" s="128" t="str">
        <f t="shared" si="72"/>
        <v>#VALUE!</v>
      </c>
      <c r="K2101" s="128" t="str">
        <f t="shared" si="73"/>
        <v>#VALUE!</v>
      </c>
      <c r="L2101" s="128" t="str">
        <f t="shared" si="74"/>
        <v>#VALUE!</v>
      </c>
      <c r="M2101" s="128" t="str">
        <f t="shared" si="75"/>
        <v>#VALUE!</v>
      </c>
      <c r="N2101" s="128" t="str">
        <f t="shared" si="76"/>
        <v>#VALUE!</v>
      </c>
      <c r="O2101" s="128" t="str">
        <f t="shared" si="77"/>
        <v>#VALUE!</v>
      </c>
      <c r="P2101" s="135" t="str">
        <f t="shared" si="12"/>
        <v>OPIOIDS</v>
      </c>
      <c r="Q2101" s="4" t="b">
        <v>1</v>
      </c>
      <c r="R2101" s="135" t="str">
        <f t="shared" si="54"/>
        <v>HIGH</v>
      </c>
      <c r="S2101" s="3">
        <v>44415.0</v>
      </c>
      <c r="T2101" s="136">
        <f t="shared" si="66"/>
        <v>44483</v>
      </c>
      <c r="U2101" s="4" t="str">
        <f t="shared" si="15"/>
        <v> </v>
      </c>
      <c r="V2101" s="4" t="str">
        <f t="shared" si="16"/>
        <v> </v>
      </c>
      <c r="W2101" s="123"/>
      <c r="X2101" s="123"/>
      <c r="Y2101" s="123"/>
      <c r="Z2101" s="123"/>
      <c r="AA2101" s="123"/>
      <c r="AB2101" s="123"/>
      <c r="AC2101" s="123"/>
      <c r="AD2101" s="123"/>
      <c r="AE2101" s="123"/>
    </row>
    <row r="2102">
      <c r="A2102" s="130">
        <v>16518.0</v>
      </c>
      <c r="B2102" s="131" t="s">
        <v>6512</v>
      </c>
      <c r="C2102" s="131" t="b">
        <v>1</v>
      </c>
      <c r="D2102" s="133">
        <v>44494.0</v>
      </c>
      <c r="E2102" s="128" t="str">
        <f t="shared" si="67"/>
        <v>#VALUE!</v>
      </c>
      <c r="F2102" s="128" t="str">
        <f t="shared" si="68"/>
        <v>#VALUE!</v>
      </c>
      <c r="G2102" s="128" t="str">
        <f t="shared" si="69"/>
        <v>#VALUE!</v>
      </c>
      <c r="H2102" s="128" t="str">
        <f t="shared" si="70"/>
        <v>#VALUE!</v>
      </c>
      <c r="I2102" s="128" t="str">
        <f t="shared" si="71"/>
        <v>#VALUE!</v>
      </c>
      <c r="J2102" s="128" t="str">
        <f t="shared" si="72"/>
        <v>#VALUE!</v>
      </c>
      <c r="K2102" s="128" t="str">
        <f t="shared" si="73"/>
        <v>#VALUE!</v>
      </c>
      <c r="L2102" s="128" t="str">
        <f t="shared" si="74"/>
        <v>#VALUE!</v>
      </c>
      <c r="M2102" s="134" t="str">
        <f t="shared" si="75"/>
        <v>OPI RX</v>
      </c>
      <c r="N2102" s="128" t="str">
        <f t="shared" si="76"/>
        <v>#VALUE!</v>
      </c>
      <c r="O2102" s="128" t="str">
        <f t="shared" si="77"/>
        <v>#VALUE!</v>
      </c>
      <c r="P2102" s="135" t="str">
        <f t="shared" si="12"/>
        <v>OPIOIDS</v>
      </c>
      <c r="Q2102" s="2" t="b">
        <v>0</v>
      </c>
      <c r="R2102" s="4" t="str">
        <f t="shared" si="54"/>
        <v>LOW</v>
      </c>
      <c r="S2102" s="3">
        <v>44475.0</v>
      </c>
      <c r="T2102" s="136">
        <f t="shared" si="66"/>
        <v>44494</v>
      </c>
      <c r="U2102" s="4" t="str">
        <f t="shared" si="15"/>
        <v> </v>
      </c>
      <c r="V2102" s="4" t="str">
        <f t="shared" si="16"/>
        <v> </v>
      </c>
      <c r="W2102" s="123"/>
      <c r="X2102" s="123"/>
      <c r="Y2102" s="123"/>
      <c r="Z2102" s="123"/>
      <c r="AA2102" s="123"/>
      <c r="AB2102" s="123"/>
      <c r="AC2102" s="123"/>
      <c r="AD2102" s="123"/>
      <c r="AE2102" s="123"/>
    </row>
    <row r="2103">
      <c r="A2103" s="130">
        <v>16519.0</v>
      </c>
      <c r="B2103" s="134" t="s">
        <v>6512</v>
      </c>
      <c r="C2103" s="131" t="b">
        <v>1</v>
      </c>
      <c r="D2103" s="133">
        <v>44477.0</v>
      </c>
      <c r="E2103" s="128" t="str">
        <f t="shared" si="67"/>
        <v>#VALUE!</v>
      </c>
      <c r="F2103" s="128" t="str">
        <f t="shared" si="68"/>
        <v>#VALUE!</v>
      </c>
      <c r="G2103" s="128" t="str">
        <f t="shared" si="69"/>
        <v>#VALUE!</v>
      </c>
      <c r="H2103" s="128" t="str">
        <f t="shared" si="70"/>
        <v>#VALUE!</v>
      </c>
      <c r="I2103" s="128" t="str">
        <f t="shared" si="71"/>
        <v>#VALUE!</v>
      </c>
      <c r="J2103" s="128" t="str">
        <f t="shared" si="72"/>
        <v>#VALUE!</v>
      </c>
      <c r="K2103" s="128" t="str">
        <f t="shared" si="73"/>
        <v>#VALUE!</v>
      </c>
      <c r="L2103" s="128" t="str">
        <f t="shared" si="74"/>
        <v>#VALUE!</v>
      </c>
      <c r="M2103" s="134" t="str">
        <f t="shared" si="75"/>
        <v>OPI RX</v>
      </c>
      <c r="N2103" s="128" t="str">
        <f t="shared" si="76"/>
        <v>#VALUE!</v>
      </c>
      <c r="O2103" s="128" t="str">
        <f t="shared" si="77"/>
        <v>#VALUE!</v>
      </c>
      <c r="P2103" s="135" t="str">
        <f t="shared" si="12"/>
        <v>OPIOIDS</v>
      </c>
      <c r="Q2103" s="4" t="b">
        <v>0</v>
      </c>
      <c r="R2103" s="4" t="str">
        <f t="shared" si="54"/>
        <v>LOW</v>
      </c>
      <c r="S2103" s="3">
        <v>44466.0</v>
      </c>
      <c r="T2103" s="136">
        <f t="shared" si="66"/>
        <v>44477</v>
      </c>
      <c r="U2103" s="4" t="str">
        <f t="shared" si="15"/>
        <v> </v>
      </c>
      <c r="V2103" s="4" t="str">
        <f t="shared" si="16"/>
        <v> </v>
      </c>
      <c r="W2103" s="123"/>
      <c r="X2103" s="123"/>
      <c r="Y2103" s="123"/>
      <c r="Z2103" s="123"/>
      <c r="AA2103" s="123"/>
      <c r="AB2103" s="123"/>
      <c r="AC2103" s="123"/>
      <c r="AD2103" s="123"/>
      <c r="AE2103" s="123"/>
    </row>
    <row r="2104">
      <c r="A2104" s="151">
        <v>16520.0</v>
      </c>
      <c r="B2104" s="131" t="s">
        <v>6461</v>
      </c>
      <c r="C2104" s="131" t="b">
        <v>1</v>
      </c>
      <c r="D2104" s="133">
        <v>44476.0</v>
      </c>
      <c r="E2104" s="128" t="str">
        <f t="shared" si="67"/>
        <v>#VALUE!</v>
      </c>
      <c r="F2104" s="128" t="str">
        <f t="shared" si="68"/>
        <v>#VALUE!</v>
      </c>
      <c r="G2104" s="128" t="str">
        <f t="shared" si="69"/>
        <v>#VALUE!</v>
      </c>
      <c r="H2104" s="128" t="str">
        <f t="shared" si="70"/>
        <v>#VALUE!</v>
      </c>
      <c r="I2104" s="128" t="str">
        <f t="shared" si="71"/>
        <v>#VALUE!</v>
      </c>
      <c r="J2104" s="128" t="str">
        <f t="shared" si="72"/>
        <v>#VALUE!</v>
      </c>
      <c r="K2104" s="128" t="str">
        <f t="shared" si="73"/>
        <v>#VALUE!</v>
      </c>
      <c r="L2104" s="128" t="str">
        <f t="shared" si="74"/>
        <v>#VALUE!</v>
      </c>
      <c r="M2104" s="128" t="str">
        <f t="shared" si="75"/>
        <v>#VALUE!</v>
      </c>
      <c r="N2104" s="128" t="str">
        <f t="shared" si="76"/>
        <v>#VALUE!</v>
      </c>
      <c r="O2104" s="128" t="str">
        <f t="shared" si="77"/>
        <v>#VALUE!</v>
      </c>
      <c r="P2104" s="4" t="str">
        <f t="shared" si="12"/>
        <v>NO RX</v>
      </c>
      <c r="Q2104" s="2" t="b">
        <v>1</v>
      </c>
      <c r="R2104" s="135" t="str">
        <f t="shared" si="54"/>
        <v>HIGH</v>
      </c>
      <c r="S2104" s="3">
        <v>44461.0</v>
      </c>
      <c r="T2104" s="136">
        <f t="shared" si="66"/>
        <v>44476</v>
      </c>
      <c r="U2104" s="4" t="str">
        <f t="shared" si="15"/>
        <v> </v>
      </c>
      <c r="V2104" s="4" t="str">
        <f t="shared" si="16"/>
        <v> </v>
      </c>
      <c r="W2104" s="123"/>
      <c r="X2104" s="123"/>
      <c r="Y2104" s="123"/>
      <c r="Z2104" s="123"/>
      <c r="AA2104" s="123"/>
      <c r="AB2104" s="123"/>
      <c r="AC2104" s="123"/>
      <c r="AD2104" s="123"/>
      <c r="AE2104" s="123"/>
    </row>
    <row r="2105">
      <c r="A2105" s="151">
        <v>16521.0</v>
      </c>
      <c r="B2105" s="134" t="s">
        <v>6461</v>
      </c>
      <c r="C2105" s="141" t="b">
        <v>1</v>
      </c>
      <c r="D2105" s="133">
        <v>44427.0</v>
      </c>
      <c r="E2105" s="128" t="str">
        <f t="shared" si="67"/>
        <v>#VALUE!</v>
      </c>
      <c r="F2105" s="128" t="str">
        <f t="shared" si="68"/>
        <v>#VALUE!</v>
      </c>
      <c r="G2105" s="128" t="str">
        <f t="shared" si="69"/>
        <v>#VALUE!</v>
      </c>
      <c r="H2105" s="128" t="str">
        <f t="shared" si="70"/>
        <v>#VALUE!</v>
      </c>
      <c r="I2105" s="128" t="str">
        <f t="shared" si="71"/>
        <v>#VALUE!</v>
      </c>
      <c r="J2105" s="128" t="str">
        <f t="shared" si="72"/>
        <v>#VALUE!</v>
      </c>
      <c r="K2105" s="128" t="str">
        <f t="shared" si="73"/>
        <v>#VALUE!</v>
      </c>
      <c r="L2105" s="128" t="str">
        <f t="shared" si="74"/>
        <v>#VALUE!</v>
      </c>
      <c r="M2105" s="128" t="str">
        <f t="shared" si="75"/>
        <v>#VALUE!</v>
      </c>
      <c r="N2105" s="128" t="str">
        <f t="shared" si="76"/>
        <v>#VALUE!</v>
      </c>
      <c r="O2105" s="128" t="str">
        <f t="shared" si="77"/>
        <v>#VALUE!</v>
      </c>
      <c r="P2105" s="4" t="str">
        <f t="shared" si="12"/>
        <v>NO RX</v>
      </c>
      <c r="Q2105" s="2" t="b">
        <v>0</v>
      </c>
      <c r="R2105" s="4" t="str">
        <f t="shared" si="54"/>
        <v>LOW</v>
      </c>
      <c r="S2105" s="3"/>
      <c r="T2105" s="136">
        <f t="shared" si="66"/>
        <v>44427</v>
      </c>
      <c r="U2105" s="4" t="str">
        <f t="shared" si="15"/>
        <v>DUE COMM</v>
      </c>
      <c r="V2105" s="4" t="str">
        <f t="shared" si="16"/>
        <v> </v>
      </c>
      <c r="W2105" s="123"/>
      <c r="X2105" s="123"/>
      <c r="Y2105" s="123"/>
      <c r="Z2105" s="123"/>
      <c r="AA2105" s="123"/>
      <c r="AB2105" s="123"/>
      <c r="AC2105" s="123"/>
      <c r="AD2105" s="123"/>
      <c r="AE2105" s="123"/>
    </row>
    <row r="2106">
      <c r="A2106" s="151">
        <v>16522.0</v>
      </c>
      <c r="B2106" s="131" t="s">
        <v>6461</v>
      </c>
      <c r="C2106" s="131" t="b">
        <v>1</v>
      </c>
      <c r="D2106" s="133">
        <v>44477.0</v>
      </c>
      <c r="E2106" s="128" t="str">
        <f t="shared" si="67"/>
        <v>#VALUE!</v>
      </c>
      <c r="F2106" s="128" t="str">
        <f t="shared" si="68"/>
        <v>#VALUE!</v>
      </c>
      <c r="G2106" s="128" t="str">
        <f t="shared" si="69"/>
        <v>#VALUE!</v>
      </c>
      <c r="H2106" s="128" t="str">
        <f t="shared" si="70"/>
        <v>#VALUE!</v>
      </c>
      <c r="I2106" s="128" t="str">
        <f t="shared" si="71"/>
        <v>#VALUE!</v>
      </c>
      <c r="J2106" s="128" t="str">
        <f t="shared" si="72"/>
        <v>#VALUE!</v>
      </c>
      <c r="K2106" s="128" t="str">
        <f t="shared" si="73"/>
        <v>#VALUE!</v>
      </c>
      <c r="L2106" s="128" t="str">
        <f t="shared" si="74"/>
        <v>#VALUE!</v>
      </c>
      <c r="M2106" s="128" t="str">
        <f t="shared" si="75"/>
        <v>#VALUE!</v>
      </c>
      <c r="N2106" s="128" t="str">
        <f t="shared" si="76"/>
        <v>#VALUE!</v>
      </c>
      <c r="O2106" s="128" t="str">
        <f t="shared" si="77"/>
        <v>#VALUE!</v>
      </c>
      <c r="P2106" s="4" t="str">
        <f t="shared" si="12"/>
        <v>NO RX</v>
      </c>
      <c r="Q2106" s="4" t="b">
        <v>0</v>
      </c>
      <c r="R2106" s="4" t="str">
        <f t="shared" si="54"/>
        <v>LOW</v>
      </c>
      <c r="S2106" s="3">
        <v>44466.0</v>
      </c>
      <c r="T2106" s="136">
        <f t="shared" si="66"/>
        <v>44477</v>
      </c>
      <c r="U2106" s="4" t="str">
        <f t="shared" si="15"/>
        <v> </v>
      </c>
      <c r="V2106" s="4" t="str">
        <f t="shared" si="16"/>
        <v> </v>
      </c>
      <c r="W2106" s="123"/>
      <c r="X2106" s="123"/>
      <c r="Y2106" s="123"/>
      <c r="Z2106" s="123"/>
      <c r="AA2106" s="123"/>
      <c r="AB2106" s="123"/>
      <c r="AC2106" s="123"/>
      <c r="AD2106" s="123"/>
      <c r="AE2106" s="123"/>
    </row>
    <row r="2107">
      <c r="A2107" s="151">
        <v>16523.0</v>
      </c>
      <c r="B2107" s="131" t="s">
        <v>6461</v>
      </c>
      <c r="C2107" s="131" t="b">
        <v>1</v>
      </c>
      <c r="D2107" s="133">
        <v>44496.0</v>
      </c>
      <c r="E2107" s="128" t="str">
        <f t="shared" si="67"/>
        <v>#VALUE!</v>
      </c>
      <c r="F2107" s="128" t="str">
        <f t="shared" si="68"/>
        <v>#VALUE!</v>
      </c>
      <c r="G2107" s="128" t="str">
        <f t="shared" si="69"/>
        <v>#VALUE!</v>
      </c>
      <c r="H2107" s="128" t="str">
        <f t="shared" si="70"/>
        <v>#VALUE!</v>
      </c>
      <c r="I2107" s="128" t="str">
        <f t="shared" si="71"/>
        <v>#VALUE!</v>
      </c>
      <c r="J2107" s="128" t="str">
        <f t="shared" si="72"/>
        <v>#VALUE!</v>
      </c>
      <c r="K2107" s="128" t="str">
        <f t="shared" si="73"/>
        <v>#VALUE!</v>
      </c>
      <c r="L2107" s="128" t="str">
        <f t="shared" si="74"/>
        <v>#VALUE!</v>
      </c>
      <c r="M2107" s="128" t="str">
        <f t="shared" si="75"/>
        <v>#VALUE!</v>
      </c>
      <c r="N2107" s="128" t="str">
        <f t="shared" si="76"/>
        <v>#VALUE!</v>
      </c>
      <c r="O2107" s="128" t="str">
        <f t="shared" si="77"/>
        <v>#VALUE!</v>
      </c>
      <c r="P2107" s="4" t="str">
        <f t="shared" si="12"/>
        <v>NO RX</v>
      </c>
      <c r="Q2107" s="2" t="b">
        <v>0</v>
      </c>
      <c r="R2107" s="4" t="str">
        <f t="shared" si="54"/>
        <v>LOW</v>
      </c>
      <c r="S2107" s="3">
        <v>44466.0</v>
      </c>
      <c r="T2107" s="136">
        <f t="shared" si="66"/>
        <v>44496</v>
      </c>
      <c r="U2107" s="4" t="str">
        <f t="shared" si="15"/>
        <v> </v>
      </c>
      <c r="V2107" s="4" t="str">
        <f t="shared" si="16"/>
        <v> </v>
      </c>
      <c r="W2107" s="123"/>
      <c r="X2107" s="123"/>
      <c r="Y2107" s="123"/>
      <c r="Z2107" s="123"/>
      <c r="AA2107" s="123"/>
      <c r="AB2107" s="123"/>
      <c r="AC2107" s="123"/>
      <c r="AD2107" s="123"/>
      <c r="AE2107" s="123"/>
    </row>
    <row r="2108">
      <c r="A2108" s="151">
        <v>16524.0</v>
      </c>
      <c r="B2108" s="131" t="s">
        <v>7085</v>
      </c>
      <c r="C2108" s="131" t="b">
        <v>1</v>
      </c>
      <c r="D2108" s="133">
        <v>44496.0</v>
      </c>
      <c r="E2108" s="134" t="str">
        <f t="shared" si="67"/>
        <v>OPI RX</v>
      </c>
      <c r="F2108" s="128" t="str">
        <f t="shared" si="68"/>
        <v>#VALUE!</v>
      </c>
      <c r="G2108" s="128" t="str">
        <f t="shared" si="69"/>
        <v>#VALUE!</v>
      </c>
      <c r="H2108" s="128" t="str">
        <f t="shared" si="70"/>
        <v>#VALUE!</v>
      </c>
      <c r="I2108" s="128" t="str">
        <f t="shared" si="71"/>
        <v>#VALUE!</v>
      </c>
      <c r="J2108" s="128" t="str">
        <f t="shared" si="72"/>
        <v>#VALUE!</v>
      </c>
      <c r="K2108" s="128" t="str">
        <f t="shared" si="73"/>
        <v>#VALUE!</v>
      </c>
      <c r="L2108" s="128" t="str">
        <f t="shared" si="74"/>
        <v>#VALUE!</v>
      </c>
      <c r="M2108" s="128" t="str">
        <f t="shared" si="75"/>
        <v>#VALUE!</v>
      </c>
      <c r="N2108" s="128" t="str">
        <f t="shared" si="76"/>
        <v>#VALUE!</v>
      </c>
      <c r="O2108" s="128" t="str">
        <f t="shared" si="77"/>
        <v>#VALUE!</v>
      </c>
      <c r="P2108" s="135" t="str">
        <f t="shared" si="12"/>
        <v>OPIOIDS</v>
      </c>
      <c r="Q2108" s="2" t="b">
        <v>1</v>
      </c>
      <c r="R2108" s="135" t="str">
        <f t="shared" si="54"/>
        <v>HIGH</v>
      </c>
      <c r="S2108" s="3">
        <v>44466.0</v>
      </c>
      <c r="T2108" s="136">
        <f t="shared" si="66"/>
        <v>44496</v>
      </c>
      <c r="U2108" s="4" t="str">
        <f t="shared" si="15"/>
        <v> </v>
      </c>
      <c r="V2108" s="4" t="str">
        <f t="shared" si="16"/>
        <v> </v>
      </c>
      <c r="W2108" s="123"/>
      <c r="X2108" s="123"/>
      <c r="Y2108" s="123"/>
      <c r="Z2108" s="123"/>
      <c r="AA2108" s="123"/>
      <c r="AB2108" s="123"/>
      <c r="AC2108" s="123"/>
      <c r="AD2108" s="123"/>
      <c r="AE2108" s="123"/>
    </row>
    <row r="2109">
      <c r="A2109" s="151">
        <v>16527.0</v>
      </c>
      <c r="B2109" s="131" t="s">
        <v>7086</v>
      </c>
      <c r="C2109" s="141" t="b">
        <v>1</v>
      </c>
      <c r="D2109" s="133">
        <v>44539.0</v>
      </c>
      <c r="E2109" s="134" t="str">
        <f t="shared" si="67"/>
        <v>OPI RX</v>
      </c>
      <c r="F2109" s="128" t="str">
        <f t="shared" si="68"/>
        <v>#VALUE!</v>
      </c>
      <c r="G2109" s="128" t="str">
        <f t="shared" si="69"/>
        <v>#VALUE!</v>
      </c>
      <c r="H2109" s="128" t="str">
        <f t="shared" si="70"/>
        <v>#VALUE!</v>
      </c>
      <c r="I2109" s="128" t="str">
        <f t="shared" si="71"/>
        <v>#VALUE!</v>
      </c>
      <c r="J2109" s="128" t="str">
        <f t="shared" si="72"/>
        <v>#VALUE!</v>
      </c>
      <c r="K2109" s="128" t="str">
        <f t="shared" si="73"/>
        <v>#VALUE!</v>
      </c>
      <c r="L2109" s="128" t="str">
        <f t="shared" si="74"/>
        <v>#VALUE!</v>
      </c>
      <c r="M2109" s="128" t="str">
        <f t="shared" si="75"/>
        <v>#VALUE!</v>
      </c>
      <c r="N2109" s="128" t="str">
        <f t="shared" si="76"/>
        <v>#VALUE!</v>
      </c>
      <c r="O2109" s="128" t="str">
        <f t="shared" si="77"/>
        <v>#VALUE!</v>
      </c>
      <c r="P2109" s="135" t="str">
        <f t="shared" si="12"/>
        <v>OPIOIDS</v>
      </c>
      <c r="Q2109" s="4" t="b">
        <v>0</v>
      </c>
      <c r="R2109" s="4" t="str">
        <f t="shared" si="54"/>
        <v>LOW</v>
      </c>
      <c r="S2109" s="3">
        <v>44418.0</v>
      </c>
      <c r="T2109" s="136">
        <f t="shared" si="66"/>
        <v>44539</v>
      </c>
      <c r="U2109" s="4" t="str">
        <f t="shared" si="15"/>
        <v> </v>
      </c>
      <c r="V2109" s="4" t="str">
        <f t="shared" si="16"/>
        <v> </v>
      </c>
      <c r="W2109" s="123"/>
      <c r="X2109" s="123"/>
      <c r="Y2109" s="123"/>
      <c r="Z2109" s="123"/>
      <c r="AA2109" s="123"/>
      <c r="AB2109" s="123"/>
      <c r="AC2109" s="123"/>
      <c r="AD2109" s="123"/>
      <c r="AE2109" s="123"/>
    </row>
    <row r="2110">
      <c r="A2110" s="151">
        <v>16530.0</v>
      </c>
      <c r="B2110" s="131" t="s">
        <v>6477</v>
      </c>
      <c r="C2110" s="131" t="b">
        <v>1</v>
      </c>
      <c r="D2110" s="133">
        <v>44477.0</v>
      </c>
      <c r="E2110" s="128" t="str">
        <f t="shared" si="67"/>
        <v>#VALUE!</v>
      </c>
      <c r="F2110" s="128" t="str">
        <f t="shared" si="68"/>
        <v>#VALUE!</v>
      </c>
      <c r="G2110" s="128" t="str">
        <f t="shared" si="69"/>
        <v>#VALUE!</v>
      </c>
      <c r="H2110" s="128" t="str">
        <f t="shared" si="70"/>
        <v>#VALUE!</v>
      </c>
      <c r="I2110" s="128" t="str">
        <f t="shared" si="71"/>
        <v>#VALUE!</v>
      </c>
      <c r="J2110" s="128" t="str">
        <f t="shared" si="72"/>
        <v>#VALUE!</v>
      </c>
      <c r="K2110" s="128" t="str">
        <f t="shared" si="73"/>
        <v>#VALUE!</v>
      </c>
      <c r="L2110" s="128" t="str">
        <f t="shared" si="74"/>
        <v>#VALUE!</v>
      </c>
      <c r="M2110" s="128" t="str">
        <f t="shared" si="75"/>
        <v>#VALUE!</v>
      </c>
      <c r="N2110" s="128" t="str">
        <f t="shared" si="76"/>
        <v>#VALUE!</v>
      </c>
      <c r="O2110" s="128" t="str">
        <f t="shared" si="77"/>
        <v>#VALUE!</v>
      </c>
      <c r="P2110" s="4" t="str">
        <f t="shared" si="12"/>
        <v>NO RX</v>
      </c>
      <c r="Q2110" s="4" t="b">
        <v>0</v>
      </c>
      <c r="R2110" s="4" t="str">
        <f t="shared" si="54"/>
        <v>LOW</v>
      </c>
      <c r="S2110" s="3">
        <v>44466.0</v>
      </c>
      <c r="T2110" s="136">
        <f t="shared" si="66"/>
        <v>44477</v>
      </c>
      <c r="U2110" s="4" t="str">
        <f t="shared" si="15"/>
        <v> </v>
      </c>
      <c r="V2110" s="4" t="str">
        <f t="shared" si="16"/>
        <v> </v>
      </c>
      <c r="W2110" s="123"/>
      <c r="X2110" s="123"/>
      <c r="Y2110" s="123"/>
      <c r="Z2110" s="123"/>
      <c r="AA2110" s="123"/>
      <c r="AB2110" s="123"/>
      <c r="AC2110" s="123"/>
      <c r="AD2110" s="123"/>
      <c r="AE2110" s="123"/>
    </row>
    <row r="2111">
      <c r="A2111" s="151">
        <v>16537.0</v>
      </c>
      <c r="B2111" s="134" t="s">
        <v>6581</v>
      </c>
      <c r="C2111" s="141" t="b">
        <v>1</v>
      </c>
      <c r="D2111" s="133">
        <v>44421.0</v>
      </c>
      <c r="E2111" s="134" t="str">
        <f t="shared" si="67"/>
        <v>OPI RX</v>
      </c>
      <c r="F2111" s="128" t="str">
        <f t="shared" si="68"/>
        <v>#VALUE!</v>
      </c>
      <c r="G2111" s="128" t="str">
        <f t="shared" si="69"/>
        <v>#VALUE!</v>
      </c>
      <c r="H2111" s="128" t="str">
        <f t="shared" si="70"/>
        <v>#VALUE!</v>
      </c>
      <c r="I2111" s="128" t="str">
        <f t="shared" si="71"/>
        <v>#VALUE!</v>
      </c>
      <c r="J2111" s="128" t="str">
        <f t="shared" si="72"/>
        <v>#VALUE!</v>
      </c>
      <c r="K2111" s="128" t="str">
        <f t="shared" si="73"/>
        <v>#VALUE!</v>
      </c>
      <c r="L2111" s="128" t="str">
        <f t="shared" si="74"/>
        <v>#VALUE!</v>
      </c>
      <c r="M2111" s="134" t="str">
        <f t="shared" si="75"/>
        <v>OPI RX</v>
      </c>
      <c r="N2111" s="128" t="str">
        <f t="shared" si="76"/>
        <v>#VALUE!</v>
      </c>
      <c r="O2111" s="128" t="str">
        <f t="shared" si="77"/>
        <v>#VALUE!</v>
      </c>
      <c r="P2111" s="135" t="str">
        <f t="shared" si="12"/>
        <v>OPIOIDS</v>
      </c>
      <c r="Q2111" s="4" t="b">
        <v>0</v>
      </c>
      <c r="R2111" s="4" t="str">
        <f t="shared" si="54"/>
        <v>LOW</v>
      </c>
      <c r="S2111" s="3"/>
      <c r="T2111" s="136">
        <f t="shared" si="66"/>
        <v>44421</v>
      </c>
      <c r="U2111" s="4" t="str">
        <f t="shared" si="15"/>
        <v>DUE COMM</v>
      </c>
      <c r="V2111" s="4" t="str">
        <f t="shared" si="16"/>
        <v> </v>
      </c>
      <c r="W2111" s="123"/>
      <c r="X2111" s="123"/>
      <c r="Y2111" s="123"/>
      <c r="Z2111" s="123"/>
      <c r="AA2111" s="123"/>
      <c r="AB2111" s="123"/>
      <c r="AC2111" s="123"/>
      <c r="AD2111" s="123"/>
      <c r="AE2111" s="123"/>
    </row>
    <row r="2112">
      <c r="A2112" s="151">
        <v>16538.0</v>
      </c>
      <c r="B2112" s="131" t="s">
        <v>6477</v>
      </c>
      <c r="C2112" s="131" t="b">
        <v>1</v>
      </c>
      <c r="D2112" s="133">
        <v>44476.0</v>
      </c>
      <c r="E2112" s="128" t="str">
        <f t="shared" si="67"/>
        <v>#VALUE!</v>
      </c>
      <c r="F2112" s="128" t="str">
        <f t="shared" si="68"/>
        <v>#VALUE!</v>
      </c>
      <c r="G2112" s="128" t="str">
        <f t="shared" si="69"/>
        <v>#VALUE!</v>
      </c>
      <c r="H2112" s="128" t="str">
        <f t="shared" si="70"/>
        <v>#VALUE!</v>
      </c>
      <c r="I2112" s="128" t="str">
        <f t="shared" si="71"/>
        <v>#VALUE!</v>
      </c>
      <c r="J2112" s="128" t="str">
        <f t="shared" si="72"/>
        <v>#VALUE!</v>
      </c>
      <c r="K2112" s="128" t="str">
        <f t="shared" si="73"/>
        <v>#VALUE!</v>
      </c>
      <c r="L2112" s="128" t="str">
        <f t="shared" si="74"/>
        <v>#VALUE!</v>
      </c>
      <c r="M2112" s="128" t="str">
        <f t="shared" si="75"/>
        <v>#VALUE!</v>
      </c>
      <c r="N2112" s="128" t="str">
        <f t="shared" si="76"/>
        <v>#VALUE!</v>
      </c>
      <c r="O2112" s="128" t="str">
        <f t="shared" si="77"/>
        <v>#VALUE!</v>
      </c>
      <c r="P2112" s="4" t="str">
        <f t="shared" si="12"/>
        <v>NO RX</v>
      </c>
      <c r="Q2112" s="4" t="b">
        <v>0</v>
      </c>
      <c r="R2112" s="4" t="str">
        <f t="shared" si="54"/>
        <v>LOW</v>
      </c>
      <c r="S2112" s="3">
        <v>44461.0</v>
      </c>
      <c r="T2112" s="136">
        <f t="shared" si="66"/>
        <v>44476</v>
      </c>
      <c r="U2112" s="4" t="str">
        <f t="shared" si="15"/>
        <v> </v>
      </c>
      <c r="V2112" s="4" t="str">
        <f t="shared" si="16"/>
        <v> </v>
      </c>
      <c r="W2112" s="123"/>
      <c r="X2112" s="123"/>
      <c r="Y2112" s="123"/>
      <c r="Z2112" s="123"/>
      <c r="AA2112" s="123"/>
      <c r="AB2112" s="123"/>
      <c r="AC2112" s="123"/>
      <c r="AD2112" s="123"/>
      <c r="AE2112" s="123"/>
    </row>
    <row r="2113">
      <c r="A2113" s="151">
        <v>16539.0</v>
      </c>
      <c r="B2113" s="131" t="s">
        <v>6483</v>
      </c>
      <c r="C2113" s="141" t="b">
        <v>1</v>
      </c>
      <c r="D2113" s="133">
        <v>44438.0</v>
      </c>
      <c r="E2113" s="128" t="str">
        <f t="shared" si="67"/>
        <v>#VALUE!</v>
      </c>
      <c r="F2113" s="128" t="str">
        <f t="shared" si="68"/>
        <v>#VALUE!</v>
      </c>
      <c r="G2113" s="128" t="str">
        <f t="shared" si="69"/>
        <v>#VALUE!</v>
      </c>
      <c r="H2113" s="128" t="str">
        <f t="shared" si="70"/>
        <v>#VALUE!</v>
      </c>
      <c r="I2113" s="128" t="str">
        <f t="shared" si="71"/>
        <v>#VALUE!</v>
      </c>
      <c r="J2113" s="128" t="str">
        <f t="shared" si="72"/>
        <v>#VALUE!</v>
      </c>
      <c r="K2113" s="128" t="str">
        <f t="shared" si="73"/>
        <v>#VALUE!</v>
      </c>
      <c r="L2113" s="128" t="str">
        <f t="shared" si="74"/>
        <v>#VALUE!</v>
      </c>
      <c r="M2113" s="128" t="str">
        <f t="shared" si="75"/>
        <v>#VALUE!</v>
      </c>
      <c r="N2113" s="128" t="str">
        <f t="shared" si="76"/>
        <v>#VALUE!</v>
      </c>
      <c r="O2113" s="128" t="str">
        <f t="shared" si="77"/>
        <v>#VALUE!</v>
      </c>
      <c r="P2113" s="4" t="str">
        <f t="shared" si="12"/>
        <v>NO RX</v>
      </c>
      <c r="Q2113" s="2" t="b">
        <v>0</v>
      </c>
      <c r="R2113" s="4" t="str">
        <f t="shared" si="54"/>
        <v>LOW</v>
      </c>
      <c r="S2113" s="3"/>
      <c r="T2113" s="136">
        <f t="shared" si="66"/>
        <v>44438</v>
      </c>
      <c r="U2113" s="4" t="str">
        <f t="shared" si="15"/>
        <v>DUE COMM</v>
      </c>
      <c r="V2113" s="4" t="str">
        <f t="shared" si="16"/>
        <v> </v>
      </c>
      <c r="W2113" s="123"/>
      <c r="X2113" s="123"/>
      <c r="Y2113" s="123"/>
      <c r="Z2113" s="123"/>
      <c r="AA2113" s="123"/>
      <c r="AB2113" s="123"/>
      <c r="AC2113" s="123"/>
      <c r="AD2113" s="123"/>
      <c r="AE2113" s="123"/>
    </row>
    <row r="2114">
      <c r="A2114" s="151">
        <v>16542.0</v>
      </c>
      <c r="B2114" s="131" t="s">
        <v>6461</v>
      </c>
      <c r="C2114" s="131" t="b">
        <v>1</v>
      </c>
      <c r="D2114" s="133">
        <v>44480.0</v>
      </c>
      <c r="E2114" s="128" t="str">
        <f t="shared" si="67"/>
        <v>#VALUE!</v>
      </c>
      <c r="F2114" s="128" t="str">
        <f t="shared" si="68"/>
        <v>#VALUE!</v>
      </c>
      <c r="G2114" s="128" t="str">
        <f t="shared" si="69"/>
        <v>#VALUE!</v>
      </c>
      <c r="H2114" s="128" t="str">
        <f t="shared" si="70"/>
        <v>#VALUE!</v>
      </c>
      <c r="I2114" s="128" t="str">
        <f t="shared" si="71"/>
        <v>#VALUE!</v>
      </c>
      <c r="J2114" s="128" t="str">
        <f t="shared" si="72"/>
        <v>#VALUE!</v>
      </c>
      <c r="K2114" s="128" t="str">
        <f t="shared" si="73"/>
        <v>#VALUE!</v>
      </c>
      <c r="L2114" s="128" t="str">
        <f t="shared" si="74"/>
        <v>#VALUE!</v>
      </c>
      <c r="M2114" s="128" t="str">
        <f t="shared" si="75"/>
        <v>#VALUE!</v>
      </c>
      <c r="N2114" s="128" t="str">
        <f t="shared" si="76"/>
        <v>#VALUE!</v>
      </c>
      <c r="O2114" s="128" t="str">
        <f t="shared" si="77"/>
        <v>#VALUE!</v>
      </c>
      <c r="P2114" s="4" t="str">
        <f t="shared" si="12"/>
        <v>NO RX</v>
      </c>
      <c r="Q2114" s="4" t="b">
        <v>0</v>
      </c>
      <c r="R2114" s="4" t="str">
        <f t="shared" si="54"/>
        <v>LOW</v>
      </c>
      <c r="S2114" s="3">
        <v>44467.0</v>
      </c>
      <c r="T2114" s="136">
        <f t="shared" si="66"/>
        <v>44480</v>
      </c>
      <c r="U2114" s="4" t="str">
        <f t="shared" si="15"/>
        <v> </v>
      </c>
      <c r="V2114" s="4" t="str">
        <f t="shared" si="16"/>
        <v> </v>
      </c>
      <c r="W2114" s="123"/>
      <c r="X2114" s="123"/>
      <c r="Y2114" s="123"/>
      <c r="Z2114" s="123"/>
      <c r="AA2114" s="123"/>
      <c r="AB2114" s="123"/>
      <c r="AC2114" s="123"/>
      <c r="AD2114" s="123"/>
      <c r="AE2114" s="123"/>
    </row>
    <row r="2115">
      <c r="A2115" s="130">
        <v>16543.0</v>
      </c>
      <c r="B2115" s="131" t="s">
        <v>6837</v>
      </c>
      <c r="C2115" s="141" t="b">
        <v>1</v>
      </c>
      <c r="D2115" s="133">
        <v>44433.0</v>
      </c>
      <c r="E2115" s="128" t="str">
        <f t="shared" si="67"/>
        <v>#VALUE!</v>
      </c>
      <c r="F2115" s="128" t="str">
        <f t="shared" si="68"/>
        <v>#VALUE!</v>
      </c>
      <c r="G2115" s="128" t="str">
        <f t="shared" si="69"/>
        <v>#VALUE!</v>
      </c>
      <c r="H2115" s="128" t="str">
        <f t="shared" si="70"/>
        <v>#VALUE!</v>
      </c>
      <c r="I2115" s="128" t="str">
        <f t="shared" si="71"/>
        <v>#VALUE!</v>
      </c>
      <c r="J2115" s="128" t="str">
        <f t="shared" si="72"/>
        <v>#VALUE!</v>
      </c>
      <c r="K2115" s="128" t="str">
        <f t="shared" si="73"/>
        <v>#VALUE!</v>
      </c>
      <c r="L2115" s="128" t="str">
        <f t="shared" si="74"/>
        <v>#VALUE!</v>
      </c>
      <c r="M2115" s="128" t="str">
        <f t="shared" si="75"/>
        <v>#VALUE!</v>
      </c>
      <c r="N2115" s="128" t="str">
        <f t="shared" si="76"/>
        <v>#VALUE!</v>
      </c>
      <c r="O2115" s="128" t="str">
        <f t="shared" si="77"/>
        <v>#VALUE!</v>
      </c>
      <c r="P2115" s="4" t="str">
        <f t="shared" si="12"/>
        <v>NO RX</v>
      </c>
      <c r="Q2115" s="4" t="b">
        <v>0</v>
      </c>
      <c r="R2115" s="4" t="str">
        <f t="shared" si="54"/>
        <v>LOW</v>
      </c>
      <c r="S2115" s="3"/>
      <c r="T2115" s="136">
        <f t="shared" si="66"/>
        <v>44433</v>
      </c>
      <c r="U2115" s="4" t="str">
        <f t="shared" si="15"/>
        <v>DUE COMM</v>
      </c>
      <c r="V2115" s="4" t="str">
        <f t="shared" si="16"/>
        <v> </v>
      </c>
      <c r="W2115" s="123"/>
      <c r="X2115" s="123"/>
      <c r="Y2115" s="123"/>
      <c r="Z2115" s="123"/>
      <c r="AA2115" s="123"/>
      <c r="AB2115" s="123"/>
      <c r="AC2115" s="123"/>
      <c r="AD2115" s="123"/>
      <c r="AE2115" s="123"/>
    </row>
    <row r="2116">
      <c r="A2116" s="130">
        <v>16544.0</v>
      </c>
      <c r="B2116" s="131" t="s">
        <v>6461</v>
      </c>
      <c r="C2116" s="141" t="b">
        <v>1</v>
      </c>
      <c r="D2116" s="133">
        <v>44438.0</v>
      </c>
      <c r="E2116" s="128" t="str">
        <f t="shared" si="67"/>
        <v>#VALUE!</v>
      </c>
      <c r="F2116" s="128" t="str">
        <f t="shared" si="68"/>
        <v>#VALUE!</v>
      </c>
      <c r="G2116" s="128" t="str">
        <f t="shared" si="69"/>
        <v>#VALUE!</v>
      </c>
      <c r="H2116" s="128" t="str">
        <f t="shared" si="70"/>
        <v>#VALUE!</v>
      </c>
      <c r="I2116" s="128" t="str">
        <f t="shared" si="71"/>
        <v>#VALUE!</v>
      </c>
      <c r="J2116" s="128" t="str">
        <f t="shared" si="72"/>
        <v>#VALUE!</v>
      </c>
      <c r="K2116" s="128" t="str">
        <f t="shared" si="73"/>
        <v>#VALUE!</v>
      </c>
      <c r="L2116" s="128" t="str">
        <f t="shared" si="74"/>
        <v>#VALUE!</v>
      </c>
      <c r="M2116" s="128" t="str">
        <f t="shared" si="75"/>
        <v>#VALUE!</v>
      </c>
      <c r="N2116" s="128" t="str">
        <f t="shared" si="76"/>
        <v>#VALUE!</v>
      </c>
      <c r="O2116" s="128" t="str">
        <f t="shared" si="77"/>
        <v>#VALUE!</v>
      </c>
      <c r="P2116" s="4" t="str">
        <f t="shared" si="12"/>
        <v>NO RX</v>
      </c>
      <c r="Q2116" s="4" t="b">
        <v>0</v>
      </c>
      <c r="R2116" s="4" t="str">
        <f t="shared" si="54"/>
        <v>LOW</v>
      </c>
      <c r="S2116" s="3"/>
      <c r="T2116" s="136">
        <f t="shared" si="66"/>
        <v>44438</v>
      </c>
      <c r="U2116" s="4" t="str">
        <f t="shared" si="15"/>
        <v>DUE COMM</v>
      </c>
      <c r="V2116" s="4" t="str">
        <f t="shared" si="16"/>
        <v> </v>
      </c>
      <c r="W2116" s="123"/>
      <c r="X2116" s="123"/>
      <c r="Y2116" s="123"/>
      <c r="Z2116" s="123"/>
      <c r="AA2116" s="123"/>
      <c r="AB2116" s="123"/>
      <c r="AC2116" s="123"/>
      <c r="AD2116" s="123"/>
      <c r="AE2116" s="123"/>
    </row>
    <row r="2117">
      <c r="A2117" s="130">
        <v>16548.0</v>
      </c>
      <c r="B2117" s="131" t="s">
        <v>6483</v>
      </c>
      <c r="C2117" s="131" t="b">
        <v>1</v>
      </c>
      <c r="D2117" s="133">
        <v>44480.0</v>
      </c>
      <c r="E2117" s="128" t="str">
        <f t="shared" si="67"/>
        <v>#VALUE!</v>
      </c>
      <c r="F2117" s="128" t="str">
        <f t="shared" si="68"/>
        <v>#VALUE!</v>
      </c>
      <c r="G2117" s="128" t="str">
        <f t="shared" si="69"/>
        <v>#VALUE!</v>
      </c>
      <c r="H2117" s="128" t="str">
        <f t="shared" si="70"/>
        <v>#VALUE!</v>
      </c>
      <c r="I2117" s="128" t="str">
        <f t="shared" si="71"/>
        <v>#VALUE!</v>
      </c>
      <c r="J2117" s="128" t="str">
        <f t="shared" si="72"/>
        <v>#VALUE!</v>
      </c>
      <c r="K2117" s="128" t="str">
        <f t="shared" si="73"/>
        <v>#VALUE!</v>
      </c>
      <c r="L2117" s="128" t="str">
        <f t="shared" si="74"/>
        <v>#VALUE!</v>
      </c>
      <c r="M2117" s="128" t="str">
        <f t="shared" si="75"/>
        <v>#VALUE!</v>
      </c>
      <c r="N2117" s="128" t="str">
        <f t="shared" si="76"/>
        <v>#VALUE!</v>
      </c>
      <c r="O2117" s="128" t="str">
        <f t="shared" si="77"/>
        <v>#VALUE!</v>
      </c>
      <c r="P2117" s="4" t="str">
        <f t="shared" si="12"/>
        <v>NO RX</v>
      </c>
      <c r="Q2117" s="2" t="b">
        <v>0</v>
      </c>
      <c r="R2117" s="4" t="str">
        <f t="shared" si="54"/>
        <v>LOW</v>
      </c>
      <c r="S2117" s="3">
        <v>44467.0</v>
      </c>
      <c r="T2117" s="136">
        <f t="shared" si="66"/>
        <v>44480</v>
      </c>
      <c r="U2117" s="4" t="str">
        <f t="shared" si="15"/>
        <v> </v>
      </c>
      <c r="V2117" s="4" t="str">
        <f t="shared" si="16"/>
        <v> </v>
      </c>
      <c r="W2117" s="123"/>
      <c r="X2117" s="123"/>
      <c r="Y2117" s="123"/>
      <c r="Z2117" s="123"/>
      <c r="AA2117" s="123"/>
      <c r="AB2117" s="123"/>
      <c r="AC2117" s="123"/>
      <c r="AD2117" s="123"/>
      <c r="AE2117" s="123"/>
    </row>
    <row r="2118">
      <c r="A2118" s="130">
        <v>16550.0</v>
      </c>
      <c r="B2118" s="131" t="s">
        <v>7087</v>
      </c>
      <c r="C2118" s="141" t="b">
        <v>1</v>
      </c>
      <c r="D2118" s="133">
        <v>44432.0</v>
      </c>
      <c r="E2118" s="128" t="str">
        <f t="shared" si="67"/>
        <v>#VALUE!</v>
      </c>
      <c r="F2118" s="128" t="str">
        <f t="shared" si="68"/>
        <v>#VALUE!</v>
      </c>
      <c r="G2118" s="128" t="str">
        <f t="shared" si="69"/>
        <v>#VALUE!</v>
      </c>
      <c r="H2118" s="128" t="str">
        <f t="shared" si="70"/>
        <v>#VALUE!</v>
      </c>
      <c r="I2118" s="128" t="str">
        <f t="shared" si="71"/>
        <v>#VALUE!</v>
      </c>
      <c r="J2118" s="128" t="str">
        <f t="shared" si="72"/>
        <v>#VALUE!</v>
      </c>
      <c r="K2118" s="128" t="str">
        <f t="shared" si="73"/>
        <v>#VALUE!</v>
      </c>
      <c r="L2118" s="128" t="str">
        <f t="shared" si="74"/>
        <v>#VALUE!</v>
      </c>
      <c r="M2118" s="128" t="str">
        <f t="shared" si="75"/>
        <v>#VALUE!</v>
      </c>
      <c r="N2118" s="128" t="str">
        <f t="shared" si="76"/>
        <v>#VALUE!</v>
      </c>
      <c r="O2118" s="128" t="str">
        <f t="shared" si="77"/>
        <v>#VALUE!</v>
      </c>
      <c r="P2118" s="4" t="str">
        <f t="shared" si="12"/>
        <v>NO RX</v>
      </c>
      <c r="Q2118" s="2" t="b">
        <v>0</v>
      </c>
      <c r="R2118" s="4" t="str">
        <f t="shared" si="54"/>
        <v>LOW</v>
      </c>
      <c r="S2118" s="3"/>
      <c r="T2118" s="136">
        <f t="shared" si="66"/>
        <v>44432</v>
      </c>
      <c r="U2118" s="4" t="str">
        <f t="shared" si="15"/>
        <v>DUE COMM</v>
      </c>
      <c r="V2118" s="4" t="str">
        <f t="shared" si="16"/>
        <v> </v>
      </c>
      <c r="W2118" s="123"/>
      <c r="X2118" s="123"/>
      <c r="Y2118" s="123"/>
      <c r="Z2118" s="123"/>
      <c r="AA2118" s="123"/>
      <c r="AB2118" s="123"/>
      <c r="AC2118" s="123"/>
      <c r="AD2118" s="123"/>
      <c r="AE2118" s="123"/>
    </row>
    <row r="2119">
      <c r="A2119" s="130">
        <v>16553.0</v>
      </c>
      <c r="B2119" s="134" t="s">
        <v>7088</v>
      </c>
      <c r="C2119" s="141" t="b">
        <v>1</v>
      </c>
      <c r="D2119" s="133">
        <v>44427.0</v>
      </c>
      <c r="E2119" s="128" t="str">
        <f t="shared" si="67"/>
        <v>#VALUE!</v>
      </c>
      <c r="F2119" s="128" t="str">
        <f t="shared" si="68"/>
        <v>#VALUE!</v>
      </c>
      <c r="G2119" s="134" t="str">
        <f t="shared" si="69"/>
        <v>OPI RX</v>
      </c>
      <c r="H2119" s="128" t="str">
        <f t="shared" si="70"/>
        <v>#VALUE!</v>
      </c>
      <c r="I2119" s="128" t="str">
        <f t="shared" si="71"/>
        <v>#VALUE!</v>
      </c>
      <c r="J2119" s="128" t="str">
        <f t="shared" si="72"/>
        <v>#VALUE!</v>
      </c>
      <c r="K2119" s="128" t="str">
        <f t="shared" si="73"/>
        <v>#VALUE!</v>
      </c>
      <c r="L2119" s="134" t="str">
        <f t="shared" si="74"/>
        <v>OPI RX</v>
      </c>
      <c r="M2119" s="128" t="str">
        <f t="shared" si="75"/>
        <v>#VALUE!</v>
      </c>
      <c r="N2119" s="128" t="str">
        <f t="shared" si="76"/>
        <v>#VALUE!</v>
      </c>
      <c r="O2119" s="128" t="str">
        <f t="shared" si="77"/>
        <v>#VALUE!</v>
      </c>
      <c r="P2119" s="135" t="str">
        <f t="shared" si="12"/>
        <v>OPIOIDS</v>
      </c>
      <c r="Q2119" s="4" t="b">
        <v>0</v>
      </c>
      <c r="R2119" s="4" t="str">
        <f t="shared" si="54"/>
        <v>LOW</v>
      </c>
      <c r="S2119" s="3"/>
      <c r="T2119" s="136">
        <f t="shared" si="66"/>
        <v>44427</v>
      </c>
      <c r="U2119" s="4" t="str">
        <f t="shared" si="15"/>
        <v>DUE COMM</v>
      </c>
      <c r="V2119" s="4" t="str">
        <f t="shared" si="16"/>
        <v> </v>
      </c>
      <c r="W2119" s="123"/>
      <c r="X2119" s="123"/>
      <c r="Y2119" s="123"/>
      <c r="Z2119" s="123"/>
      <c r="AA2119" s="123"/>
      <c r="AB2119" s="123"/>
      <c r="AC2119" s="123"/>
      <c r="AD2119" s="123"/>
      <c r="AE2119" s="123"/>
    </row>
    <row r="2120">
      <c r="A2120" s="130">
        <v>16554.0</v>
      </c>
      <c r="B2120" s="131" t="s">
        <v>6461</v>
      </c>
      <c r="C2120" s="141" t="b">
        <v>1</v>
      </c>
      <c r="D2120" s="133">
        <v>44452.0</v>
      </c>
      <c r="E2120" s="128" t="str">
        <f t="shared" si="67"/>
        <v>#VALUE!</v>
      </c>
      <c r="F2120" s="128" t="str">
        <f t="shared" si="68"/>
        <v>#VALUE!</v>
      </c>
      <c r="G2120" s="128" t="str">
        <f t="shared" si="69"/>
        <v>#VALUE!</v>
      </c>
      <c r="H2120" s="128" t="str">
        <f t="shared" si="70"/>
        <v>#VALUE!</v>
      </c>
      <c r="I2120" s="128" t="str">
        <f t="shared" si="71"/>
        <v>#VALUE!</v>
      </c>
      <c r="J2120" s="128" t="str">
        <f t="shared" si="72"/>
        <v>#VALUE!</v>
      </c>
      <c r="K2120" s="128" t="str">
        <f t="shared" si="73"/>
        <v>#VALUE!</v>
      </c>
      <c r="L2120" s="128" t="str">
        <f t="shared" si="74"/>
        <v>#VALUE!</v>
      </c>
      <c r="M2120" s="128" t="str">
        <f t="shared" si="75"/>
        <v>#VALUE!</v>
      </c>
      <c r="N2120" s="128" t="str">
        <f t="shared" si="76"/>
        <v>#VALUE!</v>
      </c>
      <c r="O2120" s="128" t="str">
        <f t="shared" si="77"/>
        <v>#VALUE!</v>
      </c>
      <c r="P2120" s="4" t="str">
        <f t="shared" si="12"/>
        <v>NO RX</v>
      </c>
      <c r="Q2120" s="2" t="b">
        <v>0</v>
      </c>
      <c r="R2120" s="4" t="str">
        <f t="shared" si="54"/>
        <v>LOW</v>
      </c>
      <c r="S2120" s="3"/>
      <c r="T2120" s="136">
        <f t="shared" si="66"/>
        <v>44452</v>
      </c>
      <c r="U2120" s="4" t="str">
        <f t="shared" si="15"/>
        <v>DUE COMM</v>
      </c>
      <c r="V2120" s="4" t="str">
        <f t="shared" si="16"/>
        <v> </v>
      </c>
      <c r="W2120" s="123"/>
      <c r="X2120" s="123"/>
      <c r="Y2120" s="123"/>
      <c r="Z2120" s="123"/>
      <c r="AA2120" s="123"/>
      <c r="AB2120" s="123"/>
      <c r="AC2120" s="123"/>
      <c r="AD2120" s="123"/>
      <c r="AE2120" s="123"/>
    </row>
    <row r="2121">
      <c r="A2121" s="130">
        <v>16559.0</v>
      </c>
      <c r="B2121" s="131" t="s">
        <v>6500</v>
      </c>
      <c r="C2121" s="131" t="b">
        <v>1</v>
      </c>
      <c r="D2121" s="133">
        <v>44480.0</v>
      </c>
      <c r="E2121" s="128" t="str">
        <f t="shared" si="67"/>
        <v>#VALUE!</v>
      </c>
      <c r="F2121" s="128" t="str">
        <f t="shared" si="68"/>
        <v>#VALUE!</v>
      </c>
      <c r="G2121" s="128" t="str">
        <f t="shared" si="69"/>
        <v>#VALUE!</v>
      </c>
      <c r="H2121" s="128" t="str">
        <f t="shared" si="70"/>
        <v>#VALUE!</v>
      </c>
      <c r="I2121" s="128" t="str">
        <f t="shared" si="71"/>
        <v>#VALUE!</v>
      </c>
      <c r="J2121" s="128" t="str">
        <f t="shared" si="72"/>
        <v>#VALUE!</v>
      </c>
      <c r="K2121" s="128" t="str">
        <f t="shared" si="73"/>
        <v>#VALUE!</v>
      </c>
      <c r="L2121" s="128" t="str">
        <f t="shared" si="74"/>
        <v>#VALUE!</v>
      </c>
      <c r="M2121" s="134" t="str">
        <f t="shared" si="75"/>
        <v>OPI RX</v>
      </c>
      <c r="N2121" s="128" t="str">
        <f t="shared" si="76"/>
        <v>#VALUE!</v>
      </c>
      <c r="O2121" s="128" t="str">
        <f t="shared" si="77"/>
        <v>#VALUE!</v>
      </c>
      <c r="P2121" s="135" t="str">
        <f t="shared" si="12"/>
        <v>OPIOIDS</v>
      </c>
      <c r="Q2121" s="4" t="b">
        <v>0</v>
      </c>
      <c r="R2121" s="4" t="str">
        <f t="shared" si="54"/>
        <v>LOW</v>
      </c>
      <c r="S2121" s="3">
        <v>44467.0</v>
      </c>
      <c r="T2121" s="136">
        <f t="shared" si="66"/>
        <v>44480</v>
      </c>
      <c r="U2121" s="4" t="str">
        <f t="shared" si="15"/>
        <v> </v>
      </c>
      <c r="V2121" s="4" t="str">
        <f t="shared" si="16"/>
        <v> </v>
      </c>
      <c r="W2121" s="123"/>
      <c r="X2121" s="123"/>
      <c r="Y2121" s="123"/>
      <c r="Z2121" s="123"/>
      <c r="AA2121" s="123"/>
      <c r="AB2121" s="123"/>
      <c r="AC2121" s="123"/>
      <c r="AD2121" s="123"/>
      <c r="AE2121" s="123"/>
    </row>
    <row r="2122">
      <c r="A2122" s="130">
        <v>16560.0</v>
      </c>
      <c r="B2122" s="131" t="s">
        <v>6717</v>
      </c>
      <c r="C2122" s="131" t="b">
        <v>1</v>
      </c>
      <c r="D2122" s="133">
        <v>44480.0</v>
      </c>
      <c r="E2122" s="134" t="str">
        <f t="shared" si="67"/>
        <v>OPI RX</v>
      </c>
      <c r="F2122" s="128" t="str">
        <f t="shared" si="68"/>
        <v>#VALUE!</v>
      </c>
      <c r="G2122" s="128" t="str">
        <f t="shared" si="69"/>
        <v>#VALUE!</v>
      </c>
      <c r="H2122" s="128" t="str">
        <f t="shared" si="70"/>
        <v>#VALUE!</v>
      </c>
      <c r="I2122" s="128" t="str">
        <f t="shared" si="71"/>
        <v>#VALUE!</v>
      </c>
      <c r="J2122" s="128" t="str">
        <f t="shared" si="72"/>
        <v>#VALUE!</v>
      </c>
      <c r="K2122" s="128" t="str">
        <f t="shared" si="73"/>
        <v>#VALUE!</v>
      </c>
      <c r="L2122" s="128" t="str">
        <f t="shared" si="74"/>
        <v>#VALUE!</v>
      </c>
      <c r="M2122" s="128" t="str">
        <f t="shared" si="75"/>
        <v>#VALUE!</v>
      </c>
      <c r="N2122" s="128" t="str">
        <f t="shared" si="76"/>
        <v>#VALUE!</v>
      </c>
      <c r="O2122" s="128" t="str">
        <f t="shared" si="77"/>
        <v>#VALUE!</v>
      </c>
      <c r="P2122" s="135" t="str">
        <f t="shared" si="12"/>
        <v>OPIOIDS</v>
      </c>
      <c r="Q2122" s="4" t="b">
        <v>1</v>
      </c>
      <c r="R2122" s="135" t="str">
        <f t="shared" si="54"/>
        <v>HIGH</v>
      </c>
      <c r="S2122" s="3">
        <v>44467.0</v>
      </c>
      <c r="T2122" s="136">
        <f t="shared" si="66"/>
        <v>44480</v>
      </c>
      <c r="U2122" s="4" t="str">
        <f t="shared" si="15"/>
        <v> </v>
      </c>
      <c r="V2122" s="4" t="str">
        <f t="shared" si="16"/>
        <v> </v>
      </c>
      <c r="W2122" s="123"/>
      <c r="X2122" s="123"/>
      <c r="Y2122" s="123"/>
      <c r="Z2122" s="123"/>
      <c r="AA2122" s="123"/>
      <c r="AB2122" s="123"/>
      <c r="AC2122" s="123"/>
      <c r="AD2122" s="123"/>
      <c r="AE2122" s="123"/>
    </row>
    <row r="2123">
      <c r="A2123" s="130">
        <v>16562.0</v>
      </c>
      <c r="B2123" s="131" t="s">
        <v>6687</v>
      </c>
      <c r="C2123" s="131" t="b">
        <v>1</v>
      </c>
      <c r="D2123" s="133">
        <v>44470.0</v>
      </c>
      <c r="E2123" s="128" t="str">
        <f t="shared" si="67"/>
        <v>#VALUE!</v>
      </c>
      <c r="F2123" s="134" t="str">
        <f t="shared" si="68"/>
        <v>OPI RX</v>
      </c>
      <c r="G2123" s="128" t="str">
        <f t="shared" si="69"/>
        <v>#VALUE!</v>
      </c>
      <c r="H2123" s="128" t="str">
        <f t="shared" si="70"/>
        <v>#VALUE!</v>
      </c>
      <c r="I2123" s="128" t="str">
        <f t="shared" si="71"/>
        <v>#VALUE!</v>
      </c>
      <c r="J2123" s="128" t="str">
        <f t="shared" si="72"/>
        <v>#VALUE!</v>
      </c>
      <c r="K2123" s="128" t="str">
        <f t="shared" si="73"/>
        <v>#VALUE!</v>
      </c>
      <c r="L2123" s="128" t="str">
        <f t="shared" si="74"/>
        <v>#VALUE!</v>
      </c>
      <c r="M2123" s="128" t="str">
        <f t="shared" si="75"/>
        <v>#VALUE!</v>
      </c>
      <c r="N2123" s="128" t="str">
        <f t="shared" si="76"/>
        <v>#VALUE!</v>
      </c>
      <c r="O2123" s="128" t="str">
        <f t="shared" si="77"/>
        <v>#VALUE!</v>
      </c>
      <c r="P2123" s="135" t="str">
        <f t="shared" si="12"/>
        <v>OPIOIDS</v>
      </c>
      <c r="Q2123" s="4" t="b">
        <v>0</v>
      </c>
      <c r="R2123" s="4" t="str">
        <f t="shared" si="54"/>
        <v>LOW</v>
      </c>
      <c r="S2123" s="3">
        <v>44456.0</v>
      </c>
      <c r="T2123" s="136">
        <f t="shared" si="66"/>
        <v>44470</v>
      </c>
      <c r="U2123" s="4" t="str">
        <f t="shared" si="15"/>
        <v> </v>
      </c>
      <c r="V2123" s="4" t="str">
        <f t="shared" si="16"/>
        <v> </v>
      </c>
      <c r="W2123" s="123"/>
      <c r="X2123" s="123"/>
      <c r="Y2123" s="123"/>
      <c r="Z2123" s="123"/>
      <c r="AA2123" s="123"/>
      <c r="AB2123" s="123"/>
      <c r="AC2123" s="123"/>
      <c r="AD2123" s="123"/>
      <c r="AE2123" s="123"/>
    </row>
    <row r="2124">
      <c r="A2124" s="130">
        <v>16564.0</v>
      </c>
      <c r="B2124" s="134" t="s">
        <v>7089</v>
      </c>
      <c r="C2124" s="131" t="b">
        <v>1</v>
      </c>
      <c r="D2124" s="133">
        <v>44480.0</v>
      </c>
      <c r="E2124" s="128" t="str">
        <f t="shared" si="67"/>
        <v>#VALUE!</v>
      </c>
      <c r="F2124" s="128" t="str">
        <f t="shared" si="68"/>
        <v>#VALUE!</v>
      </c>
      <c r="G2124" s="128" t="str">
        <f t="shared" si="69"/>
        <v>#VALUE!</v>
      </c>
      <c r="H2124" s="128" t="str">
        <f t="shared" si="70"/>
        <v>#VALUE!</v>
      </c>
      <c r="I2124" s="128" t="str">
        <f t="shared" si="71"/>
        <v>#VALUE!</v>
      </c>
      <c r="J2124" s="128" t="str">
        <f t="shared" si="72"/>
        <v>#VALUE!</v>
      </c>
      <c r="K2124" s="128" t="str">
        <f t="shared" si="73"/>
        <v>#VALUE!</v>
      </c>
      <c r="L2124" s="128" t="str">
        <f t="shared" si="74"/>
        <v>#VALUE!</v>
      </c>
      <c r="M2124" s="128" t="str">
        <f t="shared" si="75"/>
        <v>#VALUE!</v>
      </c>
      <c r="N2124" s="128" t="str">
        <f t="shared" si="76"/>
        <v>#VALUE!</v>
      </c>
      <c r="O2124" s="128" t="str">
        <f t="shared" si="77"/>
        <v>#VALUE!</v>
      </c>
      <c r="P2124" s="4" t="str">
        <f t="shared" si="12"/>
        <v>NO RX</v>
      </c>
      <c r="Q2124" s="4" t="b">
        <v>0</v>
      </c>
      <c r="R2124" s="4" t="str">
        <f t="shared" si="54"/>
        <v>LOW</v>
      </c>
      <c r="S2124" s="3">
        <v>44468.0</v>
      </c>
      <c r="T2124" s="136">
        <f t="shared" si="66"/>
        <v>44480</v>
      </c>
      <c r="U2124" s="4" t="str">
        <f t="shared" si="15"/>
        <v> </v>
      </c>
      <c r="V2124" s="4" t="str">
        <f t="shared" si="16"/>
        <v> </v>
      </c>
      <c r="W2124" s="123"/>
      <c r="X2124" s="123"/>
      <c r="Y2124" s="123"/>
      <c r="Z2124" s="123"/>
      <c r="AA2124" s="123"/>
      <c r="AB2124" s="123"/>
      <c r="AC2124" s="123"/>
      <c r="AD2124" s="123"/>
      <c r="AE2124" s="123"/>
    </row>
    <row r="2125">
      <c r="A2125" s="130">
        <v>16565.0</v>
      </c>
      <c r="B2125" s="134" t="s">
        <v>7090</v>
      </c>
      <c r="C2125" s="131" t="b">
        <v>1</v>
      </c>
      <c r="D2125" s="133">
        <v>44480.0</v>
      </c>
      <c r="E2125" s="134" t="str">
        <f t="shared" si="67"/>
        <v>OPI RX</v>
      </c>
      <c r="F2125" s="128" t="str">
        <f t="shared" si="68"/>
        <v>#VALUE!</v>
      </c>
      <c r="G2125" s="128" t="str">
        <f t="shared" si="69"/>
        <v>#VALUE!</v>
      </c>
      <c r="H2125" s="128" t="str">
        <f t="shared" si="70"/>
        <v>#VALUE!</v>
      </c>
      <c r="I2125" s="128" t="str">
        <f t="shared" si="71"/>
        <v>#VALUE!</v>
      </c>
      <c r="J2125" s="128" t="str">
        <f t="shared" si="72"/>
        <v>#VALUE!</v>
      </c>
      <c r="K2125" s="128" t="str">
        <f t="shared" si="73"/>
        <v>#VALUE!</v>
      </c>
      <c r="L2125" s="128" t="str">
        <f t="shared" si="74"/>
        <v>#VALUE!</v>
      </c>
      <c r="M2125" s="128" t="str">
        <f t="shared" si="75"/>
        <v>#VALUE!</v>
      </c>
      <c r="N2125" s="128" t="str">
        <f t="shared" si="76"/>
        <v>#VALUE!</v>
      </c>
      <c r="O2125" s="128" t="str">
        <f t="shared" si="77"/>
        <v>#VALUE!</v>
      </c>
      <c r="P2125" s="135" t="str">
        <f t="shared" si="12"/>
        <v>OPIOIDS</v>
      </c>
      <c r="Q2125" s="4" t="b">
        <v>0</v>
      </c>
      <c r="R2125" s="4" t="str">
        <f t="shared" si="54"/>
        <v>LOW</v>
      </c>
      <c r="S2125" s="3">
        <v>44467.0</v>
      </c>
      <c r="T2125" s="136">
        <f t="shared" si="66"/>
        <v>44480</v>
      </c>
      <c r="U2125" s="4" t="str">
        <f t="shared" si="15"/>
        <v> </v>
      </c>
      <c r="V2125" s="4" t="str">
        <f t="shared" si="16"/>
        <v> </v>
      </c>
      <c r="W2125" s="123"/>
      <c r="X2125" s="123"/>
      <c r="Y2125" s="123"/>
      <c r="Z2125" s="123"/>
      <c r="AA2125" s="123"/>
      <c r="AB2125" s="123"/>
      <c r="AC2125" s="123"/>
      <c r="AD2125" s="123"/>
      <c r="AE2125" s="123"/>
    </row>
    <row r="2126">
      <c r="A2126" s="130">
        <v>16567.0</v>
      </c>
      <c r="B2126" s="134" t="s">
        <v>6633</v>
      </c>
      <c r="C2126" s="141" t="b">
        <v>1</v>
      </c>
      <c r="D2126" s="133">
        <v>44439.0</v>
      </c>
      <c r="E2126" s="128" t="str">
        <f t="shared" si="67"/>
        <v>#VALUE!</v>
      </c>
      <c r="F2126" s="128" t="str">
        <f t="shared" si="68"/>
        <v>#VALUE!</v>
      </c>
      <c r="G2126" s="128" t="str">
        <f t="shared" si="69"/>
        <v>#VALUE!</v>
      </c>
      <c r="H2126" s="128" t="str">
        <f t="shared" si="70"/>
        <v>#VALUE!</v>
      </c>
      <c r="I2126" s="128" t="str">
        <f t="shared" si="71"/>
        <v>#VALUE!</v>
      </c>
      <c r="J2126" s="128" t="str">
        <f t="shared" si="72"/>
        <v>#VALUE!</v>
      </c>
      <c r="K2126" s="128" t="str">
        <f t="shared" si="73"/>
        <v>#VALUE!</v>
      </c>
      <c r="L2126" s="128" t="str">
        <f t="shared" si="74"/>
        <v>#VALUE!</v>
      </c>
      <c r="M2126" s="134" t="str">
        <f t="shared" si="75"/>
        <v>OPI RX</v>
      </c>
      <c r="N2126" s="128" t="str">
        <f t="shared" si="76"/>
        <v>#VALUE!</v>
      </c>
      <c r="O2126" s="128" t="str">
        <f t="shared" si="77"/>
        <v>#VALUE!</v>
      </c>
      <c r="P2126" s="135" t="str">
        <f t="shared" si="12"/>
        <v>OPIOIDS</v>
      </c>
      <c r="Q2126" s="4" t="b">
        <v>0</v>
      </c>
      <c r="R2126" s="4" t="str">
        <f t="shared" si="54"/>
        <v>LOW</v>
      </c>
      <c r="S2126" s="3"/>
      <c r="T2126" s="136">
        <f t="shared" si="66"/>
        <v>44439</v>
      </c>
      <c r="U2126" s="4" t="str">
        <f t="shared" si="15"/>
        <v>DUE COMM</v>
      </c>
      <c r="V2126" s="4" t="str">
        <f t="shared" si="16"/>
        <v> </v>
      </c>
      <c r="W2126" s="123"/>
      <c r="X2126" s="123"/>
      <c r="Y2126" s="123"/>
      <c r="Z2126" s="123"/>
      <c r="AA2126" s="123"/>
      <c r="AB2126" s="123"/>
      <c r="AC2126" s="123"/>
      <c r="AD2126" s="123"/>
      <c r="AE2126" s="123"/>
    </row>
    <row r="2127">
      <c r="A2127" s="130">
        <v>16573.0</v>
      </c>
      <c r="B2127" s="131" t="s">
        <v>6461</v>
      </c>
      <c r="C2127" s="141" t="b">
        <v>1</v>
      </c>
      <c r="D2127" s="133">
        <v>44440.0</v>
      </c>
      <c r="E2127" s="128" t="str">
        <f t="shared" si="67"/>
        <v>#VALUE!</v>
      </c>
      <c r="F2127" s="128" t="str">
        <f t="shared" si="68"/>
        <v>#VALUE!</v>
      </c>
      <c r="G2127" s="128" t="str">
        <f t="shared" si="69"/>
        <v>#VALUE!</v>
      </c>
      <c r="H2127" s="128" t="str">
        <f t="shared" si="70"/>
        <v>#VALUE!</v>
      </c>
      <c r="I2127" s="128" t="str">
        <f t="shared" si="71"/>
        <v>#VALUE!</v>
      </c>
      <c r="J2127" s="128" t="str">
        <f t="shared" si="72"/>
        <v>#VALUE!</v>
      </c>
      <c r="K2127" s="128" t="str">
        <f t="shared" si="73"/>
        <v>#VALUE!</v>
      </c>
      <c r="L2127" s="128" t="str">
        <f t="shared" si="74"/>
        <v>#VALUE!</v>
      </c>
      <c r="M2127" s="128" t="str">
        <f t="shared" si="75"/>
        <v>#VALUE!</v>
      </c>
      <c r="N2127" s="128" t="str">
        <f t="shared" si="76"/>
        <v>#VALUE!</v>
      </c>
      <c r="O2127" s="128" t="str">
        <f t="shared" si="77"/>
        <v>#VALUE!</v>
      </c>
      <c r="P2127" s="4" t="str">
        <f t="shared" si="12"/>
        <v>NO RX</v>
      </c>
      <c r="Q2127" s="4" t="b">
        <v>0</v>
      </c>
      <c r="R2127" s="4" t="str">
        <f t="shared" si="54"/>
        <v>LOW</v>
      </c>
      <c r="S2127" s="3"/>
      <c r="T2127" s="136">
        <f t="shared" si="66"/>
        <v>44440</v>
      </c>
      <c r="U2127" s="4" t="str">
        <f t="shared" si="15"/>
        <v>DUE COMM</v>
      </c>
      <c r="V2127" s="4" t="str">
        <f t="shared" si="16"/>
        <v> </v>
      </c>
      <c r="W2127" s="123"/>
      <c r="X2127" s="123"/>
      <c r="Y2127" s="123"/>
      <c r="Z2127" s="123"/>
      <c r="AA2127" s="123"/>
      <c r="AB2127" s="123"/>
      <c r="AC2127" s="123"/>
      <c r="AD2127" s="123"/>
      <c r="AE2127" s="123"/>
    </row>
    <row r="2128">
      <c r="A2128" s="130">
        <v>16574.0</v>
      </c>
      <c r="B2128" s="131" t="s">
        <v>6483</v>
      </c>
      <c r="C2128" s="131" t="b">
        <v>1</v>
      </c>
      <c r="D2128" s="133">
        <v>44480.0</v>
      </c>
      <c r="E2128" s="128" t="str">
        <f t="shared" si="67"/>
        <v>#VALUE!</v>
      </c>
      <c r="F2128" s="128" t="str">
        <f t="shared" si="68"/>
        <v>#VALUE!</v>
      </c>
      <c r="G2128" s="128" t="str">
        <f t="shared" si="69"/>
        <v>#VALUE!</v>
      </c>
      <c r="H2128" s="128" t="str">
        <f t="shared" si="70"/>
        <v>#VALUE!</v>
      </c>
      <c r="I2128" s="128" t="str">
        <f t="shared" si="71"/>
        <v>#VALUE!</v>
      </c>
      <c r="J2128" s="128" t="str">
        <f t="shared" si="72"/>
        <v>#VALUE!</v>
      </c>
      <c r="K2128" s="128" t="str">
        <f t="shared" si="73"/>
        <v>#VALUE!</v>
      </c>
      <c r="L2128" s="128" t="str">
        <f t="shared" si="74"/>
        <v>#VALUE!</v>
      </c>
      <c r="M2128" s="128" t="str">
        <f t="shared" si="75"/>
        <v>#VALUE!</v>
      </c>
      <c r="N2128" s="128" t="str">
        <f t="shared" si="76"/>
        <v>#VALUE!</v>
      </c>
      <c r="O2128" s="128" t="str">
        <f t="shared" si="77"/>
        <v>#VALUE!</v>
      </c>
      <c r="P2128" s="4" t="str">
        <f t="shared" si="12"/>
        <v>NO RX</v>
      </c>
      <c r="Q2128" s="2" t="b">
        <v>0</v>
      </c>
      <c r="R2128" s="4" t="str">
        <f t="shared" si="54"/>
        <v>LOW</v>
      </c>
      <c r="S2128" s="3">
        <v>44468.0</v>
      </c>
      <c r="T2128" s="136">
        <f t="shared" si="66"/>
        <v>44480</v>
      </c>
      <c r="U2128" s="4" t="str">
        <f t="shared" si="15"/>
        <v> </v>
      </c>
      <c r="V2128" s="4" t="str">
        <f t="shared" si="16"/>
        <v> </v>
      </c>
      <c r="W2128" s="123"/>
      <c r="X2128" s="123"/>
      <c r="Y2128" s="123"/>
      <c r="Z2128" s="123"/>
      <c r="AA2128" s="123"/>
      <c r="AB2128" s="123"/>
      <c r="AC2128" s="123"/>
      <c r="AD2128" s="123"/>
      <c r="AE2128" s="123"/>
    </row>
    <row r="2129">
      <c r="A2129" s="130">
        <v>16576.0</v>
      </c>
      <c r="B2129" s="134" t="s">
        <v>6648</v>
      </c>
      <c r="C2129" s="131" t="b">
        <v>1</v>
      </c>
      <c r="D2129" s="133">
        <v>44480.0</v>
      </c>
      <c r="E2129" s="128" t="str">
        <f t="shared" si="67"/>
        <v>#VALUE!</v>
      </c>
      <c r="F2129" s="128" t="str">
        <f t="shared" si="68"/>
        <v>#VALUE!</v>
      </c>
      <c r="G2129" s="128" t="str">
        <f t="shared" si="69"/>
        <v>#VALUE!</v>
      </c>
      <c r="H2129" s="128" t="str">
        <f t="shared" si="70"/>
        <v>#VALUE!</v>
      </c>
      <c r="I2129" s="128" t="str">
        <f t="shared" si="71"/>
        <v>#VALUE!</v>
      </c>
      <c r="J2129" s="128" t="str">
        <f t="shared" si="72"/>
        <v>#VALUE!</v>
      </c>
      <c r="K2129" s="128" t="str">
        <f t="shared" si="73"/>
        <v>#VALUE!</v>
      </c>
      <c r="L2129" s="128" t="str">
        <f t="shared" si="74"/>
        <v>#VALUE!</v>
      </c>
      <c r="M2129" s="134" t="str">
        <f t="shared" si="75"/>
        <v>OPI RX</v>
      </c>
      <c r="N2129" s="128" t="str">
        <f t="shared" si="76"/>
        <v>#VALUE!</v>
      </c>
      <c r="O2129" s="128" t="str">
        <f t="shared" si="77"/>
        <v>#VALUE!</v>
      </c>
      <c r="P2129" s="135" t="str">
        <f t="shared" si="12"/>
        <v>OPIOIDS</v>
      </c>
      <c r="Q2129" s="4" t="b">
        <v>0</v>
      </c>
      <c r="R2129" s="4" t="str">
        <f t="shared" si="54"/>
        <v>LOW</v>
      </c>
      <c r="S2129" s="3">
        <v>44468.0</v>
      </c>
      <c r="T2129" s="136">
        <f t="shared" si="66"/>
        <v>44480</v>
      </c>
      <c r="U2129" s="4" t="str">
        <f t="shared" si="15"/>
        <v> </v>
      </c>
      <c r="V2129" s="4" t="str">
        <f t="shared" si="16"/>
        <v> </v>
      </c>
      <c r="W2129" s="123"/>
      <c r="X2129" s="123"/>
      <c r="Y2129" s="123"/>
      <c r="Z2129" s="123"/>
      <c r="AA2129" s="123"/>
      <c r="AB2129" s="123"/>
      <c r="AC2129" s="123"/>
      <c r="AD2129" s="123"/>
      <c r="AE2129" s="123"/>
    </row>
    <row r="2130">
      <c r="A2130" s="130">
        <v>16582.0</v>
      </c>
      <c r="B2130" s="131" t="s">
        <v>7091</v>
      </c>
      <c r="C2130" s="131" t="b">
        <v>1</v>
      </c>
      <c r="D2130" s="133">
        <v>44480.0</v>
      </c>
      <c r="E2130" s="134" t="str">
        <f t="shared" si="67"/>
        <v>OPI RX</v>
      </c>
      <c r="F2130" s="128" t="str">
        <f t="shared" si="68"/>
        <v>#VALUE!</v>
      </c>
      <c r="G2130" s="128" t="str">
        <f t="shared" si="69"/>
        <v>#VALUE!</v>
      </c>
      <c r="H2130" s="128" t="str">
        <f t="shared" si="70"/>
        <v>#VALUE!</v>
      </c>
      <c r="I2130" s="128" t="str">
        <f t="shared" si="71"/>
        <v>#VALUE!</v>
      </c>
      <c r="J2130" s="128" t="str">
        <f t="shared" si="72"/>
        <v>#VALUE!</v>
      </c>
      <c r="K2130" s="128" t="str">
        <f t="shared" si="73"/>
        <v>#VALUE!</v>
      </c>
      <c r="L2130" s="128" t="str">
        <f t="shared" si="74"/>
        <v>#VALUE!</v>
      </c>
      <c r="M2130" s="128" t="str">
        <f t="shared" si="75"/>
        <v>#VALUE!</v>
      </c>
      <c r="N2130" s="128" t="str">
        <f t="shared" si="76"/>
        <v>#VALUE!</v>
      </c>
      <c r="O2130" s="128" t="str">
        <f t="shared" si="77"/>
        <v>#VALUE!</v>
      </c>
      <c r="P2130" s="135" t="str">
        <f t="shared" si="12"/>
        <v>OPIOIDS</v>
      </c>
      <c r="Q2130" s="2" t="b">
        <v>1</v>
      </c>
      <c r="R2130" s="135" t="str">
        <f t="shared" si="54"/>
        <v>HIGH</v>
      </c>
      <c r="S2130" s="3">
        <v>44469.0</v>
      </c>
      <c r="T2130" s="136">
        <f t="shared" si="66"/>
        <v>44480</v>
      </c>
      <c r="U2130" s="4" t="str">
        <f t="shared" si="15"/>
        <v> </v>
      </c>
      <c r="V2130" s="4" t="str">
        <f t="shared" si="16"/>
        <v> </v>
      </c>
      <c r="W2130" s="123"/>
      <c r="X2130" s="123"/>
      <c r="Y2130" s="123"/>
      <c r="Z2130" s="123"/>
      <c r="AA2130" s="123"/>
      <c r="AB2130" s="123"/>
      <c r="AC2130" s="123"/>
      <c r="AD2130" s="123"/>
      <c r="AE2130" s="123"/>
    </row>
    <row r="2131">
      <c r="A2131" s="130">
        <v>16588.0</v>
      </c>
      <c r="B2131" s="131" t="s">
        <v>6461</v>
      </c>
      <c r="C2131" s="131" t="b">
        <v>1</v>
      </c>
      <c r="D2131" s="133">
        <v>44489.0</v>
      </c>
      <c r="E2131" s="128" t="str">
        <f t="shared" si="67"/>
        <v>#VALUE!</v>
      </c>
      <c r="F2131" s="128" t="str">
        <f t="shared" si="68"/>
        <v>#VALUE!</v>
      </c>
      <c r="G2131" s="128" t="str">
        <f t="shared" si="69"/>
        <v>#VALUE!</v>
      </c>
      <c r="H2131" s="128" t="str">
        <f t="shared" si="70"/>
        <v>#VALUE!</v>
      </c>
      <c r="I2131" s="128" t="str">
        <f t="shared" si="71"/>
        <v>#VALUE!</v>
      </c>
      <c r="J2131" s="128" t="str">
        <f t="shared" si="72"/>
        <v>#VALUE!</v>
      </c>
      <c r="K2131" s="128" t="str">
        <f t="shared" si="73"/>
        <v>#VALUE!</v>
      </c>
      <c r="L2131" s="128" t="str">
        <f t="shared" si="74"/>
        <v>#VALUE!</v>
      </c>
      <c r="M2131" s="128" t="str">
        <f t="shared" si="75"/>
        <v>#VALUE!</v>
      </c>
      <c r="N2131" s="128" t="str">
        <f t="shared" si="76"/>
        <v>#VALUE!</v>
      </c>
      <c r="O2131" s="128" t="str">
        <f t="shared" si="77"/>
        <v>#VALUE!</v>
      </c>
      <c r="P2131" s="4" t="str">
        <f t="shared" si="12"/>
        <v>NO RX</v>
      </c>
      <c r="Q2131" s="4" t="b">
        <v>0</v>
      </c>
      <c r="R2131" s="4" t="str">
        <f t="shared" si="54"/>
        <v>LOW</v>
      </c>
      <c r="S2131" s="3">
        <v>44473.0</v>
      </c>
      <c r="T2131" s="136">
        <f t="shared" si="66"/>
        <v>44489</v>
      </c>
      <c r="U2131" s="4" t="str">
        <f t="shared" si="15"/>
        <v> </v>
      </c>
      <c r="V2131" s="4" t="str">
        <f t="shared" si="16"/>
        <v> </v>
      </c>
      <c r="W2131" s="123"/>
      <c r="X2131" s="123"/>
      <c r="Y2131" s="123"/>
      <c r="Z2131" s="123"/>
      <c r="AA2131" s="123"/>
      <c r="AB2131" s="123"/>
      <c r="AC2131" s="123"/>
      <c r="AD2131" s="123"/>
      <c r="AE2131" s="123"/>
    </row>
    <row r="2132">
      <c r="A2132" s="130">
        <v>16595.0</v>
      </c>
      <c r="B2132" s="131" t="s">
        <v>6512</v>
      </c>
      <c r="C2132" s="141" t="b">
        <v>1</v>
      </c>
      <c r="D2132" s="133">
        <v>44439.0</v>
      </c>
      <c r="E2132" s="128" t="str">
        <f t="shared" si="67"/>
        <v>#VALUE!</v>
      </c>
      <c r="F2132" s="128" t="str">
        <f t="shared" si="68"/>
        <v>#VALUE!</v>
      </c>
      <c r="G2132" s="128" t="str">
        <f t="shared" si="69"/>
        <v>#VALUE!</v>
      </c>
      <c r="H2132" s="128" t="str">
        <f t="shared" si="70"/>
        <v>#VALUE!</v>
      </c>
      <c r="I2132" s="128" t="str">
        <f t="shared" si="71"/>
        <v>#VALUE!</v>
      </c>
      <c r="J2132" s="128" t="str">
        <f t="shared" si="72"/>
        <v>#VALUE!</v>
      </c>
      <c r="K2132" s="128" t="str">
        <f t="shared" si="73"/>
        <v>#VALUE!</v>
      </c>
      <c r="L2132" s="128" t="str">
        <f t="shared" si="74"/>
        <v>#VALUE!</v>
      </c>
      <c r="M2132" s="134" t="str">
        <f t="shared" si="75"/>
        <v>OPI RX</v>
      </c>
      <c r="N2132" s="128" t="str">
        <f t="shared" si="76"/>
        <v>#VALUE!</v>
      </c>
      <c r="O2132" s="128" t="str">
        <f t="shared" si="77"/>
        <v>#VALUE!</v>
      </c>
      <c r="P2132" s="135" t="str">
        <f t="shared" si="12"/>
        <v>OPIOIDS</v>
      </c>
      <c r="Q2132" s="4" t="b">
        <v>0</v>
      </c>
      <c r="R2132" s="4" t="str">
        <f t="shared" si="54"/>
        <v>LOW</v>
      </c>
      <c r="S2132" s="3"/>
      <c r="T2132" s="136">
        <f t="shared" si="66"/>
        <v>44439</v>
      </c>
      <c r="U2132" s="4" t="str">
        <f t="shared" si="15"/>
        <v>DUE COMM</v>
      </c>
      <c r="V2132" s="4" t="str">
        <f t="shared" si="16"/>
        <v> </v>
      </c>
      <c r="W2132" s="123"/>
      <c r="X2132" s="123"/>
      <c r="Y2132" s="123"/>
      <c r="Z2132" s="123"/>
      <c r="AA2132" s="123"/>
      <c r="AB2132" s="123"/>
      <c r="AC2132" s="123"/>
      <c r="AD2132" s="123"/>
      <c r="AE2132" s="123"/>
    </row>
    <row r="2133">
      <c r="A2133" s="130">
        <v>16598.0</v>
      </c>
      <c r="B2133" s="134" t="s">
        <v>6856</v>
      </c>
      <c r="C2133" s="131" t="b">
        <v>1</v>
      </c>
      <c r="D2133" s="133">
        <v>44535.0</v>
      </c>
      <c r="E2133" s="128" t="str">
        <f t="shared" si="67"/>
        <v>#VALUE!</v>
      </c>
      <c r="F2133" s="128" t="str">
        <f t="shared" si="68"/>
        <v>#VALUE!</v>
      </c>
      <c r="G2133" s="128" t="str">
        <f t="shared" si="69"/>
        <v>#VALUE!</v>
      </c>
      <c r="H2133" s="128" t="str">
        <f t="shared" si="70"/>
        <v>#VALUE!</v>
      </c>
      <c r="I2133" s="128" t="str">
        <f t="shared" si="71"/>
        <v>#VALUE!</v>
      </c>
      <c r="J2133" s="128" t="str">
        <f t="shared" si="72"/>
        <v>#VALUE!</v>
      </c>
      <c r="K2133" s="128" t="str">
        <f t="shared" si="73"/>
        <v>#VALUE!</v>
      </c>
      <c r="L2133" s="128" t="str">
        <f t="shared" si="74"/>
        <v>#VALUE!</v>
      </c>
      <c r="M2133" s="128" t="str">
        <f t="shared" si="75"/>
        <v>#VALUE!</v>
      </c>
      <c r="N2133" s="128" t="str">
        <f t="shared" si="76"/>
        <v>#VALUE!</v>
      </c>
      <c r="O2133" s="128" t="str">
        <f t="shared" si="77"/>
        <v>#VALUE!</v>
      </c>
      <c r="P2133" s="4" t="str">
        <f t="shared" si="12"/>
        <v>NO RX</v>
      </c>
      <c r="Q2133" s="4" t="b">
        <v>1</v>
      </c>
      <c r="R2133" s="135" t="str">
        <f t="shared" si="54"/>
        <v>HIGH</v>
      </c>
      <c r="S2133" s="3">
        <v>44473.0</v>
      </c>
      <c r="T2133" s="136">
        <f t="shared" si="66"/>
        <v>44535</v>
      </c>
      <c r="U2133" s="4" t="str">
        <f t="shared" si="15"/>
        <v> </v>
      </c>
      <c r="V2133" s="4" t="str">
        <f t="shared" si="16"/>
        <v> </v>
      </c>
      <c r="W2133" s="123"/>
      <c r="X2133" s="123"/>
      <c r="Y2133" s="123"/>
      <c r="Z2133" s="123"/>
      <c r="AA2133" s="123"/>
      <c r="AB2133" s="123"/>
      <c r="AC2133" s="123"/>
      <c r="AD2133" s="123"/>
      <c r="AE2133" s="123"/>
    </row>
    <row r="2134">
      <c r="A2134" s="130">
        <v>16605.0</v>
      </c>
      <c r="B2134" s="55" t="s">
        <v>6512</v>
      </c>
      <c r="C2134" s="55" t="b">
        <v>1</v>
      </c>
      <c r="D2134" s="146">
        <v>44575.0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tr">
        <f t="shared" si="12"/>
        <v>NO RX</v>
      </c>
      <c r="Q2134" s="4" t="b">
        <v>0</v>
      </c>
      <c r="R2134" s="4" t="str">
        <f t="shared" si="54"/>
        <v>LOW</v>
      </c>
      <c r="S2134" s="147">
        <v>44531.0</v>
      </c>
      <c r="T2134" s="136"/>
      <c r="U2134" s="4" t="str">
        <f t="shared" si="15"/>
        <v> </v>
      </c>
      <c r="V2134" s="4" t="str">
        <f t="shared" si="16"/>
        <v> </v>
      </c>
      <c r="W2134" s="123"/>
      <c r="X2134" s="123"/>
      <c r="Y2134" s="123"/>
      <c r="Z2134" s="123"/>
      <c r="AA2134" s="123"/>
      <c r="AB2134" s="123"/>
      <c r="AC2134" s="123"/>
      <c r="AD2134" s="123"/>
      <c r="AE2134" s="123"/>
    </row>
    <row r="2135">
      <c r="A2135" s="130">
        <v>16608.0</v>
      </c>
      <c r="B2135" s="131" t="s">
        <v>6477</v>
      </c>
      <c r="C2135" s="141" t="b">
        <v>1</v>
      </c>
      <c r="D2135" s="133">
        <v>44537.0</v>
      </c>
      <c r="E2135" s="128" t="str">
        <f t="shared" ref="E2135:E2174" si="78">IF(SEARCH($E$1,$B2135)&gt;=1,"OPI RX","NO RX")</f>
        <v>#VALUE!</v>
      </c>
      <c r="F2135" s="128" t="str">
        <f t="shared" ref="F2135:F2174" si="79">IF(SEARCH($F$1,$B2135)&gt;=1,"OPI RX","NO RX")</f>
        <v>#VALUE!</v>
      </c>
      <c r="G2135" s="128" t="str">
        <f t="shared" ref="G2135:G2174" si="80">IF(SEARCH($G$1,$B2135)&gt;=1,"OPI RX","NO RX")</f>
        <v>#VALUE!</v>
      </c>
      <c r="H2135" s="128" t="str">
        <f t="shared" ref="H2135:H2174" si="81">IF(SEARCH($H$1,$B2135)&gt;=1,"OPI RX","NO RX")</f>
        <v>#VALUE!</v>
      </c>
      <c r="I2135" s="128" t="str">
        <f t="shared" ref="I2135:I2174" si="82">IF(SEARCH($I$1,$B2135)&gt;=1,"OPI RX","NO RX")</f>
        <v>#VALUE!</v>
      </c>
      <c r="J2135" s="128" t="str">
        <f t="shared" ref="J2135:J2174" si="83">IF(SEARCH($J$1,$B2135)&gt;=1,"OPI RX","NO RX")</f>
        <v>#VALUE!</v>
      </c>
      <c r="K2135" s="128" t="str">
        <f t="shared" ref="K2135:K2174" si="84">IF(SEARCH($K$1,$B2135)&gt;=1,"OPI RX","NO RX")</f>
        <v>#VALUE!</v>
      </c>
      <c r="L2135" s="128" t="str">
        <f t="shared" ref="L2135:L2174" si="85">IF(SEARCH($L$1,$B2135)&gt;=1,"OPI RX","NO RX")</f>
        <v>#VALUE!</v>
      </c>
      <c r="M2135" s="128" t="str">
        <f t="shared" ref="M2135:M2174" si="86">IF(SEARCH($M$1,$B2135)&gt;=1,"OPI RX","NO RX")</f>
        <v>#VALUE!</v>
      </c>
      <c r="N2135" s="128" t="str">
        <f t="shared" ref="N2135:N2174" si="87">IF(SEARCH($N$1,$B2135)&gt;=1,"OPI RX","NO RX")</f>
        <v>#VALUE!</v>
      </c>
      <c r="O2135" s="128" t="str">
        <f t="shared" ref="O2135:O2174" si="88">IF(SEARCH($O$1,$B2135)&gt;=1,"OPI RX","NO RX")</f>
        <v>#VALUE!</v>
      </c>
      <c r="P2135" s="4" t="str">
        <f t="shared" si="12"/>
        <v>NO RX</v>
      </c>
      <c r="Q2135" s="4" t="b">
        <v>1</v>
      </c>
      <c r="R2135" s="135" t="str">
        <f t="shared" si="54"/>
        <v>HIGH</v>
      </c>
      <c r="S2135" s="3">
        <v>44509.0</v>
      </c>
      <c r="T2135" s="136">
        <f t="shared" ref="T2135:T2259" si="89">D2135</f>
        <v>44537</v>
      </c>
      <c r="U2135" s="4" t="str">
        <f t="shared" si="15"/>
        <v> </v>
      </c>
      <c r="V2135" s="4" t="str">
        <f t="shared" si="16"/>
        <v> </v>
      </c>
      <c r="W2135" s="123"/>
      <c r="X2135" s="123"/>
      <c r="Y2135" s="123"/>
      <c r="Z2135" s="123"/>
      <c r="AA2135" s="123"/>
      <c r="AB2135" s="123"/>
      <c r="AC2135" s="123"/>
      <c r="AD2135" s="123"/>
      <c r="AE2135" s="123"/>
    </row>
    <row r="2136">
      <c r="A2136" s="130">
        <v>16609.0</v>
      </c>
      <c r="B2136" s="131" t="s">
        <v>6463</v>
      </c>
      <c r="C2136" s="131" t="b">
        <v>1</v>
      </c>
      <c r="D2136" s="133">
        <v>44489.0</v>
      </c>
      <c r="E2136" s="128" t="str">
        <f t="shared" si="78"/>
        <v>#VALUE!</v>
      </c>
      <c r="F2136" s="134" t="str">
        <f t="shared" si="79"/>
        <v>OPI RX</v>
      </c>
      <c r="G2136" s="128" t="str">
        <f t="shared" si="80"/>
        <v>#VALUE!</v>
      </c>
      <c r="H2136" s="128" t="str">
        <f t="shared" si="81"/>
        <v>#VALUE!</v>
      </c>
      <c r="I2136" s="128" t="str">
        <f t="shared" si="82"/>
        <v>#VALUE!</v>
      </c>
      <c r="J2136" s="128" t="str">
        <f t="shared" si="83"/>
        <v>#VALUE!</v>
      </c>
      <c r="K2136" s="128" t="str">
        <f t="shared" si="84"/>
        <v>#VALUE!</v>
      </c>
      <c r="L2136" s="128" t="str">
        <f t="shared" si="85"/>
        <v>#VALUE!</v>
      </c>
      <c r="M2136" s="128" t="str">
        <f t="shared" si="86"/>
        <v>#VALUE!</v>
      </c>
      <c r="N2136" s="128" t="str">
        <f t="shared" si="87"/>
        <v>#VALUE!</v>
      </c>
      <c r="O2136" s="128" t="str">
        <f t="shared" si="88"/>
        <v>#VALUE!</v>
      </c>
      <c r="P2136" s="135" t="str">
        <f t="shared" si="12"/>
        <v>OPIOIDS</v>
      </c>
      <c r="Q2136" s="2" t="b">
        <v>0</v>
      </c>
      <c r="R2136" s="4" t="str">
        <f t="shared" si="54"/>
        <v>LOW</v>
      </c>
      <c r="S2136" s="3">
        <v>44473.0</v>
      </c>
      <c r="T2136" s="136">
        <f t="shared" si="89"/>
        <v>44489</v>
      </c>
      <c r="U2136" s="4" t="str">
        <f t="shared" si="15"/>
        <v> </v>
      </c>
      <c r="V2136" s="4" t="str">
        <f t="shared" si="16"/>
        <v> </v>
      </c>
      <c r="W2136" s="123"/>
      <c r="X2136" s="123"/>
      <c r="Y2136" s="123"/>
      <c r="Z2136" s="123"/>
      <c r="AA2136" s="123"/>
      <c r="AB2136" s="123"/>
      <c r="AC2136" s="123"/>
      <c r="AD2136" s="123"/>
      <c r="AE2136" s="123"/>
    </row>
    <row r="2137">
      <c r="A2137" s="130">
        <v>16614.0</v>
      </c>
      <c r="B2137" s="131" t="s">
        <v>6461</v>
      </c>
      <c r="C2137" s="141" t="b">
        <v>1</v>
      </c>
      <c r="D2137" s="133">
        <v>44441.0</v>
      </c>
      <c r="E2137" s="128" t="str">
        <f t="shared" si="78"/>
        <v>#VALUE!</v>
      </c>
      <c r="F2137" s="128" t="str">
        <f t="shared" si="79"/>
        <v>#VALUE!</v>
      </c>
      <c r="G2137" s="128" t="str">
        <f t="shared" si="80"/>
        <v>#VALUE!</v>
      </c>
      <c r="H2137" s="128" t="str">
        <f t="shared" si="81"/>
        <v>#VALUE!</v>
      </c>
      <c r="I2137" s="128" t="str">
        <f t="shared" si="82"/>
        <v>#VALUE!</v>
      </c>
      <c r="J2137" s="128" t="str">
        <f t="shared" si="83"/>
        <v>#VALUE!</v>
      </c>
      <c r="K2137" s="128" t="str">
        <f t="shared" si="84"/>
        <v>#VALUE!</v>
      </c>
      <c r="L2137" s="128" t="str">
        <f t="shared" si="85"/>
        <v>#VALUE!</v>
      </c>
      <c r="M2137" s="128" t="str">
        <f t="shared" si="86"/>
        <v>#VALUE!</v>
      </c>
      <c r="N2137" s="128" t="str">
        <f t="shared" si="87"/>
        <v>#VALUE!</v>
      </c>
      <c r="O2137" s="128" t="str">
        <f t="shared" si="88"/>
        <v>#VALUE!</v>
      </c>
      <c r="P2137" s="4" t="str">
        <f t="shared" si="12"/>
        <v>NO RX</v>
      </c>
      <c r="Q2137" s="4" t="b">
        <v>0</v>
      </c>
      <c r="R2137" s="4" t="str">
        <f t="shared" si="54"/>
        <v>LOW</v>
      </c>
      <c r="S2137" s="3"/>
      <c r="T2137" s="136">
        <f t="shared" si="89"/>
        <v>44441</v>
      </c>
      <c r="U2137" s="4" t="str">
        <f t="shared" si="15"/>
        <v>DUE COMM</v>
      </c>
      <c r="V2137" s="4" t="str">
        <f t="shared" si="16"/>
        <v> </v>
      </c>
      <c r="W2137" s="123"/>
      <c r="X2137" s="123"/>
      <c r="Y2137" s="123"/>
      <c r="Z2137" s="123"/>
      <c r="AA2137" s="123"/>
      <c r="AB2137" s="123"/>
      <c r="AC2137" s="123"/>
      <c r="AD2137" s="123"/>
      <c r="AE2137" s="123"/>
    </row>
    <row r="2138">
      <c r="A2138" s="130">
        <v>16617.0</v>
      </c>
      <c r="B2138" s="131" t="s">
        <v>7092</v>
      </c>
      <c r="C2138" s="141" t="b">
        <v>1</v>
      </c>
      <c r="D2138" s="133">
        <v>44539.0</v>
      </c>
      <c r="E2138" s="134" t="str">
        <f t="shared" si="78"/>
        <v>OPI RX</v>
      </c>
      <c r="F2138" s="128" t="str">
        <f t="shared" si="79"/>
        <v>#VALUE!</v>
      </c>
      <c r="G2138" s="128" t="str">
        <f t="shared" si="80"/>
        <v>#VALUE!</v>
      </c>
      <c r="H2138" s="128" t="str">
        <f t="shared" si="81"/>
        <v>#VALUE!</v>
      </c>
      <c r="I2138" s="128" t="str">
        <f t="shared" si="82"/>
        <v>#VALUE!</v>
      </c>
      <c r="J2138" s="128" t="str">
        <f t="shared" si="83"/>
        <v>#VALUE!</v>
      </c>
      <c r="K2138" s="128" t="str">
        <f t="shared" si="84"/>
        <v>#VALUE!</v>
      </c>
      <c r="L2138" s="128" t="str">
        <f t="shared" si="85"/>
        <v>#VALUE!</v>
      </c>
      <c r="M2138" s="134" t="str">
        <f t="shared" si="86"/>
        <v>OPI RX</v>
      </c>
      <c r="N2138" s="128" t="str">
        <f t="shared" si="87"/>
        <v>#VALUE!</v>
      </c>
      <c r="O2138" s="128" t="str">
        <f t="shared" si="88"/>
        <v>#VALUE!</v>
      </c>
      <c r="P2138" s="135" t="str">
        <f t="shared" si="12"/>
        <v>OPIOIDS</v>
      </c>
      <c r="Q2138" s="2" t="b">
        <v>0</v>
      </c>
      <c r="R2138" s="4" t="str">
        <f t="shared" si="54"/>
        <v>LOW</v>
      </c>
      <c r="S2138" s="3">
        <v>44417.0</v>
      </c>
      <c r="T2138" s="136">
        <f t="shared" si="89"/>
        <v>44539</v>
      </c>
      <c r="U2138" s="4" t="str">
        <f t="shared" si="15"/>
        <v> </v>
      </c>
      <c r="V2138" s="4" t="str">
        <f t="shared" si="16"/>
        <v> </v>
      </c>
      <c r="W2138" s="123"/>
      <c r="X2138" s="123"/>
      <c r="Y2138" s="123"/>
      <c r="Z2138" s="123"/>
      <c r="AA2138" s="123"/>
      <c r="AB2138" s="123"/>
      <c r="AC2138" s="123"/>
      <c r="AD2138" s="123"/>
      <c r="AE2138" s="123"/>
    </row>
    <row r="2139">
      <c r="A2139" s="151">
        <v>16618.0</v>
      </c>
      <c r="B2139" s="131" t="s">
        <v>6463</v>
      </c>
      <c r="C2139" s="141" t="b">
        <v>1</v>
      </c>
      <c r="D2139" s="133">
        <v>44557.0</v>
      </c>
      <c r="E2139" s="128" t="str">
        <f t="shared" si="78"/>
        <v>#VALUE!</v>
      </c>
      <c r="F2139" s="134" t="str">
        <f t="shared" si="79"/>
        <v>OPI RX</v>
      </c>
      <c r="G2139" s="128" t="str">
        <f t="shared" si="80"/>
        <v>#VALUE!</v>
      </c>
      <c r="H2139" s="128" t="str">
        <f t="shared" si="81"/>
        <v>#VALUE!</v>
      </c>
      <c r="I2139" s="128" t="str">
        <f t="shared" si="82"/>
        <v>#VALUE!</v>
      </c>
      <c r="J2139" s="128" t="str">
        <f t="shared" si="83"/>
        <v>#VALUE!</v>
      </c>
      <c r="K2139" s="128" t="str">
        <f t="shared" si="84"/>
        <v>#VALUE!</v>
      </c>
      <c r="L2139" s="128" t="str">
        <f t="shared" si="85"/>
        <v>#VALUE!</v>
      </c>
      <c r="M2139" s="128" t="str">
        <f t="shared" si="86"/>
        <v>#VALUE!</v>
      </c>
      <c r="N2139" s="128" t="str">
        <f t="shared" si="87"/>
        <v>#VALUE!</v>
      </c>
      <c r="O2139" s="128" t="str">
        <f t="shared" si="88"/>
        <v>#VALUE!</v>
      </c>
      <c r="P2139" s="135" t="str">
        <f t="shared" si="12"/>
        <v>OPIOIDS</v>
      </c>
      <c r="Q2139" s="4" t="b">
        <v>0</v>
      </c>
      <c r="R2139" s="4" t="str">
        <f t="shared" si="54"/>
        <v>LOW</v>
      </c>
      <c r="S2139" s="3">
        <v>44434.0</v>
      </c>
      <c r="T2139" s="136">
        <f t="shared" si="89"/>
        <v>44557</v>
      </c>
      <c r="U2139" s="4" t="str">
        <f t="shared" si="15"/>
        <v> </v>
      </c>
      <c r="V2139" s="4" t="str">
        <f t="shared" si="16"/>
        <v> </v>
      </c>
      <c r="W2139" s="123"/>
      <c r="X2139" s="123"/>
      <c r="Y2139" s="123"/>
      <c r="Z2139" s="123"/>
      <c r="AA2139" s="123"/>
      <c r="AB2139" s="123"/>
      <c r="AC2139" s="123"/>
      <c r="AD2139" s="123"/>
      <c r="AE2139" s="123"/>
    </row>
    <row r="2140">
      <c r="A2140" s="151">
        <v>16619.0</v>
      </c>
      <c r="B2140" s="131" t="s">
        <v>6856</v>
      </c>
      <c r="C2140" s="131" t="b">
        <v>1</v>
      </c>
      <c r="D2140" s="133">
        <v>44502.0</v>
      </c>
      <c r="E2140" s="128" t="str">
        <f t="shared" si="78"/>
        <v>#VALUE!</v>
      </c>
      <c r="F2140" s="128" t="str">
        <f t="shared" si="79"/>
        <v>#VALUE!</v>
      </c>
      <c r="G2140" s="128" t="str">
        <f t="shared" si="80"/>
        <v>#VALUE!</v>
      </c>
      <c r="H2140" s="128" t="str">
        <f t="shared" si="81"/>
        <v>#VALUE!</v>
      </c>
      <c r="I2140" s="128" t="str">
        <f t="shared" si="82"/>
        <v>#VALUE!</v>
      </c>
      <c r="J2140" s="128" t="str">
        <f t="shared" si="83"/>
        <v>#VALUE!</v>
      </c>
      <c r="K2140" s="128" t="str">
        <f t="shared" si="84"/>
        <v>#VALUE!</v>
      </c>
      <c r="L2140" s="128" t="str">
        <f t="shared" si="85"/>
        <v>#VALUE!</v>
      </c>
      <c r="M2140" s="128" t="str">
        <f t="shared" si="86"/>
        <v>#VALUE!</v>
      </c>
      <c r="N2140" s="128" t="str">
        <f t="shared" si="87"/>
        <v>#VALUE!</v>
      </c>
      <c r="O2140" s="128" t="str">
        <f t="shared" si="88"/>
        <v>#VALUE!</v>
      </c>
      <c r="P2140" s="4" t="str">
        <f t="shared" si="12"/>
        <v>NO RX</v>
      </c>
      <c r="Q2140" s="4" t="b">
        <v>1</v>
      </c>
      <c r="R2140" s="135" t="str">
        <f t="shared" si="54"/>
        <v>HIGH</v>
      </c>
      <c r="S2140" s="3">
        <v>44474.0</v>
      </c>
      <c r="T2140" s="136">
        <f t="shared" si="89"/>
        <v>44502</v>
      </c>
      <c r="U2140" s="4" t="str">
        <f t="shared" si="15"/>
        <v> </v>
      </c>
      <c r="V2140" s="4" t="str">
        <f t="shared" si="16"/>
        <v> </v>
      </c>
      <c r="W2140" s="123"/>
      <c r="X2140" s="123"/>
      <c r="Y2140" s="123"/>
      <c r="Z2140" s="123"/>
      <c r="AA2140" s="123"/>
      <c r="AB2140" s="123"/>
      <c r="AC2140" s="123"/>
      <c r="AD2140" s="123"/>
      <c r="AE2140" s="123"/>
    </row>
    <row r="2141">
      <c r="A2141" s="151">
        <v>16620.0</v>
      </c>
      <c r="B2141" s="131" t="s">
        <v>7060</v>
      </c>
      <c r="C2141" s="131" t="b">
        <v>1</v>
      </c>
      <c r="D2141" s="133">
        <v>44490.0</v>
      </c>
      <c r="E2141" s="128" t="str">
        <f t="shared" si="78"/>
        <v>#VALUE!</v>
      </c>
      <c r="F2141" s="128" t="str">
        <f t="shared" si="79"/>
        <v>#VALUE!</v>
      </c>
      <c r="G2141" s="128" t="str">
        <f t="shared" si="80"/>
        <v>#VALUE!</v>
      </c>
      <c r="H2141" s="128" t="str">
        <f t="shared" si="81"/>
        <v>#VALUE!</v>
      </c>
      <c r="I2141" s="128" t="str">
        <f t="shared" si="82"/>
        <v>#VALUE!</v>
      </c>
      <c r="J2141" s="128" t="str">
        <f t="shared" si="83"/>
        <v>#VALUE!</v>
      </c>
      <c r="K2141" s="128" t="str">
        <f t="shared" si="84"/>
        <v>#VALUE!</v>
      </c>
      <c r="L2141" s="128" t="str">
        <f t="shared" si="85"/>
        <v>#VALUE!</v>
      </c>
      <c r="M2141" s="128" t="str">
        <f t="shared" si="86"/>
        <v>#VALUE!</v>
      </c>
      <c r="N2141" s="128" t="str">
        <f t="shared" si="87"/>
        <v>#VALUE!</v>
      </c>
      <c r="O2141" s="128" t="str">
        <f t="shared" si="88"/>
        <v>#VALUE!</v>
      </c>
      <c r="P2141" s="4" t="str">
        <f t="shared" si="12"/>
        <v>NO RX</v>
      </c>
      <c r="Q2141" s="2" t="b">
        <v>0</v>
      </c>
      <c r="R2141" s="4" t="str">
        <f t="shared" si="54"/>
        <v>LOW</v>
      </c>
      <c r="S2141" s="3">
        <v>44474.0</v>
      </c>
      <c r="T2141" s="136">
        <f t="shared" si="89"/>
        <v>44490</v>
      </c>
      <c r="U2141" s="4" t="str">
        <f t="shared" si="15"/>
        <v> </v>
      </c>
      <c r="V2141" s="4" t="str">
        <f t="shared" si="16"/>
        <v> </v>
      </c>
      <c r="W2141" s="123"/>
      <c r="X2141" s="123"/>
      <c r="Y2141" s="123"/>
      <c r="Z2141" s="123"/>
      <c r="AA2141" s="123"/>
      <c r="AB2141" s="123"/>
      <c r="AC2141" s="123"/>
      <c r="AD2141" s="123"/>
      <c r="AE2141" s="123"/>
    </row>
    <row r="2142">
      <c r="A2142" s="151">
        <v>16628.0</v>
      </c>
      <c r="B2142" s="134" t="s">
        <v>6488</v>
      </c>
      <c r="C2142" s="131" t="b">
        <v>1</v>
      </c>
      <c r="D2142" s="133">
        <v>44496.0</v>
      </c>
      <c r="E2142" s="128" t="str">
        <f t="shared" si="78"/>
        <v>#VALUE!</v>
      </c>
      <c r="F2142" s="134" t="str">
        <f t="shared" si="79"/>
        <v>OPI RX</v>
      </c>
      <c r="G2142" s="128" t="str">
        <f t="shared" si="80"/>
        <v>#VALUE!</v>
      </c>
      <c r="H2142" s="128" t="str">
        <f t="shared" si="81"/>
        <v>#VALUE!</v>
      </c>
      <c r="I2142" s="128" t="str">
        <f t="shared" si="82"/>
        <v>#VALUE!</v>
      </c>
      <c r="J2142" s="128" t="str">
        <f t="shared" si="83"/>
        <v>#VALUE!</v>
      </c>
      <c r="K2142" s="128" t="str">
        <f t="shared" si="84"/>
        <v>#VALUE!</v>
      </c>
      <c r="L2142" s="128" t="str">
        <f t="shared" si="85"/>
        <v>#VALUE!</v>
      </c>
      <c r="M2142" s="128" t="str">
        <f t="shared" si="86"/>
        <v>#VALUE!</v>
      </c>
      <c r="N2142" s="128" t="str">
        <f t="shared" si="87"/>
        <v>#VALUE!</v>
      </c>
      <c r="O2142" s="128" t="str">
        <f t="shared" si="88"/>
        <v>#VALUE!</v>
      </c>
      <c r="P2142" s="135" t="str">
        <f t="shared" si="12"/>
        <v>OPIOIDS</v>
      </c>
      <c r="Q2142" s="4" t="b">
        <v>0</v>
      </c>
      <c r="R2142" s="4" t="str">
        <f t="shared" si="54"/>
        <v>LOW</v>
      </c>
      <c r="S2142" s="3">
        <v>44473.0</v>
      </c>
      <c r="T2142" s="136">
        <f t="shared" si="89"/>
        <v>44496</v>
      </c>
      <c r="U2142" s="4" t="str">
        <f t="shared" si="15"/>
        <v> </v>
      </c>
      <c r="V2142" s="4" t="str">
        <f t="shared" si="16"/>
        <v> </v>
      </c>
      <c r="W2142" s="123"/>
      <c r="X2142" s="123"/>
      <c r="Y2142" s="123"/>
      <c r="Z2142" s="123"/>
      <c r="AA2142" s="123"/>
      <c r="AB2142" s="123"/>
      <c r="AC2142" s="123"/>
      <c r="AD2142" s="123"/>
      <c r="AE2142" s="123"/>
    </row>
    <row r="2143">
      <c r="A2143" s="151">
        <v>16633.0</v>
      </c>
      <c r="B2143" s="131" t="s">
        <v>6465</v>
      </c>
      <c r="C2143" s="141" t="b">
        <v>1</v>
      </c>
      <c r="D2143" s="133">
        <v>44551.0</v>
      </c>
      <c r="E2143" s="134" t="str">
        <f t="shared" si="78"/>
        <v>OPI RX</v>
      </c>
      <c r="F2143" s="128" t="str">
        <f t="shared" si="79"/>
        <v>#VALUE!</v>
      </c>
      <c r="G2143" s="128" t="str">
        <f t="shared" si="80"/>
        <v>#VALUE!</v>
      </c>
      <c r="H2143" s="128" t="str">
        <f t="shared" si="81"/>
        <v>#VALUE!</v>
      </c>
      <c r="I2143" s="128" t="str">
        <f t="shared" si="82"/>
        <v>#VALUE!</v>
      </c>
      <c r="J2143" s="128" t="str">
        <f t="shared" si="83"/>
        <v>#VALUE!</v>
      </c>
      <c r="K2143" s="128" t="str">
        <f t="shared" si="84"/>
        <v>#VALUE!</v>
      </c>
      <c r="L2143" s="128" t="str">
        <f t="shared" si="85"/>
        <v>#VALUE!</v>
      </c>
      <c r="M2143" s="128" t="str">
        <f t="shared" si="86"/>
        <v>#VALUE!</v>
      </c>
      <c r="N2143" s="128" t="str">
        <f t="shared" si="87"/>
        <v>#VALUE!</v>
      </c>
      <c r="O2143" s="128" t="str">
        <f t="shared" si="88"/>
        <v>#VALUE!</v>
      </c>
      <c r="P2143" s="135" t="str">
        <f t="shared" si="12"/>
        <v>OPIOIDS</v>
      </c>
      <c r="Q2143" s="4" t="b">
        <v>0</v>
      </c>
      <c r="R2143" s="4" t="str">
        <f t="shared" si="54"/>
        <v>LOW</v>
      </c>
      <c r="S2143" s="3">
        <v>44515.0</v>
      </c>
      <c r="T2143" s="136">
        <f t="shared" si="89"/>
        <v>44551</v>
      </c>
      <c r="U2143" s="4" t="str">
        <f t="shared" si="15"/>
        <v> </v>
      </c>
      <c r="V2143" s="4" t="str">
        <f t="shared" si="16"/>
        <v> </v>
      </c>
      <c r="W2143" s="123"/>
      <c r="X2143" s="123"/>
      <c r="Y2143" s="123"/>
      <c r="Z2143" s="123"/>
      <c r="AA2143" s="123"/>
      <c r="AB2143" s="123"/>
      <c r="AC2143" s="123"/>
      <c r="AD2143" s="123"/>
      <c r="AE2143" s="123"/>
    </row>
    <row r="2144">
      <c r="A2144" s="151">
        <v>16635.0</v>
      </c>
      <c r="B2144" s="131" t="s">
        <v>6486</v>
      </c>
      <c r="C2144" s="131" t="b">
        <v>1</v>
      </c>
      <c r="D2144" s="133">
        <v>44559.0</v>
      </c>
      <c r="E2144" s="128" t="str">
        <f t="shared" si="78"/>
        <v>#VALUE!</v>
      </c>
      <c r="F2144" s="128" t="str">
        <f t="shared" si="79"/>
        <v>#VALUE!</v>
      </c>
      <c r="G2144" s="128" t="str">
        <f t="shared" si="80"/>
        <v>#VALUE!</v>
      </c>
      <c r="H2144" s="128" t="str">
        <f t="shared" si="81"/>
        <v>#VALUE!</v>
      </c>
      <c r="I2144" s="128" t="str">
        <f t="shared" si="82"/>
        <v>#VALUE!</v>
      </c>
      <c r="J2144" s="128" t="str">
        <f t="shared" si="83"/>
        <v>#VALUE!</v>
      </c>
      <c r="K2144" s="128" t="str">
        <f t="shared" si="84"/>
        <v>#VALUE!</v>
      </c>
      <c r="L2144" s="128" t="str">
        <f t="shared" si="85"/>
        <v>#VALUE!</v>
      </c>
      <c r="M2144" s="134" t="str">
        <f t="shared" si="86"/>
        <v>OPI RX</v>
      </c>
      <c r="N2144" s="128" t="str">
        <f t="shared" si="87"/>
        <v>#VALUE!</v>
      </c>
      <c r="O2144" s="128" t="str">
        <f t="shared" si="88"/>
        <v>#VALUE!</v>
      </c>
      <c r="P2144" s="135" t="str">
        <f t="shared" si="12"/>
        <v>OPIOIDS</v>
      </c>
      <c r="Q2144" s="4" t="b">
        <v>1</v>
      </c>
      <c r="R2144" s="135" t="str">
        <f t="shared" si="54"/>
        <v>HIGH</v>
      </c>
      <c r="S2144" s="3">
        <v>44474.0</v>
      </c>
      <c r="T2144" s="136">
        <f t="shared" si="89"/>
        <v>44559</v>
      </c>
      <c r="U2144" s="4" t="str">
        <f t="shared" si="15"/>
        <v> </v>
      </c>
      <c r="V2144" s="4" t="str">
        <f t="shared" si="16"/>
        <v> </v>
      </c>
      <c r="W2144" s="123"/>
      <c r="X2144" s="123"/>
      <c r="Y2144" s="123"/>
      <c r="Z2144" s="123"/>
      <c r="AA2144" s="123"/>
      <c r="AB2144" s="123"/>
      <c r="AC2144" s="123"/>
      <c r="AD2144" s="123"/>
      <c r="AE2144" s="123"/>
    </row>
    <row r="2145">
      <c r="A2145" s="151">
        <v>16637.0</v>
      </c>
      <c r="B2145" s="131" t="s">
        <v>6491</v>
      </c>
      <c r="C2145" s="131" t="b">
        <v>1</v>
      </c>
      <c r="D2145" s="133">
        <v>44490.0</v>
      </c>
      <c r="E2145" s="128" t="str">
        <f t="shared" si="78"/>
        <v>#VALUE!</v>
      </c>
      <c r="F2145" s="134" t="str">
        <f t="shared" si="79"/>
        <v>OPI RX</v>
      </c>
      <c r="G2145" s="128" t="str">
        <f t="shared" si="80"/>
        <v>#VALUE!</v>
      </c>
      <c r="H2145" s="128" t="str">
        <f t="shared" si="81"/>
        <v>#VALUE!</v>
      </c>
      <c r="I2145" s="128" t="str">
        <f t="shared" si="82"/>
        <v>#VALUE!</v>
      </c>
      <c r="J2145" s="128" t="str">
        <f t="shared" si="83"/>
        <v>#VALUE!</v>
      </c>
      <c r="K2145" s="128" t="str">
        <f t="shared" si="84"/>
        <v>#VALUE!</v>
      </c>
      <c r="L2145" s="128" t="str">
        <f t="shared" si="85"/>
        <v>#VALUE!</v>
      </c>
      <c r="M2145" s="128" t="str">
        <f t="shared" si="86"/>
        <v>#VALUE!</v>
      </c>
      <c r="N2145" s="128" t="str">
        <f t="shared" si="87"/>
        <v>#VALUE!</v>
      </c>
      <c r="O2145" s="128" t="str">
        <f t="shared" si="88"/>
        <v>#VALUE!</v>
      </c>
      <c r="P2145" s="135" t="str">
        <f t="shared" si="12"/>
        <v>OPIOIDS</v>
      </c>
      <c r="Q2145" s="4" t="b">
        <v>0</v>
      </c>
      <c r="R2145" s="4" t="str">
        <f t="shared" si="54"/>
        <v>LOW</v>
      </c>
      <c r="S2145" s="3">
        <v>44474.0</v>
      </c>
      <c r="T2145" s="136">
        <f t="shared" si="89"/>
        <v>44490</v>
      </c>
      <c r="U2145" s="4" t="str">
        <f t="shared" si="15"/>
        <v> </v>
      </c>
      <c r="V2145" s="4" t="str">
        <f t="shared" si="16"/>
        <v> </v>
      </c>
      <c r="W2145" s="123"/>
      <c r="X2145" s="123"/>
      <c r="Y2145" s="123"/>
      <c r="Z2145" s="123"/>
      <c r="AA2145" s="123"/>
      <c r="AB2145" s="123"/>
      <c r="AC2145" s="123"/>
      <c r="AD2145" s="123"/>
      <c r="AE2145" s="123"/>
    </row>
    <row r="2146">
      <c r="A2146" s="151">
        <v>16638.0</v>
      </c>
      <c r="B2146" s="131" t="s">
        <v>6461</v>
      </c>
      <c r="C2146" s="131" t="b">
        <v>1</v>
      </c>
      <c r="D2146" s="133">
        <v>44490.0</v>
      </c>
      <c r="E2146" s="128" t="str">
        <f t="shared" si="78"/>
        <v>#VALUE!</v>
      </c>
      <c r="F2146" s="128" t="str">
        <f t="shared" si="79"/>
        <v>#VALUE!</v>
      </c>
      <c r="G2146" s="128" t="str">
        <f t="shared" si="80"/>
        <v>#VALUE!</v>
      </c>
      <c r="H2146" s="128" t="str">
        <f t="shared" si="81"/>
        <v>#VALUE!</v>
      </c>
      <c r="I2146" s="128" t="str">
        <f t="shared" si="82"/>
        <v>#VALUE!</v>
      </c>
      <c r="J2146" s="128" t="str">
        <f t="shared" si="83"/>
        <v>#VALUE!</v>
      </c>
      <c r="K2146" s="128" t="str">
        <f t="shared" si="84"/>
        <v>#VALUE!</v>
      </c>
      <c r="L2146" s="128" t="str">
        <f t="shared" si="85"/>
        <v>#VALUE!</v>
      </c>
      <c r="M2146" s="128" t="str">
        <f t="shared" si="86"/>
        <v>#VALUE!</v>
      </c>
      <c r="N2146" s="128" t="str">
        <f t="shared" si="87"/>
        <v>#VALUE!</v>
      </c>
      <c r="O2146" s="128" t="str">
        <f t="shared" si="88"/>
        <v>#VALUE!</v>
      </c>
      <c r="P2146" s="4" t="str">
        <f t="shared" si="12"/>
        <v>NO RX</v>
      </c>
      <c r="Q2146" s="4" t="b">
        <v>0</v>
      </c>
      <c r="R2146" s="4" t="str">
        <f t="shared" si="54"/>
        <v>LOW</v>
      </c>
      <c r="S2146" s="3">
        <v>44474.0</v>
      </c>
      <c r="T2146" s="136">
        <f t="shared" si="89"/>
        <v>44490</v>
      </c>
      <c r="U2146" s="4" t="str">
        <f t="shared" si="15"/>
        <v> </v>
      </c>
      <c r="V2146" s="4" t="str">
        <f t="shared" si="16"/>
        <v> </v>
      </c>
      <c r="W2146" s="123"/>
      <c r="X2146" s="123"/>
      <c r="Y2146" s="123"/>
      <c r="Z2146" s="123"/>
      <c r="AA2146" s="123"/>
      <c r="AB2146" s="123"/>
      <c r="AC2146" s="123"/>
      <c r="AD2146" s="123"/>
      <c r="AE2146" s="123"/>
    </row>
    <row r="2147">
      <c r="A2147" s="151">
        <v>16640.0</v>
      </c>
      <c r="B2147" s="131" t="s">
        <v>6461</v>
      </c>
      <c r="C2147" s="141" t="b">
        <v>1</v>
      </c>
      <c r="D2147" s="133">
        <v>44453.0</v>
      </c>
      <c r="E2147" s="128" t="str">
        <f t="shared" si="78"/>
        <v>#VALUE!</v>
      </c>
      <c r="F2147" s="128" t="str">
        <f t="shared" si="79"/>
        <v>#VALUE!</v>
      </c>
      <c r="G2147" s="128" t="str">
        <f t="shared" si="80"/>
        <v>#VALUE!</v>
      </c>
      <c r="H2147" s="128" t="str">
        <f t="shared" si="81"/>
        <v>#VALUE!</v>
      </c>
      <c r="I2147" s="128" t="str">
        <f t="shared" si="82"/>
        <v>#VALUE!</v>
      </c>
      <c r="J2147" s="128" t="str">
        <f t="shared" si="83"/>
        <v>#VALUE!</v>
      </c>
      <c r="K2147" s="128" t="str">
        <f t="shared" si="84"/>
        <v>#VALUE!</v>
      </c>
      <c r="L2147" s="128" t="str">
        <f t="shared" si="85"/>
        <v>#VALUE!</v>
      </c>
      <c r="M2147" s="128" t="str">
        <f t="shared" si="86"/>
        <v>#VALUE!</v>
      </c>
      <c r="N2147" s="128" t="str">
        <f t="shared" si="87"/>
        <v>#VALUE!</v>
      </c>
      <c r="O2147" s="128" t="str">
        <f t="shared" si="88"/>
        <v>#VALUE!</v>
      </c>
      <c r="P2147" s="4" t="str">
        <f t="shared" si="12"/>
        <v>NO RX</v>
      </c>
      <c r="Q2147" s="2" t="b">
        <v>0</v>
      </c>
      <c r="R2147" s="4" t="str">
        <f t="shared" si="54"/>
        <v>LOW</v>
      </c>
      <c r="S2147" s="3"/>
      <c r="T2147" s="136">
        <f t="shared" si="89"/>
        <v>44453</v>
      </c>
      <c r="U2147" s="4" t="str">
        <f t="shared" si="15"/>
        <v>DUE COMM</v>
      </c>
      <c r="V2147" s="4" t="str">
        <f t="shared" si="16"/>
        <v> </v>
      </c>
      <c r="W2147" s="123"/>
      <c r="X2147" s="123"/>
      <c r="Y2147" s="123"/>
      <c r="Z2147" s="123"/>
      <c r="AA2147" s="123"/>
      <c r="AB2147" s="123"/>
      <c r="AC2147" s="123"/>
      <c r="AD2147" s="123"/>
      <c r="AE2147" s="123"/>
    </row>
    <row r="2148">
      <c r="A2148" s="151">
        <v>16645.0</v>
      </c>
      <c r="B2148" s="134" t="s">
        <v>6982</v>
      </c>
      <c r="C2148" s="141" t="b">
        <v>1</v>
      </c>
      <c r="D2148" s="133">
        <v>44556.0</v>
      </c>
      <c r="E2148" s="128" t="str">
        <f t="shared" si="78"/>
        <v>#VALUE!</v>
      </c>
      <c r="F2148" s="128" t="str">
        <f t="shared" si="79"/>
        <v>#VALUE!</v>
      </c>
      <c r="G2148" s="128" t="str">
        <f t="shared" si="80"/>
        <v>#VALUE!</v>
      </c>
      <c r="H2148" s="128" t="str">
        <f t="shared" si="81"/>
        <v>#VALUE!</v>
      </c>
      <c r="I2148" s="128" t="str">
        <f t="shared" si="82"/>
        <v>#VALUE!</v>
      </c>
      <c r="J2148" s="128" t="str">
        <f t="shared" si="83"/>
        <v>#VALUE!</v>
      </c>
      <c r="K2148" s="128" t="str">
        <f t="shared" si="84"/>
        <v>#VALUE!</v>
      </c>
      <c r="L2148" s="128" t="str">
        <f t="shared" si="85"/>
        <v>#VALUE!</v>
      </c>
      <c r="M2148" s="128" t="str">
        <f t="shared" si="86"/>
        <v>#VALUE!</v>
      </c>
      <c r="N2148" s="128" t="str">
        <f t="shared" si="87"/>
        <v>#VALUE!</v>
      </c>
      <c r="O2148" s="128" t="str">
        <f t="shared" si="88"/>
        <v>#VALUE!</v>
      </c>
      <c r="P2148" s="4" t="str">
        <f t="shared" si="12"/>
        <v>NO RX</v>
      </c>
      <c r="Q2148" s="4" t="b">
        <v>1</v>
      </c>
      <c r="R2148" s="135" t="str">
        <f t="shared" si="54"/>
        <v>HIGH</v>
      </c>
      <c r="S2148" s="3">
        <v>44419.0</v>
      </c>
      <c r="T2148" s="136">
        <f t="shared" si="89"/>
        <v>44556</v>
      </c>
      <c r="U2148" s="4" t="str">
        <f t="shared" si="15"/>
        <v> </v>
      </c>
      <c r="V2148" s="4" t="str">
        <f t="shared" si="16"/>
        <v> </v>
      </c>
      <c r="W2148" s="123"/>
      <c r="X2148" s="123"/>
      <c r="Y2148" s="123"/>
      <c r="Z2148" s="123"/>
      <c r="AA2148" s="123"/>
      <c r="AB2148" s="123"/>
      <c r="AC2148" s="123"/>
      <c r="AD2148" s="123"/>
      <c r="AE2148" s="123"/>
    </row>
    <row r="2149">
      <c r="A2149" s="151">
        <v>16646.0</v>
      </c>
      <c r="B2149" s="131" t="s">
        <v>6461</v>
      </c>
      <c r="C2149" s="131" t="b">
        <v>1</v>
      </c>
      <c r="D2149" s="133">
        <v>44502.0</v>
      </c>
      <c r="E2149" s="128" t="str">
        <f t="shared" si="78"/>
        <v>#VALUE!</v>
      </c>
      <c r="F2149" s="128" t="str">
        <f t="shared" si="79"/>
        <v>#VALUE!</v>
      </c>
      <c r="G2149" s="128" t="str">
        <f t="shared" si="80"/>
        <v>#VALUE!</v>
      </c>
      <c r="H2149" s="128" t="str">
        <f t="shared" si="81"/>
        <v>#VALUE!</v>
      </c>
      <c r="I2149" s="128" t="str">
        <f t="shared" si="82"/>
        <v>#VALUE!</v>
      </c>
      <c r="J2149" s="128" t="str">
        <f t="shared" si="83"/>
        <v>#VALUE!</v>
      </c>
      <c r="K2149" s="128" t="str">
        <f t="shared" si="84"/>
        <v>#VALUE!</v>
      </c>
      <c r="L2149" s="128" t="str">
        <f t="shared" si="85"/>
        <v>#VALUE!</v>
      </c>
      <c r="M2149" s="128" t="str">
        <f t="shared" si="86"/>
        <v>#VALUE!</v>
      </c>
      <c r="N2149" s="128" t="str">
        <f t="shared" si="87"/>
        <v>#VALUE!</v>
      </c>
      <c r="O2149" s="128" t="str">
        <f t="shared" si="88"/>
        <v>#VALUE!</v>
      </c>
      <c r="P2149" s="4" t="str">
        <f t="shared" si="12"/>
        <v>NO RX</v>
      </c>
      <c r="Q2149" s="4" t="b">
        <v>0</v>
      </c>
      <c r="R2149" s="4" t="str">
        <f t="shared" si="54"/>
        <v>LOW</v>
      </c>
      <c r="S2149" s="3">
        <v>44475.0</v>
      </c>
      <c r="T2149" s="136">
        <f t="shared" si="89"/>
        <v>44502</v>
      </c>
      <c r="U2149" s="4" t="str">
        <f t="shared" si="15"/>
        <v> </v>
      </c>
      <c r="V2149" s="4" t="str">
        <f t="shared" si="16"/>
        <v> </v>
      </c>
      <c r="W2149" s="123"/>
      <c r="X2149" s="123"/>
      <c r="Y2149" s="123"/>
      <c r="Z2149" s="123"/>
      <c r="AA2149" s="123"/>
      <c r="AB2149" s="123"/>
      <c r="AC2149" s="123"/>
      <c r="AD2149" s="123"/>
      <c r="AE2149" s="123"/>
    </row>
    <row r="2150">
      <c r="A2150" s="130">
        <v>16655.0</v>
      </c>
      <c r="B2150" s="134" t="s">
        <v>6460</v>
      </c>
      <c r="C2150" s="131" t="b">
        <v>1</v>
      </c>
      <c r="D2150" s="133">
        <v>44494.0</v>
      </c>
      <c r="E2150" s="128" t="str">
        <f t="shared" si="78"/>
        <v>#VALUE!</v>
      </c>
      <c r="F2150" s="128" t="str">
        <f t="shared" si="79"/>
        <v>#VALUE!</v>
      </c>
      <c r="G2150" s="128" t="str">
        <f t="shared" si="80"/>
        <v>#VALUE!</v>
      </c>
      <c r="H2150" s="128" t="str">
        <f t="shared" si="81"/>
        <v>#VALUE!</v>
      </c>
      <c r="I2150" s="128" t="str">
        <f t="shared" si="82"/>
        <v>#VALUE!</v>
      </c>
      <c r="J2150" s="128" t="str">
        <f t="shared" si="83"/>
        <v>#VALUE!</v>
      </c>
      <c r="K2150" s="128" t="str">
        <f t="shared" si="84"/>
        <v>#VALUE!</v>
      </c>
      <c r="L2150" s="128" t="str">
        <f t="shared" si="85"/>
        <v>#VALUE!</v>
      </c>
      <c r="M2150" s="128" t="str">
        <f t="shared" si="86"/>
        <v>#VALUE!</v>
      </c>
      <c r="N2150" s="128" t="str">
        <f t="shared" si="87"/>
        <v>#VALUE!</v>
      </c>
      <c r="O2150" s="128" t="str">
        <f t="shared" si="88"/>
        <v>#VALUE!</v>
      </c>
      <c r="P2150" s="4" t="str">
        <f t="shared" si="12"/>
        <v>NO RX</v>
      </c>
      <c r="Q2150" s="4" t="b">
        <v>0</v>
      </c>
      <c r="R2150" s="4" t="str">
        <f t="shared" si="54"/>
        <v>LOW</v>
      </c>
      <c r="S2150" s="3">
        <v>44476.0</v>
      </c>
      <c r="T2150" s="136">
        <f t="shared" si="89"/>
        <v>44494</v>
      </c>
      <c r="U2150" s="4" t="str">
        <f t="shared" si="15"/>
        <v> </v>
      </c>
      <c r="V2150" s="4" t="str">
        <f t="shared" si="16"/>
        <v> </v>
      </c>
      <c r="W2150" s="123"/>
      <c r="X2150" s="123"/>
      <c r="Y2150" s="123"/>
      <c r="Z2150" s="123"/>
      <c r="AA2150" s="123"/>
      <c r="AB2150" s="123"/>
      <c r="AC2150" s="123"/>
      <c r="AD2150" s="123"/>
      <c r="AE2150" s="123"/>
    </row>
    <row r="2151">
      <c r="A2151" s="130">
        <v>16658.0</v>
      </c>
      <c r="B2151" s="131" t="s">
        <v>6461</v>
      </c>
      <c r="C2151" s="131" t="b">
        <v>1</v>
      </c>
      <c r="D2151" s="133">
        <v>44494.0</v>
      </c>
      <c r="E2151" s="128" t="str">
        <f t="shared" si="78"/>
        <v>#VALUE!</v>
      </c>
      <c r="F2151" s="128" t="str">
        <f t="shared" si="79"/>
        <v>#VALUE!</v>
      </c>
      <c r="G2151" s="128" t="str">
        <f t="shared" si="80"/>
        <v>#VALUE!</v>
      </c>
      <c r="H2151" s="128" t="str">
        <f t="shared" si="81"/>
        <v>#VALUE!</v>
      </c>
      <c r="I2151" s="128" t="str">
        <f t="shared" si="82"/>
        <v>#VALUE!</v>
      </c>
      <c r="J2151" s="128" t="str">
        <f t="shared" si="83"/>
        <v>#VALUE!</v>
      </c>
      <c r="K2151" s="128" t="str">
        <f t="shared" si="84"/>
        <v>#VALUE!</v>
      </c>
      <c r="L2151" s="128" t="str">
        <f t="shared" si="85"/>
        <v>#VALUE!</v>
      </c>
      <c r="M2151" s="128" t="str">
        <f t="shared" si="86"/>
        <v>#VALUE!</v>
      </c>
      <c r="N2151" s="128" t="str">
        <f t="shared" si="87"/>
        <v>#VALUE!</v>
      </c>
      <c r="O2151" s="128" t="str">
        <f t="shared" si="88"/>
        <v>#VALUE!</v>
      </c>
      <c r="P2151" s="4" t="str">
        <f t="shared" si="12"/>
        <v>NO RX</v>
      </c>
      <c r="Q2151" s="4" t="b">
        <v>0</v>
      </c>
      <c r="R2151" s="4" t="str">
        <f t="shared" si="54"/>
        <v>LOW</v>
      </c>
      <c r="S2151" s="3">
        <v>44477.0</v>
      </c>
      <c r="T2151" s="136">
        <f t="shared" si="89"/>
        <v>44494</v>
      </c>
      <c r="U2151" s="4" t="str">
        <f t="shared" si="15"/>
        <v> </v>
      </c>
      <c r="V2151" s="4" t="str">
        <f t="shared" si="16"/>
        <v> </v>
      </c>
      <c r="W2151" s="123"/>
      <c r="X2151" s="123"/>
      <c r="Y2151" s="123"/>
      <c r="Z2151" s="123"/>
      <c r="AA2151" s="123"/>
      <c r="AB2151" s="123"/>
      <c r="AC2151" s="123"/>
      <c r="AD2151" s="123"/>
      <c r="AE2151" s="123"/>
    </row>
    <row r="2152">
      <c r="A2152" s="130">
        <v>16662.0</v>
      </c>
      <c r="B2152" s="131" t="s">
        <v>6646</v>
      </c>
      <c r="C2152" s="131" t="b">
        <v>1</v>
      </c>
      <c r="D2152" s="133">
        <v>44497.0</v>
      </c>
      <c r="E2152" s="128" t="str">
        <f t="shared" si="78"/>
        <v>#VALUE!</v>
      </c>
      <c r="F2152" s="128" t="str">
        <f t="shared" si="79"/>
        <v>#VALUE!</v>
      </c>
      <c r="G2152" s="128" t="str">
        <f t="shared" si="80"/>
        <v>#VALUE!</v>
      </c>
      <c r="H2152" s="128" t="str">
        <f t="shared" si="81"/>
        <v>#VALUE!</v>
      </c>
      <c r="I2152" s="128" t="str">
        <f t="shared" si="82"/>
        <v>#VALUE!</v>
      </c>
      <c r="J2152" s="128" t="str">
        <f t="shared" si="83"/>
        <v>#VALUE!</v>
      </c>
      <c r="K2152" s="128" t="str">
        <f t="shared" si="84"/>
        <v>#VALUE!</v>
      </c>
      <c r="L2152" s="128" t="str">
        <f t="shared" si="85"/>
        <v>#VALUE!</v>
      </c>
      <c r="M2152" s="128" t="str">
        <f t="shared" si="86"/>
        <v>#VALUE!</v>
      </c>
      <c r="N2152" s="128" t="str">
        <f t="shared" si="87"/>
        <v>#VALUE!</v>
      </c>
      <c r="O2152" s="128" t="str">
        <f t="shared" si="88"/>
        <v>#VALUE!</v>
      </c>
      <c r="P2152" s="4" t="str">
        <f t="shared" si="12"/>
        <v>NO RX</v>
      </c>
      <c r="Q2152" s="2" t="b">
        <v>0</v>
      </c>
      <c r="R2152" s="4" t="str">
        <f t="shared" si="54"/>
        <v>LOW</v>
      </c>
      <c r="S2152" s="3">
        <v>44482.0</v>
      </c>
      <c r="T2152" s="136">
        <f t="shared" si="89"/>
        <v>44497</v>
      </c>
      <c r="U2152" s="4" t="str">
        <f t="shared" si="15"/>
        <v> </v>
      </c>
      <c r="V2152" s="4" t="str">
        <f t="shared" si="16"/>
        <v> </v>
      </c>
      <c r="W2152" s="123"/>
      <c r="X2152" s="123"/>
      <c r="Y2152" s="123"/>
      <c r="Z2152" s="123"/>
      <c r="AA2152" s="123"/>
      <c r="AB2152" s="123"/>
      <c r="AC2152" s="123"/>
      <c r="AD2152" s="123"/>
      <c r="AE2152" s="123"/>
    </row>
    <row r="2153">
      <c r="A2153" s="130">
        <v>16663.0</v>
      </c>
      <c r="B2153" s="131" t="s">
        <v>6970</v>
      </c>
      <c r="C2153" s="141" t="b">
        <v>1</v>
      </c>
      <c r="D2153" s="133">
        <v>44565.0</v>
      </c>
      <c r="E2153" s="128" t="str">
        <f t="shared" si="78"/>
        <v>#VALUE!</v>
      </c>
      <c r="F2153" s="134" t="str">
        <f t="shared" si="79"/>
        <v>OPI RX</v>
      </c>
      <c r="G2153" s="128" t="str">
        <f t="shared" si="80"/>
        <v>#VALUE!</v>
      </c>
      <c r="H2153" s="128" t="str">
        <f t="shared" si="81"/>
        <v>#VALUE!</v>
      </c>
      <c r="I2153" s="128" t="str">
        <f t="shared" si="82"/>
        <v>#VALUE!</v>
      </c>
      <c r="J2153" s="128" t="str">
        <f t="shared" si="83"/>
        <v>#VALUE!</v>
      </c>
      <c r="K2153" s="128" t="str">
        <f t="shared" si="84"/>
        <v>#VALUE!</v>
      </c>
      <c r="L2153" s="128" t="str">
        <f t="shared" si="85"/>
        <v>#VALUE!</v>
      </c>
      <c r="M2153" s="128" t="str">
        <f t="shared" si="86"/>
        <v>#VALUE!</v>
      </c>
      <c r="N2153" s="128" t="str">
        <f t="shared" si="87"/>
        <v>#VALUE!</v>
      </c>
      <c r="O2153" s="128" t="str">
        <f t="shared" si="88"/>
        <v>#VALUE!</v>
      </c>
      <c r="P2153" s="135" t="str">
        <f t="shared" si="12"/>
        <v>OPIOIDS</v>
      </c>
      <c r="Q2153" s="4" t="b">
        <v>0</v>
      </c>
      <c r="R2153" s="4" t="str">
        <f t="shared" si="54"/>
        <v>LOW</v>
      </c>
      <c r="S2153" s="145">
        <v>44424.0</v>
      </c>
      <c r="T2153" s="136">
        <f t="shared" si="89"/>
        <v>44565</v>
      </c>
      <c r="U2153" s="4" t="str">
        <f t="shared" si="15"/>
        <v> </v>
      </c>
      <c r="V2153" s="4" t="str">
        <f t="shared" si="16"/>
        <v> </v>
      </c>
      <c r="W2153" s="123"/>
      <c r="X2153" s="123"/>
      <c r="Y2153" s="123"/>
      <c r="Z2153" s="123"/>
      <c r="AA2153" s="123"/>
      <c r="AB2153" s="123"/>
      <c r="AC2153" s="123"/>
      <c r="AD2153" s="123"/>
      <c r="AE2153" s="123"/>
    </row>
    <row r="2154">
      <c r="A2154" s="130">
        <v>16664.0</v>
      </c>
      <c r="B2154" s="131" t="s">
        <v>6486</v>
      </c>
      <c r="C2154" s="141" t="b">
        <v>1</v>
      </c>
      <c r="D2154" s="133">
        <v>44448.0</v>
      </c>
      <c r="E2154" s="128" t="str">
        <f t="shared" si="78"/>
        <v>#VALUE!</v>
      </c>
      <c r="F2154" s="128" t="str">
        <f t="shared" si="79"/>
        <v>#VALUE!</v>
      </c>
      <c r="G2154" s="128" t="str">
        <f t="shared" si="80"/>
        <v>#VALUE!</v>
      </c>
      <c r="H2154" s="128" t="str">
        <f t="shared" si="81"/>
        <v>#VALUE!</v>
      </c>
      <c r="I2154" s="128" t="str">
        <f t="shared" si="82"/>
        <v>#VALUE!</v>
      </c>
      <c r="J2154" s="128" t="str">
        <f t="shared" si="83"/>
        <v>#VALUE!</v>
      </c>
      <c r="K2154" s="128" t="str">
        <f t="shared" si="84"/>
        <v>#VALUE!</v>
      </c>
      <c r="L2154" s="128" t="str">
        <f t="shared" si="85"/>
        <v>#VALUE!</v>
      </c>
      <c r="M2154" s="134" t="str">
        <f t="shared" si="86"/>
        <v>OPI RX</v>
      </c>
      <c r="N2154" s="128" t="str">
        <f t="shared" si="87"/>
        <v>#VALUE!</v>
      </c>
      <c r="O2154" s="128" t="str">
        <f t="shared" si="88"/>
        <v>#VALUE!</v>
      </c>
      <c r="P2154" s="135" t="str">
        <f t="shared" si="12"/>
        <v>OPIOIDS</v>
      </c>
      <c r="Q2154" s="4" t="b">
        <v>0</v>
      </c>
      <c r="R2154" s="4" t="str">
        <f t="shared" si="54"/>
        <v>LOW</v>
      </c>
      <c r="S2154" s="3"/>
      <c r="T2154" s="136">
        <f t="shared" si="89"/>
        <v>44448</v>
      </c>
      <c r="U2154" s="4" t="str">
        <f t="shared" si="15"/>
        <v>DUE COMM</v>
      </c>
      <c r="V2154" s="4" t="str">
        <f t="shared" si="16"/>
        <v> </v>
      </c>
      <c r="W2154" s="123"/>
      <c r="X2154" s="123"/>
      <c r="Y2154" s="123"/>
      <c r="Z2154" s="123"/>
      <c r="AA2154" s="123"/>
      <c r="AB2154" s="123"/>
      <c r="AC2154" s="123"/>
      <c r="AD2154" s="123"/>
      <c r="AE2154" s="123"/>
    </row>
    <row r="2155">
      <c r="A2155" s="130">
        <v>16668.0</v>
      </c>
      <c r="B2155" s="134" t="s">
        <v>7086</v>
      </c>
      <c r="C2155" s="141" t="b">
        <v>1</v>
      </c>
      <c r="D2155" s="133">
        <v>44434.0</v>
      </c>
      <c r="E2155" s="134" t="str">
        <f t="shared" si="78"/>
        <v>OPI RX</v>
      </c>
      <c r="F2155" s="128" t="str">
        <f t="shared" si="79"/>
        <v>#VALUE!</v>
      </c>
      <c r="G2155" s="128" t="str">
        <f t="shared" si="80"/>
        <v>#VALUE!</v>
      </c>
      <c r="H2155" s="128" t="str">
        <f t="shared" si="81"/>
        <v>#VALUE!</v>
      </c>
      <c r="I2155" s="128" t="str">
        <f t="shared" si="82"/>
        <v>#VALUE!</v>
      </c>
      <c r="J2155" s="128" t="str">
        <f t="shared" si="83"/>
        <v>#VALUE!</v>
      </c>
      <c r="K2155" s="128" t="str">
        <f t="shared" si="84"/>
        <v>#VALUE!</v>
      </c>
      <c r="L2155" s="128" t="str">
        <f t="shared" si="85"/>
        <v>#VALUE!</v>
      </c>
      <c r="M2155" s="128" t="str">
        <f t="shared" si="86"/>
        <v>#VALUE!</v>
      </c>
      <c r="N2155" s="128" t="str">
        <f t="shared" si="87"/>
        <v>#VALUE!</v>
      </c>
      <c r="O2155" s="128" t="str">
        <f t="shared" si="88"/>
        <v>#VALUE!</v>
      </c>
      <c r="P2155" s="135" t="str">
        <f t="shared" si="12"/>
        <v>OPIOIDS</v>
      </c>
      <c r="Q2155" s="4" t="b">
        <v>0</v>
      </c>
      <c r="R2155" s="4" t="str">
        <f t="shared" si="54"/>
        <v>LOW</v>
      </c>
      <c r="S2155" s="3"/>
      <c r="T2155" s="136">
        <f t="shared" si="89"/>
        <v>44434</v>
      </c>
      <c r="U2155" s="4" t="str">
        <f t="shared" si="15"/>
        <v>DUE COMM</v>
      </c>
      <c r="V2155" s="4" t="str">
        <f t="shared" si="16"/>
        <v> </v>
      </c>
      <c r="W2155" s="123"/>
      <c r="X2155" s="123"/>
      <c r="Y2155" s="123"/>
      <c r="Z2155" s="123"/>
      <c r="AA2155" s="123"/>
      <c r="AB2155" s="123"/>
      <c r="AC2155" s="123"/>
      <c r="AD2155" s="123"/>
      <c r="AE2155" s="123"/>
    </row>
    <row r="2156">
      <c r="A2156" s="130">
        <v>16669.0</v>
      </c>
      <c r="B2156" s="131" t="s">
        <v>6483</v>
      </c>
      <c r="C2156" s="141" t="b">
        <v>1</v>
      </c>
      <c r="D2156" s="133">
        <v>44452.0</v>
      </c>
      <c r="E2156" s="128" t="str">
        <f t="shared" si="78"/>
        <v>#VALUE!</v>
      </c>
      <c r="F2156" s="128" t="str">
        <f t="shared" si="79"/>
        <v>#VALUE!</v>
      </c>
      <c r="G2156" s="128" t="str">
        <f t="shared" si="80"/>
        <v>#VALUE!</v>
      </c>
      <c r="H2156" s="128" t="str">
        <f t="shared" si="81"/>
        <v>#VALUE!</v>
      </c>
      <c r="I2156" s="128" t="str">
        <f t="shared" si="82"/>
        <v>#VALUE!</v>
      </c>
      <c r="J2156" s="128" t="str">
        <f t="shared" si="83"/>
        <v>#VALUE!</v>
      </c>
      <c r="K2156" s="128" t="str">
        <f t="shared" si="84"/>
        <v>#VALUE!</v>
      </c>
      <c r="L2156" s="128" t="str">
        <f t="shared" si="85"/>
        <v>#VALUE!</v>
      </c>
      <c r="M2156" s="128" t="str">
        <f t="shared" si="86"/>
        <v>#VALUE!</v>
      </c>
      <c r="N2156" s="128" t="str">
        <f t="shared" si="87"/>
        <v>#VALUE!</v>
      </c>
      <c r="O2156" s="128" t="str">
        <f t="shared" si="88"/>
        <v>#VALUE!</v>
      </c>
      <c r="P2156" s="4" t="str">
        <f t="shared" si="12"/>
        <v>NO RX</v>
      </c>
      <c r="Q2156" s="4" t="b">
        <v>0</v>
      </c>
      <c r="R2156" s="4" t="str">
        <f t="shared" si="54"/>
        <v>LOW</v>
      </c>
      <c r="S2156" s="3"/>
      <c r="T2156" s="136">
        <f t="shared" si="89"/>
        <v>44452</v>
      </c>
      <c r="U2156" s="4" t="str">
        <f t="shared" si="15"/>
        <v>DUE COMM</v>
      </c>
      <c r="V2156" s="4" t="str">
        <f t="shared" si="16"/>
        <v> </v>
      </c>
      <c r="W2156" s="123"/>
      <c r="X2156" s="123"/>
      <c r="Y2156" s="123"/>
      <c r="Z2156" s="123"/>
      <c r="AA2156" s="123"/>
      <c r="AB2156" s="123"/>
      <c r="AC2156" s="123"/>
      <c r="AD2156" s="123"/>
      <c r="AE2156" s="123"/>
    </row>
    <row r="2157">
      <c r="A2157" s="130">
        <v>16671.0</v>
      </c>
      <c r="B2157" s="134" t="s">
        <v>6463</v>
      </c>
      <c r="C2157" s="131" t="b">
        <v>1</v>
      </c>
      <c r="D2157" s="133">
        <v>44496.0</v>
      </c>
      <c r="E2157" s="128" t="str">
        <f t="shared" si="78"/>
        <v>#VALUE!</v>
      </c>
      <c r="F2157" s="134" t="str">
        <f t="shared" si="79"/>
        <v>OPI RX</v>
      </c>
      <c r="G2157" s="128" t="str">
        <f t="shared" si="80"/>
        <v>#VALUE!</v>
      </c>
      <c r="H2157" s="128" t="str">
        <f t="shared" si="81"/>
        <v>#VALUE!</v>
      </c>
      <c r="I2157" s="128" t="str">
        <f t="shared" si="82"/>
        <v>#VALUE!</v>
      </c>
      <c r="J2157" s="128" t="str">
        <f t="shared" si="83"/>
        <v>#VALUE!</v>
      </c>
      <c r="K2157" s="128" t="str">
        <f t="shared" si="84"/>
        <v>#VALUE!</v>
      </c>
      <c r="L2157" s="128" t="str">
        <f t="shared" si="85"/>
        <v>#VALUE!</v>
      </c>
      <c r="M2157" s="128" t="str">
        <f t="shared" si="86"/>
        <v>#VALUE!</v>
      </c>
      <c r="N2157" s="128" t="str">
        <f t="shared" si="87"/>
        <v>#VALUE!</v>
      </c>
      <c r="O2157" s="128" t="str">
        <f t="shared" si="88"/>
        <v>#VALUE!</v>
      </c>
      <c r="P2157" s="135" t="str">
        <f t="shared" si="12"/>
        <v>OPIOIDS</v>
      </c>
      <c r="Q2157" s="4" t="b">
        <v>0</v>
      </c>
      <c r="R2157" s="4" t="str">
        <f t="shared" si="54"/>
        <v>LOW</v>
      </c>
      <c r="S2157" s="3">
        <v>44480.0</v>
      </c>
      <c r="T2157" s="136">
        <f t="shared" si="89"/>
        <v>44496</v>
      </c>
      <c r="U2157" s="4" t="str">
        <f t="shared" si="15"/>
        <v> </v>
      </c>
      <c r="V2157" s="4" t="str">
        <f t="shared" si="16"/>
        <v> </v>
      </c>
      <c r="W2157" s="123"/>
      <c r="X2157" s="123"/>
      <c r="Y2157" s="123"/>
      <c r="Z2157" s="123"/>
      <c r="AA2157" s="123"/>
      <c r="AB2157" s="123"/>
      <c r="AC2157" s="123"/>
      <c r="AD2157" s="123"/>
      <c r="AE2157" s="123"/>
    </row>
    <row r="2158">
      <c r="A2158" s="130">
        <v>16674.0</v>
      </c>
      <c r="B2158" s="134" t="s">
        <v>6856</v>
      </c>
      <c r="C2158" s="141" t="b">
        <v>1</v>
      </c>
      <c r="D2158" s="133">
        <v>44551.0</v>
      </c>
      <c r="E2158" s="128" t="str">
        <f t="shared" si="78"/>
        <v>#VALUE!</v>
      </c>
      <c r="F2158" s="128" t="str">
        <f t="shared" si="79"/>
        <v>#VALUE!</v>
      </c>
      <c r="G2158" s="128" t="str">
        <f t="shared" si="80"/>
        <v>#VALUE!</v>
      </c>
      <c r="H2158" s="128" t="str">
        <f t="shared" si="81"/>
        <v>#VALUE!</v>
      </c>
      <c r="I2158" s="128" t="str">
        <f t="shared" si="82"/>
        <v>#VALUE!</v>
      </c>
      <c r="J2158" s="128" t="str">
        <f t="shared" si="83"/>
        <v>#VALUE!</v>
      </c>
      <c r="K2158" s="128" t="str">
        <f t="shared" si="84"/>
        <v>#VALUE!</v>
      </c>
      <c r="L2158" s="128" t="str">
        <f t="shared" si="85"/>
        <v>#VALUE!</v>
      </c>
      <c r="M2158" s="128" t="str">
        <f t="shared" si="86"/>
        <v>#VALUE!</v>
      </c>
      <c r="N2158" s="128" t="str">
        <f t="shared" si="87"/>
        <v>#VALUE!</v>
      </c>
      <c r="O2158" s="128" t="str">
        <f t="shared" si="88"/>
        <v>#VALUE!</v>
      </c>
      <c r="P2158" s="4" t="str">
        <f t="shared" si="12"/>
        <v>NO RX</v>
      </c>
      <c r="Q2158" s="4" t="b">
        <v>0</v>
      </c>
      <c r="R2158" s="4" t="str">
        <f t="shared" si="54"/>
        <v>LOW</v>
      </c>
      <c r="S2158" s="3">
        <v>44516.0</v>
      </c>
      <c r="T2158" s="136">
        <f t="shared" si="89"/>
        <v>44551</v>
      </c>
      <c r="U2158" s="4" t="str">
        <f t="shared" si="15"/>
        <v> </v>
      </c>
      <c r="V2158" s="4" t="str">
        <f t="shared" si="16"/>
        <v> </v>
      </c>
      <c r="W2158" s="123"/>
      <c r="X2158" s="123"/>
      <c r="Y2158" s="123"/>
      <c r="Z2158" s="123"/>
      <c r="AA2158" s="123"/>
      <c r="AB2158" s="123"/>
      <c r="AC2158" s="123"/>
      <c r="AD2158" s="123"/>
      <c r="AE2158" s="123"/>
    </row>
    <row r="2159">
      <c r="A2159" s="130">
        <v>16675.0</v>
      </c>
      <c r="B2159" s="131" t="s">
        <v>6545</v>
      </c>
      <c r="C2159" s="131" t="b">
        <v>1</v>
      </c>
      <c r="D2159" s="133">
        <v>44494.0</v>
      </c>
      <c r="E2159" s="128" t="str">
        <f t="shared" si="78"/>
        <v>#VALUE!</v>
      </c>
      <c r="F2159" s="128" t="str">
        <f t="shared" si="79"/>
        <v>#VALUE!</v>
      </c>
      <c r="G2159" s="128" t="str">
        <f t="shared" si="80"/>
        <v>#VALUE!</v>
      </c>
      <c r="H2159" s="128" t="str">
        <f t="shared" si="81"/>
        <v>#VALUE!</v>
      </c>
      <c r="I2159" s="128" t="str">
        <f t="shared" si="82"/>
        <v>#VALUE!</v>
      </c>
      <c r="J2159" s="128" t="str">
        <f t="shared" si="83"/>
        <v>#VALUE!</v>
      </c>
      <c r="K2159" s="128" t="str">
        <f t="shared" si="84"/>
        <v>#VALUE!</v>
      </c>
      <c r="L2159" s="128" t="str">
        <f t="shared" si="85"/>
        <v>#VALUE!</v>
      </c>
      <c r="M2159" s="128" t="str">
        <f t="shared" si="86"/>
        <v>#VALUE!</v>
      </c>
      <c r="N2159" s="128" t="str">
        <f t="shared" si="87"/>
        <v>#VALUE!</v>
      </c>
      <c r="O2159" s="128" t="str">
        <f t="shared" si="88"/>
        <v>#VALUE!</v>
      </c>
      <c r="P2159" s="4" t="str">
        <f t="shared" si="12"/>
        <v>NO RX</v>
      </c>
      <c r="Q2159" s="2" t="b">
        <v>0</v>
      </c>
      <c r="R2159" s="4" t="str">
        <f t="shared" si="54"/>
        <v>LOW</v>
      </c>
      <c r="S2159" s="3">
        <v>44475.0</v>
      </c>
      <c r="T2159" s="136">
        <f t="shared" si="89"/>
        <v>44494</v>
      </c>
      <c r="U2159" s="4" t="str">
        <f t="shared" si="15"/>
        <v> </v>
      </c>
      <c r="V2159" s="4" t="str">
        <f t="shared" si="16"/>
        <v> </v>
      </c>
      <c r="W2159" s="123"/>
      <c r="X2159" s="123"/>
      <c r="Y2159" s="123"/>
      <c r="Z2159" s="123"/>
      <c r="AA2159" s="123"/>
      <c r="AB2159" s="123"/>
      <c r="AC2159" s="123"/>
      <c r="AD2159" s="123"/>
      <c r="AE2159" s="123"/>
    </row>
    <row r="2160">
      <c r="A2160" s="130">
        <v>16679.0</v>
      </c>
      <c r="B2160" s="131" t="s">
        <v>6461</v>
      </c>
      <c r="C2160" s="141" t="b">
        <v>1</v>
      </c>
      <c r="D2160" s="133">
        <v>44530.0</v>
      </c>
      <c r="E2160" s="128" t="str">
        <f t="shared" si="78"/>
        <v>#VALUE!</v>
      </c>
      <c r="F2160" s="128" t="str">
        <f t="shared" si="79"/>
        <v>#VALUE!</v>
      </c>
      <c r="G2160" s="128" t="str">
        <f t="shared" si="80"/>
        <v>#VALUE!</v>
      </c>
      <c r="H2160" s="128" t="str">
        <f t="shared" si="81"/>
        <v>#VALUE!</v>
      </c>
      <c r="I2160" s="128" t="str">
        <f t="shared" si="82"/>
        <v>#VALUE!</v>
      </c>
      <c r="J2160" s="128" t="str">
        <f t="shared" si="83"/>
        <v>#VALUE!</v>
      </c>
      <c r="K2160" s="128" t="str">
        <f t="shared" si="84"/>
        <v>#VALUE!</v>
      </c>
      <c r="L2160" s="128" t="str">
        <f t="shared" si="85"/>
        <v>#VALUE!</v>
      </c>
      <c r="M2160" s="128" t="str">
        <f t="shared" si="86"/>
        <v>#VALUE!</v>
      </c>
      <c r="N2160" s="128" t="str">
        <f t="shared" si="87"/>
        <v>#VALUE!</v>
      </c>
      <c r="O2160" s="128" t="str">
        <f t="shared" si="88"/>
        <v>#VALUE!</v>
      </c>
      <c r="P2160" s="4" t="str">
        <f t="shared" si="12"/>
        <v>NO RX</v>
      </c>
      <c r="Q2160" s="2" t="b">
        <v>0</v>
      </c>
      <c r="R2160" s="4" t="str">
        <f t="shared" si="54"/>
        <v>LOW</v>
      </c>
      <c r="S2160" s="3">
        <v>44497.0</v>
      </c>
      <c r="T2160" s="136">
        <f t="shared" si="89"/>
        <v>44530</v>
      </c>
      <c r="U2160" s="4" t="str">
        <f t="shared" si="15"/>
        <v> </v>
      </c>
      <c r="V2160" s="4" t="str">
        <f t="shared" si="16"/>
        <v> </v>
      </c>
      <c r="W2160" s="123"/>
      <c r="X2160" s="123"/>
      <c r="Y2160" s="123"/>
      <c r="Z2160" s="123"/>
      <c r="AA2160" s="123"/>
      <c r="AB2160" s="123"/>
      <c r="AC2160" s="123"/>
      <c r="AD2160" s="123"/>
      <c r="AE2160" s="123"/>
    </row>
    <row r="2161">
      <c r="A2161" s="130">
        <v>16681.0</v>
      </c>
      <c r="B2161" s="131" t="s">
        <v>6461</v>
      </c>
      <c r="C2161" s="141" t="b">
        <v>1</v>
      </c>
      <c r="D2161" s="133">
        <v>44461.0</v>
      </c>
      <c r="E2161" s="128" t="str">
        <f t="shared" si="78"/>
        <v>#VALUE!</v>
      </c>
      <c r="F2161" s="128" t="str">
        <f t="shared" si="79"/>
        <v>#VALUE!</v>
      </c>
      <c r="G2161" s="128" t="str">
        <f t="shared" si="80"/>
        <v>#VALUE!</v>
      </c>
      <c r="H2161" s="128" t="str">
        <f t="shared" si="81"/>
        <v>#VALUE!</v>
      </c>
      <c r="I2161" s="128" t="str">
        <f t="shared" si="82"/>
        <v>#VALUE!</v>
      </c>
      <c r="J2161" s="128" t="str">
        <f t="shared" si="83"/>
        <v>#VALUE!</v>
      </c>
      <c r="K2161" s="128" t="str">
        <f t="shared" si="84"/>
        <v>#VALUE!</v>
      </c>
      <c r="L2161" s="128" t="str">
        <f t="shared" si="85"/>
        <v>#VALUE!</v>
      </c>
      <c r="M2161" s="128" t="str">
        <f t="shared" si="86"/>
        <v>#VALUE!</v>
      </c>
      <c r="N2161" s="128" t="str">
        <f t="shared" si="87"/>
        <v>#VALUE!</v>
      </c>
      <c r="O2161" s="128" t="str">
        <f t="shared" si="88"/>
        <v>#VALUE!</v>
      </c>
      <c r="P2161" s="4" t="str">
        <f t="shared" si="12"/>
        <v>NO RX</v>
      </c>
      <c r="Q2161" s="4" t="b">
        <v>0</v>
      </c>
      <c r="R2161" s="4" t="str">
        <f t="shared" si="54"/>
        <v>LOW</v>
      </c>
      <c r="S2161" s="3"/>
      <c r="T2161" s="136">
        <f t="shared" si="89"/>
        <v>44461</v>
      </c>
      <c r="U2161" s="4" t="str">
        <f t="shared" si="15"/>
        <v>DUE COMM</v>
      </c>
      <c r="V2161" s="4" t="str">
        <f t="shared" si="16"/>
        <v> </v>
      </c>
      <c r="W2161" s="123"/>
      <c r="X2161" s="123"/>
      <c r="Y2161" s="123"/>
      <c r="Z2161" s="123"/>
      <c r="AA2161" s="123"/>
      <c r="AB2161" s="123"/>
      <c r="AC2161" s="123"/>
      <c r="AD2161" s="123"/>
      <c r="AE2161" s="123"/>
    </row>
    <row r="2162">
      <c r="A2162" s="130">
        <v>16683.0</v>
      </c>
      <c r="B2162" s="134" t="s">
        <v>6461</v>
      </c>
      <c r="C2162" s="141" t="b">
        <v>1</v>
      </c>
      <c r="D2162" s="133">
        <v>44461.0</v>
      </c>
      <c r="E2162" s="128" t="str">
        <f t="shared" si="78"/>
        <v>#VALUE!</v>
      </c>
      <c r="F2162" s="128" t="str">
        <f t="shared" si="79"/>
        <v>#VALUE!</v>
      </c>
      <c r="G2162" s="128" t="str">
        <f t="shared" si="80"/>
        <v>#VALUE!</v>
      </c>
      <c r="H2162" s="128" t="str">
        <f t="shared" si="81"/>
        <v>#VALUE!</v>
      </c>
      <c r="I2162" s="128" t="str">
        <f t="shared" si="82"/>
        <v>#VALUE!</v>
      </c>
      <c r="J2162" s="128" t="str">
        <f t="shared" si="83"/>
        <v>#VALUE!</v>
      </c>
      <c r="K2162" s="128" t="str">
        <f t="shared" si="84"/>
        <v>#VALUE!</v>
      </c>
      <c r="L2162" s="128" t="str">
        <f t="shared" si="85"/>
        <v>#VALUE!</v>
      </c>
      <c r="M2162" s="128" t="str">
        <f t="shared" si="86"/>
        <v>#VALUE!</v>
      </c>
      <c r="N2162" s="128" t="str">
        <f t="shared" si="87"/>
        <v>#VALUE!</v>
      </c>
      <c r="O2162" s="128" t="str">
        <f t="shared" si="88"/>
        <v>#VALUE!</v>
      </c>
      <c r="P2162" s="4" t="str">
        <f t="shared" si="12"/>
        <v>NO RX</v>
      </c>
      <c r="Q2162" s="4" t="b">
        <v>0</v>
      </c>
      <c r="R2162" s="4" t="str">
        <f t="shared" si="54"/>
        <v>LOW</v>
      </c>
      <c r="S2162" s="3"/>
      <c r="T2162" s="136">
        <f t="shared" si="89"/>
        <v>44461</v>
      </c>
      <c r="U2162" s="4" t="str">
        <f t="shared" si="15"/>
        <v>DUE COMM</v>
      </c>
      <c r="V2162" s="4" t="str">
        <f t="shared" si="16"/>
        <v> </v>
      </c>
      <c r="W2162" s="123"/>
      <c r="X2162" s="123"/>
      <c r="Y2162" s="123"/>
      <c r="Z2162" s="123"/>
      <c r="AA2162" s="123"/>
      <c r="AB2162" s="123"/>
      <c r="AC2162" s="123"/>
      <c r="AD2162" s="123"/>
      <c r="AE2162" s="123"/>
    </row>
    <row r="2163">
      <c r="A2163" s="130">
        <v>16685.0</v>
      </c>
      <c r="B2163" s="131" t="s">
        <v>6461</v>
      </c>
      <c r="C2163" s="141" t="b">
        <v>1</v>
      </c>
      <c r="D2163" s="133">
        <v>44461.0</v>
      </c>
      <c r="E2163" s="128" t="str">
        <f t="shared" si="78"/>
        <v>#VALUE!</v>
      </c>
      <c r="F2163" s="128" t="str">
        <f t="shared" si="79"/>
        <v>#VALUE!</v>
      </c>
      <c r="G2163" s="128" t="str">
        <f t="shared" si="80"/>
        <v>#VALUE!</v>
      </c>
      <c r="H2163" s="128" t="str">
        <f t="shared" si="81"/>
        <v>#VALUE!</v>
      </c>
      <c r="I2163" s="128" t="str">
        <f t="shared" si="82"/>
        <v>#VALUE!</v>
      </c>
      <c r="J2163" s="128" t="str">
        <f t="shared" si="83"/>
        <v>#VALUE!</v>
      </c>
      <c r="K2163" s="128" t="str">
        <f t="shared" si="84"/>
        <v>#VALUE!</v>
      </c>
      <c r="L2163" s="128" t="str">
        <f t="shared" si="85"/>
        <v>#VALUE!</v>
      </c>
      <c r="M2163" s="128" t="str">
        <f t="shared" si="86"/>
        <v>#VALUE!</v>
      </c>
      <c r="N2163" s="128" t="str">
        <f t="shared" si="87"/>
        <v>#VALUE!</v>
      </c>
      <c r="O2163" s="128" t="str">
        <f t="shared" si="88"/>
        <v>#VALUE!</v>
      </c>
      <c r="P2163" s="4" t="str">
        <f t="shared" si="12"/>
        <v>NO RX</v>
      </c>
      <c r="Q2163" s="2" t="b">
        <v>0</v>
      </c>
      <c r="R2163" s="4" t="str">
        <f t="shared" si="54"/>
        <v>LOW</v>
      </c>
      <c r="S2163" s="3"/>
      <c r="T2163" s="136">
        <f t="shared" si="89"/>
        <v>44461</v>
      </c>
      <c r="U2163" s="4" t="str">
        <f t="shared" si="15"/>
        <v>DUE COMM</v>
      </c>
      <c r="V2163" s="4" t="str">
        <f t="shared" si="16"/>
        <v> </v>
      </c>
      <c r="W2163" s="123"/>
      <c r="X2163" s="123"/>
      <c r="Y2163" s="123"/>
      <c r="Z2163" s="123"/>
      <c r="AA2163" s="123"/>
      <c r="AB2163" s="123"/>
      <c r="AC2163" s="123"/>
      <c r="AD2163" s="123"/>
      <c r="AE2163" s="123"/>
    </row>
    <row r="2164">
      <c r="A2164" s="130">
        <v>16687.0</v>
      </c>
      <c r="B2164" s="131" t="s">
        <v>6463</v>
      </c>
      <c r="C2164" s="141" t="b">
        <v>1</v>
      </c>
      <c r="D2164" s="133">
        <v>44565.0</v>
      </c>
      <c r="E2164" s="128" t="str">
        <f t="shared" si="78"/>
        <v>#VALUE!</v>
      </c>
      <c r="F2164" s="134" t="str">
        <f t="shared" si="79"/>
        <v>OPI RX</v>
      </c>
      <c r="G2164" s="128" t="str">
        <f t="shared" si="80"/>
        <v>#VALUE!</v>
      </c>
      <c r="H2164" s="128" t="str">
        <f t="shared" si="81"/>
        <v>#VALUE!</v>
      </c>
      <c r="I2164" s="128" t="str">
        <f t="shared" si="82"/>
        <v>#VALUE!</v>
      </c>
      <c r="J2164" s="128" t="str">
        <f t="shared" si="83"/>
        <v>#VALUE!</v>
      </c>
      <c r="K2164" s="128" t="str">
        <f t="shared" si="84"/>
        <v>#VALUE!</v>
      </c>
      <c r="L2164" s="128" t="str">
        <f t="shared" si="85"/>
        <v>#VALUE!</v>
      </c>
      <c r="M2164" s="128" t="str">
        <f t="shared" si="86"/>
        <v>#VALUE!</v>
      </c>
      <c r="N2164" s="128" t="str">
        <f t="shared" si="87"/>
        <v>#VALUE!</v>
      </c>
      <c r="O2164" s="128" t="str">
        <f t="shared" si="88"/>
        <v>#VALUE!</v>
      </c>
      <c r="P2164" s="135" t="str">
        <f t="shared" si="12"/>
        <v>OPIOIDS</v>
      </c>
      <c r="Q2164" s="4" t="b">
        <v>0</v>
      </c>
      <c r="R2164" s="4" t="str">
        <f t="shared" si="54"/>
        <v>LOW</v>
      </c>
      <c r="S2164" s="145">
        <v>44422.0</v>
      </c>
      <c r="T2164" s="136">
        <f t="shared" si="89"/>
        <v>44565</v>
      </c>
      <c r="U2164" s="4" t="str">
        <f t="shared" si="15"/>
        <v> </v>
      </c>
      <c r="V2164" s="4" t="str">
        <f t="shared" si="16"/>
        <v> </v>
      </c>
      <c r="W2164" s="123"/>
      <c r="X2164" s="123"/>
      <c r="Y2164" s="123"/>
      <c r="Z2164" s="123"/>
      <c r="AA2164" s="123"/>
      <c r="AB2164" s="123"/>
      <c r="AC2164" s="123"/>
      <c r="AD2164" s="123"/>
      <c r="AE2164" s="123"/>
    </row>
    <row r="2165">
      <c r="A2165" s="130">
        <v>16690.0</v>
      </c>
      <c r="B2165" s="131" t="s">
        <v>6461</v>
      </c>
      <c r="C2165" s="131" t="b">
        <v>1</v>
      </c>
      <c r="D2165" s="133">
        <v>44502.0</v>
      </c>
      <c r="E2165" s="128" t="str">
        <f t="shared" si="78"/>
        <v>#VALUE!</v>
      </c>
      <c r="F2165" s="128" t="str">
        <f t="shared" si="79"/>
        <v>#VALUE!</v>
      </c>
      <c r="G2165" s="128" t="str">
        <f t="shared" si="80"/>
        <v>#VALUE!</v>
      </c>
      <c r="H2165" s="128" t="str">
        <f t="shared" si="81"/>
        <v>#VALUE!</v>
      </c>
      <c r="I2165" s="128" t="str">
        <f t="shared" si="82"/>
        <v>#VALUE!</v>
      </c>
      <c r="J2165" s="128" t="str">
        <f t="shared" si="83"/>
        <v>#VALUE!</v>
      </c>
      <c r="K2165" s="128" t="str">
        <f t="shared" si="84"/>
        <v>#VALUE!</v>
      </c>
      <c r="L2165" s="128" t="str">
        <f t="shared" si="85"/>
        <v>#VALUE!</v>
      </c>
      <c r="M2165" s="128" t="str">
        <f t="shared" si="86"/>
        <v>#VALUE!</v>
      </c>
      <c r="N2165" s="128" t="str">
        <f t="shared" si="87"/>
        <v>#VALUE!</v>
      </c>
      <c r="O2165" s="128" t="str">
        <f t="shared" si="88"/>
        <v>#VALUE!</v>
      </c>
      <c r="P2165" s="4" t="str">
        <f t="shared" si="12"/>
        <v>NO RX</v>
      </c>
      <c r="Q2165" s="4" t="b">
        <v>1</v>
      </c>
      <c r="R2165" s="135" t="str">
        <f t="shared" si="54"/>
        <v>HIGH</v>
      </c>
      <c r="S2165" s="3">
        <v>44480.0</v>
      </c>
      <c r="T2165" s="136">
        <f t="shared" si="89"/>
        <v>44502</v>
      </c>
      <c r="U2165" s="4" t="str">
        <f t="shared" si="15"/>
        <v> </v>
      </c>
      <c r="V2165" s="4" t="str">
        <f t="shared" si="16"/>
        <v> </v>
      </c>
      <c r="W2165" s="123"/>
      <c r="X2165" s="123"/>
      <c r="Y2165" s="123"/>
      <c r="Z2165" s="123"/>
      <c r="AA2165" s="123"/>
      <c r="AB2165" s="123"/>
      <c r="AC2165" s="123"/>
      <c r="AD2165" s="123"/>
      <c r="AE2165" s="123"/>
    </row>
    <row r="2166">
      <c r="A2166" s="130">
        <v>16695.0</v>
      </c>
      <c r="B2166" s="131" t="s">
        <v>6776</v>
      </c>
      <c r="C2166" s="131" t="b">
        <v>1</v>
      </c>
      <c r="D2166" s="133">
        <v>44502.0</v>
      </c>
      <c r="E2166" s="128" t="str">
        <f t="shared" si="78"/>
        <v>#VALUE!</v>
      </c>
      <c r="F2166" s="128" t="str">
        <f t="shared" si="79"/>
        <v>#VALUE!</v>
      </c>
      <c r="G2166" s="128" t="str">
        <f t="shared" si="80"/>
        <v>#VALUE!</v>
      </c>
      <c r="H2166" s="128" t="str">
        <f t="shared" si="81"/>
        <v>#VALUE!</v>
      </c>
      <c r="I2166" s="128" t="str">
        <f t="shared" si="82"/>
        <v>#VALUE!</v>
      </c>
      <c r="J2166" s="128" t="str">
        <f t="shared" si="83"/>
        <v>#VALUE!</v>
      </c>
      <c r="K2166" s="128" t="str">
        <f t="shared" si="84"/>
        <v>#VALUE!</v>
      </c>
      <c r="L2166" s="128" t="str">
        <f t="shared" si="85"/>
        <v>#VALUE!</v>
      </c>
      <c r="M2166" s="128" t="str">
        <f t="shared" si="86"/>
        <v>#VALUE!</v>
      </c>
      <c r="N2166" s="128" t="str">
        <f t="shared" si="87"/>
        <v>#VALUE!</v>
      </c>
      <c r="O2166" s="128" t="str">
        <f t="shared" si="88"/>
        <v>#VALUE!</v>
      </c>
      <c r="P2166" s="4" t="str">
        <f t="shared" si="12"/>
        <v>NO RX</v>
      </c>
      <c r="Q2166" s="4" t="b">
        <v>0</v>
      </c>
      <c r="R2166" s="4" t="str">
        <f t="shared" si="54"/>
        <v>LOW</v>
      </c>
      <c r="S2166" s="3">
        <v>44480.0</v>
      </c>
      <c r="T2166" s="136">
        <f t="shared" si="89"/>
        <v>44502</v>
      </c>
      <c r="U2166" s="4" t="str">
        <f t="shared" si="15"/>
        <v> </v>
      </c>
      <c r="V2166" s="4" t="str">
        <f t="shared" si="16"/>
        <v> </v>
      </c>
      <c r="W2166" s="123"/>
      <c r="X2166" s="123"/>
      <c r="Y2166" s="123"/>
      <c r="Z2166" s="123"/>
      <c r="AA2166" s="123"/>
      <c r="AB2166" s="123"/>
      <c r="AC2166" s="123"/>
      <c r="AD2166" s="123"/>
      <c r="AE2166" s="123"/>
    </row>
    <row r="2167">
      <c r="A2167" s="130">
        <v>16699.0</v>
      </c>
      <c r="B2167" s="131" t="s">
        <v>6512</v>
      </c>
      <c r="C2167" s="141" t="b">
        <v>1</v>
      </c>
      <c r="D2167" s="133">
        <v>44565.0</v>
      </c>
      <c r="E2167" s="128" t="str">
        <f t="shared" si="78"/>
        <v>#VALUE!</v>
      </c>
      <c r="F2167" s="128" t="str">
        <f t="shared" si="79"/>
        <v>#VALUE!</v>
      </c>
      <c r="G2167" s="128" t="str">
        <f t="shared" si="80"/>
        <v>#VALUE!</v>
      </c>
      <c r="H2167" s="128" t="str">
        <f t="shared" si="81"/>
        <v>#VALUE!</v>
      </c>
      <c r="I2167" s="128" t="str">
        <f t="shared" si="82"/>
        <v>#VALUE!</v>
      </c>
      <c r="J2167" s="128" t="str">
        <f t="shared" si="83"/>
        <v>#VALUE!</v>
      </c>
      <c r="K2167" s="128" t="str">
        <f t="shared" si="84"/>
        <v>#VALUE!</v>
      </c>
      <c r="L2167" s="128" t="str">
        <f t="shared" si="85"/>
        <v>#VALUE!</v>
      </c>
      <c r="M2167" s="134" t="str">
        <f t="shared" si="86"/>
        <v>OPI RX</v>
      </c>
      <c r="N2167" s="128" t="str">
        <f t="shared" si="87"/>
        <v>#VALUE!</v>
      </c>
      <c r="O2167" s="128" t="str">
        <f t="shared" si="88"/>
        <v>#VALUE!</v>
      </c>
      <c r="P2167" s="135" t="str">
        <f t="shared" si="12"/>
        <v>OPIOIDS</v>
      </c>
      <c r="Q2167" s="2" t="b">
        <v>0</v>
      </c>
      <c r="R2167" s="4" t="str">
        <f t="shared" si="54"/>
        <v>LOW</v>
      </c>
      <c r="S2167" s="3"/>
      <c r="T2167" s="136">
        <f t="shared" si="89"/>
        <v>44565</v>
      </c>
      <c r="U2167" s="4" t="str">
        <f t="shared" si="15"/>
        <v>DUE COMM</v>
      </c>
      <c r="V2167" s="4" t="str">
        <f t="shared" si="16"/>
        <v> </v>
      </c>
      <c r="W2167" s="123"/>
      <c r="X2167" s="123"/>
      <c r="Y2167" s="123"/>
      <c r="Z2167" s="123"/>
      <c r="AA2167" s="123"/>
      <c r="AB2167" s="123"/>
      <c r="AC2167" s="123"/>
      <c r="AD2167" s="123"/>
      <c r="AE2167" s="123"/>
    </row>
    <row r="2168">
      <c r="A2168" s="130">
        <v>16701.0</v>
      </c>
      <c r="B2168" s="131" t="s">
        <v>6639</v>
      </c>
      <c r="C2168" s="141" t="b">
        <v>1</v>
      </c>
      <c r="D2168" s="133">
        <v>44441.0</v>
      </c>
      <c r="E2168" s="128" t="str">
        <f t="shared" si="78"/>
        <v>#VALUE!</v>
      </c>
      <c r="F2168" s="128" t="str">
        <f t="shared" si="79"/>
        <v>#VALUE!</v>
      </c>
      <c r="G2168" s="128" t="str">
        <f t="shared" si="80"/>
        <v>#VALUE!</v>
      </c>
      <c r="H2168" s="128" t="str">
        <f t="shared" si="81"/>
        <v>#VALUE!</v>
      </c>
      <c r="I2168" s="128" t="str">
        <f t="shared" si="82"/>
        <v>#VALUE!</v>
      </c>
      <c r="J2168" s="128" t="str">
        <f t="shared" si="83"/>
        <v>#VALUE!</v>
      </c>
      <c r="K2168" s="128" t="str">
        <f t="shared" si="84"/>
        <v>#VALUE!</v>
      </c>
      <c r="L2168" s="128" t="str">
        <f t="shared" si="85"/>
        <v>#VALUE!</v>
      </c>
      <c r="M2168" s="128" t="str">
        <f t="shared" si="86"/>
        <v>#VALUE!</v>
      </c>
      <c r="N2168" s="128" t="str">
        <f t="shared" si="87"/>
        <v>#VALUE!</v>
      </c>
      <c r="O2168" s="128" t="str">
        <f t="shared" si="88"/>
        <v>#VALUE!</v>
      </c>
      <c r="P2168" s="4" t="str">
        <f t="shared" si="12"/>
        <v>NO RX</v>
      </c>
      <c r="Q2168" s="4" t="b">
        <v>0</v>
      </c>
      <c r="R2168" s="4" t="str">
        <f t="shared" si="54"/>
        <v>LOW</v>
      </c>
      <c r="S2168" s="3"/>
      <c r="T2168" s="136">
        <f t="shared" si="89"/>
        <v>44441</v>
      </c>
      <c r="U2168" s="4" t="str">
        <f t="shared" si="15"/>
        <v>DUE COMM</v>
      </c>
      <c r="V2168" s="4" t="str">
        <f t="shared" si="16"/>
        <v> </v>
      </c>
      <c r="W2168" s="123"/>
      <c r="X2168" s="123"/>
      <c r="Y2168" s="123"/>
      <c r="Z2168" s="123"/>
      <c r="AA2168" s="123"/>
      <c r="AB2168" s="123"/>
      <c r="AC2168" s="123"/>
      <c r="AD2168" s="123"/>
      <c r="AE2168" s="123"/>
    </row>
    <row r="2169">
      <c r="A2169" s="130">
        <v>16703.0</v>
      </c>
      <c r="B2169" s="131" t="s">
        <v>6964</v>
      </c>
      <c r="C2169" s="131" t="b">
        <v>1</v>
      </c>
      <c r="D2169" s="133">
        <v>44496.0</v>
      </c>
      <c r="E2169" s="134" t="str">
        <f t="shared" si="78"/>
        <v>OPI RX</v>
      </c>
      <c r="F2169" s="128" t="str">
        <f t="shared" si="79"/>
        <v>#VALUE!</v>
      </c>
      <c r="G2169" s="128" t="str">
        <f t="shared" si="80"/>
        <v>#VALUE!</v>
      </c>
      <c r="H2169" s="128" t="str">
        <f t="shared" si="81"/>
        <v>#VALUE!</v>
      </c>
      <c r="I2169" s="128" t="str">
        <f t="shared" si="82"/>
        <v>#VALUE!</v>
      </c>
      <c r="J2169" s="128" t="str">
        <f t="shared" si="83"/>
        <v>#VALUE!</v>
      </c>
      <c r="K2169" s="128" t="str">
        <f t="shared" si="84"/>
        <v>#VALUE!</v>
      </c>
      <c r="L2169" s="128" t="str">
        <f t="shared" si="85"/>
        <v>#VALUE!</v>
      </c>
      <c r="M2169" s="128" t="str">
        <f t="shared" si="86"/>
        <v>#VALUE!</v>
      </c>
      <c r="N2169" s="128" t="str">
        <f t="shared" si="87"/>
        <v>#VALUE!</v>
      </c>
      <c r="O2169" s="128" t="str">
        <f t="shared" si="88"/>
        <v>#VALUE!</v>
      </c>
      <c r="P2169" s="135" t="str">
        <f t="shared" si="12"/>
        <v>OPIOIDS</v>
      </c>
      <c r="Q2169" s="4" t="b">
        <v>0</v>
      </c>
      <c r="R2169" s="4" t="str">
        <f t="shared" si="54"/>
        <v>LOW</v>
      </c>
      <c r="S2169" s="3">
        <v>44481.0</v>
      </c>
      <c r="T2169" s="136">
        <f t="shared" si="89"/>
        <v>44496</v>
      </c>
      <c r="U2169" s="4" t="str">
        <f t="shared" si="15"/>
        <v> </v>
      </c>
      <c r="V2169" s="4" t="str">
        <f t="shared" si="16"/>
        <v> </v>
      </c>
      <c r="W2169" s="123"/>
      <c r="X2169" s="123"/>
      <c r="Y2169" s="123"/>
      <c r="Z2169" s="123"/>
      <c r="AA2169" s="123"/>
      <c r="AB2169" s="123"/>
      <c r="AC2169" s="123"/>
      <c r="AD2169" s="123"/>
      <c r="AE2169" s="123"/>
    </row>
    <row r="2170">
      <c r="A2170" s="130">
        <v>16709.0</v>
      </c>
      <c r="B2170" s="131" t="s">
        <v>6461</v>
      </c>
      <c r="C2170" s="141" t="b">
        <v>1</v>
      </c>
      <c r="D2170" s="133">
        <v>44537.0</v>
      </c>
      <c r="E2170" s="128" t="str">
        <f t="shared" si="78"/>
        <v>#VALUE!</v>
      </c>
      <c r="F2170" s="128" t="str">
        <f t="shared" si="79"/>
        <v>#VALUE!</v>
      </c>
      <c r="G2170" s="128" t="str">
        <f t="shared" si="80"/>
        <v>#VALUE!</v>
      </c>
      <c r="H2170" s="128" t="str">
        <f t="shared" si="81"/>
        <v>#VALUE!</v>
      </c>
      <c r="I2170" s="128" t="str">
        <f t="shared" si="82"/>
        <v>#VALUE!</v>
      </c>
      <c r="J2170" s="128" t="str">
        <f t="shared" si="83"/>
        <v>#VALUE!</v>
      </c>
      <c r="K2170" s="128" t="str">
        <f t="shared" si="84"/>
        <v>#VALUE!</v>
      </c>
      <c r="L2170" s="128" t="str">
        <f t="shared" si="85"/>
        <v>#VALUE!</v>
      </c>
      <c r="M2170" s="128" t="str">
        <f t="shared" si="86"/>
        <v>#VALUE!</v>
      </c>
      <c r="N2170" s="128" t="str">
        <f t="shared" si="87"/>
        <v>#VALUE!</v>
      </c>
      <c r="O2170" s="128" t="str">
        <f t="shared" si="88"/>
        <v>#VALUE!</v>
      </c>
      <c r="P2170" s="4" t="str">
        <f t="shared" si="12"/>
        <v>NO RX</v>
      </c>
      <c r="Q2170" s="2" t="b">
        <v>0</v>
      </c>
      <c r="R2170" s="4" t="str">
        <f t="shared" si="54"/>
        <v>LOW</v>
      </c>
      <c r="S2170" s="3">
        <v>44508.0</v>
      </c>
      <c r="T2170" s="136">
        <f t="shared" si="89"/>
        <v>44537</v>
      </c>
      <c r="U2170" s="4" t="str">
        <f t="shared" si="15"/>
        <v> </v>
      </c>
      <c r="V2170" s="4" t="str">
        <f t="shared" si="16"/>
        <v> </v>
      </c>
      <c r="W2170" s="123"/>
      <c r="X2170" s="123"/>
      <c r="Y2170" s="123"/>
      <c r="Z2170" s="123"/>
      <c r="AA2170" s="123"/>
      <c r="AB2170" s="123"/>
      <c r="AC2170" s="123"/>
      <c r="AD2170" s="123"/>
      <c r="AE2170" s="123"/>
    </row>
    <row r="2171">
      <c r="A2171" s="130">
        <v>16714.0</v>
      </c>
      <c r="B2171" s="134" t="s">
        <v>6613</v>
      </c>
      <c r="C2171" s="131" t="b">
        <v>1</v>
      </c>
      <c r="D2171" s="133">
        <v>44477.0</v>
      </c>
      <c r="E2171" s="128" t="str">
        <f t="shared" si="78"/>
        <v>#VALUE!</v>
      </c>
      <c r="F2171" s="128" t="str">
        <f t="shared" si="79"/>
        <v>#VALUE!</v>
      </c>
      <c r="G2171" s="128" t="str">
        <f t="shared" si="80"/>
        <v>#VALUE!</v>
      </c>
      <c r="H2171" s="128" t="str">
        <f t="shared" si="81"/>
        <v>#VALUE!</v>
      </c>
      <c r="I2171" s="128" t="str">
        <f t="shared" si="82"/>
        <v>#VALUE!</v>
      </c>
      <c r="J2171" s="128" t="str">
        <f t="shared" si="83"/>
        <v>#VALUE!</v>
      </c>
      <c r="K2171" s="128" t="str">
        <f t="shared" si="84"/>
        <v>#VALUE!</v>
      </c>
      <c r="L2171" s="128" t="str">
        <f t="shared" si="85"/>
        <v>#VALUE!</v>
      </c>
      <c r="M2171" s="128" t="str">
        <f t="shared" si="86"/>
        <v>#VALUE!</v>
      </c>
      <c r="N2171" s="128" t="str">
        <f t="shared" si="87"/>
        <v>#VALUE!</v>
      </c>
      <c r="O2171" s="128" t="str">
        <f t="shared" si="88"/>
        <v>#VALUE!</v>
      </c>
      <c r="P2171" s="4" t="str">
        <f t="shared" si="12"/>
        <v>NO RX</v>
      </c>
      <c r="Q2171" s="4" t="b">
        <v>1</v>
      </c>
      <c r="R2171" s="135" t="str">
        <f t="shared" si="54"/>
        <v>HIGH</v>
      </c>
      <c r="S2171" s="3">
        <v>44466.0</v>
      </c>
      <c r="T2171" s="136">
        <f t="shared" si="89"/>
        <v>44477</v>
      </c>
      <c r="U2171" s="4" t="str">
        <f t="shared" si="15"/>
        <v> </v>
      </c>
      <c r="V2171" s="4" t="str">
        <f t="shared" si="16"/>
        <v> </v>
      </c>
      <c r="W2171" s="123"/>
      <c r="X2171" s="123"/>
      <c r="Y2171" s="123"/>
      <c r="Z2171" s="123"/>
      <c r="AA2171" s="123"/>
      <c r="AB2171" s="123"/>
      <c r="AC2171" s="123"/>
      <c r="AD2171" s="123"/>
      <c r="AE2171" s="123"/>
    </row>
    <row r="2172">
      <c r="A2172" s="130">
        <v>16718.0</v>
      </c>
      <c r="B2172" s="131" t="s">
        <v>6475</v>
      </c>
      <c r="C2172" s="131" t="b">
        <v>1</v>
      </c>
      <c r="D2172" s="133">
        <v>44502.0</v>
      </c>
      <c r="E2172" s="128" t="str">
        <f t="shared" si="78"/>
        <v>#VALUE!</v>
      </c>
      <c r="F2172" s="134" t="str">
        <f t="shared" si="79"/>
        <v>OPI RX</v>
      </c>
      <c r="G2172" s="128" t="str">
        <f t="shared" si="80"/>
        <v>#VALUE!</v>
      </c>
      <c r="H2172" s="128" t="str">
        <f t="shared" si="81"/>
        <v>#VALUE!</v>
      </c>
      <c r="I2172" s="128" t="str">
        <f t="shared" si="82"/>
        <v>#VALUE!</v>
      </c>
      <c r="J2172" s="128" t="str">
        <f t="shared" si="83"/>
        <v>#VALUE!</v>
      </c>
      <c r="K2172" s="128" t="str">
        <f t="shared" si="84"/>
        <v>#VALUE!</v>
      </c>
      <c r="L2172" s="128" t="str">
        <f t="shared" si="85"/>
        <v>#VALUE!</v>
      </c>
      <c r="M2172" s="128" t="str">
        <f t="shared" si="86"/>
        <v>#VALUE!</v>
      </c>
      <c r="N2172" s="128" t="str">
        <f t="shared" si="87"/>
        <v>#VALUE!</v>
      </c>
      <c r="O2172" s="128" t="str">
        <f t="shared" si="88"/>
        <v>#VALUE!</v>
      </c>
      <c r="P2172" s="135" t="str">
        <f t="shared" si="12"/>
        <v>OPIOIDS</v>
      </c>
      <c r="Q2172" s="4" t="b">
        <v>0</v>
      </c>
      <c r="R2172" s="4" t="str">
        <f t="shared" si="54"/>
        <v>LOW</v>
      </c>
      <c r="S2172" s="3">
        <v>44487.0</v>
      </c>
      <c r="T2172" s="136">
        <f t="shared" si="89"/>
        <v>44502</v>
      </c>
      <c r="U2172" s="4" t="str">
        <f t="shared" si="15"/>
        <v> </v>
      </c>
      <c r="V2172" s="4" t="str">
        <f t="shared" si="16"/>
        <v> </v>
      </c>
      <c r="W2172" s="123"/>
      <c r="X2172" s="123"/>
      <c r="Y2172" s="123"/>
      <c r="Z2172" s="123"/>
      <c r="AA2172" s="123"/>
      <c r="AB2172" s="123"/>
      <c r="AC2172" s="123"/>
      <c r="AD2172" s="123"/>
      <c r="AE2172" s="123"/>
    </row>
    <row r="2173">
      <c r="A2173" s="130">
        <v>16720.0</v>
      </c>
      <c r="B2173" s="131" t="s">
        <v>6512</v>
      </c>
      <c r="C2173" s="131" t="b">
        <v>1</v>
      </c>
      <c r="D2173" s="133">
        <v>44494.0</v>
      </c>
      <c r="E2173" s="128" t="str">
        <f t="shared" si="78"/>
        <v>#VALUE!</v>
      </c>
      <c r="F2173" s="128" t="str">
        <f t="shared" si="79"/>
        <v>#VALUE!</v>
      </c>
      <c r="G2173" s="128" t="str">
        <f t="shared" si="80"/>
        <v>#VALUE!</v>
      </c>
      <c r="H2173" s="128" t="str">
        <f t="shared" si="81"/>
        <v>#VALUE!</v>
      </c>
      <c r="I2173" s="128" t="str">
        <f t="shared" si="82"/>
        <v>#VALUE!</v>
      </c>
      <c r="J2173" s="128" t="str">
        <f t="shared" si="83"/>
        <v>#VALUE!</v>
      </c>
      <c r="K2173" s="128" t="str">
        <f t="shared" si="84"/>
        <v>#VALUE!</v>
      </c>
      <c r="L2173" s="128" t="str">
        <f t="shared" si="85"/>
        <v>#VALUE!</v>
      </c>
      <c r="M2173" s="134" t="str">
        <f t="shared" si="86"/>
        <v>OPI RX</v>
      </c>
      <c r="N2173" s="128" t="str">
        <f t="shared" si="87"/>
        <v>#VALUE!</v>
      </c>
      <c r="O2173" s="128" t="str">
        <f t="shared" si="88"/>
        <v>#VALUE!</v>
      </c>
      <c r="P2173" s="135" t="str">
        <f t="shared" si="12"/>
        <v>OPIOIDS</v>
      </c>
      <c r="Q2173" s="4" t="b">
        <v>0</v>
      </c>
      <c r="R2173" s="4" t="str">
        <f t="shared" si="54"/>
        <v>LOW</v>
      </c>
      <c r="S2173" s="3">
        <v>44475.0</v>
      </c>
      <c r="T2173" s="136">
        <f t="shared" si="89"/>
        <v>44494</v>
      </c>
      <c r="U2173" s="4" t="str">
        <f t="shared" si="15"/>
        <v> </v>
      </c>
      <c r="V2173" s="4" t="str">
        <f t="shared" si="16"/>
        <v> </v>
      </c>
      <c r="W2173" s="123"/>
      <c r="X2173" s="123"/>
      <c r="Y2173" s="123"/>
      <c r="Z2173" s="123"/>
      <c r="AA2173" s="123"/>
      <c r="AB2173" s="123"/>
      <c r="AC2173" s="123"/>
      <c r="AD2173" s="123"/>
      <c r="AE2173" s="123"/>
    </row>
    <row r="2174">
      <c r="A2174" s="130">
        <v>16721.0</v>
      </c>
      <c r="B2174" s="131" t="s">
        <v>6465</v>
      </c>
      <c r="C2174" s="141" t="b">
        <v>1</v>
      </c>
      <c r="D2174" s="133">
        <v>44529.0</v>
      </c>
      <c r="E2174" s="134" t="str">
        <f t="shared" si="78"/>
        <v>OPI RX</v>
      </c>
      <c r="F2174" s="128" t="str">
        <f t="shared" si="79"/>
        <v>#VALUE!</v>
      </c>
      <c r="G2174" s="128" t="str">
        <f t="shared" si="80"/>
        <v>#VALUE!</v>
      </c>
      <c r="H2174" s="128" t="str">
        <f t="shared" si="81"/>
        <v>#VALUE!</v>
      </c>
      <c r="I2174" s="128" t="str">
        <f t="shared" si="82"/>
        <v>#VALUE!</v>
      </c>
      <c r="J2174" s="128" t="str">
        <f t="shared" si="83"/>
        <v>#VALUE!</v>
      </c>
      <c r="K2174" s="128" t="str">
        <f t="shared" si="84"/>
        <v>#VALUE!</v>
      </c>
      <c r="L2174" s="128" t="str">
        <f t="shared" si="85"/>
        <v>#VALUE!</v>
      </c>
      <c r="M2174" s="128" t="str">
        <f t="shared" si="86"/>
        <v>#VALUE!</v>
      </c>
      <c r="N2174" s="128" t="str">
        <f t="shared" si="87"/>
        <v>#VALUE!</v>
      </c>
      <c r="O2174" s="128" t="str">
        <f t="shared" si="88"/>
        <v>#VALUE!</v>
      </c>
      <c r="P2174" s="135" t="str">
        <f t="shared" si="12"/>
        <v>OPIOIDS</v>
      </c>
      <c r="Q2174" s="4" t="b">
        <v>0</v>
      </c>
      <c r="R2174" s="4" t="str">
        <f t="shared" si="54"/>
        <v>LOW</v>
      </c>
      <c r="S2174" s="3">
        <v>44495.0</v>
      </c>
      <c r="T2174" s="136">
        <f t="shared" si="89"/>
        <v>44529</v>
      </c>
      <c r="U2174" s="4" t="str">
        <f t="shared" si="15"/>
        <v> </v>
      </c>
      <c r="V2174" s="4" t="str">
        <f t="shared" si="16"/>
        <v> </v>
      </c>
      <c r="W2174" s="123"/>
      <c r="X2174" s="123"/>
      <c r="Y2174" s="123"/>
      <c r="Z2174" s="123"/>
      <c r="AA2174" s="123"/>
      <c r="AB2174" s="123"/>
      <c r="AC2174" s="123"/>
      <c r="AD2174" s="123"/>
      <c r="AE2174" s="123"/>
    </row>
    <row r="2175">
      <c r="A2175" s="130">
        <v>16723.0</v>
      </c>
      <c r="B2175" s="131" t="s">
        <v>6750</v>
      </c>
      <c r="C2175" s="131" t="b">
        <v>1</v>
      </c>
      <c r="D2175" s="133">
        <v>44564.0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tr">
        <f t="shared" si="12"/>
        <v>NO RX</v>
      </c>
      <c r="Q2175" s="4" t="b">
        <v>1</v>
      </c>
      <c r="R2175" s="135" t="str">
        <f t="shared" si="54"/>
        <v>HIGH</v>
      </c>
      <c r="S2175" s="3">
        <v>44529.0</v>
      </c>
      <c r="T2175" s="136">
        <f t="shared" si="89"/>
        <v>44564</v>
      </c>
      <c r="U2175" s="4" t="str">
        <f t="shared" si="15"/>
        <v> </v>
      </c>
      <c r="V2175" s="4" t="str">
        <f t="shared" si="16"/>
        <v> </v>
      </c>
      <c r="W2175" s="123"/>
      <c r="X2175" s="123"/>
      <c r="Y2175" s="123"/>
      <c r="Z2175" s="123"/>
      <c r="AA2175" s="123"/>
      <c r="AB2175" s="123"/>
      <c r="AC2175" s="123"/>
      <c r="AD2175" s="123"/>
      <c r="AE2175" s="123"/>
    </row>
    <row r="2176">
      <c r="A2176" s="130">
        <v>16725.0</v>
      </c>
      <c r="B2176" s="131" t="s">
        <v>6461</v>
      </c>
      <c r="C2176" s="141" t="b">
        <v>1</v>
      </c>
      <c r="D2176" s="133">
        <v>44466.0</v>
      </c>
      <c r="E2176" s="128" t="str">
        <f t="shared" ref="E2176:E2250" si="90">IF(SEARCH($E$1,$B2176)&gt;=1,"OPI RX","NO RX")</f>
        <v>#VALUE!</v>
      </c>
      <c r="F2176" s="128" t="str">
        <f t="shared" ref="F2176:F2250" si="91">IF(SEARCH($F$1,$B2176)&gt;=1,"OPI RX","NO RX")</f>
        <v>#VALUE!</v>
      </c>
      <c r="G2176" s="128" t="str">
        <f t="shared" ref="G2176:G2250" si="92">IF(SEARCH($G$1,$B2176)&gt;=1,"OPI RX","NO RX")</f>
        <v>#VALUE!</v>
      </c>
      <c r="H2176" s="128" t="str">
        <f t="shared" ref="H2176:H2250" si="93">IF(SEARCH($H$1,$B2176)&gt;=1,"OPI RX","NO RX")</f>
        <v>#VALUE!</v>
      </c>
      <c r="I2176" s="128" t="str">
        <f t="shared" ref="I2176:I2250" si="94">IF(SEARCH($I$1,$B2176)&gt;=1,"OPI RX","NO RX")</f>
        <v>#VALUE!</v>
      </c>
      <c r="J2176" s="128" t="str">
        <f t="shared" ref="J2176:J2250" si="95">IF(SEARCH($J$1,$B2176)&gt;=1,"OPI RX","NO RX")</f>
        <v>#VALUE!</v>
      </c>
      <c r="K2176" s="128" t="str">
        <f t="shared" ref="K2176:K2250" si="96">IF(SEARCH($K$1,$B2176)&gt;=1,"OPI RX","NO RX")</f>
        <v>#VALUE!</v>
      </c>
      <c r="L2176" s="128" t="str">
        <f t="shared" ref="L2176:L2250" si="97">IF(SEARCH($L$1,$B2176)&gt;=1,"OPI RX","NO RX")</f>
        <v>#VALUE!</v>
      </c>
      <c r="M2176" s="128" t="str">
        <f t="shared" ref="M2176:M2250" si="98">IF(SEARCH($M$1,$B2176)&gt;=1,"OPI RX","NO RX")</f>
        <v>#VALUE!</v>
      </c>
      <c r="N2176" s="128" t="str">
        <f t="shared" ref="N2176:N2250" si="99">IF(SEARCH($N$1,$B2176)&gt;=1,"OPI RX","NO RX")</f>
        <v>#VALUE!</v>
      </c>
      <c r="O2176" s="128" t="str">
        <f t="shared" ref="O2176:O2250" si="100">IF(SEARCH($O$1,$B2176)&gt;=1,"OPI RX","NO RX")</f>
        <v>#VALUE!</v>
      </c>
      <c r="P2176" s="4" t="str">
        <f t="shared" si="12"/>
        <v>NO RX</v>
      </c>
      <c r="Q2176" s="2" t="b">
        <v>1</v>
      </c>
      <c r="R2176" s="135" t="str">
        <f t="shared" si="54"/>
        <v>HIGH</v>
      </c>
      <c r="S2176" s="3"/>
      <c r="T2176" s="136">
        <f t="shared" si="89"/>
        <v>44466</v>
      </c>
      <c r="U2176" s="4" t="str">
        <f t="shared" si="15"/>
        <v>DUE COMM</v>
      </c>
      <c r="V2176" s="4" t="str">
        <f t="shared" si="16"/>
        <v> </v>
      </c>
      <c r="W2176" s="123"/>
      <c r="X2176" s="123"/>
      <c r="Y2176" s="123"/>
      <c r="Z2176" s="123"/>
      <c r="AA2176" s="123"/>
      <c r="AB2176" s="123"/>
      <c r="AC2176" s="123"/>
      <c r="AD2176" s="123"/>
      <c r="AE2176" s="123"/>
    </row>
    <row r="2177">
      <c r="A2177" s="130">
        <v>16726.0</v>
      </c>
      <c r="B2177" s="55" t="s">
        <v>7093</v>
      </c>
      <c r="C2177" s="141" t="b">
        <v>1</v>
      </c>
      <c r="D2177" s="140">
        <v>44582.0</v>
      </c>
      <c r="E2177" s="134" t="str">
        <f t="shared" si="90"/>
        <v>OPI RX</v>
      </c>
      <c r="F2177" s="128" t="str">
        <f t="shared" si="91"/>
        <v>#VALUE!</v>
      </c>
      <c r="G2177" s="128" t="str">
        <f t="shared" si="92"/>
        <v>#VALUE!</v>
      </c>
      <c r="H2177" s="128" t="str">
        <f t="shared" si="93"/>
        <v>#VALUE!</v>
      </c>
      <c r="I2177" s="128" t="str">
        <f t="shared" si="94"/>
        <v>#VALUE!</v>
      </c>
      <c r="J2177" s="128" t="str">
        <f t="shared" si="95"/>
        <v>#VALUE!</v>
      </c>
      <c r="K2177" s="128" t="str">
        <f t="shared" si="96"/>
        <v>#VALUE!</v>
      </c>
      <c r="L2177" s="128" t="str">
        <f t="shared" si="97"/>
        <v>#VALUE!</v>
      </c>
      <c r="M2177" s="128" t="str">
        <f t="shared" si="98"/>
        <v>#VALUE!</v>
      </c>
      <c r="N2177" s="128" t="str">
        <f t="shared" si="99"/>
        <v>#VALUE!</v>
      </c>
      <c r="O2177" s="128" t="str">
        <f t="shared" si="100"/>
        <v>#VALUE!</v>
      </c>
      <c r="P2177" s="135" t="str">
        <f t="shared" si="12"/>
        <v>OPIOIDS</v>
      </c>
      <c r="Q2177" s="4" t="b">
        <v>0</v>
      </c>
      <c r="R2177" s="4" t="str">
        <f t="shared" si="54"/>
        <v>LOW</v>
      </c>
      <c r="S2177" s="3"/>
      <c r="T2177" s="136">
        <f t="shared" si="89"/>
        <v>44582</v>
      </c>
      <c r="U2177" s="4" t="str">
        <f t="shared" si="15"/>
        <v>DUE COMM</v>
      </c>
      <c r="V2177" s="4" t="str">
        <f t="shared" si="16"/>
        <v> </v>
      </c>
      <c r="W2177" s="123"/>
      <c r="X2177" s="123"/>
      <c r="Y2177" s="123"/>
      <c r="Z2177" s="123"/>
      <c r="AA2177" s="123"/>
      <c r="AB2177" s="123"/>
      <c r="AC2177" s="123"/>
      <c r="AD2177" s="123"/>
      <c r="AE2177" s="123"/>
    </row>
    <row r="2178">
      <c r="A2178" s="130">
        <v>16728.0</v>
      </c>
      <c r="B2178" s="131" t="s">
        <v>6461</v>
      </c>
      <c r="C2178" s="141" t="b">
        <v>1</v>
      </c>
      <c r="D2178" s="133">
        <v>44441.0</v>
      </c>
      <c r="E2178" s="128" t="str">
        <f t="shared" si="90"/>
        <v>#VALUE!</v>
      </c>
      <c r="F2178" s="128" t="str">
        <f t="shared" si="91"/>
        <v>#VALUE!</v>
      </c>
      <c r="G2178" s="128" t="str">
        <f t="shared" si="92"/>
        <v>#VALUE!</v>
      </c>
      <c r="H2178" s="128" t="str">
        <f t="shared" si="93"/>
        <v>#VALUE!</v>
      </c>
      <c r="I2178" s="128" t="str">
        <f t="shared" si="94"/>
        <v>#VALUE!</v>
      </c>
      <c r="J2178" s="128" t="str">
        <f t="shared" si="95"/>
        <v>#VALUE!</v>
      </c>
      <c r="K2178" s="128" t="str">
        <f t="shared" si="96"/>
        <v>#VALUE!</v>
      </c>
      <c r="L2178" s="128" t="str">
        <f t="shared" si="97"/>
        <v>#VALUE!</v>
      </c>
      <c r="M2178" s="128" t="str">
        <f t="shared" si="98"/>
        <v>#VALUE!</v>
      </c>
      <c r="N2178" s="128" t="str">
        <f t="shared" si="99"/>
        <v>#VALUE!</v>
      </c>
      <c r="O2178" s="128" t="str">
        <f t="shared" si="100"/>
        <v>#VALUE!</v>
      </c>
      <c r="P2178" s="4" t="str">
        <f t="shared" si="12"/>
        <v>NO RX</v>
      </c>
      <c r="Q2178" s="4" t="b">
        <v>0</v>
      </c>
      <c r="R2178" s="4" t="str">
        <f t="shared" si="54"/>
        <v>LOW</v>
      </c>
      <c r="S2178" s="3"/>
      <c r="T2178" s="136">
        <f t="shared" si="89"/>
        <v>44441</v>
      </c>
      <c r="U2178" s="4" t="str">
        <f t="shared" si="15"/>
        <v>DUE COMM</v>
      </c>
      <c r="V2178" s="4" t="str">
        <f t="shared" si="16"/>
        <v> </v>
      </c>
      <c r="W2178" s="123"/>
      <c r="X2178" s="123"/>
      <c r="Y2178" s="123"/>
      <c r="Z2178" s="123"/>
      <c r="AA2178" s="123"/>
      <c r="AB2178" s="123"/>
      <c r="AC2178" s="123"/>
      <c r="AD2178" s="123"/>
      <c r="AE2178" s="123"/>
    </row>
    <row r="2179">
      <c r="A2179" s="130">
        <v>16734.0</v>
      </c>
      <c r="B2179" s="134" t="s">
        <v>6477</v>
      </c>
      <c r="C2179" s="131" t="b">
        <v>1</v>
      </c>
      <c r="D2179" s="133">
        <v>44496.0</v>
      </c>
      <c r="E2179" s="128" t="str">
        <f t="shared" si="90"/>
        <v>#VALUE!</v>
      </c>
      <c r="F2179" s="128" t="str">
        <f t="shared" si="91"/>
        <v>#VALUE!</v>
      </c>
      <c r="G2179" s="128" t="str">
        <f t="shared" si="92"/>
        <v>#VALUE!</v>
      </c>
      <c r="H2179" s="128" t="str">
        <f t="shared" si="93"/>
        <v>#VALUE!</v>
      </c>
      <c r="I2179" s="128" t="str">
        <f t="shared" si="94"/>
        <v>#VALUE!</v>
      </c>
      <c r="J2179" s="128" t="str">
        <f t="shared" si="95"/>
        <v>#VALUE!</v>
      </c>
      <c r="K2179" s="128" t="str">
        <f t="shared" si="96"/>
        <v>#VALUE!</v>
      </c>
      <c r="L2179" s="128" t="str">
        <f t="shared" si="97"/>
        <v>#VALUE!</v>
      </c>
      <c r="M2179" s="128" t="str">
        <f t="shared" si="98"/>
        <v>#VALUE!</v>
      </c>
      <c r="N2179" s="128" t="str">
        <f t="shared" si="99"/>
        <v>#VALUE!</v>
      </c>
      <c r="O2179" s="128" t="str">
        <f t="shared" si="100"/>
        <v>#VALUE!</v>
      </c>
      <c r="P2179" s="4" t="str">
        <f t="shared" si="12"/>
        <v>NO RX</v>
      </c>
      <c r="Q2179" s="4" t="b">
        <v>0</v>
      </c>
      <c r="R2179" s="4" t="str">
        <f t="shared" si="54"/>
        <v>LOW</v>
      </c>
      <c r="S2179" s="3">
        <v>44481.0</v>
      </c>
      <c r="T2179" s="136">
        <f t="shared" si="89"/>
        <v>44496</v>
      </c>
      <c r="U2179" s="4" t="str">
        <f t="shared" si="15"/>
        <v> </v>
      </c>
      <c r="V2179" s="4" t="str">
        <f t="shared" si="16"/>
        <v> </v>
      </c>
      <c r="W2179" s="123"/>
      <c r="X2179" s="123"/>
      <c r="Y2179" s="123"/>
      <c r="Z2179" s="123"/>
      <c r="AA2179" s="123"/>
      <c r="AB2179" s="123"/>
      <c r="AC2179" s="123"/>
      <c r="AD2179" s="123"/>
      <c r="AE2179" s="123"/>
    </row>
    <row r="2180">
      <c r="A2180" s="130">
        <v>16735.0</v>
      </c>
      <c r="B2180" s="134" t="s">
        <v>6483</v>
      </c>
      <c r="C2180" s="131" t="b">
        <v>1</v>
      </c>
      <c r="D2180" s="133">
        <v>44502.0</v>
      </c>
      <c r="E2180" s="128" t="str">
        <f t="shared" si="90"/>
        <v>#VALUE!</v>
      </c>
      <c r="F2180" s="128" t="str">
        <f t="shared" si="91"/>
        <v>#VALUE!</v>
      </c>
      <c r="G2180" s="128" t="str">
        <f t="shared" si="92"/>
        <v>#VALUE!</v>
      </c>
      <c r="H2180" s="128" t="str">
        <f t="shared" si="93"/>
        <v>#VALUE!</v>
      </c>
      <c r="I2180" s="128" t="str">
        <f t="shared" si="94"/>
        <v>#VALUE!</v>
      </c>
      <c r="J2180" s="128" t="str">
        <f t="shared" si="95"/>
        <v>#VALUE!</v>
      </c>
      <c r="K2180" s="128" t="str">
        <f t="shared" si="96"/>
        <v>#VALUE!</v>
      </c>
      <c r="L2180" s="128" t="str">
        <f t="shared" si="97"/>
        <v>#VALUE!</v>
      </c>
      <c r="M2180" s="128" t="str">
        <f t="shared" si="98"/>
        <v>#VALUE!</v>
      </c>
      <c r="N2180" s="128" t="str">
        <f t="shared" si="99"/>
        <v>#VALUE!</v>
      </c>
      <c r="O2180" s="128" t="str">
        <f t="shared" si="100"/>
        <v>#VALUE!</v>
      </c>
      <c r="P2180" s="4" t="str">
        <f t="shared" si="12"/>
        <v>NO RX</v>
      </c>
      <c r="Q2180" s="4" t="b">
        <v>0</v>
      </c>
      <c r="R2180" s="4" t="str">
        <f t="shared" si="54"/>
        <v>LOW</v>
      </c>
      <c r="S2180" s="3">
        <v>44487.0</v>
      </c>
      <c r="T2180" s="136">
        <f t="shared" si="89"/>
        <v>44502</v>
      </c>
      <c r="U2180" s="4" t="str">
        <f t="shared" si="15"/>
        <v> </v>
      </c>
      <c r="V2180" s="4" t="str">
        <f t="shared" si="16"/>
        <v> </v>
      </c>
      <c r="W2180" s="123"/>
      <c r="X2180" s="123"/>
      <c r="Y2180" s="123"/>
      <c r="Z2180" s="123"/>
      <c r="AA2180" s="123"/>
      <c r="AB2180" s="123"/>
      <c r="AC2180" s="123"/>
      <c r="AD2180" s="123"/>
      <c r="AE2180" s="123"/>
    </row>
    <row r="2181">
      <c r="A2181" s="130">
        <v>16736.0</v>
      </c>
      <c r="B2181" s="131" t="s">
        <v>6461</v>
      </c>
      <c r="C2181" s="131" t="b">
        <v>1</v>
      </c>
      <c r="D2181" s="133">
        <v>44496.0</v>
      </c>
      <c r="E2181" s="128" t="str">
        <f t="shared" si="90"/>
        <v>#VALUE!</v>
      </c>
      <c r="F2181" s="128" t="str">
        <f t="shared" si="91"/>
        <v>#VALUE!</v>
      </c>
      <c r="G2181" s="128" t="str">
        <f t="shared" si="92"/>
        <v>#VALUE!</v>
      </c>
      <c r="H2181" s="128" t="str">
        <f t="shared" si="93"/>
        <v>#VALUE!</v>
      </c>
      <c r="I2181" s="128" t="str">
        <f t="shared" si="94"/>
        <v>#VALUE!</v>
      </c>
      <c r="J2181" s="128" t="str">
        <f t="shared" si="95"/>
        <v>#VALUE!</v>
      </c>
      <c r="K2181" s="128" t="str">
        <f t="shared" si="96"/>
        <v>#VALUE!</v>
      </c>
      <c r="L2181" s="128" t="str">
        <f t="shared" si="97"/>
        <v>#VALUE!</v>
      </c>
      <c r="M2181" s="128" t="str">
        <f t="shared" si="98"/>
        <v>#VALUE!</v>
      </c>
      <c r="N2181" s="128" t="str">
        <f t="shared" si="99"/>
        <v>#VALUE!</v>
      </c>
      <c r="O2181" s="128" t="str">
        <f t="shared" si="100"/>
        <v>#VALUE!</v>
      </c>
      <c r="P2181" s="4" t="str">
        <f t="shared" si="12"/>
        <v>NO RX</v>
      </c>
      <c r="Q2181" s="4" t="b">
        <v>0</v>
      </c>
      <c r="R2181" s="4" t="str">
        <f t="shared" si="54"/>
        <v>LOW</v>
      </c>
      <c r="S2181" s="3">
        <v>44481.0</v>
      </c>
      <c r="T2181" s="136">
        <f t="shared" si="89"/>
        <v>44496</v>
      </c>
      <c r="U2181" s="4" t="str">
        <f t="shared" si="15"/>
        <v> </v>
      </c>
      <c r="V2181" s="4" t="str">
        <f t="shared" si="16"/>
        <v> </v>
      </c>
      <c r="W2181" s="123"/>
      <c r="X2181" s="123"/>
      <c r="Y2181" s="123"/>
      <c r="Z2181" s="123"/>
      <c r="AA2181" s="123"/>
      <c r="AB2181" s="123"/>
      <c r="AC2181" s="123"/>
      <c r="AD2181" s="123"/>
      <c r="AE2181" s="123"/>
    </row>
    <row r="2182">
      <c r="A2182" s="130">
        <v>16739.0</v>
      </c>
      <c r="B2182" s="131" t="s">
        <v>6483</v>
      </c>
      <c r="C2182" s="141" t="b">
        <v>1</v>
      </c>
      <c r="D2182" s="133">
        <v>44533.0</v>
      </c>
      <c r="E2182" s="128" t="str">
        <f t="shared" si="90"/>
        <v>#VALUE!</v>
      </c>
      <c r="F2182" s="128" t="str">
        <f t="shared" si="91"/>
        <v>#VALUE!</v>
      </c>
      <c r="G2182" s="128" t="str">
        <f t="shared" si="92"/>
        <v>#VALUE!</v>
      </c>
      <c r="H2182" s="128" t="str">
        <f t="shared" si="93"/>
        <v>#VALUE!</v>
      </c>
      <c r="I2182" s="128" t="str">
        <f t="shared" si="94"/>
        <v>#VALUE!</v>
      </c>
      <c r="J2182" s="128" t="str">
        <f t="shared" si="95"/>
        <v>#VALUE!</v>
      </c>
      <c r="K2182" s="128" t="str">
        <f t="shared" si="96"/>
        <v>#VALUE!</v>
      </c>
      <c r="L2182" s="128" t="str">
        <f t="shared" si="97"/>
        <v>#VALUE!</v>
      </c>
      <c r="M2182" s="128" t="str">
        <f t="shared" si="98"/>
        <v>#VALUE!</v>
      </c>
      <c r="N2182" s="128" t="str">
        <f t="shared" si="99"/>
        <v>#VALUE!</v>
      </c>
      <c r="O2182" s="128" t="str">
        <f t="shared" si="100"/>
        <v>#VALUE!</v>
      </c>
      <c r="P2182" s="4" t="str">
        <f t="shared" si="12"/>
        <v>NO RX</v>
      </c>
      <c r="Q2182" s="2" t="b">
        <v>1</v>
      </c>
      <c r="R2182" s="135" t="str">
        <f t="shared" si="54"/>
        <v>HIGH</v>
      </c>
      <c r="S2182" s="3">
        <v>44502.0</v>
      </c>
      <c r="T2182" s="136">
        <f t="shared" si="89"/>
        <v>44533</v>
      </c>
      <c r="U2182" s="4" t="str">
        <f t="shared" si="15"/>
        <v> </v>
      </c>
      <c r="V2182" s="4" t="str">
        <f t="shared" si="16"/>
        <v> </v>
      </c>
      <c r="W2182" s="123"/>
      <c r="X2182" s="123"/>
      <c r="Y2182" s="123"/>
      <c r="Z2182" s="123"/>
      <c r="AA2182" s="123"/>
      <c r="AB2182" s="123"/>
      <c r="AC2182" s="123"/>
      <c r="AD2182" s="123"/>
      <c r="AE2182" s="123"/>
    </row>
    <row r="2183">
      <c r="A2183" s="130">
        <v>16745.0</v>
      </c>
      <c r="B2183" s="131" t="s">
        <v>6500</v>
      </c>
      <c r="C2183" s="141" t="b">
        <v>1</v>
      </c>
      <c r="D2183" s="140">
        <v>44582.0</v>
      </c>
      <c r="E2183" s="128" t="str">
        <f t="shared" si="90"/>
        <v>#VALUE!</v>
      </c>
      <c r="F2183" s="128" t="str">
        <f t="shared" si="91"/>
        <v>#VALUE!</v>
      </c>
      <c r="G2183" s="128" t="str">
        <f t="shared" si="92"/>
        <v>#VALUE!</v>
      </c>
      <c r="H2183" s="128" t="str">
        <f t="shared" si="93"/>
        <v>#VALUE!</v>
      </c>
      <c r="I2183" s="128" t="str">
        <f t="shared" si="94"/>
        <v>#VALUE!</v>
      </c>
      <c r="J2183" s="128" t="str">
        <f t="shared" si="95"/>
        <v>#VALUE!</v>
      </c>
      <c r="K2183" s="128" t="str">
        <f t="shared" si="96"/>
        <v>#VALUE!</v>
      </c>
      <c r="L2183" s="128" t="str">
        <f t="shared" si="97"/>
        <v>#VALUE!</v>
      </c>
      <c r="M2183" s="134" t="str">
        <f t="shared" si="98"/>
        <v>OPI RX</v>
      </c>
      <c r="N2183" s="128" t="str">
        <f t="shared" si="99"/>
        <v>#VALUE!</v>
      </c>
      <c r="O2183" s="128" t="str">
        <f t="shared" si="100"/>
        <v>#VALUE!</v>
      </c>
      <c r="P2183" s="135" t="str">
        <f t="shared" si="12"/>
        <v>OPIOIDS</v>
      </c>
      <c r="Q2183" s="4" t="b">
        <v>0</v>
      </c>
      <c r="R2183" s="4" t="str">
        <f t="shared" si="54"/>
        <v>LOW</v>
      </c>
      <c r="S2183" s="3"/>
      <c r="T2183" s="136">
        <f t="shared" si="89"/>
        <v>44582</v>
      </c>
      <c r="U2183" s="4" t="str">
        <f t="shared" si="15"/>
        <v>DUE COMM</v>
      </c>
      <c r="V2183" s="4" t="str">
        <f t="shared" si="16"/>
        <v> </v>
      </c>
      <c r="W2183" s="123"/>
      <c r="X2183" s="123"/>
      <c r="Y2183" s="123"/>
      <c r="Z2183" s="123"/>
      <c r="AA2183" s="123"/>
      <c r="AB2183" s="123"/>
      <c r="AC2183" s="123"/>
      <c r="AD2183" s="123"/>
      <c r="AE2183" s="123"/>
    </row>
    <row r="2184">
      <c r="A2184" s="130">
        <v>16749.0</v>
      </c>
      <c r="B2184" s="131" t="s">
        <v>6461</v>
      </c>
      <c r="C2184" s="131" t="b">
        <v>1</v>
      </c>
      <c r="D2184" s="133">
        <v>44502.0</v>
      </c>
      <c r="E2184" s="128" t="str">
        <f t="shared" si="90"/>
        <v>#VALUE!</v>
      </c>
      <c r="F2184" s="128" t="str">
        <f t="shared" si="91"/>
        <v>#VALUE!</v>
      </c>
      <c r="G2184" s="128" t="str">
        <f t="shared" si="92"/>
        <v>#VALUE!</v>
      </c>
      <c r="H2184" s="128" t="str">
        <f t="shared" si="93"/>
        <v>#VALUE!</v>
      </c>
      <c r="I2184" s="128" t="str">
        <f t="shared" si="94"/>
        <v>#VALUE!</v>
      </c>
      <c r="J2184" s="128" t="str">
        <f t="shared" si="95"/>
        <v>#VALUE!</v>
      </c>
      <c r="K2184" s="128" t="str">
        <f t="shared" si="96"/>
        <v>#VALUE!</v>
      </c>
      <c r="L2184" s="128" t="str">
        <f t="shared" si="97"/>
        <v>#VALUE!</v>
      </c>
      <c r="M2184" s="128" t="str">
        <f t="shared" si="98"/>
        <v>#VALUE!</v>
      </c>
      <c r="N2184" s="128" t="str">
        <f t="shared" si="99"/>
        <v>#VALUE!</v>
      </c>
      <c r="O2184" s="128" t="str">
        <f t="shared" si="100"/>
        <v>#VALUE!</v>
      </c>
      <c r="P2184" s="4" t="str">
        <f t="shared" si="12"/>
        <v>NO RX</v>
      </c>
      <c r="Q2184" s="2" t="b">
        <v>0</v>
      </c>
      <c r="R2184" s="4" t="str">
        <f t="shared" si="54"/>
        <v>LOW</v>
      </c>
      <c r="S2184" s="3">
        <v>44487.0</v>
      </c>
      <c r="T2184" s="136">
        <f t="shared" si="89"/>
        <v>44502</v>
      </c>
      <c r="U2184" s="4" t="str">
        <f t="shared" si="15"/>
        <v> </v>
      </c>
      <c r="V2184" s="4" t="str">
        <f t="shared" si="16"/>
        <v> </v>
      </c>
      <c r="W2184" s="123"/>
      <c r="X2184" s="123"/>
      <c r="Y2184" s="123"/>
      <c r="Z2184" s="123"/>
      <c r="AA2184" s="123"/>
      <c r="AB2184" s="123"/>
      <c r="AC2184" s="123"/>
      <c r="AD2184" s="123"/>
      <c r="AE2184" s="123"/>
    </row>
    <row r="2185">
      <c r="A2185" s="151">
        <v>16751.0</v>
      </c>
      <c r="B2185" s="131" t="s">
        <v>6776</v>
      </c>
      <c r="C2185" s="141" t="b">
        <v>1</v>
      </c>
      <c r="D2185" s="133">
        <v>44447.0</v>
      </c>
      <c r="E2185" s="128" t="str">
        <f t="shared" si="90"/>
        <v>#VALUE!</v>
      </c>
      <c r="F2185" s="128" t="str">
        <f t="shared" si="91"/>
        <v>#VALUE!</v>
      </c>
      <c r="G2185" s="128" t="str">
        <f t="shared" si="92"/>
        <v>#VALUE!</v>
      </c>
      <c r="H2185" s="128" t="str">
        <f t="shared" si="93"/>
        <v>#VALUE!</v>
      </c>
      <c r="I2185" s="128" t="str">
        <f t="shared" si="94"/>
        <v>#VALUE!</v>
      </c>
      <c r="J2185" s="128" t="str">
        <f t="shared" si="95"/>
        <v>#VALUE!</v>
      </c>
      <c r="K2185" s="128" t="str">
        <f t="shared" si="96"/>
        <v>#VALUE!</v>
      </c>
      <c r="L2185" s="128" t="str">
        <f t="shared" si="97"/>
        <v>#VALUE!</v>
      </c>
      <c r="M2185" s="128" t="str">
        <f t="shared" si="98"/>
        <v>#VALUE!</v>
      </c>
      <c r="N2185" s="128" t="str">
        <f t="shared" si="99"/>
        <v>#VALUE!</v>
      </c>
      <c r="O2185" s="128" t="str">
        <f t="shared" si="100"/>
        <v>#VALUE!</v>
      </c>
      <c r="P2185" s="4" t="str">
        <f t="shared" si="12"/>
        <v>NO RX</v>
      </c>
      <c r="Q2185" s="4" t="b">
        <v>0</v>
      </c>
      <c r="R2185" s="4" t="str">
        <f t="shared" si="54"/>
        <v>LOW</v>
      </c>
      <c r="S2185" s="3"/>
      <c r="T2185" s="136">
        <f t="shared" si="89"/>
        <v>44447</v>
      </c>
      <c r="U2185" s="4" t="str">
        <f t="shared" si="15"/>
        <v>DUE COMM</v>
      </c>
      <c r="V2185" s="4" t="str">
        <f t="shared" si="16"/>
        <v> </v>
      </c>
      <c r="W2185" s="123"/>
      <c r="X2185" s="123"/>
      <c r="Y2185" s="123"/>
      <c r="Z2185" s="123"/>
      <c r="AA2185" s="123"/>
      <c r="AB2185" s="123"/>
      <c r="AC2185" s="123"/>
      <c r="AD2185" s="123"/>
      <c r="AE2185" s="123"/>
    </row>
    <row r="2186">
      <c r="A2186" s="151">
        <v>16754.0</v>
      </c>
      <c r="B2186" s="134" t="s">
        <v>6461</v>
      </c>
      <c r="C2186" s="141" t="b">
        <v>1</v>
      </c>
      <c r="D2186" s="133">
        <v>44454.0</v>
      </c>
      <c r="E2186" s="128" t="str">
        <f t="shared" si="90"/>
        <v>#VALUE!</v>
      </c>
      <c r="F2186" s="128" t="str">
        <f t="shared" si="91"/>
        <v>#VALUE!</v>
      </c>
      <c r="G2186" s="128" t="str">
        <f t="shared" si="92"/>
        <v>#VALUE!</v>
      </c>
      <c r="H2186" s="128" t="str">
        <f t="shared" si="93"/>
        <v>#VALUE!</v>
      </c>
      <c r="I2186" s="128" t="str">
        <f t="shared" si="94"/>
        <v>#VALUE!</v>
      </c>
      <c r="J2186" s="128" t="str">
        <f t="shared" si="95"/>
        <v>#VALUE!</v>
      </c>
      <c r="K2186" s="128" t="str">
        <f t="shared" si="96"/>
        <v>#VALUE!</v>
      </c>
      <c r="L2186" s="128" t="str">
        <f t="shared" si="97"/>
        <v>#VALUE!</v>
      </c>
      <c r="M2186" s="128" t="str">
        <f t="shared" si="98"/>
        <v>#VALUE!</v>
      </c>
      <c r="N2186" s="128" t="str">
        <f t="shared" si="99"/>
        <v>#VALUE!</v>
      </c>
      <c r="O2186" s="128" t="str">
        <f t="shared" si="100"/>
        <v>#VALUE!</v>
      </c>
      <c r="P2186" s="4" t="str">
        <f t="shared" si="12"/>
        <v>NO RX</v>
      </c>
      <c r="Q2186" s="4" t="b">
        <v>0</v>
      </c>
      <c r="R2186" s="4" t="str">
        <f t="shared" si="54"/>
        <v>LOW</v>
      </c>
      <c r="S2186" s="3"/>
      <c r="T2186" s="136">
        <f t="shared" si="89"/>
        <v>44454</v>
      </c>
      <c r="U2186" s="4" t="str">
        <f t="shared" si="15"/>
        <v>DUE COMM</v>
      </c>
      <c r="V2186" s="4" t="str">
        <f t="shared" si="16"/>
        <v> </v>
      </c>
      <c r="W2186" s="123"/>
      <c r="X2186" s="123"/>
      <c r="Y2186" s="123"/>
      <c r="Z2186" s="123"/>
      <c r="AA2186" s="123"/>
      <c r="AB2186" s="123"/>
      <c r="AC2186" s="123"/>
      <c r="AD2186" s="123"/>
      <c r="AE2186" s="123"/>
    </row>
    <row r="2187">
      <c r="A2187" s="151">
        <v>16756.0</v>
      </c>
      <c r="B2187" s="131" t="s">
        <v>6512</v>
      </c>
      <c r="C2187" s="131" t="b">
        <v>1</v>
      </c>
      <c r="D2187" s="133">
        <v>44476.0</v>
      </c>
      <c r="E2187" s="128" t="str">
        <f t="shared" si="90"/>
        <v>#VALUE!</v>
      </c>
      <c r="F2187" s="128" t="str">
        <f t="shared" si="91"/>
        <v>#VALUE!</v>
      </c>
      <c r="G2187" s="128" t="str">
        <f t="shared" si="92"/>
        <v>#VALUE!</v>
      </c>
      <c r="H2187" s="128" t="str">
        <f t="shared" si="93"/>
        <v>#VALUE!</v>
      </c>
      <c r="I2187" s="128" t="str">
        <f t="shared" si="94"/>
        <v>#VALUE!</v>
      </c>
      <c r="J2187" s="128" t="str">
        <f t="shared" si="95"/>
        <v>#VALUE!</v>
      </c>
      <c r="K2187" s="128" t="str">
        <f t="shared" si="96"/>
        <v>#VALUE!</v>
      </c>
      <c r="L2187" s="128" t="str">
        <f t="shared" si="97"/>
        <v>#VALUE!</v>
      </c>
      <c r="M2187" s="134" t="str">
        <f t="shared" si="98"/>
        <v>OPI RX</v>
      </c>
      <c r="N2187" s="128" t="str">
        <f t="shared" si="99"/>
        <v>#VALUE!</v>
      </c>
      <c r="O2187" s="128" t="str">
        <f t="shared" si="100"/>
        <v>#VALUE!</v>
      </c>
      <c r="P2187" s="135" t="str">
        <f t="shared" si="12"/>
        <v>OPIOIDS</v>
      </c>
      <c r="Q2187" s="4" t="b">
        <v>0</v>
      </c>
      <c r="R2187" s="4" t="str">
        <f t="shared" si="54"/>
        <v>LOW</v>
      </c>
      <c r="S2187" s="3">
        <v>44461.0</v>
      </c>
      <c r="T2187" s="136">
        <f t="shared" si="89"/>
        <v>44476</v>
      </c>
      <c r="U2187" s="4" t="str">
        <f t="shared" si="15"/>
        <v> </v>
      </c>
      <c r="V2187" s="4" t="str">
        <f t="shared" si="16"/>
        <v> </v>
      </c>
      <c r="W2187" s="123"/>
      <c r="X2187" s="123"/>
      <c r="Y2187" s="123"/>
      <c r="Z2187" s="123"/>
      <c r="AA2187" s="123"/>
      <c r="AB2187" s="123"/>
      <c r="AC2187" s="123"/>
      <c r="AD2187" s="123"/>
      <c r="AE2187" s="123"/>
    </row>
    <row r="2188">
      <c r="A2188" s="151">
        <v>16757.0</v>
      </c>
      <c r="B2188" s="134" t="s">
        <v>6767</v>
      </c>
      <c r="C2188" s="131" t="b">
        <v>1</v>
      </c>
      <c r="D2188" s="133">
        <v>44496.0</v>
      </c>
      <c r="E2188" s="128" t="str">
        <f t="shared" si="90"/>
        <v>#VALUE!</v>
      </c>
      <c r="F2188" s="128" t="str">
        <f t="shared" si="91"/>
        <v>#VALUE!</v>
      </c>
      <c r="G2188" s="134" t="str">
        <f t="shared" si="92"/>
        <v>OPI RX</v>
      </c>
      <c r="H2188" s="134" t="str">
        <f t="shared" si="93"/>
        <v>OPI RX</v>
      </c>
      <c r="I2188" s="128" t="str">
        <f t="shared" si="94"/>
        <v>#VALUE!</v>
      </c>
      <c r="J2188" s="128" t="str">
        <f t="shared" si="95"/>
        <v>#VALUE!</v>
      </c>
      <c r="K2188" s="128" t="str">
        <f t="shared" si="96"/>
        <v>#VALUE!</v>
      </c>
      <c r="L2188" s="128" t="str">
        <f t="shared" si="97"/>
        <v>#VALUE!</v>
      </c>
      <c r="M2188" s="128" t="str">
        <f t="shared" si="98"/>
        <v>#VALUE!</v>
      </c>
      <c r="N2188" s="128" t="str">
        <f t="shared" si="99"/>
        <v>#VALUE!</v>
      </c>
      <c r="O2188" s="128" t="str">
        <f t="shared" si="100"/>
        <v>#VALUE!</v>
      </c>
      <c r="P2188" s="135" t="str">
        <f t="shared" si="12"/>
        <v>OPIOIDS</v>
      </c>
      <c r="Q2188" s="4" t="b">
        <v>0</v>
      </c>
      <c r="R2188" s="4" t="str">
        <f t="shared" si="54"/>
        <v>LOW</v>
      </c>
      <c r="S2188" s="3">
        <v>44481.0</v>
      </c>
      <c r="T2188" s="136">
        <f t="shared" si="89"/>
        <v>44496</v>
      </c>
      <c r="U2188" s="4" t="str">
        <f t="shared" si="15"/>
        <v> </v>
      </c>
      <c r="V2188" s="4" t="str">
        <f t="shared" si="16"/>
        <v> </v>
      </c>
      <c r="W2188" s="123"/>
      <c r="X2188" s="123"/>
      <c r="Y2188" s="123"/>
      <c r="Z2188" s="123"/>
      <c r="AA2188" s="123"/>
      <c r="AB2188" s="123"/>
      <c r="AC2188" s="123"/>
      <c r="AD2188" s="123"/>
      <c r="AE2188" s="123"/>
    </row>
    <row r="2189">
      <c r="A2189" s="151">
        <v>16760.0</v>
      </c>
      <c r="B2189" s="134" t="s">
        <v>6461</v>
      </c>
      <c r="C2189" s="131" t="b">
        <v>1</v>
      </c>
      <c r="D2189" s="133">
        <v>44502.0</v>
      </c>
      <c r="E2189" s="128" t="str">
        <f t="shared" si="90"/>
        <v>#VALUE!</v>
      </c>
      <c r="F2189" s="128" t="str">
        <f t="shared" si="91"/>
        <v>#VALUE!</v>
      </c>
      <c r="G2189" s="128" t="str">
        <f t="shared" si="92"/>
        <v>#VALUE!</v>
      </c>
      <c r="H2189" s="128" t="str">
        <f t="shared" si="93"/>
        <v>#VALUE!</v>
      </c>
      <c r="I2189" s="128" t="str">
        <f t="shared" si="94"/>
        <v>#VALUE!</v>
      </c>
      <c r="J2189" s="128" t="str">
        <f t="shared" si="95"/>
        <v>#VALUE!</v>
      </c>
      <c r="K2189" s="128" t="str">
        <f t="shared" si="96"/>
        <v>#VALUE!</v>
      </c>
      <c r="L2189" s="128" t="str">
        <f t="shared" si="97"/>
        <v>#VALUE!</v>
      </c>
      <c r="M2189" s="128" t="str">
        <f t="shared" si="98"/>
        <v>#VALUE!</v>
      </c>
      <c r="N2189" s="128" t="str">
        <f t="shared" si="99"/>
        <v>#VALUE!</v>
      </c>
      <c r="O2189" s="128" t="str">
        <f t="shared" si="100"/>
        <v>#VALUE!</v>
      </c>
      <c r="P2189" s="4" t="str">
        <f t="shared" si="12"/>
        <v>NO RX</v>
      </c>
      <c r="Q2189" s="4" t="b">
        <v>0</v>
      </c>
      <c r="R2189" s="4" t="str">
        <f t="shared" si="54"/>
        <v>LOW</v>
      </c>
      <c r="S2189" s="3">
        <v>44487.0</v>
      </c>
      <c r="T2189" s="136">
        <f t="shared" si="89"/>
        <v>44502</v>
      </c>
      <c r="U2189" s="4" t="str">
        <f t="shared" si="15"/>
        <v> </v>
      </c>
      <c r="V2189" s="4" t="str">
        <f t="shared" si="16"/>
        <v> </v>
      </c>
      <c r="W2189" s="123"/>
      <c r="X2189" s="123"/>
      <c r="Y2189" s="123"/>
      <c r="Z2189" s="123"/>
      <c r="AA2189" s="123"/>
      <c r="AB2189" s="123"/>
      <c r="AC2189" s="123"/>
      <c r="AD2189" s="123"/>
      <c r="AE2189" s="123"/>
    </row>
    <row r="2190">
      <c r="A2190" s="151">
        <v>16763.0</v>
      </c>
      <c r="B2190" s="131" t="s">
        <v>6588</v>
      </c>
      <c r="C2190" s="141" t="b">
        <v>1</v>
      </c>
      <c r="D2190" s="133">
        <v>44453.0</v>
      </c>
      <c r="E2190" s="134" t="str">
        <f t="shared" si="90"/>
        <v>OPI RX</v>
      </c>
      <c r="F2190" s="128" t="str">
        <f t="shared" si="91"/>
        <v>#VALUE!</v>
      </c>
      <c r="G2190" s="128" t="str">
        <f t="shared" si="92"/>
        <v>#VALUE!</v>
      </c>
      <c r="H2190" s="128" t="str">
        <f t="shared" si="93"/>
        <v>#VALUE!</v>
      </c>
      <c r="I2190" s="128" t="str">
        <f t="shared" si="94"/>
        <v>#VALUE!</v>
      </c>
      <c r="J2190" s="128" t="str">
        <f t="shared" si="95"/>
        <v>#VALUE!</v>
      </c>
      <c r="K2190" s="128" t="str">
        <f t="shared" si="96"/>
        <v>#VALUE!</v>
      </c>
      <c r="L2190" s="128" t="str">
        <f t="shared" si="97"/>
        <v>#VALUE!</v>
      </c>
      <c r="M2190" s="128" t="str">
        <f t="shared" si="98"/>
        <v>#VALUE!</v>
      </c>
      <c r="N2190" s="128" t="str">
        <f t="shared" si="99"/>
        <v>#VALUE!</v>
      </c>
      <c r="O2190" s="128" t="str">
        <f t="shared" si="100"/>
        <v>#VALUE!</v>
      </c>
      <c r="P2190" s="135" t="str">
        <f t="shared" si="12"/>
        <v>OPIOIDS</v>
      </c>
      <c r="Q2190" s="4" t="b">
        <v>0</v>
      </c>
      <c r="R2190" s="4" t="str">
        <f t="shared" si="54"/>
        <v>LOW</v>
      </c>
      <c r="S2190" s="3"/>
      <c r="T2190" s="136">
        <f t="shared" si="89"/>
        <v>44453</v>
      </c>
      <c r="U2190" s="4" t="str">
        <f t="shared" si="15"/>
        <v>DUE COMM</v>
      </c>
      <c r="V2190" s="4" t="str">
        <f t="shared" si="16"/>
        <v> </v>
      </c>
      <c r="W2190" s="123"/>
      <c r="X2190" s="123"/>
      <c r="Y2190" s="123"/>
      <c r="Z2190" s="123"/>
      <c r="AA2190" s="123"/>
      <c r="AB2190" s="123"/>
      <c r="AC2190" s="123"/>
      <c r="AD2190" s="123"/>
      <c r="AE2190" s="123"/>
    </row>
    <row r="2191">
      <c r="A2191" s="151">
        <v>16764.0</v>
      </c>
      <c r="B2191" s="131" t="s">
        <v>6687</v>
      </c>
      <c r="C2191" s="141" t="b">
        <v>1</v>
      </c>
      <c r="D2191" s="133">
        <v>44533.0</v>
      </c>
      <c r="E2191" s="128" t="str">
        <f t="shared" si="90"/>
        <v>#VALUE!</v>
      </c>
      <c r="F2191" s="134" t="str">
        <f t="shared" si="91"/>
        <v>OPI RX</v>
      </c>
      <c r="G2191" s="128" t="str">
        <f t="shared" si="92"/>
        <v>#VALUE!</v>
      </c>
      <c r="H2191" s="128" t="str">
        <f t="shared" si="93"/>
        <v>#VALUE!</v>
      </c>
      <c r="I2191" s="128" t="str">
        <f t="shared" si="94"/>
        <v>#VALUE!</v>
      </c>
      <c r="J2191" s="128" t="str">
        <f t="shared" si="95"/>
        <v>#VALUE!</v>
      </c>
      <c r="K2191" s="128" t="str">
        <f t="shared" si="96"/>
        <v>#VALUE!</v>
      </c>
      <c r="L2191" s="128" t="str">
        <f t="shared" si="97"/>
        <v>#VALUE!</v>
      </c>
      <c r="M2191" s="128" t="str">
        <f t="shared" si="98"/>
        <v>#VALUE!</v>
      </c>
      <c r="N2191" s="128" t="str">
        <f t="shared" si="99"/>
        <v>#VALUE!</v>
      </c>
      <c r="O2191" s="128" t="str">
        <f t="shared" si="100"/>
        <v>#VALUE!</v>
      </c>
      <c r="P2191" s="135" t="str">
        <f t="shared" si="12"/>
        <v>OPIOIDS</v>
      </c>
      <c r="Q2191" s="4" t="b">
        <v>0</v>
      </c>
      <c r="R2191" s="4" t="str">
        <f t="shared" si="54"/>
        <v>LOW</v>
      </c>
      <c r="S2191" s="3">
        <v>44504.0</v>
      </c>
      <c r="T2191" s="136">
        <f t="shared" si="89"/>
        <v>44533</v>
      </c>
      <c r="U2191" s="4" t="str">
        <f t="shared" si="15"/>
        <v> </v>
      </c>
      <c r="V2191" s="4" t="str">
        <f t="shared" si="16"/>
        <v> </v>
      </c>
      <c r="W2191" s="123"/>
      <c r="X2191" s="123"/>
      <c r="Y2191" s="123"/>
      <c r="Z2191" s="123"/>
      <c r="AA2191" s="123"/>
      <c r="AB2191" s="123"/>
      <c r="AC2191" s="123"/>
      <c r="AD2191" s="123"/>
      <c r="AE2191" s="123"/>
    </row>
    <row r="2192">
      <c r="A2192" s="151">
        <v>16767.0</v>
      </c>
      <c r="B2192" s="131" t="s">
        <v>6461</v>
      </c>
      <c r="C2192" s="141" t="b">
        <v>1</v>
      </c>
      <c r="D2192" s="133">
        <v>44468.0</v>
      </c>
      <c r="E2192" s="128" t="str">
        <f t="shared" si="90"/>
        <v>#VALUE!</v>
      </c>
      <c r="F2192" s="128" t="str">
        <f t="shared" si="91"/>
        <v>#VALUE!</v>
      </c>
      <c r="G2192" s="128" t="str">
        <f t="shared" si="92"/>
        <v>#VALUE!</v>
      </c>
      <c r="H2192" s="128" t="str">
        <f t="shared" si="93"/>
        <v>#VALUE!</v>
      </c>
      <c r="I2192" s="128" t="str">
        <f t="shared" si="94"/>
        <v>#VALUE!</v>
      </c>
      <c r="J2192" s="128" t="str">
        <f t="shared" si="95"/>
        <v>#VALUE!</v>
      </c>
      <c r="K2192" s="128" t="str">
        <f t="shared" si="96"/>
        <v>#VALUE!</v>
      </c>
      <c r="L2192" s="128" t="str">
        <f t="shared" si="97"/>
        <v>#VALUE!</v>
      </c>
      <c r="M2192" s="128" t="str">
        <f t="shared" si="98"/>
        <v>#VALUE!</v>
      </c>
      <c r="N2192" s="128" t="str">
        <f t="shared" si="99"/>
        <v>#VALUE!</v>
      </c>
      <c r="O2192" s="128" t="str">
        <f t="shared" si="100"/>
        <v>#VALUE!</v>
      </c>
      <c r="P2192" s="4" t="str">
        <f t="shared" si="12"/>
        <v>NO RX</v>
      </c>
      <c r="Q2192" s="2" t="b">
        <v>1</v>
      </c>
      <c r="R2192" s="135" t="str">
        <f t="shared" si="54"/>
        <v>HIGH</v>
      </c>
      <c r="S2192" s="3">
        <v>44453.0</v>
      </c>
      <c r="T2192" s="136">
        <f t="shared" si="89"/>
        <v>44468</v>
      </c>
      <c r="U2192" s="4" t="str">
        <f t="shared" si="15"/>
        <v> </v>
      </c>
      <c r="V2192" s="4" t="str">
        <f t="shared" si="16"/>
        <v> </v>
      </c>
      <c r="W2192" s="123"/>
      <c r="X2192" s="123"/>
      <c r="Y2192" s="123"/>
      <c r="Z2192" s="123"/>
      <c r="AA2192" s="123"/>
      <c r="AB2192" s="123"/>
      <c r="AC2192" s="123"/>
      <c r="AD2192" s="123"/>
      <c r="AE2192" s="123"/>
    </row>
    <row r="2193">
      <c r="A2193" s="130">
        <v>16769.0</v>
      </c>
      <c r="B2193" s="134" t="s">
        <v>6461</v>
      </c>
      <c r="C2193" s="131" t="b">
        <v>1</v>
      </c>
      <c r="D2193" s="133">
        <v>44502.0</v>
      </c>
      <c r="E2193" s="128" t="str">
        <f t="shared" si="90"/>
        <v>#VALUE!</v>
      </c>
      <c r="F2193" s="128" t="str">
        <f t="shared" si="91"/>
        <v>#VALUE!</v>
      </c>
      <c r="G2193" s="128" t="str">
        <f t="shared" si="92"/>
        <v>#VALUE!</v>
      </c>
      <c r="H2193" s="128" t="str">
        <f t="shared" si="93"/>
        <v>#VALUE!</v>
      </c>
      <c r="I2193" s="128" t="str">
        <f t="shared" si="94"/>
        <v>#VALUE!</v>
      </c>
      <c r="J2193" s="128" t="str">
        <f t="shared" si="95"/>
        <v>#VALUE!</v>
      </c>
      <c r="K2193" s="128" t="str">
        <f t="shared" si="96"/>
        <v>#VALUE!</v>
      </c>
      <c r="L2193" s="128" t="str">
        <f t="shared" si="97"/>
        <v>#VALUE!</v>
      </c>
      <c r="M2193" s="128" t="str">
        <f t="shared" si="98"/>
        <v>#VALUE!</v>
      </c>
      <c r="N2193" s="128" t="str">
        <f t="shared" si="99"/>
        <v>#VALUE!</v>
      </c>
      <c r="O2193" s="128" t="str">
        <f t="shared" si="100"/>
        <v>#VALUE!</v>
      </c>
      <c r="P2193" s="4" t="str">
        <f t="shared" si="12"/>
        <v>NO RX</v>
      </c>
      <c r="Q2193" s="4" t="b">
        <v>1</v>
      </c>
      <c r="R2193" s="135" t="str">
        <f t="shared" si="54"/>
        <v>HIGH</v>
      </c>
      <c r="S2193" s="3">
        <v>44487.0</v>
      </c>
      <c r="T2193" s="136">
        <f t="shared" si="89"/>
        <v>44502</v>
      </c>
      <c r="U2193" s="4" t="str">
        <f t="shared" si="15"/>
        <v> </v>
      </c>
      <c r="V2193" s="4" t="str">
        <f t="shared" si="16"/>
        <v> </v>
      </c>
      <c r="W2193" s="123"/>
      <c r="X2193" s="123"/>
      <c r="Y2193" s="123"/>
      <c r="Z2193" s="123"/>
      <c r="AA2193" s="123"/>
      <c r="AB2193" s="123"/>
      <c r="AC2193" s="123"/>
      <c r="AD2193" s="123"/>
      <c r="AE2193" s="123"/>
    </row>
    <row r="2194">
      <c r="A2194" s="130">
        <v>16770.0</v>
      </c>
      <c r="B2194" s="131" t="s">
        <v>6512</v>
      </c>
      <c r="C2194" s="131" t="b">
        <v>1</v>
      </c>
      <c r="D2194" s="133">
        <v>44502.0</v>
      </c>
      <c r="E2194" s="128" t="str">
        <f t="shared" si="90"/>
        <v>#VALUE!</v>
      </c>
      <c r="F2194" s="128" t="str">
        <f t="shared" si="91"/>
        <v>#VALUE!</v>
      </c>
      <c r="G2194" s="128" t="str">
        <f t="shared" si="92"/>
        <v>#VALUE!</v>
      </c>
      <c r="H2194" s="128" t="str">
        <f t="shared" si="93"/>
        <v>#VALUE!</v>
      </c>
      <c r="I2194" s="128" t="str">
        <f t="shared" si="94"/>
        <v>#VALUE!</v>
      </c>
      <c r="J2194" s="128" t="str">
        <f t="shared" si="95"/>
        <v>#VALUE!</v>
      </c>
      <c r="K2194" s="128" t="str">
        <f t="shared" si="96"/>
        <v>#VALUE!</v>
      </c>
      <c r="L2194" s="128" t="str">
        <f t="shared" si="97"/>
        <v>#VALUE!</v>
      </c>
      <c r="M2194" s="134" t="str">
        <f t="shared" si="98"/>
        <v>OPI RX</v>
      </c>
      <c r="N2194" s="128" t="str">
        <f t="shared" si="99"/>
        <v>#VALUE!</v>
      </c>
      <c r="O2194" s="128" t="str">
        <f t="shared" si="100"/>
        <v>#VALUE!</v>
      </c>
      <c r="P2194" s="135" t="str">
        <f t="shared" si="12"/>
        <v>OPIOIDS</v>
      </c>
      <c r="Q2194" s="4" t="b">
        <v>0</v>
      </c>
      <c r="R2194" s="4" t="str">
        <f t="shared" si="54"/>
        <v>LOW</v>
      </c>
      <c r="S2194" s="3">
        <v>44487.0</v>
      </c>
      <c r="T2194" s="136">
        <f t="shared" si="89"/>
        <v>44502</v>
      </c>
      <c r="U2194" s="4" t="str">
        <f t="shared" si="15"/>
        <v> </v>
      </c>
      <c r="V2194" s="4" t="str">
        <f t="shared" si="16"/>
        <v> </v>
      </c>
      <c r="W2194" s="123"/>
      <c r="X2194" s="123"/>
      <c r="Y2194" s="123"/>
      <c r="Z2194" s="123"/>
      <c r="AA2194" s="123"/>
      <c r="AB2194" s="123"/>
      <c r="AC2194" s="123"/>
      <c r="AD2194" s="123"/>
      <c r="AE2194" s="123"/>
    </row>
    <row r="2195">
      <c r="A2195" s="130">
        <v>16771.0</v>
      </c>
      <c r="B2195" s="131" t="s">
        <v>6461</v>
      </c>
      <c r="C2195" s="131" t="b">
        <v>1</v>
      </c>
      <c r="D2195" s="133">
        <v>44496.0</v>
      </c>
      <c r="E2195" s="128" t="str">
        <f t="shared" si="90"/>
        <v>#VALUE!</v>
      </c>
      <c r="F2195" s="128" t="str">
        <f t="shared" si="91"/>
        <v>#VALUE!</v>
      </c>
      <c r="G2195" s="128" t="str">
        <f t="shared" si="92"/>
        <v>#VALUE!</v>
      </c>
      <c r="H2195" s="128" t="str">
        <f t="shared" si="93"/>
        <v>#VALUE!</v>
      </c>
      <c r="I2195" s="128" t="str">
        <f t="shared" si="94"/>
        <v>#VALUE!</v>
      </c>
      <c r="J2195" s="128" t="str">
        <f t="shared" si="95"/>
        <v>#VALUE!</v>
      </c>
      <c r="K2195" s="128" t="str">
        <f t="shared" si="96"/>
        <v>#VALUE!</v>
      </c>
      <c r="L2195" s="128" t="str">
        <f t="shared" si="97"/>
        <v>#VALUE!</v>
      </c>
      <c r="M2195" s="128" t="str">
        <f t="shared" si="98"/>
        <v>#VALUE!</v>
      </c>
      <c r="N2195" s="128" t="str">
        <f t="shared" si="99"/>
        <v>#VALUE!</v>
      </c>
      <c r="O2195" s="128" t="str">
        <f t="shared" si="100"/>
        <v>#VALUE!</v>
      </c>
      <c r="P2195" s="4" t="str">
        <f t="shared" si="12"/>
        <v>NO RX</v>
      </c>
      <c r="Q2195" s="4" t="b">
        <v>0</v>
      </c>
      <c r="R2195" s="4" t="str">
        <f t="shared" si="54"/>
        <v>LOW</v>
      </c>
      <c r="S2195" s="3">
        <v>44481.0</v>
      </c>
      <c r="T2195" s="136">
        <f t="shared" si="89"/>
        <v>44496</v>
      </c>
      <c r="U2195" s="4" t="str">
        <f t="shared" si="15"/>
        <v> </v>
      </c>
      <c r="V2195" s="4" t="str">
        <f t="shared" si="16"/>
        <v> </v>
      </c>
      <c r="W2195" s="123"/>
      <c r="X2195" s="123"/>
      <c r="Y2195" s="123"/>
      <c r="Z2195" s="123"/>
      <c r="AA2195" s="123"/>
      <c r="AB2195" s="123"/>
      <c r="AC2195" s="123"/>
      <c r="AD2195" s="123"/>
      <c r="AE2195" s="123"/>
    </row>
    <row r="2196">
      <c r="A2196" s="130">
        <v>16776.0</v>
      </c>
      <c r="B2196" s="131" t="s">
        <v>7094</v>
      </c>
      <c r="C2196" s="131" t="b">
        <v>1</v>
      </c>
      <c r="D2196" s="133">
        <v>44496.0</v>
      </c>
      <c r="E2196" s="134" t="str">
        <f t="shared" si="90"/>
        <v>OPI RX</v>
      </c>
      <c r="F2196" s="128" t="str">
        <f t="shared" si="91"/>
        <v>#VALUE!</v>
      </c>
      <c r="G2196" s="128" t="str">
        <f t="shared" si="92"/>
        <v>#VALUE!</v>
      </c>
      <c r="H2196" s="128" t="str">
        <f t="shared" si="93"/>
        <v>#VALUE!</v>
      </c>
      <c r="I2196" s="128" t="str">
        <f t="shared" si="94"/>
        <v>#VALUE!</v>
      </c>
      <c r="J2196" s="128" t="str">
        <f t="shared" si="95"/>
        <v>#VALUE!</v>
      </c>
      <c r="K2196" s="128" t="str">
        <f t="shared" si="96"/>
        <v>#VALUE!</v>
      </c>
      <c r="L2196" s="128" t="str">
        <f t="shared" si="97"/>
        <v>#VALUE!</v>
      </c>
      <c r="M2196" s="134" t="str">
        <f t="shared" si="98"/>
        <v>OPI RX</v>
      </c>
      <c r="N2196" s="128" t="str">
        <f t="shared" si="99"/>
        <v>#VALUE!</v>
      </c>
      <c r="O2196" s="128" t="str">
        <f t="shared" si="100"/>
        <v>#VALUE!</v>
      </c>
      <c r="P2196" s="135" t="str">
        <f t="shared" si="12"/>
        <v>OPIOIDS</v>
      </c>
      <c r="Q2196" s="4" t="b">
        <v>0</v>
      </c>
      <c r="R2196" s="4" t="str">
        <f t="shared" si="54"/>
        <v>LOW</v>
      </c>
      <c r="S2196" s="3">
        <v>44481.0</v>
      </c>
      <c r="T2196" s="136">
        <f t="shared" si="89"/>
        <v>44496</v>
      </c>
      <c r="U2196" s="4" t="str">
        <f t="shared" si="15"/>
        <v> </v>
      </c>
      <c r="V2196" s="4" t="str">
        <f t="shared" si="16"/>
        <v> </v>
      </c>
      <c r="W2196" s="123"/>
      <c r="X2196" s="123"/>
      <c r="Y2196" s="123"/>
      <c r="Z2196" s="123"/>
      <c r="AA2196" s="123"/>
      <c r="AB2196" s="123"/>
      <c r="AC2196" s="123"/>
      <c r="AD2196" s="123"/>
      <c r="AE2196" s="123"/>
    </row>
    <row r="2197">
      <c r="A2197" s="130">
        <v>16778.0</v>
      </c>
      <c r="B2197" s="131" t="s">
        <v>6461</v>
      </c>
      <c r="C2197" s="131" t="b">
        <v>1</v>
      </c>
      <c r="D2197" s="133">
        <v>44502.0</v>
      </c>
      <c r="E2197" s="128" t="str">
        <f t="shared" si="90"/>
        <v>#VALUE!</v>
      </c>
      <c r="F2197" s="128" t="str">
        <f t="shared" si="91"/>
        <v>#VALUE!</v>
      </c>
      <c r="G2197" s="128" t="str">
        <f t="shared" si="92"/>
        <v>#VALUE!</v>
      </c>
      <c r="H2197" s="128" t="str">
        <f t="shared" si="93"/>
        <v>#VALUE!</v>
      </c>
      <c r="I2197" s="128" t="str">
        <f t="shared" si="94"/>
        <v>#VALUE!</v>
      </c>
      <c r="J2197" s="128" t="str">
        <f t="shared" si="95"/>
        <v>#VALUE!</v>
      </c>
      <c r="K2197" s="128" t="str">
        <f t="shared" si="96"/>
        <v>#VALUE!</v>
      </c>
      <c r="L2197" s="128" t="str">
        <f t="shared" si="97"/>
        <v>#VALUE!</v>
      </c>
      <c r="M2197" s="128" t="str">
        <f t="shared" si="98"/>
        <v>#VALUE!</v>
      </c>
      <c r="N2197" s="128" t="str">
        <f t="shared" si="99"/>
        <v>#VALUE!</v>
      </c>
      <c r="O2197" s="128" t="str">
        <f t="shared" si="100"/>
        <v>#VALUE!</v>
      </c>
      <c r="P2197" s="4" t="str">
        <f t="shared" si="12"/>
        <v>NO RX</v>
      </c>
      <c r="Q2197" s="2" t="b">
        <v>1</v>
      </c>
      <c r="R2197" s="135" t="str">
        <f t="shared" si="54"/>
        <v>HIGH</v>
      </c>
      <c r="S2197" s="3">
        <v>44487.0</v>
      </c>
      <c r="T2197" s="136">
        <f t="shared" si="89"/>
        <v>44502</v>
      </c>
      <c r="U2197" s="4" t="str">
        <f t="shared" si="15"/>
        <v> </v>
      </c>
      <c r="V2197" s="4" t="str">
        <f t="shared" si="16"/>
        <v> </v>
      </c>
      <c r="W2197" s="123"/>
      <c r="X2197" s="123"/>
      <c r="Y2197" s="123"/>
      <c r="Z2197" s="123"/>
      <c r="AA2197" s="123"/>
      <c r="AB2197" s="123"/>
      <c r="AC2197" s="123"/>
      <c r="AD2197" s="123"/>
      <c r="AE2197" s="123"/>
    </row>
    <row r="2198">
      <c r="A2198" s="130">
        <v>16779.0</v>
      </c>
      <c r="B2198" s="134" t="s">
        <v>6483</v>
      </c>
      <c r="C2198" s="141" t="b">
        <v>1</v>
      </c>
      <c r="D2198" s="133">
        <v>44453.0</v>
      </c>
      <c r="E2198" s="128" t="str">
        <f t="shared" si="90"/>
        <v>#VALUE!</v>
      </c>
      <c r="F2198" s="128" t="str">
        <f t="shared" si="91"/>
        <v>#VALUE!</v>
      </c>
      <c r="G2198" s="128" t="str">
        <f t="shared" si="92"/>
        <v>#VALUE!</v>
      </c>
      <c r="H2198" s="128" t="str">
        <f t="shared" si="93"/>
        <v>#VALUE!</v>
      </c>
      <c r="I2198" s="128" t="str">
        <f t="shared" si="94"/>
        <v>#VALUE!</v>
      </c>
      <c r="J2198" s="128" t="str">
        <f t="shared" si="95"/>
        <v>#VALUE!</v>
      </c>
      <c r="K2198" s="128" t="str">
        <f t="shared" si="96"/>
        <v>#VALUE!</v>
      </c>
      <c r="L2198" s="128" t="str">
        <f t="shared" si="97"/>
        <v>#VALUE!</v>
      </c>
      <c r="M2198" s="128" t="str">
        <f t="shared" si="98"/>
        <v>#VALUE!</v>
      </c>
      <c r="N2198" s="128" t="str">
        <f t="shared" si="99"/>
        <v>#VALUE!</v>
      </c>
      <c r="O2198" s="128" t="str">
        <f t="shared" si="100"/>
        <v>#VALUE!</v>
      </c>
      <c r="P2198" s="4" t="str">
        <f t="shared" si="12"/>
        <v>NO RX</v>
      </c>
      <c r="Q2198" s="4" t="b">
        <v>0</v>
      </c>
      <c r="R2198" s="4" t="str">
        <f t="shared" si="54"/>
        <v>LOW</v>
      </c>
      <c r="S2198" s="3"/>
      <c r="T2198" s="136">
        <f t="shared" si="89"/>
        <v>44453</v>
      </c>
      <c r="U2198" s="4" t="str">
        <f t="shared" si="15"/>
        <v>DUE COMM</v>
      </c>
      <c r="V2198" s="4" t="str">
        <f t="shared" si="16"/>
        <v> </v>
      </c>
      <c r="W2198" s="123"/>
      <c r="X2198" s="123"/>
      <c r="Y2198" s="123"/>
      <c r="Z2198" s="123"/>
      <c r="AA2198" s="123"/>
      <c r="AB2198" s="123"/>
      <c r="AC2198" s="123"/>
      <c r="AD2198" s="123"/>
      <c r="AE2198" s="123"/>
    </row>
    <row r="2199">
      <c r="A2199" s="130">
        <v>16782.0</v>
      </c>
      <c r="B2199" s="131" t="s">
        <v>7095</v>
      </c>
      <c r="C2199" s="131" t="b">
        <v>1</v>
      </c>
      <c r="D2199" s="133">
        <v>44469.0</v>
      </c>
      <c r="E2199" s="128" t="str">
        <f t="shared" si="90"/>
        <v>#VALUE!</v>
      </c>
      <c r="F2199" s="134" t="str">
        <f t="shared" si="91"/>
        <v>OPI RX</v>
      </c>
      <c r="G2199" s="128" t="str">
        <f t="shared" si="92"/>
        <v>#VALUE!</v>
      </c>
      <c r="H2199" s="128" t="str">
        <f t="shared" si="93"/>
        <v>#VALUE!</v>
      </c>
      <c r="I2199" s="128" t="str">
        <f t="shared" si="94"/>
        <v>#VALUE!</v>
      </c>
      <c r="J2199" s="128" t="str">
        <f t="shared" si="95"/>
        <v>#VALUE!</v>
      </c>
      <c r="K2199" s="128" t="str">
        <f t="shared" si="96"/>
        <v>#VALUE!</v>
      </c>
      <c r="L2199" s="128" t="str">
        <f t="shared" si="97"/>
        <v>#VALUE!</v>
      </c>
      <c r="M2199" s="128" t="str">
        <f t="shared" si="98"/>
        <v>#VALUE!</v>
      </c>
      <c r="N2199" s="128" t="str">
        <f t="shared" si="99"/>
        <v>#VALUE!</v>
      </c>
      <c r="O2199" s="128" t="str">
        <f t="shared" si="100"/>
        <v>#VALUE!</v>
      </c>
      <c r="P2199" s="135" t="str">
        <f t="shared" si="12"/>
        <v>OPIOIDS</v>
      </c>
      <c r="Q2199" s="4" t="b">
        <v>0</v>
      </c>
      <c r="R2199" s="4" t="str">
        <f t="shared" si="54"/>
        <v>LOW</v>
      </c>
      <c r="S2199" s="3">
        <v>44455.0</v>
      </c>
      <c r="T2199" s="136">
        <f t="shared" si="89"/>
        <v>44469</v>
      </c>
      <c r="U2199" s="4" t="str">
        <f t="shared" si="15"/>
        <v> </v>
      </c>
      <c r="V2199" s="4" t="str">
        <f t="shared" si="16"/>
        <v> </v>
      </c>
      <c r="W2199" s="123"/>
      <c r="X2199" s="123"/>
      <c r="Y2199" s="123"/>
      <c r="Z2199" s="123"/>
      <c r="AA2199" s="123"/>
      <c r="AB2199" s="123"/>
      <c r="AC2199" s="123"/>
      <c r="AD2199" s="123"/>
      <c r="AE2199" s="123"/>
    </row>
    <row r="2200">
      <c r="A2200" s="130">
        <v>16786.0</v>
      </c>
      <c r="B2200" s="131" t="s">
        <v>6491</v>
      </c>
      <c r="C2200" s="131" t="b">
        <v>1</v>
      </c>
      <c r="D2200" s="133">
        <v>44496.0</v>
      </c>
      <c r="E2200" s="128" t="str">
        <f t="shared" si="90"/>
        <v>#VALUE!</v>
      </c>
      <c r="F2200" s="134" t="str">
        <f t="shared" si="91"/>
        <v>OPI RX</v>
      </c>
      <c r="G2200" s="128" t="str">
        <f t="shared" si="92"/>
        <v>#VALUE!</v>
      </c>
      <c r="H2200" s="128" t="str">
        <f t="shared" si="93"/>
        <v>#VALUE!</v>
      </c>
      <c r="I2200" s="128" t="str">
        <f t="shared" si="94"/>
        <v>#VALUE!</v>
      </c>
      <c r="J2200" s="128" t="str">
        <f t="shared" si="95"/>
        <v>#VALUE!</v>
      </c>
      <c r="K2200" s="128" t="str">
        <f t="shared" si="96"/>
        <v>#VALUE!</v>
      </c>
      <c r="L2200" s="128" t="str">
        <f t="shared" si="97"/>
        <v>#VALUE!</v>
      </c>
      <c r="M2200" s="128" t="str">
        <f t="shared" si="98"/>
        <v>#VALUE!</v>
      </c>
      <c r="N2200" s="128" t="str">
        <f t="shared" si="99"/>
        <v>#VALUE!</v>
      </c>
      <c r="O2200" s="128" t="str">
        <f t="shared" si="100"/>
        <v>#VALUE!</v>
      </c>
      <c r="P2200" s="135" t="str">
        <f t="shared" si="12"/>
        <v>OPIOIDS</v>
      </c>
      <c r="Q2200" s="4" t="b">
        <v>1</v>
      </c>
      <c r="R2200" s="135" t="str">
        <f t="shared" si="54"/>
        <v>HIGH</v>
      </c>
      <c r="S2200" s="3">
        <v>44481.0</v>
      </c>
      <c r="T2200" s="136">
        <f t="shared" si="89"/>
        <v>44496</v>
      </c>
      <c r="U2200" s="4" t="str">
        <f t="shared" si="15"/>
        <v> </v>
      </c>
      <c r="V2200" s="4" t="str">
        <f t="shared" si="16"/>
        <v> </v>
      </c>
      <c r="W2200" s="123"/>
      <c r="X2200" s="123"/>
      <c r="Y2200" s="123"/>
      <c r="Z2200" s="123"/>
      <c r="AA2200" s="123"/>
      <c r="AB2200" s="123"/>
      <c r="AC2200" s="123"/>
      <c r="AD2200" s="123"/>
      <c r="AE2200" s="123"/>
    </row>
    <row r="2201">
      <c r="A2201" s="130">
        <v>16788.0</v>
      </c>
      <c r="B2201" s="134" t="s">
        <v>7096</v>
      </c>
      <c r="C2201" s="131" t="b">
        <v>1</v>
      </c>
      <c r="D2201" s="133">
        <v>44503.0</v>
      </c>
      <c r="E2201" s="134" t="str">
        <f t="shared" si="90"/>
        <v>OPI RX</v>
      </c>
      <c r="F2201" s="128" t="str">
        <f t="shared" si="91"/>
        <v>#VALUE!</v>
      </c>
      <c r="G2201" s="128" t="str">
        <f t="shared" si="92"/>
        <v>#VALUE!</v>
      </c>
      <c r="H2201" s="128" t="str">
        <f t="shared" si="93"/>
        <v>#VALUE!</v>
      </c>
      <c r="I2201" s="128" t="str">
        <f t="shared" si="94"/>
        <v>#VALUE!</v>
      </c>
      <c r="J2201" s="128" t="str">
        <f t="shared" si="95"/>
        <v>#VALUE!</v>
      </c>
      <c r="K2201" s="128" t="str">
        <f t="shared" si="96"/>
        <v>#VALUE!</v>
      </c>
      <c r="L2201" s="128" t="str">
        <f t="shared" si="97"/>
        <v>#VALUE!</v>
      </c>
      <c r="M2201" s="134" t="str">
        <f t="shared" si="98"/>
        <v>OPI RX</v>
      </c>
      <c r="N2201" s="128" t="str">
        <f t="shared" si="99"/>
        <v>#VALUE!</v>
      </c>
      <c r="O2201" s="128" t="str">
        <f t="shared" si="100"/>
        <v>#VALUE!</v>
      </c>
      <c r="P2201" s="135" t="str">
        <f t="shared" si="12"/>
        <v>OPIOIDS</v>
      </c>
      <c r="Q2201" s="2" t="b">
        <v>0</v>
      </c>
      <c r="R2201" s="4" t="str">
        <f t="shared" si="54"/>
        <v>LOW</v>
      </c>
      <c r="S2201" s="3">
        <v>44488.0</v>
      </c>
      <c r="T2201" s="136">
        <f t="shared" si="89"/>
        <v>44503</v>
      </c>
      <c r="U2201" s="4" t="str">
        <f t="shared" si="15"/>
        <v> </v>
      </c>
      <c r="V2201" s="4" t="str">
        <f t="shared" si="16"/>
        <v> </v>
      </c>
      <c r="W2201" s="123"/>
      <c r="X2201" s="123"/>
      <c r="Y2201" s="123"/>
      <c r="Z2201" s="123"/>
      <c r="AA2201" s="123"/>
      <c r="AB2201" s="123"/>
      <c r="AC2201" s="123"/>
      <c r="AD2201" s="123"/>
      <c r="AE2201" s="123"/>
    </row>
    <row r="2202">
      <c r="A2202" s="130">
        <v>16793.0</v>
      </c>
      <c r="B2202" s="131" t="s">
        <v>6488</v>
      </c>
      <c r="C2202" s="131" t="b">
        <v>1</v>
      </c>
      <c r="D2202" s="133">
        <v>44519.0</v>
      </c>
      <c r="E2202" s="128" t="str">
        <f t="shared" si="90"/>
        <v>#VALUE!</v>
      </c>
      <c r="F2202" s="134" t="str">
        <f t="shared" si="91"/>
        <v>OPI RX</v>
      </c>
      <c r="G2202" s="128" t="str">
        <f t="shared" si="92"/>
        <v>#VALUE!</v>
      </c>
      <c r="H2202" s="128" t="str">
        <f t="shared" si="93"/>
        <v>#VALUE!</v>
      </c>
      <c r="I2202" s="128" t="str">
        <f t="shared" si="94"/>
        <v>#VALUE!</v>
      </c>
      <c r="J2202" s="128" t="str">
        <f t="shared" si="95"/>
        <v>#VALUE!</v>
      </c>
      <c r="K2202" s="128" t="str">
        <f t="shared" si="96"/>
        <v>#VALUE!</v>
      </c>
      <c r="L2202" s="128" t="str">
        <f t="shared" si="97"/>
        <v>#VALUE!</v>
      </c>
      <c r="M2202" s="128" t="str">
        <f t="shared" si="98"/>
        <v>#VALUE!</v>
      </c>
      <c r="N2202" s="128" t="str">
        <f t="shared" si="99"/>
        <v>#VALUE!</v>
      </c>
      <c r="O2202" s="128" t="str">
        <f t="shared" si="100"/>
        <v>#VALUE!</v>
      </c>
      <c r="P2202" s="135" t="str">
        <f t="shared" si="12"/>
        <v>OPIOIDS</v>
      </c>
      <c r="Q2202" s="2" t="b">
        <v>0</v>
      </c>
      <c r="R2202" s="4" t="str">
        <f t="shared" si="54"/>
        <v>LOW</v>
      </c>
      <c r="S2202" s="3">
        <v>44494.0</v>
      </c>
      <c r="T2202" s="136">
        <f t="shared" si="89"/>
        <v>44519</v>
      </c>
      <c r="U2202" s="4" t="str">
        <f t="shared" si="15"/>
        <v> </v>
      </c>
      <c r="V2202" s="4" t="str">
        <f t="shared" si="16"/>
        <v> </v>
      </c>
      <c r="W2202" s="123"/>
      <c r="X2202" s="123"/>
      <c r="Y2202" s="123"/>
      <c r="Z2202" s="123"/>
      <c r="AA2202" s="123"/>
      <c r="AB2202" s="123"/>
      <c r="AC2202" s="123"/>
      <c r="AD2202" s="123"/>
      <c r="AE2202" s="123"/>
    </row>
    <row r="2203">
      <c r="A2203" s="130">
        <v>16794.0</v>
      </c>
      <c r="B2203" s="131" t="s">
        <v>6763</v>
      </c>
      <c r="C2203" s="131" t="b">
        <v>1</v>
      </c>
      <c r="D2203" s="133">
        <v>44503.0</v>
      </c>
      <c r="E2203" s="128" t="str">
        <f t="shared" si="90"/>
        <v>#VALUE!</v>
      </c>
      <c r="F2203" s="128" t="str">
        <f t="shared" si="91"/>
        <v>#VALUE!</v>
      </c>
      <c r="G2203" s="128" t="str">
        <f t="shared" si="92"/>
        <v>#VALUE!</v>
      </c>
      <c r="H2203" s="128" t="str">
        <f t="shared" si="93"/>
        <v>#VALUE!</v>
      </c>
      <c r="I2203" s="128" t="str">
        <f t="shared" si="94"/>
        <v>#VALUE!</v>
      </c>
      <c r="J2203" s="128" t="str">
        <f t="shared" si="95"/>
        <v>#VALUE!</v>
      </c>
      <c r="K2203" s="128" t="str">
        <f t="shared" si="96"/>
        <v>#VALUE!</v>
      </c>
      <c r="L2203" s="128" t="str">
        <f t="shared" si="97"/>
        <v>#VALUE!</v>
      </c>
      <c r="M2203" s="134" t="str">
        <f t="shared" si="98"/>
        <v>OPI RX</v>
      </c>
      <c r="N2203" s="128" t="str">
        <f t="shared" si="99"/>
        <v>#VALUE!</v>
      </c>
      <c r="O2203" s="128" t="str">
        <f t="shared" si="100"/>
        <v>#VALUE!</v>
      </c>
      <c r="P2203" s="135" t="str">
        <f t="shared" si="12"/>
        <v>OPIOIDS</v>
      </c>
      <c r="Q2203" s="2" t="b">
        <v>0</v>
      </c>
      <c r="R2203" s="4" t="str">
        <f t="shared" si="54"/>
        <v>LOW</v>
      </c>
      <c r="S2203" s="3">
        <v>44488.0</v>
      </c>
      <c r="T2203" s="136">
        <f t="shared" si="89"/>
        <v>44503</v>
      </c>
      <c r="U2203" s="4" t="str">
        <f t="shared" si="15"/>
        <v> </v>
      </c>
      <c r="V2203" s="4" t="str">
        <f t="shared" si="16"/>
        <v> </v>
      </c>
      <c r="W2203" s="123"/>
      <c r="X2203" s="123"/>
      <c r="Y2203" s="123"/>
      <c r="Z2203" s="123"/>
      <c r="AA2203" s="123"/>
      <c r="AB2203" s="123"/>
      <c r="AC2203" s="123"/>
      <c r="AD2203" s="123"/>
      <c r="AE2203" s="123"/>
    </row>
    <row r="2204">
      <c r="A2204" s="130">
        <v>16796.0</v>
      </c>
      <c r="B2204" s="131" t="s">
        <v>6461</v>
      </c>
      <c r="C2204" s="131" t="b">
        <v>1</v>
      </c>
      <c r="D2204" s="133">
        <v>44497.0</v>
      </c>
      <c r="E2204" s="128" t="str">
        <f t="shared" si="90"/>
        <v>#VALUE!</v>
      </c>
      <c r="F2204" s="128" t="str">
        <f t="shared" si="91"/>
        <v>#VALUE!</v>
      </c>
      <c r="G2204" s="128" t="str">
        <f t="shared" si="92"/>
        <v>#VALUE!</v>
      </c>
      <c r="H2204" s="128" t="str">
        <f t="shared" si="93"/>
        <v>#VALUE!</v>
      </c>
      <c r="I2204" s="128" t="str">
        <f t="shared" si="94"/>
        <v>#VALUE!</v>
      </c>
      <c r="J2204" s="128" t="str">
        <f t="shared" si="95"/>
        <v>#VALUE!</v>
      </c>
      <c r="K2204" s="128" t="str">
        <f t="shared" si="96"/>
        <v>#VALUE!</v>
      </c>
      <c r="L2204" s="128" t="str">
        <f t="shared" si="97"/>
        <v>#VALUE!</v>
      </c>
      <c r="M2204" s="128" t="str">
        <f t="shared" si="98"/>
        <v>#VALUE!</v>
      </c>
      <c r="N2204" s="128" t="str">
        <f t="shared" si="99"/>
        <v>#VALUE!</v>
      </c>
      <c r="O2204" s="128" t="str">
        <f t="shared" si="100"/>
        <v>#VALUE!</v>
      </c>
      <c r="P2204" s="4" t="str">
        <f t="shared" si="12"/>
        <v>NO RX</v>
      </c>
      <c r="Q2204" s="4" t="b">
        <v>0</v>
      </c>
      <c r="R2204" s="4" t="str">
        <f t="shared" si="54"/>
        <v>LOW</v>
      </c>
      <c r="S2204" s="3">
        <v>44482.0</v>
      </c>
      <c r="T2204" s="136">
        <f t="shared" si="89"/>
        <v>44497</v>
      </c>
      <c r="U2204" s="4" t="str">
        <f t="shared" si="15"/>
        <v> </v>
      </c>
      <c r="V2204" s="4" t="str">
        <f t="shared" si="16"/>
        <v> </v>
      </c>
      <c r="W2204" s="123"/>
      <c r="X2204" s="123"/>
      <c r="Y2204" s="123"/>
      <c r="Z2204" s="123"/>
      <c r="AA2204" s="123"/>
      <c r="AB2204" s="123"/>
      <c r="AC2204" s="123"/>
      <c r="AD2204" s="123"/>
      <c r="AE2204" s="123"/>
    </row>
    <row r="2205">
      <c r="A2205" s="130">
        <v>16797.0</v>
      </c>
      <c r="B2205" s="134" t="s">
        <v>6664</v>
      </c>
      <c r="C2205" s="131" t="b">
        <v>1</v>
      </c>
      <c r="D2205" s="133">
        <v>44474.0</v>
      </c>
      <c r="E2205" s="128" t="str">
        <f t="shared" si="90"/>
        <v>#VALUE!</v>
      </c>
      <c r="F2205" s="128" t="str">
        <f t="shared" si="91"/>
        <v>#VALUE!</v>
      </c>
      <c r="G2205" s="128" t="str">
        <f t="shared" si="92"/>
        <v>#VALUE!</v>
      </c>
      <c r="H2205" s="128" t="str">
        <f t="shared" si="93"/>
        <v>#VALUE!</v>
      </c>
      <c r="I2205" s="128" t="str">
        <f t="shared" si="94"/>
        <v>#VALUE!</v>
      </c>
      <c r="J2205" s="128" t="str">
        <f t="shared" si="95"/>
        <v>#VALUE!</v>
      </c>
      <c r="K2205" s="128" t="str">
        <f t="shared" si="96"/>
        <v>#VALUE!</v>
      </c>
      <c r="L2205" s="128" t="str">
        <f t="shared" si="97"/>
        <v>#VALUE!</v>
      </c>
      <c r="M2205" s="128" t="str">
        <f t="shared" si="98"/>
        <v>#VALUE!</v>
      </c>
      <c r="N2205" s="128" t="str">
        <f t="shared" si="99"/>
        <v>#VALUE!</v>
      </c>
      <c r="O2205" s="128" t="str">
        <f t="shared" si="100"/>
        <v>#VALUE!</v>
      </c>
      <c r="P2205" s="4" t="str">
        <f t="shared" si="12"/>
        <v>NO RX</v>
      </c>
      <c r="Q2205" s="2" t="b">
        <v>0</v>
      </c>
      <c r="R2205" s="4" t="str">
        <f t="shared" si="54"/>
        <v>LOW</v>
      </c>
      <c r="S2205" s="3">
        <v>44460.0</v>
      </c>
      <c r="T2205" s="136">
        <f t="shared" si="89"/>
        <v>44474</v>
      </c>
      <c r="U2205" s="4" t="str">
        <f t="shared" si="15"/>
        <v> </v>
      </c>
      <c r="V2205" s="4" t="str">
        <f t="shared" si="16"/>
        <v> </v>
      </c>
      <c r="W2205" s="123"/>
      <c r="X2205" s="123"/>
      <c r="Y2205" s="123"/>
      <c r="Z2205" s="123"/>
      <c r="AA2205" s="123"/>
      <c r="AB2205" s="123"/>
      <c r="AC2205" s="123"/>
      <c r="AD2205" s="123"/>
      <c r="AE2205" s="123"/>
    </row>
    <row r="2206">
      <c r="A2206" s="130">
        <v>16799.0</v>
      </c>
      <c r="B2206" s="131" t="s">
        <v>7097</v>
      </c>
      <c r="C2206" s="131" t="b">
        <v>1</v>
      </c>
      <c r="D2206" s="133">
        <v>44503.0</v>
      </c>
      <c r="E2206" s="128" t="str">
        <f t="shared" si="90"/>
        <v>#VALUE!</v>
      </c>
      <c r="F2206" s="128" t="str">
        <f t="shared" si="91"/>
        <v>#VALUE!</v>
      </c>
      <c r="G2206" s="128" t="str">
        <f t="shared" si="92"/>
        <v>#VALUE!</v>
      </c>
      <c r="H2206" s="128" t="str">
        <f t="shared" si="93"/>
        <v>#VALUE!</v>
      </c>
      <c r="I2206" s="128" t="str">
        <f t="shared" si="94"/>
        <v>#VALUE!</v>
      </c>
      <c r="J2206" s="128" t="str">
        <f t="shared" si="95"/>
        <v>#VALUE!</v>
      </c>
      <c r="K2206" s="128" t="str">
        <f t="shared" si="96"/>
        <v>#VALUE!</v>
      </c>
      <c r="L2206" s="128" t="str">
        <f t="shared" si="97"/>
        <v>#VALUE!</v>
      </c>
      <c r="M2206" s="128" t="str">
        <f t="shared" si="98"/>
        <v>#VALUE!</v>
      </c>
      <c r="N2206" s="128" t="str">
        <f t="shared" si="99"/>
        <v>#VALUE!</v>
      </c>
      <c r="O2206" s="128" t="str">
        <f t="shared" si="100"/>
        <v>#VALUE!</v>
      </c>
      <c r="P2206" s="4" t="str">
        <f t="shared" si="12"/>
        <v>NO RX</v>
      </c>
      <c r="Q2206" s="4" t="b">
        <v>0</v>
      </c>
      <c r="R2206" s="4" t="str">
        <f t="shared" si="54"/>
        <v>LOW</v>
      </c>
      <c r="S2206" s="3">
        <v>44488.0</v>
      </c>
      <c r="T2206" s="136">
        <f t="shared" si="89"/>
        <v>44503</v>
      </c>
      <c r="U2206" s="4" t="str">
        <f t="shared" si="15"/>
        <v> </v>
      </c>
      <c r="V2206" s="4" t="str">
        <f t="shared" si="16"/>
        <v> </v>
      </c>
      <c r="W2206" s="123"/>
      <c r="X2206" s="123"/>
      <c r="Y2206" s="123"/>
      <c r="Z2206" s="123"/>
      <c r="AA2206" s="123"/>
      <c r="AB2206" s="123"/>
      <c r="AC2206" s="123"/>
      <c r="AD2206" s="123"/>
      <c r="AE2206" s="123"/>
    </row>
    <row r="2207">
      <c r="A2207" s="130">
        <v>16803.0</v>
      </c>
      <c r="B2207" s="131" t="s">
        <v>6461</v>
      </c>
      <c r="C2207" s="131" t="b">
        <v>1</v>
      </c>
      <c r="D2207" s="133">
        <v>44503.0</v>
      </c>
      <c r="E2207" s="128" t="str">
        <f t="shared" si="90"/>
        <v>#VALUE!</v>
      </c>
      <c r="F2207" s="128" t="str">
        <f t="shared" si="91"/>
        <v>#VALUE!</v>
      </c>
      <c r="G2207" s="128" t="str">
        <f t="shared" si="92"/>
        <v>#VALUE!</v>
      </c>
      <c r="H2207" s="128" t="str">
        <f t="shared" si="93"/>
        <v>#VALUE!</v>
      </c>
      <c r="I2207" s="128" t="str">
        <f t="shared" si="94"/>
        <v>#VALUE!</v>
      </c>
      <c r="J2207" s="128" t="str">
        <f t="shared" si="95"/>
        <v>#VALUE!</v>
      </c>
      <c r="K2207" s="128" t="str">
        <f t="shared" si="96"/>
        <v>#VALUE!</v>
      </c>
      <c r="L2207" s="128" t="str">
        <f t="shared" si="97"/>
        <v>#VALUE!</v>
      </c>
      <c r="M2207" s="128" t="str">
        <f t="shared" si="98"/>
        <v>#VALUE!</v>
      </c>
      <c r="N2207" s="128" t="str">
        <f t="shared" si="99"/>
        <v>#VALUE!</v>
      </c>
      <c r="O2207" s="128" t="str">
        <f t="shared" si="100"/>
        <v>#VALUE!</v>
      </c>
      <c r="P2207" s="4" t="str">
        <f t="shared" si="12"/>
        <v>NO RX</v>
      </c>
      <c r="Q2207" s="2" t="b">
        <v>0</v>
      </c>
      <c r="R2207" s="4" t="str">
        <f t="shared" si="54"/>
        <v>LOW</v>
      </c>
      <c r="S2207" s="3">
        <v>44488.0</v>
      </c>
      <c r="T2207" s="136">
        <f t="shared" si="89"/>
        <v>44503</v>
      </c>
      <c r="U2207" s="4" t="str">
        <f t="shared" si="15"/>
        <v> </v>
      </c>
      <c r="V2207" s="4" t="str">
        <f t="shared" si="16"/>
        <v> </v>
      </c>
      <c r="W2207" s="123"/>
      <c r="X2207" s="123"/>
      <c r="Y2207" s="123"/>
      <c r="Z2207" s="123"/>
      <c r="AA2207" s="123"/>
      <c r="AB2207" s="123"/>
      <c r="AC2207" s="123"/>
      <c r="AD2207" s="123"/>
      <c r="AE2207" s="123"/>
    </row>
    <row r="2208">
      <c r="A2208" s="130">
        <v>16806.0</v>
      </c>
      <c r="B2208" s="131" t="s">
        <v>6586</v>
      </c>
      <c r="C2208" s="141" t="b">
        <v>1</v>
      </c>
      <c r="D2208" s="133">
        <v>44460.0</v>
      </c>
      <c r="E2208" s="134" t="str">
        <f t="shared" si="90"/>
        <v>OPI RX</v>
      </c>
      <c r="F2208" s="128" t="str">
        <f t="shared" si="91"/>
        <v>#VALUE!</v>
      </c>
      <c r="G2208" s="128" t="str">
        <f t="shared" si="92"/>
        <v>#VALUE!</v>
      </c>
      <c r="H2208" s="128" t="str">
        <f t="shared" si="93"/>
        <v>#VALUE!</v>
      </c>
      <c r="I2208" s="128" t="str">
        <f t="shared" si="94"/>
        <v>#VALUE!</v>
      </c>
      <c r="J2208" s="128" t="str">
        <f t="shared" si="95"/>
        <v>#VALUE!</v>
      </c>
      <c r="K2208" s="128" t="str">
        <f t="shared" si="96"/>
        <v>#VALUE!</v>
      </c>
      <c r="L2208" s="128" t="str">
        <f t="shared" si="97"/>
        <v>#VALUE!</v>
      </c>
      <c r="M2208" s="128" t="str">
        <f t="shared" si="98"/>
        <v>#VALUE!</v>
      </c>
      <c r="N2208" s="128" t="str">
        <f t="shared" si="99"/>
        <v>#VALUE!</v>
      </c>
      <c r="O2208" s="128" t="str">
        <f t="shared" si="100"/>
        <v>#VALUE!</v>
      </c>
      <c r="P2208" s="135" t="str">
        <f t="shared" si="12"/>
        <v>OPIOIDS</v>
      </c>
      <c r="Q2208" s="2" t="b">
        <v>0</v>
      </c>
      <c r="R2208" s="4" t="str">
        <f t="shared" si="54"/>
        <v>LOW</v>
      </c>
      <c r="S2208" s="3"/>
      <c r="T2208" s="136">
        <f t="shared" si="89"/>
        <v>44460</v>
      </c>
      <c r="U2208" s="4" t="str">
        <f t="shared" si="15"/>
        <v>DUE COMM</v>
      </c>
      <c r="V2208" s="4" t="str">
        <f t="shared" si="16"/>
        <v> </v>
      </c>
      <c r="W2208" s="123"/>
      <c r="X2208" s="123"/>
      <c r="Y2208" s="123"/>
      <c r="Z2208" s="123"/>
      <c r="AA2208" s="123"/>
      <c r="AB2208" s="123"/>
      <c r="AC2208" s="123"/>
      <c r="AD2208" s="123"/>
      <c r="AE2208" s="123"/>
    </row>
    <row r="2209">
      <c r="A2209" s="130">
        <v>16808.0</v>
      </c>
      <c r="B2209" s="131" t="s">
        <v>6461</v>
      </c>
      <c r="C2209" s="141" t="b">
        <v>1</v>
      </c>
      <c r="D2209" s="133">
        <v>44468.0</v>
      </c>
      <c r="E2209" s="128" t="str">
        <f t="shared" si="90"/>
        <v>#VALUE!</v>
      </c>
      <c r="F2209" s="128" t="str">
        <f t="shared" si="91"/>
        <v>#VALUE!</v>
      </c>
      <c r="G2209" s="128" t="str">
        <f t="shared" si="92"/>
        <v>#VALUE!</v>
      </c>
      <c r="H2209" s="128" t="str">
        <f t="shared" si="93"/>
        <v>#VALUE!</v>
      </c>
      <c r="I2209" s="128" t="str">
        <f t="shared" si="94"/>
        <v>#VALUE!</v>
      </c>
      <c r="J2209" s="128" t="str">
        <f t="shared" si="95"/>
        <v>#VALUE!</v>
      </c>
      <c r="K2209" s="128" t="str">
        <f t="shared" si="96"/>
        <v>#VALUE!</v>
      </c>
      <c r="L2209" s="128" t="str">
        <f t="shared" si="97"/>
        <v>#VALUE!</v>
      </c>
      <c r="M2209" s="128" t="str">
        <f t="shared" si="98"/>
        <v>#VALUE!</v>
      </c>
      <c r="N2209" s="128" t="str">
        <f t="shared" si="99"/>
        <v>#VALUE!</v>
      </c>
      <c r="O2209" s="128" t="str">
        <f t="shared" si="100"/>
        <v>#VALUE!</v>
      </c>
      <c r="P2209" s="4" t="str">
        <f t="shared" si="12"/>
        <v>NO RX</v>
      </c>
      <c r="Q2209" s="4" t="b">
        <v>0</v>
      </c>
      <c r="R2209" s="4" t="str">
        <f t="shared" si="54"/>
        <v>LOW</v>
      </c>
      <c r="S2209" s="3">
        <v>44453.0</v>
      </c>
      <c r="T2209" s="136">
        <f t="shared" si="89"/>
        <v>44468</v>
      </c>
      <c r="U2209" s="4" t="str">
        <f t="shared" si="15"/>
        <v> </v>
      </c>
      <c r="V2209" s="4" t="str">
        <f t="shared" si="16"/>
        <v> </v>
      </c>
      <c r="W2209" s="123"/>
      <c r="X2209" s="123"/>
      <c r="Y2209" s="123"/>
      <c r="Z2209" s="123"/>
      <c r="AA2209" s="123"/>
      <c r="AB2209" s="123"/>
      <c r="AC2209" s="123"/>
      <c r="AD2209" s="123"/>
      <c r="AE2209" s="123"/>
    </row>
    <row r="2210">
      <c r="A2210" s="130">
        <v>16810.0</v>
      </c>
      <c r="B2210" s="131" t="s">
        <v>7098</v>
      </c>
      <c r="C2210" s="131" t="b">
        <v>1</v>
      </c>
      <c r="D2210" s="133">
        <v>44503.0</v>
      </c>
      <c r="E2210" s="128" t="str">
        <f t="shared" si="90"/>
        <v>#VALUE!</v>
      </c>
      <c r="F2210" s="128" t="str">
        <f t="shared" si="91"/>
        <v>#VALUE!</v>
      </c>
      <c r="G2210" s="128" t="str">
        <f t="shared" si="92"/>
        <v>#VALUE!</v>
      </c>
      <c r="H2210" s="128" t="str">
        <f t="shared" si="93"/>
        <v>#VALUE!</v>
      </c>
      <c r="I2210" s="128" t="str">
        <f t="shared" si="94"/>
        <v>#VALUE!</v>
      </c>
      <c r="J2210" s="128" t="str">
        <f t="shared" si="95"/>
        <v>#VALUE!</v>
      </c>
      <c r="K2210" s="128" t="str">
        <f t="shared" si="96"/>
        <v>#VALUE!</v>
      </c>
      <c r="L2210" s="128" t="str">
        <f t="shared" si="97"/>
        <v>#VALUE!</v>
      </c>
      <c r="M2210" s="128" t="str">
        <f t="shared" si="98"/>
        <v>#VALUE!</v>
      </c>
      <c r="N2210" s="128" t="str">
        <f t="shared" si="99"/>
        <v>#VALUE!</v>
      </c>
      <c r="O2210" s="128" t="str">
        <f t="shared" si="100"/>
        <v>#VALUE!</v>
      </c>
      <c r="P2210" s="4" t="str">
        <f t="shared" si="12"/>
        <v>NO RX</v>
      </c>
      <c r="Q2210" s="2" t="b">
        <v>1</v>
      </c>
      <c r="R2210" s="135" t="str">
        <f t="shared" si="54"/>
        <v>HIGH</v>
      </c>
      <c r="S2210" s="3">
        <v>44488.0</v>
      </c>
      <c r="T2210" s="136">
        <f t="shared" si="89"/>
        <v>44503</v>
      </c>
      <c r="U2210" s="4" t="str">
        <f t="shared" si="15"/>
        <v> </v>
      </c>
      <c r="V2210" s="4" t="str">
        <f t="shared" si="16"/>
        <v> </v>
      </c>
      <c r="W2210" s="123"/>
      <c r="X2210" s="123"/>
      <c r="Y2210" s="123"/>
      <c r="Z2210" s="123"/>
      <c r="AA2210" s="123"/>
      <c r="AB2210" s="123"/>
      <c r="AC2210" s="123"/>
      <c r="AD2210" s="123"/>
      <c r="AE2210" s="123"/>
    </row>
    <row r="2211">
      <c r="A2211" s="130">
        <v>16811.0</v>
      </c>
      <c r="B2211" s="131" t="s">
        <v>6461</v>
      </c>
      <c r="C2211" s="141" t="b">
        <v>1</v>
      </c>
      <c r="D2211" s="133">
        <v>44442.0</v>
      </c>
      <c r="E2211" s="128" t="str">
        <f t="shared" si="90"/>
        <v>#VALUE!</v>
      </c>
      <c r="F2211" s="128" t="str">
        <f t="shared" si="91"/>
        <v>#VALUE!</v>
      </c>
      <c r="G2211" s="128" t="str">
        <f t="shared" si="92"/>
        <v>#VALUE!</v>
      </c>
      <c r="H2211" s="128" t="str">
        <f t="shared" si="93"/>
        <v>#VALUE!</v>
      </c>
      <c r="I2211" s="128" t="str">
        <f t="shared" si="94"/>
        <v>#VALUE!</v>
      </c>
      <c r="J2211" s="128" t="str">
        <f t="shared" si="95"/>
        <v>#VALUE!</v>
      </c>
      <c r="K2211" s="128" t="str">
        <f t="shared" si="96"/>
        <v>#VALUE!</v>
      </c>
      <c r="L2211" s="128" t="str">
        <f t="shared" si="97"/>
        <v>#VALUE!</v>
      </c>
      <c r="M2211" s="128" t="str">
        <f t="shared" si="98"/>
        <v>#VALUE!</v>
      </c>
      <c r="N2211" s="128" t="str">
        <f t="shared" si="99"/>
        <v>#VALUE!</v>
      </c>
      <c r="O2211" s="128" t="str">
        <f t="shared" si="100"/>
        <v>#VALUE!</v>
      </c>
      <c r="P2211" s="4" t="str">
        <f t="shared" si="12"/>
        <v>NO RX</v>
      </c>
      <c r="Q2211" s="4" t="b">
        <v>0</v>
      </c>
      <c r="R2211" s="4" t="str">
        <f t="shared" si="54"/>
        <v>LOW</v>
      </c>
      <c r="S2211" s="3"/>
      <c r="T2211" s="136">
        <f t="shared" si="89"/>
        <v>44442</v>
      </c>
      <c r="U2211" s="4" t="str">
        <f t="shared" si="15"/>
        <v>DUE COMM</v>
      </c>
      <c r="V2211" s="4" t="str">
        <f t="shared" si="16"/>
        <v> </v>
      </c>
      <c r="W2211" s="123"/>
      <c r="X2211" s="123"/>
      <c r="Y2211" s="123"/>
      <c r="Z2211" s="123"/>
      <c r="AA2211" s="123"/>
      <c r="AB2211" s="123"/>
      <c r="AC2211" s="123"/>
      <c r="AD2211" s="123"/>
      <c r="AE2211" s="123"/>
    </row>
    <row r="2212">
      <c r="A2212" s="130">
        <v>16812.0</v>
      </c>
      <c r="B2212" s="131" t="s">
        <v>6461</v>
      </c>
      <c r="C2212" s="131" t="b">
        <v>1</v>
      </c>
      <c r="D2212" s="133">
        <v>44494.0</v>
      </c>
      <c r="E2212" s="128" t="str">
        <f t="shared" si="90"/>
        <v>#VALUE!</v>
      </c>
      <c r="F2212" s="128" t="str">
        <f t="shared" si="91"/>
        <v>#VALUE!</v>
      </c>
      <c r="G2212" s="128" t="str">
        <f t="shared" si="92"/>
        <v>#VALUE!</v>
      </c>
      <c r="H2212" s="128" t="str">
        <f t="shared" si="93"/>
        <v>#VALUE!</v>
      </c>
      <c r="I2212" s="128" t="str">
        <f t="shared" si="94"/>
        <v>#VALUE!</v>
      </c>
      <c r="J2212" s="128" t="str">
        <f t="shared" si="95"/>
        <v>#VALUE!</v>
      </c>
      <c r="K2212" s="128" t="str">
        <f t="shared" si="96"/>
        <v>#VALUE!</v>
      </c>
      <c r="L2212" s="128" t="str">
        <f t="shared" si="97"/>
        <v>#VALUE!</v>
      </c>
      <c r="M2212" s="128" t="str">
        <f t="shared" si="98"/>
        <v>#VALUE!</v>
      </c>
      <c r="N2212" s="128" t="str">
        <f t="shared" si="99"/>
        <v>#VALUE!</v>
      </c>
      <c r="O2212" s="128" t="str">
        <f t="shared" si="100"/>
        <v>#VALUE!</v>
      </c>
      <c r="P2212" s="4" t="str">
        <f t="shared" si="12"/>
        <v>NO RX</v>
      </c>
      <c r="Q2212" s="4" t="b">
        <v>0</v>
      </c>
      <c r="R2212" s="4" t="str">
        <f t="shared" si="54"/>
        <v>LOW</v>
      </c>
      <c r="S2212" s="3">
        <v>44476.0</v>
      </c>
      <c r="T2212" s="136">
        <f t="shared" si="89"/>
        <v>44494</v>
      </c>
      <c r="U2212" s="4" t="str">
        <f t="shared" si="15"/>
        <v> </v>
      </c>
      <c r="V2212" s="4" t="str">
        <f t="shared" si="16"/>
        <v> </v>
      </c>
      <c r="W2212" s="123"/>
      <c r="X2212" s="123"/>
      <c r="Y2212" s="123"/>
      <c r="Z2212" s="123"/>
      <c r="AA2212" s="123"/>
      <c r="AB2212" s="123"/>
      <c r="AC2212" s="123"/>
      <c r="AD2212" s="123"/>
      <c r="AE2212" s="123"/>
    </row>
    <row r="2213">
      <c r="A2213" s="130">
        <v>16818.0</v>
      </c>
      <c r="B2213" s="134" t="s">
        <v>6512</v>
      </c>
      <c r="C2213" s="131" t="b">
        <v>1</v>
      </c>
      <c r="D2213" s="133">
        <v>44503.0</v>
      </c>
      <c r="E2213" s="128" t="str">
        <f t="shared" si="90"/>
        <v>#VALUE!</v>
      </c>
      <c r="F2213" s="128" t="str">
        <f t="shared" si="91"/>
        <v>#VALUE!</v>
      </c>
      <c r="G2213" s="128" t="str">
        <f t="shared" si="92"/>
        <v>#VALUE!</v>
      </c>
      <c r="H2213" s="128" t="str">
        <f t="shared" si="93"/>
        <v>#VALUE!</v>
      </c>
      <c r="I2213" s="128" t="str">
        <f t="shared" si="94"/>
        <v>#VALUE!</v>
      </c>
      <c r="J2213" s="128" t="str">
        <f t="shared" si="95"/>
        <v>#VALUE!</v>
      </c>
      <c r="K2213" s="128" t="str">
        <f t="shared" si="96"/>
        <v>#VALUE!</v>
      </c>
      <c r="L2213" s="128" t="str">
        <f t="shared" si="97"/>
        <v>#VALUE!</v>
      </c>
      <c r="M2213" s="134" t="str">
        <f t="shared" si="98"/>
        <v>OPI RX</v>
      </c>
      <c r="N2213" s="128" t="str">
        <f t="shared" si="99"/>
        <v>#VALUE!</v>
      </c>
      <c r="O2213" s="128" t="str">
        <f t="shared" si="100"/>
        <v>#VALUE!</v>
      </c>
      <c r="P2213" s="135" t="str">
        <f t="shared" si="12"/>
        <v>OPIOIDS</v>
      </c>
      <c r="Q2213" s="2" t="b">
        <v>0</v>
      </c>
      <c r="R2213" s="4" t="str">
        <f t="shared" si="54"/>
        <v>LOW</v>
      </c>
      <c r="S2213" s="3">
        <v>44488.0</v>
      </c>
      <c r="T2213" s="136">
        <f t="shared" si="89"/>
        <v>44503</v>
      </c>
      <c r="U2213" s="4" t="str">
        <f t="shared" si="15"/>
        <v> </v>
      </c>
      <c r="V2213" s="4" t="str">
        <f t="shared" si="16"/>
        <v> </v>
      </c>
      <c r="W2213" s="123"/>
      <c r="X2213" s="123"/>
      <c r="Y2213" s="123"/>
      <c r="Z2213" s="123"/>
      <c r="AA2213" s="123"/>
      <c r="AB2213" s="123"/>
      <c r="AC2213" s="123"/>
      <c r="AD2213" s="123"/>
      <c r="AE2213" s="123"/>
    </row>
    <row r="2214">
      <c r="A2214" s="130">
        <v>16824.0</v>
      </c>
      <c r="B2214" s="134" t="s">
        <v>7099</v>
      </c>
      <c r="C2214" s="131" t="b">
        <v>1</v>
      </c>
      <c r="D2214" s="133">
        <v>44497.0</v>
      </c>
      <c r="E2214" s="128" t="str">
        <f t="shared" si="90"/>
        <v>#VALUE!</v>
      </c>
      <c r="F2214" s="128" t="str">
        <f t="shared" si="91"/>
        <v>#VALUE!</v>
      </c>
      <c r="G2214" s="134" t="str">
        <f t="shared" si="92"/>
        <v>OPI RX</v>
      </c>
      <c r="H2214" s="128" t="str">
        <f t="shared" si="93"/>
        <v>#VALUE!</v>
      </c>
      <c r="I2214" s="128" t="str">
        <f t="shared" si="94"/>
        <v>#VALUE!</v>
      </c>
      <c r="J2214" s="128" t="str">
        <f t="shared" si="95"/>
        <v>#VALUE!</v>
      </c>
      <c r="K2214" s="128" t="str">
        <f t="shared" si="96"/>
        <v>#VALUE!</v>
      </c>
      <c r="L2214" s="128" t="str">
        <f t="shared" si="97"/>
        <v>#VALUE!</v>
      </c>
      <c r="M2214" s="128" t="str">
        <f t="shared" si="98"/>
        <v>#VALUE!</v>
      </c>
      <c r="N2214" s="128" t="str">
        <f t="shared" si="99"/>
        <v>#VALUE!</v>
      </c>
      <c r="O2214" s="128" t="str">
        <f t="shared" si="100"/>
        <v>#VALUE!</v>
      </c>
      <c r="P2214" s="135" t="str">
        <f t="shared" si="12"/>
        <v>OPIOIDS</v>
      </c>
      <c r="Q2214" s="4" t="b">
        <v>1</v>
      </c>
      <c r="R2214" s="135" t="str">
        <f t="shared" si="54"/>
        <v>HIGH</v>
      </c>
      <c r="S2214" s="3">
        <v>44482.0</v>
      </c>
      <c r="T2214" s="136">
        <f t="shared" si="89"/>
        <v>44497</v>
      </c>
      <c r="U2214" s="4" t="str">
        <f t="shared" si="15"/>
        <v> </v>
      </c>
      <c r="V2214" s="4" t="str">
        <f t="shared" si="16"/>
        <v> </v>
      </c>
      <c r="W2214" s="123"/>
      <c r="X2214" s="123"/>
      <c r="Y2214" s="123"/>
      <c r="Z2214" s="123"/>
      <c r="AA2214" s="123"/>
      <c r="AB2214" s="123"/>
      <c r="AC2214" s="123"/>
      <c r="AD2214" s="123"/>
      <c r="AE2214" s="123"/>
    </row>
    <row r="2215">
      <c r="A2215" s="130">
        <v>16832.0</v>
      </c>
      <c r="B2215" s="134" t="s">
        <v>7056</v>
      </c>
      <c r="C2215" s="131" t="b">
        <v>1</v>
      </c>
      <c r="D2215" s="133">
        <v>44503.0</v>
      </c>
      <c r="E2215" s="128" t="str">
        <f t="shared" si="90"/>
        <v>#VALUE!</v>
      </c>
      <c r="F2215" s="128" t="str">
        <f t="shared" si="91"/>
        <v>#VALUE!</v>
      </c>
      <c r="G2215" s="128" t="str">
        <f t="shared" si="92"/>
        <v>#VALUE!</v>
      </c>
      <c r="H2215" s="128" t="str">
        <f t="shared" si="93"/>
        <v>#VALUE!</v>
      </c>
      <c r="I2215" s="128" t="str">
        <f t="shared" si="94"/>
        <v>#VALUE!</v>
      </c>
      <c r="J2215" s="128" t="str">
        <f t="shared" si="95"/>
        <v>#VALUE!</v>
      </c>
      <c r="K2215" s="128" t="str">
        <f t="shared" si="96"/>
        <v>#VALUE!</v>
      </c>
      <c r="L2215" s="128" t="str">
        <f t="shared" si="97"/>
        <v>#VALUE!</v>
      </c>
      <c r="M2215" s="134" t="str">
        <f t="shared" si="98"/>
        <v>OPI RX</v>
      </c>
      <c r="N2215" s="128" t="str">
        <f t="shared" si="99"/>
        <v>#VALUE!</v>
      </c>
      <c r="O2215" s="128" t="str">
        <f t="shared" si="100"/>
        <v>#VALUE!</v>
      </c>
      <c r="P2215" s="135" t="str">
        <f t="shared" si="12"/>
        <v>OPIOIDS</v>
      </c>
      <c r="Q2215" s="4" t="b">
        <v>1</v>
      </c>
      <c r="R2215" s="135" t="str">
        <f t="shared" si="54"/>
        <v>HIGH</v>
      </c>
      <c r="S2215" s="3">
        <v>44488.0</v>
      </c>
      <c r="T2215" s="136">
        <f t="shared" si="89"/>
        <v>44503</v>
      </c>
      <c r="U2215" s="4" t="str">
        <f t="shared" si="15"/>
        <v> </v>
      </c>
      <c r="V2215" s="4" t="str">
        <f t="shared" si="16"/>
        <v> </v>
      </c>
      <c r="W2215" s="123"/>
      <c r="X2215" s="123"/>
      <c r="Y2215" s="123"/>
      <c r="Z2215" s="123"/>
      <c r="AA2215" s="123"/>
      <c r="AB2215" s="123"/>
      <c r="AC2215" s="123"/>
      <c r="AD2215" s="123"/>
      <c r="AE2215" s="123"/>
    </row>
    <row r="2216">
      <c r="A2216" s="130">
        <v>16839.0</v>
      </c>
      <c r="B2216" s="131" t="s">
        <v>6646</v>
      </c>
      <c r="C2216" s="131" t="b">
        <v>1</v>
      </c>
      <c r="D2216" s="133">
        <v>44496.0</v>
      </c>
      <c r="E2216" s="128" t="str">
        <f t="shared" si="90"/>
        <v>#VALUE!</v>
      </c>
      <c r="F2216" s="128" t="str">
        <f t="shared" si="91"/>
        <v>#VALUE!</v>
      </c>
      <c r="G2216" s="128" t="str">
        <f t="shared" si="92"/>
        <v>#VALUE!</v>
      </c>
      <c r="H2216" s="128" t="str">
        <f t="shared" si="93"/>
        <v>#VALUE!</v>
      </c>
      <c r="I2216" s="128" t="str">
        <f t="shared" si="94"/>
        <v>#VALUE!</v>
      </c>
      <c r="J2216" s="128" t="str">
        <f t="shared" si="95"/>
        <v>#VALUE!</v>
      </c>
      <c r="K2216" s="128" t="str">
        <f t="shared" si="96"/>
        <v>#VALUE!</v>
      </c>
      <c r="L2216" s="128" t="str">
        <f t="shared" si="97"/>
        <v>#VALUE!</v>
      </c>
      <c r="M2216" s="128" t="str">
        <f t="shared" si="98"/>
        <v>#VALUE!</v>
      </c>
      <c r="N2216" s="128" t="str">
        <f t="shared" si="99"/>
        <v>#VALUE!</v>
      </c>
      <c r="O2216" s="128" t="str">
        <f t="shared" si="100"/>
        <v>#VALUE!</v>
      </c>
      <c r="P2216" s="4" t="str">
        <f t="shared" si="12"/>
        <v>NO RX</v>
      </c>
      <c r="Q2216" s="4" t="b">
        <v>0</v>
      </c>
      <c r="R2216" s="4" t="str">
        <f t="shared" si="54"/>
        <v>LOW</v>
      </c>
      <c r="S2216" s="3">
        <v>44480.0</v>
      </c>
      <c r="T2216" s="136">
        <f t="shared" si="89"/>
        <v>44496</v>
      </c>
      <c r="U2216" s="4" t="str">
        <f t="shared" si="15"/>
        <v> </v>
      </c>
      <c r="V2216" s="4" t="str">
        <f t="shared" si="16"/>
        <v> </v>
      </c>
      <c r="W2216" s="123"/>
      <c r="X2216" s="123"/>
      <c r="Y2216" s="123"/>
      <c r="Z2216" s="123"/>
      <c r="AA2216" s="123"/>
      <c r="AB2216" s="123"/>
      <c r="AC2216" s="123"/>
      <c r="AD2216" s="123"/>
      <c r="AE2216" s="123"/>
    </row>
    <row r="2217">
      <c r="A2217" s="130">
        <v>16840.0</v>
      </c>
      <c r="B2217" s="131" t="s">
        <v>7100</v>
      </c>
      <c r="C2217" s="141" t="b">
        <v>1</v>
      </c>
      <c r="D2217" s="133">
        <v>44551.0</v>
      </c>
      <c r="E2217" s="128" t="str">
        <f t="shared" si="90"/>
        <v>#VALUE!</v>
      </c>
      <c r="F2217" s="128" t="str">
        <f t="shared" si="91"/>
        <v>#VALUE!</v>
      </c>
      <c r="G2217" s="128" t="str">
        <f t="shared" si="92"/>
        <v>#VALUE!</v>
      </c>
      <c r="H2217" s="128" t="str">
        <f t="shared" si="93"/>
        <v>#VALUE!</v>
      </c>
      <c r="I2217" s="128" t="str">
        <f t="shared" si="94"/>
        <v>#VALUE!</v>
      </c>
      <c r="J2217" s="128" t="str">
        <f t="shared" si="95"/>
        <v>#VALUE!</v>
      </c>
      <c r="K2217" s="128" t="str">
        <f t="shared" si="96"/>
        <v>#VALUE!</v>
      </c>
      <c r="L2217" s="128" t="str">
        <f t="shared" si="97"/>
        <v>#VALUE!</v>
      </c>
      <c r="M2217" s="128" t="str">
        <f t="shared" si="98"/>
        <v>#VALUE!</v>
      </c>
      <c r="N2217" s="128" t="str">
        <f t="shared" si="99"/>
        <v>#VALUE!</v>
      </c>
      <c r="O2217" s="128" t="str">
        <f t="shared" si="100"/>
        <v>#VALUE!</v>
      </c>
      <c r="P2217" s="4" t="str">
        <f t="shared" si="12"/>
        <v>NO RX</v>
      </c>
      <c r="Q2217" s="4" t="b">
        <v>1</v>
      </c>
      <c r="R2217" s="135" t="str">
        <f t="shared" si="54"/>
        <v>HIGH</v>
      </c>
      <c r="S2217" s="3">
        <v>44522.0</v>
      </c>
      <c r="T2217" s="136">
        <f t="shared" si="89"/>
        <v>44551</v>
      </c>
      <c r="U2217" s="4" t="str">
        <f t="shared" si="15"/>
        <v> </v>
      </c>
      <c r="V2217" s="4" t="str">
        <f t="shared" si="16"/>
        <v> </v>
      </c>
      <c r="W2217" s="123"/>
      <c r="X2217" s="123"/>
      <c r="Y2217" s="123"/>
      <c r="Z2217" s="123"/>
      <c r="AA2217" s="123"/>
      <c r="AB2217" s="123"/>
      <c r="AC2217" s="123"/>
      <c r="AD2217" s="123"/>
      <c r="AE2217" s="123"/>
    </row>
    <row r="2218">
      <c r="A2218" s="130">
        <v>16841.0</v>
      </c>
      <c r="B2218" s="131" t="s">
        <v>7101</v>
      </c>
      <c r="C2218" s="131" t="b">
        <v>1</v>
      </c>
      <c r="D2218" s="133">
        <v>44510.0</v>
      </c>
      <c r="E2218" s="134" t="str">
        <f t="shared" si="90"/>
        <v>OPI RX</v>
      </c>
      <c r="F2218" s="128" t="str">
        <f t="shared" si="91"/>
        <v>#VALUE!</v>
      </c>
      <c r="G2218" s="128" t="str">
        <f t="shared" si="92"/>
        <v>#VALUE!</v>
      </c>
      <c r="H2218" s="128" t="str">
        <f t="shared" si="93"/>
        <v>#VALUE!</v>
      </c>
      <c r="I2218" s="128" t="str">
        <f t="shared" si="94"/>
        <v>#VALUE!</v>
      </c>
      <c r="J2218" s="128" t="str">
        <f t="shared" si="95"/>
        <v>#VALUE!</v>
      </c>
      <c r="K2218" s="128" t="str">
        <f t="shared" si="96"/>
        <v>#VALUE!</v>
      </c>
      <c r="L2218" s="128" t="str">
        <f t="shared" si="97"/>
        <v>#VALUE!</v>
      </c>
      <c r="M2218" s="134" t="str">
        <f t="shared" si="98"/>
        <v>OPI RX</v>
      </c>
      <c r="N2218" s="128" t="str">
        <f t="shared" si="99"/>
        <v>#VALUE!</v>
      </c>
      <c r="O2218" s="128" t="str">
        <f t="shared" si="100"/>
        <v>#VALUE!</v>
      </c>
      <c r="P2218" s="135" t="str">
        <f t="shared" si="12"/>
        <v>OPIOIDS</v>
      </c>
      <c r="Q2218" s="4" t="b">
        <v>0</v>
      </c>
      <c r="R2218" s="4" t="str">
        <f t="shared" si="54"/>
        <v>LOW</v>
      </c>
      <c r="S2218" s="3">
        <v>44489.0</v>
      </c>
      <c r="T2218" s="136">
        <f t="shared" si="89"/>
        <v>44510</v>
      </c>
      <c r="U2218" s="4" t="str">
        <f t="shared" si="15"/>
        <v> </v>
      </c>
      <c r="V2218" s="4" t="str">
        <f t="shared" si="16"/>
        <v> </v>
      </c>
      <c r="W2218" s="123"/>
      <c r="X2218" s="123"/>
      <c r="Y2218" s="123"/>
      <c r="Z2218" s="123"/>
      <c r="AA2218" s="123"/>
      <c r="AB2218" s="123"/>
      <c r="AC2218" s="123"/>
      <c r="AD2218" s="123"/>
      <c r="AE2218" s="123"/>
    </row>
    <row r="2219">
      <c r="A2219" s="130">
        <v>16845.0</v>
      </c>
      <c r="B2219" s="131" t="s">
        <v>6664</v>
      </c>
      <c r="C2219" s="131" t="b">
        <v>1</v>
      </c>
      <c r="D2219" s="133">
        <v>44497.0</v>
      </c>
      <c r="E2219" s="128" t="str">
        <f t="shared" si="90"/>
        <v>#VALUE!</v>
      </c>
      <c r="F2219" s="128" t="str">
        <f t="shared" si="91"/>
        <v>#VALUE!</v>
      </c>
      <c r="G2219" s="128" t="str">
        <f t="shared" si="92"/>
        <v>#VALUE!</v>
      </c>
      <c r="H2219" s="128" t="str">
        <f t="shared" si="93"/>
        <v>#VALUE!</v>
      </c>
      <c r="I2219" s="128" t="str">
        <f t="shared" si="94"/>
        <v>#VALUE!</v>
      </c>
      <c r="J2219" s="128" t="str">
        <f t="shared" si="95"/>
        <v>#VALUE!</v>
      </c>
      <c r="K2219" s="128" t="str">
        <f t="shared" si="96"/>
        <v>#VALUE!</v>
      </c>
      <c r="L2219" s="128" t="str">
        <f t="shared" si="97"/>
        <v>#VALUE!</v>
      </c>
      <c r="M2219" s="128" t="str">
        <f t="shared" si="98"/>
        <v>#VALUE!</v>
      </c>
      <c r="N2219" s="128" t="str">
        <f t="shared" si="99"/>
        <v>#VALUE!</v>
      </c>
      <c r="O2219" s="128" t="str">
        <f t="shared" si="100"/>
        <v>#VALUE!</v>
      </c>
      <c r="P2219" s="4" t="str">
        <f t="shared" si="12"/>
        <v>NO RX</v>
      </c>
      <c r="Q2219" s="2" t="b">
        <v>0</v>
      </c>
      <c r="R2219" s="4" t="str">
        <f t="shared" si="54"/>
        <v>LOW</v>
      </c>
      <c r="S2219" s="3">
        <v>44482.0</v>
      </c>
      <c r="T2219" s="136">
        <f t="shared" si="89"/>
        <v>44497</v>
      </c>
      <c r="U2219" s="4" t="str">
        <f t="shared" si="15"/>
        <v> </v>
      </c>
      <c r="V2219" s="4" t="str">
        <f t="shared" si="16"/>
        <v> </v>
      </c>
      <c r="W2219" s="123"/>
      <c r="X2219" s="123"/>
      <c r="Y2219" s="123"/>
      <c r="Z2219" s="123"/>
      <c r="AA2219" s="123"/>
      <c r="AB2219" s="123"/>
      <c r="AC2219" s="123"/>
      <c r="AD2219" s="123"/>
      <c r="AE2219" s="123"/>
    </row>
    <row r="2220">
      <c r="A2220" s="130">
        <v>16851.0</v>
      </c>
      <c r="B2220" s="131" t="s">
        <v>6780</v>
      </c>
      <c r="C2220" s="141" t="b">
        <v>1</v>
      </c>
      <c r="D2220" s="133">
        <v>44466.0</v>
      </c>
      <c r="E2220" s="128" t="str">
        <f t="shared" si="90"/>
        <v>#VALUE!</v>
      </c>
      <c r="F2220" s="128" t="str">
        <f t="shared" si="91"/>
        <v>#VALUE!</v>
      </c>
      <c r="G2220" s="128" t="str">
        <f t="shared" si="92"/>
        <v>#VALUE!</v>
      </c>
      <c r="H2220" s="128" t="str">
        <f t="shared" si="93"/>
        <v>#VALUE!</v>
      </c>
      <c r="I2220" s="128" t="str">
        <f t="shared" si="94"/>
        <v>#VALUE!</v>
      </c>
      <c r="J2220" s="128" t="str">
        <f t="shared" si="95"/>
        <v>#VALUE!</v>
      </c>
      <c r="K2220" s="128" t="str">
        <f t="shared" si="96"/>
        <v>#VALUE!</v>
      </c>
      <c r="L2220" s="128" t="str">
        <f t="shared" si="97"/>
        <v>#VALUE!</v>
      </c>
      <c r="M2220" s="128" t="str">
        <f t="shared" si="98"/>
        <v>#VALUE!</v>
      </c>
      <c r="N2220" s="128" t="str">
        <f t="shared" si="99"/>
        <v>#VALUE!</v>
      </c>
      <c r="O2220" s="128" t="str">
        <f t="shared" si="100"/>
        <v>#VALUE!</v>
      </c>
      <c r="P2220" s="4" t="str">
        <f t="shared" si="12"/>
        <v>NO RX</v>
      </c>
      <c r="Q2220" s="4" t="b">
        <v>1</v>
      </c>
      <c r="R2220" s="135" t="str">
        <f t="shared" si="54"/>
        <v>HIGH</v>
      </c>
      <c r="S2220" s="3"/>
      <c r="T2220" s="136">
        <f t="shared" si="89"/>
        <v>44466</v>
      </c>
      <c r="U2220" s="4" t="str">
        <f t="shared" si="15"/>
        <v>DUE COMM</v>
      </c>
      <c r="V2220" s="4" t="str">
        <f t="shared" si="16"/>
        <v> </v>
      </c>
      <c r="W2220" s="123"/>
      <c r="X2220" s="123"/>
      <c r="Y2220" s="123"/>
      <c r="Z2220" s="123"/>
      <c r="AA2220" s="123"/>
      <c r="AB2220" s="123"/>
      <c r="AC2220" s="123"/>
      <c r="AD2220" s="123"/>
      <c r="AE2220" s="123"/>
    </row>
    <row r="2221">
      <c r="A2221" s="130">
        <v>16855.0</v>
      </c>
      <c r="B2221" s="131" t="s">
        <v>7102</v>
      </c>
      <c r="C2221" s="131" t="b">
        <v>1</v>
      </c>
      <c r="D2221" s="133">
        <v>44519.0</v>
      </c>
      <c r="E2221" s="128" t="str">
        <f t="shared" si="90"/>
        <v>#VALUE!</v>
      </c>
      <c r="F2221" s="128" t="str">
        <f t="shared" si="91"/>
        <v>#VALUE!</v>
      </c>
      <c r="G2221" s="128" t="str">
        <f t="shared" si="92"/>
        <v>#VALUE!</v>
      </c>
      <c r="H2221" s="128" t="str">
        <f t="shared" si="93"/>
        <v>#VALUE!</v>
      </c>
      <c r="I2221" s="128" t="str">
        <f t="shared" si="94"/>
        <v>#VALUE!</v>
      </c>
      <c r="J2221" s="128" t="str">
        <f t="shared" si="95"/>
        <v>#VALUE!</v>
      </c>
      <c r="K2221" s="128" t="str">
        <f t="shared" si="96"/>
        <v>#VALUE!</v>
      </c>
      <c r="L2221" s="128" t="str">
        <f t="shared" si="97"/>
        <v>#VALUE!</v>
      </c>
      <c r="M2221" s="128" t="str">
        <f t="shared" si="98"/>
        <v>#VALUE!</v>
      </c>
      <c r="N2221" s="128" t="str">
        <f t="shared" si="99"/>
        <v>#VALUE!</v>
      </c>
      <c r="O2221" s="128" t="str">
        <f t="shared" si="100"/>
        <v>#VALUE!</v>
      </c>
      <c r="P2221" s="4" t="str">
        <f t="shared" si="12"/>
        <v>NO RX</v>
      </c>
      <c r="Q2221" s="4" t="b">
        <v>0</v>
      </c>
      <c r="R2221" s="4" t="str">
        <f t="shared" si="54"/>
        <v>LOW</v>
      </c>
      <c r="S2221" s="3">
        <v>44494.0</v>
      </c>
      <c r="T2221" s="136">
        <f t="shared" si="89"/>
        <v>44519</v>
      </c>
      <c r="U2221" s="4" t="str">
        <f t="shared" si="15"/>
        <v> </v>
      </c>
      <c r="V2221" s="4" t="str">
        <f t="shared" si="16"/>
        <v> </v>
      </c>
      <c r="W2221" s="123"/>
      <c r="X2221" s="123"/>
      <c r="Y2221" s="123"/>
      <c r="Z2221" s="123"/>
      <c r="AA2221" s="123"/>
      <c r="AB2221" s="123"/>
      <c r="AC2221" s="123"/>
      <c r="AD2221" s="123"/>
      <c r="AE2221" s="123"/>
    </row>
    <row r="2222">
      <c r="A2222" s="130">
        <v>16856.0</v>
      </c>
      <c r="B2222" s="134" t="s">
        <v>6500</v>
      </c>
      <c r="C2222" s="131" t="b">
        <v>1</v>
      </c>
      <c r="D2222" s="133">
        <v>44502.0</v>
      </c>
      <c r="E2222" s="128" t="str">
        <f t="shared" si="90"/>
        <v>#VALUE!</v>
      </c>
      <c r="F2222" s="128" t="str">
        <f t="shared" si="91"/>
        <v>#VALUE!</v>
      </c>
      <c r="G2222" s="128" t="str">
        <f t="shared" si="92"/>
        <v>#VALUE!</v>
      </c>
      <c r="H2222" s="128" t="str">
        <f t="shared" si="93"/>
        <v>#VALUE!</v>
      </c>
      <c r="I2222" s="128" t="str">
        <f t="shared" si="94"/>
        <v>#VALUE!</v>
      </c>
      <c r="J2222" s="128" t="str">
        <f t="shared" si="95"/>
        <v>#VALUE!</v>
      </c>
      <c r="K2222" s="128" t="str">
        <f t="shared" si="96"/>
        <v>#VALUE!</v>
      </c>
      <c r="L2222" s="128" t="str">
        <f t="shared" si="97"/>
        <v>#VALUE!</v>
      </c>
      <c r="M2222" s="134" t="str">
        <f t="shared" si="98"/>
        <v>OPI RX</v>
      </c>
      <c r="N2222" s="128" t="str">
        <f t="shared" si="99"/>
        <v>#VALUE!</v>
      </c>
      <c r="O2222" s="128" t="str">
        <f t="shared" si="100"/>
        <v>#VALUE!</v>
      </c>
      <c r="P2222" s="135" t="str">
        <f t="shared" si="12"/>
        <v>OPIOIDS</v>
      </c>
      <c r="Q2222" s="2" t="b">
        <v>0</v>
      </c>
      <c r="R2222" s="4" t="str">
        <f t="shared" si="54"/>
        <v>LOW</v>
      </c>
      <c r="S2222" s="3">
        <v>44487.0</v>
      </c>
      <c r="T2222" s="136">
        <f t="shared" si="89"/>
        <v>44502</v>
      </c>
      <c r="U2222" s="4" t="str">
        <f t="shared" si="15"/>
        <v> </v>
      </c>
      <c r="V2222" s="4" t="str">
        <f t="shared" si="16"/>
        <v> </v>
      </c>
      <c r="W2222" s="123"/>
      <c r="X2222" s="123"/>
      <c r="Y2222" s="123"/>
      <c r="Z2222" s="123"/>
      <c r="AA2222" s="123"/>
      <c r="AB2222" s="123"/>
      <c r="AC2222" s="123"/>
      <c r="AD2222" s="123"/>
      <c r="AE2222" s="123"/>
    </row>
    <row r="2223">
      <c r="A2223" s="130">
        <v>16861.0</v>
      </c>
      <c r="B2223" s="131" t="s">
        <v>7103</v>
      </c>
      <c r="C2223" s="131" t="b">
        <v>1</v>
      </c>
      <c r="D2223" s="133">
        <v>44502.0</v>
      </c>
      <c r="E2223" s="128" t="str">
        <f t="shared" si="90"/>
        <v>#VALUE!</v>
      </c>
      <c r="F2223" s="128" t="str">
        <f t="shared" si="91"/>
        <v>#VALUE!</v>
      </c>
      <c r="G2223" s="128" t="str">
        <f t="shared" si="92"/>
        <v>#VALUE!</v>
      </c>
      <c r="H2223" s="128" t="str">
        <f t="shared" si="93"/>
        <v>#VALUE!</v>
      </c>
      <c r="I2223" s="128" t="str">
        <f t="shared" si="94"/>
        <v>#VALUE!</v>
      </c>
      <c r="J2223" s="128" t="str">
        <f t="shared" si="95"/>
        <v>#VALUE!</v>
      </c>
      <c r="K2223" s="128" t="str">
        <f t="shared" si="96"/>
        <v>#VALUE!</v>
      </c>
      <c r="L2223" s="128" t="str">
        <f t="shared" si="97"/>
        <v>#VALUE!</v>
      </c>
      <c r="M2223" s="128" t="str">
        <f t="shared" si="98"/>
        <v>#VALUE!</v>
      </c>
      <c r="N2223" s="128" t="str">
        <f t="shared" si="99"/>
        <v>#VALUE!</v>
      </c>
      <c r="O2223" s="128" t="str">
        <f t="shared" si="100"/>
        <v>#VALUE!</v>
      </c>
      <c r="P2223" s="4" t="str">
        <f t="shared" si="12"/>
        <v>NO RX</v>
      </c>
      <c r="Q2223" s="4" t="b">
        <v>1</v>
      </c>
      <c r="R2223" s="135" t="str">
        <f t="shared" si="54"/>
        <v>HIGH</v>
      </c>
      <c r="S2223" s="3">
        <v>44483.0</v>
      </c>
      <c r="T2223" s="136">
        <f t="shared" si="89"/>
        <v>44502</v>
      </c>
      <c r="U2223" s="4" t="str">
        <f t="shared" si="15"/>
        <v> </v>
      </c>
      <c r="V2223" s="4" t="str">
        <f t="shared" si="16"/>
        <v> </v>
      </c>
      <c r="W2223" s="123"/>
      <c r="X2223" s="123"/>
      <c r="Y2223" s="123"/>
      <c r="Z2223" s="123"/>
      <c r="AA2223" s="123"/>
      <c r="AB2223" s="123"/>
      <c r="AC2223" s="123"/>
      <c r="AD2223" s="123"/>
      <c r="AE2223" s="123"/>
    </row>
    <row r="2224">
      <c r="A2224" s="130">
        <v>16863.0</v>
      </c>
      <c r="B2224" s="134" t="s">
        <v>6461</v>
      </c>
      <c r="C2224" s="131" t="b">
        <v>1</v>
      </c>
      <c r="D2224" s="133">
        <v>44503.0</v>
      </c>
      <c r="E2224" s="128" t="str">
        <f t="shared" si="90"/>
        <v>#VALUE!</v>
      </c>
      <c r="F2224" s="128" t="str">
        <f t="shared" si="91"/>
        <v>#VALUE!</v>
      </c>
      <c r="G2224" s="128" t="str">
        <f t="shared" si="92"/>
        <v>#VALUE!</v>
      </c>
      <c r="H2224" s="128" t="str">
        <f t="shared" si="93"/>
        <v>#VALUE!</v>
      </c>
      <c r="I2224" s="128" t="str">
        <f t="shared" si="94"/>
        <v>#VALUE!</v>
      </c>
      <c r="J2224" s="128" t="str">
        <f t="shared" si="95"/>
        <v>#VALUE!</v>
      </c>
      <c r="K2224" s="128" t="str">
        <f t="shared" si="96"/>
        <v>#VALUE!</v>
      </c>
      <c r="L2224" s="128" t="str">
        <f t="shared" si="97"/>
        <v>#VALUE!</v>
      </c>
      <c r="M2224" s="128" t="str">
        <f t="shared" si="98"/>
        <v>#VALUE!</v>
      </c>
      <c r="N2224" s="128" t="str">
        <f t="shared" si="99"/>
        <v>#VALUE!</v>
      </c>
      <c r="O2224" s="128" t="str">
        <f t="shared" si="100"/>
        <v>#VALUE!</v>
      </c>
      <c r="P2224" s="4" t="str">
        <f t="shared" si="12"/>
        <v>NO RX</v>
      </c>
      <c r="Q2224" s="2" t="b">
        <v>0</v>
      </c>
      <c r="R2224" s="4" t="str">
        <f t="shared" si="54"/>
        <v>LOW</v>
      </c>
      <c r="S2224" s="3">
        <v>44488.0</v>
      </c>
      <c r="T2224" s="136">
        <f t="shared" si="89"/>
        <v>44503</v>
      </c>
      <c r="U2224" s="4" t="str">
        <f t="shared" si="15"/>
        <v> </v>
      </c>
      <c r="V2224" s="4" t="str">
        <f t="shared" si="16"/>
        <v> </v>
      </c>
      <c r="W2224" s="123"/>
      <c r="X2224" s="123"/>
      <c r="Y2224" s="123"/>
      <c r="Z2224" s="123"/>
      <c r="AA2224" s="123"/>
      <c r="AB2224" s="123"/>
      <c r="AC2224" s="123"/>
      <c r="AD2224" s="123"/>
      <c r="AE2224" s="123"/>
    </row>
    <row r="2225">
      <c r="A2225" s="130">
        <v>16875.0</v>
      </c>
      <c r="B2225" s="131" t="s">
        <v>6862</v>
      </c>
      <c r="C2225" s="131" t="b">
        <v>1</v>
      </c>
      <c r="D2225" s="133">
        <v>44469.0</v>
      </c>
      <c r="E2225" s="128" t="str">
        <f t="shared" si="90"/>
        <v>#VALUE!</v>
      </c>
      <c r="F2225" s="128" t="str">
        <f t="shared" si="91"/>
        <v>#VALUE!</v>
      </c>
      <c r="G2225" s="128" t="str">
        <f t="shared" si="92"/>
        <v>#VALUE!</v>
      </c>
      <c r="H2225" s="128" t="str">
        <f t="shared" si="93"/>
        <v>#VALUE!</v>
      </c>
      <c r="I2225" s="128" t="str">
        <f t="shared" si="94"/>
        <v>#VALUE!</v>
      </c>
      <c r="J2225" s="128" t="str">
        <f t="shared" si="95"/>
        <v>#VALUE!</v>
      </c>
      <c r="K2225" s="128" t="str">
        <f t="shared" si="96"/>
        <v>#VALUE!</v>
      </c>
      <c r="L2225" s="128" t="str">
        <f t="shared" si="97"/>
        <v>#VALUE!</v>
      </c>
      <c r="M2225" s="134" t="str">
        <f t="shared" si="98"/>
        <v>OPI RX</v>
      </c>
      <c r="N2225" s="128" t="str">
        <f t="shared" si="99"/>
        <v>#VALUE!</v>
      </c>
      <c r="O2225" s="128" t="str">
        <f t="shared" si="100"/>
        <v>#VALUE!</v>
      </c>
      <c r="P2225" s="135" t="str">
        <f t="shared" si="12"/>
        <v>OPIOIDS</v>
      </c>
      <c r="Q2225" s="4" t="b">
        <v>1</v>
      </c>
      <c r="R2225" s="135" t="str">
        <f t="shared" si="54"/>
        <v>HIGH</v>
      </c>
      <c r="S2225" s="3">
        <v>44454.0</v>
      </c>
      <c r="T2225" s="136">
        <f t="shared" si="89"/>
        <v>44469</v>
      </c>
      <c r="U2225" s="4" t="str">
        <f t="shared" si="15"/>
        <v> </v>
      </c>
      <c r="V2225" s="4" t="str">
        <f t="shared" si="16"/>
        <v> </v>
      </c>
      <c r="W2225" s="123"/>
      <c r="X2225" s="123"/>
      <c r="Y2225" s="123"/>
      <c r="Z2225" s="123"/>
      <c r="AA2225" s="123"/>
      <c r="AB2225" s="123"/>
      <c r="AC2225" s="123"/>
      <c r="AD2225" s="123"/>
      <c r="AE2225" s="123"/>
    </row>
    <row r="2226">
      <c r="A2226" s="130">
        <v>16882.0</v>
      </c>
      <c r="B2226" s="131" t="s">
        <v>6461</v>
      </c>
      <c r="C2226" s="131" t="b">
        <v>1</v>
      </c>
      <c r="D2226" s="133">
        <v>44475.0</v>
      </c>
      <c r="E2226" s="128" t="str">
        <f t="shared" si="90"/>
        <v>#VALUE!</v>
      </c>
      <c r="F2226" s="128" t="str">
        <f t="shared" si="91"/>
        <v>#VALUE!</v>
      </c>
      <c r="G2226" s="128" t="str">
        <f t="shared" si="92"/>
        <v>#VALUE!</v>
      </c>
      <c r="H2226" s="128" t="str">
        <f t="shared" si="93"/>
        <v>#VALUE!</v>
      </c>
      <c r="I2226" s="128" t="str">
        <f t="shared" si="94"/>
        <v>#VALUE!</v>
      </c>
      <c r="J2226" s="128" t="str">
        <f t="shared" si="95"/>
        <v>#VALUE!</v>
      </c>
      <c r="K2226" s="128" t="str">
        <f t="shared" si="96"/>
        <v>#VALUE!</v>
      </c>
      <c r="L2226" s="128" t="str">
        <f t="shared" si="97"/>
        <v>#VALUE!</v>
      </c>
      <c r="M2226" s="128" t="str">
        <f t="shared" si="98"/>
        <v>#VALUE!</v>
      </c>
      <c r="N2226" s="128" t="str">
        <f t="shared" si="99"/>
        <v>#VALUE!</v>
      </c>
      <c r="O2226" s="128" t="str">
        <f t="shared" si="100"/>
        <v>#VALUE!</v>
      </c>
      <c r="P2226" s="4" t="str">
        <f t="shared" si="12"/>
        <v>NO RX</v>
      </c>
      <c r="Q2226" s="2" t="b">
        <v>0</v>
      </c>
      <c r="R2226" s="4" t="str">
        <f t="shared" si="54"/>
        <v>LOW</v>
      </c>
      <c r="S2226" s="3">
        <v>44459.0</v>
      </c>
      <c r="T2226" s="136">
        <f t="shared" si="89"/>
        <v>44475</v>
      </c>
      <c r="U2226" s="4" t="str">
        <f t="shared" si="15"/>
        <v> </v>
      </c>
      <c r="V2226" s="4" t="str">
        <f t="shared" si="16"/>
        <v> </v>
      </c>
      <c r="W2226" s="123"/>
      <c r="X2226" s="123"/>
      <c r="Y2226" s="123"/>
      <c r="Z2226" s="123"/>
      <c r="AA2226" s="123"/>
      <c r="AB2226" s="123"/>
      <c r="AC2226" s="123"/>
      <c r="AD2226" s="123"/>
      <c r="AE2226" s="123"/>
    </row>
    <row r="2227">
      <c r="A2227" s="130">
        <v>16887.0</v>
      </c>
      <c r="B2227" s="131" t="s">
        <v>6461</v>
      </c>
      <c r="C2227" s="131" t="b">
        <v>1</v>
      </c>
      <c r="D2227" s="133">
        <v>44519.0</v>
      </c>
      <c r="E2227" s="128" t="str">
        <f t="shared" si="90"/>
        <v>#VALUE!</v>
      </c>
      <c r="F2227" s="128" t="str">
        <f t="shared" si="91"/>
        <v>#VALUE!</v>
      </c>
      <c r="G2227" s="128" t="str">
        <f t="shared" si="92"/>
        <v>#VALUE!</v>
      </c>
      <c r="H2227" s="128" t="str">
        <f t="shared" si="93"/>
        <v>#VALUE!</v>
      </c>
      <c r="I2227" s="128" t="str">
        <f t="shared" si="94"/>
        <v>#VALUE!</v>
      </c>
      <c r="J2227" s="128" t="str">
        <f t="shared" si="95"/>
        <v>#VALUE!</v>
      </c>
      <c r="K2227" s="128" t="str">
        <f t="shared" si="96"/>
        <v>#VALUE!</v>
      </c>
      <c r="L2227" s="128" t="str">
        <f t="shared" si="97"/>
        <v>#VALUE!</v>
      </c>
      <c r="M2227" s="128" t="str">
        <f t="shared" si="98"/>
        <v>#VALUE!</v>
      </c>
      <c r="N2227" s="128" t="str">
        <f t="shared" si="99"/>
        <v>#VALUE!</v>
      </c>
      <c r="O2227" s="128" t="str">
        <f t="shared" si="100"/>
        <v>#VALUE!</v>
      </c>
      <c r="P2227" s="4" t="str">
        <f t="shared" si="12"/>
        <v>NO RX</v>
      </c>
      <c r="Q2227" s="4" t="b">
        <v>0</v>
      </c>
      <c r="R2227" s="4" t="str">
        <f t="shared" si="54"/>
        <v>LOW</v>
      </c>
      <c r="S2227" s="3">
        <v>44494.0</v>
      </c>
      <c r="T2227" s="136">
        <f t="shared" si="89"/>
        <v>44519</v>
      </c>
      <c r="U2227" s="4" t="str">
        <f t="shared" si="15"/>
        <v> </v>
      </c>
      <c r="V2227" s="4" t="str">
        <f t="shared" si="16"/>
        <v> </v>
      </c>
      <c r="W2227" s="123"/>
      <c r="X2227" s="123"/>
      <c r="Y2227" s="123"/>
      <c r="Z2227" s="123"/>
      <c r="AA2227" s="123"/>
      <c r="AB2227" s="123"/>
      <c r="AC2227" s="123"/>
      <c r="AD2227" s="123"/>
      <c r="AE2227" s="123"/>
    </row>
    <row r="2228">
      <c r="A2228" s="130">
        <v>16891.0</v>
      </c>
      <c r="B2228" s="131" t="s">
        <v>6476</v>
      </c>
      <c r="C2228" s="131" t="b">
        <v>1</v>
      </c>
      <c r="D2228" s="133">
        <v>44529.0</v>
      </c>
      <c r="E2228" s="128" t="str">
        <f t="shared" si="90"/>
        <v>#VALUE!</v>
      </c>
      <c r="F2228" s="128" t="str">
        <f t="shared" si="91"/>
        <v>#VALUE!</v>
      </c>
      <c r="G2228" s="134" t="str">
        <f t="shared" si="92"/>
        <v>OPI RX</v>
      </c>
      <c r="H2228" s="128" t="str">
        <f t="shared" si="93"/>
        <v>#VALUE!</v>
      </c>
      <c r="I2228" s="128" t="str">
        <f t="shared" si="94"/>
        <v>#VALUE!</v>
      </c>
      <c r="J2228" s="128" t="str">
        <f t="shared" si="95"/>
        <v>#VALUE!</v>
      </c>
      <c r="K2228" s="128" t="str">
        <f t="shared" si="96"/>
        <v>#VALUE!</v>
      </c>
      <c r="L2228" s="128" t="str">
        <f t="shared" si="97"/>
        <v>#VALUE!</v>
      </c>
      <c r="M2228" s="128" t="str">
        <f t="shared" si="98"/>
        <v>#VALUE!</v>
      </c>
      <c r="N2228" s="128" t="str">
        <f t="shared" si="99"/>
        <v>#VALUE!</v>
      </c>
      <c r="O2228" s="128" t="str">
        <f t="shared" si="100"/>
        <v>#VALUE!</v>
      </c>
      <c r="P2228" s="135" t="str">
        <f t="shared" si="12"/>
        <v>OPIOIDS</v>
      </c>
      <c r="Q2228" s="2" t="b">
        <v>0</v>
      </c>
      <c r="R2228" s="4" t="str">
        <f t="shared" si="54"/>
        <v>LOW</v>
      </c>
      <c r="S2228" s="3">
        <v>44495.0</v>
      </c>
      <c r="T2228" s="136">
        <f t="shared" si="89"/>
        <v>44529</v>
      </c>
      <c r="U2228" s="4" t="str">
        <f t="shared" si="15"/>
        <v> </v>
      </c>
      <c r="V2228" s="4" t="str">
        <f t="shared" si="16"/>
        <v> </v>
      </c>
      <c r="W2228" s="123"/>
      <c r="X2228" s="123"/>
      <c r="Y2228" s="123"/>
      <c r="Z2228" s="123"/>
      <c r="AA2228" s="123"/>
      <c r="AB2228" s="123"/>
      <c r="AC2228" s="123"/>
      <c r="AD2228" s="123"/>
      <c r="AE2228" s="123"/>
    </row>
    <row r="2229">
      <c r="A2229" s="130">
        <v>16894.0</v>
      </c>
      <c r="B2229" s="134" t="s">
        <v>6604</v>
      </c>
      <c r="C2229" s="131" t="b">
        <v>1</v>
      </c>
      <c r="D2229" s="133">
        <v>44519.0</v>
      </c>
      <c r="E2229" s="128" t="str">
        <f t="shared" si="90"/>
        <v>#VALUE!</v>
      </c>
      <c r="F2229" s="134" t="str">
        <f t="shared" si="91"/>
        <v>OPI RX</v>
      </c>
      <c r="G2229" s="128" t="str">
        <f t="shared" si="92"/>
        <v>#VALUE!</v>
      </c>
      <c r="H2229" s="128" t="str">
        <f t="shared" si="93"/>
        <v>#VALUE!</v>
      </c>
      <c r="I2229" s="128" t="str">
        <f t="shared" si="94"/>
        <v>#VALUE!</v>
      </c>
      <c r="J2229" s="128" t="str">
        <f t="shared" si="95"/>
        <v>#VALUE!</v>
      </c>
      <c r="K2229" s="128" t="str">
        <f t="shared" si="96"/>
        <v>#VALUE!</v>
      </c>
      <c r="L2229" s="128" t="str">
        <f t="shared" si="97"/>
        <v>#VALUE!</v>
      </c>
      <c r="M2229" s="128" t="str">
        <f t="shared" si="98"/>
        <v>#VALUE!</v>
      </c>
      <c r="N2229" s="128" t="str">
        <f t="shared" si="99"/>
        <v>#VALUE!</v>
      </c>
      <c r="O2229" s="128" t="str">
        <f t="shared" si="100"/>
        <v>#VALUE!</v>
      </c>
      <c r="P2229" s="135" t="str">
        <f t="shared" si="12"/>
        <v>OPIOIDS</v>
      </c>
      <c r="Q2229" s="4" t="b">
        <v>1</v>
      </c>
      <c r="R2229" s="135" t="str">
        <f t="shared" si="54"/>
        <v>HIGH</v>
      </c>
      <c r="S2229" s="3">
        <v>44494.0</v>
      </c>
      <c r="T2229" s="136">
        <f t="shared" si="89"/>
        <v>44519</v>
      </c>
      <c r="U2229" s="4" t="str">
        <f t="shared" si="15"/>
        <v> </v>
      </c>
      <c r="V2229" s="4" t="str">
        <f t="shared" si="16"/>
        <v> </v>
      </c>
      <c r="W2229" s="123"/>
      <c r="X2229" s="123"/>
      <c r="Y2229" s="123"/>
      <c r="Z2229" s="123"/>
      <c r="AA2229" s="123"/>
      <c r="AB2229" s="123"/>
      <c r="AC2229" s="123"/>
      <c r="AD2229" s="123"/>
      <c r="AE2229" s="123"/>
    </row>
    <row r="2230">
      <c r="A2230" s="130">
        <v>16896.0</v>
      </c>
      <c r="B2230" s="131" t="s">
        <v>6463</v>
      </c>
      <c r="C2230" s="131" t="b">
        <v>1</v>
      </c>
      <c r="D2230" s="133">
        <v>44503.0</v>
      </c>
      <c r="E2230" s="128" t="str">
        <f t="shared" si="90"/>
        <v>#VALUE!</v>
      </c>
      <c r="F2230" s="134" t="str">
        <f t="shared" si="91"/>
        <v>OPI RX</v>
      </c>
      <c r="G2230" s="128" t="str">
        <f t="shared" si="92"/>
        <v>#VALUE!</v>
      </c>
      <c r="H2230" s="128" t="str">
        <f t="shared" si="93"/>
        <v>#VALUE!</v>
      </c>
      <c r="I2230" s="128" t="str">
        <f t="shared" si="94"/>
        <v>#VALUE!</v>
      </c>
      <c r="J2230" s="128" t="str">
        <f t="shared" si="95"/>
        <v>#VALUE!</v>
      </c>
      <c r="K2230" s="128" t="str">
        <f t="shared" si="96"/>
        <v>#VALUE!</v>
      </c>
      <c r="L2230" s="128" t="str">
        <f t="shared" si="97"/>
        <v>#VALUE!</v>
      </c>
      <c r="M2230" s="128" t="str">
        <f t="shared" si="98"/>
        <v>#VALUE!</v>
      </c>
      <c r="N2230" s="128" t="str">
        <f t="shared" si="99"/>
        <v>#VALUE!</v>
      </c>
      <c r="O2230" s="128" t="str">
        <f t="shared" si="100"/>
        <v>#VALUE!</v>
      </c>
      <c r="P2230" s="135" t="str">
        <f t="shared" si="12"/>
        <v>OPIOIDS</v>
      </c>
      <c r="Q2230" s="4" t="b">
        <v>0</v>
      </c>
      <c r="R2230" s="4" t="str">
        <f t="shared" si="54"/>
        <v>LOW</v>
      </c>
      <c r="S2230" s="3">
        <v>44488.0</v>
      </c>
      <c r="T2230" s="136">
        <f t="shared" si="89"/>
        <v>44503</v>
      </c>
      <c r="U2230" s="4" t="str">
        <f t="shared" si="15"/>
        <v> </v>
      </c>
      <c r="V2230" s="4" t="str">
        <f t="shared" si="16"/>
        <v> </v>
      </c>
      <c r="W2230" s="123"/>
      <c r="X2230" s="123"/>
      <c r="Y2230" s="123"/>
      <c r="Z2230" s="123"/>
      <c r="AA2230" s="123"/>
      <c r="AB2230" s="123"/>
      <c r="AC2230" s="123"/>
      <c r="AD2230" s="123"/>
      <c r="AE2230" s="123"/>
    </row>
    <row r="2231">
      <c r="A2231" s="130">
        <v>16899.0</v>
      </c>
      <c r="B2231" s="131" t="s">
        <v>6461</v>
      </c>
      <c r="C2231" s="141" t="b">
        <v>1</v>
      </c>
      <c r="D2231" s="133">
        <v>44529.0</v>
      </c>
      <c r="E2231" s="128" t="str">
        <f t="shared" si="90"/>
        <v>#VALUE!</v>
      </c>
      <c r="F2231" s="128" t="str">
        <f t="shared" si="91"/>
        <v>#VALUE!</v>
      </c>
      <c r="G2231" s="128" t="str">
        <f t="shared" si="92"/>
        <v>#VALUE!</v>
      </c>
      <c r="H2231" s="128" t="str">
        <f t="shared" si="93"/>
        <v>#VALUE!</v>
      </c>
      <c r="I2231" s="128" t="str">
        <f t="shared" si="94"/>
        <v>#VALUE!</v>
      </c>
      <c r="J2231" s="128" t="str">
        <f t="shared" si="95"/>
        <v>#VALUE!</v>
      </c>
      <c r="K2231" s="128" t="str">
        <f t="shared" si="96"/>
        <v>#VALUE!</v>
      </c>
      <c r="L2231" s="128" t="str">
        <f t="shared" si="97"/>
        <v>#VALUE!</v>
      </c>
      <c r="M2231" s="128" t="str">
        <f t="shared" si="98"/>
        <v>#VALUE!</v>
      </c>
      <c r="N2231" s="128" t="str">
        <f t="shared" si="99"/>
        <v>#VALUE!</v>
      </c>
      <c r="O2231" s="128" t="str">
        <f t="shared" si="100"/>
        <v>#VALUE!</v>
      </c>
      <c r="P2231" s="4" t="str">
        <f t="shared" si="12"/>
        <v>NO RX</v>
      </c>
      <c r="Q2231" s="4" t="b">
        <v>0</v>
      </c>
      <c r="R2231" s="4" t="str">
        <f t="shared" si="54"/>
        <v>LOW</v>
      </c>
      <c r="S2231" s="3">
        <v>44495.0</v>
      </c>
      <c r="T2231" s="136">
        <f t="shared" si="89"/>
        <v>44529</v>
      </c>
      <c r="U2231" s="4" t="str">
        <f t="shared" si="15"/>
        <v> </v>
      </c>
      <c r="V2231" s="4" t="str">
        <f t="shared" si="16"/>
        <v> </v>
      </c>
      <c r="W2231" s="123"/>
      <c r="X2231" s="123"/>
      <c r="Y2231" s="123"/>
      <c r="Z2231" s="123"/>
      <c r="AA2231" s="123"/>
      <c r="AB2231" s="123"/>
      <c r="AC2231" s="123"/>
      <c r="AD2231" s="123"/>
      <c r="AE2231" s="123"/>
    </row>
    <row r="2232">
      <c r="A2232" s="130">
        <v>16907.0</v>
      </c>
      <c r="B2232" s="134" t="s">
        <v>6483</v>
      </c>
      <c r="C2232" s="141" t="b">
        <v>1</v>
      </c>
      <c r="D2232" s="133">
        <v>44529.0</v>
      </c>
      <c r="E2232" s="128" t="str">
        <f t="shared" si="90"/>
        <v>#VALUE!</v>
      </c>
      <c r="F2232" s="128" t="str">
        <f t="shared" si="91"/>
        <v>#VALUE!</v>
      </c>
      <c r="G2232" s="128" t="str">
        <f t="shared" si="92"/>
        <v>#VALUE!</v>
      </c>
      <c r="H2232" s="128" t="str">
        <f t="shared" si="93"/>
        <v>#VALUE!</v>
      </c>
      <c r="I2232" s="128" t="str">
        <f t="shared" si="94"/>
        <v>#VALUE!</v>
      </c>
      <c r="J2232" s="128" t="str">
        <f t="shared" si="95"/>
        <v>#VALUE!</v>
      </c>
      <c r="K2232" s="128" t="str">
        <f t="shared" si="96"/>
        <v>#VALUE!</v>
      </c>
      <c r="L2232" s="128" t="str">
        <f t="shared" si="97"/>
        <v>#VALUE!</v>
      </c>
      <c r="M2232" s="128" t="str">
        <f t="shared" si="98"/>
        <v>#VALUE!</v>
      </c>
      <c r="N2232" s="128" t="str">
        <f t="shared" si="99"/>
        <v>#VALUE!</v>
      </c>
      <c r="O2232" s="128" t="str">
        <f t="shared" si="100"/>
        <v>#VALUE!</v>
      </c>
      <c r="P2232" s="4" t="str">
        <f t="shared" si="12"/>
        <v>NO RX</v>
      </c>
      <c r="Q2232" s="4" t="b">
        <v>0</v>
      </c>
      <c r="R2232" s="4" t="str">
        <f t="shared" si="54"/>
        <v>LOW</v>
      </c>
      <c r="S2232" s="3">
        <v>44495.0</v>
      </c>
      <c r="T2232" s="136">
        <f t="shared" si="89"/>
        <v>44529</v>
      </c>
      <c r="U2232" s="4" t="str">
        <f t="shared" si="15"/>
        <v> </v>
      </c>
      <c r="V2232" s="4" t="str">
        <f t="shared" si="16"/>
        <v> </v>
      </c>
      <c r="W2232" s="123"/>
      <c r="X2232" s="123"/>
      <c r="Y2232" s="123"/>
      <c r="Z2232" s="123"/>
      <c r="AA2232" s="123"/>
      <c r="AB2232" s="123"/>
      <c r="AC2232" s="123"/>
      <c r="AD2232" s="123"/>
      <c r="AE2232" s="123"/>
    </row>
    <row r="2233">
      <c r="A2233" s="130">
        <v>16908.0</v>
      </c>
      <c r="B2233" s="131" t="s">
        <v>6461</v>
      </c>
      <c r="C2233" s="141" t="b">
        <v>1</v>
      </c>
      <c r="D2233" s="133">
        <v>44531.0</v>
      </c>
      <c r="E2233" s="128" t="str">
        <f t="shared" si="90"/>
        <v>#VALUE!</v>
      </c>
      <c r="F2233" s="128" t="str">
        <f t="shared" si="91"/>
        <v>#VALUE!</v>
      </c>
      <c r="G2233" s="128" t="str">
        <f t="shared" si="92"/>
        <v>#VALUE!</v>
      </c>
      <c r="H2233" s="128" t="str">
        <f t="shared" si="93"/>
        <v>#VALUE!</v>
      </c>
      <c r="I2233" s="128" t="str">
        <f t="shared" si="94"/>
        <v>#VALUE!</v>
      </c>
      <c r="J2233" s="128" t="str">
        <f t="shared" si="95"/>
        <v>#VALUE!</v>
      </c>
      <c r="K2233" s="128" t="str">
        <f t="shared" si="96"/>
        <v>#VALUE!</v>
      </c>
      <c r="L2233" s="128" t="str">
        <f t="shared" si="97"/>
        <v>#VALUE!</v>
      </c>
      <c r="M2233" s="128" t="str">
        <f t="shared" si="98"/>
        <v>#VALUE!</v>
      </c>
      <c r="N2233" s="128" t="str">
        <f t="shared" si="99"/>
        <v>#VALUE!</v>
      </c>
      <c r="O2233" s="128" t="str">
        <f t="shared" si="100"/>
        <v>#VALUE!</v>
      </c>
      <c r="P2233" s="4" t="str">
        <f t="shared" si="12"/>
        <v>NO RX</v>
      </c>
      <c r="Q2233" s="4" t="b">
        <v>1</v>
      </c>
      <c r="R2233" s="135" t="str">
        <f t="shared" si="54"/>
        <v>HIGH</v>
      </c>
      <c r="S2233" s="3">
        <v>44501.0</v>
      </c>
      <c r="T2233" s="136">
        <f t="shared" si="89"/>
        <v>44531</v>
      </c>
      <c r="U2233" s="4" t="str">
        <f t="shared" si="15"/>
        <v> </v>
      </c>
      <c r="V2233" s="4" t="str">
        <f t="shared" si="16"/>
        <v> </v>
      </c>
      <c r="W2233" s="123"/>
      <c r="X2233" s="123"/>
      <c r="Y2233" s="123"/>
      <c r="Z2233" s="123"/>
      <c r="AA2233" s="123"/>
      <c r="AB2233" s="123"/>
      <c r="AC2233" s="123"/>
      <c r="AD2233" s="123"/>
      <c r="AE2233" s="123"/>
    </row>
    <row r="2234">
      <c r="A2234" s="130">
        <v>16909.0</v>
      </c>
      <c r="B2234" s="131" t="s">
        <v>6646</v>
      </c>
      <c r="C2234" s="131" t="b">
        <v>1</v>
      </c>
      <c r="D2234" s="133">
        <v>44502.0</v>
      </c>
      <c r="E2234" s="128" t="str">
        <f t="shared" si="90"/>
        <v>#VALUE!</v>
      </c>
      <c r="F2234" s="128" t="str">
        <f t="shared" si="91"/>
        <v>#VALUE!</v>
      </c>
      <c r="G2234" s="128" t="str">
        <f t="shared" si="92"/>
        <v>#VALUE!</v>
      </c>
      <c r="H2234" s="128" t="str">
        <f t="shared" si="93"/>
        <v>#VALUE!</v>
      </c>
      <c r="I2234" s="128" t="str">
        <f t="shared" si="94"/>
        <v>#VALUE!</v>
      </c>
      <c r="J2234" s="128" t="str">
        <f t="shared" si="95"/>
        <v>#VALUE!</v>
      </c>
      <c r="K2234" s="128" t="str">
        <f t="shared" si="96"/>
        <v>#VALUE!</v>
      </c>
      <c r="L2234" s="128" t="str">
        <f t="shared" si="97"/>
        <v>#VALUE!</v>
      </c>
      <c r="M2234" s="128" t="str">
        <f t="shared" si="98"/>
        <v>#VALUE!</v>
      </c>
      <c r="N2234" s="128" t="str">
        <f t="shared" si="99"/>
        <v>#VALUE!</v>
      </c>
      <c r="O2234" s="128" t="str">
        <f t="shared" si="100"/>
        <v>#VALUE!</v>
      </c>
      <c r="P2234" s="4" t="str">
        <f t="shared" si="12"/>
        <v>NO RX</v>
      </c>
      <c r="Q2234" s="4" t="b">
        <v>0</v>
      </c>
      <c r="R2234" s="4" t="str">
        <f t="shared" si="54"/>
        <v>LOW</v>
      </c>
      <c r="S2234" s="3">
        <v>44483.0</v>
      </c>
      <c r="T2234" s="136">
        <f t="shared" si="89"/>
        <v>44502</v>
      </c>
      <c r="U2234" s="4" t="str">
        <f t="shared" si="15"/>
        <v> </v>
      </c>
      <c r="V2234" s="4" t="str">
        <f t="shared" si="16"/>
        <v> </v>
      </c>
      <c r="W2234" s="123"/>
      <c r="X2234" s="123"/>
      <c r="Y2234" s="123"/>
      <c r="Z2234" s="123"/>
      <c r="AA2234" s="123"/>
      <c r="AB2234" s="123"/>
      <c r="AC2234" s="123"/>
      <c r="AD2234" s="123"/>
      <c r="AE2234" s="123"/>
    </row>
    <row r="2235">
      <c r="A2235" s="130">
        <v>16914.0</v>
      </c>
      <c r="B2235" s="131" t="s">
        <v>7104</v>
      </c>
      <c r="C2235" s="131" t="b">
        <v>1</v>
      </c>
      <c r="D2235" s="133">
        <v>44489.0</v>
      </c>
      <c r="E2235" s="128" t="str">
        <f t="shared" si="90"/>
        <v>#VALUE!</v>
      </c>
      <c r="F2235" s="134" t="str">
        <f t="shared" si="91"/>
        <v>OPI RX</v>
      </c>
      <c r="G2235" s="128" t="str">
        <f t="shared" si="92"/>
        <v>#VALUE!</v>
      </c>
      <c r="H2235" s="128" t="str">
        <f t="shared" si="93"/>
        <v>#VALUE!</v>
      </c>
      <c r="I2235" s="128" t="str">
        <f t="shared" si="94"/>
        <v>#VALUE!</v>
      </c>
      <c r="J2235" s="128" t="str">
        <f t="shared" si="95"/>
        <v>#VALUE!</v>
      </c>
      <c r="K2235" s="128" t="str">
        <f t="shared" si="96"/>
        <v>#VALUE!</v>
      </c>
      <c r="L2235" s="128" t="str">
        <f t="shared" si="97"/>
        <v>#VALUE!</v>
      </c>
      <c r="M2235" s="128" t="str">
        <f t="shared" si="98"/>
        <v>#VALUE!</v>
      </c>
      <c r="N2235" s="128" t="str">
        <f t="shared" si="99"/>
        <v>#VALUE!</v>
      </c>
      <c r="O2235" s="128" t="str">
        <f t="shared" si="100"/>
        <v>#VALUE!</v>
      </c>
      <c r="P2235" s="135" t="str">
        <f t="shared" si="12"/>
        <v>OPIOIDS</v>
      </c>
      <c r="Q2235" s="2" t="b">
        <v>1</v>
      </c>
      <c r="R2235" s="135" t="str">
        <f t="shared" si="54"/>
        <v>HIGH</v>
      </c>
      <c r="S2235" s="3">
        <v>44473.0</v>
      </c>
      <c r="T2235" s="136">
        <f t="shared" si="89"/>
        <v>44489</v>
      </c>
      <c r="U2235" s="4" t="str">
        <f t="shared" si="15"/>
        <v> </v>
      </c>
      <c r="V2235" s="4" t="str">
        <f t="shared" si="16"/>
        <v> </v>
      </c>
      <c r="W2235" s="123"/>
      <c r="X2235" s="123"/>
      <c r="Y2235" s="123"/>
      <c r="Z2235" s="123"/>
      <c r="AA2235" s="123"/>
      <c r="AB2235" s="123"/>
      <c r="AC2235" s="123"/>
      <c r="AD2235" s="123"/>
      <c r="AE2235" s="123"/>
    </row>
    <row r="2236">
      <c r="A2236" s="130">
        <v>16916.0</v>
      </c>
      <c r="B2236" s="131" t="s">
        <v>6461</v>
      </c>
      <c r="C2236" s="131" t="b">
        <v>1</v>
      </c>
      <c r="D2236" s="133">
        <v>44480.0</v>
      </c>
      <c r="E2236" s="128" t="str">
        <f t="shared" si="90"/>
        <v>#VALUE!</v>
      </c>
      <c r="F2236" s="128" t="str">
        <f t="shared" si="91"/>
        <v>#VALUE!</v>
      </c>
      <c r="G2236" s="128" t="str">
        <f t="shared" si="92"/>
        <v>#VALUE!</v>
      </c>
      <c r="H2236" s="128" t="str">
        <f t="shared" si="93"/>
        <v>#VALUE!</v>
      </c>
      <c r="I2236" s="128" t="str">
        <f t="shared" si="94"/>
        <v>#VALUE!</v>
      </c>
      <c r="J2236" s="128" t="str">
        <f t="shared" si="95"/>
        <v>#VALUE!</v>
      </c>
      <c r="K2236" s="128" t="str">
        <f t="shared" si="96"/>
        <v>#VALUE!</v>
      </c>
      <c r="L2236" s="128" t="str">
        <f t="shared" si="97"/>
        <v>#VALUE!</v>
      </c>
      <c r="M2236" s="128" t="str">
        <f t="shared" si="98"/>
        <v>#VALUE!</v>
      </c>
      <c r="N2236" s="128" t="str">
        <f t="shared" si="99"/>
        <v>#VALUE!</v>
      </c>
      <c r="O2236" s="128" t="str">
        <f t="shared" si="100"/>
        <v>#VALUE!</v>
      </c>
      <c r="P2236" s="4" t="str">
        <f t="shared" si="12"/>
        <v>NO RX</v>
      </c>
      <c r="Q2236" s="2" t="b">
        <v>0</v>
      </c>
      <c r="R2236" s="4" t="str">
        <f t="shared" si="54"/>
        <v>LOW</v>
      </c>
      <c r="S2236" s="3">
        <v>44468.0</v>
      </c>
      <c r="T2236" s="136">
        <f t="shared" si="89"/>
        <v>44480</v>
      </c>
      <c r="U2236" s="4" t="str">
        <f t="shared" si="15"/>
        <v> </v>
      </c>
      <c r="V2236" s="4" t="str">
        <f t="shared" si="16"/>
        <v> </v>
      </c>
      <c r="W2236" s="123"/>
      <c r="X2236" s="123"/>
      <c r="Y2236" s="123"/>
      <c r="Z2236" s="123"/>
      <c r="AA2236" s="123"/>
      <c r="AB2236" s="123"/>
      <c r="AC2236" s="123"/>
      <c r="AD2236" s="123"/>
      <c r="AE2236" s="123"/>
    </row>
    <row r="2237">
      <c r="A2237" s="130">
        <v>16920.0</v>
      </c>
      <c r="B2237" s="131" t="s">
        <v>6476</v>
      </c>
      <c r="C2237" s="131" t="b">
        <v>1</v>
      </c>
      <c r="D2237" s="133">
        <v>44496.0</v>
      </c>
      <c r="E2237" s="128" t="str">
        <f t="shared" si="90"/>
        <v>#VALUE!</v>
      </c>
      <c r="F2237" s="128" t="str">
        <f t="shared" si="91"/>
        <v>#VALUE!</v>
      </c>
      <c r="G2237" s="134" t="str">
        <f t="shared" si="92"/>
        <v>OPI RX</v>
      </c>
      <c r="H2237" s="128" t="str">
        <f t="shared" si="93"/>
        <v>#VALUE!</v>
      </c>
      <c r="I2237" s="128" t="str">
        <f t="shared" si="94"/>
        <v>#VALUE!</v>
      </c>
      <c r="J2237" s="128" t="str">
        <f t="shared" si="95"/>
        <v>#VALUE!</v>
      </c>
      <c r="K2237" s="128" t="str">
        <f t="shared" si="96"/>
        <v>#VALUE!</v>
      </c>
      <c r="L2237" s="128" t="str">
        <f t="shared" si="97"/>
        <v>#VALUE!</v>
      </c>
      <c r="M2237" s="128" t="str">
        <f t="shared" si="98"/>
        <v>#VALUE!</v>
      </c>
      <c r="N2237" s="128" t="str">
        <f t="shared" si="99"/>
        <v>#VALUE!</v>
      </c>
      <c r="O2237" s="128" t="str">
        <f t="shared" si="100"/>
        <v>#VALUE!</v>
      </c>
      <c r="P2237" s="135" t="str">
        <f t="shared" si="12"/>
        <v>OPIOIDS</v>
      </c>
      <c r="Q2237" s="4" t="b">
        <v>0</v>
      </c>
      <c r="R2237" s="4" t="str">
        <f t="shared" si="54"/>
        <v>LOW</v>
      </c>
      <c r="S2237" s="3">
        <v>44480.0</v>
      </c>
      <c r="T2237" s="136">
        <f t="shared" si="89"/>
        <v>44496</v>
      </c>
      <c r="U2237" s="4" t="str">
        <f t="shared" si="15"/>
        <v> </v>
      </c>
      <c r="V2237" s="4" t="str">
        <f t="shared" si="16"/>
        <v> </v>
      </c>
      <c r="W2237" s="123"/>
      <c r="X2237" s="123"/>
      <c r="Y2237" s="123"/>
      <c r="Z2237" s="123"/>
      <c r="AA2237" s="123"/>
      <c r="AB2237" s="123"/>
      <c r="AC2237" s="123"/>
      <c r="AD2237" s="123"/>
      <c r="AE2237" s="123"/>
    </row>
    <row r="2238">
      <c r="A2238" s="130">
        <v>16923.0</v>
      </c>
      <c r="B2238" s="131" t="s">
        <v>6461</v>
      </c>
      <c r="C2238" s="141" t="b">
        <v>1</v>
      </c>
      <c r="D2238" s="133">
        <v>44468.0</v>
      </c>
      <c r="E2238" s="128" t="str">
        <f t="shared" si="90"/>
        <v>#VALUE!</v>
      </c>
      <c r="F2238" s="128" t="str">
        <f t="shared" si="91"/>
        <v>#VALUE!</v>
      </c>
      <c r="G2238" s="128" t="str">
        <f t="shared" si="92"/>
        <v>#VALUE!</v>
      </c>
      <c r="H2238" s="128" t="str">
        <f t="shared" si="93"/>
        <v>#VALUE!</v>
      </c>
      <c r="I2238" s="128" t="str">
        <f t="shared" si="94"/>
        <v>#VALUE!</v>
      </c>
      <c r="J2238" s="128" t="str">
        <f t="shared" si="95"/>
        <v>#VALUE!</v>
      </c>
      <c r="K2238" s="128" t="str">
        <f t="shared" si="96"/>
        <v>#VALUE!</v>
      </c>
      <c r="L2238" s="128" t="str">
        <f t="shared" si="97"/>
        <v>#VALUE!</v>
      </c>
      <c r="M2238" s="128" t="str">
        <f t="shared" si="98"/>
        <v>#VALUE!</v>
      </c>
      <c r="N2238" s="128" t="str">
        <f t="shared" si="99"/>
        <v>#VALUE!</v>
      </c>
      <c r="O2238" s="128" t="str">
        <f t="shared" si="100"/>
        <v>#VALUE!</v>
      </c>
      <c r="P2238" s="4" t="str">
        <f t="shared" si="12"/>
        <v>NO RX</v>
      </c>
      <c r="Q2238" s="4" t="b">
        <v>1</v>
      </c>
      <c r="R2238" s="135" t="str">
        <f t="shared" si="54"/>
        <v>HIGH</v>
      </c>
      <c r="S2238" s="3">
        <v>44453.0</v>
      </c>
      <c r="T2238" s="136">
        <f t="shared" si="89"/>
        <v>44468</v>
      </c>
      <c r="U2238" s="4" t="str">
        <f t="shared" si="15"/>
        <v> </v>
      </c>
      <c r="V2238" s="4" t="str">
        <f t="shared" si="16"/>
        <v> </v>
      </c>
      <c r="W2238" s="123"/>
      <c r="X2238" s="123"/>
      <c r="Y2238" s="123"/>
      <c r="Z2238" s="123"/>
      <c r="AA2238" s="123"/>
      <c r="AB2238" s="123"/>
      <c r="AC2238" s="123"/>
      <c r="AD2238" s="123"/>
      <c r="AE2238" s="123"/>
    </row>
    <row r="2239">
      <c r="A2239" s="130">
        <v>16927.0</v>
      </c>
      <c r="B2239" s="134" t="s">
        <v>6477</v>
      </c>
      <c r="C2239" s="141" t="b">
        <v>1</v>
      </c>
      <c r="D2239" s="133">
        <v>44529.0</v>
      </c>
      <c r="E2239" s="128" t="str">
        <f t="shared" si="90"/>
        <v>#VALUE!</v>
      </c>
      <c r="F2239" s="128" t="str">
        <f t="shared" si="91"/>
        <v>#VALUE!</v>
      </c>
      <c r="G2239" s="128" t="str">
        <f t="shared" si="92"/>
        <v>#VALUE!</v>
      </c>
      <c r="H2239" s="128" t="str">
        <f t="shared" si="93"/>
        <v>#VALUE!</v>
      </c>
      <c r="I2239" s="128" t="str">
        <f t="shared" si="94"/>
        <v>#VALUE!</v>
      </c>
      <c r="J2239" s="128" t="str">
        <f t="shared" si="95"/>
        <v>#VALUE!</v>
      </c>
      <c r="K2239" s="128" t="str">
        <f t="shared" si="96"/>
        <v>#VALUE!</v>
      </c>
      <c r="L2239" s="128" t="str">
        <f t="shared" si="97"/>
        <v>#VALUE!</v>
      </c>
      <c r="M2239" s="128" t="str">
        <f t="shared" si="98"/>
        <v>#VALUE!</v>
      </c>
      <c r="N2239" s="128" t="str">
        <f t="shared" si="99"/>
        <v>#VALUE!</v>
      </c>
      <c r="O2239" s="128" t="str">
        <f t="shared" si="100"/>
        <v>#VALUE!</v>
      </c>
      <c r="P2239" s="4" t="str">
        <f t="shared" si="12"/>
        <v>NO RX</v>
      </c>
      <c r="Q2239" s="4" t="b">
        <v>0</v>
      </c>
      <c r="R2239" s="4" t="str">
        <f t="shared" si="54"/>
        <v>LOW</v>
      </c>
      <c r="S2239" s="3">
        <v>44495.0</v>
      </c>
      <c r="T2239" s="136">
        <f t="shared" si="89"/>
        <v>44529</v>
      </c>
      <c r="U2239" s="4" t="str">
        <f t="shared" si="15"/>
        <v> </v>
      </c>
      <c r="V2239" s="4" t="str">
        <f t="shared" si="16"/>
        <v> </v>
      </c>
      <c r="W2239" s="123"/>
      <c r="X2239" s="123"/>
      <c r="Y2239" s="123"/>
      <c r="Z2239" s="123"/>
      <c r="AA2239" s="123"/>
      <c r="AB2239" s="123"/>
      <c r="AC2239" s="123"/>
      <c r="AD2239" s="123"/>
      <c r="AE2239" s="123"/>
    </row>
    <row r="2240">
      <c r="A2240" s="130">
        <v>16928.0</v>
      </c>
      <c r="B2240" s="131" t="s">
        <v>6512</v>
      </c>
      <c r="C2240" s="141" t="b">
        <v>1</v>
      </c>
      <c r="D2240" s="133">
        <v>44461.0</v>
      </c>
      <c r="E2240" s="128" t="str">
        <f t="shared" si="90"/>
        <v>#VALUE!</v>
      </c>
      <c r="F2240" s="128" t="str">
        <f t="shared" si="91"/>
        <v>#VALUE!</v>
      </c>
      <c r="G2240" s="128" t="str">
        <f t="shared" si="92"/>
        <v>#VALUE!</v>
      </c>
      <c r="H2240" s="128" t="str">
        <f t="shared" si="93"/>
        <v>#VALUE!</v>
      </c>
      <c r="I2240" s="128" t="str">
        <f t="shared" si="94"/>
        <v>#VALUE!</v>
      </c>
      <c r="J2240" s="128" t="str">
        <f t="shared" si="95"/>
        <v>#VALUE!</v>
      </c>
      <c r="K2240" s="128" t="str">
        <f t="shared" si="96"/>
        <v>#VALUE!</v>
      </c>
      <c r="L2240" s="128" t="str">
        <f t="shared" si="97"/>
        <v>#VALUE!</v>
      </c>
      <c r="M2240" s="134" t="str">
        <f t="shared" si="98"/>
        <v>OPI RX</v>
      </c>
      <c r="N2240" s="128" t="str">
        <f t="shared" si="99"/>
        <v>#VALUE!</v>
      </c>
      <c r="O2240" s="128" t="str">
        <f t="shared" si="100"/>
        <v>#VALUE!</v>
      </c>
      <c r="P2240" s="135" t="str">
        <f t="shared" si="12"/>
        <v>OPIOIDS</v>
      </c>
      <c r="Q2240" s="4" t="b">
        <v>0</v>
      </c>
      <c r="R2240" s="4" t="str">
        <f t="shared" si="54"/>
        <v>LOW</v>
      </c>
      <c r="S2240" s="3"/>
      <c r="T2240" s="136">
        <f t="shared" si="89"/>
        <v>44461</v>
      </c>
      <c r="U2240" s="4" t="str">
        <f t="shared" si="15"/>
        <v>DUE COMM</v>
      </c>
      <c r="V2240" s="4" t="str">
        <f t="shared" si="16"/>
        <v> </v>
      </c>
      <c r="W2240" s="123"/>
      <c r="X2240" s="123"/>
      <c r="Y2240" s="123"/>
      <c r="Z2240" s="123"/>
      <c r="AA2240" s="123"/>
      <c r="AB2240" s="123"/>
      <c r="AC2240" s="123"/>
      <c r="AD2240" s="123"/>
      <c r="AE2240" s="123"/>
    </row>
    <row r="2241">
      <c r="A2241" s="130">
        <v>16930.0</v>
      </c>
      <c r="B2241" s="134" t="s">
        <v>6461</v>
      </c>
      <c r="C2241" s="131" t="b">
        <v>1</v>
      </c>
      <c r="D2241" s="133">
        <v>44483.0</v>
      </c>
      <c r="E2241" s="128" t="str">
        <f t="shared" si="90"/>
        <v>#VALUE!</v>
      </c>
      <c r="F2241" s="128" t="str">
        <f t="shared" si="91"/>
        <v>#VALUE!</v>
      </c>
      <c r="G2241" s="128" t="str">
        <f t="shared" si="92"/>
        <v>#VALUE!</v>
      </c>
      <c r="H2241" s="128" t="str">
        <f t="shared" si="93"/>
        <v>#VALUE!</v>
      </c>
      <c r="I2241" s="128" t="str">
        <f t="shared" si="94"/>
        <v>#VALUE!</v>
      </c>
      <c r="J2241" s="128" t="str">
        <f t="shared" si="95"/>
        <v>#VALUE!</v>
      </c>
      <c r="K2241" s="128" t="str">
        <f t="shared" si="96"/>
        <v>#VALUE!</v>
      </c>
      <c r="L2241" s="128" t="str">
        <f t="shared" si="97"/>
        <v>#VALUE!</v>
      </c>
      <c r="M2241" s="128" t="str">
        <f t="shared" si="98"/>
        <v>#VALUE!</v>
      </c>
      <c r="N2241" s="128" t="str">
        <f t="shared" si="99"/>
        <v>#VALUE!</v>
      </c>
      <c r="O2241" s="128" t="str">
        <f t="shared" si="100"/>
        <v>#VALUE!</v>
      </c>
      <c r="P2241" s="4" t="str">
        <f t="shared" si="12"/>
        <v>NO RX</v>
      </c>
      <c r="Q2241" s="4" t="b">
        <v>0</v>
      </c>
      <c r="R2241" s="4" t="str">
        <f t="shared" si="54"/>
        <v>LOW</v>
      </c>
      <c r="S2241" s="3">
        <v>44470.0</v>
      </c>
      <c r="T2241" s="136">
        <f t="shared" si="89"/>
        <v>44483</v>
      </c>
      <c r="U2241" s="4" t="str">
        <f t="shared" si="15"/>
        <v> </v>
      </c>
      <c r="V2241" s="4" t="str">
        <f t="shared" si="16"/>
        <v> </v>
      </c>
      <c r="W2241" s="123"/>
      <c r="X2241" s="123"/>
      <c r="Y2241" s="123"/>
      <c r="Z2241" s="123"/>
      <c r="AA2241" s="123"/>
      <c r="AB2241" s="123"/>
      <c r="AC2241" s="123"/>
      <c r="AD2241" s="123"/>
      <c r="AE2241" s="123"/>
    </row>
    <row r="2242">
      <c r="A2242" s="130">
        <v>16932.0</v>
      </c>
      <c r="B2242" s="134" t="s">
        <v>6461</v>
      </c>
      <c r="C2242" s="131" t="b">
        <v>1</v>
      </c>
      <c r="D2242" s="133">
        <v>44515.0</v>
      </c>
      <c r="E2242" s="128" t="str">
        <f t="shared" si="90"/>
        <v>#VALUE!</v>
      </c>
      <c r="F2242" s="128" t="str">
        <f t="shared" si="91"/>
        <v>#VALUE!</v>
      </c>
      <c r="G2242" s="128" t="str">
        <f t="shared" si="92"/>
        <v>#VALUE!</v>
      </c>
      <c r="H2242" s="128" t="str">
        <f t="shared" si="93"/>
        <v>#VALUE!</v>
      </c>
      <c r="I2242" s="128" t="str">
        <f t="shared" si="94"/>
        <v>#VALUE!</v>
      </c>
      <c r="J2242" s="128" t="str">
        <f t="shared" si="95"/>
        <v>#VALUE!</v>
      </c>
      <c r="K2242" s="128" t="str">
        <f t="shared" si="96"/>
        <v>#VALUE!</v>
      </c>
      <c r="L2242" s="128" t="str">
        <f t="shared" si="97"/>
        <v>#VALUE!</v>
      </c>
      <c r="M2242" s="128" t="str">
        <f t="shared" si="98"/>
        <v>#VALUE!</v>
      </c>
      <c r="N2242" s="128" t="str">
        <f t="shared" si="99"/>
        <v>#VALUE!</v>
      </c>
      <c r="O2242" s="128" t="str">
        <f t="shared" si="100"/>
        <v>#VALUE!</v>
      </c>
      <c r="P2242" s="4" t="str">
        <f t="shared" si="12"/>
        <v>NO RX</v>
      </c>
      <c r="Q2242" s="2" t="b">
        <v>0</v>
      </c>
      <c r="R2242" s="4" t="str">
        <f t="shared" si="54"/>
        <v>LOW</v>
      </c>
      <c r="S2242" s="3">
        <v>44490.0</v>
      </c>
      <c r="T2242" s="136">
        <f t="shared" si="89"/>
        <v>44515</v>
      </c>
      <c r="U2242" s="4" t="str">
        <f t="shared" si="15"/>
        <v> </v>
      </c>
      <c r="V2242" s="4" t="str">
        <f t="shared" si="16"/>
        <v> </v>
      </c>
      <c r="W2242" s="123"/>
      <c r="X2242" s="123"/>
      <c r="Y2242" s="123"/>
      <c r="Z2242" s="123"/>
      <c r="AA2242" s="123"/>
      <c r="AB2242" s="123"/>
      <c r="AC2242" s="123"/>
      <c r="AD2242" s="123"/>
      <c r="AE2242" s="123"/>
    </row>
    <row r="2243">
      <c r="A2243" s="151">
        <v>16934.0</v>
      </c>
      <c r="B2243" s="134" t="s">
        <v>6483</v>
      </c>
      <c r="C2243" s="131" t="b">
        <v>1</v>
      </c>
      <c r="D2243" s="133">
        <v>44519.0</v>
      </c>
      <c r="E2243" s="128" t="str">
        <f t="shared" si="90"/>
        <v>#VALUE!</v>
      </c>
      <c r="F2243" s="128" t="str">
        <f t="shared" si="91"/>
        <v>#VALUE!</v>
      </c>
      <c r="G2243" s="128" t="str">
        <f t="shared" si="92"/>
        <v>#VALUE!</v>
      </c>
      <c r="H2243" s="128" t="str">
        <f t="shared" si="93"/>
        <v>#VALUE!</v>
      </c>
      <c r="I2243" s="128" t="str">
        <f t="shared" si="94"/>
        <v>#VALUE!</v>
      </c>
      <c r="J2243" s="128" t="str">
        <f t="shared" si="95"/>
        <v>#VALUE!</v>
      </c>
      <c r="K2243" s="128" t="str">
        <f t="shared" si="96"/>
        <v>#VALUE!</v>
      </c>
      <c r="L2243" s="128" t="str">
        <f t="shared" si="97"/>
        <v>#VALUE!</v>
      </c>
      <c r="M2243" s="128" t="str">
        <f t="shared" si="98"/>
        <v>#VALUE!</v>
      </c>
      <c r="N2243" s="128" t="str">
        <f t="shared" si="99"/>
        <v>#VALUE!</v>
      </c>
      <c r="O2243" s="128" t="str">
        <f t="shared" si="100"/>
        <v>#VALUE!</v>
      </c>
      <c r="P2243" s="4" t="str">
        <f t="shared" si="12"/>
        <v>NO RX</v>
      </c>
      <c r="Q2243" s="4" t="b">
        <v>0</v>
      </c>
      <c r="R2243" s="4" t="str">
        <f t="shared" si="54"/>
        <v>LOW</v>
      </c>
      <c r="S2243" s="3">
        <v>44494.0</v>
      </c>
      <c r="T2243" s="136">
        <f t="shared" si="89"/>
        <v>44519</v>
      </c>
      <c r="U2243" s="4" t="str">
        <f t="shared" si="15"/>
        <v> </v>
      </c>
      <c r="V2243" s="4" t="str">
        <f t="shared" si="16"/>
        <v> </v>
      </c>
      <c r="W2243" s="123"/>
      <c r="X2243" s="123"/>
      <c r="Y2243" s="123"/>
      <c r="Z2243" s="123"/>
      <c r="AA2243" s="123"/>
      <c r="AB2243" s="123"/>
      <c r="AC2243" s="123"/>
      <c r="AD2243" s="123"/>
      <c r="AE2243" s="123"/>
    </row>
    <row r="2244">
      <c r="A2244" s="151">
        <v>16936.0</v>
      </c>
      <c r="B2244" s="134" t="s">
        <v>6461</v>
      </c>
      <c r="C2244" s="131" t="b">
        <v>1</v>
      </c>
      <c r="D2244" s="133">
        <v>44470.0</v>
      </c>
      <c r="E2244" s="128" t="str">
        <f t="shared" si="90"/>
        <v>#VALUE!</v>
      </c>
      <c r="F2244" s="128" t="str">
        <f t="shared" si="91"/>
        <v>#VALUE!</v>
      </c>
      <c r="G2244" s="128" t="str">
        <f t="shared" si="92"/>
        <v>#VALUE!</v>
      </c>
      <c r="H2244" s="128" t="str">
        <f t="shared" si="93"/>
        <v>#VALUE!</v>
      </c>
      <c r="I2244" s="128" t="str">
        <f t="shared" si="94"/>
        <v>#VALUE!</v>
      </c>
      <c r="J2244" s="128" t="str">
        <f t="shared" si="95"/>
        <v>#VALUE!</v>
      </c>
      <c r="K2244" s="128" t="str">
        <f t="shared" si="96"/>
        <v>#VALUE!</v>
      </c>
      <c r="L2244" s="128" t="str">
        <f t="shared" si="97"/>
        <v>#VALUE!</v>
      </c>
      <c r="M2244" s="128" t="str">
        <f t="shared" si="98"/>
        <v>#VALUE!</v>
      </c>
      <c r="N2244" s="128" t="str">
        <f t="shared" si="99"/>
        <v>#VALUE!</v>
      </c>
      <c r="O2244" s="128" t="str">
        <f t="shared" si="100"/>
        <v>#VALUE!</v>
      </c>
      <c r="P2244" s="4" t="str">
        <f t="shared" si="12"/>
        <v>NO RX</v>
      </c>
      <c r="Q2244" s="4" t="b">
        <v>0</v>
      </c>
      <c r="R2244" s="4" t="str">
        <f t="shared" si="54"/>
        <v>LOW</v>
      </c>
      <c r="S2244" s="3">
        <v>44456.0</v>
      </c>
      <c r="T2244" s="136">
        <f t="shared" si="89"/>
        <v>44470</v>
      </c>
      <c r="U2244" s="4" t="str">
        <f t="shared" si="15"/>
        <v> </v>
      </c>
      <c r="V2244" s="4" t="str">
        <f t="shared" si="16"/>
        <v> </v>
      </c>
      <c r="W2244" s="123"/>
      <c r="X2244" s="123"/>
      <c r="Y2244" s="123"/>
      <c r="Z2244" s="123"/>
      <c r="AA2244" s="123"/>
      <c r="AB2244" s="123"/>
      <c r="AC2244" s="123"/>
      <c r="AD2244" s="123"/>
      <c r="AE2244" s="123"/>
    </row>
    <row r="2245">
      <c r="A2245" s="151">
        <v>16939.0</v>
      </c>
      <c r="B2245" s="131" t="s">
        <v>7083</v>
      </c>
      <c r="C2245" s="141" t="b">
        <v>1</v>
      </c>
      <c r="D2245" s="133">
        <v>44531.0</v>
      </c>
      <c r="E2245" s="134" t="str">
        <f t="shared" si="90"/>
        <v>OPI RX</v>
      </c>
      <c r="F2245" s="128" t="str">
        <f t="shared" si="91"/>
        <v>#VALUE!</v>
      </c>
      <c r="G2245" s="128" t="str">
        <f t="shared" si="92"/>
        <v>#VALUE!</v>
      </c>
      <c r="H2245" s="128" t="str">
        <f t="shared" si="93"/>
        <v>#VALUE!</v>
      </c>
      <c r="I2245" s="128" t="str">
        <f t="shared" si="94"/>
        <v>#VALUE!</v>
      </c>
      <c r="J2245" s="128" t="str">
        <f t="shared" si="95"/>
        <v>#VALUE!</v>
      </c>
      <c r="K2245" s="128" t="str">
        <f t="shared" si="96"/>
        <v>#VALUE!</v>
      </c>
      <c r="L2245" s="128" t="str">
        <f t="shared" si="97"/>
        <v>#VALUE!</v>
      </c>
      <c r="M2245" s="128" t="str">
        <f t="shared" si="98"/>
        <v>#VALUE!</v>
      </c>
      <c r="N2245" s="128" t="str">
        <f t="shared" si="99"/>
        <v>#VALUE!</v>
      </c>
      <c r="O2245" s="128" t="str">
        <f t="shared" si="100"/>
        <v>#VALUE!</v>
      </c>
      <c r="P2245" s="135" t="str">
        <f t="shared" si="12"/>
        <v>OPIOIDS</v>
      </c>
      <c r="Q2245" s="4" t="b">
        <v>0</v>
      </c>
      <c r="R2245" s="4" t="str">
        <f t="shared" si="54"/>
        <v>LOW</v>
      </c>
      <c r="S2245" s="3">
        <v>44501.0</v>
      </c>
      <c r="T2245" s="136">
        <f t="shared" si="89"/>
        <v>44531</v>
      </c>
      <c r="U2245" s="4" t="str">
        <f t="shared" si="15"/>
        <v> </v>
      </c>
      <c r="V2245" s="4" t="str">
        <f t="shared" si="16"/>
        <v> </v>
      </c>
      <c r="W2245" s="123"/>
      <c r="X2245" s="123"/>
      <c r="Y2245" s="123"/>
      <c r="Z2245" s="123"/>
      <c r="AA2245" s="123"/>
      <c r="AB2245" s="123"/>
      <c r="AC2245" s="123"/>
      <c r="AD2245" s="123"/>
      <c r="AE2245" s="123"/>
    </row>
    <row r="2246">
      <c r="A2246" s="151">
        <v>16941.0</v>
      </c>
      <c r="B2246" s="131" t="s">
        <v>6461</v>
      </c>
      <c r="C2246" s="131" t="b">
        <v>1</v>
      </c>
      <c r="D2246" s="133">
        <v>44477.0</v>
      </c>
      <c r="E2246" s="128" t="str">
        <f t="shared" si="90"/>
        <v>#VALUE!</v>
      </c>
      <c r="F2246" s="128" t="str">
        <f t="shared" si="91"/>
        <v>#VALUE!</v>
      </c>
      <c r="G2246" s="128" t="str">
        <f t="shared" si="92"/>
        <v>#VALUE!</v>
      </c>
      <c r="H2246" s="128" t="str">
        <f t="shared" si="93"/>
        <v>#VALUE!</v>
      </c>
      <c r="I2246" s="128" t="str">
        <f t="shared" si="94"/>
        <v>#VALUE!</v>
      </c>
      <c r="J2246" s="128" t="str">
        <f t="shared" si="95"/>
        <v>#VALUE!</v>
      </c>
      <c r="K2246" s="128" t="str">
        <f t="shared" si="96"/>
        <v>#VALUE!</v>
      </c>
      <c r="L2246" s="128" t="str">
        <f t="shared" si="97"/>
        <v>#VALUE!</v>
      </c>
      <c r="M2246" s="128" t="str">
        <f t="shared" si="98"/>
        <v>#VALUE!</v>
      </c>
      <c r="N2246" s="128" t="str">
        <f t="shared" si="99"/>
        <v>#VALUE!</v>
      </c>
      <c r="O2246" s="128" t="str">
        <f t="shared" si="100"/>
        <v>#VALUE!</v>
      </c>
      <c r="P2246" s="4" t="str">
        <f t="shared" si="12"/>
        <v>NO RX</v>
      </c>
      <c r="Q2246" s="4" t="b">
        <v>0</v>
      </c>
      <c r="R2246" s="4" t="str">
        <f t="shared" si="54"/>
        <v>LOW</v>
      </c>
      <c r="S2246" s="3">
        <v>44466.0</v>
      </c>
      <c r="T2246" s="136">
        <f t="shared" si="89"/>
        <v>44477</v>
      </c>
      <c r="U2246" s="4" t="str">
        <f t="shared" si="15"/>
        <v> </v>
      </c>
      <c r="V2246" s="4" t="str">
        <f t="shared" si="16"/>
        <v> </v>
      </c>
      <c r="W2246" s="123"/>
      <c r="X2246" s="123"/>
      <c r="Y2246" s="123"/>
      <c r="Z2246" s="123"/>
      <c r="AA2246" s="123"/>
      <c r="AB2246" s="123"/>
      <c r="AC2246" s="123"/>
      <c r="AD2246" s="123"/>
      <c r="AE2246" s="123"/>
    </row>
    <row r="2247">
      <c r="A2247" s="151">
        <v>16946.0</v>
      </c>
      <c r="B2247" s="131" t="s">
        <v>6837</v>
      </c>
      <c r="C2247" s="141" t="b">
        <v>1</v>
      </c>
      <c r="D2247" s="133">
        <v>44529.0</v>
      </c>
      <c r="E2247" s="128" t="str">
        <f t="shared" si="90"/>
        <v>#VALUE!</v>
      </c>
      <c r="F2247" s="128" t="str">
        <f t="shared" si="91"/>
        <v>#VALUE!</v>
      </c>
      <c r="G2247" s="128" t="str">
        <f t="shared" si="92"/>
        <v>#VALUE!</v>
      </c>
      <c r="H2247" s="128" t="str">
        <f t="shared" si="93"/>
        <v>#VALUE!</v>
      </c>
      <c r="I2247" s="128" t="str">
        <f t="shared" si="94"/>
        <v>#VALUE!</v>
      </c>
      <c r="J2247" s="128" t="str">
        <f t="shared" si="95"/>
        <v>#VALUE!</v>
      </c>
      <c r="K2247" s="128" t="str">
        <f t="shared" si="96"/>
        <v>#VALUE!</v>
      </c>
      <c r="L2247" s="128" t="str">
        <f t="shared" si="97"/>
        <v>#VALUE!</v>
      </c>
      <c r="M2247" s="128" t="str">
        <f t="shared" si="98"/>
        <v>#VALUE!</v>
      </c>
      <c r="N2247" s="128" t="str">
        <f t="shared" si="99"/>
        <v>#VALUE!</v>
      </c>
      <c r="O2247" s="128" t="str">
        <f t="shared" si="100"/>
        <v>#VALUE!</v>
      </c>
      <c r="P2247" s="4" t="str">
        <f t="shared" si="12"/>
        <v>NO RX</v>
      </c>
      <c r="Q2247" s="4" t="b">
        <v>0</v>
      </c>
      <c r="R2247" s="4" t="str">
        <f t="shared" si="54"/>
        <v>LOW</v>
      </c>
      <c r="S2247" s="3">
        <v>44495.0</v>
      </c>
      <c r="T2247" s="136">
        <f t="shared" si="89"/>
        <v>44529</v>
      </c>
      <c r="U2247" s="4" t="str">
        <f t="shared" si="15"/>
        <v> </v>
      </c>
      <c r="V2247" s="4" t="str">
        <f t="shared" si="16"/>
        <v> </v>
      </c>
      <c r="W2247" s="123"/>
      <c r="X2247" s="123"/>
      <c r="Y2247" s="123"/>
      <c r="Z2247" s="123"/>
      <c r="AA2247" s="123"/>
      <c r="AB2247" s="123"/>
      <c r="AC2247" s="123"/>
      <c r="AD2247" s="123"/>
      <c r="AE2247" s="123"/>
    </row>
    <row r="2248">
      <c r="A2248" s="151">
        <v>16954.0</v>
      </c>
      <c r="B2248" s="131" t="s">
        <v>6512</v>
      </c>
      <c r="C2248" s="141" t="b">
        <v>1</v>
      </c>
      <c r="D2248" s="133">
        <v>44530.0</v>
      </c>
      <c r="E2248" s="128" t="str">
        <f t="shared" si="90"/>
        <v>#VALUE!</v>
      </c>
      <c r="F2248" s="128" t="str">
        <f t="shared" si="91"/>
        <v>#VALUE!</v>
      </c>
      <c r="G2248" s="128" t="str">
        <f t="shared" si="92"/>
        <v>#VALUE!</v>
      </c>
      <c r="H2248" s="128" t="str">
        <f t="shared" si="93"/>
        <v>#VALUE!</v>
      </c>
      <c r="I2248" s="128" t="str">
        <f t="shared" si="94"/>
        <v>#VALUE!</v>
      </c>
      <c r="J2248" s="128" t="str">
        <f t="shared" si="95"/>
        <v>#VALUE!</v>
      </c>
      <c r="K2248" s="128" t="str">
        <f t="shared" si="96"/>
        <v>#VALUE!</v>
      </c>
      <c r="L2248" s="128" t="str">
        <f t="shared" si="97"/>
        <v>#VALUE!</v>
      </c>
      <c r="M2248" s="134" t="str">
        <f t="shared" si="98"/>
        <v>OPI RX</v>
      </c>
      <c r="N2248" s="128" t="str">
        <f t="shared" si="99"/>
        <v>#VALUE!</v>
      </c>
      <c r="O2248" s="128" t="str">
        <f t="shared" si="100"/>
        <v>#VALUE!</v>
      </c>
      <c r="P2248" s="135" t="str">
        <f t="shared" si="12"/>
        <v>OPIOIDS</v>
      </c>
      <c r="Q2248" s="4" t="b">
        <v>0</v>
      </c>
      <c r="R2248" s="4" t="str">
        <f t="shared" si="54"/>
        <v>LOW</v>
      </c>
      <c r="S2248" s="3">
        <v>44497.0</v>
      </c>
      <c r="T2248" s="136">
        <f t="shared" si="89"/>
        <v>44530</v>
      </c>
      <c r="U2248" s="4" t="str">
        <f t="shared" si="15"/>
        <v> </v>
      </c>
      <c r="V2248" s="4" t="str">
        <f t="shared" si="16"/>
        <v> </v>
      </c>
      <c r="W2248" s="123"/>
      <c r="X2248" s="123"/>
      <c r="Y2248" s="123"/>
      <c r="Z2248" s="123"/>
      <c r="AA2248" s="123"/>
      <c r="AB2248" s="123"/>
      <c r="AC2248" s="123"/>
      <c r="AD2248" s="123"/>
      <c r="AE2248" s="123"/>
    </row>
    <row r="2249">
      <c r="A2249" s="151">
        <v>16955.0</v>
      </c>
      <c r="B2249" s="134" t="s">
        <v>6717</v>
      </c>
      <c r="C2249" s="141" t="b">
        <v>1</v>
      </c>
      <c r="D2249" s="133">
        <v>44468.0</v>
      </c>
      <c r="E2249" s="134" t="str">
        <f t="shared" si="90"/>
        <v>OPI RX</v>
      </c>
      <c r="F2249" s="128" t="str">
        <f t="shared" si="91"/>
        <v>#VALUE!</v>
      </c>
      <c r="G2249" s="128" t="str">
        <f t="shared" si="92"/>
        <v>#VALUE!</v>
      </c>
      <c r="H2249" s="128" t="str">
        <f t="shared" si="93"/>
        <v>#VALUE!</v>
      </c>
      <c r="I2249" s="128" t="str">
        <f t="shared" si="94"/>
        <v>#VALUE!</v>
      </c>
      <c r="J2249" s="128" t="str">
        <f t="shared" si="95"/>
        <v>#VALUE!</v>
      </c>
      <c r="K2249" s="128" t="str">
        <f t="shared" si="96"/>
        <v>#VALUE!</v>
      </c>
      <c r="L2249" s="128" t="str">
        <f t="shared" si="97"/>
        <v>#VALUE!</v>
      </c>
      <c r="M2249" s="128" t="str">
        <f t="shared" si="98"/>
        <v>#VALUE!</v>
      </c>
      <c r="N2249" s="128" t="str">
        <f t="shared" si="99"/>
        <v>#VALUE!</v>
      </c>
      <c r="O2249" s="128" t="str">
        <f t="shared" si="100"/>
        <v>#VALUE!</v>
      </c>
      <c r="P2249" s="135" t="str">
        <f t="shared" si="12"/>
        <v>OPIOIDS</v>
      </c>
      <c r="Q2249" s="4" t="b">
        <v>1</v>
      </c>
      <c r="R2249" s="135" t="str">
        <f t="shared" si="54"/>
        <v>HIGH</v>
      </c>
      <c r="S2249" s="3">
        <v>44453.0</v>
      </c>
      <c r="T2249" s="136">
        <f t="shared" si="89"/>
        <v>44468</v>
      </c>
      <c r="U2249" s="4" t="str">
        <f t="shared" si="15"/>
        <v> </v>
      </c>
      <c r="V2249" s="4" t="str">
        <f t="shared" si="16"/>
        <v> </v>
      </c>
      <c r="W2249" s="123"/>
      <c r="X2249" s="123"/>
      <c r="Y2249" s="123"/>
      <c r="Z2249" s="123"/>
      <c r="AA2249" s="123"/>
      <c r="AB2249" s="123"/>
      <c r="AC2249" s="123"/>
      <c r="AD2249" s="123"/>
      <c r="AE2249" s="123"/>
    </row>
    <row r="2250">
      <c r="A2250" s="130">
        <v>16958.0</v>
      </c>
      <c r="B2250" s="134" t="s">
        <v>6674</v>
      </c>
      <c r="C2250" s="141" t="b">
        <v>1</v>
      </c>
      <c r="D2250" s="133">
        <v>44531.0</v>
      </c>
      <c r="E2250" s="128" t="str">
        <f t="shared" si="90"/>
        <v>#VALUE!</v>
      </c>
      <c r="F2250" s="128" t="str">
        <f t="shared" si="91"/>
        <v>#VALUE!</v>
      </c>
      <c r="G2250" s="128" t="str">
        <f t="shared" si="92"/>
        <v>#VALUE!</v>
      </c>
      <c r="H2250" s="134" t="str">
        <f t="shared" si="93"/>
        <v>OPI RX</v>
      </c>
      <c r="I2250" s="128" t="str">
        <f t="shared" si="94"/>
        <v>#VALUE!</v>
      </c>
      <c r="J2250" s="128" t="str">
        <f t="shared" si="95"/>
        <v>#VALUE!</v>
      </c>
      <c r="K2250" s="128" t="str">
        <f t="shared" si="96"/>
        <v>#VALUE!</v>
      </c>
      <c r="L2250" s="128" t="str">
        <f t="shared" si="97"/>
        <v>#VALUE!</v>
      </c>
      <c r="M2250" s="128" t="str">
        <f t="shared" si="98"/>
        <v>#VALUE!</v>
      </c>
      <c r="N2250" s="128" t="str">
        <f t="shared" si="99"/>
        <v>#VALUE!</v>
      </c>
      <c r="O2250" s="128" t="str">
        <f t="shared" si="100"/>
        <v>#VALUE!</v>
      </c>
      <c r="P2250" s="135" t="str">
        <f t="shared" si="12"/>
        <v>OPIOIDS</v>
      </c>
      <c r="Q2250" s="4" t="b">
        <v>0</v>
      </c>
      <c r="R2250" s="4" t="str">
        <f t="shared" si="54"/>
        <v>LOW</v>
      </c>
      <c r="S2250" s="3">
        <v>44501.0</v>
      </c>
      <c r="T2250" s="136">
        <f t="shared" si="89"/>
        <v>44531</v>
      </c>
      <c r="U2250" s="4" t="str">
        <f t="shared" si="15"/>
        <v> </v>
      </c>
      <c r="V2250" s="4" t="str">
        <f t="shared" si="16"/>
        <v> </v>
      </c>
      <c r="W2250" s="123"/>
      <c r="X2250" s="123"/>
      <c r="Y2250" s="123"/>
      <c r="Z2250" s="123"/>
      <c r="AA2250" s="123"/>
      <c r="AB2250" s="123"/>
      <c r="AC2250" s="123"/>
      <c r="AD2250" s="123"/>
      <c r="AE2250" s="123"/>
    </row>
    <row r="2251">
      <c r="A2251" s="130">
        <v>16962.0</v>
      </c>
      <c r="B2251" s="131" t="s">
        <v>6461</v>
      </c>
      <c r="C2251" s="131" t="b">
        <v>1</v>
      </c>
      <c r="D2251" s="133">
        <v>44564.0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tr">
        <f t="shared" si="12"/>
        <v>NO RX</v>
      </c>
      <c r="Q2251" s="4" t="b">
        <v>0</v>
      </c>
      <c r="R2251" s="4" t="str">
        <f t="shared" si="54"/>
        <v>LOW</v>
      </c>
      <c r="S2251" s="3">
        <v>44524.0</v>
      </c>
      <c r="T2251" s="136">
        <f t="shared" si="89"/>
        <v>44564</v>
      </c>
      <c r="U2251" s="4" t="str">
        <f t="shared" si="15"/>
        <v> </v>
      </c>
      <c r="V2251" s="4" t="str">
        <f t="shared" si="16"/>
        <v> </v>
      </c>
      <c r="W2251" s="123"/>
      <c r="X2251" s="123"/>
      <c r="Y2251" s="123"/>
      <c r="Z2251" s="123"/>
      <c r="AA2251" s="123"/>
      <c r="AB2251" s="123"/>
      <c r="AC2251" s="123"/>
      <c r="AD2251" s="123"/>
      <c r="AE2251" s="123"/>
    </row>
    <row r="2252">
      <c r="A2252" s="130">
        <v>16967.0</v>
      </c>
      <c r="B2252" s="134" t="s">
        <v>6646</v>
      </c>
      <c r="C2252" s="131" t="b">
        <v>1</v>
      </c>
      <c r="D2252" s="133">
        <v>44498.0</v>
      </c>
      <c r="E2252" s="128" t="str">
        <f t="shared" ref="E2252:E2258" si="101">IF(SEARCH($E$1,$B2252)&gt;=1,"OPI RX","NO RX")</f>
        <v>#VALUE!</v>
      </c>
      <c r="F2252" s="128" t="str">
        <f t="shared" ref="F2252:F2258" si="102">IF(SEARCH($F$1,$B2252)&gt;=1,"OPI RX","NO RX")</f>
        <v>#VALUE!</v>
      </c>
      <c r="G2252" s="128" t="str">
        <f t="shared" ref="G2252:G2258" si="103">IF(SEARCH($G$1,$B2252)&gt;=1,"OPI RX","NO RX")</f>
        <v>#VALUE!</v>
      </c>
      <c r="H2252" s="128" t="str">
        <f t="shared" ref="H2252:H2258" si="104">IF(SEARCH($H$1,$B2252)&gt;=1,"OPI RX","NO RX")</f>
        <v>#VALUE!</v>
      </c>
      <c r="I2252" s="128" t="str">
        <f t="shared" ref="I2252:I2258" si="105">IF(SEARCH($I$1,$B2252)&gt;=1,"OPI RX","NO RX")</f>
        <v>#VALUE!</v>
      </c>
      <c r="J2252" s="128" t="str">
        <f t="shared" ref="J2252:J2258" si="106">IF(SEARCH($J$1,$B2252)&gt;=1,"OPI RX","NO RX")</f>
        <v>#VALUE!</v>
      </c>
      <c r="K2252" s="128" t="str">
        <f t="shared" ref="K2252:K2258" si="107">IF(SEARCH($K$1,$B2252)&gt;=1,"OPI RX","NO RX")</f>
        <v>#VALUE!</v>
      </c>
      <c r="L2252" s="128" t="str">
        <f t="shared" ref="L2252:L2258" si="108">IF(SEARCH($L$1,$B2252)&gt;=1,"OPI RX","NO RX")</f>
        <v>#VALUE!</v>
      </c>
      <c r="M2252" s="128" t="str">
        <f t="shared" ref="M2252:M2258" si="109">IF(SEARCH($M$1,$B2252)&gt;=1,"OPI RX","NO RX")</f>
        <v>#VALUE!</v>
      </c>
      <c r="N2252" s="128" t="str">
        <f t="shared" ref="N2252:N2258" si="110">IF(SEARCH($N$1,$B2252)&gt;=1,"OPI RX","NO RX")</f>
        <v>#VALUE!</v>
      </c>
      <c r="O2252" s="128" t="str">
        <f t="shared" ref="O2252:O2258" si="111">IF(SEARCH($O$1,$B2252)&gt;=1,"OPI RX","NO RX")</f>
        <v>#VALUE!</v>
      </c>
      <c r="P2252" s="4" t="str">
        <f t="shared" si="12"/>
        <v>NO RX</v>
      </c>
      <c r="Q2252" s="4" t="b">
        <v>0</v>
      </c>
      <c r="R2252" s="4" t="str">
        <f t="shared" si="54"/>
        <v>LOW</v>
      </c>
      <c r="S2252" s="3">
        <v>44483.0</v>
      </c>
      <c r="T2252" s="136">
        <f t="shared" si="89"/>
        <v>44498</v>
      </c>
      <c r="U2252" s="4" t="str">
        <f t="shared" si="15"/>
        <v> </v>
      </c>
      <c r="V2252" s="4" t="str">
        <f t="shared" si="16"/>
        <v> </v>
      </c>
      <c r="W2252" s="123"/>
      <c r="X2252" s="123"/>
      <c r="Y2252" s="123"/>
      <c r="Z2252" s="123"/>
      <c r="AA2252" s="123"/>
      <c r="AB2252" s="123"/>
      <c r="AC2252" s="123"/>
      <c r="AD2252" s="123"/>
      <c r="AE2252" s="123"/>
    </row>
    <row r="2253">
      <c r="A2253" s="130">
        <v>16968.0</v>
      </c>
      <c r="B2253" s="131" t="s">
        <v>6483</v>
      </c>
      <c r="C2253" s="141" t="b">
        <v>1</v>
      </c>
      <c r="D2253" s="133">
        <v>44531.0</v>
      </c>
      <c r="E2253" s="128" t="str">
        <f t="shared" si="101"/>
        <v>#VALUE!</v>
      </c>
      <c r="F2253" s="128" t="str">
        <f t="shared" si="102"/>
        <v>#VALUE!</v>
      </c>
      <c r="G2253" s="128" t="str">
        <f t="shared" si="103"/>
        <v>#VALUE!</v>
      </c>
      <c r="H2253" s="128" t="str">
        <f t="shared" si="104"/>
        <v>#VALUE!</v>
      </c>
      <c r="I2253" s="128" t="str">
        <f t="shared" si="105"/>
        <v>#VALUE!</v>
      </c>
      <c r="J2253" s="128" t="str">
        <f t="shared" si="106"/>
        <v>#VALUE!</v>
      </c>
      <c r="K2253" s="128" t="str">
        <f t="shared" si="107"/>
        <v>#VALUE!</v>
      </c>
      <c r="L2253" s="128" t="str">
        <f t="shared" si="108"/>
        <v>#VALUE!</v>
      </c>
      <c r="M2253" s="128" t="str">
        <f t="shared" si="109"/>
        <v>#VALUE!</v>
      </c>
      <c r="N2253" s="128" t="str">
        <f t="shared" si="110"/>
        <v>#VALUE!</v>
      </c>
      <c r="O2253" s="128" t="str">
        <f t="shared" si="111"/>
        <v>#VALUE!</v>
      </c>
      <c r="P2253" s="4" t="str">
        <f t="shared" si="12"/>
        <v>NO RX</v>
      </c>
      <c r="Q2253" s="4" t="b">
        <v>0</v>
      </c>
      <c r="R2253" s="4" t="str">
        <f t="shared" si="54"/>
        <v>LOW</v>
      </c>
      <c r="S2253" s="3">
        <v>44501.0</v>
      </c>
      <c r="T2253" s="136">
        <f t="shared" si="89"/>
        <v>44531</v>
      </c>
      <c r="U2253" s="4" t="str">
        <f t="shared" si="15"/>
        <v> </v>
      </c>
      <c r="V2253" s="4" t="str">
        <f t="shared" si="16"/>
        <v> </v>
      </c>
      <c r="W2253" s="123"/>
      <c r="X2253" s="123"/>
      <c r="Y2253" s="123"/>
      <c r="Z2253" s="123"/>
      <c r="AA2253" s="123"/>
      <c r="AB2253" s="123"/>
      <c r="AC2253" s="123"/>
      <c r="AD2253" s="123"/>
      <c r="AE2253" s="123"/>
    </row>
    <row r="2254">
      <c r="A2254" s="130">
        <v>16970.0</v>
      </c>
      <c r="B2254" s="131" t="s">
        <v>6500</v>
      </c>
      <c r="C2254" s="131" t="b">
        <v>1</v>
      </c>
      <c r="D2254" s="133">
        <v>44502.0</v>
      </c>
      <c r="E2254" s="128" t="str">
        <f t="shared" si="101"/>
        <v>#VALUE!</v>
      </c>
      <c r="F2254" s="128" t="str">
        <f t="shared" si="102"/>
        <v>#VALUE!</v>
      </c>
      <c r="G2254" s="128" t="str">
        <f t="shared" si="103"/>
        <v>#VALUE!</v>
      </c>
      <c r="H2254" s="128" t="str">
        <f t="shared" si="104"/>
        <v>#VALUE!</v>
      </c>
      <c r="I2254" s="128" t="str">
        <f t="shared" si="105"/>
        <v>#VALUE!</v>
      </c>
      <c r="J2254" s="128" t="str">
        <f t="shared" si="106"/>
        <v>#VALUE!</v>
      </c>
      <c r="K2254" s="128" t="str">
        <f t="shared" si="107"/>
        <v>#VALUE!</v>
      </c>
      <c r="L2254" s="128" t="str">
        <f t="shared" si="108"/>
        <v>#VALUE!</v>
      </c>
      <c r="M2254" s="134" t="str">
        <f t="shared" si="109"/>
        <v>OPI RX</v>
      </c>
      <c r="N2254" s="128" t="str">
        <f t="shared" si="110"/>
        <v>#VALUE!</v>
      </c>
      <c r="O2254" s="128" t="str">
        <f t="shared" si="111"/>
        <v>#VALUE!</v>
      </c>
      <c r="P2254" s="135" t="str">
        <f t="shared" si="12"/>
        <v>OPIOIDS</v>
      </c>
      <c r="Q2254" s="2" t="b">
        <v>1</v>
      </c>
      <c r="R2254" s="135" t="str">
        <f t="shared" si="54"/>
        <v>HIGH</v>
      </c>
      <c r="S2254" s="3">
        <v>44484.0</v>
      </c>
      <c r="T2254" s="136">
        <f t="shared" si="89"/>
        <v>44502</v>
      </c>
      <c r="U2254" s="4" t="str">
        <f t="shared" si="15"/>
        <v> </v>
      </c>
      <c r="V2254" s="4" t="str">
        <f t="shared" si="16"/>
        <v> </v>
      </c>
      <c r="W2254" s="123"/>
      <c r="X2254" s="123"/>
      <c r="Y2254" s="123"/>
      <c r="Z2254" s="123"/>
      <c r="AA2254" s="123"/>
      <c r="AB2254" s="123"/>
      <c r="AC2254" s="123"/>
      <c r="AD2254" s="123"/>
      <c r="AE2254" s="123"/>
    </row>
    <row r="2255">
      <c r="A2255" s="130">
        <v>16974.0</v>
      </c>
      <c r="B2255" s="131" t="s">
        <v>6491</v>
      </c>
      <c r="C2255" s="141" t="b">
        <v>1</v>
      </c>
      <c r="D2255" s="133">
        <v>44531.0</v>
      </c>
      <c r="E2255" s="128" t="str">
        <f t="shared" si="101"/>
        <v>#VALUE!</v>
      </c>
      <c r="F2255" s="134" t="str">
        <f t="shared" si="102"/>
        <v>OPI RX</v>
      </c>
      <c r="G2255" s="128" t="str">
        <f t="shared" si="103"/>
        <v>#VALUE!</v>
      </c>
      <c r="H2255" s="128" t="str">
        <f t="shared" si="104"/>
        <v>#VALUE!</v>
      </c>
      <c r="I2255" s="128" t="str">
        <f t="shared" si="105"/>
        <v>#VALUE!</v>
      </c>
      <c r="J2255" s="128" t="str">
        <f t="shared" si="106"/>
        <v>#VALUE!</v>
      </c>
      <c r="K2255" s="128" t="str">
        <f t="shared" si="107"/>
        <v>#VALUE!</v>
      </c>
      <c r="L2255" s="128" t="str">
        <f t="shared" si="108"/>
        <v>#VALUE!</v>
      </c>
      <c r="M2255" s="128" t="str">
        <f t="shared" si="109"/>
        <v>#VALUE!</v>
      </c>
      <c r="N2255" s="128" t="str">
        <f t="shared" si="110"/>
        <v>#VALUE!</v>
      </c>
      <c r="O2255" s="128" t="str">
        <f t="shared" si="111"/>
        <v>#VALUE!</v>
      </c>
      <c r="P2255" s="135" t="str">
        <f t="shared" si="12"/>
        <v>OPIOIDS</v>
      </c>
      <c r="Q2255" s="4" t="b">
        <v>0</v>
      </c>
      <c r="R2255" s="4" t="str">
        <f t="shared" si="54"/>
        <v>LOW</v>
      </c>
      <c r="S2255" s="3">
        <v>44501.0</v>
      </c>
      <c r="T2255" s="136">
        <f t="shared" si="89"/>
        <v>44531</v>
      </c>
      <c r="U2255" s="4" t="str">
        <f t="shared" si="15"/>
        <v> </v>
      </c>
      <c r="V2255" s="4" t="str">
        <f t="shared" si="16"/>
        <v> </v>
      </c>
      <c r="W2255" s="123"/>
      <c r="X2255" s="123"/>
      <c r="Y2255" s="123"/>
      <c r="Z2255" s="123"/>
      <c r="AA2255" s="123"/>
      <c r="AB2255" s="123"/>
      <c r="AC2255" s="123"/>
      <c r="AD2255" s="123"/>
      <c r="AE2255" s="123"/>
    </row>
    <row r="2256">
      <c r="A2256" s="130">
        <v>16980.0</v>
      </c>
      <c r="B2256" s="131" t="s">
        <v>6461</v>
      </c>
      <c r="C2256" s="141" t="b">
        <v>1</v>
      </c>
      <c r="D2256" s="133">
        <v>44537.0</v>
      </c>
      <c r="E2256" s="128" t="str">
        <f t="shared" si="101"/>
        <v>#VALUE!</v>
      </c>
      <c r="F2256" s="128" t="str">
        <f t="shared" si="102"/>
        <v>#VALUE!</v>
      </c>
      <c r="G2256" s="128" t="str">
        <f t="shared" si="103"/>
        <v>#VALUE!</v>
      </c>
      <c r="H2256" s="128" t="str">
        <f t="shared" si="104"/>
        <v>#VALUE!</v>
      </c>
      <c r="I2256" s="128" t="str">
        <f t="shared" si="105"/>
        <v>#VALUE!</v>
      </c>
      <c r="J2256" s="128" t="str">
        <f t="shared" si="106"/>
        <v>#VALUE!</v>
      </c>
      <c r="K2256" s="128" t="str">
        <f t="shared" si="107"/>
        <v>#VALUE!</v>
      </c>
      <c r="L2256" s="128" t="str">
        <f t="shared" si="108"/>
        <v>#VALUE!</v>
      </c>
      <c r="M2256" s="128" t="str">
        <f t="shared" si="109"/>
        <v>#VALUE!</v>
      </c>
      <c r="N2256" s="128" t="str">
        <f t="shared" si="110"/>
        <v>#VALUE!</v>
      </c>
      <c r="O2256" s="128" t="str">
        <f t="shared" si="111"/>
        <v>#VALUE!</v>
      </c>
      <c r="P2256" s="4" t="str">
        <f t="shared" si="12"/>
        <v>NO RX</v>
      </c>
      <c r="Q2256" s="2" t="b">
        <v>0</v>
      </c>
      <c r="R2256" s="4" t="str">
        <f t="shared" si="54"/>
        <v>LOW</v>
      </c>
      <c r="S2256" s="3">
        <v>44508.0</v>
      </c>
      <c r="T2256" s="136">
        <f t="shared" si="89"/>
        <v>44537</v>
      </c>
      <c r="U2256" s="4" t="str">
        <f t="shared" si="15"/>
        <v> </v>
      </c>
      <c r="V2256" s="4" t="str">
        <f t="shared" si="16"/>
        <v> </v>
      </c>
      <c r="W2256" s="123"/>
      <c r="X2256" s="123"/>
      <c r="Y2256" s="123"/>
      <c r="Z2256" s="123"/>
      <c r="AA2256" s="123"/>
      <c r="AB2256" s="123"/>
      <c r="AC2256" s="123"/>
      <c r="AD2256" s="123"/>
      <c r="AE2256" s="123"/>
    </row>
    <row r="2257">
      <c r="A2257" s="130">
        <v>16982.0</v>
      </c>
      <c r="B2257" s="131" t="s">
        <v>6594</v>
      </c>
      <c r="C2257" s="141" t="b">
        <v>1</v>
      </c>
      <c r="D2257" s="133">
        <v>44533.0</v>
      </c>
      <c r="E2257" s="134" t="str">
        <f t="shared" si="101"/>
        <v>OPI RX</v>
      </c>
      <c r="F2257" s="128" t="str">
        <f t="shared" si="102"/>
        <v>#VALUE!</v>
      </c>
      <c r="G2257" s="128" t="str">
        <f t="shared" si="103"/>
        <v>#VALUE!</v>
      </c>
      <c r="H2257" s="128" t="str">
        <f t="shared" si="104"/>
        <v>#VALUE!</v>
      </c>
      <c r="I2257" s="128" t="str">
        <f t="shared" si="105"/>
        <v>#VALUE!</v>
      </c>
      <c r="J2257" s="128" t="str">
        <f t="shared" si="106"/>
        <v>#VALUE!</v>
      </c>
      <c r="K2257" s="128" t="str">
        <f t="shared" si="107"/>
        <v>#VALUE!</v>
      </c>
      <c r="L2257" s="128" t="str">
        <f t="shared" si="108"/>
        <v>#VALUE!</v>
      </c>
      <c r="M2257" s="128" t="str">
        <f t="shared" si="109"/>
        <v>#VALUE!</v>
      </c>
      <c r="N2257" s="128" t="str">
        <f t="shared" si="110"/>
        <v>#VALUE!</v>
      </c>
      <c r="O2257" s="128" t="str">
        <f t="shared" si="111"/>
        <v>#VALUE!</v>
      </c>
      <c r="P2257" s="135" t="str">
        <f t="shared" si="12"/>
        <v>OPIOIDS</v>
      </c>
      <c r="Q2257" s="4" t="b">
        <v>0</v>
      </c>
      <c r="R2257" s="4" t="str">
        <f t="shared" si="54"/>
        <v>LOW</v>
      </c>
      <c r="S2257" s="3">
        <v>44502.0</v>
      </c>
      <c r="T2257" s="136">
        <f t="shared" si="89"/>
        <v>44533</v>
      </c>
      <c r="U2257" s="4" t="str">
        <f t="shared" si="15"/>
        <v> </v>
      </c>
      <c r="V2257" s="4" t="str">
        <f t="shared" si="16"/>
        <v> </v>
      </c>
      <c r="W2257" s="123"/>
      <c r="X2257" s="123"/>
      <c r="Y2257" s="123"/>
      <c r="Z2257" s="123"/>
      <c r="AA2257" s="123"/>
      <c r="AB2257" s="123"/>
      <c r="AC2257" s="123"/>
      <c r="AD2257" s="123"/>
      <c r="AE2257" s="123"/>
    </row>
    <row r="2258">
      <c r="A2258" s="130">
        <v>16983.0</v>
      </c>
      <c r="B2258" s="134" t="s">
        <v>7105</v>
      </c>
      <c r="C2258" s="131" t="b">
        <v>1</v>
      </c>
      <c r="D2258" s="133">
        <v>44480.0</v>
      </c>
      <c r="E2258" s="128" t="str">
        <f t="shared" si="101"/>
        <v>#VALUE!</v>
      </c>
      <c r="F2258" s="128" t="str">
        <f t="shared" si="102"/>
        <v>#VALUE!</v>
      </c>
      <c r="G2258" s="128" t="str">
        <f t="shared" si="103"/>
        <v>#VALUE!</v>
      </c>
      <c r="H2258" s="128" t="str">
        <f t="shared" si="104"/>
        <v>#VALUE!</v>
      </c>
      <c r="I2258" s="128" t="str">
        <f t="shared" si="105"/>
        <v>#VALUE!</v>
      </c>
      <c r="J2258" s="128" t="str">
        <f t="shared" si="106"/>
        <v>#VALUE!</v>
      </c>
      <c r="K2258" s="128" t="str">
        <f t="shared" si="107"/>
        <v>#VALUE!</v>
      </c>
      <c r="L2258" s="128" t="str">
        <f t="shared" si="108"/>
        <v>#VALUE!</v>
      </c>
      <c r="M2258" s="134" t="str">
        <f t="shared" si="109"/>
        <v>OPI RX</v>
      </c>
      <c r="N2258" s="128" t="str">
        <f t="shared" si="110"/>
        <v>#VALUE!</v>
      </c>
      <c r="O2258" s="128" t="str">
        <f t="shared" si="111"/>
        <v>#VALUE!</v>
      </c>
      <c r="P2258" s="135" t="str">
        <f t="shared" si="12"/>
        <v>OPIOIDS</v>
      </c>
      <c r="Q2258" s="4" t="b">
        <v>0</v>
      </c>
      <c r="R2258" s="4" t="str">
        <f t="shared" si="54"/>
        <v>LOW</v>
      </c>
      <c r="S2258" s="3">
        <v>44467.0</v>
      </c>
      <c r="T2258" s="136">
        <f t="shared" si="89"/>
        <v>44480</v>
      </c>
      <c r="U2258" s="4" t="str">
        <f t="shared" si="15"/>
        <v> </v>
      </c>
      <c r="V2258" s="4" t="str">
        <f t="shared" si="16"/>
        <v> </v>
      </c>
      <c r="W2258" s="123"/>
      <c r="X2258" s="123"/>
      <c r="Y2258" s="123"/>
      <c r="Z2258" s="123"/>
      <c r="AA2258" s="123"/>
      <c r="AB2258" s="123"/>
      <c r="AC2258" s="123"/>
      <c r="AD2258" s="123"/>
      <c r="AE2258" s="123"/>
    </row>
    <row r="2259">
      <c r="A2259" s="130">
        <v>16985.0</v>
      </c>
      <c r="B2259" s="131" t="s">
        <v>6461</v>
      </c>
      <c r="C2259" s="141" t="b">
        <v>1</v>
      </c>
      <c r="D2259" s="133">
        <v>44564.0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tr">
        <f t="shared" si="12"/>
        <v>NO RX</v>
      </c>
      <c r="Q2259" s="4" t="b">
        <v>0</v>
      </c>
      <c r="R2259" s="4" t="str">
        <f t="shared" si="54"/>
        <v>LOW</v>
      </c>
      <c r="S2259" s="3">
        <v>44529.0</v>
      </c>
      <c r="T2259" s="136">
        <f t="shared" si="89"/>
        <v>44564</v>
      </c>
      <c r="U2259" s="4" t="str">
        <f t="shared" si="15"/>
        <v> </v>
      </c>
      <c r="V2259" s="4" t="str">
        <f t="shared" si="16"/>
        <v> </v>
      </c>
      <c r="W2259" s="123"/>
      <c r="X2259" s="123"/>
      <c r="Y2259" s="123"/>
      <c r="Z2259" s="123"/>
      <c r="AA2259" s="123"/>
      <c r="AB2259" s="123"/>
      <c r="AC2259" s="123"/>
      <c r="AD2259" s="123"/>
      <c r="AE2259" s="123"/>
    </row>
    <row r="2260">
      <c r="A2260" s="130">
        <v>16991.0</v>
      </c>
      <c r="B2260" s="55" t="s">
        <v>6461</v>
      </c>
      <c r="C2260" s="55" t="b">
        <v>1</v>
      </c>
      <c r="D2260" s="146">
        <v>44577.0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tr">
        <f t="shared" si="12"/>
        <v>NO RX</v>
      </c>
      <c r="Q2260" s="4" t="b">
        <v>0</v>
      </c>
      <c r="R2260" s="4" t="str">
        <f t="shared" si="54"/>
        <v>LOW</v>
      </c>
      <c r="S2260" s="147">
        <v>44536.0</v>
      </c>
      <c r="T2260" s="136"/>
      <c r="U2260" s="4" t="str">
        <f t="shared" si="15"/>
        <v> </v>
      </c>
      <c r="V2260" s="4" t="str">
        <f t="shared" si="16"/>
        <v> </v>
      </c>
      <c r="W2260" s="123"/>
      <c r="X2260" s="123"/>
      <c r="Y2260" s="123"/>
      <c r="Z2260" s="123"/>
      <c r="AA2260" s="123"/>
      <c r="AB2260" s="123"/>
      <c r="AC2260" s="123"/>
      <c r="AD2260" s="123"/>
      <c r="AE2260" s="123"/>
    </row>
    <row r="2261">
      <c r="A2261" s="151">
        <v>16993.0</v>
      </c>
      <c r="B2261" s="134" t="s">
        <v>6461</v>
      </c>
      <c r="C2261" s="141" t="b">
        <v>1</v>
      </c>
      <c r="D2261" s="133">
        <v>44477.0</v>
      </c>
      <c r="E2261" s="128" t="str">
        <f t="shared" ref="E2261:E2308" si="112">IF(SEARCH($E$1,$B2261)&gt;=1,"OPI RX","NO RX")</f>
        <v>#VALUE!</v>
      </c>
      <c r="F2261" s="128" t="str">
        <f t="shared" ref="F2261:F2308" si="113">IF(SEARCH($F$1,$B2261)&gt;=1,"OPI RX","NO RX")</f>
        <v>#VALUE!</v>
      </c>
      <c r="G2261" s="128" t="str">
        <f t="shared" ref="G2261:G2308" si="114">IF(SEARCH($G$1,$B2261)&gt;=1,"OPI RX","NO RX")</f>
        <v>#VALUE!</v>
      </c>
      <c r="H2261" s="128" t="str">
        <f t="shared" ref="H2261:H2308" si="115">IF(SEARCH($H$1,$B2261)&gt;=1,"OPI RX","NO RX")</f>
        <v>#VALUE!</v>
      </c>
      <c r="I2261" s="128" t="str">
        <f t="shared" ref="I2261:I2308" si="116">IF(SEARCH($I$1,$B2261)&gt;=1,"OPI RX","NO RX")</f>
        <v>#VALUE!</v>
      </c>
      <c r="J2261" s="128" t="str">
        <f t="shared" ref="J2261:J2308" si="117">IF(SEARCH($J$1,$B2261)&gt;=1,"OPI RX","NO RX")</f>
        <v>#VALUE!</v>
      </c>
      <c r="K2261" s="128" t="str">
        <f t="shared" ref="K2261:K2308" si="118">IF(SEARCH($K$1,$B2261)&gt;=1,"OPI RX","NO RX")</f>
        <v>#VALUE!</v>
      </c>
      <c r="L2261" s="128" t="str">
        <f t="shared" ref="L2261:L2308" si="119">IF(SEARCH($L$1,$B2261)&gt;=1,"OPI RX","NO RX")</f>
        <v>#VALUE!</v>
      </c>
      <c r="M2261" s="128" t="str">
        <f t="shared" ref="M2261:M2308" si="120">IF(SEARCH($M$1,$B2261)&gt;=1,"OPI RX","NO RX")</f>
        <v>#VALUE!</v>
      </c>
      <c r="N2261" s="128" t="str">
        <f t="shared" ref="N2261:N2308" si="121">IF(SEARCH($N$1,$B2261)&gt;=1,"OPI RX","NO RX")</f>
        <v>#VALUE!</v>
      </c>
      <c r="O2261" s="128" t="str">
        <f t="shared" ref="O2261:O2308" si="122">IF(SEARCH($O$1,$B2261)&gt;=1,"OPI RX","NO RX")</f>
        <v>#VALUE!</v>
      </c>
      <c r="P2261" s="4" t="str">
        <f t="shared" si="12"/>
        <v>NO RX</v>
      </c>
      <c r="Q2261" s="4" t="b">
        <v>0</v>
      </c>
      <c r="R2261" s="4" t="str">
        <f t="shared" si="54"/>
        <v>LOW</v>
      </c>
      <c r="S2261" s="3">
        <v>44466.0</v>
      </c>
      <c r="T2261" s="136">
        <f t="shared" ref="T2261:T2385" si="123">D2261</f>
        <v>44477</v>
      </c>
      <c r="U2261" s="4" t="str">
        <f t="shared" si="15"/>
        <v> </v>
      </c>
      <c r="V2261" s="4" t="str">
        <f t="shared" si="16"/>
        <v> </v>
      </c>
      <c r="W2261" s="123"/>
      <c r="X2261" s="123"/>
      <c r="Y2261" s="123"/>
      <c r="Z2261" s="123"/>
      <c r="AA2261" s="123"/>
      <c r="AB2261" s="123"/>
      <c r="AC2261" s="123"/>
      <c r="AD2261" s="123"/>
      <c r="AE2261" s="123"/>
    </row>
    <row r="2262">
      <c r="A2262" s="151">
        <v>16995.0</v>
      </c>
      <c r="B2262" s="134" t="s">
        <v>6696</v>
      </c>
      <c r="C2262" s="141" t="b">
        <v>1</v>
      </c>
      <c r="D2262" s="133">
        <v>44475.0</v>
      </c>
      <c r="E2262" s="128" t="str">
        <f t="shared" si="112"/>
        <v>#VALUE!</v>
      </c>
      <c r="F2262" s="128" t="str">
        <f t="shared" si="113"/>
        <v>#VALUE!</v>
      </c>
      <c r="G2262" s="128" t="str">
        <f t="shared" si="114"/>
        <v>#VALUE!</v>
      </c>
      <c r="H2262" s="134" t="str">
        <f t="shared" si="115"/>
        <v>OPI RX</v>
      </c>
      <c r="I2262" s="128" t="str">
        <f t="shared" si="116"/>
        <v>#VALUE!</v>
      </c>
      <c r="J2262" s="128" t="str">
        <f t="shared" si="117"/>
        <v>#VALUE!</v>
      </c>
      <c r="K2262" s="128" t="str">
        <f t="shared" si="118"/>
        <v>#VALUE!</v>
      </c>
      <c r="L2262" s="128" t="str">
        <f t="shared" si="119"/>
        <v>#VALUE!</v>
      </c>
      <c r="M2262" s="128" t="str">
        <f t="shared" si="120"/>
        <v>#VALUE!</v>
      </c>
      <c r="N2262" s="128" t="str">
        <f t="shared" si="121"/>
        <v>#VALUE!</v>
      </c>
      <c r="O2262" s="128" t="str">
        <f t="shared" si="122"/>
        <v>#VALUE!</v>
      </c>
      <c r="P2262" s="135" t="str">
        <f t="shared" si="12"/>
        <v>OPIOIDS</v>
      </c>
      <c r="Q2262" s="4" t="b">
        <v>1</v>
      </c>
      <c r="R2262" s="135" t="str">
        <f t="shared" si="54"/>
        <v>HIGH</v>
      </c>
      <c r="S2262" s="3">
        <v>44459.0</v>
      </c>
      <c r="T2262" s="136">
        <f t="shared" si="123"/>
        <v>44475</v>
      </c>
      <c r="U2262" s="4" t="str">
        <f t="shared" si="15"/>
        <v> </v>
      </c>
      <c r="V2262" s="4" t="str">
        <f t="shared" si="16"/>
        <v> </v>
      </c>
      <c r="W2262" s="123"/>
      <c r="X2262" s="123"/>
      <c r="Y2262" s="123"/>
      <c r="Z2262" s="123"/>
      <c r="AA2262" s="123"/>
      <c r="AB2262" s="123"/>
      <c r="AC2262" s="123"/>
      <c r="AD2262" s="123"/>
      <c r="AE2262" s="123"/>
    </row>
    <row r="2263">
      <c r="A2263" s="151">
        <v>16997.0</v>
      </c>
      <c r="B2263" s="134" t="s">
        <v>7106</v>
      </c>
      <c r="C2263" s="141" t="b">
        <v>1</v>
      </c>
      <c r="D2263" s="133">
        <v>44475.0</v>
      </c>
      <c r="E2263" s="128" t="str">
        <f t="shared" si="112"/>
        <v>#VALUE!</v>
      </c>
      <c r="F2263" s="128" t="str">
        <f t="shared" si="113"/>
        <v>#VALUE!</v>
      </c>
      <c r="G2263" s="128" t="str">
        <f t="shared" si="114"/>
        <v>#VALUE!</v>
      </c>
      <c r="H2263" s="128" t="str">
        <f t="shared" si="115"/>
        <v>#VALUE!</v>
      </c>
      <c r="I2263" s="128" t="str">
        <f t="shared" si="116"/>
        <v>#VALUE!</v>
      </c>
      <c r="J2263" s="128" t="str">
        <f t="shared" si="117"/>
        <v>#VALUE!</v>
      </c>
      <c r="K2263" s="128" t="str">
        <f t="shared" si="118"/>
        <v>#VALUE!</v>
      </c>
      <c r="L2263" s="128" t="str">
        <f t="shared" si="119"/>
        <v>#VALUE!</v>
      </c>
      <c r="M2263" s="128" t="str">
        <f t="shared" si="120"/>
        <v>#VALUE!</v>
      </c>
      <c r="N2263" s="128" t="str">
        <f t="shared" si="121"/>
        <v>#VALUE!</v>
      </c>
      <c r="O2263" s="134" t="str">
        <f t="shared" si="122"/>
        <v>OPI RX</v>
      </c>
      <c r="P2263" s="135" t="str">
        <f t="shared" si="12"/>
        <v>OPIOIDS</v>
      </c>
      <c r="Q2263" s="4" t="b">
        <v>0</v>
      </c>
      <c r="R2263" s="4" t="str">
        <f t="shared" si="54"/>
        <v>LOW</v>
      </c>
      <c r="S2263" s="3">
        <v>44459.0</v>
      </c>
      <c r="T2263" s="136">
        <f t="shared" si="123"/>
        <v>44475</v>
      </c>
      <c r="U2263" s="4" t="str">
        <f t="shared" si="15"/>
        <v> </v>
      </c>
      <c r="V2263" s="4" t="str">
        <f t="shared" si="16"/>
        <v> </v>
      </c>
      <c r="W2263" s="123"/>
      <c r="X2263" s="123"/>
      <c r="Y2263" s="123"/>
      <c r="Z2263" s="123"/>
      <c r="AA2263" s="123"/>
      <c r="AB2263" s="123"/>
      <c r="AC2263" s="123"/>
      <c r="AD2263" s="123"/>
      <c r="AE2263" s="123"/>
    </row>
    <row r="2264">
      <c r="A2264" s="151">
        <v>16999.0</v>
      </c>
      <c r="B2264" s="134" t="s">
        <v>6936</v>
      </c>
      <c r="C2264" s="141" t="b">
        <v>1</v>
      </c>
      <c r="D2264" s="133">
        <v>44533.0</v>
      </c>
      <c r="E2264" s="128" t="str">
        <f t="shared" si="112"/>
        <v>#VALUE!</v>
      </c>
      <c r="F2264" s="128" t="str">
        <f t="shared" si="113"/>
        <v>#VALUE!</v>
      </c>
      <c r="G2264" s="128" t="str">
        <f t="shared" si="114"/>
        <v>#VALUE!</v>
      </c>
      <c r="H2264" s="128" t="str">
        <f t="shared" si="115"/>
        <v>#VALUE!</v>
      </c>
      <c r="I2264" s="128" t="str">
        <f t="shared" si="116"/>
        <v>#VALUE!</v>
      </c>
      <c r="J2264" s="128" t="str">
        <f t="shared" si="117"/>
        <v>#VALUE!</v>
      </c>
      <c r="K2264" s="128" t="str">
        <f t="shared" si="118"/>
        <v>#VALUE!</v>
      </c>
      <c r="L2264" s="128" t="str">
        <f t="shared" si="119"/>
        <v>#VALUE!</v>
      </c>
      <c r="M2264" s="134" t="str">
        <f t="shared" si="120"/>
        <v>OPI RX</v>
      </c>
      <c r="N2264" s="128" t="str">
        <f t="shared" si="121"/>
        <v>#VALUE!</v>
      </c>
      <c r="O2264" s="128" t="str">
        <f t="shared" si="122"/>
        <v>#VALUE!</v>
      </c>
      <c r="P2264" s="135" t="str">
        <f t="shared" si="12"/>
        <v>OPIOIDS</v>
      </c>
      <c r="Q2264" s="4" t="b">
        <v>0</v>
      </c>
      <c r="R2264" s="4" t="str">
        <f t="shared" si="54"/>
        <v>LOW</v>
      </c>
      <c r="S2264" s="3">
        <v>44502.0</v>
      </c>
      <c r="T2264" s="136">
        <f t="shared" si="123"/>
        <v>44533</v>
      </c>
      <c r="U2264" s="4" t="str">
        <f t="shared" si="15"/>
        <v> </v>
      </c>
      <c r="V2264" s="4" t="str">
        <f t="shared" si="16"/>
        <v> </v>
      </c>
      <c r="W2264" s="123"/>
      <c r="X2264" s="123"/>
      <c r="Y2264" s="123"/>
      <c r="Z2264" s="123"/>
      <c r="AA2264" s="123"/>
      <c r="AB2264" s="123"/>
      <c r="AC2264" s="123"/>
      <c r="AD2264" s="123"/>
      <c r="AE2264" s="123"/>
    </row>
    <row r="2265">
      <c r="A2265" s="151">
        <v>17002.0</v>
      </c>
      <c r="B2265" s="134" t="s">
        <v>6654</v>
      </c>
      <c r="C2265" s="141" t="b">
        <v>1</v>
      </c>
      <c r="D2265" s="133">
        <v>44533.0</v>
      </c>
      <c r="E2265" s="134" t="str">
        <f t="shared" si="112"/>
        <v>OPI RX</v>
      </c>
      <c r="F2265" s="128" t="str">
        <f t="shared" si="113"/>
        <v>#VALUE!</v>
      </c>
      <c r="G2265" s="128" t="str">
        <f t="shared" si="114"/>
        <v>#VALUE!</v>
      </c>
      <c r="H2265" s="128" t="str">
        <f t="shared" si="115"/>
        <v>#VALUE!</v>
      </c>
      <c r="I2265" s="128" t="str">
        <f t="shared" si="116"/>
        <v>#VALUE!</v>
      </c>
      <c r="J2265" s="128" t="str">
        <f t="shared" si="117"/>
        <v>#VALUE!</v>
      </c>
      <c r="K2265" s="128" t="str">
        <f t="shared" si="118"/>
        <v>#VALUE!</v>
      </c>
      <c r="L2265" s="128" t="str">
        <f t="shared" si="119"/>
        <v>#VALUE!</v>
      </c>
      <c r="M2265" s="128" t="str">
        <f t="shared" si="120"/>
        <v>#VALUE!</v>
      </c>
      <c r="N2265" s="128" t="str">
        <f t="shared" si="121"/>
        <v>#VALUE!</v>
      </c>
      <c r="O2265" s="128" t="str">
        <f t="shared" si="122"/>
        <v>#VALUE!</v>
      </c>
      <c r="P2265" s="135" t="str">
        <f t="shared" si="12"/>
        <v>OPIOIDS</v>
      </c>
      <c r="Q2265" s="4" t="b">
        <v>0</v>
      </c>
      <c r="R2265" s="4" t="str">
        <f t="shared" si="54"/>
        <v>LOW</v>
      </c>
      <c r="S2265" s="3">
        <v>44502.0</v>
      </c>
      <c r="T2265" s="136">
        <f t="shared" si="123"/>
        <v>44533</v>
      </c>
      <c r="U2265" s="4" t="str">
        <f t="shared" si="15"/>
        <v> </v>
      </c>
      <c r="V2265" s="4" t="str">
        <f t="shared" si="16"/>
        <v> </v>
      </c>
      <c r="W2265" s="123"/>
      <c r="X2265" s="123"/>
      <c r="Y2265" s="123"/>
      <c r="Z2265" s="123"/>
      <c r="AA2265" s="123"/>
      <c r="AB2265" s="123"/>
      <c r="AC2265" s="123"/>
      <c r="AD2265" s="123"/>
      <c r="AE2265" s="123"/>
    </row>
    <row r="2266">
      <c r="A2266" s="151">
        <v>17003.0</v>
      </c>
      <c r="B2266" s="134" t="s">
        <v>7107</v>
      </c>
      <c r="C2266" s="141" t="b">
        <v>1</v>
      </c>
      <c r="D2266" s="133">
        <v>44480.0</v>
      </c>
      <c r="E2266" s="128" t="str">
        <f t="shared" si="112"/>
        <v>#VALUE!</v>
      </c>
      <c r="F2266" s="134" t="str">
        <f t="shared" si="113"/>
        <v>OPI RX</v>
      </c>
      <c r="G2266" s="128" t="str">
        <f t="shared" si="114"/>
        <v>#VALUE!</v>
      </c>
      <c r="H2266" s="128" t="str">
        <f t="shared" si="115"/>
        <v>#VALUE!</v>
      </c>
      <c r="I2266" s="128" t="str">
        <f t="shared" si="116"/>
        <v>#VALUE!</v>
      </c>
      <c r="J2266" s="128" t="str">
        <f t="shared" si="117"/>
        <v>#VALUE!</v>
      </c>
      <c r="K2266" s="128" t="str">
        <f t="shared" si="118"/>
        <v>#VALUE!</v>
      </c>
      <c r="L2266" s="128" t="str">
        <f t="shared" si="119"/>
        <v>#VALUE!</v>
      </c>
      <c r="M2266" s="128" t="str">
        <f t="shared" si="120"/>
        <v>#VALUE!</v>
      </c>
      <c r="N2266" s="128" t="str">
        <f t="shared" si="121"/>
        <v>#VALUE!</v>
      </c>
      <c r="O2266" s="128" t="str">
        <f t="shared" si="122"/>
        <v>#VALUE!</v>
      </c>
      <c r="P2266" s="135" t="str">
        <f t="shared" si="12"/>
        <v>OPIOIDS</v>
      </c>
      <c r="Q2266" s="4" t="b">
        <v>1</v>
      </c>
      <c r="R2266" s="135" t="str">
        <f t="shared" si="54"/>
        <v>HIGH</v>
      </c>
      <c r="S2266" s="3">
        <v>44468.0</v>
      </c>
      <c r="T2266" s="136">
        <f t="shared" si="123"/>
        <v>44480</v>
      </c>
      <c r="U2266" s="4" t="str">
        <f t="shared" si="15"/>
        <v> </v>
      </c>
      <c r="V2266" s="4" t="str">
        <f t="shared" si="16"/>
        <v> </v>
      </c>
      <c r="W2266" s="123"/>
      <c r="X2266" s="123"/>
      <c r="Y2266" s="123"/>
      <c r="Z2266" s="123"/>
      <c r="AA2266" s="123"/>
      <c r="AB2266" s="123"/>
      <c r="AC2266" s="123"/>
      <c r="AD2266" s="123"/>
      <c r="AE2266" s="123"/>
    </row>
    <row r="2267">
      <c r="A2267" s="151">
        <v>17005.0</v>
      </c>
      <c r="B2267" s="134" t="s">
        <v>6846</v>
      </c>
      <c r="C2267" s="141" t="b">
        <v>1</v>
      </c>
      <c r="D2267" s="133">
        <v>44533.0</v>
      </c>
      <c r="E2267" s="134" t="str">
        <f t="shared" si="112"/>
        <v>OPI RX</v>
      </c>
      <c r="F2267" s="128" t="str">
        <f t="shared" si="113"/>
        <v>#VALUE!</v>
      </c>
      <c r="G2267" s="128" t="str">
        <f t="shared" si="114"/>
        <v>#VALUE!</v>
      </c>
      <c r="H2267" s="128" t="str">
        <f t="shared" si="115"/>
        <v>#VALUE!</v>
      </c>
      <c r="I2267" s="128" t="str">
        <f t="shared" si="116"/>
        <v>#VALUE!</v>
      </c>
      <c r="J2267" s="128" t="str">
        <f t="shared" si="117"/>
        <v>#VALUE!</v>
      </c>
      <c r="K2267" s="128" t="str">
        <f t="shared" si="118"/>
        <v>#VALUE!</v>
      </c>
      <c r="L2267" s="128" t="str">
        <f t="shared" si="119"/>
        <v>#VALUE!</v>
      </c>
      <c r="M2267" s="128" t="str">
        <f t="shared" si="120"/>
        <v>#VALUE!</v>
      </c>
      <c r="N2267" s="128" t="str">
        <f t="shared" si="121"/>
        <v>#VALUE!</v>
      </c>
      <c r="O2267" s="128" t="str">
        <f t="shared" si="122"/>
        <v>#VALUE!</v>
      </c>
      <c r="P2267" s="135" t="str">
        <f t="shared" si="12"/>
        <v>OPIOIDS</v>
      </c>
      <c r="Q2267" s="4" t="b">
        <v>1</v>
      </c>
      <c r="R2267" s="135" t="str">
        <f t="shared" si="54"/>
        <v>HIGH</v>
      </c>
      <c r="S2267" s="3">
        <v>44503.0</v>
      </c>
      <c r="T2267" s="136">
        <f t="shared" si="123"/>
        <v>44533</v>
      </c>
      <c r="U2267" s="4" t="str">
        <f t="shared" si="15"/>
        <v> </v>
      </c>
      <c r="V2267" s="4" t="str">
        <f t="shared" si="16"/>
        <v> </v>
      </c>
      <c r="W2267" s="123"/>
      <c r="X2267" s="123"/>
      <c r="Y2267" s="123"/>
      <c r="Z2267" s="123"/>
      <c r="AA2267" s="123"/>
      <c r="AB2267" s="123"/>
      <c r="AC2267" s="123"/>
      <c r="AD2267" s="123"/>
      <c r="AE2267" s="123"/>
    </row>
    <row r="2268">
      <c r="A2268" s="151">
        <v>17007.0</v>
      </c>
      <c r="B2268" s="134" t="s">
        <v>6461</v>
      </c>
      <c r="C2268" s="141" t="b">
        <v>1</v>
      </c>
      <c r="D2268" s="133">
        <v>44475.0</v>
      </c>
      <c r="E2268" s="128" t="str">
        <f t="shared" si="112"/>
        <v>#VALUE!</v>
      </c>
      <c r="F2268" s="128" t="str">
        <f t="shared" si="113"/>
        <v>#VALUE!</v>
      </c>
      <c r="G2268" s="128" t="str">
        <f t="shared" si="114"/>
        <v>#VALUE!</v>
      </c>
      <c r="H2268" s="128" t="str">
        <f t="shared" si="115"/>
        <v>#VALUE!</v>
      </c>
      <c r="I2268" s="128" t="str">
        <f t="shared" si="116"/>
        <v>#VALUE!</v>
      </c>
      <c r="J2268" s="128" t="str">
        <f t="shared" si="117"/>
        <v>#VALUE!</v>
      </c>
      <c r="K2268" s="128" t="str">
        <f t="shared" si="118"/>
        <v>#VALUE!</v>
      </c>
      <c r="L2268" s="128" t="str">
        <f t="shared" si="119"/>
        <v>#VALUE!</v>
      </c>
      <c r="M2268" s="128" t="str">
        <f t="shared" si="120"/>
        <v>#VALUE!</v>
      </c>
      <c r="N2268" s="128" t="str">
        <f t="shared" si="121"/>
        <v>#VALUE!</v>
      </c>
      <c r="O2268" s="128" t="str">
        <f t="shared" si="122"/>
        <v>#VALUE!</v>
      </c>
      <c r="P2268" s="4" t="str">
        <f t="shared" si="12"/>
        <v>NO RX</v>
      </c>
      <c r="Q2268" s="4" t="b">
        <v>0</v>
      </c>
      <c r="R2268" s="4" t="str">
        <f t="shared" si="54"/>
        <v>LOW</v>
      </c>
      <c r="S2268" s="3">
        <v>44459.0</v>
      </c>
      <c r="T2268" s="136">
        <f t="shared" si="123"/>
        <v>44475</v>
      </c>
      <c r="U2268" s="4" t="str">
        <f t="shared" si="15"/>
        <v> </v>
      </c>
      <c r="V2268" s="4" t="str">
        <f t="shared" si="16"/>
        <v> </v>
      </c>
      <c r="W2268" s="123"/>
      <c r="X2268" s="123"/>
      <c r="Y2268" s="123"/>
      <c r="Z2268" s="123"/>
      <c r="AA2268" s="123"/>
      <c r="AB2268" s="123"/>
      <c r="AC2268" s="123"/>
      <c r="AD2268" s="123"/>
      <c r="AE2268" s="123"/>
    </row>
    <row r="2269">
      <c r="A2269" s="151">
        <v>17009.0</v>
      </c>
      <c r="B2269" s="134" t="s">
        <v>6761</v>
      </c>
      <c r="C2269" s="141" t="b">
        <v>1</v>
      </c>
      <c r="D2269" s="133">
        <v>44496.0</v>
      </c>
      <c r="E2269" s="128" t="str">
        <f t="shared" si="112"/>
        <v>#VALUE!</v>
      </c>
      <c r="F2269" s="128" t="str">
        <f t="shared" si="113"/>
        <v>#VALUE!</v>
      </c>
      <c r="G2269" s="128" t="str">
        <f t="shared" si="114"/>
        <v>#VALUE!</v>
      </c>
      <c r="H2269" s="128" t="str">
        <f t="shared" si="115"/>
        <v>#VALUE!</v>
      </c>
      <c r="I2269" s="128" t="str">
        <f t="shared" si="116"/>
        <v>#VALUE!</v>
      </c>
      <c r="J2269" s="128" t="str">
        <f t="shared" si="117"/>
        <v>#VALUE!</v>
      </c>
      <c r="K2269" s="128" t="str">
        <f t="shared" si="118"/>
        <v>#VALUE!</v>
      </c>
      <c r="L2269" s="128" t="str">
        <f t="shared" si="119"/>
        <v>#VALUE!</v>
      </c>
      <c r="M2269" s="128" t="str">
        <f t="shared" si="120"/>
        <v>#VALUE!</v>
      </c>
      <c r="N2269" s="128" t="str">
        <f t="shared" si="121"/>
        <v>#VALUE!</v>
      </c>
      <c r="O2269" s="128" t="str">
        <f t="shared" si="122"/>
        <v>#VALUE!</v>
      </c>
      <c r="P2269" s="4" t="str">
        <f t="shared" si="12"/>
        <v>NO RX</v>
      </c>
      <c r="Q2269" s="4" t="b">
        <v>1</v>
      </c>
      <c r="R2269" s="135" t="str">
        <f t="shared" si="54"/>
        <v>HIGH</v>
      </c>
      <c r="S2269" s="3">
        <v>44480.0</v>
      </c>
      <c r="T2269" s="136">
        <f t="shared" si="123"/>
        <v>44496</v>
      </c>
      <c r="U2269" s="4" t="str">
        <f t="shared" si="15"/>
        <v> </v>
      </c>
      <c r="V2269" s="4" t="str">
        <f t="shared" si="16"/>
        <v> </v>
      </c>
      <c r="W2269" s="123"/>
      <c r="X2269" s="123"/>
      <c r="Y2269" s="123"/>
      <c r="Z2269" s="123"/>
      <c r="AA2269" s="123"/>
      <c r="AB2269" s="123"/>
      <c r="AC2269" s="123"/>
      <c r="AD2269" s="123"/>
      <c r="AE2269" s="123"/>
    </row>
    <row r="2270">
      <c r="A2270" s="151">
        <v>17010.0</v>
      </c>
      <c r="B2270" s="134" t="s">
        <v>6483</v>
      </c>
      <c r="C2270" s="141" t="b">
        <v>1</v>
      </c>
      <c r="D2270" s="133">
        <v>44533.0</v>
      </c>
      <c r="E2270" s="128" t="str">
        <f t="shared" si="112"/>
        <v>#VALUE!</v>
      </c>
      <c r="F2270" s="128" t="str">
        <f t="shared" si="113"/>
        <v>#VALUE!</v>
      </c>
      <c r="G2270" s="128" t="str">
        <f t="shared" si="114"/>
        <v>#VALUE!</v>
      </c>
      <c r="H2270" s="128" t="str">
        <f t="shared" si="115"/>
        <v>#VALUE!</v>
      </c>
      <c r="I2270" s="128" t="str">
        <f t="shared" si="116"/>
        <v>#VALUE!</v>
      </c>
      <c r="J2270" s="128" t="str">
        <f t="shared" si="117"/>
        <v>#VALUE!</v>
      </c>
      <c r="K2270" s="128" t="str">
        <f t="shared" si="118"/>
        <v>#VALUE!</v>
      </c>
      <c r="L2270" s="128" t="str">
        <f t="shared" si="119"/>
        <v>#VALUE!</v>
      </c>
      <c r="M2270" s="128" t="str">
        <f t="shared" si="120"/>
        <v>#VALUE!</v>
      </c>
      <c r="N2270" s="128" t="str">
        <f t="shared" si="121"/>
        <v>#VALUE!</v>
      </c>
      <c r="O2270" s="128" t="str">
        <f t="shared" si="122"/>
        <v>#VALUE!</v>
      </c>
      <c r="P2270" s="4" t="str">
        <f t="shared" si="12"/>
        <v>NO RX</v>
      </c>
      <c r="Q2270" s="4" t="b">
        <v>0</v>
      </c>
      <c r="R2270" s="4" t="str">
        <f t="shared" si="54"/>
        <v>LOW</v>
      </c>
      <c r="S2270" s="3">
        <v>44502.0</v>
      </c>
      <c r="T2270" s="136">
        <f t="shared" si="123"/>
        <v>44533</v>
      </c>
      <c r="U2270" s="4" t="str">
        <f t="shared" si="15"/>
        <v> </v>
      </c>
      <c r="V2270" s="4" t="str">
        <f t="shared" si="16"/>
        <v> </v>
      </c>
      <c r="W2270" s="123"/>
      <c r="X2270" s="123"/>
      <c r="Y2270" s="123"/>
      <c r="Z2270" s="123"/>
      <c r="AA2270" s="123"/>
      <c r="AB2270" s="123"/>
      <c r="AC2270" s="123"/>
      <c r="AD2270" s="123"/>
      <c r="AE2270" s="123"/>
    </row>
    <row r="2271">
      <c r="A2271" s="151">
        <v>17012.0</v>
      </c>
      <c r="B2271" s="134" t="s">
        <v>7060</v>
      </c>
      <c r="C2271" s="141" t="b">
        <v>1</v>
      </c>
      <c r="D2271" s="133">
        <v>44533.0</v>
      </c>
      <c r="E2271" s="128" t="str">
        <f t="shared" si="112"/>
        <v>#VALUE!</v>
      </c>
      <c r="F2271" s="128" t="str">
        <f t="shared" si="113"/>
        <v>#VALUE!</v>
      </c>
      <c r="G2271" s="128" t="str">
        <f t="shared" si="114"/>
        <v>#VALUE!</v>
      </c>
      <c r="H2271" s="128" t="str">
        <f t="shared" si="115"/>
        <v>#VALUE!</v>
      </c>
      <c r="I2271" s="128" t="str">
        <f t="shared" si="116"/>
        <v>#VALUE!</v>
      </c>
      <c r="J2271" s="128" t="str">
        <f t="shared" si="117"/>
        <v>#VALUE!</v>
      </c>
      <c r="K2271" s="128" t="str">
        <f t="shared" si="118"/>
        <v>#VALUE!</v>
      </c>
      <c r="L2271" s="128" t="str">
        <f t="shared" si="119"/>
        <v>#VALUE!</v>
      </c>
      <c r="M2271" s="128" t="str">
        <f t="shared" si="120"/>
        <v>#VALUE!</v>
      </c>
      <c r="N2271" s="128" t="str">
        <f t="shared" si="121"/>
        <v>#VALUE!</v>
      </c>
      <c r="O2271" s="128" t="str">
        <f t="shared" si="122"/>
        <v>#VALUE!</v>
      </c>
      <c r="P2271" s="4" t="str">
        <f t="shared" si="12"/>
        <v>NO RX</v>
      </c>
      <c r="Q2271" s="4" t="b">
        <v>0</v>
      </c>
      <c r="R2271" s="4" t="str">
        <f t="shared" si="54"/>
        <v>LOW</v>
      </c>
      <c r="S2271" s="3">
        <v>44502.0</v>
      </c>
      <c r="T2271" s="136">
        <f t="shared" si="123"/>
        <v>44533</v>
      </c>
      <c r="U2271" s="4" t="str">
        <f t="shared" si="15"/>
        <v> </v>
      </c>
      <c r="V2271" s="4" t="str">
        <f t="shared" si="16"/>
        <v> </v>
      </c>
      <c r="W2271" s="123"/>
      <c r="X2271" s="123"/>
      <c r="Y2271" s="123"/>
      <c r="Z2271" s="123"/>
      <c r="AA2271" s="123"/>
      <c r="AB2271" s="123"/>
      <c r="AC2271" s="123"/>
      <c r="AD2271" s="123"/>
      <c r="AE2271" s="123"/>
    </row>
    <row r="2272">
      <c r="A2272" s="151">
        <v>17014.0</v>
      </c>
      <c r="B2272" s="134" t="s">
        <v>6477</v>
      </c>
      <c r="C2272" s="141" t="b">
        <v>1</v>
      </c>
      <c r="D2272" s="133">
        <v>44496.0</v>
      </c>
      <c r="E2272" s="128" t="str">
        <f t="shared" si="112"/>
        <v>#VALUE!</v>
      </c>
      <c r="F2272" s="128" t="str">
        <f t="shared" si="113"/>
        <v>#VALUE!</v>
      </c>
      <c r="G2272" s="128" t="str">
        <f t="shared" si="114"/>
        <v>#VALUE!</v>
      </c>
      <c r="H2272" s="128" t="str">
        <f t="shared" si="115"/>
        <v>#VALUE!</v>
      </c>
      <c r="I2272" s="128" t="str">
        <f t="shared" si="116"/>
        <v>#VALUE!</v>
      </c>
      <c r="J2272" s="128" t="str">
        <f t="shared" si="117"/>
        <v>#VALUE!</v>
      </c>
      <c r="K2272" s="128" t="str">
        <f t="shared" si="118"/>
        <v>#VALUE!</v>
      </c>
      <c r="L2272" s="128" t="str">
        <f t="shared" si="119"/>
        <v>#VALUE!</v>
      </c>
      <c r="M2272" s="128" t="str">
        <f t="shared" si="120"/>
        <v>#VALUE!</v>
      </c>
      <c r="N2272" s="128" t="str">
        <f t="shared" si="121"/>
        <v>#VALUE!</v>
      </c>
      <c r="O2272" s="128" t="str">
        <f t="shared" si="122"/>
        <v>#VALUE!</v>
      </c>
      <c r="P2272" s="4" t="str">
        <f t="shared" si="12"/>
        <v>NO RX</v>
      </c>
      <c r="Q2272" s="4" t="b">
        <v>0</v>
      </c>
      <c r="R2272" s="4" t="str">
        <f t="shared" si="54"/>
        <v>LOW</v>
      </c>
      <c r="S2272" s="3">
        <v>44467.0</v>
      </c>
      <c r="T2272" s="136">
        <f t="shared" si="123"/>
        <v>44496</v>
      </c>
      <c r="U2272" s="4" t="str">
        <f t="shared" si="15"/>
        <v> </v>
      </c>
      <c r="V2272" s="4" t="str">
        <f t="shared" si="16"/>
        <v> </v>
      </c>
      <c r="W2272" s="123"/>
      <c r="X2272" s="123"/>
      <c r="Y2272" s="123"/>
      <c r="Z2272" s="123"/>
      <c r="AA2272" s="123"/>
      <c r="AB2272" s="123"/>
      <c r="AC2272" s="123"/>
      <c r="AD2272" s="123"/>
      <c r="AE2272" s="123"/>
    </row>
    <row r="2273">
      <c r="A2273" s="151">
        <v>17017.0</v>
      </c>
      <c r="B2273" s="55" t="s">
        <v>6491</v>
      </c>
      <c r="C2273" s="141" t="b">
        <v>1</v>
      </c>
      <c r="D2273" s="140">
        <v>44578.0</v>
      </c>
      <c r="E2273" s="128" t="str">
        <f t="shared" si="112"/>
        <v>#VALUE!</v>
      </c>
      <c r="F2273" s="134" t="str">
        <f t="shared" si="113"/>
        <v>OPI RX</v>
      </c>
      <c r="G2273" s="128" t="str">
        <f t="shared" si="114"/>
        <v>#VALUE!</v>
      </c>
      <c r="H2273" s="128" t="str">
        <f t="shared" si="115"/>
        <v>#VALUE!</v>
      </c>
      <c r="I2273" s="128" t="str">
        <f t="shared" si="116"/>
        <v>#VALUE!</v>
      </c>
      <c r="J2273" s="128" t="str">
        <f t="shared" si="117"/>
        <v>#VALUE!</v>
      </c>
      <c r="K2273" s="128" t="str">
        <f t="shared" si="118"/>
        <v>#VALUE!</v>
      </c>
      <c r="L2273" s="128" t="str">
        <f t="shared" si="119"/>
        <v>#VALUE!</v>
      </c>
      <c r="M2273" s="134" t="str">
        <f t="shared" si="120"/>
        <v>#VALUE!</v>
      </c>
      <c r="N2273" s="128" t="str">
        <f t="shared" si="121"/>
        <v>#VALUE!</v>
      </c>
      <c r="O2273" s="128" t="str">
        <f t="shared" si="122"/>
        <v>#VALUE!</v>
      </c>
      <c r="P2273" s="135" t="str">
        <f t="shared" si="12"/>
        <v>OPIOIDS</v>
      </c>
      <c r="Q2273" s="4" t="b">
        <v>1</v>
      </c>
      <c r="R2273" s="135" t="str">
        <f t="shared" si="54"/>
        <v>HIGH</v>
      </c>
      <c r="S2273" s="3">
        <v>44460.0</v>
      </c>
      <c r="T2273" s="136">
        <f t="shared" si="123"/>
        <v>44578</v>
      </c>
      <c r="U2273" s="4" t="str">
        <f t="shared" si="15"/>
        <v> </v>
      </c>
      <c r="V2273" s="4" t="str">
        <f t="shared" si="16"/>
        <v> </v>
      </c>
      <c r="W2273" s="123"/>
      <c r="X2273" s="123"/>
      <c r="Y2273" s="123"/>
      <c r="Z2273" s="123"/>
      <c r="AA2273" s="123"/>
      <c r="AB2273" s="123"/>
      <c r="AC2273" s="123"/>
      <c r="AD2273" s="123"/>
      <c r="AE2273" s="123"/>
    </row>
    <row r="2274">
      <c r="A2274" s="151">
        <v>17018.0</v>
      </c>
      <c r="B2274" s="134" t="s">
        <v>6461</v>
      </c>
      <c r="C2274" s="141" t="b">
        <v>1</v>
      </c>
      <c r="D2274" s="133">
        <v>44533.0</v>
      </c>
      <c r="E2274" s="128" t="str">
        <f t="shared" si="112"/>
        <v>#VALUE!</v>
      </c>
      <c r="F2274" s="128" t="str">
        <f t="shared" si="113"/>
        <v>#VALUE!</v>
      </c>
      <c r="G2274" s="128" t="str">
        <f t="shared" si="114"/>
        <v>#VALUE!</v>
      </c>
      <c r="H2274" s="128" t="str">
        <f t="shared" si="115"/>
        <v>#VALUE!</v>
      </c>
      <c r="I2274" s="128" t="str">
        <f t="shared" si="116"/>
        <v>#VALUE!</v>
      </c>
      <c r="J2274" s="128" t="str">
        <f t="shared" si="117"/>
        <v>#VALUE!</v>
      </c>
      <c r="K2274" s="128" t="str">
        <f t="shared" si="118"/>
        <v>#VALUE!</v>
      </c>
      <c r="L2274" s="128" t="str">
        <f t="shared" si="119"/>
        <v>#VALUE!</v>
      </c>
      <c r="M2274" s="128" t="str">
        <f t="shared" si="120"/>
        <v>#VALUE!</v>
      </c>
      <c r="N2274" s="128" t="str">
        <f t="shared" si="121"/>
        <v>#VALUE!</v>
      </c>
      <c r="O2274" s="128" t="str">
        <f t="shared" si="122"/>
        <v>#VALUE!</v>
      </c>
      <c r="P2274" s="4" t="str">
        <f t="shared" si="12"/>
        <v>NO RX</v>
      </c>
      <c r="Q2274" s="4" t="b">
        <v>0</v>
      </c>
      <c r="R2274" s="4" t="str">
        <f t="shared" si="54"/>
        <v>LOW</v>
      </c>
      <c r="S2274" s="3">
        <v>44502.0</v>
      </c>
      <c r="T2274" s="136">
        <f t="shared" si="123"/>
        <v>44533</v>
      </c>
      <c r="U2274" s="4" t="str">
        <f t="shared" si="15"/>
        <v> </v>
      </c>
      <c r="V2274" s="4" t="str">
        <f t="shared" si="16"/>
        <v> </v>
      </c>
      <c r="W2274" s="123"/>
      <c r="X2274" s="123"/>
      <c r="Y2274" s="123"/>
      <c r="Z2274" s="123"/>
      <c r="AA2274" s="123"/>
      <c r="AB2274" s="123"/>
      <c r="AC2274" s="123"/>
      <c r="AD2274" s="123"/>
      <c r="AE2274" s="123"/>
    </row>
    <row r="2275">
      <c r="A2275" s="151">
        <v>17021.0</v>
      </c>
      <c r="B2275" s="134" t="s">
        <v>6594</v>
      </c>
      <c r="C2275" s="141" t="b">
        <v>1</v>
      </c>
      <c r="D2275" s="133">
        <v>44537.0</v>
      </c>
      <c r="E2275" s="134" t="str">
        <f t="shared" si="112"/>
        <v>OPI RX</v>
      </c>
      <c r="F2275" s="128" t="str">
        <f t="shared" si="113"/>
        <v>#VALUE!</v>
      </c>
      <c r="G2275" s="128" t="str">
        <f t="shared" si="114"/>
        <v>#VALUE!</v>
      </c>
      <c r="H2275" s="128" t="str">
        <f t="shared" si="115"/>
        <v>#VALUE!</v>
      </c>
      <c r="I2275" s="128" t="str">
        <f t="shared" si="116"/>
        <v>#VALUE!</v>
      </c>
      <c r="J2275" s="128" t="str">
        <f t="shared" si="117"/>
        <v>#VALUE!</v>
      </c>
      <c r="K2275" s="128" t="str">
        <f t="shared" si="118"/>
        <v>#VALUE!</v>
      </c>
      <c r="L2275" s="128" t="str">
        <f t="shared" si="119"/>
        <v>#VALUE!</v>
      </c>
      <c r="M2275" s="128" t="str">
        <f t="shared" si="120"/>
        <v>#VALUE!</v>
      </c>
      <c r="N2275" s="128" t="str">
        <f t="shared" si="121"/>
        <v>#VALUE!</v>
      </c>
      <c r="O2275" s="128" t="str">
        <f t="shared" si="122"/>
        <v>#VALUE!</v>
      </c>
      <c r="P2275" s="135" t="str">
        <f t="shared" si="12"/>
        <v>OPIOIDS</v>
      </c>
      <c r="Q2275" s="4" t="b">
        <v>1</v>
      </c>
      <c r="R2275" s="135" t="str">
        <f t="shared" si="54"/>
        <v>HIGH</v>
      </c>
      <c r="S2275" s="3">
        <v>44508.0</v>
      </c>
      <c r="T2275" s="136">
        <f t="shared" si="123"/>
        <v>44537</v>
      </c>
      <c r="U2275" s="4" t="str">
        <f t="shared" si="15"/>
        <v> </v>
      </c>
      <c r="V2275" s="4" t="str">
        <f t="shared" si="16"/>
        <v> </v>
      </c>
      <c r="W2275" s="123"/>
      <c r="X2275" s="123"/>
      <c r="Y2275" s="123"/>
      <c r="Z2275" s="123"/>
      <c r="AA2275" s="123"/>
      <c r="AB2275" s="123"/>
      <c r="AC2275" s="123"/>
      <c r="AD2275" s="123"/>
      <c r="AE2275" s="123"/>
    </row>
    <row r="2276">
      <c r="A2276" s="151">
        <v>17022.0</v>
      </c>
      <c r="B2276" s="134" t="s">
        <v>7108</v>
      </c>
      <c r="C2276" s="141" t="b">
        <v>1</v>
      </c>
      <c r="D2276" s="133">
        <v>44502.0</v>
      </c>
      <c r="E2276" s="128" t="str">
        <f t="shared" si="112"/>
        <v>#VALUE!</v>
      </c>
      <c r="F2276" s="128" t="str">
        <f t="shared" si="113"/>
        <v>#VALUE!</v>
      </c>
      <c r="G2276" s="128" t="str">
        <f t="shared" si="114"/>
        <v>#VALUE!</v>
      </c>
      <c r="H2276" s="128" t="str">
        <f t="shared" si="115"/>
        <v>#VALUE!</v>
      </c>
      <c r="I2276" s="128" t="str">
        <f t="shared" si="116"/>
        <v>#VALUE!</v>
      </c>
      <c r="J2276" s="128" t="str">
        <f t="shared" si="117"/>
        <v>#VALUE!</v>
      </c>
      <c r="K2276" s="128" t="str">
        <f t="shared" si="118"/>
        <v>#VALUE!</v>
      </c>
      <c r="L2276" s="128" t="str">
        <f t="shared" si="119"/>
        <v>#VALUE!</v>
      </c>
      <c r="M2276" s="128" t="str">
        <f t="shared" si="120"/>
        <v>#VALUE!</v>
      </c>
      <c r="N2276" s="128" t="str">
        <f t="shared" si="121"/>
        <v>#VALUE!</v>
      </c>
      <c r="O2276" s="128" t="str">
        <f t="shared" si="122"/>
        <v>#VALUE!</v>
      </c>
      <c r="P2276" s="4" t="str">
        <f t="shared" si="12"/>
        <v>NO RX</v>
      </c>
      <c r="Q2276" s="4" t="b">
        <v>1</v>
      </c>
      <c r="R2276" s="135" t="str">
        <f t="shared" si="54"/>
        <v>HIGH</v>
      </c>
      <c r="S2276" s="3">
        <v>44484.0</v>
      </c>
      <c r="T2276" s="136">
        <f t="shared" si="123"/>
        <v>44502</v>
      </c>
      <c r="U2276" s="4" t="str">
        <f t="shared" si="15"/>
        <v> </v>
      </c>
      <c r="V2276" s="4" t="str">
        <f t="shared" si="16"/>
        <v> </v>
      </c>
      <c r="W2276" s="123"/>
      <c r="X2276" s="123"/>
      <c r="Y2276" s="123"/>
      <c r="Z2276" s="123"/>
      <c r="AA2276" s="123"/>
      <c r="AB2276" s="123"/>
      <c r="AC2276" s="123"/>
      <c r="AD2276" s="123"/>
      <c r="AE2276" s="123"/>
    </row>
    <row r="2277">
      <c r="A2277" s="151">
        <v>17025.0</v>
      </c>
      <c r="B2277" s="134" t="s">
        <v>6646</v>
      </c>
      <c r="C2277" s="141" t="b">
        <v>1</v>
      </c>
      <c r="D2277" s="133">
        <v>44498.0</v>
      </c>
      <c r="E2277" s="128" t="str">
        <f t="shared" si="112"/>
        <v>#VALUE!</v>
      </c>
      <c r="F2277" s="128" t="str">
        <f t="shared" si="113"/>
        <v>#VALUE!</v>
      </c>
      <c r="G2277" s="128" t="str">
        <f t="shared" si="114"/>
        <v>#VALUE!</v>
      </c>
      <c r="H2277" s="128" t="str">
        <f t="shared" si="115"/>
        <v>#VALUE!</v>
      </c>
      <c r="I2277" s="128" t="str">
        <f t="shared" si="116"/>
        <v>#VALUE!</v>
      </c>
      <c r="J2277" s="128" t="str">
        <f t="shared" si="117"/>
        <v>#VALUE!</v>
      </c>
      <c r="K2277" s="128" t="str">
        <f t="shared" si="118"/>
        <v>#VALUE!</v>
      </c>
      <c r="L2277" s="128" t="str">
        <f t="shared" si="119"/>
        <v>#VALUE!</v>
      </c>
      <c r="M2277" s="128" t="str">
        <f t="shared" si="120"/>
        <v>#VALUE!</v>
      </c>
      <c r="N2277" s="128" t="str">
        <f t="shared" si="121"/>
        <v>#VALUE!</v>
      </c>
      <c r="O2277" s="128" t="str">
        <f t="shared" si="122"/>
        <v>#VALUE!</v>
      </c>
      <c r="P2277" s="4" t="str">
        <f t="shared" si="12"/>
        <v>NO RX</v>
      </c>
      <c r="Q2277" s="4" t="b">
        <v>0</v>
      </c>
      <c r="R2277" s="4" t="str">
        <f t="shared" si="54"/>
        <v>LOW</v>
      </c>
      <c r="S2277" s="3">
        <v>44483.0</v>
      </c>
      <c r="T2277" s="136">
        <f t="shared" si="123"/>
        <v>44498</v>
      </c>
      <c r="U2277" s="4" t="str">
        <f t="shared" si="15"/>
        <v> </v>
      </c>
      <c r="V2277" s="4" t="str">
        <f t="shared" si="16"/>
        <v> </v>
      </c>
      <c r="W2277" s="123"/>
      <c r="X2277" s="123"/>
      <c r="Y2277" s="123"/>
      <c r="Z2277" s="123"/>
      <c r="AA2277" s="123"/>
      <c r="AB2277" s="123"/>
      <c r="AC2277" s="123"/>
      <c r="AD2277" s="123"/>
      <c r="AE2277" s="123"/>
    </row>
    <row r="2278">
      <c r="A2278" s="151">
        <v>17028.0</v>
      </c>
      <c r="B2278" s="134" t="s">
        <v>6461</v>
      </c>
      <c r="C2278" s="141" t="b">
        <v>1</v>
      </c>
      <c r="D2278" s="133">
        <v>44533.0</v>
      </c>
      <c r="E2278" s="128" t="str">
        <f t="shared" si="112"/>
        <v>#VALUE!</v>
      </c>
      <c r="F2278" s="128" t="str">
        <f t="shared" si="113"/>
        <v>#VALUE!</v>
      </c>
      <c r="G2278" s="128" t="str">
        <f t="shared" si="114"/>
        <v>#VALUE!</v>
      </c>
      <c r="H2278" s="128" t="str">
        <f t="shared" si="115"/>
        <v>#VALUE!</v>
      </c>
      <c r="I2278" s="128" t="str">
        <f t="shared" si="116"/>
        <v>#VALUE!</v>
      </c>
      <c r="J2278" s="128" t="str">
        <f t="shared" si="117"/>
        <v>#VALUE!</v>
      </c>
      <c r="K2278" s="128" t="str">
        <f t="shared" si="118"/>
        <v>#VALUE!</v>
      </c>
      <c r="L2278" s="128" t="str">
        <f t="shared" si="119"/>
        <v>#VALUE!</v>
      </c>
      <c r="M2278" s="128" t="str">
        <f t="shared" si="120"/>
        <v>#VALUE!</v>
      </c>
      <c r="N2278" s="128" t="str">
        <f t="shared" si="121"/>
        <v>#VALUE!</v>
      </c>
      <c r="O2278" s="128" t="str">
        <f t="shared" si="122"/>
        <v>#VALUE!</v>
      </c>
      <c r="P2278" s="4" t="str">
        <f t="shared" si="12"/>
        <v>NO RX</v>
      </c>
      <c r="Q2278" s="4" t="b">
        <v>0</v>
      </c>
      <c r="R2278" s="4" t="str">
        <f t="shared" si="54"/>
        <v>LOW</v>
      </c>
      <c r="S2278" s="3">
        <v>44502.0</v>
      </c>
      <c r="T2278" s="136">
        <f t="shared" si="123"/>
        <v>44533</v>
      </c>
      <c r="U2278" s="4" t="str">
        <f t="shared" si="15"/>
        <v> </v>
      </c>
      <c r="V2278" s="4" t="str">
        <f t="shared" si="16"/>
        <v> </v>
      </c>
      <c r="W2278" s="123"/>
      <c r="X2278" s="123"/>
      <c r="Y2278" s="123"/>
      <c r="Z2278" s="123"/>
      <c r="AA2278" s="123"/>
      <c r="AB2278" s="123"/>
      <c r="AC2278" s="123"/>
      <c r="AD2278" s="123"/>
      <c r="AE2278" s="123"/>
    </row>
    <row r="2279">
      <c r="A2279" s="151">
        <v>17029.0</v>
      </c>
      <c r="B2279" s="134" t="s">
        <v>6461</v>
      </c>
      <c r="C2279" s="141" t="b">
        <v>1</v>
      </c>
      <c r="D2279" s="133">
        <v>44497.0</v>
      </c>
      <c r="E2279" s="128" t="str">
        <f t="shared" si="112"/>
        <v>#VALUE!</v>
      </c>
      <c r="F2279" s="128" t="str">
        <f t="shared" si="113"/>
        <v>#VALUE!</v>
      </c>
      <c r="G2279" s="128" t="str">
        <f t="shared" si="114"/>
        <v>#VALUE!</v>
      </c>
      <c r="H2279" s="128" t="str">
        <f t="shared" si="115"/>
        <v>#VALUE!</v>
      </c>
      <c r="I2279" s="128" t="str">
        <f t="shared" si="116"/>
        <v>#VALUE!</v>
      </c>
      <c r="J2279" s="128" t="str">
        <f t="shared" si="117"/>
        <v>#VALUE!</v>
      </c>
      <c r="K2279" s="128" t="str">
        <f t="shared" si="118"/>
        <v>#VALUE!</v>
      </c>
      <c r="L2279" s="128" t="str">
        <f t="shared" si="119"/>
        <v>#VALUE!</v>
      </c>
      <c r="M2279" s="128" t="str">
        <f t="shared" si="120"/>
        <v>#VALUE!</v>
      </c>
      <c r="N2279" s="128" t="str">
        <f t="shared" si="121"/>
        <v>#VALUE!</v>
      </c>
      <c r="O2279" s="128" t="str">
        <f t="shared" si="122"/>
        <v>#VALUE!</v>
      </c>
      <c r="P2279" s="4" t="str">
        <f t="shared" si="12"/>
        <v>NO RX</v>
      </c>
      <c r="Q2279" s="4" t="b">
        <v>0</v>
      </c>
      <c r="R2279" s="4" t="str">
        <f t="shared" si="54"/>
        <v>LOW</v>
      </c>
      <c r="S2279" s="3">
        <v>44482.0</v>
      </c>
      <c r="T2279" s="136">
        <f t="shared" si="123"/>
        <v>44497</v>
      </c>
      <c r="U2279" s="4" t="str">
        <f t="shared" si="15"/>
        <v> </v>
      </c>
      <c r="V2279" s="4" t="str">
        <f t="shared" si="16"/>
        <v> </v>
      </c>
      <c r="W2279" s="123"/>
      <c r="X2279" s="123"/>
      <c r="Y2279" s="123"/>
      <c r="Z2279" s="123"/>
      <c r="AA2279" s="123"/>
      <c r="AB2279" s="123"/>
      <c r="AC2279" s="123"/>
      <c r="AD2279" s="123"/>
      <c r="AE2279" s="123"/>
    </row>
    <row r="2280">
      <c r="A2280" s="151">
        <v>17030.0</v>
      </c>
      <c r="B2280" s="134" t="s">
        <v>7109</v>
      </c>
      <c r="C2280" s="141" t="b">
        <v>1</v>
      </c>
      <c r="D2280" s="133">
        <v>44551.0</v>
      </c>
      <c r="E2280" s="128" t="str">
        <f t="shared" si="112"/>
        <v>#VALUE!</v>
      </c>
      <c r="F2280" s="128" t="str">
        <f t="shared" si="113"/>
        <v>#VALUE!</v>
      </c>
      <c r="G2280" s="134" t="str">
        <f t="shared" si="114"/>
        <v>OPI RX</v>
      </c>
      <c r="H2280" s="128" t="str">
        <f t="shared" si="115"/>
        <v>#VALUE!</v>
      </c>
      <c r="I2280" s="128" t="str">
        <f t="shared" si="116"/>
        <v>#VALUE!</v>
      </c>
      <c r="J2280" s="128" t="str">
        <f t="shared" si="117"/>
        <v>#VALUE!</v>
      </c>
      <c r="K2280" s="128" t="str">
        <f t="shared" si="118"/>
        <v>#VALUE!</v>
      </c>
      <c r="L2280" s="128" t="str">
        <f t="shared" si="119"/>
        <v>#VALUE!</v>
      </c>
      <c r="M2280" s="128" t="str">
        <f t="shared" si="120"/>
        <v>#VALUE!</v>
      </c>
      <c r="N2280" s="128" t="str">
        <f t="shared" si="121"/>
        <v>#VALUE!</v>
      </c>
      <c r="O2280" s="128" t="str">
        <f t="shared" si="122"/>
        <v>#VALUE!</v>
      </c>
      <c r="P2280" s="135" t="str">
        <f t="shared" si="12"/>
        <v>OPIOIDS</v>
      </c>
      <c r="Q2280" s="4" t="b">
        <v>1</v>
      </c>
      <c r="R2280" s="135" t="str">
        <f t="shared" si="54"/>
        <v>HIGH</v>
      </c>
      <c r="S2280" s="3">
        <v>44515.0</v>
      </c>
      <c r="T2280" s="136">
        <f t="shared" si="123"/>
        <v>44551</v>
      </c>
      <c r="U2280" s="4" t="str">
        <f t="shared" si="15"/>
        <v> </v>
      </c>
      <c r="V2280" s="4" t="str">
        <f t="shared" si="16"/>
        <v> </v>
      </c>
      <c r="W2280" s="123"/>
      <c r="X2280" s="123"/>
      <c r="Y2280" s="123"/>
      <c r="Z2280" s="123"/>
      <c r="AA2280" s="123"/>
      <c r="AB2280" s="123"/>
      <c r="AC2280" s="123"/>
      <c r="AD2280" s="123"/>
      <c r="AE2280" s="123"/>
    </row>
    <row r="2281">
      <c r="A2281" s="151">
        <v>17038.0</v>
      </c>
      <c r="B2281" s="134" t="s">
        <v>6483</v>
      </c>
      <c r="C2281" s="141" t="b">
        <v>1</v>
      </c>
      <c r="D2281" s="133">
        <v>44533.0</v>
      </c>
      <c r="E2281" s="128" t="str">
        <f t="shared" si="112"/>
        <v>#VALUE!</v>
      </c>
      <c r="F2281" s="128" t="str">
        <f t="shared" si="113"/>
        <v>#VALUE!</v>
      </c>
      <c r="G2281" s="128" t="str">
        <f t="shared" si="114"/>
        <v>#VALUE!</v>
      </c>
      <c r="H2281" s="128" t="str">
        <f t="shared" si="115"/>
        <v>#VALUE!</v>
      </c>
      <c r="I2281" s="128" t="str">
        <f t="shared" si="116"/>
        <v>#VALUE!</v>
      </c>
      <c r="J2281" s="128" t="str">
        <f t="shared" si="117"/>
        <v>#VALUE!</v>
      </c>
      <c r="K2281" s="128" t="str">
        <f t="shared" si="118"/>
        <v>#VALUE!</v>
      </c>
      <c r="L2281" s="128" t="str">
        <f t="shared" si="119"/>
        <v>#VALUE!</v>
      </c>
      <c r="M2281" s="128" t="str">
        <f t="shared" si="120"/>
        <v>#VALUE!</v>
      </c>
      <c r="N2281" s="128" t="str">
        <f t="shared" si="121"/>
        <v>#VALUE!</v>
      </c>
      <c r="O2281" s="128" t="str">
        <f t="shared" si="122"/>
        <v>#VALUE!</v>
      </c>
      <c r="P2281" s="4" t="str">
        <f t="shared" si="12"/>
        <v>NO RX</v>
      </c>
      <c r="Q2281" s="4" t="b">
        <v>0</v>
      </c>
      <c r="R2281" s="4" t="str">
        <f t="shared" si="54"/>
        <v>LOW</v>
      </c>
      <c r="S2281" s="3">
        <v>44505.0</v>
      </c>
      <c r="T2281" s="136">
        <f t="shared" si="123"/>
        <v>44533</v>
      </c>
      <c r="U2281" s="4" t="str">
        <f t="shared" si="15"/>
        <v> </v>
      </c>
      <c r="V2281" s="4" t="str">
        <f t="shared" si="16"/>
        <v> </v>
      </c>
      <c r="W2281" s="123"/>
      <c r="X2281" s="123"/>
      <c r="Y2281" s="123"/>
      <c r="Z2281" s="123"/>
      <c r="AA2281" s="123"/>
      <c r="AB2281" s="123"/>
      <c r="AC2281" s="123"/>
      <c r="AD2281" s="123"/>
      <c r="AE2281" s="123"/>
    </row>
    <row r="2282">
      <c r="A2282" s="151">
        <v>17040.0</v>
      </c>
      <c r="B2282" s="134" t="s">
        <v>6862</v>
      </c>
      <c r="C2282" s="141" t="b">
        <v>1</v>
      </c>
      <c r="D2282" s="133">
        <v>44537.0</v>
      </c>
      <c r="E2282" s="128" t="str">
        <f t="shared" si="112"/>
        <v>#VALUE!</v>
      </c>
      <c r="F2282" s="128" t="str">
        <f t="shared" si="113"/>
        <v>#VALUE!</v>
      </c>
      <c r="G2282" s="128" t="str">
        <f t="shared" si="114"/>
        <v>#VALUE!</v>
      </c>
      <c r="H2282" s="128" t="str">
        <f t="shared" si="115"/>
        <v>#VALUE!</v>
      </c>
      <c r="I2282" s="128" t="str">
        <f t="shared" si="116"/>
        <v>#VALUE!</v>
      </c>
      <c r="J2282" s="128" t="str">
        <f t="shared" si="117"/>
        <v>#VALUE!</v>
      </c>
      <c r="K2282" s="128" t="str">
        <f t="shared" si="118"/>
        <v>#VALUE!</v>
      </c>
      <c r="L2282" s="128" t="str">
        <f t="shared" si="119"/>
        <v>#VALUE!</v>
      </c>
      <c r="M2282" s="134" t="str">
        <f t="shared" si="120"/>
        <v>OPI RX</v>
      </c>
      <c r="N2282" s="128" t="str">
        <f t="shared" si="121"/>
        <v>#VALUE!</v>
      </c>
      <c r="O2282" s="128" t="str">
        <f t="shared" si="122"/>
        <v>#VALUE!</v>
      </c>
      <c r="P2282" s="135" t="str">
        <f t="shared" si="12"/>
        <v>OPIOIDS</v>
      </c>
      <c r="Q2282" s="4" t="b">
        <v>0</v>
      </c>
      <c r="R2282" s="4" t="str">
        <f t="shared" si="54"/>
        <v>LOW</v>
      </c>
      <c r="S2282" s="3">
        <v>44508.0</v>
      </c>
      <c r="T2282" s="136">
        <f t="shared" si="123"/>
        <v>44537</v>
      </c>
      <c r="U2282" s="4" t="str">
        <f t="shared" si="15"/>
        <v> </v>
      </c>
      <c r="V2282" s="4" t="str">
        <f t="shared" si="16"/>
        <v> </v>
      </c>
      <c r="W2282" s="123"/>
      <c r="X2282" s="123"/>
      <c r="Y2282" s="123"/>
      <c r="Z2282" s="123"/>
      <c r="AA2282" s="123"/>
      <c r="AB2282" s="123"/>
      <c r="AC2282" s="123"/>
      <c r="AD2282" s="123"/>
      <c r="AE2282" s="123"/>
    </row>
    <row r="2283">
      <c r="A2283" s="151">
        <v>17041.0</v>
      </c>
      <c r="B2283" s="131" t="s">
        <v>6461</v>
      </c>
      <c r="C2283" s="141" t="b">
        <v>1</v>
      </c>
      <c r="D2283" s="133">
        <v>44533.0</v>
      </c>
      <c r="E2283" s="128" t="str">
        <f t="shared" si="112"/>
        <v>#VALUE!</v>
      </c>
      <c r="F2283" s="128" t="str">
        <f t="shared" si="113"/>
        <v>#VALUE!</v>
      </c>
      <c r="G2283" s="128" t="str">
        <f t="shared" si="114"/>
        <v>#VALUE!</v>
      </c>
      <c r="H2283" s="128" t="str">
        <f t="shared" si="115"/>
        <v>#VALUE!</v>
      </c>
      <c r="I2283" s="128" t="str">
        <f t="shared" si="116"/>
        <v>#VALUE!</v>
      </c>
      <c r="J2283" s="128" t="str">
        <f t="shared" si="117"/>
        <v>#VALUE!</v>
      </c>
      <c r="K2283" s="128" t="str">
        <f t="shared" si="118"/>
        <v>#VALUE!</v>
      </c>
      <c r="L2283" s="128" t="str">
        <f t="shared" si="119"/>
        <v>#VALUE!</v>
      </c>
      <c r="M2283" s="128" t="str">
        <f t="shared" si="120"/>
        <v>#VALUE!</v>
      </c>
      <c r="N2283" s="128" t="str">
        <f t="shared" si="121"/>
        <v>#VALUE!</v>
      </c>
      <c r="O2283" s="128" t="str">
        <f t="shared" si="122"/>
        <v>#VALUE!</v>
      </c>
      <c r="P2283" s="4" t="str">
        <f t="shared" si="12"/>
        <v>NO RX</v>
      </c>
      <c r="Q2283" s="4" t="b">
        <v>0</v>
      </c>
      <c r="R2283" s="4" t="str">
        <f t="shared" si="54"/>
        <v>LOW</v>
      </c>
      <c r="S2283" s="3">
        <v>44502.0</v>
      </c>
      <c r="T2283" s="136">
        <f t="shared" si="123"/>
        <v>44533</v>
      </c>
      <c r="U2283" s="4" t="str">
        <f t="shared" si="15"/>
        <v> </v>
      </c>
      <c r="V2283" s="4" t="str">
        <f t="shared" si="16"/>
        <v> </v>
      </c>
      <c r="W2283" s="123"/>
      <c r="X2283" s="123"/>
      <c r="Y2283" s="123"/>
      <c r="Z2283" s="123"/>
      <c r="AA2283" s="123"/>
      <c r="AB2283" s="123"/>
      <c r="AC2283" s="123"/>
      <c r="AD2283" s="123"/>
      <c r="AE2283" s="123"/>
    </row>
    <row r="2284">
      <c r="A2284" s="151">
        <v>17042.0</v>
      </c>
      <c r="B2284" s="131" t="s">
        <v>6500</v>
      </c>
      <c r="C2284" s="141" t="b">
        <v>1</v>
      </c>
      <c r="D2284" s="133">
        <v>44496.0</v>
      </c>
      <c r="E2284" s="128" t="str">
        <f t="shared" si="112"/>
        <v>#VALUE!</v>
      </c>
      <c r="F2284" s="128" t="str">
        <f t="shared" si="113"/>
        <v>#VALUE!</v>
      </c>
      <c r="G2284" s="128" t="str">
        <f t="shared" si="114"/>
        <v>#VALUE!</v>
      </c>
      <c r="H2284" s="128" t="str">
        <f t="shared" si="115"/>
        <v>#VALUE!</v>
      </c>
      <c r="I2284" s="128" t="str">
        <f t="shared" si="116"/>
        <v>#VALUE!</v>
      </c>
      <c r="J2284" s="128" t="str">
        <f t="shared" si="117"/>
        <v>#VALUE!</v>
      </c>
      <c r="K2284" s="128" t="str">
        <f t="shared" si="118"/>
        <v>#VALUE!</v>
      </c>
      <c r="L2284" s="128" t="str">
        <f t="shared" si="119"/>
        <v>#VALUE!</v>
      </c>
      <c r="M2284" s="134" t="str">
        <f t="shared" si="120"/>
        <v>OPI RX</v>
      </c>
      <c r="N2284" s="128" t="str">
        <f t="shared" si="121"/>
        <v>#VALUE!</v>
      </c>
      <c r="O2284" s="128" t="str">
        <f t="shared" si="122"/>
        <v>#VALUE!</v>
      </c>
      <c r="P2284" s="135" t="str">
        <f t="shared" si="12"/>
        <v>OPIOIDS</v>
      </c>
      <c r="Q2284" s="4" t="b">
        <v>1</v>
      </c>
      <c r="R2284" s="135" t="str">
        <f t="shared" si="54"/>
        <v>HIGH</v>
      </c>
      <c r="S2284" s="3">
        <v>44481.0</v>
      </c>
      <c r="T2284" s="136">
        <f t="shared" si="123"/>
        <v>44496</v>
      </c>
      <c r="U2284" s="4" t="str">
        <f t="shared" si="15"/>
        <v> </v>
      </c>
      <c r="V2284" s="4" t="str">
        <f t="shared" si="16"/>
        <v> </v>
      </c>
      <c r="W2284" s="123"/>
      <c r="X2284" s="123"/>
      <c r="Y2284" s="123"/>
      <c r="Z2284" s="123"/>
      <c r="AA2284" s="123"/>
      <c r="AB2284" s="123"/>
      <c r="AC2284" s="123"/>
      <c r="AD2284" s="123"/>
      <c r="AE2284" s="123"/>
    </row>
    <row r="2285">
      <c r="A2285" s="151">
        <v>17046.0</v>
      </c>
      <c r="B2285" s="131" t="s">
        <v>6461</v>
      </c>
      <c r="C2285" s="141" t="b">
        <v>1</v>
      </c>
      <c r="D2285" s="133">
        <v>44533.0</v>
      </c>
      <c r="E2285" s="128" t="str">
        <f t="shared" si="112"/>
        <v>#VALUE!</v>
      </c>
      <c r="F2285" s="128" t="str">
        <f t="shared" si="113"/>
        <v>#VALUE!</v>
      </c>
      <c r="G2285" s="128" t="str">
        <f t="shared" si="114"/>
        <v>#VALUE!</v>
      </c>
      <c r="H2285" s="128" t="str">
        <f t="shared" si="115"/>
        <v>#VALUE!</v>
      </c>
      <c r="I2285" s="128" t="str">
        <f t="shared" si="116"/>
        <v>#VALUE!</v>
      </c>
      <c r="J2285" s="128" t="str">
        <f t="shared" si="117"/>
        <v>#VALUE!</v>
      </c>
      <c r="K2285" s="128" t="str">
        <f t="shared" si="118"/>
        <v>#VALUE!</v>
      </c>
      <c r="L2285" s="128" t="str">
        <f t="shared" si="119"/>
        <v>#VALUE!</v>
      </c>
      <c r="M2285" s="128" t="str">
        <f t="shared" si="120"/>
        <v>#VALUE!</v>
      </c>
      <c r="N2285" s="128" t="str">
        <f t="shared" si="121"/>
        <v>#VALUE!</v>
      </c>
      <c r="O2285" s="128" t="str">
        <f t="shared" si="122"/>
        <v>#VALUE!</v>
      </c>
      <c r="P2285" s="4" t="str">
        <f t="shared" si="12"/>
        <v>NO RX</v>
      </c>
      <c r="Q2285" s="2" t="b">
        <v>0</v>
      </c>
      <c r="R2285" s="4" t="str">
        <f t="shared" si="54"/>
        <v>LOW</v>
      </c>
      <c r="S2285" s="3">
        <v>44502.0</v>
      </c>
      <c r="T2285" s="136">
        <f t="shared" si="123"/>
        <v>44533</v>
      </c>
      <c r="U2285" s="4" t="str">
        <f t="shared" si="15"/>
        <v> </v>
      </c>
      <c r="V2285" s="4" t="str">
        <f t="shared" si="16"/>
        <v> </v>
      </c>
      <c r="W2285" s="123"/>
      <c r="X2285" s="123"/>
      <c r="Y2285" s="123"/>
      <c r="Z2285" s="123"/>
      <c r="AA2285" s="123"/>
      <c r="AB2285" s="123"/>
      <c r="AC2285" s="123"/>
      <c r="AD2285" s="123"/>
      <c r="AE2285" s="123"/>
    </row>
    <row r="2286">
      <c r="A2286" s="151">
        <v>17047.0</v>
      </c>
      <c r="B2286" s="131" t="s">
        <v>6461</v>
      </c>
      <c r="C2286" s="141" t="b">
        <v>1</v>
      </c>
      <c r="D2286" s="133">
        <v>44537.0</v>
      </c>
      <c r="E2286" s="128" t="str">
        <f t="shared" si="112"/>
        <v>#VALUE!</v>
      </c>
      <c r="F2286" s="128" t="str">
        <f t="shared" si="113"/>
        <v>#VALUE!</v>
      </c>
      <c r="G2286" s="128" t="str">
        <f t="shared" si="114"/>
        <v>#VALUE!</v>
      </c>
      <c r="H2286" s="128" t="str">
        <f t="shared" si="115"/>
        <v>#VALUE!</v>
      </c>
      <c r="I2286" s="128" t="str">
        <f t="shared" si="116"/>
        <v>#VALUE!</v>
      </c>
      <c r="J2286" s="128" t="str">
        <f t="shared" si="117"/>
        <v>#VALUE!</v>
      </c>
      <c r="K2286" s="128" t="str">
        <f t="shared" si="118"/>
        <v>#VALUE!</v>
      </c>
      <c r="L2286" s="128" t="str">
        <f t="shared" si="119"/>
        <v>#VALUE!</v>
      </c>
      <c r="M2286" s="128" t="str">
        <f t="shared" si="120"/>
        <v>#VALUE!</v>
      </c>
      <c r="N2286" s="128" t="str">
        <f t="shared" si="121"/>
        <v>#VALUE!</v>
      </c>
      <c r="O2286" s="128" t="str">
        <f t="shared" si="122"/>
        <v>#VALUE!</v>
      </c>
      <c r="P2286" s="4" t="str">
        <f t="shared" si="12"/>
        <v>NO RX</v>
      </c>
      <c r="Q2286" s="4" t="b">
        <v>0</v>
      </c>
      <c r="R2286" s="4" t="str">
        <f t="shared" si="54"/>
        <v>LOW</v>
      </c>
      <c r="S2286" s="3">
        <v>44508.0</v>
      </c>
      <c r="T2286" s="136">
        <f t="shared" si="123"/>
        <v>44537</v>
      </c>
      <c r="U2286" s="4" t="str">
        <f t="shared" si="15"/>
        <v> </v>
      </c>
      <c r="V2286" s="4" t="str">
        <f t="shared" si="16"/>
        <v> </v>
      </c>
      <c r="W2286" s="123"/>
      <c r="X2286" s="123"/>
      <c r="Y2286" s="123"/>
      <c r="Z2286" s="123"/>
      <c r="AA2286" s="123"/>
      <c r="AB2286" s="123"/>
      <c r="AC2286" s="123"/>
      <c r="AD2286" s="123"/>
      <c r="AE2286" s="123"/>
    </row>
    <row r="2287">
      <c r="A2287" s="151">
        <v>17048.0</v>
      </c>
      <c r="B2287" s="131" t="s">
        <v>6594</v>
      </c>
      <c r="C2287" s="141" t="b">
        <v>1</v>
      </c>
      <c r="D2287" s="133">
        <v>44551.0</v>
      </c>
      <c r="E2287" s="134" t="str">
        <f t="shared" si="112"/>
        <v>OPI RX</v>
      </c>
      <c r="F2287" s="128" t="str">
        <f t="shared" si="113"/>
        <v>#VALUE!</v>
      </c>
      <c r="G2287" s="128" t="str">
        <f t="shared" si="114"/>
        <v>#VALUE!</v>
      </c>
      <c r="H2287" s="128" t="str">
        <f t="shared" si="115"/>
        <v>#VALUE!</v>
      </c>
      <c r="I2287" s="128" t="str">
        <f t="shared" si="116"/>
        <v>#VALUE!</v>
      </c>
      <c r="J2287" s="128" t="str">
        <f t="shared" si="117"/>
        <v>#VALUE!</v>
      </c>
      <c r="K2287" s="128" t="str">
        <f t="shared" si="118"/>
        <v>#VALUE!</v>
      </c>
      <c r="L2287" s="128" t="str">
        <f t="shared" si="119"/>
        <v>#VALUE!</v>
      </c>
      <c r="M2287" s="128" t="str">
        <f t="shared" si="120"/>
        <v>#VALUE!</v>
      </c>
      <c r="N2287" s="128" t="str">
        <f t="shared" si="121"/>
        <v>#VALUE!</v>
      </c>
      <c r="O2287" s="128" t="str">
        <f t="shared" si="122"/>
        <v>#VALUE!</v>
      </c>
      <c r="P2287" s="135" t="str">
        <f t="shared" si="12"/>
        <v>OPIOIDS</v>
      </c>
      <c r="Q2287" s="4" t="b">
        <v>0</v>
      </c>
      <c r="R2287" s="4" t="str">
        <f t="shared" si="54"/>
        <v>LOW</v>
      </c>
      <c r="S2287" s="3">
        <v>44522.0</v>
      </c>
      <c r="T2287" s="136">
        <f t="shared" si="123"/>
        <v>44551</v>
      </c>
      <c r="U2287" s="4" t="str">
        <f t="shared" si="15"/>
        <v> </v>
      </c>
      <c r="V2287" s="4" t="str">
        <f t="shared" si="16"/>
        <v> </v>
      </c>
      <c r="W2287" s="123"/>
      <c r="X2287" s="123"/>
      <c r="Y2287" s="123"/>
      <c r="Z2287" s="123"/>
      <c r="AA2287" s="123"/>
      <c r="AB2287" s="123"/>
      <c r="AC2287" s="123"/>
      <c r="AD2287" s="123"/>
      <c r="AE2287" s="123"/>
    </row>
    <row r="2288">
      <c r="A2288" s="151">
        <v>17058.0</v>
      </c>
      <c r="B2288" s="134" t="s">
        <v>7110</v>
      </c>
      <c r="C2288" s="141" t="b">
        <v>1</v>
      </c>
      <c r="D2288" s="133">
        <v>44496.0</v>
      </c>
      <c r="E2288" s="128" t="str">
        <f t="shared" si="112"/>
        <v>#VALUE!</v>
      </c>
      <c r="F2288" s="128" t="str">
        <f t="shared" si="113"/>
        <v>#VALUE!</v>
      </c>
      <c r="G2288" s="128" t="str">
        <f t="shared" si="114"/>
        <v>#VALUE!</v>
      </c>
      <c r="H2288" s="128" t="str">
        <f t="shared" si="115"/>
        <v>#VALUE!</v>
      </c>
      <c r="I2288" s="128" t="str">
        <f t="shared" si="116"/>
        <v>#VALUE!</v>
      </c>
      <c r="J2288" s="128" t="str">
        <f t="shared" si="117"/>
        <v>#VALUE!</v>
      </c>
      <c r="K2288" s="128" t="str">
        <f t="shared" si="118"/>
        <v>#VALUE!</v>
      </c>
      <c r="L2288" s="128" t="str">
        <f t="shared" si="119"/>
        <v>#VALUE!</v>
      </c>
      <c r="M2288" s="134" t="str">
        <f t="shared" si="120"/>
        <v>OPI RX</v>
      </c>
      <c r="N2288" s="134" t="str">
        <f t="shared" si="121"/>
        <v>OPI RX</v>
      </c>
      <c r="O2288" s="128" t="str">
        <f t="shared" si="122"/>
        <v>#VALUE!</v>
      </c>
      <c r="P2288" s="135" t="str">
        <f t="shared" si="12"/>
        <v>OPIOIDS</v>
      </c>
      <c r="Q2288" s="2" t="b">
        <v>0</v>
      </c>
      <c r="R2288" s="4" t="str">
        <f t="shared" si="54"/>
        <v>LOW</v>
      </c>
      <c r="S2288" s="3">
        <v>44467.0</v>
      </c>
      <c r="T2288" s="136">
        <f t="shared" si="123"/>
        <v>44496</v>
      </c>
      <c r="U2288" s="4" t="str">
        <f t="shared" si="15"/>
        <v> </v>
      </c>
      <c r="V2288" s="4" t="str">
        <f t="shared" si="16"/>
        <v> </v>
      </c>
      <c r="W2288" s="123"/>
      <c r="X2288" s="123"/>
      <c r="Y2288" s="123"/>
      <c r="Z2288" s="123"/>
      <c r="AA2288" s="123"/>
      <c r="AB2288" s="123"/>
      <c r="AC2288" s="123"/>
      <c r="AD2288" s="123"/>
      <c r="AE2288" s="123"/>
    </row>
    <row r="2289">
      <c r="A2289" s="151">
        <v>17062.0</v>
      </c>
      <c r="B2289" s="134" t="s">
        <v>7111</v>
      </c>
      <c r="C2289" s="141" t="b">
        <v>1</v>
      </c>
      <c r="D2289" s="133">
        <v>44529.0</v>
      </c>
      <c r="E2289" s="128" t="str">
        <f t="shared" si="112"/>
        <v>#VALUE!</v>
      </c>
      <c r="F2289" s="128" t="str">
        <f t="shared" si="113"/>
        <v>#VALUE!</v>
      </c>
      <c r="G2289" s="128" t="str">
        <f t="shared" si="114"/>
        <v>#VALUE!</v>
      </c>
      <c r="H2289" s="128" t="str">
        <f t="shared" si="115"/>
        <v>#VALUE!</v>
      </c>
      <c r="I2289" s="128" t="str">
        <f t="shared" si="116"/>
        <v>#VALUE!</v>
      </c>
      <c r="J2289" s="128" t="str">
        <f t="shared" si="117"/>
        <v>#VALUE!</v>
      </c>
      <c r="K2289" s="128" t="str">
        <f t="shared" si="118"/>
        <v>#VALUE!</v>
      </c>
      <c r="L2289" s="128" t="str">
        <f t="shared" si="119"/>
        <v>#VALUE!</v>
      </c>
      <c r="M2289" s="128" t="str">
        <f t="shared" si="120"/>
        <v>#VALUE!</v>
      </c>
      <c r="N2289" s="128" t="str">
        <f t="shared" si="121"/>
        <v>#VALUE!</v>
      </c>
      <c r="O2289" s="128" t="str">
        <f t="shared" si="122"/>
        <v>#VALUE!</v>
      </c>
      <c r="P2289" s="4" t="str">
        <f t="shared" si="12"/>
        <v>NO RX</v>
      </c>
      <c r="Q2289" s="4" t="b">
        <v>0</v>
      </c>
      <c r="R2289" s="4" t="str">
        <f t="shared" si="54"/>
        <v>LOW</v>
      </c>
      <c r="S2289" s="3">
        <v>44496.0</v>
      </c>
      <c r="T2289" s="136">
        <f t="shared" si="123"/>
        <v>44529</v>
      </c>
      <c r="U2289" s="4" t="str">
        <f t="shared" si="15"/>
        <v> </v>
      </c>
      <c r="V2289" s="4" t="str">
        <f t="shared" si="16"/>
        <v> </v>
      </c>
      <c r="W2289" s="123"/>
      <c r="X2289" s="123"/>
      <c r="Y2289" s="123"/>
      <c r="Z2289" s="123"/>
      <c r="AA2289" s="123"/>
      <c r="AB2289" s="123"/>
      <c r="AC2289" s="123"/>
      <c r="AD2289" s="123"/>
      <c r="AE2289" s="123"/>
    </row>
    <row r="2290">
      <c r="A2290" s="151">
        <v>17067.0</v>
      </c>
      <c r="B2290" s="131" t="s">
        <v>6461</v>
      </c>
      <c r="C2290" s="141" t="b">
        <v>1</v>
      </c>
      <c r="D2290" s="133">
        <v>44537.0</v>
      </c>
      <c r="E2290" s="128" t="str">
        <f t="shared" si="112"/>
        <v>#VALUE!</v>
      </c>
      <c r="F2290" s="128" t="str">
        <f t="shared" si="113"/>
        <v>#VALUE!</v>
      </c>
      <c r="G2290" s="128" t="str">
        <f t="shared" si="114"/>
        <v>#VALUE!</v>
      </c>
      <c r="H2290" s="128" t="str">
        <f t="shared" si="115"/>
        <v>#VALUE!</v>
      </c>
      <c r="I2290" s="128" t="str">
        <f t="shared" si="116"/>
        <v>#VALUE!</v>
      </c>
      <c r="J2290" s="128" t="str">
        <f t="shared" si="117"/>
        <v>#VALUE!</v>
      </c>
      <c r="K2290" s="128" t="str">
        <f t="shared" si="118"/>
        <v>#VALUE!</v>
      </c>
      <c r="L2290" s="128" t="str">
        <f t="shared" si="119"/>
        <v>#VALUE!</v>
      </c>
      <c r="M2290" s="128" t="str">
        <f t="shared" si="120"/>
        <v>#VALUE!</v>
      </c>
      <c r="N2290" s="128" t="str">
        <f t="shared" si="121"/>
        <v>#VALUE!</v>
      </c>
      <c r="O2290" s="128" t="str">
        <f t="shared" si="122"/>
        <v>#VALUE!</v>
      </c>
      <c r="P2290" s="4" t="str">
        <f t="shared" si="12"/>
        <v>NO RX</v>
      </c>
      <c r="Q2290" s="4" t="b">
        <v>0</v>
      </c>
      <c r="R2290" s="4" t="str">
        <f t="shared" si="54"/>
        <v>LOW</v>
      </c>
      <c r="S2290" s="3">
        <v>44508.0</v>
      </c>
      <c r="T2290" s="136">
        <f t="shared" si="123"/>
        <v>44537</v>
      </c>
      <c r="U2290" s="4" t="str">
        <f t="shared" si="15"/>
        <v> </v>
      </c>
      <c r="V2290" s="4" t="str">
        <f t="shared" si="16"/>
        <v> </v>
      </c>
      <c r="W2290" s="123"/>
      <c r="X2290" s="123"/>
      <c r="Y2290" s="123"/>
      <c r="Z2290" s="123"/>
      <c r="AA2290" s="123"/>
      <c r="AB2290" s="123"/>
      <c r="AC2290" s="123"/>
      <c r="AD2290" s="123"/>
      <c r="AE2290" s="123"/>
    </row>
    <row r="2291">
      <c r="A2291" s="151">
        <v>17068.0</v>
      </c>
      <c r="B2291" s="134" t="s">
        <v>7112</v>
      </c>
      <c r="C2291" s="141" t="b">
        <v>1</v>
      </c>
      <c r="D2291" s="133">
        <v>44537.0</v>
      </c>
      <c r="E2291" s="128" t="str">
        <f t="shared" si="112"/>
        <v>#VALUE!</v>
      </c>
      <c r="F2291" s="134" t="str">
        <f t="shared" si="113"/>
        <v>OPI RX</v>
      </c>
      <c r="G2291" s="128" t="str">
        <f t="shared" si="114"/>
        <v>#VALUE!</v>
      </c>
      <c r="H2291" s="128" t="str">
        <f t="shared" si="115"/>
        <v>#VALUE!</v>
      </c>
      <c r="I2291" s="128" t="str">
        <f t="shared" si="116"/>
        <v>#VALUE!</v>
      </c>
      <c r="J2291" s="128" t="str">
        <f t="shared" si="117"/>
        <v>#VALUE!</v>
      </c>
      <c r="K2291" s="128" t="str">
        <f t="shared" si="118"/>
        <v>#VALUE!</v>
      </c>
      <c r="L2291" s="128" t="str">
        <f t="shared" si="119"/>
        <v>#VALUE!</v>
      </c>
      <c r="M2291" s="128" t="str">
        <f t="shared" si="120"/>
        <v>#VALUE!</v>
      </c>
      <c r="N2291" s="128" t="str">
        <f t="shared" si="121"/>
        <v>#VALUE!</v>
      </c>
      <c r="O2291" s="128" t="str">
        <f t="shared" si="122"/>
        <v>#VALUE!</v>
      </c>
      <c r="P2291" s="135" t="str">
        <f t="shared" si="12"/>
        <v>OPIOIDS</v>
      </c>
      <c r="Q2291" s="4" t="b">
        <v>0</v>
      </c>
      <c r="R2291" s="4" t="str">
        <f t="shared" si="54"/>
        <v>LOW</v>
      </c>
      <c r="S2291" s="3">
        <v>44508.0</v>
      </c>
      <c r="T2291" s="136">
        <f t="shared" si="123"/>
        <v>44537</v>
      </c>
      <c r="U2291" s="4" t="str">
        <f t="shared" si="15"/>
        <v> </v>
      </c>
      <c r="V2291" s="4" t="str">
        <f t="shared" si="16"/>
        <v> </v>
      </c>
      <c r="W2291" s="123"/>
      <c r="X2291" s="123"/>
      <c r="Y2291" s="123"/>
      <c r="Z2291" s="123"/>
      <c r="AA2291" s="123"/>
      <c r="AB2291" s="123"/>
      <c r="AC2291" s="123"/>
      <c r="AD2291" s="123"/>
      <c r="AE2291" s="123"/>
    </row>
    <row r="2292">
      <c r="A2292" s="130">
        <v>17071.0</v>
      </c>
      <c r="B2292" s="131" t="s">
        <v>7113</v>
      </c>
      <c r="C2292" s="141" t="b">
        <v>1</v>
      </c>
      <c r="D2292" s="133">
        <v>44503.0</v>
      </c>
      <c r="E2292" s="128" t="str">
        <f t="shared" si="112"/>
        <v>#VALUE!</v>
      </c>
      <c r="F2292" s="128" t="str">
        <f t="shared" si="113"/>
        <v>#VALUE!</v>
      </c>
      <c r="G2292" s="128" t="str">
        <f t="shared" si="114"/>
        <v>#VALUE!</v>
      </c>
      <c r="H2292" s="128" t="str">
        <f t="shared" si="115"/>
        <v>#VALUE!</v>
      </c>
      <c r="I2292" s="128" t="str">
        <f t="shared" si="116"/>
        <v>#VALUE!</v>
      </c>
      <c r="J2292" s="128" t="str">
        <f t="shared" si="117"/>
        <v>#VALUE!</v>
      </c>
      <c r="K2292" s="134" t="str">
        <f t="shared" si="118"/>
        <v>OPI RX</v>
      </c>
      <c r="L2292" s="128" t="str">
        <f t="shared" si="119"/>
        <v>#VALUE!</v>
      </c>
      <c r="M2292" s="128" t="str">
        <f t="shared" si="120"/>
        <v>#VALUE!</v>
      </c>
      <c r="N2292" s="128" t="str">
        <f t="shared" si="121"/>
        <v>#VALUE!</v>
      </c>
      <c r="O2292" s="128" t="str">
        <f t="shared" si="122"/>
        <v>#VALUE!</v>
      </c>
      <c r="P2292" s="135" t="str">
        <f t="shared" si="12"/>
        <v>OPIOIDS</v>
      </c>
      <c r="Q2292" s="4" t="b">
        <v>1</v>
      </c>
      <c r="R2292" s="135" t="str">
        <f t="shared" si="54"/>
        <v>HIGH</v>
      </c>
      <c r="S2292" s="3">
        <v>44488.0</v>
      </c>
      <c r="T2292" s="136">
        <f t="shared" si="123"/>
        <v>44503</v>
      </c>
      <c r="U2292" s="4" t="str">
        <f t="shared" si="15"/>
        <v> </v>
      </c>
      <c r="V2292" s="4" t="str">
        <f t="shared" si="16"/>
        <v> </v>
      </c>
      <c r="W2292" s="123"/>
      <c r="X2292" s="123"/>
      <c r="Y2292" s="123"/>
      <c r="Z2292" s="123"/>
      <c r="AA2292" s="123"/>
      <c r="AB2292" s="123"/>
      <c r="AC2292" s="123"/>
      <c r="AD2292" s="123"/>
      <c r="AE2292" s="123"/>
    </row>
    <row r="2293">
      <c r="A2293" s="130">
        <v>17078.0</v>
      </c>
      <c r="B2293" s="131" t="s">
        <v>6594</v>
      </c>
      <c r="C2293" s="141" t="b">
        <v>1</v>
      </c>
      <c r="D2293" s="133">
        <v>44537.0</v>
      </c>
      <c r="E2293" s="134" t="str">
        <f t="shared" si="112"/>
        <v>OPI RX</v>
      </c>
      <c r="F2293" s="128" t="str">
        <f t="shared" si="113"/>
        <v>#VALUE!</v>
      </c>
      <c r="G2293" s="128" t="str">
        <f t="shared" si="114"/>
        <v>#VALUE!</v>
      </c>
      <c r="H2293" s="128" t="str">
        <f t="shared" si="115"/>
        <v>#VALUE!</v>
      </c>
      <c r="I2293" s="128" t="str">
        <f t="shared" si="116"/>
        <v>#VALUE!</v>
      </c>
      <c r="J2293" s="128" t="str">
        <f t="shared" si="117"/>
        <v>#VALUE!</v>
      </c>
      <c r="K2293" s="128" t="str">
        <f t="shared" si="118"/>
        <v>#VALUE!</v>
      </c>
      <c r="L2293" s="128" t="str">
        <f t="shared" si="119"/>
        <v>#VALUE!</v>
      </c>
      <c r="M2293" s="128" t="str">
        <f t="shared" si="120"/>
        <v>#VALUE!</v>
      </c>
      <c r="N2293" s="128" t="str">
        <f t="shared" si="121"/>
        <v>#VALUE!</v>
      </c>
      <c r="O2293" s="128" t="str">
        <f t="shared" si="122"/>
        <v>#VALUE!</v>
      </c>
      <c r="P2293" s="135" t="str">
        <f t="shared" si="12"/>
        <v>OPIOIDS</v>
      </c>
      <c r="Q2293" s="4" t="b">
        <v>0</v>
      </c>
      <c r="R2293" s="4" t="str">
        <f t="shared" si="54"/>
        <v>LOW</v>
      </c>
      <c r="S2293" s="3">
        <v>44508.0</v>
      </c>
      <c r="T2293" s="136">
        <f t="shared" si="123"/>
        <v>44537</v>
      </c>
      <c r="U2293" s="4" t="str">
        <f t="shared" si="15"/>
        <v> </v>
      </c>
      <c r="V2293" s="4" t="str">
        <f t="shared" si="16"/>
        <v> </v>
      </c>
      <c r="W2293" s="123"/>
      <c r="X2293" s="123"/>
      <c r="Y2293" s="123"/>
      <c r="Z2293" s="123"/>
      <c r="AA2293" s="123"/>
      <c r="AB2293" s="123"/>
      <c r="AC2293" s="123"/>
      <c r="AD2293" s="123"/>
      <c r="AE2293" s="123"/>
    </row>
    <row r="2294">
      <c r="A2294" s="130">
        <v>17079.0</v>
      </c>
      <c r="B2294" s="131" t="s">
        <v>6483</v>
      </c>
      <c r="C2294" s="141" t="b">
        <v>1</v>
      </c>
      <c r="D2294" s="133">
        <v>44537.0</v>
      </c>
      <c r="E2294" s="128" t="str">
        <f t="shared" si="112"/>
        <v>#VALUE!</v>
      </c>
      <c r="F2294" s="128" t="str">
        <f t="shared" si="113"/>
        <v>#VALUE!</v>
      </c>
      <c r="G2294" s="128" t="str">
        <f t="shared" si="114"/>
        <v>#VALUE!</v>
      </c>
      <c r="H2294" s="128" t="str">
        <f t="shared" si="115"/>
        <v>#VALUE!</v>
      </c>
      <c r="I2294" s="128" t="str">
        <f t="shared" si="116"/>
        <v>#VALUE!</v>
      </c>
      <c r="J2294" s="128" t="str">
        <f t="shared" si="117"/>
        <v>#VALUE!</v>
      </c>
      <c r="K2294" s="128" t="str">
        <f t="shared" si="118"/>
        <v>#VALUE!</v>
      </c>
      <c r="L2294" s="128" t="str">
        <f t="shared" si="119"/>
        <v>#VALUE!</v>
      </c>
      <c r="M2294" s="128" t="str">
        <f t="shared" si="120"/>
        <v>#VALUE!</v>
      </c>
      <c r="N2294" s="128" t="str">
        <f t="shared" si="121"/>
        <v>#VALUE!</v>
      </c>
      <c r="O2294" s="128" t="str">
        <f t="shared" si="122"/>
        <v>#VALUE!</v>
      </c>
      <c r="P2294" s="4" t="str">
        <f t="shared" si="12"/>
        <v>NO RX</v>
      </c>
      <c r="Q2294" s="4" t="b">
        <v>0</v>
      </c>
      <c r="R2294" s="4" t="str">
        <f t="shared" si="54"/>
        <v>LOW</v>
      </c>
      <c r="S2294" s="3">
        <v>44509.0</v>
      </c>
      <c r="T2294" s="136">
        <f t="shared" si="123"/>
        <v>44537</v>
      </c>
      <c r="U2294" s="4" t="str">
        <f t="shared" si="15"/>
        <v> </v>
      </c>
      <c r="V2294" s="4" t="str">
        <f t="shared" si="16"/>
        <v> </v>
      </c>
      <c r="W2294" s="123"/>
      <c r="X2294" s="123"/>
      <c r="Y2294" s="123"/>
      <c r="Z2294" s="123"/>
      <c r="AA2294" s="123"/>
      <c r="AB2294" s="123"/>
      <c r="AC2294" s="123"/>
      <c r="AD2294" s="123"/>
      <c r="AE2294" s="123"/>
    </row>
    <row r="2295">
      <c r="A2295" s="130">
        <v>17081.0</v>
      </c>
      <c r="B2295" s="131" t="s">
        <v>6461</v>
      </c>
      <c r="C2295" s="141" t="b">
        <v>1</v>
      </c>
      <c r="D2295" s="133">
        <v>44531.0</v>
      </c>
      <c r="E2295" s="128" t="str">
        <f t="shared" si="112"/>
        <v>#VALUE!</v>
      </c>
      <c r="F2295" s="128" t="str">
        <f t="shared" si="113"/>
        <v>#VALUE!</v>
      </c>
      <c r="G2295" s="128" t="str">
        <f t="shared" si="114"/>
        <v>#VALUE!</v>
      </c>
      <c r="H2295" s="128" t="str">
        <f t="shared" si="115"/>
        <v>#VALUE!</v>
      </c>
      <c r="I2295" s="128" t="str">
        <f t="shared" si="116"/>
        <v>#VALUE!</v>
      </c>
      <c r="J2295" s="128" t="str">
        <f t="shared" si="117"/>
        <v>#VALUE!</v>
      </c>
      <c r="K2295" s="128" t="str">
        <f t="shared" si="118"/>
        <v>#VALUE!</v>
      </c>
      <c r="L2295" s="128" t="str">
        <f t="shared" si="119"/>
        <v>#VALUE!</v>
      </c>
      <c r="M2295" s="128" t="str">
        <f t="shared" si="120"/>
        <v>#VALUE!</v>
      </c>
      <c r="N2295" s="128" t="str">
        <f t="shared" si="121"/>
        <v>#VALUE!</v>
      </c>
      <c r="O2295" s="128" t="str">
        <f t="shared" si="122"/>
        <v>#VALUE!</v>
      </c>
      <c r="P2295" s="4" t="str">
        <f t="shared" si="12"/>
        <v>NO RX</v>
      </c>
      <c r="Q2295" s="2" t="b">
        <v>0</v>
      </c>
      <c r="R2295" s="4" t="str">
        <f t="shared" si="54"/>
        <v>LOW</v>
      </c>
      <c r="S2295" s="3">
        <v>44501.0</v>
      </c>
      <c r="T2295" s="136">
        <f t="shared" si="123"/>
        <v>44531</v>
      </c>
      <c r="U2295" s="4" t="str">
        <f t="shared" si="15"/>
        <v> </v>
      </c>
      <c r="V2295" s="4" t="str">
        <f t="shared" si="16"/>
        <v> </v>
      </c>
      <c r="W2295" s="123"/>
      <c r="X2295" s="123"/>
      <c r="Y2295" s="123"/>
      <c r="Z2295" s="123"/>
      <c r="AA2295" s="123"/>
      <c r="AB2295" s="123"/>
      <c r="AC2295" s="123"/>
      <c r="AD2295" s="123"/>
      <c r="AE2295" s="123"/>
    </row>
    <row r="2296">
      <c r="A2296" s="130">
        <v>17082.0</v>
      </c>
      <c r="B2296" s="131" t="s">
        <v>6461</v>
      </c>
      <c r="C2296" s="141" t="b">
        <v>1</v>
      </c>
      <c r="D2296" s="133">
        <v>44510.0</v>
      </c>
      <c r="E2296" s="128" t="str">
        <f t="shared" si="112"/>
        <v>#VALUE!</v>
      </c>
      <c r="F2296" s="128" t="str">
        <f t="shared" si="113"/>
        <v>#VALUE!</v>
      </c>
      <c r="G2296" s="128" t="str">
        <f t="shared" si="114"/>
        <v>#VALUE!</v>
      </c>
      <c r="H2296" s="128" t="str">
        <f t="shared" si="115"/>
        <v>#VALUE!</v>
      </c>
      <c r="I2296" s="128" t="str">
        <f t="shared" si="116"/>
        <v>#VALUE!</v>
      </c>
      <c r="J2296" s="128" t="str">
        <f t="shared" si="117"/>
        <v>#VALUE!</v>
      </c>
      <c r="K2296" s="128" t="str">
        <f t="shared" si="118"/>
        <v>#VALUE!</v>
      </c>
      <c r="L2296" s="128" t="str">
        <f t="shared" si="119"/>
        <v>#VALUE!</v>
      </c>
      <c r="M2296" s="128" t="str">
        <f t="shared" si="120"/>
        <v>#VALUE!</v>
      </c>
      <c r="N2296" s="128" t="str">
        <f t="shared" si="121"/>
        <v>#VALUE!</v>
      </c>
      <c r="O2296" s="128" t="str">
        <f t="shared" si="122"/>
        <v>#VALUE!</v>
      </c>
      <c r="P2296" s="4" t="str">
        <f t="shared" si="12"/>
        <v>NO RX</v>
      </c>
      <c r="Q2296" s="4" t="b">
        <v>0</v>
      </c>
      <c r="R2296" s="4" t="str">
        <f t="shared" si="54"/>
        <v>LOW</v>
      </c>
      <c r="S2296" s="3">
        <v>44389.0</v>
      </c>
      <c r="T2296" s="136">
        <f t="shared" si="123"/>
        <v>44510</v>
      </c>
      <c r="U2296" s="4" t="str">
        <f t="shared" si="15"/>
        <v> </v>
      </c>
      <c r="V2296" s="4" t="str">
        <f t="shared" si="16"/>
        <v> </v>
      </c>
      <c r="W2296" s="123"/>
      <c r="X2296" s="123"/>
      <c r="Y2296" s="123"/>
      <c r="Z2296" s="123"/>
      <c r="AA2296" s="123"/>
      <c r="AB2296" s="123"/>
      <c r="AC2296" s="123"/>
      <c r="AD2296" s="123"/>
      <c r="AE2296" s="123"/>
    </row>
    <row r="2297">
      <c r="A2297" s="130">
        <v>17083.0</v>
      </c>
      <c r="B2297" s="131" t="s">
        <v>6461</v>
      </c>
      <c r="C2297" s="141" t="b">
        <v>1</v>
      </c>
      <c r="D2297" s="133">
        <v>44551.0</v>
      </c>
      <c r="E2297" s="128" t="str">
        <f t="shared" si="112"/>
        <v>#VALUE!</v>
      </c>
      <c r="F2297" s="128" t="str">
        <f t="shared" si="113"/>
        <v>#VALUE!</v>
      </c>
      <c r="G2297" s="128" t="str">
        <f t="shared" si="114"/>
        <v>#VALUE!</v>
      </c>
      <c r="H2297" s="128" t="str">
        <f t="shared" si="115"/>
        <v>#VALUE!</v>
      </c>
      <c r="I2297" s="128" t="str">
        <f t="shared" si="116"/>
        <v>#VALUE!</v>
      </c>
      <c r="J2297" s="128" t="str">
        <f t="shared" si="117"/>
        <v>#VALUE!</v>
      </c>
      <c r="K2297" s="128" t="str">
        <f t="shared" si="118"/>
        <v>#VALUE!</v>
      </c>
      <c r="L2297" s="128" t="str">
        <f t="shared" si="119"/>
        <v>#VALUE!</v>
      </c>
      <c r="M2297" s="128" t="str">
        <f t="shared" si="120"/>
        <v>#VALUE!</v>
      </c>
      <c r="N2297" s="128" t="str">
        <f t="shared" si="121"/>
        <v>#VALUE!</v>
      </c>
      <c r="O2297" s="128" t="str">
        <f t="shared" si="122"/>
        <v>#VALUE!</v>
      </c>
      <c r="P2297" s="4" t="str">
        <f t="shared" si="12"/>
        <v>NO RX</v>
      </c>
      <c r="Q2297" s="2" t="b">
        <v>0</v>
      </c>
      <c r="R2297" s="4" t="str">
        <f t="shared" si="54"/>
        <v>LOW</v>
      </c>
      <c r="S2297" s="3">
        <v>44516.0</v>
      </c>
      <c r="T2297" s="136">
        <f t="shared" si="123"/>
        <v>44551</v>
      </c>
      <c r="U2297" s="4" t="str">
        <f t="shared" si="15"/>
        <v> </v>
      </c>
      <c r="V2297" s="4" t="str">
        <f t="shared" si="16"/>
        <v> </v>
      </c>
      <c r="W2297" s="123"/>
      <c r="X2297" s="123"/>
      <c r="Y2297" s="123"/>
      <c r="Z2297" s="123"/>
      <c r="AA2297" s="123"/>
      <c r="AB2297" s="123"/>
      <c r="AC2297" s="123"/>
      <c r="AD2297" s="123"/>
      <c r="AE2297" s="123"/>
    </row>
    <row r="2298">
      <c r="A2298" s="130">
        <v>17085.0</v>
      </c>
      <c r="B2298" s="131" t="s">
        <v>6461</v>
      </c>
      <c r="C2298" s="141" t="b">
        <v>1</v>
      </c>
      <c r="D2298" s="133">
        <v>44480.0</v>
      </c>
      <c r="E2298" s="128" t="str">
        <f t="shared" si="112"/>
        <v>#VALUE!</v>
      </c>
      <c r="F2298" s="128" t="str">
        <f t="shared" si="113"/>
        <v>#VALUE!</v>
      </c>
      <c r="G2298" s="128" t="str">
        <f t="shared" si="114"/>
        <v>#VALUE!</v>
      </c>
      <c r="H2298" s="128" t="str">
        <f t="shared" si="115"/>
        <v>#VALUE!</v>
      </c>
      <c r="I2298" s="128" t="str">
        <f t="shared" si="116"/>
        <v>#VALUE!</v>
      </c>
      <c r="J2298" s="128" t="str">
        <f t="shared" si="117"/>
        <v>#VALUE!</v>
      </c>
      <c r="K2298" s="128" t="str">
        <f t="shared" si="118"/>
        <v>#VALUE!</v>
      </c>
      <c r="L2298" s="128" t="str">
        <f t="shared" si="119"/>
        <v>#VALUE!</v>
      </c>
      <c r="M2298" s="128" t="str">
        <f t="shared" si="120"/>
        <v>#VALUE!</v>
      </c>
      <c r="N2298" s="128" t="str">
        <f t="shared" si="121"/>
        <v>#VALUE!</v>
      </c>
      <c r="O2298" s="128" t="str">
        <f t="shared" si="122"/>
        <v>#VALUE!</v>
      </c>
      <c r="P2298" s="4" t="str">
        <f t="shared" si="12"/>
        <v>NO RX</v>
      </c>
      <c r="Q2298" s="2" t="b">
        <v>0</v>
      </c>
      <c r="R2298" s="4" t="str">
        <f t="shared" si="54"/>
        <v>LOW</v>
      </c>
      <c r="S2298" s="3">
        <v>44467.0</v>
      </c>
      <c r="T2298" s="136">
        <f t="shared" si="123"/>
        <v>44480</v>
      </c>
      <c r="U2298" s="4" t="str">
        <f t="shared" si="15"/>
        <v> </v>
      </c>
      <c r="V2298" s="4" t="str">
        <f t="shared" si="16"/>
        <v> </v>
      </c>
      <c r="W2298" s="123"/>
      <c r="X2298" s="123"/>
      <c r="Y2298" s="123"/>
      <c r="Z2298" s="123"/>
      <c r="AA2298" s="123"/>
      <c r="AB2298" s="123"/>
      <c r="AC2298" s="123"/>
      <c r="AD2298" s="123"/>
      <c r="AE2298" s="123"/>
    </row>
    <row r="2299">
      <c r="A2299" s="130">
        <v>17091.0</v>
      </c>
      <c r="B2299" s="134" t="s">
        <v>6461</v>
      </c>
      <c r="C2299" s="141" t="b">
        <v>1</v>
      </c>
      <c r="D2299" s="133">
        <v>44477.0</v>
      </c>
      <c r="E2299" s="128" t="str">
        <f t="shared" si="112"/>
        <v>#VALUE!</v>
      </c>
      <c r="F2299" s="128" t="str">
        <f t="shared" si="113"/>
        <v>#VALUE!</v>
      </c>
      <c r="G2299" s="128" t="str">
        <f t="shared" si="114"/>
        <v>#VALUE!</v>
      </c>
      <c r="H2299" s="128" t="str">
        <f t="shared" si="115"/>
        <v>#VALUE!</v>
      </c>
      <c r="I2299" s="128" t="str">
        <f t="shared" si="116"/>
        <v>#VALUE!</v>
      </c>
      <c r="J2299" s="128" t="str">
        <f t="shared" si="117"/>
        <v>#VALUE!</v>
      </c>
      <c r="K2299" s="128" t="str">
        <f t="shared" si="118"/>
        <v>#VALUE!</v>
      </c>
      <c r="L2299" s="128" t="str">
        <f t="shared" si="119"/>
        <v>#VALUE!</v>
      </c>
      <c r="M2299" s="128" t="str">
        <f t="shared" si="120"/>
        <v>#VALUE!</v>
      </c>
      <c r="N2299" s="128" t="str">
        <f t="shared" si="121"/>
        <v>#VALUE!</v>
      </c>
      <c r="O2299" s="128" t="str">
        <f t="shared" si="122"/>
        <v>#VALUE!</v>
      </c>
      <c r="P2299" s="4" t="str">
        <f t="shared" si="12"/>
        <v>NO RX</v>
      </c>
      <c r="Q2299" s="4" t="b">
        <v>0</v>
      </c>
      <c r="R2299" s="4" t="str">
        <f t="shared" si="54"/>
        <v>LOW</v>
      </c>
      <c r="S2299" s="3">
        <v>44466.0</v>
      </c>
      <c r="T2299" s="136">
        <f t="shared" si="123"/>
        <v>44477</v>
      </c>
      <c r="U2299" s="4" t="str">
        <f t="shared" si="15"/>
        <v> </v>
      </c>
      <c r="V2299" s="4" t="str">
        <f t="shared" si="16"/>
        <v> </v>
      </c>
      <c r="W2299" s="123"/>
      <c r="X2299" s="123"/>
      <c r="Y2299" s="123"/>
      <c r="Z2299" s="123"/>
      <c r="AA2299" s="123"/>
      <c r="AB2299" s="123"/>
      <c r="AC2299" s="123"/>
      <c r="AD2299" s="123"/>
      <c r="AE2299" s="123"/>
    </row>
    <row r="2300">
      <c r="A2300" s="130">
        <v>17092.0</v>
      </c>
      <c r="B2300" s="131" t="s">
        <v>6461</v>
      </c>
      <c r="C2300" s="141" t="b">
        <v>1</v>
      </c>
      <c r="D2300" s="133">
        <v>44537.0</v>
      </c>
      <c r="E2300" s="128" t="str">
        <f t="shared" si="112"/>
        <v>#VALUE!</v>
      </c>
      <c r="F2300" s="128" t="str">
        <f t="shared" si="113"/>
        <v>#VALUE!</v>
      </c>
      <c r="G2300" s="128" t="str">
        <f t="shared" si="114"/>
        <v>#VALUE!</v>
      </c>
      <c r="H2300" s="128" t="str">
        <f t="shared" si="115"/>
        <v>#VALUE!</v>
      </c>
      <c r="I2300" s="128" t="str">
        <f t="shared" si="116"/>
        <v>#VALUE!</v>
      </c>
      <c r="J2300" s="128" t="str">
        <f t="shared" si="117"/>
        <v>#VALUE!</v>
      </c>
      <c r="K2300" s="128" t="str">
        <f t="shared" si="118"/>
        <v>#VALUE!</v>
      </c>
      <c r="L2300" s="128" t="str">
        <f t="shared" si="119"/>
        <v>#VALUE!</v>
      </c>
      <c r="M2300" s="128" t="str">
        <f t="shared" si="120"/>
        <v>#VALUE!</v>
      </c>
      <c r="N2300" s="128" t="str">
        <f t="shared" si="121"/>
        <v>#VALUE!</v>
      </c>
      <c r="O2300" s="128" t="str">
        <f t="shared" si="122"/>
        <v>#VALUE!</v>
      </c>
      <c r="P2300" s="4" t="str">
        <f t="shared" si="12"/>
        <v>NO RX</v>
      </c>
      <c r="Q2300" s="2" t="b">
        <v>1</v>
      </c>
      <c r="R2300" s="135" t="str">
        <f t="shared" si="54"/>
        <v>HIGH</v>
      </c>
      <c r="S2300" s="3">
        <v>44509.0</v>
      </c>
      <c r="T2300" s="136">
        <f t="shared" si="123"/>
        <v>44537</v>
      </c>
      <c r="U2300" s="4" t="str">
        <f t="shared" si="15"/>
        <v> </v>
      </c>
      <c r="V2300" s="4" t="str">
        <f t="shared" si="16"/>
        <v> </v>
      </c>
      <c r="W2300" s="123"/>
      <c r="X2300" s="123"/>
      <c r="Y2300" s="123"/>
      <c r="Z2300" s="123"/>
      <c r="AA2300" s="123"/>
      <c r="AB2300" s="123"/>
      <c r="AC2300" s="123"/>
      <c r="AD2300" s="123"/>
      <c r="AE2300" s="123"/>
    </row>
    <row r="2301">
      <c r="A2301" s="130">
        <v>17097.0</v>
      </c>
      <c r="B2301" s="131" t="s">
        <v>6461</v>
      </c>
      <c r="C2301" s="141" t="b">
        <v>1</v>
      </c>
      <c r="D2301" s="133">
        <v>44537.0</v>
      </c>
      <c r="E2301" s="128" t="str">
        <f t="shared" si="112"/>
        <v>#VALUE!</v>
      </c>
      <c r="F2301" s="128" t="str">
        <f t="shared" si="113"/>
        <v>#VALUE!</v>
      </c>
      <c r="G2301" s="128" t="str">
        <f t="shared" si="114"/>
        <v>#VALUE!</v>
      </c>
      <c r="H2301" s="128" t="str">
        <f t="shared" si="115"/>
        <v>#VALUE!</v>
      </c>
      <c r="I2301" s="128" t="str">
        <f t="shared" si="116"/>
        <v>#VALUE!</v>
      </c>
      <c r="J2301" s="128" t="str">
        <f t="shared" si="117"/>
        <v>#VALUE!</v>
      </c>
      <c r="K2301" s="128" t="str">
        <f t="shared" si="118"/>
        <v>#VALUE!</v>
      </c>
      <c r="L2301" s="128" t="str">
        <f t="shared" si="119"/>
        <v>#VALUE!</v>
      </c>
      <c r="M2301" s="128" t="str">
        <f t="shared" si="120"/>
        <v>#VALUE!</v>
      </c>
      <c r="N2301" s="128" t="str">
        <f t="shared" si="121"/>
        <v>#VALUE!</v>
      </c>
      <c r="O2301" s="128" t="str">
        <f t="shared" si="122"/>
        <v>#VALUE!</v>
      </c>
      <c r="P2301" s="4" t="str">
        <f t="shared" si="12"/>
        <v>NO RX</v>
      </c>
      <c r="Q2301" s="4" t="b">
        <v>0</v>
      </c>
      <c r="R2301" s="4" t="str">
        <f t="shared" si="54"/>
        <v>LOW</v>
      </c>
      <c r="S2301" s="3">
        <v>44511.0</v>
      </c>
      <c r="T2301" s="136">
        <f t="shared" si="123"/>
        <v>44537</v>
      </c>
      <c r="U2301" s="4" t="str">
        <f t="shared" si="15"/>
        <v> </v>
      </c>
      <c r="V2301" s="4" t="str">
        <f t="shared" si="16"/>
        <v> </v>
      </c>
      <c r="W2301" s="123"/>
      <c r="X2301" s="123"/>
      <c r="Y2301" s="123"/>
      <c r="Z2301" s="123"/>
      <c r="AA2301" s="123"/>
      <c r="AB2301" s="123"/>
      <c r="AC2301" s="123"/>
      <c r="AD2301" s="123"/>
      <c r="AE2301" s="123"/>
    </row>
    <row r="2302">
      <c r="A2302" s="130">
        <v>17099.0</v>
      </c>
      <c r="B2302" s="131" t="s">
        <v>7114</v>
      </c>
      <c r="C2302" s="141" t="b">
        <v>1</v>
      </c>
      <c r="D2302" s="133">
        <v>44489.0</v>
      </c>
      <c r="E2302" s="128" t="str">
        <f t="shared" si="112"/>
        <v>#VALUE!</v>
      </c>
      <c r="F2302" s="128" t="str">
        <f t="shared" si="113"/>
        <v>#VALUE!</v>
      </c>
      <c r="G2302" s="128" t="str">
        <f t="shared" si="114"/>
        <v>#VALUE!</v>
      </c>
      <c r="H2302" s="128" t="str">
        <f t="shared" si="115"/>
        <v>#VALUE!</v>
      </c>
      <c r="I2302" s="128" t="str">
        <f t="shared" si="116"/>
        <v>#VALUE!</v>
      </c>
      <c r="J2302" s="128" t="str">
        <f t="shared" si="117"/>
        <v>#VALUE!</v>
      </c>
      <c r="K2302" s="128" t="str">
        <f t="shared" si="118"/>
        <v>#VALUE!</v>
      </c>
      <c r="L2302" s="128" t="str">
        <f t="shared" si="119"/>
        <v>#VALUE!</v>
      </c>
      <c r="M2302" s="134" t="str">
        <f t="shared" si="120"/>
        <v>OPI RX</v>
      </c>
      <c r="N2302" s="128" t="str">
        <f t="shared" si="121"/>
        <v>#VALUE!</v>
      </c>
      <c r="O2302" s="128" t="str">
        <f t="shared" si="122"/>
        <v>#VALUE!</v>
      </c>
      <c r="P2302" s="135" t="str">
        <f t="shared" si="12"/>
        <v>OPIOIDS</v>
      </c>
      <c r="Q2302" s="4" t="b">
        <v>0</v>
      </c>
      <c r="R2302" s="4" t="str">
        <f t="shared" si="54"/>
        <v>LOW</v>
      </c>
      <c r="S2302" s="3">
        <v>44473.0</v>
      </c>
      <c r="T2302" s="136">
        <f t="shared" si="123"/>
        <v>44489</v>
      </c>
      <c r="U2302" s="4" t="str">
        <f t="shared" si="15"/>
        <v> </v>
      </c>
      <c r="V2302" s="4" t="str">
        <f t="shared" si="16"/>
        <v> </v>
      </c>
      <c r="W2302" s="123"/>
      <c r="X2302" s="123"/>
      <c r="Y2302" s="123"/>
      <c r="Z2302" s="123"/>
      <c r="AA2302" s="123"/>
      <c r="AB2302" s="123"/>
      <c r="AC2302" s="123"/>
      <c r="AD2302" s="123"/>
      <c r="AE2302" s="123"/>
    </row>
    <row r="2303">
      <c r="A2303" s="130">
        <v>17102.0</v>
      </c>
      <c r="B2303" s="134" t="s">
        <v>6461</v>
      </c>
      <c r="C2303" s="141" t="b">
        <v>1</v>
      </c>
      <c r="D2303" s="133">
        <v>44537.0</v>
      </c>
      <c r="E2303" s="128" t="str">
        <f t="shared" si="112"/>
        <v>#VALUE!</v>
      </c>
      <c r="F2303" s="128" t="str">
        <f t="shared" si="113"/>
        <v>#VALUE!</v>
      </c>
      <c r="G2303" s="128" t="str">
        <f t="shared" si="114"/>
        <v>#VALUE!</v>
      </c>
      <c r="H2303" s="128" t="str">
        <f t="shared" si="115"/>
        <v>#VALUE!</v>
      </c>
      <c r="I2303" s="128" t="str">
        <f t="shared" si="116"/>
        <v>#VALUE!</v>
      </c>
      <c r="J2303" s="128" t="str">
        <f t="shared" si="117"/>
        <v>#VALUE!</v>
      </c>
      <c r="K2303" s="128" t="str">
        <f t="shared" si="118"/>
        <v>#VALUE!</v>
      </c>
      <c r="L2303" s="128" t="str">
        <f t="shared" si="119"/>
        <v>#VALUE!</v>
      </c>
      <c r="M2303" s="128" t="str">
        <f t="shared" si="120"/>
        <v>#VALUE!</v>
      </c>
      <c r="N2303" s="128" t="str">
        <f t="shared" si="121"/>
        <v>#VALUE!</v>
      </c>
      <c r="O2303" s="128" t="str">
        <f t="shared" si="122"/>
        <v>#VALUE!</v>
      </c>
      <c r="P2303" s="4" t="str">
        <f t="shared" si="12"/>
        <v>NO RX</v>
      </c>
      <c r="Q2303" s="4" t="b">
        <v>1</v>
      </c>
      <c r="R2303" s="135" t="str">
        <f t="shared" si="54"/>
        <v>HIGH</v>
      </c>
      <c r="S2303" s="3">
        <v>44509.0</v>
      </c>
      <c r="T2303" s="136">
        <f t="shared" si="123"/>
        <v>44537</v>
      </c>
      <c r="U2303" s="4" t="str">
        <f t="shared" si="15"/>
        <v> </v>
      </c>
      <c r="V2303" s="4" t="str">
        <f t="shared" si="16"/>
        <v> </v>
      </c>
      <c r="W2303" s="123"/>
      <c r="X2303" s="123"/>
      <c r="Y2303" s="123"/>
      <c r="Z2303" s="123"/>
      <c r="AA2303" s="123"/>
      <c r="AB2303" s="123"/>
      <c r="AC2303" s="123"/>
      <c r="AD2303" s="123"/>
      <c r="AE2303" s="123"/>
    </row>
    <row r="2304">
      <c r="A2304" s="130">
        <v>17105.0</v>
      </c>
      <c r="B2304" s="131" t="s">
        <v>7115</v>
      </c>
      <c r="C2304" s="141" t="b">
        <v>1</v>
      </c>
      <c r="D2304" s="133">
        <v>44533.0</v>
      </c>
      <c r="E2304" s="134" t="str">
        <f t="shared" si="112"/>
        <v>OPI RX</v>
      </c>
      <c r="F2304" s="128" t="str">
        <f t="shared" si="113"/>
        <v>#VALUE!</v>
      </c>
      <c r="G2304" s="128" t="str">
        <f t="shared" si="114"/>
        <v>#VALUE!</v>
      </c>
      <c r="H2304" s="128" t="str">
        <f t="shared" si="115"/>
        <v>#VALUE!</v>
      </c>
      <c r="I2304" s="128" t="str">
        <f t="shared" si="116"/>
        <v>#VALUE!</v>
      </c>
      <c r="J2304" s="128" t="str">
        <f t="shared" si="117"/>
        <v>#VALUE!</v>
      </c>
      <c r="K2304" s="128" t="str">
        <f t="shared" si="118"/>
        <v>#VALUE!</v>
      </c>
      <c r="L2304" s="128" t="str">
        <f t="shared" si="119"/>
        <v>#VALUE!</v>
      </c>
      <c r="M2304" s="128" t="str">
        <f t="shared" si="120"/>
        <v>#VALUE!</v>
      </c>
      <c r="N2304" s="128" t="str">
        <f t="shared" si="121"/>
        <v>#VALUE!</v>
      </c>
      <c r="O2304" s="128" t="str">
        <f t="shared" si="122"/>
        <v>#VALUE!</v>
      </c>
      <c r="P2304" s="135" t="str">
        <f t="shared" si="12"/>
        <v>OPIOIDS</v>
      </c>
      <c r="Q2304" s="4" t="b">
        <v>1</v>
      </c>
      <c r="R2304" s="135" t="str">
        <f t="shared" si="54"/>
        <v>HIGH</v>
      </c>
      <c r="S2304" s="3">
        <v>44502.0</v>
      </c>
      <c r="T2304" s="136">
        <f t="shared" si="123"/>
        <v>44533</v>
      </c>
      <c r="U2304" s="4" t="str">
        <f t="shared" si="15"/>
        <v> </v>
      </c>
      <c r="V2304" s="4" t="str">
        <f t="shared" si="16"/>
        <v> </v>
      </c>
      <c r="W2304" s="123"/>
      <c r="X2304" s="123"/>
      <c r="Y2304" s="123"/>
      <c r="Z2304" s="123"/>
      <c r="AA2304" s="123"/>
      <c r="AB2304" s="123"/>
      <c r="AC2304" s="123"/>
      <c r="AD2304" s="123"/>
      <c r="AE2304" s="123"/>
    </row>
    <row r="2305">
      <c r="A2305" s="130">
        <v>17107.0</v>
      </c>
      <c r="B2305" s="131" t="s">
        <v>6461</v>
      </c>
      <c r="C2305" s="141" t="b">
        <v>1</v>
      </c>
      <c r="D2305" s="133">
        <v>44511.0</v>
      </c>
      <c r="E2305" s="128" t="str">
        <f t="shared" si="112"/>
        <v>#VALUE!</v>
      </c>
      <c r="F2305" s="128" t="str">
        <f t="shared" si="113"/>
        <v>#VALUE!</v>
      </c>
      <c r="G2305" s="128" t="str">
        <f t="shared" si="114"/>
        <v>#VALUE!</v>
      </c>
      <c r="H2305" s="128" t="str">
        <f t="shared" si="115"/>
        <v>#VALUE!</v>
      </c>
      <c r="I2305" s="128" t="str">
        <f t="shared" si="116"/>
        <v>#VALUE!</v>
      </c>
      <c r="J2305" s="128" t="str">
        <f t="shared" si="117"/>
        <v>#VALUE!</v>
      </c>
      <c r="K2305" s="128" t="str">
        <f t="shared" si="118"/>
        <v>#VALUE!</v>
      </c>
      <c r="L2305" s="128" t="str">
        <f t="shared" si="119"/>
        <v>#VALUE!</v>
      </c>
      <c r="M2305" s="128" t="str">
        <f t="shared" si="120"/>
        <v>#VALUE!</v>
      </c>
      <c r="N2305" s="128" t="str">
        <f t="shared" si="121"/>
        <v>#VALUE!</v>
      </c>
      <c r="O2305" s="128" t="str">
        <f t="shared" si="122"/>
        <v>#VALUE!</v>
      </c>
      <c r="P2305" s="4" t="str">
        <f t="shared" si="12"/>
        <v>NO RX</v>
      </c>
      <c r="Q2305" s="4" t="b">
        <v>1</v>
      </c>
      <c r="R2305" s="135" t="str">
        <f t="shared" si="54"/>
        <v>HIGH</v>
      </c>
      <c r="S2305" s="3">
        <v>44487.0</v>
      </c>
      <c r="T2305" s="136">
        <f t="shared" si="123"/>
        <v>44511</v>
      </c>
      <c r="U2305" s="4" t="str">
        <f t="shared" si="15"/>
        <v> </v>
      </c>
      <c r="V2305" s="4" t="str">
        <f t="shared" si="16"/>
        <v> </v>
      </c>
      <c r="W2305" s="123"/>
      <c r="X2305" s="123"/>
      <c r="Y2305" s="123"/>
      <c r="Z2305" s="123"/>
      <c r="AA2305" s="123"/>
      <c r="AB2305" s="123"/>
      <c r="AC2305" s="123"/>
      <c r="AD2305" s="123"/>
      <c r="AE2305" s="123"/>
    </row>
    <row r="2306">
      <c r="A2306" s="130">
        <v>17108.0</v>
      </c>
      <c r="B2306" s="134" t="s">
        <v>6461</v>
      </c>
      <c r="C2306" s="141" t="b">
        <v>1</v>
      </c>
      <c r="D2306" s="133">
        <v>44537.0</v>
      </c>
      <c r="E2306" s="128" t="str">
        <f t="shared" si="112"/>
        <v>#VALUE!</v>
      </c>
      <c r="F2306" s="128" t="str">
        <f t="shared" si="113"/>
        <v>#VALUE!</v>
      </c>
      <c r="G2306" s="128" t="str">
        <f t="shared" si="114"/>
        <v>#VALUE!</v>
      </c>
      <c r="H2306" s="128" t="str">
        <f t="shared" si="115"/>
        <v>#VALUE!</v>
      </c>
      <c r="I2306" s="128" t="str">
        <f t="shared" si="116"/>
        <v>#VALUE!</v>
      </c>
      <c r="J2306" s="128" t="str">
        <f t="shared" si="117"/>
        <v>#VALUE!</v>
      </c>
      <c r="K2306" s="128" t="str">
        <f t="shared" si="118"/>
        <v>#VALUE!</v>
      </c>
      <c r="L2306" s="128" t="str">
        <f t="shared" si="119"/>
        <v>#VALUE!</v>
      </c>
      <c r="M2306" s="128" t="str">
        <f t="shared" si="120"/>
        <v>#VALUE!</v>
      </c>
      <c r="N2306" s="128" t="str">
        <f t="shared" si="121"/>
        <v>#VALUE!</v>
      </c>
      <c r="O2306" s="128" t="str">
        <f t="shared" si="122"/>
        <v>#VALUE!</v>
      </c>
      <c r="P2306" s="4" t="str">
        <f t="shared" si="12"/>
        <v>NO RX</v>
      </c>
      <c r="Q2306" s="4" t="b">
        <v>0</v>
      </c>
      <c r="R2306" s="4" t="str">
        <f t="shared" si="54"/>
        <v>LOW</v>
      </c>
      <c r="S2306" s="3">
        <v>44509.0</v>
      </c>
      <c r="T2306" s="136">
        <f t="shared" si="123"/>
        <v>44537</v>
      </c>
      <c r="U2306" s="4" t="str">
        <f t="shared" si="15"/>
        <v> </v>
      </c>
      <c r="V2306" s="4" t="str">
        <f t="shared" si="16"/>
        <v> </v>
      </c>
      <c r="W2306" s="123"/>
      <c r="X2306" s="123"/>
      <c r="Y2306" s="123"/>
      <c r="Z2306" s="123"/>
      <c r="AA2306" s="123"/>
      <c r="AB2306" s="123"/>
      <c r="AC2306" s="123"/>
      <c r="AD2306" s="123"/>
      <c r="AE2306" s="123"/>
    </row>
    <row r="2307">
      <c r="A2307" s="130">
        <v>17109.0</v>
      </c>
      <c r="B2307" s="134" t="s">
        <v>6461</v>
      </c>
      <c r="C2307" s="141" t="b">
        <v>1</v>
      </c>
      <c r="D2307" s="133">
        <v>44480.0</v>
      </c>
      <c r="E2307" s="128" t="str">
        <f t="shared" si="112"/>
        <v>#VALUE!</v>
      </c>
      <c r="F2307" s="128" t="str">
        <f t="shared" si="113"/>
        <v>#VALUE!</v>
      </c>
      <c r="G2307" s="128" t="str">
        <f t="shared" si="114"/>
        <v>#VALUE!</v>
      </c>
      <c r="H2307" s="128" t="str">
        <f t="shared" si="115"/>
        <v>#VALUE!</v>
      </c>
      <c r="I2307" s="128" t="str">
        <f t="shared" si="116"/>
        <v>#VALUE!</v>
      </c>
      <c r="J2307" s="128" t="str">
        <f t="shared" si="117"/>
        <v>#VALUE!</v>
      </c>
      <c r="K2307" s="128" t="str">
        <f t="shared" si="118"/>
        <v>#VALUE!</v>
      </c>
      <c r="L2307" s="128" t="str">
        <f t="shared" si="119"/>
        <v>#VALUE!</v>
      </c>
      <c r="M2307" s="128" t="str">
        <f t="shared" si="120"/>
        <v>#VALUE!</v>
      </c>
      <c r="N2307" s="128" t="str">
        <f t="shared" si="121"/>
        <v>#VALUE!</v>
      </c>
      <c r="O2307" s="128" t="str">
        <f t="shared" si="122"/>
        <v>#VALUE!</v>
      </c>
      <c r="P2307" s="4" t="str">
        <f t="shared" si="12"/>
        <v>NO RX</v>
      </c>
      <c r="Q2307" s="4" t="b">
        <v>1</v>
      </c>
      <c r="R2307" s="135" t="str">
        <f t="shared" si="54"/>
        <v>HIGH</v>
      </c>
      <c r="S2307" s="3">
        <v>44468.0</v>
      </c>
      <c r="T2307" s="136">
        <f t="shared" si="123"/>
        <v>44480</v>
      </c>
      <c r="U2307" s="4" t="str">
        <f t="shared" si="15"/>
        <v> </v>
      </c>
      <c r="V2307" s="4" t="str">
        <f t="shared" si="16"/>
        <v> </v>
      </c>
      <c r="W2307" s="123"/>
      <c r="X2307" s="123"/>
      <c r="Y2307" s="123"/>
      <c r="Z2307" s="123"/>
      <c r="AA2307" s="123"/>
      <c r="AB2307" s="123"/>
      <c r="AC2307" s="123"/>
      <c r="AD2307" s="123"/>
      <c r="AE2307" s="123"/>
    </row>
    <row r="2308">
      <c r="A2308" s="130">
        <v>17110.0</v>
      </c>
      <c r="B2308" s="131" t="s">
        <v>6483</v>
      </c>
      <c r="C2308" s="141" t="b">
        <v>1</v>
      </c>
      <c r="D2308" s="133">
        <v>44533.0</v>
      </c>
      <c r="E2308" s="128" t="str">
        <f t="shared" si="112"/>
        <v>#VALUE!</v>
      </c>
      <c r="F2308" s="128" t="str">
        <f t="shared" si="113"/>
        <v>#VALUE!</v>
      </c>
      <c r="G2308" s="128" t="str">
        <f t="shared" si="114"/>
        <v>#VALUE!</v>
      </c>
      <c r="H2308" s="128" t="str">
        <f t="shared" si="115"/>
        <v>#VALUE!</v>
      </c>
      <c r="I2308" s="128" t="str">
        <f t="shared" si="116"/>
        <v>#VALUE!</v>
      </c>
      <c r="J2308" s="128" t="str">
        <f t="shared" si="117"/>
        <v>#VALUE!</v>
      </c>
      <c r="K2308" s="128" t="str">
        <f t="shared" si="118"/>
        <v>#VALUE!</v>
      </c>
      <c r="L2308" s="128" t="str">
        <f t="shared" si="119"/>
        <v>#VALUE!</v>
      </c>
      <c r="M2308" s="128" t="str">
        <f t="shared" si="120"/>
        <v>#VALUE!</v>
      </c>
      <c r="N2308" s="128" t="str">
        <f t="shared" si="121"/>
        <v>#VALUE!</v>
      </c>
      <c r="O2308" s="128" t="str">
        <f t="shared" si="122"/>
        <v>#VALUE!</v>
      </c>
      <c r="P2308" s="4" t="str">
        <f t="shared" si="12"/>
        <v>NO RX</v>
      </c>
      <c r="Q2308" s="2" t="b">
        <v>0</v>
      </c>
      <c r="R2308" s="4" t="str">
        <f t="shared" si="54"/>
        <v>LOW</v>
      </c>
      <c r="S2308" s="3">
        <v>44502.0</v>
      </c>
      <c r="T2308" s="136">
        <f t="shared" si="123"/>
        <v>44533</v>
      </c>
      <c r="U2308" s="4" t="str">
        <f t="shared" si="15"/>
        <v> </v>
      </c>
      <c r="V2308" s="4" t="str">
        <f t="shared" si="16"/>
        <v> </v>
      </c>
      <c r="W2308" s="123"/>
      <c r="X2308" s="123"/>
      <c r="Y2308" s="123"/>
      <c r="Z2308" s="123"/>
      <c r="AA2308" s="123"/>
      <c r="AB2308" s="123"/>
      <c r="AC2308" s="123"/>
      <c r="AD2308" s="123"/>
      <c r="AE2308" s="123"/>
    </row>
    <row r="2309">
      <c r="A2309" s="130">
        <v>17111.0</v>
      </c>
      <c r="B2309" s="131" t="s">
        <v>6461</v>
      </c>
      <c r="C2309" s="141" t="b">
        <v>1</v>
      </c>
      <c r="D2309" s="133">
        <v>44564.0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tr">
        <f t="shared" si="12"/>
        <v>NO RX</v>
      </c>
      <c r="Q2309" s="2" t="b">
        <v>0</v>
      </c>
      <c r="R2309" s="4" t="str">
        <f t="shared" si="54"/>
        <v>LOW</v>
      </c>
      <c r="S2309" s="3">
        <v>44529.0</v>
      </c>
      <c r="T2309" s="136">
        <f t="shared" si="123"/>
        <v>44564</v>
      </c>
      <c r="U2309" s="4" t="str">
        <f t="shared" si="15"/>
        <v> </v>
      </c>
      <c r="V2309" s="4" t="str">
        <f t="shared" si="16"/>
        <v> </v>
      </c>
      <c r="W2309" s="123"/>
      <c r="X2309" s="123"/>
      <c r="Y2309" s="123"/>
      <c r="Z2309" s="123"/>
      <c r="AA2309" s="123"/>
      <c r="AB2309" s="123"/>
      <c r="AC2309" s="123"/>
      <c r="AD2309" s="123"/>
      <c r="AE2309" s="123"/>
    </row>
    <row r="2310">
      <c r="A2310" s="130">
        <v>17118.0</v>
      </c>
      <c r="B2310" s="131" t="s">
        <v>6483</v>
      </c>
      <c r="C2310" s="141" t="b">
        <v>1</v>
      </c>
      <c r="D2310" s="133">
        <v>44551.0</v>
      </c>
      <c r="E2310" s="128" t="str">
        <f t="shared" ref="E2310:E2357" si="124">IF(SEARCH($E$1,$B2310)&gt;=1,"OPI RX","NO RX")</f>
        <v>#VALUE!</v>
      </c>
      <c r="F2310" s="128" t="str">
        <f t="shared" ref="F2310:F2357" si="125">IF(SEARCH($F$1,$B2310)&gt;=1,"OPI RX","NO RX")</f>
        <v>#VALUE!</v>
      </c>
      <c r="G2310" s="128" t="str">
        <f t="shared" ref="G2310:G2357" si="126">IF(SEARCH($G$1,$B2310)&gt;=1,"OPI RX","NO RX")</f>
        <v>#VALUE!</v>
      </c>
      <c r="H2310" s="128" t="str">
        <f t="shared" ref="H2310:H2357" si="127">IF(SEARCH($H$1,$B2310)&gt;=1,"OPI RX","NO RX")</f>
        <v>#VALUE!</v>
      </c>
      <c r="I2310" s="128" t="str">
        <f t="shared" ref="I2310:I2357" si="128">IF(SEARCH($I$1,$B2310)&gt;=1,"OPI RX","NO RX")</f>
        <v>#VALUE!</v>
      </c>
      <c r="J2310" s="128" t="str">
        <f t="shared" ref="J2310:J2357" si="129">IF(SEARCH($J$1,$B2310)&gt;=1,"OPI RX","NO RX")</f>
        <v>#VALUE!</v>
      </c>
      <c r="K2310" s="128" t="str">
        <f t="shared" ref="K2310:K2357" si="130">IF(SEARCH($K$1,$B2310)&gt;=1,"OPI RX","NO RX")</f>
        <v>#VALUE!</v>
      </c>
      <c r="L2310" s="128" t="str">
        <f t="shared" ref="L2310:L2357" si="131">IF(SEARCH($L$1,$B2310)&gt;=1,"OPI RX","NO RX")</f>
        <v>#VALUE!</v>
      </c>
      <c r="M2310" s="128" t="str">
        <f t="shared" ref="M2310:M2357" si="132">IF(SEARCH($M$1,$B2310)&gt;=1,"OPI RX","NO RX")</f>
        <v>#VALUE!</v>
      </c>
      <c r="N2310" s="128" t="str">
        <f t="shared" ref="N2310:N2357" si="133">IF(SEARCH($N$1,$B2310)&gt;=1,"OPI RX","NO RX")</f>
        <v>#VALUE!</v>
      </c>
      <c r="O2310" s="128" t="str">
        <f t="shared" ref="O2310:O2357" si="134">IF(SEARCH($O$1,$B2310)&gt;=1,"OPI RX","NO RX")</f>
        <v>#VALUE!</v>
      </c>
      <c r="P2310" s="4" t="str">
        <f t="shared" si="12"/>
        <v>NO RX</v>
      </c>
      <c r="Q2310" s="4" t="b">
        <v>0</v>
      </c>
      <c r="R2310" s="4" t="str">
        <f t="shared" si="54"/>
        <v>LOW</v>
      </c>
      <c r="S2310" s="3">
        <v>44522.0</v>
      </c>
      <c r="T2310" s="136">
        <f t="shared" si="123"/>
        <v>44551</v>
      </c>
      <c r="U2310" s="4" t="str">
        <f t="shared" si="15"/>
        <v> </v>
      </c>
      <c r="V2310" s="4" t="str">
        <f t="shared" si="16"/>
        <v> </v>
      </c>
      <c r="W2310" s="123"/>
      <c r="X2310" s="123"/>
      <c r="Y2310" s="123"/>
      <c r="Z2310" s="123"/>
      <c r="AA2310" s="123"/>
      <c r="AB2310" s="123"/>
      <c r="AC2310" s="123"/>
      <c r="AD2310" s="123"/>
      <c r="AE2310" s="123"/>
    </row>
    <row r="2311">
      <c r="A2311" s="130">
        <v>17119.0</v>
      </c>
      <c r="B2311" s="131" t="s">
        <v>6491</v>
      </c>
      <c r="C2311" s="141" t="b">
        <v>1</v>
      </c>
      <c r="D2311" s="133">
        <v>44502.0</v>
      </c>
      <c r="E2311" s="128" t="str">
        <f t="shared" si="124"/>
        <v>#VALUE!</v>
      </c>
      <c r="F2311" s="134" t="str">
        <f t="shared" si="125"/>
        <v>OPI RX</v>
      </c>
      <c r="G2311" s="128" t="str">
        <f t="shared" si="126"/>
        <v>#VALUE!</v>
      </c>
      <c r="H2311" s="128" t="str">
        <f t="shared" si="127"/>
        <v>#VALUE!</v>
      </c>
      <c r="I2311" s="128" t="str">
        <f t="shared" si="128"/>
        <v>#VALUE!</v>
      </c>
      <c r="J2311" s="128" t="str">
        <f t="shared" si="129"/>
        <v>#VALUE!</v>
      </c>
      <c r="K2311" s="128" t="str">
        <f t="shared" si="130"/>
        <v>#VALUE!</v>
      </c>
      <c r="L2311" s="128" t="str">
        <f t="shared" si="131"/>
        <v>#VALUE!</v>
      </c>
      <c r="M2311" s="128" t="str">
        <f t="shared" si="132"/>
        <v>#VALUE!</v>
      </c>
      <c r="N2311" s="128" t="str">
        <f t="shared" si="133"/>
        <v>#VALUE!</v>
      </c>
      <c r="O2311" s="128" t="str">
        <f t="shared" si="134"/>
        <v>#VALUE!</v>
      </c>
      <c r="P2311" s="135" t="str">
        <f t="shared" si="12"/>
        <v>OPIOIDS</v>
      </c>
      <c r="Q2311" s="2" t="b">
        <v>0</v>
      </c>
      <c r="R2311" s="4" t="str">
        <f t="shared" si="54"/>
        <v>LOW</v>
      </c>
      <c r="S2311" s="3">
        <v>44487.0</v>
      </c>
      <c r="T2311" s="136">
        <f t="shared" si="123"/>
        <v>44502</v>
      </c>
      <c r="U2311" s="4" t="str">
        <f t="shared" si="15"/>
        <v> </v>
      </c>
      <c r="V2311" s="4" t="str">
        <f t="shared" si="16"/>
        <v> </v>
      </c>
      <c r="W2311" s="123"/>
      <c r="X2311" s="123"/>
      <c r="Y2311" s="123"/>
      <c r="Z2311" s="123"/>
      <c r="AA2311" s="123"/>
      <c r="AB2311" s="123"/>
      <c r="AC2311" s="123"/>
      <c r="AD2311" s="123"/>
      <c r="AE2311" s="123"/>
    </row>
    <row r="2312">
      <c r="A2312" s="130">
        <v>17120.0</v>
      </c>
      <c r="B2312" s="131" t="s">
        <v>6461</v>
      </c>
      <c r="C2312" s="141" t="b">
        <v>1</v>
      </c>
      <c r="D2312" s="133">
        <v>44515.0</v>
      </c>
      <c r="E2312" s="128" t="str">
        <f t="shared" si="124"/>
        <v>#VALUE!</v>
      </c>
      <c r="F2312" s="128" t="str">
        <f t="shared" si="125"/>
        <v>#VALUE!</v>
      </c>
      <c r="G2312" s="128" t="str">
        <f t="shared" si="126"/>
        <v>#VALUE!</v>
      </c>
      <c r="H2312" s="128" t="str">
        <f t="shared" si="127"/>
        <v>#VALUE!</v>
      </c>
      <c r="I2312" s="128" t="str">
        <f t="shared" si="128"/>
        <v>#VALUE!</v>
      </c>
      <c r="J2312" s="128" t="str">
        <f t="shared" si="129"/>
        <v>#VALUE!</v>
      </c>
      <c r="K2312" s="128" t="str">
        <f t="shared" si="130"/>
        <v>#VALUE!</v>
      </c>
      <c r="L2312" s="128" t="str">
        <f t="shared" si="131"/>
        <v>#VALUE!</v>
      </c>
      <c r="M2312" s="128" t="str">
        <f t="shared" si="132"/>
        <v>#VALUE!</v>
      </c>
      <c r="N2312" s="128" t="str">
        <f t="shared" si="133"/>
        <v>#VALUE!</v>
      </c>
      <c r="O2312" s="128" t="str">
        <f t="shared" si="134"/>
        <v>#VALUE!</v>
      </c>
      <c r="P2312" s="4" t="str">
        <f t="shared" si="12"/>
        <v>NO RX</v>
      </c>
      <c r="Q2312" s="4" t="b">
        <v>0</v>
      </c>
      <c r="R2312" s="4" t="str">
        <f t="shared" si="54"/>
        <v>LOW</v>
      </c>
      <c r="S2312" s="3">
        <v>44490.0</v>
      </c>
      <c r="T2312" s="136">
        <f t="shared" si="123"/>
        <v>44515</v>
      </c>
      <c r="U2312" s="4" t="str">
        <f t="shared" si="15"/>
        <v> </v>
      </c>
      <c r="V2312" s="4" t="str">
        <f t="shared" si="16"/>
        <v> </v>
      </c>
      <c r="W2312" s="123"/>
      <c r="X2312" s="123"/>
      <c r="Y2312" s="123"/>
      <c r="Z2312" s="123"/>
      <c r="AA2312" s="123"/>
      <c r="AB2312" s="123"/>
      <c r="AC2312" s="123"/>
      <c r="AD2312" s="123"/>
      <c r="AE2312" s="123"/>
    </row>
    <row r="2313">
      <c r="A2313" s="130">
        <v>17125.0</v>
      </c>
      <c r="B2313" s="131" t="s">
        <v>6594</v>
      </c>
      <c r="C2313" s="141" t="b">
        <v>1</v>
      </c>
      <c r="D2313" s="133">
        <v>44533.0</v>
      </c>
      <c r="E2313" s="134" t="str">
        <f t="shared" si="124"/>
        <v>OPI RX</v>
      </c>
      <c r="F2313" s="128" t="str">
        <f t="shared" si="125"/>
        <v>#VALUE!</v>
      </c>
      <c r="G2313" s="128" t="str">
        <f t="shared" si="126"/>
        <v>#VALUE!</v>
      </c>
      <c r="H2313" s="128" t="str">
        <f t="shared" si="127"/>
        <v>#VALUE!</v>
      </c>
      <c r="I2313" s="128" t="str">
        <f t="shared" si="128"/>
        <v>#VALUE!</v>
      </c>
      <c r="J2313" s="128" t="str">
        <f t="shared" si="129"/>
        <v>#VALUE!</v>
      </c>
      <c r="K2313" s="128" t="str">
        <f t="shared" si="130"/>
        <v>#VALUE!</v>
      </c>
      <c r="L2313" s="128" t="str">
        <f t="shared" si="131"/>
        <v>#VALUE!</v>
      </c>
      <c r="M2313" s="128" t="str">
        <f t="shared" si="132"/>
        <v>#VALUE!</v>
      </c>
      <c r="N2313" s="128" t="str">
        <f t="shared" si="133"/>
        <v>#VALUE!</v>
      </c>
      <c r="O2313" s="128" t="str">
        <f t="shared" si="134"/>
        <v>#VALUE!</v>
      </c>
      <c r="P2313" s="135" t="str">
        <f t="shared" si="12"/>
        <v>OPIOIDS</v>
      </c>
      <c r="Q2313" s="4" t="b">
        <v>1</v>
      </c>
      <c r="R2313" s="135" t="str">
        <f t="shared" si="54"/>
        <v>HIGH</v>
      </c>
      <c r="S2313" s="3">
        <v>44502.0</v>
      </c>
      <c r="T2313" s="136">
        <f t="shared" si="123"/>
        <v>44533</v>
      </c>
      <c r="U2313" s="4" t="str">
        <f t="shared" si="15"/>
        <v> </v>
      </c>
      <c r="V2313" s="4" t="str">
        <f t="shared" si="16"/>
        <v> </v>
      </c>
      <c r="W2313" s="123"/>
      <c r="X2313" s="123"/>
      <c r="Y2313" s="123"/>
      <c r="Z2313" s="123"/>
      <c r="AA2313" s="123"/>
      <c r="AB2313" s="123"/>
      <c r="AC2313" s="123"/>
      <c r="AD2313" s="123"/>
      <c r="AE2313" s="123"/>
    </row>
    <row r="2314">
      <c r="A2314" s="130">
        <v>17126.0</v>
      </c>
      <c r="B2314" s="131" t="s">
        <v>6639</v>
      </c>
      <c r="C2314" s="141" t="b">
        <v>1</v>
      </c>
      <c r="D2314" s="133">
        <v>44489.0</v>
      </c>
      <c r="E2314" s="128" t="str">
        <f t="shared" si="124"/>
        <v>#VALUE!</v>
      </c>
      <c r="F2314" s="128" t="str">
        <f t="shared" si="125"/>
        <v>#VALUE!</v>
      </c>
      <c r="G2314" s="128" t="str">
        <f t="shared" si="126"/>
        <v>#VALUE!</v>
      </c>
      <c r="H2314" s="128" t="str">
        <f t="shared" si="127"/>
        <v>#VALUE!</v>
      </c>
      <c r="I2314" s="128" t="str">
        <f t="shared" si="128"/>
        <v>#VALUE!</v>
      </c>
      <c r="J2314" s="128" t="str">
        <f t="shared" si="129"/>
        <v>#VALUE!</v>
      </c>
      <c r="K2314" s="128" t="str">
        <f t="shared" si="130"/>
        <v>#VALUE!</v>
      </c>
      <c r="L2314" s="128" t="str">
        <f t="shared" si="131"/>
        <v>#VALUE!</v>
      </c>
      <c r="M2314" s="128" t="str">
        <f t="shared" si="132"/>
        <v>#VALUE!</v>
      </c>
      <c r="N2314" s="128" t="str">
        <f t="shared" si="133"/>
        <v>#VALUE!</v>
      </c>
      <c r="O2314" s="128" t="str">
        <f t="shared" si="134"/>
        <v>#VALUE!</v>
      </c>
      <c r="P2314" s="4" t="str">
        <f t="shared" si="12"/>
        <v>NO RX</v>
      </c>
      <c r="Q2314" s="4" t="b">
        <v>0</v>
      </c>
      <c r="R2314" s="4" t="str">
        <f t="shared" si="54"/>
        <v>LOW</v>
      </c>
      <c r="S2314" s="3">
        <v>44473.0</v>
      </c>
      <c r="T2314" s="136">
        <f t="shared" si="123"/>
        <v>44489</v>
      </c>
      <c r="U2314" s="4" t="str">
        <f t="shared" si="15"/>
        <v> </v>
      </c>
      <c r="V2314" s="4" t="str">
        <f t="shared" si="16"/>
        <v> </v>
      </c>
      <c r="W2314" s="123"/>
      <c r="X2314" s="123"/>
      <c r="Y2314" s="123"/>
      <c r="Z2314" s="123"/>
      <c r="AA2314" s="123"/>
      <c r="AB2314" s="123"/>
      <c r="AC2314" s="123"/>
      <c r="AD2314" s="123"/>
      <c r="AE2314" s="123"/>
    </row>
    <row r="2315">
      <c r="A2315" s="130">
        <v>17127.0</v>
      </c>
      <c r="B2315" s="131" t="s">
        <v>6635</v>
      </c>
      <c r="C2315" s="141" t="b">
        <v>1</v>
      </c>
      <c r="D2315" s="133">
        <v>44489.0</v>
      </c>
      <c r="E2315" s="128" t="str">
        <f t="shared" si="124"/>
        <v>#VALUE!</v>
      </c>
      <c r="F2315" s="134" t="str">
        <f t="shared" si="125"/>
        <v>OPI RX</v>
      </c>
      <c r="G2315" s="128" t="str">
        <f t="shared" si="126"/>
        <v>#VALUE!</v>
      </c>
      <c r="H2315" s="128" t="str">
        <f t="shared" si="127"/>
        <v>#VALUE!</v>
      </c>
      <c r="I2315" s="128" t="str">
        <f t="shared" si="128"/>
        <v>#VALUE!</v>
      </c>
      <c r="J2315" s="128" t="str">
        <f t="shared" si="129"/>
        <v>#VALUE!</v>
      </c>
      <c r="K2315" s="128" t="str">
        <f t="shared" si="130"/>
        <v>#VALUE!</v>
      </c>
      <c r="L2315" s="128" t="str">
        <f t="shared" si="131"/>
        <v>#VALUE!</v>
      </c>
      <c r="M2315" s="128" t="str">
        <f t="shared" si="132"/>
        <v>#VALUE!</v>
      </c>
      <c r="N2315" s="128" t="str">
        <f t="shared" si="133"/>
        <v>#VALUE!</v>
      </c>
      <c r="O2315" s="128" t="str">
        <f t="shared" si="134"/>
        <v>#VALUE!</v>
      </c>
      <c r="P2315" s="135" t="str">
        <f t="shared" si="12"/>
        <v>OPIOIDS</v>
      </c>
      <c r="Q2315" s="4" t="b">
        <v>0</v>
      </c>
      <c r="R2315" s="4" t="str">
        <f t="shared" si="54"/>
        <v>LOW</v>
      </c>
      <c r="S2315" s="3">
        <v>44473.0</v>
      </c>
      <c r="T2315" s="136">
        <f t="shared" si="123"/>
        <v>44489</v>
      </c>
      <c r="U2315" s="4" t="str">
        <f t="shared" si="15"/>
        <v> </v>
      </c>
      <c r="V2315" s="4" t="str">
        <f t="shared" si="16"/>
        <v> </v>
      </c>
      <c r="W2315" s="123"/>
      <c r="X2315" s="123"/>
      <c r="Y2315" s="123"/>
      <c r="Z2315" s="123"/>
      <c r="AA2315" s="123"/>
      <c r="AB2315" s="123"/>
      <c r="AC2315" s="123"/>
      <c r="AD2315" s="123"/>
      <c r="AE2315" s="123"/>
    </row>
    <row r="2316">
      <c r="A2316" s="130">
        <v>17128.0</v>
      </c>
      <c r="B2316" s="131" t="s">
        <v>6461</v>
      </c>
      <c r="C2316" s="141" t="b">
        <v>1</v>
      </c>
      <c r="D2316" s="133">
        <v>44531.0</v>
      </c>
      <c r="E2316" s="128" t="str">
        <f t="shared" si="124"/>
        <v>#VALUE!</v>
      </c>
      <c r="F2316" s="128" t="str">
        <f t="shared" si="125"/>
        <v>#VALUE!</v>
      </c>
      <c r="G2316" s="128" t="str">
        <f t="shared" si="126"/>
        <v>#VALUE!</v>
      </c>
      <c r="H2316" s="128" t="str">
        <f t="shared" si="127"/>
        <v>#VALUE!</v>
      </c>
      <c r="I2316" s="128" t="str">
        <f t="shared" si="128"/>
        <v>#VALUE!</v>
      </c>
      <c r="J2316" s="128" t="str">
        <f t="shared" si="129"/>
        <v>#VALUE!</v>
      </c>
      <c r="K2316" s="128" t="str">
        <f t="shared" si="130"/>
        <v>#VALUE!</v>
      </c>
      <c r="L2316" s="128" t="str">
        <f t="shared" si="131"/>
        <v>#VALUE!</v>
      </c>
      <c r="M2316" s="128" t="str">
        <f t="shared" si="132"/>
        <v>#VALUE!</v>
      </c>
      <c r="N2316" s="128" t="str">
        <f t="shared" si="133"/>
        <v>#VALUE!</v>
      </c>
      <c r="O2316" s="128" t="str">
        <f t="shared" si="134"/>
        <v>#VALUE!</v>
      </c>
      <c r="P2316" s="4" t="str">
        <f t="shared" si="12"/>
        <v>NO RX</v>
      </c>
      <c r="Q2316" s="2" t="b">
        <v>0</v>
      </c>
      <c r="R2316" s="4" t="str">
        <f t="shared" si="54"/>
        <v>LOW</v>
      </c>
      <c r="S2316" s="3">
        <v>44501.0</v>
      </c>
      <c r="T2316" s="136">
        <f t="shared" si="123"/>
        <v>44531</v>
      </c>
      <c r="U2316" s="4" t="str">
        <f t="shared" si="15"/>
        <v> </v>
      </c>
      <c r="V2316" s="4" t="str">
        <f t="shared" si="16"/>
        <v> </v>
      </c>
      <c r="W2316" s="123"/>
      <c r="X2316" s="123"/>
      <c r="Y2316" s="123"/>
      <c r="Z2316" s="123"/>
      <c r="AA2316" s="123"/>
      <c r="AB2316" s="123"/>
      <c r="AC2316" s="123"/>
      <c r="AD2316" s="123"/>
      <c r="AE2316" s="123"/>
    </row>
    <row r="2317">
      <c r="A2317" s="130">
        <v>17129.0</v>
      </c>
      <c r="B2317" s="131" t="s">
        <v>6483</v>
      </c>
      <c r="C2317" s="141" t="b">
        <v>1</v>
      </c>
      <c r="D2317" s="133">
        <v>44533.0</v>
      </c>
      <c r="E2317" s="128" t="str">
        <f t="shared" si="124"/>
        <v>#VALUE!</v>
      </c>
      <c r="F2317" s="128" t="str">
        <f t="shared" si="125"/>
        <v>#VALUE!</v>
      </c>
      <c r="G2317" s="128" t="str">
        <f t="shared" si="126"/>
        <v>#VALUE!</v>
      </c>
      <c r="H2317" s="128" t="str">
        <f t="shared" si="127"/>
        <v>#VALUE!</v>
      </c>
      <c r="I2317" s="128" t="str">
        <f t="shared" si="128"/>
        <v>#VALUE!</v>
      </c>
      <c r="J2317" s="128" t="str">
        <f t="shared" si="129"/>
        <v>#VALUE!</v>
      </c>
      <c r="K2317" s="128" t="str">
        <f t="shared" si="130"/>
        <v>#VALUE!</v>
      </c>
      <c r="L2317" s="128" t="str">
        <f t="shared" si="131"/>
        <v>#VALUE!</v>
      </c>
      <c r="M2317" s="128" t="str">
        <f t="shared" si="132"/>
        <v>#VALUE!</v>
      </c>
      <c r="N2317" s="128" t="str">
        <f t="shared" si="133"/>
        <v>#VALUE!</v>
      </c>
      <c r="O2317" s="128" t="str">
        <f t="shared" si="134"/>
        <v>#VALUE!</v>
      </c>
      <c r="P2317" s="4" t="str">
        <f t="shared" si="12"/>
        <v>NO RX</v>
      </c>
      <c r="Q2317" s="2" t="b">
        <v>0</v>
      </c>
      <c r="R2317" s="4" t="str">
        <f t="shared" si="54"/>
        <v>LOW</v>
      </c>
      <c r="S2317" s="3">
        <v>44502.0</v>
      </c>
      <c r="T2317" s="136">
        <f t="shared" si="123"/>
        <v>44533</v>
      </c>
      <c r="U2317" s="4" t="str">
        <f t="shared" si="15"/>
        <v> </v>
      </c>
      <c r="V2317" s="4" t="str">
        <f t="shared" si="16"/>
        <v> </v>
      </c>
      <c r="W2317" s="123"/>
      <c r="X2317" s="123"/>
      <c r="Y2317" s="123"/>
      <c r="Z2317" s="123"/>
      <c r="AA2317" s="123"/>
      <c r="AB2317" s="123"/>
      <c r="AC2317" s="123"/>
      <c r="AD2317" s="123"/>
      <c r="AE2317" s="123"/>
    </row>
    <row r="2318">
      <c r="A2318" s="130">
        <v>17135.0</v>
      </c>
      <c r="B2318" s="131" t="s">
        <v>6461</v>
      </c>
      <c r="C2318" s="141" t="b">
        <v>1</v>
      </c>
      <c r="D2318" s="133">
        <v>44489.0</v>
      </c>
      <c r="E2318" s="128" t="str">
        <f t="shared" si="124"/>
        <v>#VALUE!</v>
      </c>
      <c r="F2318" s="128" t="str">
        <f t="shared" si="125"/>
        <v>#VALUE!</v>
      </c>
      <c r="G2318" s="128" t="str">
        <f t="shared" si="126"/>
        <v>#VALUE!</v>
      </c>
      <c r="H2318" s="128" t="str">
        <f t="shared" si="127"/>
        <v>#VALUE!</v>
      </c>
      <c r="I2318" s="128" t="str">
        <f t="shared" si="128"/>
        <v>#VALUE!</v>
      </c>
      <c r="J2318" s="128" t="str">
        <f t="shared" si="129"/>
        <v>#VALUE!</v>
      </c>
      <c r="K2318" s="128" t="str">
        <f t="shared" si="130"/>
        <v>#VALUE!</v>
      </c>
      <c r="L2318" s="128" t="str">
        <f t="shared" si="131"/>
        <v>#VALUE!</v>
      </c>
      <c r="M2318" s="128" t="str">
        <f t="shared" si="132"/>
        <v>#VALUE!</v>
      </c>
      <c r="N2318" s="128" t="str">
        <f t="shared" si="133"/>
        <v>#VALUE!</v>
      </c>
      <c r="O2318" s="128" t="str">
        <f t="shared" si="134"/>
        <v>#VALUE!</v>
      </c>
      <c r="P2318" s="4" t="str">
        <f t="shared" si="12"/>
        <v>NO RX</v>
      </c>
      <c r="Q2318" s="4" t="b">
        <v>0</v>
      </c>
      <c r="R2318" s="4" t="str">
        <f t="shared" si="54"/>
        <v>LOW</v>
      </c>
      <c r="S2318" s="3">
        <v>44473.0</v>
      </c>
      <c r="T2318" s="136">
        <f t="shared" si="123"/>
        <v>44489</v>
      </c>
      <c r="U2318" s="4" t="str">
        <f t="shared" si="15"/>
        <v> </v>
      </c>
      <c r="V2318" s="4" t="str">
        <f t="shared" si="16"/>
        <v> </v>
      </c>
      <c r="W2318" s="123"/>
      <c r="X2318" s="123"/>
      <c r="Y2318" s="123"/>
      <c r="Z2318" s="123"/>
      <c r="AA2318" s="123"/>
      <c r="AB2318" s="123"/>
      <c r="AC2318" s="123"/>
      <c r="AD2318" s="123"/>
      <c r="AE2318" s="123"/>
    </row>
    <row r="2319">
      <c r="A2319" s="130">
        <v>17136.0</v>
      </c>
      <c r="B2319" s="134" t="s">
        <v>6948</v>
      </c>
      <c r="C2319" s="141" t="b">
        <v>1</v>
      </c>
      <c r="D2319" s="133">
        <v>44515.0</v>
      </c>
      <c r="E2319" s="128" t="str">
        <f t="shared" si="124"/>
        <v>#VALUE!</v>
      </c>
      <c r="F2319" s="134" t="str">
        <f t="shared" si="125"/>
        <v>OPI RX</v>
      </c>
      <c r="G2319" s="128" t="str">
        <f t="shared" si="126"/>
        <v>#VALUE!</v>
      </c>
      <c r="H2319" s="128" t="str">
        <f t="shared" si="127"/>
        <v>#VALUE!</v>
      </c>
      <c r="I2319" s="128" t="str">
        <f t="shared" si="128"/>
        <v>#VALUE!</v>
      </c>
      <c r="J2319" s="128" t="str">
        <f t="shared" si="129"/>
        <v>#VALUE!</v>
      </c>
      <c r="K2319" s="128" t="str">
        <f t="shared" si="130"/>
        <v>#VALUE!</v>
      </c>
      <c r="L2319" s="128" t="str">
        <f t="shared" si="131"/>
        <v>#VALUE!</v>
      </c>
      <c r="M2319" s="128" t="str">
        <f t="shared" si="132"/>
        <v>#VALUE!</v>
      </c>
      <c r="N2319" s="128" t="str">
        <f t="shared" si="133"/>
        <v>#VALUE!</v>
      </c>
      <c r="O2319" s="128" t="str">
        <f t="shared" si="134"/>
        <v>#VALUE!</v>
      </c>
      <c r="P2319" s="135" t="str">
        <f t="shared" si="12"/>
        <v>OPIOIDS</v>
      </c>
      <c r="Q2319" s="2" t="b">
        <v>0</v>
      </c>
      <c r="R2319" s="4" t="str">
        <f t="shared" si="54"/>
        <v>LOW</v>
      </c>
      <c r="S2319" s="3">
        <v>44490.0</v>
      </c>
      <c r="T2319" s="136">
        <f t="shared" si="123"/>
        <v>44515</v>
      </c>
      <c r="U2319" s="4" t="str">
        <f t="shared" si="15"/>
        <v> </v>
      </c>
      <c r="V2319" s="4" t="str">
        <f t="shared" si="16"/>
        <v> </v>
      </c>
      <c r="W2319" s="123"/>
      <c r="X2319" s="123"/>
      <c r="Y2319" s="123"/>
      <c r="Z2319" s="123"/>
      <c r="AA2319" s="123"/>
      <c r="AB2319" s="123"/>
      <c r="AC2319" s="123"/>
      <c r="AD2319" s="123"/>
      <c r="AE2319" s="123"/>
    </row>
    <row r="2320">
      <c r="A2320" s="151">
        <v>17141.0</v>
      </c>
      <c r="B2320" s="131" t="s">
        <v>6930</v>
      </c>
      <c r="C2320" s="141" t="b">
        <v>1</v>
      </c>
      <c r="D2320" s="133">
        <v>44497.0</v>
      </c>
      <c r="E2320" s="128" t="str">
        <f t="shared" si="124"/>
        <v>#VALUE!</v>
      </c>
      <c r="F2320" s="128" t="str">
        <f t="shared" si="125"/>
        <v>#VALUE!</v>
      </c>
      <c r="G2320" s="128" t="str">
        <f t="shared" si="126"/>
        <v>#VALUE!</v>
      </c>
      <c r="H2320" s="128" t="str">
        <f t="shared" si="127"/>
        <v>#VALUE!</v>
      </c>
      <c r="I2320" s="128" t="str">
        <f t="shared" si="128"/>
        <v>#VALUE!</v>
      </c>
      <c r="J2320" s="128" t="str">
        <f t="shared" si="129"/>
        <v>#VALUE!</v>
      </c>
      <c r="K2320" s="128" t="str">
        <f t="shared" si="130"/>
        <v>#VALUE!</v>
      </c>
      <c r="L2320" s="128" t="str">
        <f t="shared" si="131"/>
        <v>#VALUE!</v>
      </c>
      <c r="M2320" s="128" t="str">
        <f t="shared" si="132"/>
        <v>#VALUE!</v>
      </c>
      <c r="N2320" s="128" t="str">
        <f t="shared" si="133"/>
        <v>#VALUE!</v>
      </c>
      <c r="O2320" s="128" t="str">
        <f t="shared" si="134"/>
        <v>#VALUE!</v>
      </c>
      <c r="P2320" s="4" t="str">
        <f t="shared" si="12"/>
        <v>NO RX</v>
      </c>
      <c r="Q2320" s="4" t="b">
        <v>0</v>
      </c>
      <c r="R2320" s="4" t="str">
        <f t="shared" si="54"/>
        <v>LOW</v>
      </c>
      <c r="S2320" s="3">
        <v>44482.0</v>
      </c>
      <c r="T2320" s="136">
        <f t="shared" si="123"/>
        <v>44497</v>
      </c>
      <c r="U2320" s="4" t="str">
        <f t="shared" si="15"/>
        <v> </v>
      </c>
      <c r="V2320" s="4" t="str">
        <f t="shared" si="16"/>
        <v> </v>
      </c>
      <c r="W2320" s="123"/>
      <c r="X2320" s="123"/>
      <c r="Y2320" s="123"/>
      <c r="Z2320" s="123"/>
      <c r="AA2320" s="123"/>
      <c r="AB2320" s="123"/>
      <c r="AC2320" s="123"/>
      <c r="AD2320" s="123"/>
      <c r="AE2320" s="123"/>
    </row>
    <row r="2321">
      <c r="A2321" s="151">
        <v>17142.0</v>
      </c>
      <c r="B2321" s="131" t="s">
        <v>6461</v>
      </c>
      <c r="C2321" s="141" t="b">
        <v>1</v>
      </c>
      <c r="D2321" s="133">
        <v>44537.0</v>
      </c>
      <c r="E2321" s="128" t="str">
        <f t="shared" si="124"/>
        <v>#VALUE!</v>
      </c>
      <c r="F2321" s="128" t="str">
        <f t="shared" si="125"/>
        <v>#VALUE!</v>
      </c>
      <c r="G2321" s="128" t="str">
        <f t="shared" si="126"/>
        <v>#VALUE!</v>
      </c>
      <c r="H2321" s="128" t="str">
        <f t="shared" si="127"/>
        <v>#VALUE!</v>
      </c>
      <c r="I2321" s="128" t="str">
        <f t="shared" si="128"/>
        <v>#VALUE!</v>
      </c>
      <c r="J2321" s="128" t="str">
        <f t="shared" si="129"/>
        <v>#VALUE!</v>
      </c>
      <c r="K2321" s="128" t="str">
        <f t="shared" si="130"/>
        <v>#VALUE!</v>
      </c>
      <c r="L2321" s="128" t="str">
        <f t="shared" si="131"/>
        <v>#VALUE!</v>
      </c>
      <c r="M2321" s="128" t="str">
        <f t="shared" si="132"/>
        <v>#VALUE!</v>
      </c>
      <c r="N2321" s="128" t="str">
        <f t="shared" si="133"/>
        <v>#VALUE!</v>
      </c>
      <c r="O2321" s="128" t="str">
        <f t="shared" si="134"/>
        <v>#VALUE!</v>
      </c>
      <c r="P2321" s="4" t="str">
        <f t="shared" si="12"/>
        <v>NO RX</v>
      </c>
      <c r="Q2321" s="4" t="b">
        <v>1</v>
      </c>
      <c r="R2321" s="135" t="str">
        <f t="shared" si="54"/>
        <v>HIGH</v>
      </c>
      <c r="S2321" s="3">
        <v>44509.0</v>
      </c>
      <c r="T2321" s="136">
        <f t="shared" si="123"/>
        <v>44537</v>
      </c>
      <c r="U2321" s="4" t="str">
        <f t="shared" si="15"/>
        <v> </v>
      </c>
      <c r="V2321" s="4" t="str">
        <f t="shared" si="16"/>
        <v> </v>
      </c>
      <c r="W2321" s="123"/>
      <c r="X2321" s="123"/>
      <c r="Y2321" s="123"/>
      <c r="Z2321" s="123"/>
      <c r="AA2321" s="123"/>
      <c r="AB2321" s="123"/>
      <c r="AC2321" s="123"/>
      <c r="AD2321" s="123"/>
      <c r="AE2321" s="123"/>
    </row>
    <row r="2322">
      <c r="A2322" s="151">
        <v>17144.0</v>
      </c>
      <c r="B2322" s="134" t="s">
        <v>6461</v>
      </c>
      <c r="C2322" s="141" t="b">
        <v>1</v>
      </c>
      <c r="D2322" s="133">
        <v>44490.0</v>
      </c>
      <c r="E2322" s="128" t="str">
        <f t="shared" si="124"/>
        <v>#VALUE!</v>
      </c>
      <c r="F2322" s="128" t="str">
        <f t="shared" si="125"/>
        <v>#VALUE!</v>
      </c>
      <c r="G2322" s="128" t="str">
        <f t="shared" si="126"/>
        <v>#VALUE!</v>
      </c>
      <c r="H2322" s="128" t="str">
        <f t="shared" si="127"/>
        <v>#VALUE!</v>
      </c>
      <c r="I2322" s="128" t="str">
        <f t="shared" si="128"/>
        <v>#VALUE!</v>
      </c>
      <c r="J2322" s="128" t="str">
        <f t="shared" si="129"/>
        <v>#VALUE!</v>
      </c>
      <c r="K2322" s="128" t="str">
        <f t="shared" si="130"/>
        <v>#VALUE!</v>
      </c>
      <c r="L2322" s="128" t="str">
        <f t="shared" si="131"/>
        <v>#VALUE!</v>
      </c>
      <c r="M2322" s="128" t="str">
        <f t="shared" si="132"/>
        <v>#VALUE!</v>
      </c>
      <c r="N2322" s="128" t="str">
        <f t="shared" si="133"/>
        <v>#VALUE!</v>
      </c>
      <c r="O2322" s="128" t="str">
        <f t="shared" si="134"/>
        <v>#VALUE!</v>
      </c>
      <c r="P2322" s="4" t="str">
        <f t="shared" si="12"/>
        <v>NO RX</v>
      </c>
      <c r="Q2322" s="4" t="b">
        <v>0</v>
      </c>
      <c r="R2322" s="4" t="str">
        <f t="shared" si="54"/>
        <v>LOW</v>
      </c>
      <c r="S2322" s="3">
        <v>44474.0</v>
      </c>
      <c r="T2322" s="136">
        <f t="shared" si="123"/>
        <v>44490</v>
      </c>
      <c r="U2322" s="4" t="str">
        <f t="shared" si="15"/>
        <v> </v>
      </c>
      <c r="V2322" s="4" t="str">
        <f t="shared" si="16"/>
        <v> </v>
      </c>
      <c r="W2322" s="123"/>
      <c r="X2322" s="123"/>
      <c r="Y2322" s="123"/>
      <c r="Z2322" s="123"/>
      <c r="AA2322" s="123"/>
      <c r="AB2322" s="123"/>
      <c r="AC2322" s="123"/>
      <c r="AD2322" s="123"/>
      <c r="AE2322" s="123"/>
    </row>
    <row r="2323">
      <c r="A2323" s="151">
        <v>17146.0</v>
      </c>
      <c r="B2323" s="131" t="s">
        <v>6465</v>
      </c>
      <c r="C2323" s="141" t="b">
        <v>1</v>
      </c>
      <c r="D2323" s="133">
        <v>44531.0</v>
      </c>
      <c r="E2323" s="134" t="str">
        <f t="shared" si="124"/>
        <v>OPI RX</v>
      </c>
      <c r="F2323" s="128" t="str">
        <f t="shared" si="125"/>
        <v>#VALUE!</v>
      </c>
      <c r="G2323" s="128" t="str">
        <f t="shared" si="126"/>
        <v>#VALUE!</v>
      </c>
      <c r="H2323" s="128" t="str">
        <f t="shared" si="127"/>
        <v>#VALUE!</v>
      </c>
      <c r="I2323" s="128" t="str">
        <f t="shared" si="128"/>
        <v>#VALUE!</v>
      </c>
      <c r="J2323" s="128" t="str">
        <f t="shared" si="129"/>
        <v>#VALUE!</v>
      </c>
      <c r="K2323" s="128" t="str">
        <f t="shared" si="130"/>
        <v>#VALUE!</v>
      </c>
      <c r="L2323" s="128" t="str">
        <f t="shared" si="131"/>
        <v>#VALUE!</v>
      </c>
      <c r="M2323" s="128" t="str">
        <f t="shared" si="132"/>
        <v>#VALUE!</v>
      </c>
      <c r="N2323" s="128" t="str">
        <f t="shared" si="133"/>
        <v>#VALUE!</v>
      </c>
      <c r="O2323" s="128" t="str">
        <f t="shared" si="134"/>
        <v>#VALUE!</v>
      </c>
      <c r="P2323" s="135" t="str">
        <f t="shared" si="12"/>
        <v>OPIOIDS</v>
      </c>
      <c r="Q2323" s="2" t="b">
        <v>0</v>
      </c>
      <c r="R2323" s="4" t="str">
        <f t="shared" si="54"/>
        <v>LOW</v>
      </c>
      <c r="S2323" s="3">
        <v>44498.0</v>
      </c>
      <c r="T2323" s="136">
        <f t="shared" si="123"/>
        <v>44531</v>
      </c>
      <c r="U2323" s="4" t="str">
        <f t="shared" si="15"/>
        <v> </v>
      </c>
      <c r="V2323" s="4" t="str">
        <f t="shared" si="16"/>
        <v> </v>
      </c>
      <c r="W2323" s="123"/>
      <c r="X2323" s="123"/>
      <c r="Y2323" s="123"/>
      <c r="Z2323" s="123"/>
      <c r="AA2323" s="123"/>
      <c r="AB2323" s="123"/>
      <c r="AC2323" s="123"/>
      <c r="AD2323" s="123"/>
      <c r="AE2323" s="123"/>
    </row>
    <row r="2324">
      <c r="A2324" s="151">
        <v>17150.0</v>
      </c>
      <c r="B2324" s="131" t="s">
        <v>6483</v>
      </c>
      <c r="C2324" s="141" t="b">
        <v>1</v>
      </c>
      <c r="D2324" s="133">
        <v>44490.0</v>
      </c>
      <c r="E2324" s="128" t="str">
        <f t="shared" si="124"/>
        <v>#VALUE!</v>
      </c>
      <c r="F2324" s="128" t="str">
        <f t="shared" si="125"/>
        <v>#VALUE!</v>
      </c>
      <c r="G2324" s="128" t="str">
        <f t="shared" si="126"/>
        <v>#VALUE!</v>
      </c>
      <c r="H2324" s="128" t="str">
        <f t="shared" si="127"/>
        <v>#VALUE!</v>
      </c>
      <c r="I2324" s="128" t="str">
        <f t="shared" si="128"/>
        <v>#VALUE!</v>
      </c>
      <c r="J2324" s="128" t="str">
        <f t="shared" si="129"/>
        <v>#VALUE!</v>
      </c>
      <c r="K2324" s="128" t="str">
        <f t="shared" si="130"/>
        <v>#VALUE!</v>
      </c>
      <c r="L2324" s="128" t="str">
        <f t="shared" si="131"/>
        <v>#VALUE!</v>
      </c>
      <c r="M2324" s="128" t="str">
        <f t="shared" si="132"/>
        <v>#VALUE!</v>
      </c>
      <c r="N2324" s="128" t="str">
        <f t="shared" si="133"/>
        <v>#VALUE!</v>
      </c>
      <c r="O2324" s="128" t="str">
        <f t="shared" si="134"/>
        <v>#VALUE!</v>
      </c>
      <c r="P2324" s="4" t="str">
        <f t="shared" si="12"/>
        <v>NO RX</v>
      </c>
      <c r="Q2324" s="4" t="b">
        <v>0</v>
      </c>
      <c r="R2324" s="4" t="str">
        <f t="shared" si="54"/>
        <v>LOW</v>
      </c>
      <c r="S2324" s="3">
        <v>44474.0</v>
      </c>
      <c r="T2324" s="136">
        <f t="shared" si="123"/>
        <v>44490</v>
      </c>
      <c r="U2324" s="4" t="str">
        <f t="shared" si="15"/>
        <v> </v>
      </c>
      <c r="V2324" s="4" t="str">
        <f t="shared" si="16"/>
        <v> </v>
      </c>
      <c r="W2324" s="123"/>
      <c r="X2324" s="123"/>
      <c r="Y2324" s="123"/>
      <c r="Z2324" s="123"/>
      <c r="AA2324" s="123"/>
      <c r="AB2324" s="123"/>
      <c r="AC2324" s="123"/>
      <c r="AD2324" s="123"/>
      <c r="AE2324" s="123"/>
    </row>
    <row r="2325">
      <c r="A2325" s="151">
        <v>17151.0</v>
      </c>
      <c r="B2325" s="134" t="s">
        <v>7060</v>
      </c>
      <c r="C2325" s="141" t="b">
        <v>1</v>
      </c>
      <c r="D2325" s="133">
        <v>44490.0</v>
      </c>
      <c r="E2325" s="128" t="str">
        <f t="shared" si="124"/>
        <v>#VALUE!</v>
      </c>
      <c r="F2325" s="128" t="str">
        <f t="shared" si="125"/>
        <v>#VALUE!</v>
      </c>
      <c r="G2325" s="128" t="str">
        <f t="shared" si="126"/>
        <v>#VALUE!</v>
      </c>
      <c r="H2325" s="128" t="str">
        <f t="shared" si="127"/>
        <v>#VALUE!</v>
      </c>
      <c r="I2325" s="128" t="str">
        <f t="shared" si="128"/>
        <v>#VALUE!</v>
      </c>
      <c r="J2325" s="128" t="str">
        <f t="shared" si="129"/>
        <v>#VALUE!</v>
      </c>
      <c r="K2325" s="128" t="str">
        <f t="shared" si="130"/>
        <v>#VALUE!</v>
      </c>
      <c r="L2325" s="128" t="str">
        <f t="shared" si="131"/>
        <v>#VALUE!</v>
      </c>
      <c r="M2325" s="128" t="str">
        <f t="shared" si="132"/>
        <v>#VALUE!</v>
      </c>
      <c r="N2325" s="128" t="str">
        <f t="shared" si="133"/>
        <v>#VALUE!</v>
      </c>
      <c r="O2325" s="128" t="str">
        <f t="shared" si="134"/>
        <v>#VALUE!</v>
      </c>
      <c r="P2325" s="4" t="str">
        <f t="shared" si="12"/>
        <v>NO RX</v>
      </c>
      <c r="Q2325" s="4" t="b">
        <v>0</v>
      </c>
      <c r="R2325" s="4" t="str">
        <f t="shared" si="54"/>
        <v>LOW</v>
      </c>
      <c r="S2325" s="3">
        <v>44474.0</v>
      </c>
      <c r="T2325" s="136">
        <f t="shared" si="123"/>
        <v>44490</v>
      </c>
      <c r="U2325" s="4" t="str">
        <f t="shared" si="15"/>
        <v> </v>
      </c>
      <c r="V2325" s="4" t="str">
        <f t="shared" si="16"/>
        <v> </v>
      </c>
      <c r="W2325" s="123"/>
      <c r="X2325" s="123"/>
      <c r="Y2325" s="123"/>
      <c r="Z2325" s="123"/>
      <c r="AA2325" s="123"/>
      <c r="AB2325" s="123"/>
      <c r="AC2325" s="123"/>
      <c r="AD2325" s="123"/>
      <c r="AE2325" s="123"/>
    </row>
    <row r="2326">
      <c r="A2326" s="151">
        <v>17154.0</v>
      </c>
      <c r="B2326" s="131" t="s">
        <v>6483</v>
      </c>
      <c r="C2326" s="141" t="b">
        <v>1</v>
      </c>
      <c r="D2326" s="133">
        <v>44551.0</v>
      </c>
      <c r="E2326" s="128" t="str">
        <f t="shared" si="124"/>
        <v>#VALUE!</v>
      </c>
      <c r="F2326" s="128" t="str">
        <f t="shared" si="125"/>
        <v>#VALUE!</v>
      </c>
      <c r="G2326" s="128" t="str">
        <f t="shared" si="126"/>
        <v>#VALUE!</v>
      </c>
      <c r="H2326" s="128" t="str">
        <f t="shared" si="127"/>
        <v>#VALUE!</v>
      </c>
      <c r="I2326" s="128" t="str">
        <f t="shared" si="128"/>
        <v>#VALUE!</v>
      </c>
      <c r="J2326" s="128" t="str">
        <f t="shared" si="129"/>
        <v>#VALUE!</v>
      </c>
      <c r="K2326" s="128" t="str">
        <f t="shared" si="130"/>
        <v>#VALUE!</v>
      </c>
      <c r="L2326" s="128" t="str">
        <f t="shared" si="131"/>
        <v>#VALUE!</v>
      </c>
      <c r="M2326" s="128" t="str">
        <f t="shared" si="132"/>
        <v>#VALUE!</v>
      </c>
      <c r="N2326" s="128" t="str">
        <f t="shared" si="133"/>
        <v>#VALUE!</v>
      </c>
      <c r="O2326" s="128" t="str">
        <f t="shared" si="134"/>
        <v>#VALUE!</v>
      </c>
      <c r="P2326" s="4" t="str">
        <f t="shared" si="12"/>
        <v>NO RX</v>
      </c>
      <c r="Q2326" s="4" t="b">
        <v>0</v>
      </c>
      <c r="R2326" s="4" t="str">
        <f t="shared" si="54"/>
        <v>LOW</v>
      </c>
      <c r="S2326" s="3">
        <v>44516.0</v>
      </c>
      <c r="T2326" s="136">
        <f t="shared" si="123"/>
        <v>44551</v>
      </c>
      <c r="U2326" s="4" t="str">
        <f t="shared" si="15"/>
        <v> </v>
      </c>
      <c r="V2326" s="4" t="str">
        <f t="shared" si="16"/>
        <v> </v>
      </c>
      <c r="W2326" s="123"/>
      <c r="X2326" s="123"/>
      <c r="Y2326" s="123"/>
      <c r="Z2326" s="123"/>
      <c r="AA2326" s="123"/>
      <c r="AB2326" s="123"/>
      <c r="AC2326" s="123"/>
      <c r="AD2326" s="123"/>
      <c r="AE2326" s="123"/>
    </row>
    <row r="2327">
      <c r="A2327" s="151">
        <v>17157.0</v>
      </c>
      <c r="B2327" s="131" t="s">
        <v>6535</v>
      </c>
      <c r="C2327" s="141" t="b">
        <v>1</v>
      </c>
      <c r="D2327" s="133">
        <v>44490.0</v>
      </c>
      <c r="E2327" s="128" t="str">
        <f t="shared" si="124"/>
        <v>#VALUE!</v>
      </c>
      <c r="F2327" s="128" t="str">
        <f t="shared" si="125"/>
        <v>#VALUE!</v>
      </c>
      <c r="G2327" s="128" t="str">
        <f t="shared" si="126"/>
        <v>#VALUE!</v>
      </c>
      <c r="H2327" s="128" t="str">
        <f t="shared" si="127"/>
        <v>#VALUE!</v>
      </c>
      <c r="I2327" s="128" t="str">
        <f t="shared" si="128"/>
        <v>#VALUE!</v>
      </c>
      <c r="J2327" s="128" t="str">
        <f t="shared" si="129"/>
        <v>#VALUE!</v>
      </c>
      <c r="K2327" s="128" t="str">
        <f t="shared" si="130"/>
        <v>#VALUE!</v>
      </c>
      <c r="L2327" s="128" t="str">
        <f t="shared" si="131"/>
        <v>#VALUE!</v>
      </c>
      <c r="M2327" s="128" t="str">
        <f t="shared" si="132"/>
        <v>#VALUE!</v>
      </c>
      <c r="N2327" s="128" t="str">
        <f t="shared" si="133"/>
        <v>#VALUE!</v>
      </c>
      <c r="O2327" s="128" t="str">
        <f t="shared" si="134"/>
        <v>#VALUE!</v>
      </c>
      <c r="P2327" s="4" t="str">
        <f t="shared" si="12"/>
        <v>NO RX</v>
      </c>
      <c r="Q2327" s="4" t="b">
        <v>0</v>
      </c>
      <c r="R2327" s="4" t="str">
        <f t="shared" si="54"/>
        <v>LOW</v>
      </c>
      <c r="S2327" s="3">
        <v>44474.0</v>
      </c>
      <c r="T2327" s="136">
        <f t="shared" si="123"/>
        <v>44490</v>
      </c>
      <c r="U2327" s="4" t="str">
        <f t="shared" si="15"/>
        <v> </v>
      </c>
      <c r="V2327" s="4" t="str">
        <f t="shared" si="16"/>
        <v> </v>
      </c>
      <c r="W2327" s="123"/>
      <c r="X2327" s="123"/>
      <c r="Y2327" s="123"/>
      <c r="Z2327" s="123"/>
      <c r="AA2327" s="123"/>
      <c r="AB2327" s="123"/>
      <c r="AC2327" s="123"/>
      <c r="AD2327" s="123"/>
      <c r="AE2327" s="123"/>
    </row>
    <row r="2328">
      <c r="A2328" s="151">
        <v>17158.0</v>
      </c>
      <c r="B2328" s="131" t="s">
        <v>6625</v>
      </c>
      <c r="C2328" s="141" t="b">
        <v>1</v>
      </c>
      <c r="D2328" s="133">
        <v>44502.0</v>
      </c>
      <c r="E2328" s="128" t="str">
        <f t="shared" si="124"/>
        <v>#VALUE!</v>
      </c>
      <c r="F2328" s="128" t="str">
        <f t="shared" si="125"/>
        <v>#VALUE!</v>
      </c>
      <c r="G2328" s="128" t="str">
        <f t="shared" si="126"/>
        <v>#VALUE!</v>
      </c>
      <c r="H2328" s="128" t="str">
        <f t="shared" si="127"/>
        <v>#VALUE!</v>
      </c>
      <c r="I2328" s="128" t="str">
        <f t="shared" si="128"/>
        <v>#VALUE!</v>
      </c>
      <c r="J2328" s="128" t="str">
        <f t="shared" si="129"/>
        <v>#VALUE!</v>
      </c>
      <c r="K2328" s="128" t="str">
        <f t="shared" si="130"/>
        <v>#VALUE!</v>
      </c>
      <c r="L2328" s="128" t="str">
        <f t="shared" si="131"/>
        <v>#VALUE!</v>
      </c>
      <c r="M2328" s="128" t="str">
        <f t="shared" si="132"/>
        <v>#VALUE!</v>
      </c>
      <c r="N2328" s="128" t="str">
        <f t="shared" si="133"/>
        <v>#VALUE!</v>
      </c>
      <c r="O2328" s="128" t="str">
        <f t="shared" si="134"/>
        <v>#VALUE!</v>
      </c>
      <c r="P2328" s="4" t="str">
        <f t="shared" si="12"/>
        <v>NO RX</v>
      </c>
      <c r="Q2328" s="4" t="b">
        <v>0</v>
      </c>
      <c r="R2328" s="4" t="str">
        <f t="shared" si="54"/>
        <v>LOW</v>
      </c>
      <c r="S2328" s="3">
        <v>44483.0</v>
      </c>
      <c r="T2328" s="136">
        <f t="shared" si="123"/>
        <v>44502</v>
      </c>
      <c r="U2328" s="4" t="str">
        <f t="shared" si="15"/>
        <v> </v>
      </c>
      <c r="V2328" s="4" t="str">
        <f t="shared" si="16"/>
        <v> </v>
      </c>
      <c r="W2328" s="123"/>
      <c r="X2328" s="123"/>
      <c r="Y2328" s="123"/>
      <c r="Z2328" s="123"/>
      <c r="AA2328" s="123"/>
      <c r="AB2328" s="123"/>
      <c r="AC2328" s="123"/>
      <c r="AD2328" s="123"/>
      <c r="AE2328" s="123"/>
    </row>
    <row r="2329">
      <c r="A2329" s="151">
        <v>17162.0</v>
      </c>
      <c r="B2329" s="131" t="s">
        <v>7116</v>
      </c>
      <c r="C2329" s="141" t="b">
        <v>1</v>
      </c>
      <c r="D2329" s="133">
        <v>44551.0</v>
      </c>
      <c r="E2329" s="128" t="str">
        <f t="shared" si="124"/>
        <v>#VALUE!</v>
      </c>
      <c r="F2329" s="134" t="str">
        <f t="shared" si="125"/>
        <v>OPI RX</v>
      </c>
      <c r="G2329" s="128" t="str">
        <f t="shared" si="126"/>
        <v>#VALUE!</v>
      </c>
      <c r="H2329" s="128" t="str">
        <f t="shared" si="127"/>
        <v>#VALUE!</v>
      </c>
      <c r="I2329" s="128" t="str">
        <f t="shared" si="128"/>
        <v>#VALUE!</v>
      </c>
      <c r="J2329" s="128" t="str">
        <f t="shared" si="129"/>
        <v>#VALUE!</v>
      </c>
      <c r="K2329" s="128" t="str">
        <f t="shared" si="130"/>
        <v>#VALUE!</v>
      </c>
      <c r="L2329" s="134" t="str">
        <f t="shared" si="131"/>
        <v>OPI RX</v>
      </c>
      <c r="M2329" s="128" t="str">
        <f t="shared" si="132"/>
        <v>#VALUE!</v>
      </c>
      <c r="N2329" s="128" t="str">
        <f t="shared" si="133"/>
        <v>#VALUE!</v>
      </c>
      <c r="O2329" s="128" t="str">
        <f t="shared" si="134"/>
        <v>#VALUE!</v>
      </c>
      <c r="P2329" s="135" t="str">
        <f t="shared" si="12"/>
        <v>OPIOIDS</v>
      </c>
      <c r="Q2329" s="4" t="b">
        <v>0</v>
      </c>
      <c r="R2329" s="4" t="str">
        <f t="shared" si="54"/>
        <v>LOW</v>
      </c>
      <c r="S2329" s="3">
        <v>44515.0</v>
      </c>
      <c r="T2329" s="136">
        <f t="shared" si="123"/>
        <v>44551</v>
      </c>
      <c r="U2329" s="4" t="str">
        <f t="shared" si="15"/>
        <v> </v>
      </c>
      <c r="V2329" s="4" t="str">
        <f t="shared" si="16"/>
        <v> </v>
      </c>
      <c r="W2329" s="123"/>
      <c r="X2329" s="123"/>
      <c r="Y2329" s="123"/>
      <c r="Z2329" s="123"/>
      <c r="AA2329" s="123"/>
      <c r="AB2329" s="123"/>
      <c r="AC2329" s="123"/>
      <c r="AD2329" s="123"/>
      <c r="AE2329" s="123"/>
    </row>
    <row r="2330">
      <c r="A2330" s="151">
        <v>17166.0</v>
      </c>
      <c r="B2330" s="134" t="s">
        <v>6461</v>
      </c>
      <c r="C2330" s="141" t="b">
        <v>1</v>
      </c>
      <c r="D2330" s="133">
        <v>44519.0</v>
      </c>
      <c r="E2330" s="128" t="str">
        <f t="shared" si="124"/>
        <v>#VALUE!</v>
      </c>
      <c r="F2330" s="128" t="str">
        <f t="shared" si="125"/>
        <v>#VALUE!</v>
      </c>
      <c r="G2330" s="128" t="str">
        <f t="shared" si="126"/>
        <v>#VALUE!</v>
      </c>
      <c r="H2330" s="128" t="str">
        <f t="shared" si="127"/>
        <v>#VALUE!</v>
      </c>
      <c r="I2330" s="128" t="str">
        <f t="shared" si="128"/>
        <v>#VALUE!</v>
      </c>
      <c r="J2330" s="128" t="str">
        <f t="shared" si="129"/>
        <v>#VALUE!</v>
      </c>
      <c r="K2330" s="128" t="str">
        <f t="shared" si="130"/>
        <v>#VALUE!</v>
      </c>
      <c r="L2330" s="128" t="str">
        <f t="shared" si="131"/>
        <v>#VALUE!</v>
      </c>
      <c r="M2330" s="128" t="str">
        <f t="shared" si="132"/>
        <v>#VALUE!</v>
      </c>
      <c r="N2330" s="128" t="str">
        <f t="shared" si="133"/>
        <v>#VALUE!</v>
      </c>
      <c r="O2330" s="128" t="str">
        <f t="shared" si="134"/>
        <v>#VALUE!</v>
      </c>
      <c r="P2330" s="4" t="str">
        <f t="shared" si="12"/>
        <v>NO RX</v>
      </c>
      <c r="Q2330" s="4" t="b">
        <v>0</v>
      </c>
      <c r="R2330" s="4" t="str">
        <f t="shared" si="54"/>
        <v>LOW</v>
      </c>
      <c r="S2330" s="3">
        <v>44494.0</v>
      </c>
      <c r="T2330" s="136">
        <f t="shared" si="123"/>
        <v>44519</v>
      </c>
      <c r="U2330" s="4" t="str">
        <f t="shared" si="15"/>
        <v> </v>
      </c>
      <c r="V2330" s="4" t="str">
        <f t="shared" si="16"/>
        <v> </v>
      </c>
      <c r="W2330" s="123"/>
      <c r="X2330" s="123"/>
      <c r="Y2330" s="123"/>
      <c r="Z2330" s="123"/>
      <c r="AA2330" s="123"/>
      <c r="AB2330" s="123"/>
      <c r="AC2330" s="123"/>
      <c r="AD2330" s="123"/>
      <c r="AE2330" s="123"/>
    </row>
    <row r="2331">
      <c r="A2331" s="151">
        <v>17171.0</v>
      </c>
      <c r="B2331" s="134" t="s">
        <v>6622</v>
      </c>
      <c r="C2331" s="141" t="b">
        <v>1</v>
      </c>
      <c r="D2331" s="133">
        <v>44502.0</v>
      </c>
      <c r="E2331" s="128" t="str">
        <f t="shared" si="124"/>
        <v>#VALUE!</v>
      </c>
      <c r="F2331" s="128" t="str">
        <f t="shared" si="125"/>
        <v>#VALUE!</v>
      </c>
      <c r="G2331" s="128" t="str">
        <f t="shared" si="126"/>
        <v>#VALUE!</v>
      </c>
      <c r="H2331" s="128" t="str">
        <f t="shared" si="127"/>
        <v>#VALUE!</v>
      </c>
      <c r="I2331" s="128" t="str">
        <f t="shared" si="128"/>
        <v>#VALUE!</v>
      </c>
      <c r="J2331" s="128" t="str">
        <f t="shared" si="129"/>
        <v>#VALUE!</v>
      </c>
      <c r="K2331" s="128" t="str">
        <f t="shared" si="130"/>
        <v>#VALUE!</v>
      </c>
      <c r="L2331" s="128" t="str">
        <f t="shared" si="131"/>
        <v>#VALUE!</v>
      </c>
      <c r="M2331" s="128" t="str">
        <f t="shared" si="132"/>
        <v>#VALUE!</v>
      </c>
      <c r="N2331" s="128" t="str">
        <f t="shared" si="133"/>
        <v>#VALUE!</v>
      </c>
      <c r="O2331" s="128" t="str">
        <f t="shared" si="134"/>
        <v>#VALUE!</v>
      </c>
      <c r="P2331" s="4" t="str">
        <f t="shared" si="12"/>
        <v>NO RX</v>
      </c>
      <c r="Q2331" s="4" t="b">
        <v>1</v>
      </c>
      <c r="R2331" s="135" t="str">
        <f t="shared" si="54"/>
        <v>HIGH</v>
      </c>
      <c r="S2331" s="3">
        <v>44484.0</v>
      </c>
      <c r="T2331" s="136">
        <f t="shared" si="123"/>
        <v>44502</v>
      </c>
      <c r="U2331" s="4" t="str">
        <f t="shared" si="15"/>
        <v> </v>
      </c>
      <c r="V2331" s="4" t="str">
        <f t="shared" si="16"/>
        <v> </v>
      </c>
      <c r="W2331" s="123"/>
      <c r="X2331" s="123"/>
      <c r="Y2331" s="123"/>
      <c r="Z2331" s="123"/>
      <c r="AA2331" s="123"/>
      <c r="AB2331" s="123"/>
      <c r="AC2331" s="123"/>
      <c r="AD2331" s="123"/>
      <c r="AE2331" s="123"/>
    </row>
    <row r="2332">
      <c r="A2332" s="151">
        <v>17175.0</v>
      </c>
      <c r="B2332" s="134" t="s">
        <v>7117</v>
      </c>
      <c r="C2332" s="141" t="b">
        <v>1</v>
      </c>
      <c r="D2332" s="133">
        <v>44537.0</v>
      </c>
      <c r="E2332" s="128" t="str">
        <f t="shared" si="124"/>
        <v>#VALUE!</v>
      </c>
      <c r="F2332" s="128" t="str">
        <f t="shared" si="125"/>
        <v>#VALUE!</v>
      </c>
      <c r="G2332" s="128" t="str">
        <f t="shared" si="126"/>
        <v>#VALUE!</v>
      </c>
      <c r="H2332" s="128" t="str">
        <f t="shared" si="127"/>
        <v>#VALUE!</v>
      </c>
      <c r="I2332" s="128" t="str">
        <f t="shared" si="128"/>
        <v>#VALUE!</v>
      </c>
      <c r="J2332" s="128" t="str">
        <f t="shared" si="129"/>
        <v>#VALUE!</v>
      </c>
      <c r="K2332" s="128" t="str">
        <f t="shared" si="130"/>
        <v>#VALUE!</v>
      </c>
      <c r="L2332" s="128" t="str">
        <f t="shared" si="131"/>
        <v>#VALUE!</v>
      </c>
      <c r="M2332" s="128" t="str">
        <f t="shared" si="132"/>
        <v>#VALUE!</v>
      </c>
      <c r="N2332" s="128" t="str">
        <f t="shared" si="133"/>
        <v>#VALUE!</v>
      </c>
      <c r="O2332" s="128" t="str">
        <f t="shared" si="134"/>
        <v>#VALUE!</v>
      </c>
      <c r="P2332" s="4" t="str">
        <f t="shared" si="12"/>
        <v>NO RX</v>
      </c>
      <c r="Q2332" s="4" t="b">
        <v>0</v>
      </c>
      <c r="R2332" s="4" t="str">
        <f t="shared" si="54"/>
        <v>LOW</v>
      </c>
      <c r="S2332" s="3">
        <v>44508.0</v>
      </c>
      <c r="T2332" s="136">
        <f t="shared" si="123"/>
        <v>44537</v>
      </c>
      <c r="U2332" s="4" t="str">
        <f t="shared" si="15"/>
        <v> </v>
      </c>
      <c r="V2332" s="4" t="str">
        <f t="shared" si="16"/>
        <v> </v>
      </c>
      <c r="W2332" s="123"/>
      <c r="X2332" s="123"/>
      <c r="Y2332" s="123"/>
      <c r="Z2332" s="123"/>
      <c r="AA2332" s="123"/>
      <c r="AB2332" s="123"/>
      <c r="AC2332" s="123"/>
      <c r="AD2332" s="123"/>
      <c r="AE2332" s="123"/>
    </row>
    <row r="2333">
      <c r="A2333" s="151">
        <v>17177.0</v>
      </c>
      <c r="B2333" s="131" t="s">
        <v>6477</v>
      </c>
      <c r="C2333" s="141" t="b">
        <v>1</v>
      </c>
      <c r="D2333" s="133">
        <v>44537.0</v>
      </c>
      <c r="E2333" s="128" t="str">
        <f t="shared" si="124"/>
        <v>#VALUE!</v>
      </c>
      <c r="F2333" s="128" t="str">
        <f t="shared" si="125"/>
        <v>#VALUE!</v>
      </c>
      <c r="G2333" s="128" t="str">
        <f t="shared" si="126"/>
        <v>#VALUE!</v>
      </c>
      <c r="H2333" s="128" t="str">
        <f t="shared" si="127"/>
        <v>#VALUE!</v>
      </c>
      <c r="I2333" s="128" t="str">
        <f t="shared" si="128"/>
        <v>#VALUE!</v>
      </c>
      <c r="J2333" s="128" t="str">
        <f t="shared" si="129"/>
        <v>#VALUE!</v>
      </c>
      <c r="K2333" s="128" t="str">
        <f t="shared" si="130"/>
        <v>#VALUE!</v>
      </c>
      <c r="L2333" s="128" t="str">
        <f t="shared" si="131"/>
        <v>#VALUE!</v>
      </c>
      <c r="M2333" s="128" t="str">
        <f t="shared" si="132"/>
        <v>#VALUE!</v>
      </c>
      <c r="N2333" s="128" t="str">
        <f t="shared" si="133"/>
        <v>#VALUE!</v>
      </c>
      <c r="O2333" s="128" t="str">
        <f t="shared" si="134"/>
        <v>#VALUE!</v>
      </c>
      <c r="P2333" s="4" t="str">
        <f t="shared" si="12"/>
        <v>NO RX</v>
      </c>
      <c r="Q2333" s="4" t="b">
        <v>0</v>
      </c>
      <c r="R2333" s="4" t="str">
        <f t="shared" si="54"/>
        <v>LOW</v>
      </c>
      <c r="S2333" s="3">
        <v>44509.0</v>
      </c>
      <c r="T2333" s="136">
        <f t="shared" si="123"/>
        <v>44537</v>
      </c>
      <c r="U2333" s="4" t="str">
        <f t="shared" si="15"/>
        <v> </v>
      </c>
      <c r="V2333" s="4" t="str">
        <f t="shared" si="16"/>
        <v> </v>
      </c>
      <c r="W2333" s="123"/>
      <c r="X2333" s="123"/>
      <c r="Y2333" s="123"/>
      <c r="Z2333" s="123"/>
      <c r="AA2333" s="123"/>
      <c r="AB2333" s="123"/>
      <c r="AC2333" s="123"/>
      <c r="AD2333" s="123"/>
      <c r="AE2333" s="123"/>
    </row>
    <row r="2334">
      <c r="A2334" s="151">
        <v>17182.0</v>
      </c>
      <c r="B2334" s="134" t="s">
        <v>7118</v>
      </c>
      <c r="C2334" s="141" t="b">
        <v>1</v>
      </c>
      <c r="D2334" s="133">
        <v>44519.0</v>
      </c>
      <c r="E2334" s="128" t="str">
        <f t="shared" si="124"/>
        <v>#VALUE!</v>
      </c>
      <c r="F2334" s="128" t="str">
        <f t="shared" si="125"/>
        <v>#VALUE!</v>
      </c>
      <c r="G2334" s="134" t="str">
        <f t="shared" si="126"/>
        <v>OPI RX</v>
      </c>
      <c r="H2334" s="128" t="str">
        <f t="shared" si="127"/>
        <v>#VALUE!</v>
      </c>
      <c r="I2334" s="128" t="str">
        <f t="shared" si="128"/>
        <v>#VALUE!</v>
      </c>
      <c r="J2334" s="134" t="str">
        <f t="shared" si="129"/>
        <v>OPI RX</v>
      </c>
      <c r="K2334" s="128" t="str">
        <f t="shared" si="130"/>
        <v>#VALUE!</v>
      </c>
      <c r="L2334" s="128" t="str">
        <f t="shared" si="131"/>
        <v>#VALUE!</v>
      </c>
      <c r="M2334" s="128" t="str">
        <f t="shared" si="132"/>
        <v>#VALUE!</v>
      </c>
      <c r="N2334" s="128" t="str">
        <f t="shared" si="133"/>
        <v>#VALUE!</v>
      </c>
      <c r="O2334" s="128" t="str">
        <f t="shared" si="134"/>
        <v>#VALUE!</v>
      </c>
      <c r="P2334" s="135" t="str">
        <f t="shared" si="12"/>
        <v>OPIOIDS</v>
      </c>
      <c r="Q2334" s="2" t="b">
        <v>0</v>
      </c>
      <c r="R2334" s="4" t="str">
        <f t="shared" si="54"/>
        <v>LOW</v>
      </c>
      <c r="S2334" s="3">
        <v>44494.0</v>
      </c>
      <c r="T2334" s="136">
        <f t="shared" si="123"/>
        <v>44519</v>
      </c>
      <c r="U2334" s="4" t="str">
        <f t="shared" si="15"/>
        <v> </v>
      </c>
      <c r="V2334" s="4" t="str">
        <f t="shared" si="16"/>
        <v> </v>
      </c>
      <c r="W2334" s="123"/>
      <c r="X2334" s="123"/>
      <c r="Y2334" s="123"/>
      <c r="Z2334" s="123"/>
      <c r="AA2334" s="123"/>
      <c r="AB2334" s="123"/>
      <c r="AC2334" s="123"/>
      <c r="AD2334" s="123"/>
      <c r="AE2334" s="123"/>
    </row>
    <row r="2335">
      <c r="A2335" s="151">
        <v>17185.0</v>
      </c>
      <c r="B2335" s="131" t="s">
        <v>6483</v>
      </c>
      <c r="C2335" s="141" t="b">
        <v>1</v>
      </c>
      <c r="D2335" s="133">
        <v>44551.0</v>
      </c>
      <c r="E2335" s="128" t="str">
        <f t="shared" si="124"/>
        <v>#VALUE!</v>
      </c>
      <c r="F2335" s="128" t="str">
        <f t="shared" si="125"/>
        <v>#VALUE!</v>
      </c>
      <c r="G2335" s="128" t="str">
        <f t="shared" si="126"/>
        <v>#VALUE!</v>
      </c>
      <c r="H2335" s="128" t="str">
        <f t="shared" si="127"/>
        <v>#VALUE!</v>
      </c>
      <c r="I2335" s="128" t="str">
        <f t="shared" si="128"/>
        <v>#VALUE!</v>
      </c>
      <c r="J2335" s="128" t="str">
        <f t="shared" si="129"/>
        <v>#VALUE!</v>
      </c>
      <c r="K2335" s="128" t="str">
        <f t="shared" si="130"/>
        <v>#VALUE!</v>
      </c>
      <c r="L2335" s="128" t="str">
        <f t="shared" si="131"/>
        <v>#VALUE!</v>
      </c>
      <c r="M2335" s="128" t="str">
        <f t="shared" si="132"/>
        <v>#VALUE!</v>
      </c>
      <c r="N2335" s="128" t="str">
        <f t="shared" si="133"/>
        <v>#VALUE!</v>
      </c>
      <c r="O2335" s="128" t="str">
        <f t="shared" si="134"/>
        <v>#VALUE!</v>
      </c>
      <c r="P2335" s="4" t="str">
        <f t="shared" si="12"/>
        <v>NO RX</v>
      </c>
      <c r="Q2335" s="4" t="b">
        <v>0</v>
      </c>
      <c r="R2335" s="4" t="str">
        <f t="shared" si="54"/>
        <v>LOW</v>
      </c>
      <c r="S2335" s="3">
        <v>44522.0</v>
      </c>
      <c r="T2335" s="136">
        <f t="shared" si="123"/>
        <v>44551</v>
      </c>
      <c r="U2335" s="4" t="str">
        <f t="shared" si="15"/>
        <v> </v>
      </c>
      <c r="V2335" s="4" t="str">
        <f t="shared" si="16"/>
        <v> </v>
      </c>
      <c r="W2335" s="123"/>
      <c r="X2335" s="123"/>
      <c r="Y2335" s="123"/>
      <c r="Z2335" s="123"/>
      <c r="AA2335" s="123"/>
      <c r="AB2335" s="123"/>
      <c r="AC2335" s="123"/>
      <c r="AD2335" s="123"/>
      <c r="AE2335" s="123"/>
    </row>
    <row r="2336">
      <c r="A2336" s="151">
        <v>17186.0</v>
      </c>
      <c r="B2336" s="131" t="s">
        <v>6486</v>
      </c>
      <c r="C2336" s="141" t="b">
        <v>1</v>
      </c>
      <c r="D2336" s="133">
        <v>44551.0</v>
      </c>
      <c r="E2336" s="128" t="str">
        <f t="shared" si="124"/>
        <v>#VALUE!</v>
      </c>
      <c r="F2336" s="128" t="str">
        <f t="shared" si="125"/>
        <v>#VALUE!</v>
      </c>
      <c r="G2336" s="128" t="str">
        <f t="shared" si="126"/>
        <v>#VALUE!</v>
      </c>
      <c r="H2336" s="128" t="str">
        <f t="shared" si="127"/>
        <v>#VALUE!</v>
      </c>
      <c r="I2336" s="128" t="str">
        <f t="shared" si="128"/>
        <v>#VALUE!</v>
      </c>
      <c r="J2336" s="128" t="str">
        <f t="shared" si="129"/>
        <v>#VALUE!</v>
      </c>
      <c r="K2336" s="128" t="str">
        <f t="shared" si="130"/>
        <v>#VALUE!</v>
      </c>
      <c r="L2336" s="128" t="str">
        <f t="shared" si="131"/>
        <v>#VALUE!</v>
      </c>
      <c r="M2336" s="134" t="str">
        <f t="shared" si="132"/>
        <v>OPI RX</v>
      </c>
      <c r="N2336" s="128" t="str">
        <f t="shared" si="133"/>
        <v>#VALUE!</v>
      </c>
      <c r="O2336" s="128" t="str">
        <f t="shared" si="134"/>
        <v>#VALUE!</v>
      </c>
      <c r="P2336" s="135" t="str">
        <f t="shared" si="12"/>
        <v>OPIOIDS</v>
      </c>
      <c r="Q2336" s="2" t="b">
        <v>1</v>
      </c>
      <c r="R2336" s="135" t="str">
        <f t="shared" si="54"/>
        <v>HIGH</v>
      </c>
      <c r="S2336" s="3">
        <v>44515.0</v>
      </c>
      <c r="T2336" s="136">
        <f t="shared" si="123"/>
        <v>44551</v>
      </c>
      <c r="U2336" s="4" t="str">
        <f t="shared" si="15"/>
        <v> </v>
      </c>
      <c r="V2336" s="4" t="str">
        <f t="shared" si="16"/>
        <v> </v>
      </c>
      <c r="W2336" s="123"/>
      <c r="X2336" s="123"/>
      <c r="Y2336" s="123"/>
      <c r="Z2336" s="123"/>
      <c r="AA2336" s="123"/>
      <c r="AB2336" s="123"/>
      <c r="AC2336" s="123"/>
      <c r="AD2336" s="123"/>
      <c r="AE2336" s="123"/>
    </row>
    <row r="2337">
      <c r="A2337" s="151">
        <v>17189.0</v>
      </c>
      <c r="B2337" s="131" t="s">
        <v>6461</v>
      </c>
      <c r="C2337" s="141" t="b">
        <v>1</v>
      </c>
      <c r="D2337" s="133">
        <v>44551.0</v>
      </c>
      <c r="E2337" s="128" t="str">
        <f t="shared" si="124"/>
        <v>#VALUE!</v>
      </c>
      <c r="F2337" s="128" t="str">
        <f t="shared" si="125"/>
        <v>#VALUE!</v>
      </c>
      <c r="G2337" s="128" t="str">
        <f t="shared" si="126"/>
        <v>#VALUE!</v>
      </c>
      <c r="H2337" s="128" t="str">
        <f t="shared" si="127"/>
        <v>#VALUE!</v>
      </c>
      <c r="I2337" s="128" t="str">
        <f t="shared" si="128"/>
        <v>#VALUE!</v>
      </c>
      <c r="J2337" s="128" t="str">
        <f t="shared" si="129"/>
        <v>#VALUE!</v>
      </c>
      <c r="K2337" s="128" t="str">
        <f t="shared" si="130"/>
        <v>#VALUE!</v>
      </c>
      <c r="L2337" s="128" t="str">
        <f t="shared" si="131"/>
        <v>#VALUE!</v>
      </c>
      <c r="M2337" s="128" t="str">
        <f t="shared" si="132"/>
        <v>#VALUE!</v>
      </c>
      <c r="N2337" s="128" t="str">
        <f t="shared" si="133"/>
        <v>#VALUE!</v>
      </c>
      <c r="O2337" s="128" t="str">
        <f t="shared" si="134"/>
        <v>#VALUE!</v>
      </c>
      <c r="P2337" s="4" t="str">
        <f t="shared" si="12"/>
        <v>NO RX</v>
      </c>
      <c r="Q2337" s="2" t="b">
        <v>0</v>
      </c>
      <c r="R2337" s="4" t="str">
        <f t="shared" si="54"/>
        <v>LOW</v>
      </c>
      <c r="S2337" s="3">
        <v>44515.0</v>
      </c>
      <c r="T2337" s="136">
        <f t="shared" si="123"/>
        <v>44551</v>
      </c>
      <c r="U2337" s="4" t="str">
        <f t="shared" si="15"/>
        <v> </v>
      </c>
      <c r="V2337" s="4" t="str">
        <f t="shared" si="16"/>
        <v> </v>
      </c>
      <c r="W2337" s="123"/>
      <c r="X2337" s="123"/>
      <c r="Y2337" s="123"/>
      <c r="Z2337" s="123"/>
      <c r="AA2337" s="123"/>
      <c r="AB2337" s="123"/>
      <c r="AC2337" s="123"/>
      <c r="AD2337" s="123"/>
      <c r="AE2337" s="123"/>
    </row>
    <row r="2338">
      <c r="A2338" s="151">
        <v>17190.0</v>
      </c>
      <c r="B2338" s="134" t="s">
        <v>6973</v>
      </c>
      <c r="C2338" s="141" t="b">
        <v>1</v>
      </c>
      <c r="D2338" s="133">
        <v>44551.0</v>
      </c>
      <c r="E2338" s="128" t="str">
        <f t="shared" si="124"/>
        <v>#VALUE!</v>
      </c>
      <c r="F2338" s="134" t="str">
        <f t="shared" si="125"/>
        <v>OPI RX</v>
      </c>
      <c r="G2338" s="128" t="str">
        <f t="shared" si="126"/>
        <v>#VALUE!</v>
      </c>
      <c r="H2338" s="128" t="str">
        <f t="shared" si="127"/>
        <v>#VALUE!</v>
      </c>
      <c r="I2338" s="128" t="str">
        <f t="shared" si="128"/>
        <v>#VALUE!</v>
      </c>
      <c r="J2338" s="128" t="str">
        <f t="shared" si="129"/>
        <v>#VALUE!</v>
      </c>
      <c r="K2338" s="128" t="str">
        <f t="shared" si="130"/>
        <v>#VALUE!</v>
      </c>
      <c r="L2338" s="128" t="str">
        <f t="shared" si="131"/>
        <v>#VALUE!</v>
      </c>
      <c r="M2338" s="128" t="str">
        <f t="shared" si="132"/>
        <v>#VALUE!</v>
      </c>
      <c r="N2338" s="128" t="str">
        <f t="shared" si="133"/>
        <v>#VALUE!</v>
      </c>
      <c r="O2338" s="128" t="str">
        <f t="shared" si="134"/>
        <v>#VALUE!</v>
      </c>
      <c r="P2338" s="135" t="str">
        <f t="shared" si="12"/>
        <v>OPIOIDS</v>
      </c>
      <c r="Q2338" s="2" t="b">
        <v>0</v>
      </c>
      <c r="R2338" s="4" t="str">
        <f t="shared" si="54"/>
        <v>LOW</v>
      </c>
      <c r="S2338" s="3">
        <v>44516.0</v>
      </c>
      <c r="T2338" s="136">
        <f t="shared" si="123"/>
        <v>44551</v>
      </c>
      <c r="U2338" s="4" t="str">
        <f t="shared" si="15"/>
        <v> </v>
      </c>
      <c r="V2338" s="4" t="str">
        <f t="shared" si="16"/>
        <v> </v>
      </c>
      <c r="W2338" s="123"/>
      <c r="X2338" s="123"/>
      <c r="Y2338" s="123"/>
      <c r="Z2338" s="123"/>
      <c r="AA2338" s="123"/>
      <c r="AB2338" s="123"/>
      <c r="AC2338" s="123"/>
      <c r="AD2338" s="123"/>
      <c r="AE2338" s="123"/>
    </row>
    <row r="2339">
      <c r="A2339" s="151">
        <v>17194.0</v>
      </c>
      <c r="B2339" s="131" t="s">
        <v>6483</v>
      </c>
      <c r="C2339" s="141" t="b">
        <v>1</v>
      </c>
      <c r="D2339" s="133">
        <v>44496.0</v>
      </c>
      <c r="E2339" s="128" t="str">
        <f t="shared" si="124"/>
        <v>#VALUE!</v>
      </c>
      <c r="F2339" s="128" t="str">
        <f t="shared" si="125"/>
        <v>#VALUE!</v>
      </c>
      <c r="G2339" s="128" t="str">
        <f t="shared" si="126"/>
        <v>#VALUE!</v>
      </c>
      <c r="H2339" s="128" t="str">
        <f t="shared" si="127"/>
        <v>#VALUE!</v>
      </c>
      <c r="I2339" s="128" t="str">
        <f t="shared" si="128"/>
        <v>#VALUE!</v>
      </c>
      <c r="J2339" s="128" t="str">
        <f t="shared" si="129"/>
        <v>#VALUE!</v>
      </c>
      <c r="K2339" s="128" t="str">
        <f t="shared" si="130"/>
        <v>#VALUE!</v>
      </c>
      <c r="L2339" s="128" t="str">
        <f t="shared" si="131"/>
        <v>#VALUE!</v>
      </c>
      <c r="M2339" s="128" t="str">
        <f t="shared" si="132"/>
        <v>#VALUE!</v>
      </c>
      <c r="N2339" s="128" t="str">
        <f t="shared" si="133"/>
        <v>#VALUE!</v>
      </c>
      <c r="O2339" s="128" t="str">
        <f t="shared" si="134"/>
        <v>#VALUE!</v>
      </c>
      <c r="P2339" s="4" t="str">
        <f t="shared" si="12"/>
        <v>NO RX</v>
      </c>
      <c r="Q2339" s="4" t="b">
        <v>0</v>
      </c>
      <c r="R2339" s="4" t="str">
        <f t="shared" si="54"/>
        <v>LOW</v>
      </c>
      <c r="S2339" s="3">
        <v>44480.0</v>
      </c>
      <c r="T2339" s="136">
        <f t="shared" si="123"/>
        <v>44496</v>
      </c>
      <c r="U2339" s="4" t="str">
        <f t="shared" si="15"/>
        <v> </v>
      </c>
      <c r="V2339" s="4" t="str">
        <f t="shared" si="16"/>
        <v> </v>
      </c>
      <c r="W2339" s="123"/>
      <c r="X2339" s="123"/>
      <c r="Y2339" s="123"/>
      <c r="Z2339" s="123"/>
      <c r="AA2339" s="123"/>
      <c r="AB2339" s="123"/>
      <c r="AC2339" s="123"/>
      <c r="AD2339" s="123"/>
      <c r="AE2339" s="123"/>
    </row>
    <row r="2340">
      <c r="A2340" s="151">
        <v>17197.0</v>
      </c>
      <c r="B2340" s="134" t="s">
        <v>7119</v>
      </c>
      <c r="C2340" s="141" t="b">
        <v>1</v>
      </c>
      <c r="D2340" s="133">
        <v>44551.0</v>
      </c>
      <c r="E2340" s="128" t="str">
        <f t="shared" si="124"/>
        <v>#VALUE!</v>
      </c>
      <c r="F2340" s="128" t="str">
        <f t="shared" si="125"/>
        <v>#VALUE!</v>
      </c>
      <c r="G2340" s="128" t="str">
        <f t="shared" si="126"/>
        <v>#VALUE!</v>
      </c>
      <c r="H2340" s="128" t="str">
        <f t="shared" si="127"/>
        <v>#VALUE!</v>
      </c>
      <c r="I2340" s="128" t="str">
        <f t="shared" si="128"/>
        <v>#VALUE!</v>
      </c>
      <c r="J2340" s="128" t="str">
        <f t="shared" si="129"/>
        <v>#VALUE!</v>
      </c>
      <c r="K2340" s="128" t="str">
        <f t="shared" si="130"/>
        <v>#VALUE!</v>
      </c>
      <c r="L2340" s="128" t="str">
        <f t="shared" si="131"/>
        <v>#VALUE!</v>
      </c>
      <c r="M2340" s="128" t="str">
        <f t="shared" si="132"/>
        <v>#VALUE!</v>
      </c>
      <c r="N2340" s="128" t="str">
        <f t="shared" si="133"/>
        <v>#VALUE!</v>
      </c>
      <c r="O2340" s="128" t="str">
        <f t="shared" si="134"/>
        <v>#VALUE!</v>
      </c>
      <c r="P2340" s="4" t="str">
        <f t="shared" si="12"/>
        <v>NO RX</v>
      </c>
      <c r="Q2340" s="2" t="b">
        <v>0</v>
      </c>
      <c r="R2340" s="4" t="str">
        <f t="shared" si="54"/>
        <v>LOW</v>
      </c>
      <c r="S2340" s="3">
        <v>44523.0</v>
      </c>
      <c r="T2340" s="136">
        <f t="shared" si="123"/>
        <v>44551</v>
      </c>
      <c r="U2340" s="4" t="str">
        <f t="shared" si="15"/>
        <v> </v>
      </c>
      <c r="V2340" s="4" t="str">
        <f t="shared" si="16"/>
        <v> </v>
      </c>
      <c r="W2340" s="123"/>
      <c r="X2340" s="123"/>
      <c r="Y2340" s="123"/>
      <c r="Z2340" s="123"/>
      <c r="AA2340" s="123"/>
      <c r="AB2340" s="123"/>
      <c r="AC2340" s="123"/>
      <c r="AD2340" s="123"/>
      <c r="AE2340" s="123"/>
    </row>
    <row r="2341">
      <c r="A2341" s="151">
        <v>17198.0</v>
      </c>
      <c r="B2341" s="131" t="s">
        <v>6461</v>
      </c>
      <c r="C2341" s="141" t="b">
        <v>1</v>
      </c>
      <c r="D2341" s="133">
        <v>44551.0</v>
      </c>
      <c r="E2341" s="128" t="str">
        <f t="shared" si="124"/>
        <v>#VALUE!</v>
      </c>
      <c r="F2341" s="128" t="str">
        <f t="shared" si="125"/>
        <v>#VALUE!</v>
      </c>
      <c r="G2341" s="128" t="str">
        <f t="shared" si="126"/>
        <v>#VALUE!</v>
      </c>
      <c r="H2341" s="128" t="str">
        <f t="shared" si="127"/>
        <v>#VALUE!</v>
      </c>
      <c r="I2341" s="128" t="str">
        <f t="shared" si="128"/>
        <v>#VALUE!</v>
      </c>
      <c r="J2341" s="128" t="str">
        <f t="shared" si="129"/>
        <v>#VALUE!</v>
      </c>
      <c r="K2341" s="128" t="str">
        <f t="shared" si="130"/>
        <v>#VALUE!</v>
      </c>
      <c r="L2341" s="128" t="str">
        <f t="shared" si="131"/>
        <v>#VALUE!</v>
      </c>
      <c r="M2341" s="128" t="str">
        <f t="shared" si="132"/>
        <v>#VALUE!</v>
      </c>
      <c r="N2341" s="128" t="str">
        <f t="shared" si="133"/>
        <v>#VALUE!</v>
      </c>
      <c r="O2341" s="128" t="str">
        <f t="shared" si="134"/>
        <v>#VALUE!</v>
      </c>
      <c r="P2341" s="4" t="str">
        <f t="shared" si="12"/>
        <v>NO RX</v>
      </c>
      <c r="Q2341" s="4" t="b">
        <v>0</v>
      </c>
      <c r="R2341" s="4" t="str">
        <f t="shared" si="54"/>
        <v>LOW</v>
      </c>
      <c r="S2341" s="3">
        <v>44516.0</v>
      </c>
      <c r="T2341" s="136">
        <f t="shared" si="123"/>
        <v>44551</v>
      </c>
      <c r="U2341" s="4" t="str">
        <f t="shared" si="15"/>
        <v> </v>
      </c>
      <c r="V2341" s="4" t="str">
        <f t="shared" si="16"/>
        <v> </v>
      </c>
      <c r="W2341" s="123"/>
      <c r="X2341" s="123"/>
      <c r="Y2341" s="123"/>
      <c r="Z2341" s="123"/>
      <c r="AA2341" s="123"/>
      <c r="AB2341" s="123"/>
      <c r="AC2341" s="123"/>
      <c r="AD2341" s="123"/>
      <c r="AE2341" s="123"/>
    </row>
    <row r="2342">
      <c r="A2342" s="151">
        <v>17199.0</v>
      </c>
      <c r="B2342" s="131" t="s">
        <v>7120</v>
      </c>
      <c r="C2342" s="141" t="b">
        <v>1</v>
      </c>
      <c r="D2342" s="133">
        <v>44502.0</v>
      </c>
      <c r="E2342" s="128" t="str">
        <f t="shared" si="124"/>
        <v>#VALUE!</v>
      </c>
      <c r="F2342" s="134" t="str">
        <f t="shared" si="125"/>
        <v>OPI RX</v>
      </c>
      <c r="G2342" s="128" t="str">
        <f t="shared" si="126"/>
        <v>#VALUE!</v>
      </c>
      <c r="H2342" s="128" t="str">
        <f t="shared" si="127"/>
        <v>#VALUE!</v>
      </c>
      <c r="I2342" s="128" t="str">
        <f t="shared" si="128"/>
        <v>#VALUE!</v>
      </c>
      <c r="J2342" s="128" t="str">
        <f t="shared" si="129"/>
        <v>#VALUE!</v>
      </c>
      <c r="K2342" s="128" t="str">
        <f t="shared" si="130"/>
        <v>#VALUE!</v>
      </c>
      <c r="L2342" s="128" t="str">
        <f t="shared" si="131"/>
        <v>#VALUE!</v>
      </c>
      <c r="M2342" s="128" t="str">
        <f t="shared" si="132"/>
        <v>#VALUE!</v>
      </c>
      <c r="N2342" s="128" t="str">
        <f t="shared" si="133"/>
        <v>#VALUE!</v>
      </c>
      <c r="O2342" s="128" t="str">
        <f t="shared" si="134"/>
        <v>#VALUE!</v>
      </c>
      <c r="P2342" s="135" t="str">
        <f t="shared" si="12"/>
        <v>OPIOIDS</v>
      </c>
      <c r="Q2342" s="4" t="b">
        <v>1</v>
      </c>
      <c r="R2342" s="135" t="str">
        <f t="shared" si="54"/>
        <v>HIGH</v>
      </c>
      <c r="S2342" s="3">
        <v>44482.0</v>
      </c>
      <c r="T2342" s="136">
        <f t="shared" si="123"/>
        <v>44502</v>
      </c>
      <c r="U2342" s="4" t="str">
        <f t="shared" si="15"/>
        <v> </v>
      </c>
      <c r="V2342" s="4" t="str">
        <f t="shared" si="16"/>
        <v> </v>
      </c>
      <c r="W2342" s="123"/>
      <c r="X2342" s="123"/>
      <c r="Y2342" s="123"/>
      <c r="Z2342" s="123"/>
      <c r="AA2342" s="123"/>
      <c r="AB2342" s="123"/>
      <c r="AC2342" s="123"/>
      <c r="AD2342" s="123"/>
      <c r="AE2342" s="123"/>
    </row>
    <row r="2343">
      <c r="A2343" s="151">
        <v>17206.0</v>
      </c>
      <c r="B2343" s="131" t="s">
        <v>6461</v>
      </c>
      <c r="C2343" s="141" t="b">
        <v>1</v>
      </c>
      <c r="D2343" s="133">
        <v>44496.0</v>
      </c>
      <c r="E2343" s="128" t="str">
        <f t="shared" si="124"/>
        <v>#VALUE!</v>
      </c>
      <c r="F2343" s="128" t="str">
        <f t="shared" si="125"/>
        <v>#VALUE!</v>
      </c>
      <c r="G2343" s="128" t="str">
        <f t="shared" si="126"/>
        <v>#VALUE!</v>
      </c>
      <c r="H2343" s="128" t="str">
        <f t="shared" si="127"/>
        <v>#VALUE!</v>
      </c>
      <c r="I2343" s="128" t="str">
        <f t="shared" si="128"/>
        <v>#VALUE!</v>
      </c>
      <c r="J2343" s="128" t="str">
        <f t="shared" si="129"/>
        <v>#VALUE!</v>
      </c>
      <c r="K2343" s="128" t="str">
        <f t="shared" si="130"/>
        <v>#VALUE!</v>
      </c>
      <c r="L2343" s="128" t="str">
        <f t="shared" si="131"/>
        <v>#VALUE!</v>
      </c>
      <c r="M2343" s="128" t="str">
        <f t="shared" si="132"/>
        <v>#VALUE!</v>
      </c>
      <c r="N2343" s="128" t="str">
        <f t="shared" si="133"/>
        <v>#VALUE!</v>
      </c>
      <c r="O2343" s="128" t="str">
        <f t="shared" si="134"/>
        <v>#VALUE!</v>
      </c>
      <c r="P2343" s="4" t="str">
        <f t="shared" si="12"/>
        <v>NO RX</v>
      </c>
      <c r="Q2343" s="4" t="b">
        <v>0</v>
      </c>
      <c r="R2343" s="4" t="str">
        <f t="shared" si="54"/>
        <v>LOW</v>
      </c>
      <c r="S2343" s="3">
        <v>44481.0</v>
      </c>
      <c r="T2343" s="136">
        <f t="shared" si="123"/>
        <v>44496</v>
      </c>
      <c r="U2343" s="4" t="str">
        <f t="shared" si="15"/>
        <v> </v>
      </c>
      <c r="V2343" s="4" t="str">
        <f t="shared" si="16"/>
        <v> </v>
      </c>
      <c r="W2343" s="123"/>
      <c r="X2343" s="123"/>
      <c r="Y2343" s="123"/>
      <c r="Z2343" s="123"/>
      <c r="AA2343" s="123"/>
      <c r="AB2343" s="123"/>
      <c r="AC2343" s="123"/>
      <c r="AD2343" s="123"/>
      <c r="AE2343" s="123"/>
    </row>
    <row r="2344">
      <c r="A2344" s="151">
        <v>17209.0</v>
      </c>
      <c r="B2344" s="134" t="s">
        <v>6483</v>
      </c>
      <c r="C2344" s="141" t="b">
        <v>1</v>
      </c>
      <c r="D2344" s="133">
        <v>44551.0</v>
      </c>
      <c r="E2344" s="128" t="str">
        <f t="shared" si="124"/>
        <v>#VALUE!</v>
      </c>
      <c r="F2344" s="128" t="str">
        <f t="shared" si="125"/>
        <v>#VALUE!</v>
      </c>
      <c r="G2344" s="128" t="str">
        <f t="shared" si="126"/>
        <v>#VALUE!</v>
      </c>
      <c r="H2344" s="128" t="str">
        <f t="shared" si="127"/>
        <v>#VALUE!</v>
      </c>
      <c r="I2344" s="128" t="str">
        <f t="shared" si="128"/>
        <v>#VALUE!</v>
      </c>
      <c r="J2344" s="128" t="str">
        <f t="shared" si="129"/>
        <v>#VALUE!</v>
      </c>
      <c r="K2344" s="128" t="str">
        <f t="shared" si="130"/>
        <v>#VALUE!</v>
      </c>
      <c r="L2344" s="128" t="str">
        <f t="shared" si="131"/>
        <v>#VALUE!</v>
      </c>
      <c r="M2344" s="128" t="str">
        <f t="shared" si="132"/>
        <v>#VALUE!</v>
      </c>
      <c r="N2344" s="128" t="str">
        <f t="shared" si="133"/>
        <v>#VALUE!</v>
      </c>
      <c r="O2344" s="128" t="str">
        <f t="shared" si="134"/>
        <v>#VALUE!</v>
      </c>
      <c r="P2344" s="4" t="str">
        <f t="shared" si="12"/>
        <v>NO RX</v>
      </c>
      <c r="Q2344" s="4" t="b">
        <v>0</v>
      </c>
      <c r="R2344" s="4" t="str">
        <f t="shared" si="54"/>
        <v>LOW</v>
      </c>
      <c r="S2344" s="3">
        <v>44522.0</v>
      </c>
      <c r="T2344" s="136">
        <f t="shared" si="123"/>
        <v>44551</v>
      </c>
      <c r="U2344" s="4" t="str">
        <f t="shared" si="15"/>
        <v> </v>
      </c>
      <c r="V2344" s="4" t="str">
        <f t="shared" si="16"/>
        <v> </v>
      </c>
      <c r="W2344" s="123"/>
      <c r="X2344" s="123"/>
      <c r="Y2344" s="123"/>
      <c r="Z2344" s="123"/>
      <c r="AA2344" s="123"/>
      <c r="AB2344" s="123"/>
      <c r="AC2344" s="123"/>
      <c r="AD2344" s="123"/>
      <c r="AE2344" s="123"/>
    </row>
    <row r="2345">
      <c r="A2345" s="151">
        <v>17217.0</v>
      </c>
      <c r="B2345" s="131" t="s">
        <v>6463</v>
      </c>
      <c r="C2345" s="141" t="b">
        <v>1</v>
      </c>
      <c r="D2345" s="133">
        <v>44502.0</v>
      </c>
      <c r="E2345" s="128" t="str">
        <f t="shared" si="124"/>
        <v>#VALUE!</v>
      </c>
      <c r="F2345" s="134" t="str">
        <f t="shared" si="125"/>
        <v>OPI RX</v>
      </c>
      <c r="G2345" s="128" t="str">
        <f t="shared" si="126"/>
        <v>#VALUE!</v>
      </c>
      <c r="H2345" s="128" t="str">
        <f t="shared" si="127"/>
        <v>#VALUE!</v>
      </c>
      <c r="I2345" s="128" t="str">
        <f t="shared" si="128"/>
        <v>#VALUE!</v>
      </c>
      <c r="J2345" s="128" t="str">
        <f t="shared" si="129"/>
        <v>#VALUE!</v>
      </c>
      <c r="K2345" s="128" t="str">
        <f t="shared" si="130"/>
        <v>#VALUE!</v>
      </c>
      <c r="L2345" s="128" t="str">
        <f t="shared" si="131"/>
        <v>#VALUE!</v>
      </c>
      <c r="M2345" s="128" t="str">
        <f t="shared" si="132"/>
        <v>#VALUE!</v>
      </c>
      <c r="N2345" s="128" t="str">
        <f t="shared" si="133"/>
        <v>#VALUE!</v>
      </c>
      <c r="O2345" s="128" t="str">
        <f t="shared" si="134"/>
        <v>#VALUE!</v>
      </c>
      <c r="P2345" s="135" t="str">
        <f t="shared" si="12"/>
        <v>OPIOIDS</v>
      </c>
      <c r="Q2345" s="4" t="b">
        <v>0</v>
      </c>
      <c r="R2345" s="4" t="str">
        <f t="shared" si="54"/>
        <v>LOW</v>
      </c>
      <c r="S2345" s="3">
        <v>44487.0</v>
      </c>
      <c r="T2345" s="136">
        <f t="shared" si="123"/>
        <v>44502</v>
      </c>
      <c r="U2345" s="4" t="str">
        <f t="shared" si="15"/>
        <v> </v>
      </c>
      <c r="V2345" s="4" t="str">
        <f t="shared" si="16"/>
        <v> </v>
      </c>
      <c r="W2345" s="123"/>
      <c r="X2345" s="123"/>
      <c r="Y2345" s="123"/>
      <c r="Z2345" s="123"/>
      <c r="AA2345" s="123"/>
      <c r="AB2345" s="123"/>
      <c r="AC2345" s="123"/>
      <c r="AD2345" s="123"/>
      <c r="AE2345" s="123"/>
    </row>
    <row r="2346">
      <c r="A2346" s="151">
        <v>17218.0</v>
      </c>
      <c r="B2346" s="134" t="s">
        <v>6461</v>
      </c>
      <c r="C2346" s="141" t="b">
        <v>1</v>
      </c>
      <c r="D2346" s="133">
        <v>44551.0</v>
      </c>
      <c r="E2346" s="128" t="str">
        <f t="shared" si="124"/>
        <v>#VALUE!</v>
      </c>
      <c r="F2346" s="128" t="str">
        <f t="shared" si="125"/>
        <v>#VALUE!</v>
      </c>
      <c r="G2346" s="128" t="str">
        <f t="shared" si="126"/>
        <v>#VALUE!</v>
      </c>
      <c r="H2346" s="128" t="str">
        <f t="shared" si="127"/>
        <v>#VALUE!</v>
      </c>
      <c r="I2346" s="128" t="str">
        <f t="shared" si="128"/>
        <v>#VALUE!</v>
      </c>
      <c r="J2346" s="128" t="str">
        <f t="shared" si="129"/>
        <v>#VALUE!</v>
      </c>
      <c r="K2346" s="128" t="str">
        <f t="shared" si="130"/>
        <v>#VALUE!</v>
      </c>
      <c r="L2346" s="128" t="str">
        <f t="shared" si="131"/>
        <v>#VALUE!</v>
      </c>
      <c r="M2346" s="128" t="str">
        <f t="shared" si="132"/>
        <v>#VALUE!</v>
      </c>
      <c r="N2346" s="128" t="str">
        <f t="shared" si="133"/>
        <v>#VALUE!</v>
      </c>
      <c r="O2346" s="128" t="str">
        <f t="shared" si="134"/>
        <v>#VALUE!</v>
      </c>
      <c r="P2346" s="4" t="str">
        <f t="shared" si="12"/>
        <v>NO RX</v>
      </c>
      <c r="Q2346" s="4" t="b">
        <v>0</v>
      </c>
      <c r="R2346" s="4" t="str">
        <f t="shared" si="54"/>
        <v>LOW</v>
      </c>
      <c r="S2346" s="3">
        <v>44522.0</v>
      </c>
      <c r="T2346" s="136">
        <f t="shared" si="123"/>
        <v>44551</v>
      </c>
      <c r="U2346" s="4" t="str">
        <f t="shared" si="15"/>
        <v> </v>
      </c>
      <c r="V2346" s="4" t="str">
        <f t="shared" si="16"/>
        <v> </v>
      </c>
      <c r="W2346" s="123"/>
      <c r="X2346" s="123"/>
      <c r="Y2346" s="1"/>
      <c r="Z2346" s="123"/>
      <c r="AA2346" s="123"/>
      <c r="AB2346" s="123"/>
      <c r="AC2346" s="123"/>
      <c r="AD2346" s="123"/>
      <c r="AE2346" s="123"/>
    </row>
    <row r="2347">
      <c r="A2347" s="151">
        <v>17222.0</v>
      </c>
      <c r="B2347" s="131" t="s">
        <v>6594</v>
      </c>
      <c r="C2347" s="141" t="b">
        <v>1</v>
      </c>
      <c r="D2347" s="133">
        <v>44551.0</v>
      </c>
      <c r="E2347" s="134" t="str">
        <f t="shared" si="124"/>
        <v>OPI RX</v>
      </c>
      <c r="F2347" s="128" t="str">
        <f t="shared" si="125"/>
        <v>#VALUE!</v>
      </c>
      <c r="G2347" s="128" t="str">
        <f t="shared" si="126"/>
        <v>#VALUE!</v>
      </c>
      <c r="H2347" s="128" t="str">
        <f t="shared" si="127"/>
        <v>#VALUE!</v>
      </c>
      <c r="I2347" s="128" t="str">
        <f t="shared" si="128"/>
        <v>#VALUE!</v>
      </c>
      <c r="J2347" s="128" t="str">
        <f t="shared" si="129"/>
        <v>#VALUE!</v>
      </c>
      <c r="K2347" s="128" t="str">
        <f t="shared" si="130"/>
        <v>#VALUE!</v>
      </c>
      <c r="L2347" s="128" t="str">
        <f t="shared" si="131"/>
        <v>#VALUE!</v>
      </c>
      <c r="M2347" s="128" t="str">
        <f t="shared" si="132"/>
        <v>#VALUE!</v>
      </c>
      <c r="N2347" s="128" t="str">
        <f t="shared" si="133"/>
        <v>#VALUE!</v>
      </c>
      <c r="O2347" s="128" t="str">
        <f t="shared" si="134"/>
        <v>#VALUE!</v>
      </c>
      <c r="P2347" s="135" t="str">
        <f t="shared" si="12"/>
        <v>OPIOIDS</v>
      </c>
      <c r="Q2347" s="2" t="b">
        <v>0</v>
      </c>
      <c r="R2347" s="4" t="str">
        <f t="shared" si="54"/>
        <v>LOW</v>
      </c>
      <c r="S2347" s="3">
        <v>44516.0</v>
      </c>
      <c r="T2347" s="136">
        <f t="shared" si="123"/>
        <v>44551</v>
      </c>
      <c r="U2347" s="4" t="str">
        <f t="shared" si="15"/>
        <v> </v>
      </c>
      <c r="V2347" s="4" t="str">
        <f t="shared" si="16"/>
        <v> </v>
      </c>
      <c r="W2347" s="123"/>
      <c r="X2347" s="123"/>
      <c r="Y2347" s="123"/>
      <c r="Z2347" s="123"/>
      <c r="AA2347" s="123"/>
      <c r="AB2347" s="123"/>
      <c r="AC2347" s="123"/>
      <c r="AD2347" s="123"/>
      <c r="AE2347" s="123"/>
    </row>
    <row r="2348">
      <c r="A2348" s="151">
        <v>17225.0</v>
      </c>
      <c r="B2348" s="131" t="s">
        <v>7121</v>
      </c>
      <c r="C2348" s="141" t="b">
        <v>1</v>
      </c>
      <c r="D2348" s="133">
        <v>44497.0</v>
      </c>
      <c r="E2348" s="128" t="str">
        <f t="shared" si="124"/>
        <v>#VALUE!</v>
      </c>
      <c r="F2348" s="128" t="str">
        <f t="shared" si="125"/>
        <v>#VALUE!</v>
      </c>
      <c r="G2348" s="128" t="str">
        <f t="shared" si="126"/>
        <v>#VALUE!</v>
      </c>
      <c r="H2348" s="128" t="str">
        <f t="shared" si="127"/>
        <v>#VALUE!</v>
      </c>
      <c r="I2348" s="128" t="str">
        <f t="shared" si="128"/>
        <v>#VALUE!</v>
      </c>
      <c r="J2348" s="128" t="str">
        <f t="shared" si="129"/>
        <v>#VALUE!</v>
      </c>
      <c r="K2348" s="128" t="str">
        <f t="shared" si="130"/>
        <v>#VALUE!</v>
      </c>
      <c r="L2348" s="128" t="str">
        <f t="shared" si="131"/>
        <v>#VALUE!</v>
      </c>
      <c r="M2348" s="128" t="str">
        <f t="shared" si="132"/>
        <v>#VALUE!</v>
      </c>
      <c r="N2348" s="128" t="str">
        <f t="shared" si="133"/>
        <v>#VALUE!</v>
      </c>
      <c r="O2348" s="128" t="str">
        <f t="shared" si="134"/>
        <v>#VALUE!</v>
      </c>
      <c r="P2348" s="4" t="str">
        <f t="shared" si="12"/>
        <v>NO RX</v>
      </c>
      <c r="Q2348" s="4" t="b">
        <v>0</v>
      </c>
      <c r="R2348" s="4" t="str">
        <f t="shared" si="54"/>
        <v>LOW</v>
      </c>
      <c r="S2348" s="3">
        <v>44482.0</v>
      </c>
      <c r="T2348" s="136">
        <f t="shared" si="123"/>
        <v>44497</v>
      </c>
      <c r="U2348" s="4" t="str">
        <f t="shared" si="15"/>
        <v> </v>
      </c>
      <c r="V2348" s="4" t="str">
        <f t="shared" si="16"/>
        <v> </v>
      </c>
      <c r="W2348" s="123"/>
      <c r="X2348" s="123"/>
      <c r="Y2348" s="123"/>
      <c r="Z2348" s="123"/>
      <c r="AA2348" s="123"/>
      <c r="AB2348" s="123"/>
      <c r="AC2348" s="123"/>
      <c r="AD2348" s="123"/>
      <c r="AE2348" s="123"/>
    </row>
    <row r="2349">
      <c r="A2349" s="151">
        <v>17226.0</v>
      </c>
      <c r="B2349" s="131" t="s">
        <v>6461</v>
      </c>
      <c r="C2349" s="141" t="b">
        <v>1</v>
      </c>
      <c r="D2349" s="133">
        <v>44551.0</v>
      </c>
      <c r="E2349" s="128" t="str">
        <f t="shared" si="124"/>
        <v>#VALUE!</v>
      </c>
      <c r="F2349" s="128" t="str">
        <f t="shared" si="125"/>
        <v>#VALUE!</v>
      </c>
      <c r="G2349" s="128" t="str">
        <f t="shared" si="126"/>
        <v>#VALUE!</v>
      </c>
      <c r="H2349" s="128" t="str">
        <f t="shared" si="127"/>
        <v>#VALUE!</v>
      </c>
      <c r="I2349" s="128" t="str">
        <f t="shared" si="128"/>
        <v>#VALUE!</v>
      </c>
      <c r="J2349" s="128" t="str">
        <f t="shared" si="129"/>
        <v>#VALUE!</v>
      </c>
      <c r="K2349" s="128" t="str">
        <f t="shared" si="130"/>
        <v>#VALUE!</v>
      </c>
      <c r="L2349" s="128" t="str">
        <f t="shared" si="131"/>
        <v>#VALUE!</v>
      </c>
      <c r="M2349" s="128" t="str">
        <f t="shared" si="132"/>
        <v>#VALUE!</v>
      </c>
      <c r="N2349" s="128" t="str">
        <f t="shared" si="133"/>
        <v>#VALUE!</v>
      </c>
      <c r="O2349" s="128" t="str">
        <f t="shared" si="134"/>
        <v>#VALUE!</v>
      </c>
      <c r="P2349" s="4" t="str">
        <f t="shared" si="12"/>
        <v>NO RX</v>
      </c>
      <c r="Q2349" s="4" t="b">
        <v>1</v>
      </c>
      <c r="R2349" s="135" t="str">
        <f t="shared" si="54"/>
        <v>HIGH</v>
      </c>
      <c r="S2349" s="3">
        <v>44516.0</v>
      </c>
      <c r="T2349" s="136">
        <f t="shared" si="123"/>
        <v>44551</v>
      </c>
      <c r="U2349" s="4" t="str">
        <f t="shared" si="15"/>
        <v> </v>
      </c>
      <c r="V2349" s="4" t="str">
        <f t="shared" si="16"/>
        <v> </v>
      </c>
      <c r="W2349" s="123"/>
      <c r="X2349" s="123"/>
      <c r="Y2349" s="123"/>
      <c r="Z2349" s="123"/>
      <c r="AA2349" s="123"/>
      <c r="AB2349" s="123"/>
      <c r="AC2349" s="123"/>
      <c r="AD2349" s="123"/>
      <c r="AE2349" s="123"/>
    </row>
    <row r="2350">
      <c r="A2350" s="151">
        <v>17231.0</v>
      </c>
      <c r="B2350" s="131" t="s">
        <v>6466</v>
      </c>
      <c r="C2350" s="141" t="b">
        <v>1</v>
      </c>
      <c r="D2350" s="133">
        <v>44502.0</v>
      </c>
      <c r="E2350" s="128" t="str">
        <f t="shared" si="124"/>
        <v>#VALUE!</v>
      </c>
      <c r="F2350" s="128" t="str">
        <f t="shared" si="125"/>
        <v>#VALUE!</v>
      </c>
      <c r="G2350" s="134" t="str">
        <f t="shared" si="126"/>
        <v>OPI RX</v>
      </c>
      <c r="H2350" s="128" t="str">
        <f t="shared" si="127"/>
        <v>#VALUE!</v>
      </c>
      <c r="I2350" s="128" t="str">
        <f t="shared" si="128"/>
        <v>#VALUE!</v>
      </c>
      <c r="J2350" s="128" t="str">
        <f t="shared" si="129"/>
        <v>#VALUE!</v>
      </c>
      <c r="K2350" s="128" t="str">
        <f t="shared" si="130"/>
        <v>#VALUE!</v>
      </c>
      <c r="L2350" s="128" t="str">
        <f t="shared" si="131"/>
        <v>#VALUE!</v>
      </c>
      <c r="M2350" s="128" t="str">
        <f t="shared" si="132"/>
        <v>#VALUE!</v>
      </c>
      <c r="N2350" s="128" t="str">
        <f t="shared" si="133"/>
        <v>#VALUE!</v>
      </c>
      <c r="O2350" s="128" t="str">
        <f t="shared" si="134"/>
        <v>#VALUE!</v>
      </c>
      <c r="P2350" s="135" t="str">
        <f t="shared" si="12"/>
        <v>OPIOIDS</v>
      </c>
      <c r="Q2350" s="4" t="b">
        <v>1</v>
      </c>
      <c r="R2350" s="135" t="str">
        <f t="shared" si="54"/>
        <v>HIGH</v>
      </c>
      <c r="S2350" s="3">
        <v>44487.0</v>
      </c>
      <c r="T2350" s="136">
        <f t="shared" si="123"/>
        <v>44502</v>
      </c>
      <c r="U2350" s="4" t="str">
        <f t="shared" si="15"/>
        <v> </v>
      </c>
      <c r="V2350" s="4" t="str">
        <f t="shared" si="16"/>
        <v> </v>
      </c>
      <c r="W2350" s="123"/>
      <c r="X2350" s="123"/>
      <c r="Y2350" s="123"/>
      <c r="Z2350" s="123"/>
      <c r="AA2350" s="123"/>
      <c r="AB2350" s="123"/>
      <c r="AC2350" s="123"/>
      <c r="AD2350" s="123"/>
      <c r="AE2350" s="123"/>
    </row>
    <row r="2351">
      <c r="A2351" s="151">
        <v>17236.0</v>
      </c>
      <c r="B2351" s="131" t="s">
        <v>7122</v>
      </c>
      <c r="C2351" s="141" t="b">
        <v>1</v>
      </c>
      <c r="D2351" s="133">
        <v>44551.0</v>
      </c>
      <c r="E2351" s="134" t="str">
        <f t="shared" si="124"/>
        <v>OPI RX</v>
      </c>
      <c r="F2351" s="128" t="str">
        <f t="shared" si="125"/>
        <v>#VALUE!</v>
      </c>
      <c r="G2351" s="128" t="str">
        <f t="shared" si="126"/>
        <v>#VALUE!</v>
      </c>
      <c r="H2351" s="128" t="str">
        <f t="shared" si="127"/>
        <v>#VALUE!</v>
      </c>
      <c r="I2351" s="128" t="str">
        <f t="shared" si="128"/>
        <v>#VALUE!</v>
      </c>
      <c r="J2351" s="128" t="str">
        <f t="shared" si="129"/>
        <v>#VALUE!</v>
      </c>
      <c r="K2351" s="128" t="str">
        <f t="shared" si="130"/>
        <v>#VALUE!</v>
      </c>
      <c r="L2351" s="128" t="str">
        <f t="shared" si="131"/>
        <v>#VALUE!</v>
      </c>
      <c r="M2351" s="128" t="str">
        <f t="shared" si="132"/>
        <v>#VALUE!</v>
      </c>
      <c r="N2351" s="128" t="str">
        <f t="shared" si="133"/>
        <v>#VALUE!</v>
      </c>
      <c r="O2351" s="128" t="str">
        <f t="shared" si="134"/>
        <v>#VALUE!</v>
      </c>
      <c r="P2351" s="135" t="str">
        <f t="shared" si="12"/>
        <v>OPIOIDS</v>
      </c>
      <c r="Q2351" s="4" t="b">
        <v>1</v>
      </c>
      <c r="R2351" s="135" t="str">
        <f t="shared" si="54"/>
        <v>HIGH</v>
      </c>
      <c r="S2351" s="3">
        <v>44522.0</v>
      </c>
      <c r="T2351" s="136">
        <f t="shared" si="123"/>
        <v>44551</v>
      </c>
      <c r="U2351" s="4" t="str">
        <f t="shared" si="15"/>
        <v> </v>
      </c>
      <c r="V2351" s="4" t="str">
        <f t="shared" si="16"/>
        <v> </v>
      </c>
      <c r="W2351" s="123"/>
      <c r="X2351" s="123"/>
      <c r="Y2351" s="123"/>
      <c r="Z2351" s="123"/>
      <c r="AA2351" s="123"/>
      <c r="AB2351" s="123"/>
      <c r="AC2351" s="123"/>
      <c r="AD2351" s="123"/>
      <c r="AE2351" s="123"/>
    </row>
    <row r="2352">
      <c r="A2352" s="151">
        <v>17241.0</v>
      </c>
      <c r="B2352" s="134" t="s">
        <v>7123</v>
      </c>
      <c r="C2352" s="141" t="b">
        <v>1</v>
      </c>
      <c r="D2352" s="133">
        <v>44502.0</v>
      </c>
      <c r="E2352" s="128" t="str">
        <f t="shared" si="124"/>
        <v>#VALUE!</v>
      </c>
      <c r="F2352" s="128" t="str">
        <f t="shared" si="125"/>
        <v>#VALUE!</v>
      </c>
      <c r="G2352" s="128" t="str">
        <f t="shared" si="126"/>
        <v>#VALUE!</v>
      </c>
      <c r="H2352" s="128" t="str">
        <f t="shared" si="127"/>
        <v>#VALUE!</v>
      </c>
      <c r="I2352" s="128" t="str">
        <f t="shared" si="128"/>
        <v>#VALUE!</v>
      </c>
      <c r="J2352" s="128" t="str">
        <f t="shared" si="129"/>
        <v>#VALUE!</v>
      </c>
      <c r="K2352" s="128" t="str">
        <f t="shared" si="130"/>
        <v>#VALUE!</v>
      </c>
      <c r="L2352" s="128" t="str">
        <f t="shared" si="131"/>
        <v>#VALUE!</v>
      </c>
      <c r="M2352" s="128" t="str">
        <f t="shared" si="132"/>
        <v>#VALUE!</v>
      </c>
      <c r="N2352" s="128" t="str">
        <f t="shared" si="133"/>
        <v>#VALUE!</v>
      </c>
      <c r="O2352" s="128" t="str">
        <f t="shared" si="134"/>
        <v>#VALUE!</v>
      </c>
      <c r="P2352" s="4" t="str">
        <f t="shared" si="12"/>
        <v>NO RX</v>
      </c>
      <c r="Q2352" s="4" t="b">
        <v>0</v>
      </c>
      <c r="R2352" s="4" t="str">
        <f t="shared" si="54"/>
        <v>LOW</v>
      </c>
      <c r="S2352" s="3">
        <v>44484.0</v>
      </c>
      <c r="T2352" s="136">
        <f t="shared" si="123"/>
        <v>44502</v>
      </c>
      <c r="U2352" s="4" t="str">
        <f t="shared" si="15"/>
        <v> </v>
      </c>
      <c r="V2352" s="4" t="str">
        <f t="shared" si="16"/>
        <v> </v>
      </c>
      <c r="W2352" s="123"/>
      <c r="X2352" s="123"/>
      <c r="Y2352" s="123"/>
      <c r="Z2352" s="123"/>
      <c r="AA2352" s="123"/>
      <c r="AB2352" s="123"/>
      <c r="AC2352" s="123"/>
      <c r="AD2352" s="123"/>
      <c r="AE2352" s="123"/>
    </row>
    <row r="2353">
      <c r="A2353" s="151">
        <v>17247.0</v>
      </c>
      <c r="B2353" s="131" t="s">
        <v>6477</v>
      </c>
      <c r="C2353" s="141" t="b">
        <v>1</v>
      </c>
      <c r="D2353" s="133">
        <v>44551.0</v>
      </c>
      <c r="E2353" s="128" t="str">
        <f t="shared" si="124"/>
        <v>#VALUE!</v>
      </c>
      <c r="F2353" s="128" t="str">
        <f t="shared" si="125"/>
        <v>#VALUE!</v>
      </c>
      <c r="G2353" s="128" t="str">
        <f t="shared" si="126"/>
        <v>#VALUE!</v>
      </c>
      <c r="H2353" s="128" t="str">
        <f t="shared" si="127"/>
        <v>#VALUE!</v>
      </c>
      <c r="I2353" s="128" t="str">
        <f t="shared" si="128"/>
        <v>#VALUE!</v>
      </c>
      <c r="J2353" s="128" t="str">
        <f t="shared" si="129"/>
        <v>#VALUE!</v>
      </c>
      <c r="K2353" s="128" t="str">
        <f t="shared" si="130"/>
        <v>#VALUE!</v>
      </c>
      <c r="L2353" s="128" t="str">
        <f t="shared" si="131"/>
        <v>#VALUE!</v>
      </c>
      <c r="M2353" s="128" t="str">
        <f t="shared" si="132"/>
        <v>#VALUE!</v>
      </c>
      <c r="N2353" s="128" t="str">
        <f t="shared" si="133"/>
        <v>#VALUE!</v>
      </c>
      <c r="O2353" s="128" t="str">
        <f t="shared" si="134"/>
        <v>#VALUE!</v>
      </c>
      <c r="P2353" s="4" t="str">
        <f t="shared" si="12"/>
        <v>NO RX</v>
      </c>
      <c r="Q2353" s="2" t="b">
        <v>0</v>
      </c>
      <c r="R2353" s="4" t="str">
        <f t="shared" si="54"/>
        <v>LOW</v>
      </c>
      <c r="S2353" s="3">
        <v>44523.0</v>
      </c>
      <c r="T2353" s="136">
        <f t="shared" si="123"/>
        <v>44551</v>
      </c>
      <c r="U2353" s="4" t="str">
        <f t="shared" si="15"/>
        <v> </v>
      </c>
      <c r="V2353" s="4" t="str">
        <f t="shared" si="16"/>
        <v> </v>
      </c>
      <c r="W2353" s="123"/>
      <c r="X2353" s="123"/>
      <c r="Y2353" s="123"/>
      <c r="Z2353" s="123"/>
      <c r="AA2353" s="123"/>
      <c r="AB2353" s="123"/>
      <c r="AC2353" s="123"/>
      <c r="AD2353" s="123"/>
      <c r="AE2353" s="123"/>
    </row>
    <row r="2354">
      <c r="A2354" s="151">
        <v>17249.0</v>
      </c>
      <c r="B2354" s="134" t="s">
        <v>6463</v>
      </c>
      <c r="C2354" s="141" t="b">
        <v>1</v>
      </c>
      <c r="D2354" s="133">
        <v>44551.0</v>
      </c>
      <c r="E2354" s="128" t="str">
        <f t="shared" si="124"/>
        <v>#VALUE!</v>
      </c>
      <c r="F2354" s="134" t="str">
        <f t="shared" si="125"/>
        <v>OPI RX</v>
      </c>
      <c r="G2354" s="128" t="str">
        <f t="shared" si="126"/>
        <v>#VALUE!</v>
      </c>
      <c r="H2354" s="128" t="str">
        <f t="shared" si="127"/>
        <v>#VALUE!</v>
      </c>
      <c r="I2354" s="128" t="str">
        <f t="shared" si="128"/>
        <v>#VALUE!</v>
      </c>
      <c r="J2354" s="128" t="str">
        <f t="shared" si="129"/>
        <v>#VALUE!</v>
      </c>
      <c r="K2354" s="128" t="str">
        <f t="shared" si="130"/>
        <v>#VALUE!</v>
      </c>
      <c r="L2354" s="128" t="str">
        <f t="shared" si="131"/>
        <v>#VALUE!</v>
      </c>
      <c r="M2354" s="128" t="str">
        <f t="shared" si="132"/>
        <v>#VALUE!</v>
      </c>
      <c r="N2354" s="128" t="str">
        <f t="shared" si="133"/>
        <v>#VALUE!</v>
      </c>
      <c r="O2354" s="128" t="str">
        <f t="shared" si="134"/>
        <v>#VALUE!</v>
      </c>
      <c r="P2354" s="135" t="str">
        <f t="shared" si="12"/>
        <v>OPIOIDS</v>
      </c>
      <c r="Q2354" s="4" t="b">
        <v>0</v>
      </c>
      <c r="R2354" s="4" t="str">
        <f t="shared" si="54"/>
        <v>LOW</v>
      </c>
      <c r="S2354" s="3">
        <v>44523.0</v>
      </c>
      <c r="T2354" s="136">
        <f t="shared" si="123"/>
        <v>44551</v>
      </c>
      <c r="U2354" s="4" t="str">
        <f t="shared" si="15"/>
        <v> </v>
      </c>
      <c r="V2354" s="4" t="str">
        <f t="shared" si="16"/>
        <v> </v>
      </c>
      <c r="W2354" s="123"/>
      <c r="X2354" s="123"/>
      <c r="Y2354" s="123"/>
      <c r="Z2354" s="123"/>
      <c r="AA2354" s="123"/>
      <c r="AB2354" s="123"/>
      <c r="AC2354" s="123"/>
      <c r="AD2354" s="123"/>
      <c r="AE2354" s="123"/>
    </row>
    <row r="2355">
      <c r="A2355" s="151">
        <v>17250.0</v>
      </c>
      <c r="B2355" s="131" t="s">
        <v>6461</v>
      </c>
      <c r="C2355" s="141" t="b">
        <v>1</v>
      </c>
      <c r="D2355" s="133">
        <v>44551.0</v>
      </c>
      <c r="E2355" s="128" t="str">
        <f t="shared" si="124"/>
        <v>#VALUE!</v>
      </c>
      <c r="F2355" s="128" t="str">
        <f t="shared" si="125"/>
        <v>#VALUE!</v>
      </c>
      <c r="G2355" s="128" t="str">
        <f t="shared" si="126"/>
        <v>#VALUE!</v>
      </c>
      <c r="H2355" s="128" t="str">
        <f t="shared" si="127"/>
        <v>#VALUE!</v>
      </c>
      <c r="I2355" s="128" t="str">
        <f t="shared" si="128"/>
        <v>#VALUE!</v>
      </c>
      <c r="J2355" s="128" t="str">
        <f t="shared" si="129"/>
        <v>#VALUE!</v>
      </c>
      <c r="K2355" s="128" t="str">
        <f t="shared" si="130"/>
        <v>#VALUE!</v>
      </c>
      <c r="L2355" s="128" t="str">
        <f t="shared" si="131"/>
        <v>#VALUE!</v>
      </c>
      <c r="M2355" s="128" t="str">
        <f t="shared" si="132"/>
        <v>#VALUE!</v>
      </c>
      <c r="N2355" s="128" t="str">
        <f t="shared" si="133"/>
        <v>#VALUE!</v>
      </c>
      <c r="O2355" s="128" t="str">
        <f t="shared" si="134"/>
        <v>#VALUE!</v>
      </c>
      <c r="P2355" s="4" t="str">
        <f t="shared" si="12"/>
        <v>NO RX</v>
      </c>
      <c r="Q2355" s="2" t="b">
        <v>0</v>
      </c>
      <c r="R2355" s="4" t="str">
        <f t="shared" si="54"/>
        <v>LOW</v>
      </c>
      <c r="S2355" s="3">
        <v>44522.0</v>
      </c>
      <c r="T2355" s="136">
        <f t="shared" si="123"/>
        <v>44551</v>
      </c>
      <c r="U2355" s="4" t="str">
        <f t="shared" si="15"/>
        <v> </v>
      </c>
      <c r="V2355" s="4" t="str">
        <f t="shared" si="16"/>
        <v> </v>
      </c>
      <c r="W2355" s="123"/>
      <c r="X2355" s="123"/>
      <c r="Y2355" s="123"/>
      <c r="Z2355" s="123"/>
      <c r="AA2355" s="123"/>
      <c r="AB2355" s="123"/>
      <c r="AC2355" s="123"/>
      <c r="AD2355" s="123"/>
      <c r="AE2355" s="123"/>
    </row>
    <row r="2356">
      <c r="A2356" s="151">
        <v>17256.0</v>
      </c>
      <c r="B2356" s="131" t="s">
        <v>6842</v>
      </c>
      <c r="C2356" s="141" t="b">
        <v>1</v>
      </c>
      <c r="D2356" s="133">
        <v>44551.0</v>
      </c>
      <c r="E2356" s="134" t="str">
        <f t="shared" si="124"/>
        <v>OPI RX</v>
      </c>
      <c r="F2356" s="128" t="str">
        <f t="shared" si="125"/>
        <v>#VALUE!</v>
      </c>
      <c r="G2356" s="128" t="str">
        <f t="shared" si="126"/>
        <v>#VALUE!</v>
      </c>
      <c r="H2356" s="128" t="str">
        <f t="shared" si="127"/>
        <v>#VALUE!</v>
      </c>
      <c r="I2356" s="128" t="str">
        <f t="shared" si="128"/>
        <v>#VALUE!</v>
      </c>
      <c r="J2356" s="128" t="str">
        <f t="shared" si="129"/>
        <v>#VALUE!</v>
      </c>
      <c r="K2356" s="128" t="str">
        <f t="shared" si="130"/>
        <v>#VALUE!</v>
      </c>
      <c r="L2356" s="128" t="str">
        <f t="shared" si="131"/>
        <v>#VALUE!</v>
      </c>
      <c r="M2356" s="134" t="str">
        <f t="shared" si="132"/>
        <v>OPI RX</v>
      </c>
      <c r="N2356" s="128" t="str">
        <f t="shared" si="133"/>
        <v>#VALUE!</v>
      </c>
      <c r="O2356" s="128" t="str">
        <f t="shared" si="134"/>
        <v>#VALUE!</v>
      </c>
      <c r="P2356" s="135" t="str">
        <f t="shared" si="12"/>
        <v>OPIOIDS</v>
      </c>
      <c r="Q2356" s="2" t="b">
        <v>0</v>
      </c>
      <c r="R2356" s="4" t="str">
        <f t="shared" si="54"/>
        <v>LOW</v>
      </c>
      <c r="S2356" s="3">
        <v>44523.0</v>
      </c>
      <c r="T2356" s="136">
        <f t="shared" si="123"/>
        <v>44551</v>
      </c>
      <c r="U2356" s="4" t="str">
        <f t="shared" si="15"/>
        <v> </v>
      </c>
      <c r="V2356" s="4" t="str">
        <f t="shared" si="16"/>
        <v> </v>
      </c>
      <c r="W2356" s="123"/>
      <c r="X2356" s="123"/>
      <c r="Y2356" s="123"/>
      <c r="Z2356" s="123"/>
      <c r="AA2356" s="123"/>
      <c r="AB2356" s="123"/>
      <c r="AC2356" s="123"/>
      <c r="AD2356" s="123"/>
      <c r="AE2356" s="123"/>
    </row>
    <row r="2357">
      <c r="A2357" s="151">
        <v>17259.0</v>
      </c>
      <c r="B2357" s="131" t="s">
        <v>6488</v>
      </c>
      <c r="C2357" s="141" t="b">
        <v>1</v>
      </c>
      <c r="D2357" s="133">
        <v>44503.0</v>
      </c>
      <c r="E2357" s="128" t="str">
        <f t="shared" si="124"/>
        <v>#VALUE!</v>
      </c>
      <c r="F2357" s="134" t="str">
        <f t="shared" si="125"/>
        <v>OPI RX</v>
      </c>
      <c r="G2357" s="128" t="str">
        <f t="shared" si="126"/>
        <v>#VALUE!</v>
      </c>
      <c r="H2357" s="128" t="str">
        <f t="shared" si="127"/>
        <v>#VALUE!</v>
      </c>
      <c r="I2357" s="128" t="str">
        <f t="shared" si="128"/>
        <v>#VALUE!</v>
      </c>
      <c r="J2357" s="128" t="str">
        <f t="shared" si="129"/>
        <v>#VALUE!</v>
      </c>
      <c r="K2357" s="128" t="str">
        <f t="shared" si="130"/>
        <v>#VALUE!</v>
      </c>
      <c r="L2357" s="128" t="str">
        <f t="shared" si="131"/>
        <v>#VALUE!</v>
      </c>
      <c r="M2357" s="128" t="str">
        <f t="shared" si="132"/>
        <v>#VALUE!</v>
      </c>
      <c r="N2357" s="128" t="str">
        <f t="shared" si="133"/>
        <v>#VALUE!</v>
      </c>
      <c r="O2357" s="128" t="str">
        <f t="shared" si="134"/>
        <v>#VALUE!</v>
      </c>
      <c r="P2357" s="135" t="str">
        <f t="shared" si="12"/>
        <v>OPIOIDS</v>
      </c>
      <c r="Q2357" s="2" t="b">
        <v>1</v>
      </c>
      <c r="R2357" s="135" t="str">
        <f t="shared" si="54"/>
        <v>HIGH</v>
      </c>
      <c r="S2357" s="3">
        <v>44488.0</v>
      </c>
      <c r="T2357" s="136">
        <f t="shared" si="123"/>
        <v>44503</v>
      </c>
      <c r="U2357" s="4" t="str">
        <f t="shared" si="15"/>
        <v> </v>
      </c>
      <c r="V2357" s="4" t="str">
        <f t="shared" si="16"/>
        <v> </v>
      </c>
      <c r="W2357" s="123"/>
      <c r="X2357" s="123"/>
      <c r="Y2357" s="123"/>
      <c r="Z2357" s="123"/>
      <c r="AA2357" s="123"/>
      <c r="AB2357" s="123"/>
      <c r="AC2357" s="123"/>
      <c r="AD2357" s="123"/>
      <c r="AE2357" s="123"/>
    </row>
    <row r="2358">
      <c r="A2358" s="151">
        <v>17263.0</v>
      </c>
      <c r="B2358" s="131" t="s">
        <v>6800</v>
      </c>
      <c r="C2358" s="141" t="b">
        <v>1</v>
      </c>
      <c r="D2358" s="133">
        <v>44564.0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tr">
        <f t="shared" si="12"/>
        <v>NO RX</v>
      </c>
      <c r="Q2358" s="2" t="b">
        <v>0</v>
      </c>
      <c r="R2358" s="4" t="str">
        <f t="shared" si="54"/>
        <v>LOW</v>
      </c>
      <c r="S2358" s="3">
        <v>44529.0</v>
      </c>
      <c r="T2358" s="136">
        <f t="shared" si="123"/>
        <v>44564</v>
      </c>
      <c r="U2358" s="4" t="str">
        <f t="shared" si="15"/>
        <v> </v>
      </c>
      <c r="V2358" s="4" t="str">
        <f t="shared" si="16"/>
        <v> </v>
      </c>
      <c r="W2358" s="123"/>
      <c r="X2358" s="123"/>
      <c r="Y2358" s="123"/>
      <c r="Z2358" s="123"/>
      <c r="AA2358" s="123"/>
      <c r="AB2358" s="123"/>
      <c r="AC2358" s="123"/>
      <c r="AD2358" s="123"/>
      <c r="AE2358" s="123"/>
    </row>
    <row r="2359">
      <c r="A2359" s="151">
        <v>17264.0</v>
      </c>
      <c r="B2359" s="131" t="s">
        <v>6774</v>
      </c>
      <c r="C2359" s="141" t="b">
        <v>1</v>
      </c>
      <c r="D2359" s="133">
        <v>44551.0</v>
      </c>
      <c r="E2359" s="128" t="str">
        <f t="shared" ref="E2359:E2361" si="135">IF(SEARCH($E$1,$B2359)&gt;=1,"OPI RX","NO RX")</f>
        <v>#VALUE!</v>
      </c>
      <c r="F2359" s="128" t="str">
        <f t="shared" ref="F2359:F2361" si="136">IF(SEARCH($F$1,$B2359)&gt;=1,"OPI RX","NO RX")</f>
        <v>#VALUE!</v>
      </c>
      <c r="G2359" s="128" t="str">
        <f t="shared" ref="G2359:G2361" si="137">IF(SEARCH($G$1,$B2359)&gt;=1,"OPI RX","NO RX")</f>
        <v>#VALUE!</v>
      </c>
      <c r="H2359" s="128" t="str">
        <f t="shared" ref="H2359:H2361" si="138">IF(SEARCH($H$1,$B2359)&gt;=1,"OPI RX","NO RX")</f>
        <v>#VALUE!</v>
      </c>
      <c r="I2359" s="128" t="str">
        <f t="shared" ref="I2359:I2361" si="139">IF(SEARCH($I$1,$B2359)&gt;=1,"OPI RX","NO RX")</f>
        <v>#VALUE!</v>
      </c>
      <c r="J2359" s="128" t="str">
        <f t="shared" ref="J2359:J2361" si="140">IF(SEARCH($J$1,$B2359)&gt;=1,"OPI RX","NO RX")</f>
        <v>#VALUE!</v>
      </c>
      <c r="K2359" s="128" t="str">
        <f t="shared" ref="K2359:K2361" si="141">IF(SEARCH($K$1,$B2359)&gt;=1,"OPI RX","NO RX")</f>
        <v>#VALUE!</v>
      </c>
      <c r="L2359" s="128" t="str">
        <f t="shared" ref="L2359:L2361" si="142">IF(SEARCH($L$1,$B2359)&gt;=1,"OPI RX","NO RX")</f>
        <v>#VALUE!</v>
      </c>
      <c r="M2359" s="134" t="str">
        <f t="shared" ref="M2359:M2361" si="143">IF(SEARCH($M$1,$B2359)&gt;=1,"OPI RX","NO RX")</f>
        <v>OPI RX</v>
      </c>
      <c r="N2359" s="128" t="str">
        <f t="shared" ref="N2359:N2361" si="144">IF(SEARCH($N$1,$B2359)&gt;=1,"OPI RX","NO RX")</f>
        <v>#VALUE!</v>
      </c>
      <c r="O2359" s="128" t="str">
        <f t="shared" ref="O2359:O2361" si="145">IF(SEARCH($O$1,$B2359)&gt;=1,"OPI RX","NO RX")</f>
        <v>#VALUE!</v>
      </c>
      <c r="P2359" s="135" t="str">
        <f t="shared" si="12"/>
        <v>OPIOIDS</v>
      </c>
      <c r="Q2359" s="2" t="b">
        <v>0</v>
      </c>
      <c r="R2359" s="4" t="str">
        <f t="shared" si="54"/>
        <v>LOW</v>
      </c>
      <c r="S2359" s="3">
        <v>44523.0</v>
      </c>
      <c r="T2359" s="136">
        <f t="shared" si="123"/>
        <v>44551</v>
      </c>
      <c r="U2359" s="4" t="str">
        <f t="shared" si="15"/>
        <v> </v>
      </c>
      <c r="V2359" s="4" t="str">
        <f t="shared" si="16"/>
        <v> </v>
      </c>
      <c r="W2359" s="123"/>
      <c r="X2359" s="123"/>
      <c r="Y2359" s="123"/>
      <c r="Z2359" s="123"/>
      <c r="AA2359" s="123"/>
      <c r="AB2359" s="123"/>
      <c r="AC2359" s="123"/>
      <c r="AD2359" s="123"/>
      <c r="AE2359" s="123"/>
    </row>
    <row r="2360">
      <c r="A2360" s="151">
        <v>17273.0</v>
      </c>
      <c r="B2360" s="131" t="s">
        <v>6552</v>
      </c>
      <c r="C2360" s="141" t="b">
        <v>1</v>
      </c>
      <c r="D2360" s="133">
        <v>44551.0</v>
      </c>
      <c r="E2360" s="128" t="str">
        <f t="shared" si="135"/>
        <v>#VALUE!</v>
      </c>
      <c r="F2360" s="128" t="str">
        <f t="shared" si="136"/>
        <v>#VALUE!</v>
      </c>
      <c r="G2360" s="128" t="str">
        <f t="shared" si="137"/>
        <v>#VALUE!</v>
      </c>
      <c r="H2360" s="128" t="str">
        <f t="shared" si="138"/>
        <v>#VALUE!</v>
      </c>
      <c r="I2360" s="128" t="str">
        <f t="shared" si="139"/>
        <v>#VALUE!</v>
      </c>
      <c r="J2360" s="128" t="str">
        <f t="shared" si="140"/>
        <v>#VALUE!</v>
      </c>
      <c r="K2360" s="128" t="str">
        <f t="shared" si="141"/>
        <v>#VALUE!</v>
      </c>
      <c r="L2360" s="128" t="str">
        <f t="shared" si="142"/>
        <v>#VALUE!</v>
      </c>
      <c r="M2360" s="134" t="str">
        <f t="shared" si="143"/>
        <v>OPI RX</v>
      </c>
      <c r="N2360" s="128" t="str">
        <f t="shared" si="144"/>
        <v>#VALUE!</v>
      </c>
      <c r="O2360" s="128" t="str">
        <f t="shared" si="145"/>
        <v>#VALUE!</v>
      </c>
      <c r="P2360" s="135" t="str">
        <f t="shared" si="12"/>
        <v>OPIOIDS</v>
      </c>
      <c r="Q2360" s="2" t="b">
        <v>0</v>
      </c>
      <c r="R2360" s="4" t="str">
        <f t="shared" si="54"/>
        <v>LOW</v>
      </c>
      <c r="S2360" s="3">
        <v>44523.0</v>
      </c>
      <c r="T2360" s="136">
        <f t="shared" si="123"/>
        <v>44551</v>
      </c>
      <c r="U2360" s="4" t="str">
        <f t="shared" si="15"/>
        <v> </v>
      </c>
      <c r="V2360" s="4" t="str">
        <f t="shared" si="16"/>
        <v> </v>
      </c>
      <c r="W2360" s="123"/>
      <c r="X2360" s="123"/>
      <c r="Y2360" s="123"/>
      <c r="Z2360" s="123"/>
      <c r="AA2360" s="123"/>
      <c r="AB2360" s="123"/>
      <c r="AC2360" s="123"/>
      <c r="AD2360" s="123"/>
      <c r="AE2360" s="123"/>
    </row>
    <row r="2361">
      <c r="A2361" s="151">
        <v>17274.0</v>
      </c>
      <c r="B2361" s="131" t="s">
        <v>6571</v>
      </c>
      <c r="C2361" s="141" t="b">
        <v>1</v>
      </c>
      <c r="D2361" s="133">
        <v>44551.0</v>
      </c>
      <c r="E2361" s="128" t="str">
        <f t="shared" si="135"/>
        <v>#VALUE!</v>
      </c>
      <c r="F2361" s="134" t="str">
        <f t="shared" si="136"/>
        <v>OPI RX</v>
      </c>
      <c r="G2361" s="128" t="str">
        <f t="shared" si="137"/>
        <v>#VALUE!</v>
      </c>
      <c r="H2361" s="128" t="str">
        <f t="shared" si="138"/>
        <v>#VALUE!</v>
      </c>
      <c r="I2361" s="128" t="str">
        <f t="shared" si="139"/>
        <v>#VALUE!</v>
      </c>
      <c r="J2361" s="128" t="str">
        <f t="shared" si="140"/>
        <v>#VALUE!</v>
      </c>
      <c r="K2361" s="128" t="str">
        <f t="shared" si="141"/>
        <v>#VALUE!</v>
      </c>
      <c r="L2361" s="128" t="str">
        <f t="shared" si="142"/>
        <v>#VALUE!</v>
      </c>
      <c r="M2361" s="128" t="str">
        <f t="shared" si="143"/>
        <v>#VALUE!</v>
      </c>
      <c r="N2361" s="128" t="str">
        <f t="shared" si="144"/>
        <v>#VALUE!</v>
      </c>
      <c r="O2361" s="128" t="str">
        <f t="shared" si="145"/>
        <v>#VALUE!</v>
      </c>
      <c r="P2361" s="135" t="str">
        <f t="shared" si="12"/>
        <v>OPIOIDS</v>
      </c>
      <c r="Q2361" s="2" t="b">
        <v>0</v>
      </c>
      <c r="R2361" s="4" t="str">
        <f t="shared" si="54"/>
        <v>LOW</v>
      </c>
      <c r="S2361" s="3">
        <v>44515.0</v>
      </c>
      <c r="T2361" s="136">
        <f t="shared" si="123"/>
        <v>44551</v>
      </c>
      <c r="U2361" s="4" t="str">
        <f t="shared" si="15"/>
        <v> </v>
      </c>
      <c r="V2361" s="4" t="str">
        <f t="shared" si="16"/>
        <v> </v>
      </c>
      <c r="W2361" s="123"/>
      <c r="X2361" s="123"/>
      <c r="Y2361" s="123"/>
      <c r="Z2361" s="123"/>
      <c r="AA2361" s="123"/>
      <c r="AB2361" s="123"/>
      <c r="AC2361" s="123"/>
      <c r="AD2361" s="123"/>
      <c r="AE2361" s="123"/>
    </row>
    <row r="2362">
      <c r="A2362" s="151">
        <v>17275.0</v>
      </c>
      <c r="B2362" s="131" t="s">
        <v>6461</v>
      </c>
      <c r="C2362" s="141" t="b">
        <v>1</v>
      </c>
      <c r="D2362" s="133">
        <v>44564.0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tr">
        <f t="shared" si="12"/>
        <v>NO RX</v>
      </c>
      <c r="Q2362" s="2" t="b">
        <v>0</v>
      </c>
      <c r="R2362" s="4" t="str">
        <f t="shared" si="54"/>
        <v>LOW</v>
      </c>
      <c r="S2362" s="3">
        <v>44529.0</v>
      </c>
      <c r="T2362" s="136">
        <f t="shared" si="123"/>
        <v>44564</v>
      </c>
      <c r="U2362" s="4" t="str">
        <f t="shared" si="15"/>
        <v> </v>
      </c>
      <c r="V2362" s="4" t="str">
        <f t="shared" si="16"/>
        <v> </v>
      </c>
      <c r="W2362" s="123"/>
      <c r="X2362" s="123"/>
      <c r="Y2362" s="123"/>
      <c r="Z2362" s="123"/>
      <c r="AA2362" s="123"/>
      <c r="AB2362" s="123"/>
      <c r="AC2362" s="123"/>
      <c r="AD2362" s="123"/>
      <c r="AE2362" s="123"/>
    </row>
    <row r="2363">
      <c r="A2363" s="151">
        <v>17276.0</v>
      </c>
      <c r="B2363" s="131" t="s">
        <v>6982</v>
      </c>
      <c r="C2363" s="141" t="b">
        <v>1</v>
      </c>
      <c r="D2363" s="133">
        <v>44551.0</v>
      </c>
      <c r="E2363" s="128" t="str">
        <f t="shared" ref="E2363:E2365" si="146">IF(SEARCH($E$1,$B2363)&gt;=1,"OPI RX","NO RX")</f>
        <v>#VALUE!</v>
      </c>
      <c r="F2363" s="128" t="str">
        <f t="shared" ref="F2363:F2365" si="147">IF(SEARCH($F$1,$B2363)&gt;=1,"OPI RX","NO RX")</f>
        <v>#VALUE!</v>
      </c>
      <c r="G2363" s="128" t="str">
        <f t="shared" ref="G2363:G2365" si="148">IF(SEARCH($G$1,$B2363)&gt;=1,"OPI RX","NO RX")</f>
        <v>#VALUE!</v>
      </c>
      <c r="H2363" s="128" t="str">
        <f t="shared" ref="H2363:H2365" si="149">IF(SEARCH($H$1,$B2363)&gt;=1,"OPI RX","NO RX")</f>
        <v>#VALUE!</v>
      </c>
      <c r="I2363" s="128" t="str">
        <f t="shared" ref="I2363:I2365" si="150">IF(SEARCH($I$1,$B2363)&gt;=1,"OPI RX","NO RX")</f>
        <v>#VALUE!</v>
      </c>
      <c r="J2363" s="128" t="str">
        <f t="shared" ref="J2363:J2365" si="151">IF(SEARCH($J$1,$B2363)&gt;=1,"OPI RX","NO RX")</f>
        <v>#VALUE!</v>
      </c>
      <c r="K2363" s="128" t="str">
        <f t="shared" ref="K2363:K2365" si="152">IF(SEARCH($K$1,$B2363)&gt;=1,"OPI RX","NO RX")</f>
        <v>#VALUE!</v>
      </c>
      <c r="L2363" s="128" t="str">
        <f t="shared" ref="L2363:L2365" si="153">IF(SEARCH($L$1,$B2363)&gt;=1,"OPI RX","NO RX")</f>
        <v>#VALUE!</v>
      </c>
      <c r="M2363" s="128" t="str">
        <f t="shared" ref="M2363:M2365" si="154">IF(SEARCH($M$1,$B2363)&gt;=1,"OPI RX","NO RX")</f>
        <v>#VALUE!</v>
      </c>
      <c r="N2363" s="128" t="str">
        <f t="shared" ref="N2363:N2365" si="155">IF(SEARCH($N$1,$B2363)&gt;=1,"OPI RX","NO RX")</f>
        <v>#VALUE!</v>
      </c>
      <c r="O2363" s="128" t="str">
        <f t="shared" ref="O2363:O2365" si="156">IF(SEARCH($O$1,$B2363)&gt;=1,"OPI RX","NO RX")</f>
        <v>#VALUE!</v>
      </c>
      <c r="P2363" s="4" t="str">
        <f t="shared" si="12"/>
        <v>NO RX</v>
      </c>
      <c r="Q2363" s="2" t="b">
        <v>0</v>
      </c>
      <c r="R2363" s="4" t="str">
        <f t="shared" si="54"/>
        <v>LOW</v>
      </c>
      <c r="S2363" s="3">
        <v>44523.0</v>
      </c>
      <c r="T2363" s="136">
        <f t="shared" si="123"/>
        <v>44551</v>
      </c>
      <c r="U2363" s="4" t="str">
        <f t="shared" si="15"/>
        <v> </v>
      </c>
      <c r="V2363" s="4" t="str">
        <f t="shared" si="16"/>
        <v> </v>
      </c>
      <c r="W2363" s="123"/>
      <c r="X2363" s="123"/>
      <c r="Y2363" s="123"/>
      <c r="Z2363" s="123"/>
      <c r="AA2363" s="123"/>
      <c r="AB2363" s="123"/>
      <c r="AC2363" s="123"/>
      <c r="AD2363" s="123"/>
      <c r="AE2363" s="123"/>
    </row>
    <row r="2364">
      <c r="A2364" s="151">
        <v>17280.0</v>
      </c>
      <c r="B2364" s="131" t="s">
        <v>7057</v>
      </c>
      <c r="C2364" s="141" t="b">
        <v>1</v>
      </c>
      <c r="D2364" s="133">
        <v>44551.0</v>
      </c>
      <c r="E2364" s="128" t="str">
        <f t="shared" si="146"/>
        <v>#VALUE!</v>
      </c>
      <c r="F2364" s="128" t="str">
        <f t="shared" si="147"/>
        <v>#VALUE!</v>
      </c>
      <c r="G2364" s="128" t="str">
        <f t="shared" si="148"/>
        <v>#VALUE!</v>
      </c>
      <c r="H2364" s="128" t="str">
        <f t="shared" si="149"/>
        <v>#VALUE!</v>
      </c>
      <c r="I2364" s="128" t="str">
        <f t="shared" si="150"/>
        <v>#VALUE!</v>
      </c>
      <c r="J2364" s="128" t="str">
        <f t="shared" si="151"/>
        <v>#VALUE!</v>
      </c>
      <c r="K2364" s="128" t="str">
        <f t="shared" si="152"/>
        <v>#VALUE!</v>
      </c>
      <c r="L2364" s="128" t="str">
        <f t="shared" si="153"/>
        <v>#VALUE!</v>
      </c>
      <c r="M2364" s="128" t="str">
        <f t="shared" si="154"/>
        <v>#VALUE!</v>
      </c>
      <c r="N2364" s="128" t="str">
        <f t="shared" si="155"/>
        <v>#VALUE!</v>
      </c>
      <c r="O2364" s="128" t="str">
        <f t="shared" si="156"/>
        <v>#VALUE!</v>
      </c>
      <c r="P2364" s="4" t="str">
        <f t="shared" si="12"/>
        <v>NO RX</v>
      </c>
      <c r="Q2364" s="2" t="b">
        <v>0</v>
      </c>
      <c r="R2364" s="4" t="str">
        <f t="shared" si="54"/>
        <v>LOW</v>
      </c>
      <c r="S2364" s="3">
        <v>44524.0</v>
      </c>
      <c r="T2364" s="136">
        <f t="shared" si="123"/>
        <v>44551</v>
      </c>
      <c r="U2364" s="4" t="str">
        <f t="shared" si="15"/>
        <v> </v>
      </c>
      <c r="V2364" s="4" t="str">
        <f t="shared" si="16"/>
        <v> </v>
      </c>
      <c r="W2364" s="123"/>
      <c r="X2364" s="123"/>
      <c r="Y2364" s="123"/>
      <c r="Z2364" s="123"/>
      <c r="AA2364" s="123"/>
      <c r="AB2364" s="123"/>
      <c r="AC2364" s="123"/>
      <c r="AD2364" s="123"/>
      <c r="AE2364" s="123"/>
    </row>
    <row r="2365">
      <c r="A2365" s="151">
        <v>17283.0</v>
      </c>
      <c r="B2365" s="131" t="s">
        <v>6461</v>
      </c>
      <c r="C2365" s="141" t="b">
        <v>1</v>
      </c>
      <c r="D2365" s="133">
        <v>44515.0</v>
      </c>
      <c r="E2365" s="128" t="str">
        <f t="shared" si="146"/>
        <v>#VALUE!</v>
      </c>
      <c r="F2365" s="128" t="str">
        <f t="shared" si="147"/>
        <v>#VALUE!</v>
      </c>
      <c r="G2365" s="128" t="str">
        <f t="shared" si="148"/>
        <v>#VALUE!</v>
      </c>
      <c r="H2365" s="128" t="str">
        <f t="shared" si="149"/>
        <v>#VALUE!</v>
      </c>
      <c r="I2365" s="128" t="str">
        <f t="shared" si="150"/>
        <v>#VALUE!</v>
      </c>
      <c r="J2365" s="128" t="str">
        <f t="shared" si="151"/>
        <v>#VALUE!</v>
      </c>
      <c r="K2365" s="128" t="str">
        <f t="shared" si="152"/>
        <v>#VALUE!</v>
      </c>
      <c r="L2365" s="128" t="str">
        <f t="shared" si="153"/>
        <v>#VALUE!</v>
      </c>
      <c r="M2365" s="128" t="str">
        <f t="shared" si="154"/>
        <v>#VALUE!</v>
      </c>
      <c r="N2365" s="128" t="str">
        <f t="shared" si="155"/>
        <v>#VALUE!</v>
      </c>
      <c r="O2365" s="128" t="str">
        <f t="shared" si="156"/>
        <v>#VALUE!</v>
      </c>
      <c r="P2365" s="4" t="str">
        <f t="shared" si="12"/>
        <v>NO RX</v>
      </c>
      <c r="Q2365" s="2" t="b">
        <v>0</v>
      </c>
      <c r="R2365" s="4" t="str">
        <f t="shared" si="54"/>
        <v>LOW</v>
      </c>
      <c r="S2365" s="3">
        <v>44490.0</v>
      </c>
      <c r="T2365" s="136">
        <f t="shared" si="123"/>
        <v>44515</v>
      </c>
      <c r="U2365" s="4" t="str">
        <f t="shared" si="15"/>
        <v> </v>
      </c>
      <c r="V2365" s="4" t="str">
        <f t="shared" si="16"/>
        <v> </v>
      </c>
      <c r="W2365" s="123"/>
      <c r="X2365" s="123"/>
      <c r="Y2365" s="123"/>
      <c r="Z2365" s="123"/>
      <c r="AA2365" s="123"/>
      <c r="AB2365" s="123"/>
      <c r="AC2365" s="123"/>
      <c r="AD2365" s="123"/>
      <c r="AE2365" s="123"/>
    </row>
    <row r="2366">
      <c r="A2366" s="151">
        <v>17290.0</v>
      </c>
      <c r="B2366" s="131" t="s">
        <v>6461</v>
      </c>
      <c r="C2366" s="141" t="b">
        <v>1</v>
      </c>
      <c r="D2366" s="133">
        <v>44564.0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tr">
        <f t="shared" si="12"/>
        <v>NO RX</v>
      </c>
      <c r="Q2366" s="2" t="b">
        <v>0</v>
      </c>
      <c r="R2366" s="4" t="str">
        <f t="shared" si="54"/>
        <v>LOW</v>
      </c>
      <c r="S2366" s="3">
        <v>44529.0</v>
      </c>
      <c r="T2366" s="136">
        <f t="shared" si="123"/>
        <v>44564</v>
      </c>
      <c r="U2366" s="4" t="str">
        <f t="shared" si="15"/>
        <v> </v>
      </c>
      <c r="V2366" s="4" t="str">
        <f t="shared" si="16"/>
        <v> </v>
      </c>
      <c r="W2366" s="123"/>
      <c r="X2366" s="123"/>
      <c r="Y2366" s="123"/>
      <c r="Z2366" s="123"/>
      <c r="AA2366" s="123"/>
      <c r="AB2366" s="123"/>
      <c r="AC2366" s="123"/>
      <c r="AD2366" s="123"/>
      <c r="AE2366" s="123"/>
    </row>
    <row r="2367">
      <c r="A2367" s="151">
        <v>17292.0</v>
      </c>
      <c r="B2367" s="131" t="s">
        <v>6461</v>
      </c>
      <c r="C2367" s="141" t="b">
        <v>1</v>
      </c>
      <c r="D2367" s="133">
        <v>44533.0</v>
      </c>
      <c r="E2367" s="128" t="str">
        <f>IF(SEARCH($E$1,$B2367)&gt;=1,"OPI RX","NO RX")</f>
        <v>#VALUE!</v>
      </c>
      <c r="F2367" s="128" t="str">
        <f>IF(SEARCH($F$1,$B2367)&gt;=1,"OPI RX","NO RX")</f>
        <v>#VALUE!</v>
      </c>
      <c r="G2367" s="128" t="str">
        <f>IF(SEARCH($G$1,$B2367)&gt;=1,"OPI RX","NO RX")</f>
        <v>#VALUE!</v>
      </c>
      <c r="H2367" s="128" t="str">
        <f>IF(SEARCH($H$1,$B2367)&gt;=1,"OPI RX","NO RX")</f>
        <v>#VALUE!</v>
      </c>
      <c r="I2367" s="128" t="str">
        <f>IF(SEARCH($I$1,$B2367)&gt;=1,"OPI RX","NO RX")</f>
        <v>#VALUE!</v>
      </c>
      <c r="J2367" s="128" t="str">
        <f>IF(SEARCH($J$1,$B2367)&gt;=1,"OPI RX","NO RX")</f>
        <v>#VALUE!</v>
      </c>
      <c r="K2367" s="128" t="str">
        <f>IF(SEARCH($K$1,$B2367)&gt;=1,"OPI RX","NO RX")</f>
        <v>#VALUE!</v>
      </c>
      <c r="L2367" s="128" t="str">
        <f>IF(SEARCH($L$1,$B2367)&gt;=1,"OPI RX","NO RX")</f>
        <v>#VALUE!</v>
      </c>
      <c r="M2367" s="128" t="str">
        <f>IF(SEARCH($M$1,$B2367)&gt;=1,"OPI RX","NO RX")</f>
        <v>#VALUE!</v>
      </c>
      <c r="N2367" s="128" t="str">
        <f>IF(SEARCH($N$1,$B2367)&gt;=1,"OPI RX","NO RX")</f>
        <v>#VALUE!</v>
      </c>
      <c r="O2367" s="128" t="str">
        <f>IF(SEARCH($O$1,$B2367)&gt;=1,"OPI RX","NO RX")</f>
        <v>#VALUE!</v>
      </c>
      <c r="P2367" s="4" t="str">
        <f t="shared" si="12"/>
        <v>NO RX</v>
      </c>
      <c r="Q2367" s="2" t="b">
        <v>1</v>
      </c>
      <c r="R2367" s="135" t="str">
        <f t="shared" si="54"/>
        <v>HIGH</v>
      </c>
      <c r="S2367" s="3">
        <v>44505.0</v>
      </c>
      <c r="T2367" s="136">
        <f t="shared" si="123"/>
        <v>44533</v>
      </c>
      <c r="U2367" s="4" t="str">
        <f t="shared" si="15"/>
        <v> </v>
      </c>
      <c r="V2367" s="4" t="str">
        <f t="shared" si="16"/>
        <v> </v>
      </c>
      <c r="W2367" s="123"/>
      <c r="X2367" s="123"/>
      <c r="Y2367" s="123"/>
      <c r="Z2367" s="123"/>
      <c r="AA2367" s="123"/>
      <c r="AB2367" s="123"/>
      <c r="AC2367" s="123"/>
      <c r="AD2367" s="123"/>
      <c r="AE2367" s="123"/>
    </row>
    <row r="2368">
      <c r="A2368" s="151">
        <v>17297.0</v>
      </c>
      <c r="B2368" s="131" t="s">
        <v>6483</v>
      </c>
      <c r="C2368" s="141" t="b">
        <v>1</v>
      </c>
      <c r="D2368" s="133">
        <v>44564.0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tr">
        <f t="shared" si="12"/>
        <v>NO RX</v>
      </c>
      <c r="Q2368" s="2" t="b">
        <v>0</v>
      </c>
      <c r="R2368" s="4" t="str">
        <f t="shared" si="54"/>
        <v>LOW</v>
      </c>
      <c r="S2368" s="3">
        <v>44529.0</v>
      </c>
      <c r="T2368" s="136">
        <f t="shared" si="123"/>
        <v>44564</v>
      </c>
      <c r="U2368" s="4" t="str">
        <f t="shared" si="15"/>
        <v> </v>
      </c>
      <c r="V2368" s="4" t="str">
        <f t="shared" si="16"/>
        <v> </v>
      </c>
      <c r="W2368" s="123"/>
      <c r="X2368" s="123"/>
      <c r="Y2368" s="123"/>
      <c r="Z2368" s="123"/>
      <c r="AA2368" s="123"/>
      <c r="AB2368" s="123"/>
      <c r="AC2368" s="123"/>
      <c r="AD2368" s="123"/>
      <c r="AE2368" s="123"/>
    </row>
    <row r="2369">
      <c r="A2369" s="151">
        <v>17300.0</v>
      </c>
      <c r="B2369" s="131" t="s">
        <v>6613</v>
      </c>
      <c r="C2369" s="141" t="b">
        <v>1</v>
      </c>
      <c r="D2369" s="133">
        <v>44530.0</v>
      </c>
      <c r="E2369" s="128" t="str">
        <f>IF(SEARCH($E$1,$B2369)&gt;=1,"OPI RX","NO RX")</f>
        <v>#VALUE!</v>
      </c>
      <c r="F2369" s="128" t="str">
        <f>IF(SEARCH($F$1,$B2369)&gt;=1,"OPI RX","NO RX")</f>
        <v>#VALUE!</v>
      </c>
      <c r="G2369" s="128" t="str">
        <f>IF(SEARCH($G$1,$B2369)&gt;=1,"OPI RX","NO RX")</f>
        <v>#VALUE!</v>
      </c>
      <c r="H2369" s="128" t="str">
        <f>IF(SEARCH($H$1,$B2369)&gt;=1,"OPI RX","NO RX")</f>
        <v>#VALUE!</v>
      </c>
      <c r="I2369" s="128" t="str">
        <f>IF(SEARCH($I$1,$B2369)&gt;=1,"OPI RX","NO RX")</f>
        <v>#VALUE!</v>
      </c>
      <c r="J2369" s="128" t="str">
        <f>IF(SEARCH($J$1,$B2369)&gt;=1,"OPI RX","NO RX")</f>
        <v>#VALUE!</v>
      </c>
      <c r="K2369" s="128" t="str">
        <f>IF(SEARCH($K$1,$B2369)&gt;=1,"OPI RX","NO RX")</f>
        <v>#VALUE!</v>
      </c>
      <c r="L2369" s="128" t="str">
        <f>IF(SEARCH($L$1,$B2369)&gt;=1,"OPI RX","NO RX")</f>
        <v>#VALUE!</v>
      </c>
      <c r="M2369" s="128" t="str">
        <f>IF(SEARCH($M$1,$B2369)&gt;=1,"OPI RX","NO RX")</f>
        <v>#VALUE!</v>
      </c>
      <c r="N2369" s="128" t="str">
        <f>IF(SEARCH($N$1,$B2369)&gt;=1,"OPI RX","NO RX")</f>
        <v>#VALUE!</v>
      </c>
      <c r="O2369" s="128" t="str">
        <f>IF(SEARCH($O$1,$B2369)&gt;=1,"OPI RX","NO RX")</f>
        <v>#VALUE!</v>
      </c>
      <c r="P2369" s="4" t="str">
        <f t="shared" si="12"/>
        <v>NO RX</v>
      </c>
      <c r="Q2369" s="2" t="b">
        <v>0</v>
      </c>
      <c r="R2369" s="4" t="str">
        <f t="shared" si="54"/>
        <v>LOW</v>
      </c>
      <c r="S2369" s="3">
        <v>44497.0</v>
      </c>
      <c r="T2369" s="136">
        <f t="shared" si="123"/>
        <v>44530</v>
      </c>
      <c r="U2369" s="4" t="str">
        <f t="shared" si="15"/>
        <v> </v>
      </c>
      <c r="V2369" s="4" t="str">
        <f t="shared" si="16"/>
        <v> </v>
      </c>
      <c r="W2369" s="123"/>
      <c r="X2369" s="123"/>
      <c r="Y2369" s="123"/>
      <c r="Z2369" s="123"/>
      <c r="AA2369" s="123"/>
      <c r="AB2369" s="123"/>
      <c r="AC2369" s="123"/>
      <c r="AD2369" s="123"/>
      <c r="AE2369" s="123"/>
    </row>
    <row r="2370">
      <c r="A2370" s="151">
        <v>17306.0</v>
      </c>
      <c r="B2370" s="131" t="s">
        <v>6461</v>
      </c>
      <c r="C2370" s="141" t="b">
        <v>1</v>
      </c>
      <c r="D2370" s="133">
        <v>44564.0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tr">
        <f t="shared" si="12"/>
        <v>NO RX</v>
      </c>
      <c r="Q2370" s="2" t="b">
        <v>1</v>
      </c>
      <c r="R2370" s="135" t="str">
        <f t="shared" si="54"/>
        <v>HIGH</v>
      </c>
      <c r="S2370" s="3">
        <v>44529.0</v>
      </c>
      <c r="T2370" s="136">
        <f t="shared" si="123"/>
        <v>44564</v>
      </c>
      <c r="U2370" s="4" t="str">
        <f t="shared" si="15"/>
        <v> </v>
      </c>
      <c r="V2370" s="4" t="str">
        <f t="shared" si="16"/>
        <v> </v>
      </c>
      <c r="W2370" s="123"/>
      <c r="X2370" s="123"/>
      <c r="Y2370" s="123"/>
      <c r="Z2370" s="123"/>
      <c r="AA2370" s="123"/>
      <c r="AB2370" s="123"/>
      <c r="AC2370" s="123"/>
      <c r="AD2370" s="123"/>
      <c r="AE2370" s="123"/>
    </row>
    <row r="2371">
      <c r="A2371" s="151">
        <v>17310.0</v>
      </c>
      <c r="B2371" s="131" t="s">
        <v>6646</v>
      </c>
      <c r="C2371" s="141" t="b">
        <v>1</v>
      </c>
      <c r="D2371" s="133">
        <v>44530.0</v>
      </c>
      <c r="E2371" s="128" t="str">
        <f>IF(SEARCH($E$1,$B2371)&gt;=1,"OPI RX","NO RX")</f>
        <v>#VALUE!</v>
      </c>
      <c r="F2371" s="128" t="str">
        <f>IF(SEARCH($F$1,$B2371)&gt;=1,"OPI RX","NO RX")</f>
        <v>#VALUE!</v>
      </c>
      <c r="G2371" s="128" t="str">
        <f>IF(SEARCH($G$1,$B2371)&gt;=1,"OPI RX","NO RX")</f>
        <v>#VALUE!</v>
      </c>
      <c r="H2371" s="128" t="str">
        <f>IF(SEARCH($H$1,$B2371)&gt;=1,"OPI RX","NO RX")</f>
        <v>#VALUE!</v>
      </c>
      <c r="I2371" s="128" t="str">
        <f>IF(SEARCH($I$1,$B2371)&gt;=1,"OPI RX","NO RX")</f>
        <v>#VALUE!</v>
      </c>
      <c r="J2371" s="128" t="str">
        <f>IF(SEARCH($J$1,$B2371)&gt;=1,"OPI RX","NO RX")</f>
        <v>#VALUE!</v>
      </c>
      <c r="K2371" s="128" t="str">
        <f>IF(SEARCH($K$1,$B2371)&gt;=1,"OPI RX","NO RX")</f>
        <v>#VALUE!</v>
      </c>
      <c r="L2371" s="128" t="str">
        <f>IF(SEARCH($L$1,$B2371)&gt;=1,"OPI RX","NO RX")</f>
        <v>#VALUE!</v>
      </c>
      <c r="M2371" s="128" t="str">
        <f>IF(SEARCH($M$1,$B2371)&gt;=1,"OPI RX","NO RX")</f>
        <v>#VALUE!</v>
      </c>
      <c r="N2371" s="128" t="str">
        <f>IF(SEARCH($N$1,$B2371)&gt;=1,"OPI RX","NO RX")</f>
        <v>#VALUE!</v>
      </c>
      <c r="O2371" s="128" t="str">
        <f>IF(SEARCH($O$1,$B2371)&gt;=1,"OPI RX","NO RX")</f>
        <v>#VALUE!</v>
      </c>
      <c r="P2371" s="4" t="str">
        <f t="shared" si="12"/>
        <v>NO RX</v>
      </c>
      <c r="Q2371" s="2" t="b">
        <v>0</v>
      </c>
      <c r="R2371" s="4" t="str">
        <f t="shared" si="54"/>
        <v>LOW</v>
      </c>
      <c r="S2371" s="3">
        <v>44497.0</v>
      </c>
      <c r="T2371" s="136">
        <f t="shared" si="123"/>
        <v>44530</v>
      </c>
      <c r="U2371" s="4" t="str">
        <f t="shared" si="15"/>
        <v> </v>
      </c>
      <c r="V2371" s="4" t="str">
        <f t="shared" si="16"/>
        <v> </v>
      </c>
      <c r="W2371" s="123"/>
      <c r="X2371" s="123"/>
      <c r="Y2371" s="123"/>
      <c r="Z2371" s="123"/>
      <c r="AA2371" s="123"/>
      <c r="AB2371" s="123"/>
      <c r="AC2371" s="123"/>
      <c r="AD2371" s="123"/>
      <c r="AE2371" s="123"/>
    </row>
    <row r="2372">
      <c r="A2372" s="151">
        <v>17312.0</v>
      </c>
      <c r="B2372" s="131" t="s">
        <v>6512</v>
      </c>
      <c r="C2372" s="141" t="b">
        <v>1</v>
      </c>
      <c r="D2372" s="133">
        <v>44564.0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tr">
        <f t="shared" si="12"/>
        <v>NO RX</v>
      </c>
      <c r="Q2372" s="2" t="b">
        <v>0</v>
      </c>
      <c r="R2372" s="4" t="str">
        <f t="shared" si="54"/>
        <v>LOW</v>
      </c>
      <c r="S2372" s="3">
        <v>44529.0</v>
      </c>
      <c r="T2372" s="136">
        <f t="shared" si="123"/>
        <v>44564</v>
      </c>
      <c r="U2372" s="4" t="str">
        <f t="shared" si="15"/>
        <v> </v>
      </c>
      <c r="V2372" s="4" t="str">
        <f t="shared" si="16"/>
        <v> </v>
      </c>
      <c r="W2372" s="123"/>
      <c r="X2372" s="123"/>
      <c r="Y2372" s="123"/>
      <c r="Z2372" s="123"/>
      <c r="AA2372" s="123"/>
      <c r="AB2372" s="123"/>
      <c r="AC2372" s="123"/>
      <c r="AD2372" s="123"/>
      <c r="AE2372" s="123"/>
    </row>
    <row r="2373">
      <c r="A2373" s="151">
        <v>17316.0</v>
      </c>
      <c r="B2373" s="131" t="s">
        <v>6512</v>
      </c>
      <c r="C2373" s="141" t="b">
        <v>1</v>
      </c>
      <c r="D2373" s="133">
        <v>44564.0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tr">
        <f t="shared" si="12"/>
        <v>NO RX</v>
      </c>
      <c r="Q2373" s="2" t="b">
        <v>0</v>
      </c>
      <c r="R2373" s="4" t="str">
        <f t="shared" si="54"/>
        <v>LOW</v>
      </c>
      <c r="S2373" s="3">
        <v>44529.0</v>
      </c>
      <c r="T2373" s="136">
        <f t="shared" si="123"/>
        <v>44564</v>
      </c>
      <c r="U2373" s="4" t="str">
        <f t="shared" si="15"/>
        <v> </v>
      </c>
      <c r="V2373" s="4" t="str">
        <f t="shared" si="16"/>
        <v> </v>
      </c>
      <c r="W2373" s="123"/>
      <c r="X2373" s="123"/>
      <c r="Y2373" s="123"/>
      <c r="Z2373" s="123"/>
      <c r="AA2373" s="123"/>
      <c r="AB2373" s="123"/>
      <c r="AC2373" s="123"/>
      <c r="AD2373" s="123"/>
      <c r="AE2373" s="123"/>
    </row>
    <row r="2374">
      <c r="A2374" s="151">
        <v>17318.0</v>
      </c>
      <c r="B2374" s="131" t="s">
        <v>6512</v>
      </c>
      <c r="C2374" s="141" t="b">
        <v>1</v>
      </c>
      <c r="D2374" s="133">
        <v>44564.0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tr">
        <f t="shared" si="12"/>
        <v>NO RX</v>
      </c>
      <c r="Q2374" s="2" t="b">
        <v>1</v>
      </c>
      <c r="R2374" s="135" t="str">
        <f t="shared" si="54"/>
        <v>HIGH</v>
      </c>
      <c r="S2374" s="3">
        <v>44529.0</v>
      </c>
      <c r="T2374" s="136">
        <f t="shared" si="123"/>
        <v>44564</v>
      </c>
      <c r="U2374" s="4" t="str">
        <f t="shared" si="15"/>
        <v> </v>
      </c>
      <c r="V2374" s="4" t="str">
        <f t="shared" si="16"/>
        <v> </v>
      </c>
      <c r="W2374" s="123"/>
      <c r="X2374" s="123"/>
      <c r="Y2374" s="123"/>
      <c r="Z2374" s="123"/>
      <c r="AA2374" s="123"/>
      <c r="AB2374" s="123"/>
      <c r="AC2374" s="123"/>
      <c r="AD2374" s="123"/>
      <c r="AE2374" s="123"/>
    </row>
    <row r="2375">
      <c r="A2375" s="151">
        <v>17320.0</v>
      </c>
      <c r="B2375" s="131" t="s">
        <v>6461</v>
      </c>
      <c r="C2375" s="141" t="b">
        <v>1</v>
      </c>
      <c r="D2375" s="133">
        <v>44551.0</v>
      </c>
      <c r="E2375" s="128" t="str">
        <f>IF(SEARCH($E$1,$B2375)&gt;=1,"OPI RX","NO RX")</f>
        <v>#VALUE!</v>
      </c>
      <c r="F2375" s="128" t="str">
        <f>IF(SEARCH($F$1,$B2375)&gt;=1,"OPI RX","NO RX")</f>
        <v>#VALUE!</v>
      </c>
      <c r="G2375" s="128" t="str">
        <f>IF(SEARCH($G$1,$B2375)&gt;=1,"OPI RX","NO RX")</f>
        <v>#VALUE!</v>
      </c>
      <c r="H2375" s="128" t="str">
        <f>IF(SEARCH($H$1,$B2375)&gt;=1,"OPI RX","NO RX")</f>
        <v>#VALUE!</v>
      </c>
      <c r="I2375" s="128" t="str">
        <f>IF(SEARCH($I$1,$B2375)&gt;=1,"OPI RX","NO RX")</f>
        <v>#VALUE!</v>
      </c>
      <c r="J2375" s="128" t="str">
        <f>IF(SEARCH($J$1,$B2375)&gt;=1,"OPI RX","NO RX")</f>
        <v>#VALUE!</v>
      </c>
      <c r="K2375" s="128" t="str">
        <f>IF(SEARCH($K$1,$B2375)&gt;=1,"OPI RX","NO RX")</f>
        <v>#VALUE!</v>
      </c>
      <c r="L2375" s="128" t="str">
        <f>IF(SEARCH($L$1,$B2375)&gt;=1,"OPI RX","NO RX")</f>
        <v>#VALUE!</v>
      </c>
      <c r="M2375" s="128" t="str">
        <f>IF(SEARCH($M$1,$B2375)&gt;=1,"OPI RX","NO RX")</f>
        <v>#VALUE!</v>
      </c>
      <c r="N2375" s="128" t="str">
        <f>IF(SEARCH($N$1,$B2375)&gt;=1,"OPI RX","NO RX")</f>
        <v>#VALUE!</v>
      </c>
      <c r="O2375" s="128" t="str">
        <f>IF(SEARCH($O$1,$B2375)&gt;=1,"OPI RX","NO RX")</f>
        <v>#VALUE!</v>
      </c>
      <c r="P2375" s="4" t="str">
        <f t="shared" si="12"/>
        <v>NO RX</v>
      </c>
      <c r="Q2375" s="2" t="b">
        <v>1</v>
      </c>
      <c r="R2375" s="135" t="str">
        <f t="shared" si="54"/>
        <v>HIGH</v>
      </c>
      <c r="S2375" s="3">
        <v>44515.0</v>
      </c>
      <c r="T2375" s="136">
        <f t="shared" si="123"/>
        <v>44551</v>
      </c>
      <c r="U2375" s="4" t="str">
        <f t="shared" si="15"/>
        <v> </v>
      </c>
      <c r="V2375" s="4" t="str">
        <f t="shared" si="16"/>
        <v> </v>
      </c>
      <c r="W2375" s="123"/>
      <c r="X2375" s="123"/>
      <c r="Y2375" s="123"/>
      <c r="Z2375" s="123"/>
      <c r="AA2375" s="123"/>
      <c r="AB2375" s="123"/>
      <c r="AC2375" s="123"/>
      <c r="AD2375" s="123"/>
      <c r="AE2375" s="123"/>
    </row>
    <row r="2376">
      <c r="A2376" s="151">
        <v>17321.0</v>
      </c>
      <c r="B2376" s="131" t="s">
        <v>6653</v>
      </c>
      <c r="C2376" s="141" t="b">
        <v>1</v>
      </c>
      <c r="D2376" s="133">
        <v>44564.0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tr">
        <f t="shared" si="12"/>
        <v>NO RX</v>
      </c>
      <c r="Q2376" s="2" t="b">
        <v>0</v>
      </c>
      <c r="R2376" s="4" t="str">
        <f t="shared" si="54"/>
        <v>LOW</v>
      </c>
      <c r="S2376" s="3">
        <v>44529.0</v>
      </c>
      <c r="T2376" s="136">
        <f t="shared" si="123"/>
        <v>44564</v>
      </c>
      <c r="U2376" s="4" t="str">
        <f t="shared" si="15"/>
        <v> </v>
      </c>
      <c r="V2376" s="4" t="str">
        <f t="shared" si="16"/>
        <v> </v>
      </c>
      <c r="W2376" s="123"/>
      <c r="X2376" s="123"/>
      <c r="Y2376" s="123"/>
      <c r="Z2376" s="123"/>
      <c r="AA2376" s="123"/>
      <c r="AB2376" s="123"/>
      <c r="AC2376" s="123"/>
      <c r="AD2376" s="123"/>
      <c r="AE2376" s="123"/>
    </row>
    <row r="2377">
      <c r="A2377" s="151">
        <v>17323.0</v>
      </c>
      <c r="B2377" s="131" t="s">
        <v>6461</v>
      </c>
      <c r="C2377" s="141" t="b">
        <v>1</v>
      </c>
      <c r="D2377" s="133">
        <v>44564.0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tr">
        <f t="shared" si="12"/>
        <v>NO RX</v>
      </c>
      <c r="Q2377" s="2" t="b">
        <v>0</v>
      </c>
      <c r="R2377" s="4" t="str">
        <f t="shared" si="54"/>
        <v>LOW</v>
      </c>
      <c r="S2377" s="3">
        <v>44529.0</v>
      </c>
      <c r="T2377" s="136">
        <f t="shared" si="123"/>
        <v>44564</v>
      </c>
      <c r="U2377" s="4" t="str">
        <f t="shared" si="15"/>
        <v> </v>
      </c>
      <c r="V2377" s="4" t="str">
        <f t="shared" si="16"/>
        <v> </v>
      </c>
      <c r="W2377" s="123"/>
      <c r="X2377" s="123"/>
      <c r="Y2377" s="123"/>
      <c r="Z2377" s="123"/>
      <c r="AA2377" s="123"/>
      <c r="AB2377" s="123"/>
      <c r="AC2377" s="123"/>
      <c r="AD2377" s="123"/>
      <c r="AE2377" s="123"/>
    </row>
    <row r="2378">
      <c r="A2378" s="151">
        <v>17324.0</v>
      </c>
      <c r="B2378" s="131" t="s">
        <v>6884</v>
      </c>
      <c r="C2378" s="141" t="b">
        <v>1</v>
      </c>
      <c r="D2378" s="133">
        <v>44537.0</v>
      </c>
      <c r="E2378" s="128" t="str">
        <f>IF(SEARCH($E$1,$B2378)&gt;=1,"OPI RX","NO RX")</f>
        <v>#VALUE!</v>
      </c>
      <c r="F2378" s="128" t="str">
        <f>IF(SEARCH($F$1,$B2378)&gt;=1,"OPI RX","NO RX")</f>
        <v>#VALUE!</v>
      </c>
      <c r="G2378" s="128" t="str">
        <f>IF(SEARCH($G$1,$B2378)&gt;=1,"OPI RX","NO RX")</f>
        <v>#VALUE!</v>
      </c>
      <c r="H2378" s="128" t="str">
        <f>IF(SEARCH($H$1,$B2378)&gt;=1,"OPI RX","NO RX")</f>
        <v>#VALUE!</v>
      </c>
      <c r="I2378" s="128" t="str">
        <f>IF(SEARCH($I$1,$B2378)&gt;=1,"OPI RX","NO RX")</f>
        <v>#VALUE!</v>
      </c>
      <c r="J2378" s="128" t="str">
        <f>IF(SEARCH($J$1,$B2378)&gt;=1,"OPI RX","NO RX")</f>
        <v>#VALUE!</v>
      </c>
      <c r="K2378" s="128" t="str">
        <f>IF(SEARCH($K$1,$B2378)&gt;=1,"OPI RX","NO RX")</f>
        <v>#VALUE!</v>
      </c>
      <c r="L2378" s="128" t="str">
        <f>IF(SEARCH($L$1,$B2378)&gt;=1,"OPI RX","NO RX")</f>
        <v>#VALUE!</v>
      </c>
      <c r="M2378" s="128" t="str">
        <f>IF(SEARCH($M$1,$B2378)&gt;=1,"OPI RX","NO RX")</f>
        <v>#VALUE!</v>
      </c>
      <c r="N2378" s="128" t="str">
        <f>IF(SEARCH($N$1,$B2378)&gt;=1,"OPI RX","NO RX")</f>
        <v>#VALUE!</v>
      </c>
      <c r="O2378" s="128" t="str">
        <f>IF(SEARCH($O$1,$B2378)&gt;=1,"OPI RX","NO RX")</f>
        <v>#VALUE!</v>
      </c>
      <c r="P2378" s="4" t="str">
        <f t="shared" si="12"/>
        <v>NO RX</v>
      </c>
      <c r="Q2378" s="2" t="b">
        <v>0</v>
      </c>
      <c r="R2378" s="4" t="str">
        <f t="shared" si="54"/>
        <v>LOW</v>
      </c>
      <c r="S2378" s="3">
        <v>44509.0</v>
      </c>
      <c r="T2378" s="136">
        <f t="shared" si="123"/>
        <v>44537</v>
      </c>
      <c r="U2378" s="4" t="str">
        <f t="shared" si="15"/>
        <v> </v>
      </c>
      <c r="V2378" s="4" t="str">
        <f t="shared" si="16"/>
        <v> </v>
      </c>
      <c r="W2378" s="123"/>
      <c r="X2378" s="123"/>
      <c r="Y2378" s="123"/>
      <c r="Z2378" s="123"/>
      <c r="AA2378" s="123"/>
      <c r="AB2378" s="123"/>
      <c r="AC2378" s="123"/>
      <c r="AD2378" s="123"/>
      <c r="AE2378" s="123"/>
    </row>
    <row r="2379">
      <c r="A2379" s="151">
        <v>17326.0</v>
      </c>
      <c r="B2379" s="131" t="s">
        <v>6461</v>
      </c>
      <c r="C2379" s="141" t="b">
        <v>1</v>
      </c>
      <c r="D2379" s="133">
        <v>44564.0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tr">
        <f t="shared" si="12"/>
        <v>NO RX</v>
      </c>
      <c r="Q2379" s="2" t="b">
        <v>0</v>
      </c>
      <c r="R2379" s="4" t="str">
        <f t="shared" si="54"/>
        <v>LOW</v>
      </c>
      <c r="S2379" s="3">
        <v>44529.0</v>
      </c>
      <c r="T2379" s="136">
        <f t="shared" si="123"/>
        <v>44564</v>
      </c>
      <c r="U2379" s="4" t="str">
        <f t="shared" si="15"/>
        <v> </v>
      </c>
      <c r="V2379" s="4" t="str">
        <f t="shared" si="16"/>
        <v> </v>
      </c>
      <c r="W2379" s="123"/>
      <c r="X2379" s="123"/>
      <c r="Y2379" s="123"/>
      <c r="Z2379" s="123"/>
      <c r="AA2379" s="123"/>
      <c r="AB2379" s="123"/>
      <c r="AC2379" s="123"/>
      <c r="AD2379" s="123"/>
      <c r="AE2379" s="123"/>
    </row>
    <row r="2380">
      <c r="A2380" s="151">
        <v>17330.0</v>
      </c>
      <c r="B2380" s="131" t="s">
        <v>6461</v>
      </c>
      <c r="C2380" s="141" t="b">
        <v>1</v>
      </c>
      <c r="D2380" s="133">
        <v>44529.0</v>
      </c>
      <c r="E2380" s="128" t="str">
        <f t="shared" ref="E2380:E2385" si="157">IF(SEARCH($E$1,$B2380)&gt;=1,"OPI RX","NO RX")</f>
        <v>#VALUE!</v>
      </c>
      <c r="F2380" s="128" t="str">
        <f t="shared" ref="F2380:F2385" si="158">IF(SEARCH($F$1,$B2380)&gt;=1,"OPI RX","NO RX")</f>
        <v>#VALUE!</v>
      </c>
      <c r="G2380" s="128" t="str">
        <f t="shared" ref="G2380:G2385" si="159">IF(SEARCH($G$1,$B2380)&gt;=1,"OPI RX","NO RX")</f>
        <v>#VALUE!</v>
      </c>
      <c r="H2380" s="128" t="str">
        <f t="shared" ref="H2380:H2385" si="160">IF(SEARCH($H$1,$B2380)&gt;=1,"OPI RX","NO RX")</f>
        <v>#VALUE!</v>
      </c>
      <c r="I2380" s="128" t="str">
        <f t="shared" ref="I2380:I2385" si="161">IF(SEARCH($I$1,$B2380)&gt;=1,"OPI RX","NO RX")</f>
        <v>#VALUE!</v>
      </c>
      <c r="J2380" s="128" t="str">
        <f t="shared" ref="J2380:J2385" si="162">IF(SEARCH($J$1,$B2380)&gt;=1,"OPI RX","NO RX")</f>
        <v>#VALUE!</v>
      </c>
      <c r="K2380" s="128" t="str">
        <f t="shared" ref="K2380:K2385" si="163">IF(SEARCH($K$1,$B2380)&gt;=1,"OPI RX","NO RX")</f>
        <v>#VALUE!</v>
      </c>
      <c r="L2380" s="128" t="str">
        <f t="shared" ref="L2380:L2385" si="164">IF(SEARCH($L$1,$B2380)&gt;=1,"OPI RX","NO RX")</f>
        <v>#VALUE!</v>
      </c>
      <c r="M2380" s="128" t="str">
        <f t="shared" ref="M2380:M2385" si="165">IF(SEARCH($M$1,$B2380)&gt;=1,"OPI RX","NO RX")</f>
        <v>#VALUE!</v>
      </c>
      <c r="N2380" s="128" t="str">
        <f t="shared" ref="N2380:N2385" si="166">IF(SEARCH($N$1,$B2380)&gt;=1,"OPI RX","NO RX")</f>
        <v>#VALUE!</v>
      </c>
      <c r="O2380" s="128" t="str">
        <f t="shared" ref="O2380:O2385" si="167">IF(SEARCH($O$1,$B2380)&gt;=1,"OPI RX","NO RX")</f>
        <v>#VALUE!</v>
      </c>
      <c r="P2380" s="4" t="str">
        <f t="shared" si="12"/>
        <v>NO RX</v>
      </c>
      <c r="Q2380" s="2" t="b">
        <v>1</v>
      </c>
      <c r="R2380" s="135" t="str">
        <f t="shared" si="54"/>
        <v>HIGH</v>
      </c>
      <c r="S2380" s="3">
        <v>44495.0</v>
      </c>
      <c r="T2380" s="136">
        <f t="shared" si="123"/>
        <v>44529</v>
      </c>
      <c r="U2380" s="4" t="str">
        <f t="shared" si="15"/>
        <v> </v>
      </c>
      <c r="V2380" s="4" t="str">
        <f t="shared" si="16"/>
        <v> </v>
      </c>
      <c r="W2380" s="123"/>
      <c r="X2380" s="123"/>
      <c r="Y2380" s="123"/>
      <c r="Z2380" s="123"/>
      <c r="AA2380" s="123"/>
      <c r="AB2380" s="123"/>
      <c r="AC2380" s="123"/>
      <c r="AD2380" s="123"/>
      <c r="AE2380" s="123"/>
    </row>
    <row r="2381">
      <c r="A2381" s="151">
        <v>17333.0</v>
      </c>
      <c r="B2381" s="131" t="s">
        <v>6483</v>
      </c>
      <c r="C2381" s="141" t="b">
        <v>1</v>
      </c>
      <c r="D2381" s="133">
        <v>44529.0</v>
      </c>
      <c r="E2381" s="128" t="str">
        <f t="shared" si="157"/>
        <v>#VALUE!</v>
      </c>
      <c r="F2381" s="128" t="str">
        <f t="shared" si="158"/>
        <v>#VALUE!</v>
      </c>
      <c r="G2381" s="128" t="str">
        <f t="shared" si="159"/>
        <v>#VALUE!</v>
      </c>
      <c r="H2381" s="128" t="str">
        <f t="shared" si="160"/>
        <v>#VALUE!</v>
      </c>
      <c r="I2381" s="128" t="str">
        <f t="shared" si="161"/>
        <v>#VALUE!</v>
      </c>
      <c r="J2381" s="128" t="str">
        <f t="shared" si="162"/>
        <v>#VALUE!</v>
      </c>
      <c r="K2381" s="128" t="str">
        <f t="shared" si="163"/>
        <v>#VALUE!</v>
      </c>
      <c r="L2381" s="128" t="str">
        <f t="shared" si="164"/>
        <v>#VALUE!</v>
      </c>
      <c r="M2381" s="128" t="str">
        <f t="shared" si="165"/>
        <v>#VALUE!</v>
      </c>
      <c r="N2381" s="128" t="str">
        <f t="shared" si="166"/>
        <v>#VALUE!</v>
      </c>
      <c r="O2381" s="128" t="str">
        <f t="shared" si="167"/>
        <v>#VALUE!</v>
      </c>
      <c r="P2381" s="4" t="str">
        <f t="shared" si="12"/>
        <v>NO RX</v>
      </c>
      <c r="Q2381" s="2" t="b">
        <v>0</v>
      </c>
      <c r="R2381" s="4" t="str">
        <f t="shared" si="54"/>
        <v>LOW</v>
      </c>
      <c r="S2381" s="3">
        <v>44495.0</v>
      </c>
      <c r="T2381" s="136">
        <f t="shared" si="123"/>
        <v>44529</v>
      </c>
      <c r="U2381" s="4" t="str">
        <f t="shared" si="15"/>
        <v> </v>
      </c>
      <c r="V2381" s="4" t="str">
        <f t="shared" si="16"/>
        <v> </v>
      </c>
      <c r="W2381" s="123"/>
      <c r="X2381" s="123"/>
      <c r="Y2381" s="123"/>
      <c r="Z2381" s="123"/>
      <c r="AA2381" s="123"/>
      <c r="AB2381" s="123"/>
      <c r="AC2381" s="123"/>
      <c r="AD2381" s="123"/>
      <c r="AE2381" s="123"/>
    </row>
    <row r="2382">
      <c r="A2382" s="151">
        <v>17339.0</v>
      </c>
      <c r="B2382" s="131" t="s">
        <v>6572</v>
      </c>
      <c r="C2382" s="141" t="b">
        <v>1</v>
      </c>
      <c r="D2382" s="133">
        <v>44530.0</v>
      </c>
      <c r="E2382" s="128" t="str">
        <f t="shared" si="157"/>
        <v>#VALUE!</v>
      </c>
      <c r="F2382" s="128" t="str">
        <f t="shared" si="158"/>
        <v>#VALUE!</v>
      </c>
      <c r="G2382" s="128" t="str">
        <f t="shared" si="159"/>
        <v>#VALUE!</v>
      </c>
      <c r="H2382" s="128" t="str">
        <f t="shared" si="160"/>
        <v>#VALUE!</v>
      </c>
      <c r="I2382" s="128" t="str">
        <f t="shared" si="161"/>
        <v>#VALUE!</v>
      </c>
      <c r="J2382" s="128" t="str">
        <f t="shared" si="162"/>
        <v>#VALUE!</v>
      </c>
      <c r="K2382" s="128" t="str">
        <f t="shared" si="163"/>
        <v>#VALUE!</v>
      </c>
      <c r="L2382" s="128" t="str">
        <f t="shared" si="164"/>
        <v>#VALUE!</v>
      </c>
      <c r="M2382" s="128" t="str">
        <f t="shared" si="165"/>
        <v>#VALUE!</v>
      </c>
      <c r="N2382" s="128" t="str">
        <f t="shared" si="166"/>
        <v>#VALUE!</v>
      </c>
      <c r="O2382" s="128" t="str">
        <f t="shared" si="167"/>
        <v>#VALUE!</v>
      </c>
      <c r="P2382" s="4" t="str">
        <f t="shared" si="12"/>
        <v>NO RX</v>
      </c>
      <c r="Q2382" s="2" t="b">
        <v>0</v>
      </c>
      <c r="R2382" s="4" t="str">
        <f t="shared" si="54"/>
        <v>LOW</v>
      </c>
      <c r="S2382" s="3">
        <v>44497.0</v>
      </c>
      <c r="T2382" s="136">
        <f t="shared" si="123"/>
        <v>44530</v>
      </c>
      <c r="U2382" s="4" t="str">
        <f t="shared" si="15"/>
        <v> </v>
      </c>
      <c r="V2382" s="4" t="str">
        <f t="shared" si="16"/>
        <v> </v>
      </c>
      <c r="W2382" s="123"/>
      <c r="X2382" s="123"/>
      <c r="Y2382" s="123"/>
      <c r="Z2382" s="123"/>
      <c r="AA2382" s="123"/>
      <c r="AB2382" s="123"/>
      <c r="AC2382" s="123"/>
      <c r="AD2382" s="123"/>
      <c r="AE2382" s="123"/>
    </row>
    <row r="2383">
      <c r="A2383" s="151">
        <v>17340.0</v>
      </c>
      <c r="B2383" s="131" t="s">
        <v>7085</v>
      </c>
      <c r="C2383" s="141" t="b">
        <v>1</v>
      </c>
      <c r="D2383" s="133">
        <v>44551.0</v>
      </c>
      <c r="E2383" s="134" t="str">
        <f t="shared" si="157"/>
        <v>OPI RX</v>
      </c>
      <c r="F2383" s="128" t="str">
        <f t="shared" si="158"/>
        <v>#VALUE!</v>
      </c>
      <c r="G2383" s="128" t="str">
        <f t="shared" si="159"/>
        <v>#VALUE!</v>
      </c>
      <c r="H2383" s="128" t="str">
        <f t="shared" si="160"/>
        <v>#VALUE!</v>
      </c>
      <c r="I2383" s="128" t="str">
        <f t="shared" si="161"/>
        <v>#VALUE!</v>
      </c>
      <c r="J2383" s="128" t="str">
        <f t="shared" si="162"/>
        <v>#VALUE!</v>
      </c>
      <c r="K2383" s="128" t="str">
        <f t="shared" si="163"/>
        <v>#VALUE!</v>
      </c>
      <c r="L2383" s="128" t="str">
        <f t="shared" si="164"/>
        <v>#VALUE!</v>
      </c>
      <c r="M2383" s="128" t="str">
        <f t="shared" si="165"/>
        <v>#VALUE!</v>
      </c>
      <c r="N2383" s="128" t="str">
        <f t="shared" si="166"/>
        <v>#VALUE!</v>
      </c>
      <c r="O2383" s="128" t="str">
        <f t="shared" si="167"/>
        <v>#VALUE!</v>
      </c>
      <c r="P2383" s="135" t="str">
        <f t="shared" si="12"/>
        <v>OPIOIDS</v>
      </c>
      <c r="Q2383" s="2" t="b">
        <v>0</v>
      </c>
      <c r="R2383" s="4" t="str">
        <f t="shared" si="54"/>
        <v>LOW</v>
      </c>
      <c r="S2383" s="3">
        <v>44523.0</v>
      </c>
      <c r="T2383" s="136">
        <f t="shared" si="123"/>
        <v>44551</v>
      </c>
      <c r="U2383" s="4" t="str">
        <f t="shared" si="15"/>
        <v> </v>
      </c>
      <c r="V2383" s="4" t="str">
        <f t="shared" si="16"/>
        <v> </v>
      </c>
      <c r="W2383" s="123"/>
      <c r="X2383" s="123"/>
      <c r="Y2383" s="123"/>
      <c r="Z2383" s="123"/>
      <c r="AA2383" s="123"/>
      <c r="AB2383" s="123"/>
      <c r="AC2383" s="123"/>
      <c r="AD2383" s="123"/>
      <c r="AE2383" s="123"/>
    </row>
    <row r="2384">
      <c r="A2384" s="151">
        <v>17343.0</v>
      </c>
      <c r="B2384" s="131" t="s">
        <v>7053</v>
      </c>
      <c r="C2384" s="141" t="b">
        <v>1</v>
      </c>
      <c r="D2384" s="133">
        <v>44537.0</v>
      </c>
      <c r="E2384" s="128" t="str">
        <f t="shared" si="157"/>
        <v>#VALUE!</v>
      </c>
      <c r="F2384" s="128" t="str">
        <f t="shared" si="158"/>
        <v>#VALUE!</v>
      </c>
      <c r="G2384" s="134" t="str">
        <f t="shared" si="159"/>
        <v>OPI RX</v>
      </c>
      <c r="H2384" s="128" t="str">
        <f t="shared" si="160"/>
        <v>#VALUE!</v>
      </c>
      <c r="I2384" s="128" t="str">
        <f t="shared" si="161"/>
        <v>#VALUE!</v>
      </c>
      <c r="J2384" s="128" t="str">
        <f t="shared" si="162"/>
        <v>#VALUE!</v>
      </c>
      <c r="K2384" s="128" t="str">
        <f t="shared" si="163"/>
        <v>#VALUE!</v>
      </c>
      <c r="L2384" s="128" t="str">
        <f t="shared" si="164"/>
        <v>#VALUE!</v>
      </c>
      <c r="M2384" s="128" t="str">
        <f t="shared" si="165"/>
        <v>#VALUE!</v>
      </c>
      <c r="N2384" s="128" t="str">
        <f t="shared" si="166"/>
        <v>#VALUE!</v>
      </c>
      <c r="O2384" s="128" t="str">
        <f t="shared" si="167"/>
        <v>#VALUE!</v>
      </c>
      <c r="P2384" s="135" t="str">
        <f t="shared" si="12"/>
        <v>OPIOIDS</v>
      </c>
      <c r="Q2384" s="2" t="b">
        <v>0</v>
      </c>
      <c r="R2384" s="4" t="str">
        <f t="shared" si="54"/>
        <v>LOW</v>
      </c>
      <c r="S2384" s="3">
        <v>44508.0</v>
      </c>
      <c r="T2384" s="136">
        <f t="shared" si="123"/>
        <v>44537</v>
      </c>
      <c r="U2384" s="4" t="str">
        <f t="shared" si="15"/>
        <v> </v>
      </c>
      <c r="V2384" s="4" t="str">
        <f t="shared" si="16"/>
        <v> </v>
      </c>
      <c r="W2384" s="123"/>
      <c r="X2384" s="123"/>
      <c r="Y2384" s="123"/>
      <c r="Z2384" s="123"/>
      <c r="AA2384" s="123"/>
      <c r="AB2384" s="123"/>
      <c r="AC2384" s="123"/>
      <c r="AD2384" s="123"/>
      <c r="AE2384" s="123"/>
    </row>
    <row r="2385">
      <c r="A2385" s="151">
        <v>17344.0</v>
      </c>
      <c r="B2385" s="131" t="s">
        <v>6486</v>
      </c>
      <c r="C2385" s="141" t="b">
        <v>1</v>
      </c>
      <c r="D2385" s="133">
        <v>44530.0</v>
      </c>
      <c r="E2385" s="128" t="str">
        <f t="shared" si="157"/>
        <v>#VALUE!</v>
      </c>
      <c r="F2385" s="128" t="str">
        <f t="shared" si="158"/>
        <v>#VALUE!</v>
      </c>
      <c r="G2385" s="128" t="str">
        <f t="shared" si="159"/>
        <v>#VALUE!</v>
      </c>
      <c r="H2385" s="128" t="str">
        <f t="shared" si="160"/>
        <v>#VALUE!</v>
      </c>
      <c r="I2385" s="128" t="str">
        <f t="shared" si="161"/>
        <v>#VALUE!</v>
      </c>
      <c r="J2385" s="128" t="str">
        <f t="shared" si="162"/>
        <v>#VALUE!</v>
      </c>
      <c r="K2385" s="128" t="str">
        <f t="shared" si="163"/>
        <v>#VALUE!</v>
      </c>
      <c r="L2385" s="128" t="str">
        <f t="shared" si="164"/>
        <v>#VALUE!</v>
      </c>
      <c r="M2385" s="134" t="str">
        <f t="shared" si="165"/>
        <v>OPI RX</v>
      </c>
      <c r="N2385" s="128" t="str">
        <f t="shared" si="166"/>
        <v>#VALUE!</v>
      </c>
      <c r="O2385" s="128" t="str">
        <f t="shared" si="167"/>
        <v>#VALUE!</v>
      </c>
      <c r="P2385" s="135" t="str">
        <f t="shared" si="12"/>
        <v>OPIOIDS</v>
      </c>
      <c r="Q2385" s="2" t="b">
        <v>0</v>
      </c>
      <c r="R2385" s="4" t="str">
        <f t="shared" si="54"/>
        <v>LOW</v>
      </c>
      <c r="S2385" s="3">
        <v>44497.0</v>
      </c>
      <c r="T2385" s="136">
        <f t="shared" si="123"/>
        <v>44530</v>
      </c>
      <c r="U2385" s="4" t="str">
        <f t="shared" si="15"/>
        <v> </v>
      </c>
      <c r="V2385" s="4" t="str">
        <f t="shared" si="16"/>
        <v> </v>
      </c>
      <c r="W2385" s="123"/>
      <c r="X2385" s="123"/>
      <c r="Y2385" s="123"/>
      <c r="Z2385" s="123"/>
      <c r="AA2385" s="123"/>
      <c r="AB2385" s="123"/>
      <c r="AC2385" s="123"/>
      <c r="AD2385" s="123"/>
      <c r="AE2385" s="123"/>
    </row>
    <row r="2386">
      <c r="A2386" s="151">
        <v>17347.0</v>
      </c>
      <c r="B2386" s="55" t="s">
        <v>7083</v>
      </c>
      <c r="C2386" s="55" t="b">
        <v>1</v>
      </c>
      <c r="D2386" s="146">
        <v>44577.0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tr">
        <f t="shared" si="12"/>
        <v>NO RX</v>
      </c>
      <c r="Q2386" s="2" t="b">
        <v>0</v>
      </c>
      <c r="R2386" s="4" t="str">
        <f t="shared" si="54"/>
        <v>LOW</v>
      </c>
      <c r="S2386" s="3"/>
      <c r="T2386" s="136"/>
      <c r="U2386" s="4" t="str">
        <f t="shared" si="15"/>
        <v>DUE COMM</v>
      </c>
      <c r="V2386" s="4" t="str">
        <f t="shared" si="16"/>
        <v> </v>
      </c>
      <c r="W2386" s="123"/>
      <c r="X2386" s="123"/>
      <c r="Y2386" s="123"/>
      <c r="Z2386" s="123"/>
      <c r="AA2386" s="123"/>
      <c r="AB2386" s="123"/>
      <c r="AC2386" s="123"/>
      <c r="AD2386" s="123"/>
      <c r="AE2386" s="123"/>
    </row>
    <row r="2387">
      <c r="A2387" s="151">
        <v>17351.0</v>
      </c>
      <c r="B2387" s="131" t="s">
        <v>6465</v>
      </c>
      <c r="C2387" s="141" t="b">
        <v>1</v>
      </c>
      <c r="D2387" s="133">
        <v>44533.0</v>
      </c>
      <c r="E2387" s="134" t="str">
        <f t="shared" ref="E2387:E2390" si="168">IF(SEARCH($E$1,$B2387)&gt;=1,"OPI RX","NO RX")</f>
        <v>OPI RX</v>
      </c>
      <c r="F2387" s="128" t="str">
        <f t="shared" ref="F2387:F2390" si="169">IF(SEARCH($F$1,$B2387)&gt;=1,"OPI RX","NO RX")</f>
        <v>#VALUE!</v>
      </c>
      <c r="G2387" s="128" t="str">
        <f t="shared" ref="G2387:G2390" si="170">IF(SEARCH($G$1,$B2387)&gt;=1,"OPI RX","NO RX")</f>
        <v>#VALUE!</v>
      </c>
      <c r="H2387" s="128" t="str">
        <f t="shared" ref="H2387:H2390" si="171">IF(SEARCH($H$1,$B2387)&gt;=1,"OPI RX","NO RX")</f>
        <v>#VALUE!</v>
      </c>
      <c r="I2387" s="128" t="str">
        <f t="shared" ref="I2387:I2390" si="172">IF(SEARCH($I$1,$B2387)&gt;=1,"OPI RX","NO RX")</f>
        <v>#VALUE!</v>
      </c>
      <c r="J2387" s="128" t="str">
        <f t="shared" ref="J2387:J2390" si="173">IF(SEARCH($J$1,$B2387)&gt;=1,"OPI RX","NO RX")</f>
        <v>#VALUE!</v>
      </c>
      <c r="K2387" s="128" t="str">
        <f t="shared" ref="K2387:K2390" si="174">IF(SEARCH($K$1,$B2387)&gt;=1,"OPI RX","NO RX")</f>
        <v>#VALUE!</v>
      </c>
      <c r="L2387" s="128" t="str">
        <f t="shared" ref="L2387:L2390" si="175">IF(SEARCH($L$1,$B2387)&gt;=1,"OPI RX","NO RX")</f>
        <v>#VALUE!</v>
      </c>
      <c r="M2387" s="128" t="str">
        <f t="shared" ref="M2387:M2390" si="176">IF(SEARCH($M$1,$B2387)&gt;=1,"OPI RX","NO RX")</f>
        <v>#VALUE!</v>
      </c>
      <c r="N2387" s="128" t="str">
        <f t="shared" ref="N2387:N2390" si="177">IF(SEARCH($N$1,$B2387)&gt;=1,"OPI RX","NO RX")</f>
        <v>#VALUE!</v>
      </c>
      <c r="O2387" s="128" t="str">
        <f t="shared" ref="O2387:O2390" si="178">IF(SEARCH($O$1,$B2387)&gt;=1,"OPI RX","NO RX")</f>
        <v>#VALUE!</v>
      </c>
      <c r="P2387" s="135" t="str">
        <f t="shared" si="12"/>
        <v>OPIOIDS</v>
      </c>
      <c r="Q2387" s="2" t="b">
        <v>0</v>
      </c>
      <c r="R2387" s="4" t="str">
        <f t="shared" si="54"/>
        <v>LOW</v>
      </c>
      <c r="S2387" s="3">
        <v>44505.0</v>
      </c>
      <c r="T2387" s="136">
        <f t="shared" ref="T2387:T2390" si="179">D2387</f>
        <v>44533</v>
      </c>
      <c r="U2387" s="4" t="str">
        <f t="shared" si="15"/>
        <v> </v>
      </c>
      <c r="V2387" s="4" t="str">
        <f t="shared" si="16"/>
        <v> </v>
      </c>
      <c r="W2387" s="123"/>
      <c r="X2387" s="123"/>
      <c r="Y2387" s="123"/>
      <c r="Z2387" s="123"/>
      <c r="AA2387" s="123"/>
      <c r="AB2387" s="123"/>
      <c r="AC2387" s="123"/>
      <c r="AD2387" s="123"/>
      <c r="AE2387" s="123"/>
    </row>
    <row r="2388">
      <c r="A2388" s="151">
        <v>17356.0</v>
      </c>
      <c r="B2388" s="131" t="s">
        <v>6613</v>
      </c>
      <c r="C2388" s="141" t="b">
        <v>1</v>
      </c>
      <c r="D2388" s="133">
        <v>44531.0</v>
      </c>
      <c r="E2388" s="128" t="str">
        <f t="shared" si="168"/>
        <v>#VALUE!</v>
      </c>
      <c r="F2388" s="128" t="str">
        <f t="shared" si="169"/>
        <v>#VALUE!</v>
      </c>
      <c r="G2388" s="128" t="str">
        <f t="shared" si="170"/>
        <v>#VALUE!</v>
      </c>
      <c r="H2388" s="128" t="str">
        <f t="shared" si="171"/>
        <v>#VALUE!</v>
      </c>
      <c r="I2388" s="128" t="str">
        <f t="shared" si="172"/>
        <v>#VALUE!</v>
      </c>
      <c r="J2388" s="128" t="str">
        <f t="shared" si="173"/>
        <v>#VALUE!</v>
      </c>
      <c r="K2388" s="128" t="str">
        <f t="shared" si="174"/>
        <v>#VALUE!</v>
      </c>
      <c r="L2388" s="128" t="str">
        <f t="shared" si="175"/>
        <v>#VALUE!</v>
      </c>
      <c r="M2388" s="128" t="str">
        <f t="shared" si="176"/>
        <v>#VALUE!</v>
      </c>
      <c r="N2388" s="128" t="str">
        <f t="shared" si="177"/>
        <v>#VALUE!</v>
      </c>
      <c r="O2388" s="128" t="str">
        <f t="shared" si="178"/>
        <v>#VALUE!</v>
      </c>
      <c r="P2388" s="4" t="str">
        <f t="shared" si="12"/>
        <v>NO RX</v>
      </c>
      <c r="Q2388" s="2" t="b">
        <v>0</v>
      </c>
      <c r="R2388" s="4" t="str">
        <f t="shared" si="54"/>
        <v>LOW</v>
      </c>
      <c r="S2388" s="3">
        <v>44498.0</v>
      </c>
      <c r="T2388" s="136">
        <f t="shared" si="179"/>
        <v>44531</v>
      </c>
      <c r="U2388" s="4" t="str">
        <f t="shared" si="15"/>
        <v> </v>
      </c>
      <c r="V2388" s="4" t="str">
        <f t="shared" si="16"/>
        <v> </v>
      </c>
      <c r="W2388" s="123"/>
      <c r="X2388" s="123"/>
      <c r="Y2388" s="123"/>
      <c r="Z2388" s="123"/>
      <c r="AA2388" s="123"/>
      <c r="AB2388" s="123"/>
      <c r="AC2388" s="123"/>
      <c r="AD2388" s="123"/>
      <c r="AE2388" s="123"/>
    </row>
    <row r="2389">
      <c r="A2389" s="151">
        <v>17358.0</v>
      </c>
      <c r="B2389" s="131" t="s">
        <v>7117</v>
      </c>
      <c r="C2389" s="141" t="b">
        <v>1</v>
      </c>
      <c r="D2389" s="133">
        <v>44537.0</v>
      </c>
      <c r="E2389" s="128" t="str">
        <f t="shared" si="168"/>
        <v>#VALUE!</v>
      </c>
      <c r="F2389" s="128" t="str">
        <f t="shared" si="169"/>
        <v>#VALUE!</v>
      </c>
      <c r="G2389" s="128" t="str">
        <f t="shared" si="170"/>
        <v>#VALUE!</v>
      </c>
      <c r="H2389" s="128" t="str">
        <f t="shared" si="171"/>
        <v>#VALUE!</v>
      </c>
      <c r="I2389" s="128" t="str">
        <f t="shared" si="172"/>
        <v>#VALUE!</v>
      </c>
      <c r="J2389" s="128" t="str">
        <f t="shared" si="173"/>
        <v>#VALUE!</v>
      </c>
      <c r="K2389" s="128" t="str">
        <f t="shared" si="174"/>
        <v>#VALUE!</v>
      </c>
      <c r="L2389" s="128" t="str">
        <f t="shared" si="175"/>
        <v>#VALUE!</v>
      </c>
      <c r="M2389" s="128" t="str">
        <f t="shared" si="176"/>
        <v>#VALUE!</v>
      </c>
      <c r="N2389" s="128" t="str">
        <f t="shared" si="177"/>
        <v>#VALUE!</v>
      </c>
      <c r="O2389" s="128" t="str">
        <f t="shared" si="178"/>
        <v>#VALUE!</v>
      </c>
      <c r="P2389" s="4" t="str">
        <f t="shared" si="12"/>
        <v>NO RX</v>
      </c>
      <c r="Q2389" s="2" t="b">
        <v>0</v>
      </c>
      <c r="R2389" s="4" t="str">
        <f t="shared" si="54"/>
        <v>LOW</v>
      </c>
      <c r="S2389" s="3">
        <v>44510.0</v>
      </c>
      <c r="T2389" s="136">
        <f t="shared" si="179"/>
        <v>44537</v>
      </c>
      <c r="U2389" s="4" t="str">
        <f t="shared" si="15"/>
        <v> </v>
      </c>
      <c r="V2389" s="4" t="str">
        <f t="shared" si="16"/>
        <v> </v>
      </c>
      <c r="W2389" s="123"/>
      <c r="X2389" s="123"/>
      <c r="Y2389" s="123"/>
      <c r="Z2389" s="123"/>
      <c r="AA2389" s="123"/>
      <c r="AB2389" s="123"/>
      <c r="AC2389" s="123"/>
      <c r="AD2389" s="123"/>
      <c r="AE2389" s="123"/>
    </row>
    <row r="2390">
      <c r="A2390" s="151">
        <v>17360.0</v>
      </c>
      <c r="B2390" s="131" t="s">
        <v>6461</v>
      </c>
      <c r="C2390" s="141" t="b">
        <v>1</v>
      </c>
      <c r="D2390" s="133">
        <v>44531.0</v>
      </c>
      <c r="E2390" s="128" t="str">
        <f t="shared" si="168"/>
        <v>#VALUE!</v>
      </c>
      <c r="F2390" s="128" t="str">
        <f t="shared" si="169"/>
        <v>#VALUE!</v>
      </c>
      <c r="G2390" s="128" t="str">
        <f t="shared" si="170"/>
        <v>#VALUE!</v>
      </c>
      <c r="H2390" s="128" t="str">
        <f t="shared" si="171"/>
        <v>#VALUE!</v>
      </c>
      <c r="I2390" s="128" t="str">
        <f t="shared" si="172"/>
        <v>#VALUE!</v>
      </c>
      <c r="J2390" s="128" t="str">
        <f t="shared" si="173"/>
        <v>#VALUE!</v>
      </c>
      <c r="K2390" s="128" t="str">
        <f t="shared" si="174"/>
        <v>#VALUE!</v>
      </c>
      <c r="L2390" s="128" t="str">
        <f t="shared" si="175"/>
        <v>#VALUE!</v>
      </c>
      <c r="M2390" s="128" t="str">
        <f t="shared" si="176"/>
        <v>#VALUE!</v>
      </c>
      <c r="N2390" s="128" t="str">
        <f t="shared" si="177"/>
        <v>#VALUE!</v>
      </c>
      <c r="O2390" s="128" t="str">
        <f t="shared" si="178"/>
        <v>#VALUE!</v>
      </c>
      <c r="P2390" s="4" t="str">
        <f t="shared" si="12"/>
        <v>NO RX</v>
      </c>
      <c r="Q2390" s="2" t="b">
        <v>0</v>
      </c>
      <c r="R2390" s="4" t="str">
        <f t="shared" si="54"/>
        <v>LOW</v>
      </c>
      <c r="S2390" s="3">
        <v>44498.0</v>
      </c>
      <c r="T2390" s="136">
        <f t="shared" si="179"/>
        <v>44531</v>
      </c>
      <c r="U2390" s="4" t="str">
        <f t="shared" si="15"/>
        <v> </v>
      </c>
      <c r="V2390" s="4" t="str">
        <f t="shared" si="16"/>
        <v> </v>
      </c>
      <c r="W2390" s="123"/>
      <c r="X2390" s="123"/>
      <c r="Y2390" s="123"/>
      <c r="Z2390" s="123"/>
      <c r="AA2390" s="123"/>
      <c r="AB2390" s="123"/>
      <c r="AC2390" s="123"/>
      <c r="AD2390" s="123"/>
      <c r="AE2390" s="123"/>
    </row>
    <row r="2391">
      <c r="A2391" s="151">
        <v>17362.0</v>
      </c>
      <c r="B2391" s="55" t="s">
        <v>6461</v>
      </c>
      <c r="C2391" s="55" t="b">
        <v>1</v>
      </c>
      <c r="D2391" s="146">
        <v>44577.0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tr">
        <f t="shared" si="12"/>
        <v>NO RX</v>
      </c>
      <c r="Q2391" s="2" t="b">
        <v>0</v>
      </c>
      <c r="R2391" s="4" t="str">
        <f t="shared" si="54"/>
        <v>LOW</v>
      </c>
      <c r="S2391" s="3"/>
      <c r="T2391" s="136"/>
      <c r="U2391" s="4" t="str">
        <f t="shared" si="15"/>
        <v>DUE COMM</v>
      </c>
      <c r="V2391" s="4" t="str">
        <f t="shared" si="16"/>
        <v> </v>
      </c>
      <c r="W2391" s="123"/>
      <c r="X2391" s="123"/>
      <c r="Y2391" s="123"/>
      <c r="Z2391" s="123"/>
      <c r="AA2391" s="123"/>
      <c r="AB2391" s="123"/>
      <c r="AC2391" s="123"/>
      <c r="AD2391" s="123"/>
      <c r="AE2391" s="123"/>
    </row>
    <row r="2392">
      <c r="A2392" s="151">
        <v>17366.0</v>
      </c>
      <c r="B2392" s="131" t="s">
        <v>7124</v>
      </c>
      <c r="C2392" s="141" t="b">
        <v>1</v>
      </c>
      <c r="D2392" s="133">
        <v>44533.0</v>
      </c>
      <c r="E2392" s="134" t="str">
        <f>IF(SEARCH($E$1,$B2392)&gt;=1,"OPI RX","NO RX")</f>
        <v>OPI RX</v>
      </c>
      <c r="F2392" s="128" t="str">
        <f>IF(SEARCH($F$1,$B2392)&gt;=1,"OPI RX","NO RX")</f>
        <v>#VALUE!</v>
      </c>
      <c r="G2392" s="128" t="str">
        <f>IF(SEARCH($G$1,$B2392)&gt;=1,"OPI RX","NO RX")</f>
        <v>#VALUE!</v>
      </c>
      <c r="H2392" s="128" t="str">
        <f>IF(SEARCH($H$1,$B2392)&gt;=1,"OPI RX","NO RX")</f>
        <v>#VALUE!</v>
      </c>
      <c r="I2392" s="128" t="str">
        <f>IF(SEARCH($I$1,$B2392)&gt;=1,"OPI RX","NO RX")</f>
        <v>#VALUE!</v>
      </c>
      <c r="J2392" s="128" t="str">
        <f>IF(SEARCH($J$1,$B2392)&gt;=1,"OPI RX","NO RX")</f>
        <v>#VALUE!</v>
      </c>
      <c r="K2392" s="128" t="str">
        <f>IF(SEARCH($K$1,$B2392)&gt;=1,"OPI RX","NO RX")</f>
        <v>#VALUE!</v>
      </c>
      <c r="L2392" s="128" t="str">
        <f>IF(SEARCH($L$1,$B2392)&gt;=1,"OPI RX","NO RX")</f>
        <v>#VALUE!</v>
      </c>
      <c r="M2392" s="128" t="str">
        <f>IF(SEARCH($M$1,$B2392)&gt;=1,"OPI RX","NO RX")</f>
        <v>#VALUE!</v>
      </c>
      <c r="N2392" s="128" t="str">
        <f>IF(SEARCH($N$1,$B2392)&gt;=1,"OPI RX","NO RX")</f>
        <v>#VALUE!</v>
      </c>
      <c r="O2392" s="128" t="str">
        <f>IF(SEARCH($O$1,$B2392)&gt;=1,"OPI RX","NO RX")</f>
        <v>#VALUE!</v>
      </c>
      <c r="P2392" s="135" t="str">
        <f t="shared" si="12"/>
        <v>OPIOIDS</v>
      </c>
      <c r="Q2392" s="2" t="b">
        <v>1</v>
      </c>
      <c r="R2392" s="135" t="str">
        <f t="shared" si="54"/>
        <v>HIGH</v>
      </c>
      <c r="S2392" s="3">
        <v>44502.0</v>
      </c>
      <c r="T2392" s="136">
        <f>D2392</f>
        <v>44533</v>
      </c>
      <c r="U2392" s="4" t="str">
        <f t="shared" si="15"/>
        <v> </v>
      </c>
      <c r="V2392" s="4" t="str">
        <f t="shared" si="16"/>
        <v> </v>
      </c>
      <c r="W2392" s="123"/>
      <c r="X2392" s="123"/>
      <c r="Y2392" s="123"/>
      <c r="Z2392" s="123"/>
      <c r="AA2392" s="123"/>
      <c r="AB2392" s="123"/>
      <c r="AC2392" s="123"/>
      <c r="AD2392" s="123"/>
      <c r="AE2392" s="123"/>
    </row>
    <row r="2393">
      <c r="A2393" s="151">
        <v>17368.0</v>
      </c>
      <c r="B2393" s="55" t="s">
        <v>6477</v>
      </c>
      <c r="C2393" s="55" t="b">
        <v>1</v>
      </c>
      <c r="D2393" s="146">
        <v>44577.0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tr">
        <f t="shared" si="12"/>
        <v>NO RX</v>
      </c>
      <c r="Q2393" s="2" t="b">
        <v>0</v>
      </c>
      <c r="R2393" s="4" t="str">
        <f t="shared" si="54"/>
        <v>LOW</v>
      </c>
      <c r="S2393" s="3"/>
      <c r="T2393" s="136"/>
      <c r="U2393" s="4" t="str">
        <f t="shared" si="15"/>
        <v>DUE COMM</v>
      </c>
      <c r="V2393" s="4" t="str">
        <f t="shared" si="16"/>
        <v> </v>
      </c>
      <c r="W2393" s="123"/>
      <c r="X2393" s="123"/>
      <c r="Y2393" s="123"/>
      <c r="Z2393" s="123"/>
      <c r="AA2393" s="123"/>
      <c r="AB2393" s="123"/>
      <c r="AC2393" s="123"/>
      <c r="AD2393" s="123"/>
      <c r="AE2393" s="123"/>
    </row>
    <row r="2394">
      <c r="A2394" s="151">
        <v>17372.0</v>
      </c>
      <c r="B2394" s="55" t="s">
        <v>6488</v>
      </c>
      <c r="C2394" s="55" t="b">
        <v>1</v>
      </c>
      <c r="D2394" s="146">
        <v>44577.0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tr">
        <f t="shared" si="12"/>
        <v>NO RX</v>
      </c>
      <c r="Q2394" s="2" t="b">
        <v>0</v>
      </c>
      <c r="R2394" s="4" t="str">
        <f t="shared" si="54"/>
        <v>LOW</v>
      </c>
      <c r="S2394" s="3"/>
      <c r="T2394" s="136"/>
      <c r="U2394" s="4" t="str">
        <f t="shared" si="15"/>
        <v>DUE COMM</v>
      </c>
      <c r="V2394" s="4" t="str">
        <f t="shared" si="16"/>
        <v> </v>
      </c>
      <c r="W2394" s="123"/>
      <c r="X2394" s="123"/>
      <c r="Y2394" s="123"/>
      <c r="Z2394" s="123"/>
      <c r="AA2394" s="123"/>
      <c r="AB2394" s="123"/>
      <c r="AC2394" s="123"/>
      <c r="AD2394" s="123"/>
      <c r="AE2394" s="123"/>
    </row>
    <row r="2395">
      <c r="A2395" s="151">
        <v>17374.0</v>
      </c>
      <c r="B2395" s="55" t="s">
        <v>6461</v>
      </c>
      <c r="C2395" s="55" t="b">
        <v>1</v>
      </c>
      <c r="D2395" s="146">
        <v>44577.0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tr">
        <f t="shared" si="12"/>
        <v>NO RX</v>
      </c>
      <c r="Q2395" s="2" t="b">
        <v>0</v>
      </c>
      <c r="R2395" s="4" t="str">
        <f t="shared" si="54"/>
        <v>LOW</v>
      </c>
      <c r="S2395" s="3"/>
      <c r="T2395" s="136"/>
      <c r="U2395" s="4" t="str">
        <f t="shared" si="15"/>
        <v>DUE COMM</v>
      </c>
      <c r="V2395" s="4" t="str">
        <f t="shared" si="16"/>
        <v> </v>
      </c>
      <c r="W2395" s="123"/>
      <c r="X2395" s="123"/>
      <c r="Y2395" s="123"/>
      <c r="Z2395" s="123"/>
      <c r="AA2395" s="123"/>
      <c r="AB2395" s="123"/>
      <c r="AC2395" s="123"/>
      <c r="AD2395" s="123"/>
      <c r="AE2395" s="123"/>
    </row>
    <row r="2396">
      <c r="A2396" s="151">
        <v>17375.0</v>
      </c>
      <c r="B2396" s="131" t="s">
        <v>6613</v>
      </c>
      <c r="C2396" s="141" t="b">
        <v>1</v>
      </c>
      <c r="D2396" s="133">
        <v>44531.0</v>
      </c>
      <c r="E2396" s="128" t="str">
        <f t="shared" ref="E2396:E2399" si="180">IF(SEARCH($E$1,$B2396)&gt;=1,"OPI RX","NO RX")</f>
        <v>#VALUE!</v>
      </c>
      <c r="F2396" s="128" t="str">
        <f t="shared" ref="F2396:F2399" si="181">IF(SEARCH($F$1,$B2396)&gt;=1,"OPI RX","NO RX")</f>
        <v>#VALUE!</v>
      </c>
      <c r="G2396" s="128" t="str">
        <f t="shared" ref="G2396:G2399" si="182">IF(SEARCH($G$1,$B2396)&gt;=1,"OPI RX","NO RX")</f>
        <v>#VALUE!</v>
      </c>
      <c r="H2396" s="128" t="str">
        <f t="shared" ref="H2396:H2399" si="183">IF(SEARCH($H$1,$B2396)&gt;=1,"OPI RX","NO RX")</f>
        <v>#VALUE!</v>
      </c>
      <c r="I2396" s="128" t="str">
        <f t="shared" ref="I2396:I2399" si="184">IF(SEARCH($I$1,$B2396)&gt;=1,"OPI RX","NO RX")</f>
        <v>#VALUE!</v>
      </c>
      <c r="J2396" s="128" t="str">
        <f t="shared" ref="J2396:J2399" si="185">IF(SEARCH($J$1,$B2396)&gt;=1,"OPI RX","NO RX")</f>
        <v>#VALUE!</v>
      </c>
      <c r="K2396" s="128" t="str">
        <f t="shared" ref="K2396:K2399" si="186">IF(SEARCH($K$1,$B2396)&gt;=1,"OPI RX","NO RX")</f>
        <v>#VALUE!</v>
      </c>
      <c r="L2396" s="128" t="str">
        <f t="shared" ref="L2396:L2399" si="187">IF(SEARCH($L$1,$B2396)&gt;=1,"OPI RX","NO RX")</f>
        <v>#VALUE!</v>
      </c>
      <c r="M2396" s="128" t="str">
        <f t="shared" ref="M2396:M2399" si="188">IF(SEARCH($M$1,$B2396)&gt;=1,"OPI RX","NO RX")</f>
        <v>#VALUE!</v>
      </c>
      <c r="N2396" s="128" t="str">
        <f t="shared" ref="N2396:N2399" si="189">IF(SEARCH($N$1,$B2396)&gt;=1,"OPI RX","NO RX")</f>
        <v>#VALUE!</v>
      </c>
      <c r="O2396" s="128" t="str">
        <f t="shared" ref="O2396:O2399" si="190">IF(SEARCH($O$1,$B2396)&gt;=1,"OPI RX","NO RX")</f>
        <v>#VALUE!</v>
      </c>
      <c r="P2396" s="4" t="str">
        <f t="shared" si="12"/>
        <v>NO RX</v>
      </c>
      <c r="Q2396" s="2" t="b">
        <v>0</v>
      </c>
      <c r="R2396" s="4" t="str">
        <f t="shared" si="54"/>
        <v>LOW</v>
      </c>
      <c r="S2396" s="3">
        <v>44509.0</v>
      </c>
      <c r="T2396" s="136">
        <f t="shared" ref="T2396:T2399" si="191">D2396</f>
        <v>44531</v>
      </c>
      <c r="U2396" s="4" t="str">
        <f t="shared" si="15"/>
        <v> </v>
      </c>
      <c r="V2396" s="4" t="str">
        <f t="shared" si="16"/>
        <v> </v>
      </c>
      <c r="W2396" s="123"/>
      <c r="X2396" s="123"/>
      <c r="Y2396" s="123"/>
      <c r="Z2396" s="123"/>
      <c r="AA2396" s="123"/>
      <c r="AB2396" s="123"/>
      <c r="AC2396" s="123"/>
      <c r="AD2396" s="123"/>
      <c r="AE2396" s="123"/>
    </row>
    <row r="2397">
      <c r="A2397" s="151">
        <v>17377.0</v>
      </c>
      <c r="B2397" s="131" t="s">
        <v>6461</v>
      </c>
      <c r="C2397" s="141" t="b">
        <v>1</v>
      </c>
      <c r="D2397" s="133">
        <v>44531.0</v>
      </c>
      <c r="E2397" s="128" t="str">
        <f t="shared" si="180"/>
        <v>#VALUE!</v>
      </c>
      <c r="F2397" s="128" t="str">
        <f t="shared" si="181"/>
        <v>#VALUE!</v>
      </c>
      <c r="G2397" s="128" t="str">
        <f t="shared" si="182"/>
        <v>#VALUE!</v>
      </c>
      <c r="H2397" s="128" t="str">
        <f t="shared" si="183"/>
        <v>#VALUE!</v>
      </c>
      <c r="I2397" s="128" t="str">
        <f t="shared" si="184"/>
        <v>#VALUE!</v>
      </c>
      <c r="J2397" s="128" t="str">
        <f t="shared" si="185"/>
        <v>#VALUE!</v>
      </c>
      <c r="K2397" s="128" t="str">
        <f t="shared" si="186"/>
        <v>#VALUE!</v>
      </c>
      <c r="L2397" s="128" t="str">
        <f t="shared" si="187"/>
        <v>#VALUE!</v>
      </c>
      <c r="M2397" s="128" t="str">
        <f t="shared" si="188"/>
        <v>#VALUE!</v>
      </c>
      <c r="N2397" s="128" t="str">
        <f t="shared" si="189"/>
        <v>#VALUE!</v>
      </c>
      <c r="O2397" s="128" t="str">
        <f t="shared" si="190"/>
        <v>#VALUE!</v>
      </c>
      <c r="P2397" s="4" t="str">
        <f t="shared" si="12"/>
        <v>NO RX</v>
      </c>
      <c r="Q2397" s="2" t="b">
        <v>0</v>
      </c>
      <c r="R2397" s="4" t="str">
        <f t="shared" si="54"/>
        <v>LOW</v>
      </c>
      <c r="S2397" s="3">
        <v>44501.0</v>
      </c>
      <c r="T2397" s="136">
        <f t="shared" si="191"/>
        <v>44531</v>
      </c>
      <c r="U2397" s="4" t="str">
        <f t="shared" si="15"/>
        <v> </v>
      </c>
      <c r="V2397" s="4" t="str">
        <f t="shared" si="16"/>
        <v> </v>
      </c>
      <c r="W2397" s="123"/>
      <c r="X2397" s="123"/>
      <c r="Y2397" s="123"/>
      <c r="Z2397" s="123"/>
      <c r="AA2397" s="123"/>
      <c r="AB2397" s="123"/>
      <c r="AC2397" s="123"/>
      <c r="AD2397" s="123"/>
      <c r="AE2397" s="123"/>
    </row>
    <row r="2398">
      <c r="A2398" s="151">
        <v>17381.0</v>
      </c>
      <c r="B2398" s="131" t="s">
        <v>6776</v>
      </c>
      <c r="C2398" s="141" t="b">
        <v>1</v>
      </c>
      <c r="D2398" s="133">
        <v>44551.0</v>
      </c>
      <c r="E2398" s="128" t="str">
        <f t="shared" si="180"/>
        <v>#VALUE!</v>
      </c>
      <c r="F2398" s="128" t="str">
        <f t="shared" si="181"/>
        <v>#VALUE!</v>
      </c>
      <c r="G2398" s="128" t="str">
        <f t="shared" si="182"/>
        <v>#VALUE!</v>
      </c>
      <c r="H2398" s="128" t="str">
        <f t="shared" si="183"/>
        <v>#VALUE!</v>
      </c>
      <c r="I2398" s="128" t="str">
        <f t="shared" si="184"/>
        <v>#VALUE!</v>
      </c>
      <c r="J2398" s="128" t="str">
        <f t="shared" si="185"/>
        <v>#VALUE!</v>
      </c>
      <c r="K2398" s="128" t="str">
        <f t="shared" si="186"/>
        <v>#VALUE!</v>
      </c>
      <c r="L2398" s="128" t="str">
        <f t="shared" si="187"/>
        <v>#VALUE!</v>
      </c>
      <c r="M2398" s="128" t="str">
        <f t="shared" si="188"/>
        <v>#VALUE!</v>
      </c>
      <c r="N2398" s="128" t="str">
        <f t="shared" si="189"/>
        <v>#VALUE!</v>
      </c>
      <c r="O2398" s="128" t="str">
        <f t="shared" si="190"/>
        <v>#VALUE!</v>
      </c>
      <c r="P2398" s="4" t="str">
        <f t="shared" si="12"/>
        <v>NO RX</v>
      </c>
      <c r="Q2398" s="2" t="b">
        <v>0</v>
      </c>
      <c r="R2398" s="4" t="str">
        <f t="shared" si="54"/>
        <v>LOW</v>
      </c>
      <c r="S2398" s="3">
        <v>44523.0</v>
      </c>
      <c r="T2398" s="136">
        <f t="shared" si="191"/>
        <v>44551</v>
      </c>
      <c r="U2398" s="4" t="str">
        <f t="shared" si="15"/>
        <v> </v>
      </c>
      <c r="V2398" s="4" t="str">
        <f t="shared" si="16"/>
        <v> </v>
      </c>
      <c r="W2398" s="123"/>
      <c r="X2398" s="123"/>
      <c r="Y2398" s="123"/>
      <c r="Z2398" s="123"/>
      <c r="AA2398" s="123"/>
      <c r="AB2398" s="123"/>
      <c r="AC2398" s="123"/>
      <c r="AD2398" s="123"/>
      <c r="AE2398" s="123"/>
    </row>
    <row r="2399">
      <c r="A2399" s="151">
        <v>17384.0</v>
      </c>
      <c r="B2399" s="131" t="s">
        <v>7125</v>
      </c>
      <c r="C2399" s="141" t="b">
        <v>1</v>
      </c>
      <c r="D2399" s="133">
        <v>44533.0</v>
      </c>
      <c r="E2399" s="128" t="str">
        <f t="shared" si="180"/>
        <v>#VALUE!</v>
      </c>
      <c r="F2399" s="128" t="str">
        <f t="shared" si="181"/>
        <v>#VALUE!</v>
      </c>
      <c r="G2399" s="128" t="str">
        <f t="shared" si="182"/>
        <v>#VALUE!</v>
      </c>
      <c r="H2399" s="128" t="str">
        <f t="shared" si="183"/>
        <v>#VALUE!</v>
      </c>
      <c r="I2399" s="128" t="str">
        <f t="shared" si="184"/>
        <v>#VALUE!</v>
      </c>
      <c r="J2399" s="128" t="str">
        <f t="shared" si="185"/>
        <v>#VALUE!</v>
      </c>
      <c r="K2399" s="128" t="str">
        <f t="shared" si="186"/>
        <v>#VALUE!</v>
      </c>
      <c r="L2399" s="128" t="str">
        <f t="shared" si="187"/>
        <v>#VALUE!</v>
      </c>
      <c r="M2399" s="134" t="str">
        <f t="shared" si="188"/>
        <v>OPI RX</v>
      </c>
      <c r="N2399" s="128" t="str">
        <f t="shared" si="189"/>
        <v>#VALUE!</v>
      </c>
      <c r="O2399" s="128" t="str">
        <f t="shared" si="190"/>
        <v>#VALUE!</v>
      </c>
      <c r="P2399" s="135" t="str">
        <f t="shared" si="12"/>
        <v>OPIOIDS</v>
      </c>
      <c r="Q2399" s="2" t="b">
        <v>0</v>
      </c>
      <c r="R2399" s="4" t="str">
        <f t="shared" si="54"/>
        <v>LOW</v>
      </c>
      <c r="S2399" s="3">
        <v>44504.0</v>
      </c>
      <c r="T2399" s="136">
        <f t="shared" si="191"/>
        <v>44533</v>
      </c>
      <c r="U2399" s="4" t="str">
        <f t="shared" si="15"/>
        <v> </v>
      </c>
      <c r="V2399" s="4" t="str">
        <f t="shared" si="16"/>
        <v> </v>
      </c>
      <c r="W2399" s="123"/>
      <c r="X2399" s="123"/>
      <c r="Y2399" s="123"/>
      <c r="Z2399" s="123"/>
      <c r="AA2399" s="123"/>
      <c r="AB2399" s="123"/>
      <c r="AC2399" s="123"/>
      <c r="AD2399" s="123"/>
      <c r="AE2399" s="123"/>
    </row>
    <row r="2400">
      <c r="A2400" s="151">
        <v>17388.0</v>
      </c>
      <c r="B2400" s="55" t="s">
        <v>7126</v>
      </c>
      <c r="C2400" s="55" t="b">
        <v>1</v>
      </c>
      <c r="D2400" s="146">
        <v>44577.0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tr">
        <f t="shared" si="12"/>
        <v>NO RX</v>
      </c>
      <c r="Q2400" s="2" t="b">
        <v>0</v>
      </c>
      <c r="R2400" s="4" t="str">
        <f t="shared" si="54"/>
        <v>LOW</v>
      </c>
      <c r="S2400" s="3"/>
      <c r="T2400" s="136"/>
      <c r="U2400" s="4" t="str">
        <f t="shared" si="15"/>
        <v>DUE COMM</v>
      </c>
      <c r="V2400" s="4" t="str">
        <f t="shared" si="16"/>
        <v> </v>
      </c>
      <c r="W2400" s="123"/>
      <c r="X2400" s="123"/>
      <c r="Y2400" s="123"/>
      <c r="Z2400" s="123"/>
      <c r="AA2400" s="123"/>
      <c r="AB2400" s="123"/>
      <c r="AC2400" s="123"/>
      <c r="AD2400" s="123"/>
      <c r="AE2400" s="123"/>
    </row>
    <row r="2401">
      <c r="A2401" s="151">
        <v>17391.0</v>
      </c>
      <c r="B2401" s="55" t="s">
        <v>7127</v>
      </c>
      <c r="C2401" s="55" t="b">
        <v>1</v>
      </c>
      <c r="D2401" s="146">
        <v>44577.0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tr">
        <f t="shared" si="12"/>
        <v>NO RX</v>
      </c>
      <c r="Q2401" s="2" t="b">
        <v>0</v>
      </c>
      <c r="R2401" s="4" t="str">
        <f t="shared" si="54"/>
        <v>LOW</v>
      </c>
      <c r="S2401" s="3"/>
      <c r="T2401" s="136"/>
      <c r="U2401" s="4" t="str">
        <f t="shared" si="15"/>
        <v>DUE COMM</v>
      </c>
      <c r="V2401" s="4" t="str">
        <f t="shared" si="16"/>
        <v> </v>
      </c>
      <c r="W2401" s="123"/>
      <c r="X2401" s="123"/>
      <c r="Y2401" s="123"/>
      <c r="Z2401" s="123"/>
      <c r="AA2401" s="123"/>
      <c r="AB2401" s="123"/>
      <c r="AC2401" s="123"/>
      <c r="AD2401" s="123"/>
      <c r="AE2401" s="123"/>
    </row>
    <row r="2402">
      <c r="A2402" s="151">
        <v>17393.0</v>
      </c>
      <c r="B2402" s="55" t="s">
        <v>6591</v>
      </c>
      <c r="C2402" s="55" t="b">
        <v>1</v>
      </c>
      <c r="D2402" s="140">
        <v>44577.0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tr">
        <f t="shared" si="12"/>
        <v>NO RX</v>
      </c>
      <c r="Q2402" s="2" t="b">
        <v>0</v>
      </c>
      <c r="R2402" s="4" t="str">
        <f t="shared" si="54"/>
        <v>LOW</v>
      </c>
      <c r="S2402" s="145"/>
      <c r="T2402" s="136"/>
      <c r="U2402" s="4" t="str">
        <f t="shared" si="15"/>
        <v>DUE COMM</v>
      </c>
      <c r="V2402" s="4" t="str">
        <f t="shared" si="16"/>
        <v> </v>
      </c>
      <c r="W2402" s="123"/>
      <c r="X2402" s="123"/>
      <c r="Y2402" s="123"/>
      <c r="Z2402" s="123"/>
      <c r="AA2402" s="123"/>
      <c r="AB2402" s="123"/>
      <c r="AC2402" s="123"/>
      <c r="AD2402" s="123"/>
      <c r="AE2402" s="123"/>
    </row>
    <row r="2403">
      <c r="A2403" s="151">
        <v>17399.0</v>
      </c>
      <c r="B2403" s="131" t="s">
        <v>6465</v>
      </c>
      <c r="C2403" s="141" t="b">
        <v>1</v>
      </c>
      <c r="D2403" s="133">
        <v>44537.0</v>
      </c>
      <c r="E2403" s="134" t="str">
        <f>IF(SEARCH($E$1,$B2403)&gt;=1,"OPI RX","NO RX")</f>
        <v>OPI RX</v>
      </c>
      <c r="F2403" s="128" t="str">
        <f>IF(SEARCH($F$1,$B2403)&gt;=1,"OPI RX","NO RX")</f>
        <v>#VALUE!</v>
      </c>
      <c r="G2403" s="128" t="str">
        <f>IF(SEARCH($G$1,$B2403)&gt;=1,"OPI RX","NO RX")</f>
        <v>#VALUE!</v>
      </c>
      <c r="H2403" s="128" t="str">
        <f>IF(SEARCH($H$1,$B2403)&gt;=1,"OPI RX","NO RX")</f>
        <v>#VALUE!</v>
      </c>
      <c r="I2403" s="128" t="str">
        <f>IF(SEARCH($I$1,$B2403)&gt;=1,"OPI RX","NO RX")</f>
        <v>#VALUE!</v>
      </c>
      <c r="J2403" s="128" t="str">
        <f>IF(SEARCH($J$1,$B2403)&gt;=1,"OPI RX","NO RX")</f>
        <v>#VALUE!</v>
      </c>
      <c r="K2403" s="128" t="str">
        <f>IF(SEARCH($K$1,$B2403)&gt;=1,"OPI RX","NO RX")</f>
        <v>#VALUE!</v>
      </c>
      <c r="L2403" s="128" t="str">
        <f>IF(SEARCH($L$1,$B2403)&gt;=1,"OPI RX","NO RX")</f>
        <v>#VALUE!</v>
      </c>
      <c r="M2403" s="128" t="str">
        <f>IF(SEARCH($M$1,$B2403)&gt;=1,"OPI RX","NO RX")</f>
        <v>#VALUE!</v>
      </c>
      <c r="N2403" s="128" t="str">
        <f>IF(SEARCH($N$1,$B2403)&gt;=1,"OPI RX","NO RX")</f>
        <v>#VALUE!</v>
      </c>
      <c r="O2403" s="128" t="str">
        <f>IF(SEARCH($O$1,$B2403)&gt;=1,"OPI RX","NO RX")</f>
        <v>#VALUE!</v>
      </c>
      <c r="P2403" s="135" t="str">
        <f t="shared" si="12"/>
        <v>OPIOIDS</v>
      </c>
      <c r="Q2403" s="2" t="b">
        <v>0</v>
      </c>
      <c r="R2403" s="4" t="str">
        <f t="shared" si="54"/>
        <v>LOW</v>
      </c>
      <c r="S2403" s="3">
        <v>44509.0</v>
      </c>
      <c r="T2403" s="136">
        <f>D2403</f>
        <v>44537</v>
      </c>
      <c r="U2403" s="4" t="str">
        <f t="shared" si="15"/>
        <v> </v>
      </c>
      <c r="V2403" s="4" t="str">
        <f t="shared" si="16"/>
        <v> </v>
      </c>
      <c r="W2403" s="123"/>
      <c r="X2403" s="123"/>
      <c r="Y2403" s="123"/>
      <c r="Z2403" s="123"/>
      <c r="AA2403" s="123"/>
      <c r="AB2403" s="123"/>
      <c r="AC2403" s="123"/>
      <c r="AD2403" s="123"/>
      <c r="AE2403" s="123"/>
    </row>
    <row r="2404">
      <c r="A2404" s="151">
        <v>17400.0</v>
      </c>
      <c r="B2404" s="55" t="s">
        <v>7128</v>
      </c>
      <c r="C2404" s="55" t="b">
        <v>1</v>
      </c>
      <c r="D2404" s="146">
        <v>44577.0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tr">
        <f t="shared" si="12"/>
        <v>NO RX</v>
      </c>
      <c r="Q2404" s="2" t="b">
        <v>0</v>
      </c>
      <c r="R2404" s="4" t="str">
        <f t="shared" si="54"/>
        <v>LOW</v>
      </c>
      <c r="S2404" s="3"/>
      <c r="T2404" s="136"/>
      <c r="U2404" s="4" t="str">
        <f t="shared" si="15"/>
        <v>DUE COMM</v>
      </c>
      <c r="V2404" s="4" t="str">
        <f t="shared" si="16"/>
        <v> </v>
      </c>
      <c r="W2404" s="123"/>
      <c r="X2404" s="123"/>
      <c r="Y2404" s="123"/>
      <c r="Z2404" s="123"/>
      <c r="AA2404" s="123"/>
      <c r="AB2404" s="123"/>
      <c r="AC2404" s="123"/>
      <c r="AD2404" s="123"/>
      <c r="AE2404" s="123"/>
    </row>
    <row r="2405">
      <c r="A2405" s="151">
        <v>17407.0</v>
      </c>
      <c r="B2405" s="131" t="s">
        <v>6486</v>
      </c>
      <c r="C2405" s="141" t="b">
        <v>1</v>
      </c>
      <c r="D2405" s="133">
        <v>44551.0</v>
      </c>
      <c r="E2405" s="128" t="str">
        <f t="shared" ref="E2405:E2423" si="192">IF(SEARCH($E$1,$B2405)&gt;=1,"OPI RX","NO RX")</f>
        <v>#VALUE!</v>
      </c>
      <c r="F2405" s="128" t="str">
        <f t="shared" ref="F2405:F2423" si="193">IF(SEARCH($F$1,$B2405)&gt;=1,"OPI RX","NO RX")</f>
        <v>#VALUE!</v>
      </c>
      <c r="G2405" s="128" t="str">
        <f t="shared" ref="G2405:G2423" si="194">IF(SEARCH($G$1,$B2405)&gt;=1,"OPI RX","NO RX")</f>
        <v>#VALUE!</v>
      </c>
      <c r="H2405" s="128" t="str">
        <f t="shared" ref="H2405:H2423" si="195">IF(SEARCH($H$1,$B2405)&gt;=1,"OPI RX","NO RX")</f>
        <v>#VALUE!</v>
      </c>
      <c r="I2405" s="128" t="str">
        <f t="shared" ref="I2405:I2423" si="196">IF(SEARCH($I$1,$B2405)&gt;=1,"OPI RX","NO RX")</f>
        <v>#VALUE!</v>
      </c>
      <c r="J2405" s="128" t="str">
        <f t="shared" ref="J2405:J2423" si="197">IF(SEARCH($J$1,$B2405)&gt;=1,"OPI RX","NO RX")</f>
        <v>#VALUE!</v>
      </c>
      <c r="K2405" s="128" t="str">
        <f t="shared" ref="K2405:K2423" si="198">IF(SEARCH($K$1,$B2405)&gt;=1,"OPI RX","NO RX")</f>
        <v>#VALUE!</v>
      </c>
      <c r="L2405" s="128" t="str">
        <f t="shared" ref="L2405:L2423" si="199">IF(SEARCH($L$1,$B2405)&gt;=1,"OPI RX","NO RX")</f>
        <v>#VALUE!</v>
      </c>
      <c r="M2405" s="134" t="str">
        <f t="shared" ref="M2405:M2423" si="200">IF(SEARCH($M$1,$B2405)&gt;=1,"OPI RX","NO RX")</f>
        <v>OPI RX</v>
      </c>
      <c r="N2405" s="128" t="str">
        <f t="shared" ref="N2405:N2423" si="201">IF(SEARCH($N$1,$B2405)&gt;=1,"OPI RX","NO RX")</f>
        <v>#VALUE!</v>
      </c>
      <c r="O2405" s="128" t="str">
        <f t="shared" ref="O2405:O2423" si="202">IF(SEARCH($O$1,$B2405)&gt;=1,"OPI RX","NO RX")</f>
        <v>#VALUE!</v>
      </c>
      <c r="P2405" s="135" t="str">
        <f t="shared" si="12"/>
        <v>OPIOIDS</v>
      </c>
      <c r="Q2405" s="2" t="b">
        <v>1</v>
      </c>
      <c r="R2405" s="135" t="str">
        <f t="shared" si="54"/>
        <v>HIGH</v>
      </c>
      <c r="S2405" s="3">
        <v>44515.0</v>
      </c>
      <c r="T2405" s="136">
        <f t="shared" ref="T2405:T2432" si="203">D2405</f>
        <v>44551</v>
      </c>
      <c r="U2405" s="4" t="str">
        <f t="shared" si="15"/>
        <v> </v>
      </c>
      <c r="V2405" s="4" t="str">
        <f t="shared" si="16"/>
        <v> </v>
      </c>
      <c r="W2405" s="123"/>
      <c r="X2405" s="123"/>
      <c r="Y2405" s="123"/>
      <c r="Z2405" s="123"/>
      <c r="AA2405" s="123"/>
      <c r="AB2405" s="123"/>
      <c r="AC2405" s="123"/>
      <c r="AD2405" s="123"/>
      <c r="AE2405" s="123"/>
    </row>
    <row r="2406">
      <c r="A2406" s="151">
        <v>17408.0</v>
      </c>
      <c r="B2406" s="131" t="s">
        <v>6483</v>
      </c>
      <c r="C2406" s="141" t="b">
        <v>1</v>
      </c>
      <c r="D2406" s="133">
        <v>44551.0</v>
      </c>
      <c r="E2406" s="128" t="str">
        <f t="shared" si="192"/>
        <v>#VALUE!</v>
      </c>
      <c r="F2406" s="128" t="str">
        <f t="shared" si="193"/>
        <v>#VALUE!</v>
      </c>
      <c r="G2406" s="128" t="str">
        <f t="shared" si="194"/>
        <v>#VALUE!</v>
      </c>
      <c r="H2406" s="128" t="str">
        <f t="shared" si="195"/>
        <v>#VALUE!</v>
      </c>
      <c r="I2406" s="128" t="str">
        <f t="shared" si="196"/>
        <v>#VALUE!</v>
      </c>
      <c r="J2406" s="128" t="str">
        <f t="shared" si="197"/>
        <v>#VALUE!</v>
      </c>
      <c r="K2406" s="128" t="str">
        <f t="shared" si="198"/>
        <v>#VALUE!</v>
      </c>
      <c r="L2406" s="128" t="str">
        <f t="shared" si="199"/>
        <v>#VALUE!</v>
      </c>
      <c r="M2406" s="128" t="str">
        <f t="shared" si="200"/>
        <v>#VALUE!</v>
      </c>
      <c r="N2406" s="128" t="str">
        <f t="shared" si="201"/>
        <v>#VALUE!</v>
      </c>
      <c r="O2406" s="128" t="str">
        <f t="shared" si="202"/>
        <v>#VALUE!</v>
      </c>
      <c r="P2406" s="4" t="str">
        <f t="shared" si="12"/>
        <v>NO RX</v>
      </c>
      <c r="Q2406" s="2" t="b">
        <v>0</v>
      </c>
      <c r="R2406" s="4" t="str">
        <f t="shared" si="54"/>
        <v>LOW</v>
      </c>
      <c r="S2406" s="3">
        <v>44515.0</v>
      </c>
      <c r="T2406" s="136">
        <f t="shared" si="203"/>
        <v>44551</v>
      </c>
      <c r="U2406" s="4" t="str">
        <f t="shared" si="15"/>
        <v> </v>
      </c>
      <c r="V2406" s="4" t="str">
        <f t="shared" si="16"/>
        <v> </v>
      </c>
      <c r="W2406" s="123"/>
      <c r="X2406" s="123"/>
      <c r="Y2406" s="123"/>
      <c r="Z2406" s="123"/>
      <c r="AA2406" s="123"/>
      <c r="AB2406" s="123"/>
      <c r="AC2406" s="123"/>
      <c r="AD2406" s="123"/>
      <c r="AE2406" s="123"/>
    </row>
    <row r="2407">
      <c r="A2407" s="151">
        <v>17413.0</v>
      </c>
      <c r="B2407" s="131" t="s">
        <v>6663</v>
      </c>
      <c r="C2407" s="141" t="b">
        <v>1</v>
      </c>
      <c r="D2407" s="133">
        <v>44533.0</v>
      </c>
      <c r="E2407" s="128" t="str">
        <f t="shared" si="192"/>
        <v>#VALUE!</v>
      </c>
      <c r="F2407" s="134" t="str">
        <f t="shared" si="193"/>
        <v>OPI RX</v>
      </c>
      <c r="G2407" s="128" t="str">
        <f t="shared" si="194"/>
        <v>#VALUE!</v>
      </c>
      <c r="H2407" s="128" t="str">
        <f t="shared" si="195"/>
        <v>#VALUE!</v>
      </c>
      <c r="I2407" s="128" t="str">
        <f t="shared" si="196"/>
        <v>#VALUE!</v>
      </c>
      <c r="J2407" s="128" t="str">
        <f t="shared" si="197"/>
        <v>#VALUE!</v>
      </c>
      <c r="K2407" s="128" t="str">
        <f t="shared" si="198"/>
        <v>#VALUE!</v>
      </c>
      <c r="L2407" s="128" t="str">
        <f t="shared" si="199"/>
        <v>#VALUE!</v>
      </c>
      <c r="M2407" s="128" t="str">
        <f t="shared" si="200"/>
        <v>#VALUE!</v>
      </c>
      <c r="N2407" s="128" t="str">
        <f t="shared" si="201"/>
        <v>#VALUE!</v>
      </c>
      <c r="O2407" s="128" t="str">
        <f t="shared" si="202"/>
        <v>#VALUE!</v>
      </c>
      <c r="P2407" s="135" t="str">
        <f t="shared" si="12"/>
        <v>OPIOIDS</v>
      </c>
      <c r="Q2407" s="2" t="b">
        <v>0</v>
      </c>
      <c r="R2407" s="4" t="str">
        <f t="shared" si="54"/>
        <v>LOW</v>
      </c>
      <c r="S2407" s="3">
        <v>44502.0</v>
      </c>
      <c r="T2407" s="136">
        <f t="shared" si="203"/>
        <v>44533</v>
      </c>
      <c r="U2407" s="4" t="str">
        <f t="shared" si="15"/>
        <v> </v>
      </c>
      <c r="V2407" s="4" t="str">
        <f t="shared" si="16"/>
        <v> </v>
      </c>
      <c r="W2407" s="123"/>
      <c r="X2407" s="123"/>
      <c r="Y2407" s="123"/>
      <c r="Z2407" s="123"/>
      <c r="AA2407" s="123"/>
      <c r="AB2407" s="123"/>
      <c r="AC2407" s="123"/>
      <c r="AD2407" s="123"/>
      <c r="AE2407" s="123"/>
    </row>
    <row r="2408">
      <c r="A2408" s="151">
        <v>17419.0</v>
      </c>
      <c r="B2408" s="131" t="s">
        <v>6500</v>
      </c>
      <c r="C2408" s="141" t="b">
        <v>1</v>
      </c>
      <c r="D2408" s="133">
        <v>44551.0</v>
      </c>
      <c r="E2408" s="128" t="str">
        <f t="shared" si="192"/>
        <v>#VALUE!</v>
      </c>
      <c r="F2408" s="128" t="str">
        <f t="shared" si="193"/>
        <v>#VALUE!</v>
      </c>
      <c r="G2408" s="128" t="str">
        <f t="shared" si="194"/>
        <v>#VALUE!</v>
      </c>
      <c r="H2408" s="128" t="str">
        <f t="shared" si="195"/>
        <v>#VALUE!</v>
      </c>
      <c r="I2408" s="128" t="str">
        <f t="shared" si="196"/>
        <v>#VALUE!</v>
      </c>
      <c r="J2408" s="128" t="str">
        <f t="shared" si="197"/>
        <v>#VALUE!</v>
      </c>
      <c r="K2408" s="128" t="str">
        <f t="shared" si="198"/>
        <v>#VALUE!</v>
      </c>
      <c r="L2408" s="128" t="str">
        <f t="shared" si="199"/>
        <v>#VALUE!</v>
      </c>
      <c r="M2408" s="134" t="str">
        <f t="shared" si="200"/>
        <v>OPI RX</v>
      </c>
      <c r="N2408" s="128" t="str">
        <f t="shared" si="201"/>
        <v>#VALUE!</v>
      </c>
      <c r="O2408" s="128" t="str">
        <f t="shared" si="202"/>
        <v>#VALUE!</v>
      </c>
      <c r="P2408" s="135" t="str">
        <f t="shared" si="12"/>
        <v>OPIOIDS</v>
      </c>
      <c r="Q2408" s="2" t="b">
        <v>1</v>
      </c>
      <c r="R2408" s="135" t="str">
        <f t="shared" si="54"/>
        <v>HIGH</v>
      </c>
      <c r="S2408" s="3">
        <v>44516.0</v>
      </c>
      <c r="T2408" s="136">
        <f t="shared" si="203"/>
        <v>44551</v>
      </c>
      <c r="U2408" s="4" t="str">
        <f t="shared" si="15"/>
        <v> </v>
      </c>
      <c r="V2408" s="4" t="str">
        <f t="shared" si="16"/>
        <v> </v>
      </c>
      <c r="W2408" s="123"/>
      <c r="X2408" s="123"/>
      <c r="Y2408" s="123"/>
      <c r="Z2408" s="123"/>
      <c r="AA2408" s="123"/>
      <c r="AB2408" s="123"/>
      <c r="AC2408" s="123"/>
      <c r="AD2408" s="123"/>
      <c r="AE2408" s="123"/>
    </row>
    <row r="2409">
      <c r="A2409" s="151">
        <v>17420.0</v>
      </c>
      <c r="B2409" s="131" t="s">
        <v>6594</v>
      </c>
      <c r="C2409" s="141" t="b">
        <v>1</v>
      </c>
      <c r="D2409" s="133">
        <v>44551.0</v>
      </c>
      <c r="E2409" s="134" t="str">
        <f t="shared" si="192"/>
        <v>OPI RX</v>
      </c>
      <c r="F2409" s="128" t="str">
        <f t="shared" si="193"/>
        <v>#VALUE!</v>
      </c>
      <c r="G2409" s="128" t="str">
        <f t="shared" si="194"/>
        <v>#VALUE!</v>
      </c>
      <c r="H2409" s="128" t="str">
        <f t="shared" si="195"/>
        <v>#VALUE!</v>
      </c>
      <c r="I2409" s="128" t="str">
        <f t="shared" si="196"/>
        <v>#VALUE!</v>
      </c>
      <c r="J2409" s="128" t="str">
        <f t="shared" si="197"/>
        <v>#VALUE!</v>
      </c>
      <c r="K2409" s="128" t="str">
        <f t="shared" si="198"/>
        <v>#VALUE!</v>
      </c>
      <c r="L2409" s="128" t="str">
        <f t="shared" si="199"/>
        <v>#VALUE!</v>
      </c>
      <c r="M2409" s="128" t="str">
        <f t="shared" si="200"/>
        <v>#VALUE!</v>
      </c>
      <c r="N2409" s="128" t="str">
        <f t="shared" si="201"/>
        <v>#VALUE!</v>
      </c>
      <c r="O2409" s="128" t="str">
        <f t="shared" si="202"/>
        <v>#VALUE!</v>
      </c>
      <c r="P2409" s="135" t="str">
        <f t="shared" si="12"/>
        <v>OPIOIDS</v>
      </c>
      <c r="Q2409" s="2" t="b">
        <v>0</v>
      </c>
      <c r="R2409" s="4" t="str">
        <f t="shared" si="54"/>
        <v>LOW</v>
      </c>
      <c r="S2409" s="3">
        <v>44522.0</v>
      </c>
      <c r="T2409" s="136">
        <f t="shared" si="203"/>
        <v>44551</v>
      </c>
      <c r="U2409" s="4" t="str">
        <f t="shared" si="15"/>
        <v> </v>
      </c>
      <c r="V2409" s="4" t="str">
        <f t="shared" si="16"/>
        <v> </v>
      </c>
      <c r="W2409" s="123"/>
      <c r="X2409" s="123"/>
      <c r="Y2409" s="123"/>
      <c r="Z2409" s="123"/>
      <c r="AA2409" s="123"/>
      <c r="AB2409" s="123"/>
      <c r="AC2409" s="123"/>
      <c r="AD2409" s="123"/>
      <c r="AE2409" s="123"/>
    </row>
    <row r="2410">
      <c r="A2410" s="151">
        <v>17423.0</v>
      </c>
      <c r="B2410" s="131" t="s">
        <v>7129</v>
      </c>
      <c r="C2410" s="141" t="b">
        <v>1</v>
      </c>
      <c r="D2410" s="133">
        <v>44533.0</v>
      </c>
      <c r="E2410" s="128" t="str">
        <f t="shared" si="192"/>
        <v>#VALUE!</v>
      </c>
      <c r="F2410" s="128" t="str">
        <f t="shared" si="193"/>
        <v>#VALUE!</v>
      </c>
      <c r="G2410" s="134" t="str">
        <f t="shared" si="194"/>
        <v>OPI RX</v>
      </c>
      <c r="H2410" s="128" t="str">
        <f t="shared" si="195"/>
        <v>#VALUE!</v>
      </c>
      <c r="I2410" s="128" t="str">
        <f t="shared" si="196"/>
        <v>#VALUE!</v>
      </c>
      <c r="J2410" s="128" t="str">
        <f t="shared" si="197"/>
        <v>#VALUE!</v>
      </c>
      <c r="K2410" s="128" t="str">
        <f t="shared" si="198"/>
        <v>#VALUE!</v>
      </c>
      <c r="L2410" s="128" t="str">
        <f t="shared" si="199"/>
        <v>#VALUE!</v>
      </c>
      <c r="M2410" s="128" t="str">
        <f t="shared" si="200"/>
        <v>#VALUE!</v>
      </c>
      <c r="N2410" s="128" t="str">
        <f t="shared" si="201"/>
        <v>#VALUE!</v>
      </c>
      <c r="O2410" s="128" t="str">
        <f t="shared" si="202"/>
        <v>#VALUE!</v>
      </c>
      <c r="P2410" s="135" t="str">
        <f t="shared" si="12"/>
        <v>OPIOIDS</v>
      </c>
      <c r="Q2410" s="2" t="b">
        <v>1</v>
      </c>
      <c r="R2410" s="135" t="str">
        <f t="shared" si="54"/>
        <v>HIGH</v>
      </c>
      <c r="S2410" s="3">
        <v>44504.0</v>
      </c>
      <c r="T2410" s="136">
        <f t="shared" si="203"/>
        <v>44533</v>
      </c>
      <c r="U2410" s="4" t="str">
        <f t="shared" si="15"/>
        <v> </v>
      </c>
      <c r="V2410" s="4" t="str">
        <f t="shared" si="16"/>
        <v> </v>
      </c>
      <c r="W2410" s="123"/>
      <c r="X2410" s="123"/>
      <c r="Y2410" s="123"/>
      <c r="Z2410" s="123"/>
      <c r="AA2410" s="123"/>
      <c r="AB2410" s="123"/>
      <c r="AC2410" s="123"/>
      <c r="AD2410" s="123"/>
      <c r="AE2410" s="123"/>
    </row>
    <row r="2411">
      <c r="A2411" s="151">
        <v>17430.0</v>
      </c>
      <c r="B2411" s="131" t="s">
        <v>7056</v>
      </c>
      <c r="C2411" s="141" t="b">
        <v>1</v>
      </c>
      <c r="D2411" s="133">
        <v>44551.0</v>
      </c>
      <c r="E2411" s="128" t="str">
        <f t="shared" si="192"/>
        <v>#VALUE!</v>
      </c>
      <c r="F2411" s="128" t="str">
        <f t="shared" si="193"/>
        <v>#VALUE!</v>
      </c>
      <c r="G2411" s="128" t="str">
        <f t="shared" si="194"/>
        <v>#VALUE!</v>
      </c>
      <c r="H2411" s="128" t="str">
        <f t="shared" si="195"/>
        <v>#VALUE!</v>
      </c>
      <c r="I2411" s="128" t="str">
        <f t="shared" si="196"/>
        <v>#VALUE!</v>
      </c>
      <c r="J2411" s="128" t="str">
        <f t="shared" si="197"/>
        <v>#VALUE!</v>
      </c>
      <c r="K2411" s="128" t="str">
        <f t="shared" si="198"/>
        <v>#VALUE!</v>
      </c>
      <c r="L2411" s="128" t="str">
        <f t="shared" si="199"/>
        <v>#VALUE!</v>
      </c>
      <c r="M2411" s="134" t="str">
        <f t="shared" si="200"/>
        <v>OPI RX</v>
      </c>
      <c r="N2411" s="128" t="str">
        <f t="shared" si="201"/>
        <v>#VALUE!</v>
      </c>
      <c r="O2411" s="128" t="str">
        <f t="shared" si="202"/>
        <v>#VALUE!</v>
      </c>
      <c r="P2411" s="135" t="str">
        <f t="shared" si="12"/>
        <v>OPIOIDS</v>
      </c>
      <c r="Q2411" s="2" t="b">
        <v>0</v>
      </c>
      <c r="R2411" s="4" t="str">
        <f t="shared" si="54"/>
        <v>LOW</v>
      </c>
      <c r="S2411" s="3">
        <v>44516.0</v>
      </c>
      <c r="T2411" s="136">
        <f t="shared" si="203"/>
        <v>44551</v>
      </c>
      <c r="U2411" s="4" t="str">
        <f t="shared" si="15"/>
        <v> </v>
      </c>
      <c r="V2411" s="4" t="str">
        <f t="shared" si="16"/>
        <v> </v>
      </c>
      <c r="W2411" s="4"/>
      <c r="X2411" s="4"/>
      <c r="Y2411" s="4"/>
      <c r="Z2411" s="4"/>
      <c r="AA2411" s="4"/>
      <c r="AB2411" s="4"/>
      <c r="AC2411" s="123"/>
      <c r="AD2411" s="123"/>
      <c r="AE2411" s="123"/>
    </row>
    <row r="2412">
      <c r="A2412" s="151">
        <v>17432.0</v>
      </c>
      <c r="B2412" s="131" t="s">
        <v>6862</v>
      </c>
      <c r="C2412" s="141" t="b">
        <v>1</v>
      </c>
      <c r="D2412" s="133">
        <v>44537.0</v>
      </c>
      <c r="E2412" s="128" t="str">
        <f t="shared" si="192"/>
        <v>#VALUE!</v>
      </c>
      <c r="F2412" s="128" t="str">
        <f t="shared" si="193"/>
        <v>#VALUE!</v>
      </c>
      <c r="G2412" s="128" t="str">
        <f t="shared" si="194"/>
        <v>#VALUE!</v>
      </c>
      <c r="H2412" s="128" t="str">
        <f t="shared" si="195"/>
        <v>#VALUE!</v>
      </c>
      <c r="I2412" s="128" t="str">
        <f t="shared" si="196"/>
        <v>#VALUE!</v>
      </c>
      <c r="J2412" s="128" t="str">
        <f t="shared" si="197"/>
        <v>#VALUE!</v>
      </c>
      <c r="K2412" s="128" t="str">
        <f t="shared" si="198"/>
        <v>#VALUE!</v>
      </c>
      <c r="L2412" s="128" t="str">
        <f t="shared" si="199"/>
        <v>#VALUE!</v>
      </c>
      <c r="M2412" s="134" t="str">
        <f t="shared" si="200"/>
        <v>OPI RX</v>
      </c>
      <c r="N2412" s="128" t="str">
        <f t="shared" si="201"/>
        <v>#VALUE!</v>
      </c>
      <c r="O2412" s="128" t="str">
        <f t="shared" si="202"/>
        <v>#VALUE!</v>
      </c>
      <c r="P2412" s="135" t="str">
        <f t="shared" si="12"/>
        <v>OPIOIDS</v>
      </c>
      <c r="Q2412" s="2" t="b">
        <v>1</v>
      </c>
      <c r="R2412" s="135" t="str">
        <f t="shared" si="54"/>
        <v>HIGH</v>
      </c>
      <c r="S2412" s="3">
        <v>44510.0</v>
      </c>
      <c r="T2412" s="136">
        <f t="shared" si="203"/>
        <v>44537</v>
      </c>
      <c r="U2412" s="4" t="str">
        <f t="shared" si="15"/>
        <v> </v>
      </c>
      <c r="V2412" s="4" t="str">
        <f t="shared" si="16"/>
        <v> </v>
      </c>
      <c r="W2412" s="4"/>
      <c r="X2412" s="4"/>
      <c r="Y2412" s="4"/>
      <c r="Z2412" s="4"/>
      <c r="AA2412" s="4"/>
      <c r="AB2412" s="4"/>
      <c r="AC2412" s="123"/>
      <c r="AD2412" s="123"/>
      <c r="AE2412" s="123"/>
    </row>
    <row r="2413">
      <c r="A2413" s="151">
        <v>17436.0</v>
      </c>
      <c r="B2413" s="131" t="s">
        <v>6483</v>
      </c>
      <c r="C2413" s="141" t="b">
        <v>1</v>
      </c>
      <c r="D2413" s="133">
        <v>44537.0</v>
      </c>
      <c r="E2413" s="128" t="str">
        <f t="shared" si="192"/>
        <v>#VALUE!</v>
      </c>
      <c r="F2413" s="128" t="str">
        <f t="shared" si="193"/>
        <v>#VALUE!</v>
      </c>
      <c r="G2413" s="128" t="str">
        <f t="shared" si="194"/>
        <v>#VALUE!</v>
      </c>
      <c r="H2413" s="128" t="str">
        <f t="shared" si="195"/>
        <v>#VALUE!</v>
      </c>
      <c r="I2413" s="128" t="str">
        <f t="shared" si="196"/>
        <v>#VALUE!</v>
      </c>
      <c r="J2413" s="128" t="str">
        <f t="shared" si="197"/>
        <v>#VALUE!</v>
      </c>
      <c r="K2413" s="128" t="str">
        <f t="shared" si="198"/>
        <v>#VALUE!</v>
      </c>
      <c r="L2413" s="128" t="str">
        <f t="shared" si="199"/>
        <v>#VALUE!</v>
      </c>
      <c r="M2413" s="128" t="str">
        <f t="shared" si="200"/>
        <v>#VALUE!</v>
      </c>
      <c r="N2413" s="128" t="str">
        <f t="shared" si="201"/>
        <v>#VALUE!</v>
      </c>
      <c r="O2413" s="128" t="str">
        <f t="shared" si="202"/>
        <v>#VALUE!</v>
      </c>
      <c r="P2413" s="4" t="str">
        <f t="shared" si="12"/>
        <v>NO RX</v>
      </c>
      <c r="Q2413" s="2" t="b">
        <v>0</v>
      </c>
      <c r="R2413" s="4" t="str">
        <f t="shared" si="54"/>
        <v>LOW</v>
      </c>
      <c r="S2413" s="3">
        <v>44509.0</v>
      </c>
      <c r="T2413" s="136">
        <f t="shared" si="203"/>
        <v>44537</v>
      </c>
      <c r="U2413" s="4" t="str">
        <f t="shared" si="15"/>
        <v> </v>
      </c>
      <c r="V2413" s="4" t="str">
        <f t="shared" si="16"/>
        <v> </v>
      </c>
      <c r="W2413" s="4"/>
      <c r="X2413" s="4"/>
      <c r="Y2413" s="4"/>
      <c r="Z2413" s="4"/>
      <c r="AA2413" s="4"/>
      <c r="AB2413" s="4"/>
      <c r="AC2413" s="123"/>
      <c r="AD2413" s="123"/>
      <c r="AE2413" s="123"/>
    </row>
    <row r="2414">
      <c r="A2414" s="151">
        <v>17441.0</v>
      </c>
      <c r="B2414" s="131" t="s">
        <v>6512</v>
      </c>
      <c r="C2414" s="141" t="b">
        <v>1</v>
      </c>
      <c r="D2414" s="133">
        <v>44537.0</v>
      </c>
      <c r="E2414" s="128" t="str">
        <f t="shared" si="192"/>
        <v>#VALUE!</v>
      </c>
      <c r="F2414" s="128" t="str">
        <f t="shared" si="193"/>
        <v>#VALUE!</v>
      </c>
      <c r="G2414" s="128" t="str">
        <f t="shared" si="194"/>
        <v>#VALUE!</v>
      </c>
      <c r="H2414" s="128" t="str">
        <f t="shared" si="195"/>
        <v>#VALUE!</v>
      </c>
      <c r="I2414" s="128" t="str">
        <f t="shared" si="196"/>
        <v>#VALUE!</v>
      </c>
      <c r="J2414" s="128" t="str">
        <f t="shared" si="197"/>
        <v>#VALUE!</v>
      </c>
      <c r="K2414" s="128" t="str">
        <f t="shared" si="198"/>
        <v>#VALUE!</v>
      </c>
      <c r="L2414" s="128" t="str">
        <f t="shared" si="199"/>
        <v>#VALUE!</v>
      </c>
      <c r="M2414" s="134" t="str">
        <f t="shared" si="200"/>
        <v>OPI RX</v>
      </c>
      <c r="N2414" s="128" t="str">
        <f t="shared" si="201"/>
        <v>#VALUE!</v>
      </c>
      <c r="O2414" s="128" t="str">
        <f t="shared" si="202"/>
        <v>#VALUE!</v>
      </c>
      <c r="P2414" s="135" t="str">
        <f t="shared" si="12"/>
        <v>OPIOIDS</v>
      </c>
      <c r="Q2414" s="2" t="b">
        <v>0</v>
      </c>
      <c r="R2414" s="4" t="str">
        <f t="shared" si="54"/>
        <v>LOW</v>
      </c>
      <c r="S2414" s="3">
        <v>44509.0</v>
      </c>
      <c r="T2414" s="136">
        <f t="shared" si="203"/>
        <v>44537</v>
      </c>
      <c r="U2414" s="4" t="str">
        <f t="shared" si="15"/>
        <v> </v>
      </c>
      <c r="V2414" s="4" t="str">
        <f t="shared" si="16"/>
        <v> </v>
      </c>
      <c r="W2414" s="123"/>
      <c r="X2414" s="123"/>
      <c r="Y2414" s="123"/>
      <c r="Z2414" s="123"/>
      <c r="AA2414" s="123"/>
      <c r="AB2414" s="123"/>
      <c r="AC2414" s="123"/>
      <c r="AD2414" s="123"/>
      <c r="AE2414" s="123"/>
    </row>
    <row r="2415">
      <c r="A2415" s="151">
        <v>17443.0</v>
      </c>
      <c r="B2415" s="131" t="s">
        <v>6483</v>
      </c>
      <c r="C2415" s="141" t="b">
        <v>1</v>
      </c>
      <c r="D2415" s="133">
        <v>44551.0</v>
      </c>
      <c r="E2415" s="128" t="str">
        <f t="shared" si="192"/>
        <v>#VALUE!</v>
      </c>
      <c r="F2415" s="128" t="str">
        <f t="shared" si="193"/>
        <v>#VALUE!</v>
      </c>
      <c r="G2415" s="128" t="str">
        <f t="shared" si="194"/>
        <v>#VALUE!</v>
      </c>
      <c r="H2415" s="128" t="str">
        <f t="shared" si="195"/>
        <v>#VALUE!</v>
      </c>
      <c r="I2415" s="128" t="str">
        <f t="shared" si="196"/>
        <v>#VALUE!</v>
      </c>
      <c r="J2415" s="128" t="str">
        <f t="shared" si="197"/>
        <v>#VALUE!</v>
      </c>
      <c r="K2415" s="128" t="str">
        <f t="shared" si="198"/>
        <v>#VALUE!</v>
      </c>
      <c r="L2415" s="128" t="str">
        <f t="shared" si="199"/>
        <v>#VALUE!</v>
      </c>
      <c r="M2415" s="128" t="str">
        <f t="shared" si="200"/>
        <v>#VALUE!</v>
      </c>
      <c r="N2415" s="128" t="str">
        <f t="shared" si="201"/>
        <v>#VALUE!</v>
      </c>
      <c r="O2415" s="128" t="str">
        <f t="shared" si="202"/>
        <v>#VALUE!</v>
      </c>
      <c r="P2415" s="4" t="str">
        <f t="shared" si="12"/>
        <v>NO RX</v>
      </c>
      <c r="Q2415" s="2" t="b">
        <v>0</v>
      </c>
      <c r="R2415" s="4" t="str">
        <f t="shared" si="54"/>
        <v>LOW</v>
      </c>
      <c r="S2415" s="3">
        <v>44515.0</v>
      </c>
      <c r="T2415" s="136">
        <f t="shared" si="203"/>
        <v>44551</v>
      </c>
      <c r="U2415" s="4" t="str">
        <f t="shared" si="15"/>
        <v> </v>
      </c>
      <c r="V2415" s="4" t="str">
        <f t="shared" si="16"/>
        <v> </v>
      </c>
      <c r="W2415" s="123"/>
      <c r="X2415" s="123"/>
      <c r="Y2415" s="123"/>
      <c r="Z2415" s="123"/>
      <c r="AA2415" s="123"/>
      <c r="AB2415" s="123"/>
      <c r="AC2415" s="123"/>
      <c r="AD2415" s="123"/>
      <c r="AE2415" s="123"/>
    </row>
    <row r="2416">
      <c r="A2416" s="151">
        <v>17449.0</v>
      </c>
      <c r="B2416" s="131" t="s">
        <v>6461</v>
      </c>
      <c r="C2416" s="141" t="b">
        <v>1</v>
      </c>
      <c r="D2416" s="133">
        <v>44551.0</v>
      </c>
      <c r="E2416" s="128" t="str">
        <f t="shared" si="192"/>
        <v>#VALUE!</v>
      </c>
      <c r="F2416" s="128" t="str">
        <f t="shared" si="193"/>
        <v>#VALUE!</v>
      </c>
      <c r="G2416" s="128" t="str">
        <f t="shared" si="194"/>
        <v>#VALUE!</v>
      </c>
      <c r="H2416" s="128" t="str">
        <f t="shared" si="195"/>
        <v>#VALUE!</v>
      </c>
      <c r="I2416" s="128" t="str">
        <f t="shared" si="196"/>
        <v>#VALUE!</v>
      </c>
      <c r="J2416" s="128" t="str">
        <f t="shared" si="197"/>
        <v>#VALUE!</v>
      </c>
      <c r="K2416" s="128" t="str">
        <f t="shared" si="198"/>
        <v>#VALUE!</v>
      </c>
      <c r="L2416" s="128" t="str">
        <f t="shared" si="199"/>
        <v>#VALUE!</v>
      </c>
      <c r="M2416" s="128" t="str">
        <f t="shared" si="200"/>
        <v>#VALUE!</v>
      </c>
      <c r="N2416" s="128" t="str">
        <f t="shared" si="201"/>
        <v>#VALUE!</v>
      </c>
      <c r="O2416" s="128" t="str">
        <f t="shared" si="202"/>
        <v>#VALUE!</v>
      </c>
      <c r="P2416" s="4" t="str">
        <f t="shared" si="12"/>
        <v>NO RX</v>
      </c>
      <c r="Q2416" s="2" t="b">
        <v>0</v>
      </c>
      <c r="R2416" s="4" t="str">
        <f t="shared" si="54"/>
        <v>LOW</v>
      </c>
      <c r="S2416" s="3">
        <v>44516.0</v>
      </c>
      <c r="T2416" s="136">
        <f t="shared" si="203"/>
        <v>44551</v>
      </c>
      <c r="U2416" s="4" t="str">
        <f t="shared" si="15"/>
        <v> </v>
      </c>
      <c r="V2416" s="4" t="str">
        <f t="shared" si="16"/>
        <v> </v>
      </c>
      <c r="W2416" s="123"/>
      <c r="X2416" s="123"/>
      <c r="Y2416" s="123"/>
      <c r="Z2416" s="123"/>
      <c r="AA2416" s="123"/>
      <c r="AB2416" s="123"/>
      <c r="AC2416" s="123"/>
      <c r="AD2416" s="123"/>
      <c r="AE2416" s="123"/>
    </row>
    <row r="2417">
      <c r="A2417" s="151">
        <v>17450.0</v>
      </c>
      <c r="B2417" s="131" t="s">
        <v>7130</v>
      </c>
      <c r="C2417" s="141" t="b">
        <v>1</v>
      </c>
      <c r="D2417" s="133">
        <v>44551.0</v>
      </c>
      <c r="E2417" s="128" t="str">
        <f t="shared" si="192"/>
        <v>#VALUE!</v>
      </c>
      <c r="F2417" s="128" t="str">
        <f t="shared" si="193"/>
        <v>#VALUE!</v>
      </c>
      <c r="G2417" s="128" t="str">
        <f t="shared" si="194"/>
        <v>#VALUE!</v>
      </c>
      <c r="H2417" s="128" t="str">
        <f t="shared" si="195"/>
        <v>#VALUE!</v>
      </c>
      <c r="I2417" s="128" t="str">
        <f t="shared" si="196"/>
        <v>#VALUE!</v>
      </c>
      <c r="J2417" s="128" t="str">
        <f t="shared" si="197"/>
        <v>#VALUE!</v>
      </c>
      <c r="K2417" s="128" t="str">
        <f t="shared" si="198"/>
        <v>#VALUE!</v>
      </c>
      <c r="L2417" s="128" t="str">
        <f t="shared" si="199"/>
        <v>#VALUE!</v>
      </c>
      <c r="M2417" s="128" t="str">
        <f t="shared" si="200"/>
        <v>#VALUE!</v>
      </c>
      <c r="N2417" s="128" t="str">
        <f t="shared" si="201"/>
        <v>#VALUE!</v>
      </c>
      <c r="O2417" s="128" t="str">
        <f t="shared" si="202"/>
        <v>#VALUE!</v>
      </c>
      <c r="P2417" s="4" t="str">
        <f t="shared" si="12"/>
        <v>NO RX</v>
      </c>
      <c r="Q2417" s="2" t="b">
        <v>0</v>
      </c>
      <c r="R2417" s="4" t="str">
        <f t="shared" si="54"/>
        <v>LOW</v>
      </c>
      <c r="S2417" s="3">
        <v>44522.0</v>
      </c>
      <c r="T2417" s="136">
        <f t="shared" si="203"/>
        <v>44551</v>
      </c>
      <c r="U2417" s="4" t="str">
        <f t="shared" si="15"/>
        <v> </v>
      </c>
      <c r="V2417" s="4" t="str">
        <f t="shared" si="16"/>
        <v> </v>
      </c>
      <c r="W2417" s="123"/>
      <c r="X2417" s="123"/>
      <c r="Y2417" s="123"/>
      <c r="Z2417" s="4"/>
      <c r="AA2417" s="123"/>
      <c r="AB2417" s="123"/>
      <c r="AC2417" s="123"/>
      <c r="AD2417" s="123"/>
      <c r="AE2417" s="123"/>
    </row>
    <row r="2418">
      <c r="A2418" s="151">
        <v>17453.0</v>
      </c>
      <c r="B2418" s="131" t="s">
        <v>6884</v>
      </c>
      <c r="C2418" s="141" t="b">
        <v>1</v>
      </c>
      <c r="D2418" s="133">
        <v>44537.0</v>
      </c>
      <c r="E2418" s="128" t="str">
        <f t="shared" si="192"/>
        <v>#VALUE!</v>
      </c>
      <c r="F2418" s="128" t="str">
        <f t="shared" si="193"/>
        <v>#VALUE!</v>
      </c>
      <c r="G2418" s="128" t="str">
        <f t="shared" si="194"/>
        <v>#VALUE!</v>
      </c>
      <c r="H2418" s="128" t="str">
        <f t="shared" si="195"/>
        <v>#VALUE!</v>
      </c>
      <c r="I2418" s="128" t="str">
        <f t="shared" si="196"/>
        <v>#VALUE!</v>
      </c>
      <c r="J2418" s="128" t="str">
        <f t="shared" si="197"/>
        <v>#VALUE!</v>
      </c>
      <c r="K2418" s="128" t="str">
        <f t="shared" si="198"/>
        <v>#VALUE!</v>
      </c>
      <c r="L2418" s="128" t="str">
        <f t="shared" si="199"/>
        <v>#VALUE!</v>
      </c>
      <c r="M2418" s="128" t="str">
        <f t="shared" si="200"/>
        <v>#VALUE!</v>
      </c>
      <c r="N2418" s="128" t="str">
        <f t="shared" si="201"/>
        <v>#VALUE!</v>
      </c>
      <c r="O2418" s="128" t="str">
        <f t="shared" si="202"/>
        <v>#VALUE!</v>
      </c>
      <c r="P2418" s="4" t="str">
        <f t="shared" si="12"/>
        <v>NO RX</v>
      </c>
      <c r="Q2418" s="2" t="b">
        <v>1</v>
      </c>
      <c r="R2418" s="135" t="str">
        <f t="shared" si="54"/>
        <v>HIGH</v>
      </c>
      <c r="S2418" s="3">
        <v>44509.0</v>
      </c>
      <c r="T2418" s="136">
        <f t="shared" si="203"/>
        <v>44537</v>
      </c>
      <c r="U2418" s="4" t="str">
        <f t="shared" si="15"/>
        <v> </v>
      </c>
      <c r="V2418" s="4" t="str">
        <f t="shared" si="16"/>
        <v> </v>
      </c>
      <c r="W2418" s="123"/>
      <c r="X2418" s="123"/>
      <c r="Y2418" s="4"/>
      <c r="Z2418" s="4"/>
      <c r="AA2418" s="123"/>
      <c r="AB2418" s="123"/>
      <c r="AC2418" s="123"/>
      <c r="AD2418" s="123"/>
      <c r="AE2418" s="123"/>
    </row>
    <row r="2419">
      <c r="A2419" s="151">
        <v>17457.0</v>
      </c>
      <c r="B2419" s="131" t="s">
        <v>6461</v>
      </c>
      <c r="C2419" s="141" t="b">
        <v>1</v>
      </c>
      <c r="D2419" s="133">
        <v>44551.0</v>
      </c>
      <c r="E2419" s="128" t="str">
        <f t="shared" si="192"/>
        <v>#VALUE!</v>
      </c>
      <c r="F2419" s="128" t="str">
        <f t="shared" si="193"/>
        <v>#VALUE!</v>
      </c>
      <c r="G2419" s="128" t="str">
        <f t="shared" si="194"/>
        <v>#VALUE!</v>
      </c>
      <c r="H2419" s="128" t="str">
        <f t="shared" si="195"/>
        <v>#VALUE!</v>
      </c>
      <c r="I2419" s="128" t="str">
        <f t="shared" si="196"/>
        <v>#VALUE!</v>
      </c>
      <c r="J2419" s="128" t="str">
        <f t="shared" si="197"/>
        <v>#VALUE!</v>
      </c>
      <c r="K2419" s="128" t="str">
        <f t="shared" si="198"/>
        <v>#VALUE!</v>
      </c>
      <c r="L2419" s="128" t="str">
        <f t="shared" si="199"/>
        <v>#VALUE!</v>
      </c>
      <c r="M2419" s="128" t="str">
        <f t="shared" si="200"/>
        <v>#VALUE!</v>
      </c>
      <c r="N2419" s="128" t="str">
        <f t="shared" si="201"/>
        <v>#VALUE!</v>
      </c>
      <c r="O2419" s="128" t="str">
        <f t="shared" si="202"/>
        <v>#VALUE!</v>
      </c>
      <c r="P2419" s="4" t="str">
        <f t="shared" si="12"/>
        <v>NO RX</v>
      </c>
      <c r="Q2419" s="2" t="b">
        <v>0</v>
      </c>
      <c r="R2419" s="4" t="str">
        <f t="shared" si="54"/>
        <v>LOW</v>
      </c>
      <c r="S2419" s="3">
        <v>44515.0</v>
      </c>
      <c r="T2419" s="136">
        <f t="shared" si="203"/>
        <v>44551</v>
      </c>
      <c r="U2419" s="4" t="str">
        <f t="shared" si="15"/>
        <v> </v>
      </c>
      <c r="V2419" s="4" t="str">
        <f t="shared" si="16"/>
        <v> </v>
      </c>
      <c r="W2419" s="123"/>
      <c r="X2419" s="4"/>
      <c r="Y2419" s="4"/>
      <c r="Z2419" s="4"/>
      <c r="AA2419" s="123"/>
      <c r="AB2419" s="123"/>
      <c r="AC2419" s="123"/>
      <c r="AD2419" s="123"/>
      <c r="AE2419" s="123"/>
    </row>
    <row r="2420">
      <c r="A2420" s="151">
        <v>17458.0</v>
      </c>
      <c r="B2420" s="131" t="s">
        <v>6461</v>
      </c>
      <c r="C2420" s="141" t="b">
        <v>1</v>
      </c>
      <c r="D2420" s="133">
        <v>44537.0</v>
      </c>
      <c r="E2420" s="128" t="str">
        <f t="shared" si="192"/>
        <v>#VALUE!</v>
      </c>
      <c r="F2420" s="128" t="str">
        <f t="shared" si="193"/>
        <v>#VALUE!</v>
      </c>
      <c r="G2420" s="128" t="str">
        <f t="shared" si="194"/>
        <v>#VALUE!</v>
      </c>
      <c r="H2420" s="128" t="str">
        <f t="shared" si="195"/>
        <v>#VALUE!</v>
      </c>
      <c r="I2420" s="128" t="str">
        <f t="shared" si="196"/>
        <v>#VALUE!</v>
      </c>
      <c r="J2420" s="128" t="str">
        <f t="shared" si="197"/>
        <v>#VALUE!</v>
      </c>
      <c r="K2420" s="128" t="str">
        <f t="shared" si="198"/>
        <v>#VALUE!</v>
      </c>
      <c r="L2420" s="128" t="str">
        <f t="shared" si="199"/>
        <v>#VALUE!</v>
      </c>
      <c r="M2420" s="128" t="str">
        <f t="shared" si="200"/>
        <v>#VALUE!</v>
      </c>
      <c r="N2420" s="128" t="str">
        <f t="shared" si="201"/>
        <v>#VALUE!</v>
      </c>
      <c r="O2420" s="128" t="str">
        <f t="shared" si="202"/>
        <v>#VALUE!</v>
      </c>
      <c r="P2420" s="4" t="str">
        <f t="shared" si="12"/>
        <v>NO RX</v>
      </c>
      <c r="Q2420" s="2" t="b">
        <v>0</v>
      </c>
      <c r="R2420" s="4" t="str">
        <f t="shared" si="54"/>
        <v>LOW</v>
      </c>
      <c r="S2420" s="3">
        <v>44511.0</v>
      </c>
      <c r="T2420" s="136">
        <f t="shared" si="203"/>
        <v>44537</v>
      </c>
      <c r="U2420" s="4" t="str">
        <f t="shared" si="15"/>
        <v> </v>
      </c>
      <c r="V2420" s="4" t="str">
        <f t="shared" si="16"/>
        <v> </v>
      </c>
      <c r="W2420" s="4"/>
      <c r="X2420" s="4"/>
      <c r="Y2420" s="4"/>
      <c r="Z2420" s="4"/>
      <c r="AA2420" s="123"/>
      <c r="AB2420" s="123"/>
      <c r="AC2420" s="123"/>
      <c r="AD2420" s="123"/>
      <c r="AE2420" s="123"/>
    </row>
    <row r="2421">
      <c r="A2421" s="151">
        <v>17459.0</v>
      </c>
      <c r="B2421" s="131" t="s">
        <v>6483</v>
      </c>
      <c r="C2421" s="141" t="b">
        <v>1</v>
      </c>
      <c r="D2421" s="133">
        <v>44537.0</v>
      </c>
      <c r="E2421" s="128" t="str">
        <f t="shared" si="192"/>
        <v>#VALUE!</v>
      </c>
      <c r="F2421" s="128" t="str">
        <f t="shared" si="193"/>
        <v>#VALUE!</v>
      </c>
      <c r="G2421" s="128" t="str">
        <f t="shared" si="194"/>
        <v>#VALUE!</v>
      </c>
      <c r="H2421" s="128" t="str">
        <f t="shared" si="195"/>
        <v>#VALUE!</v>
      </c>
      <c r="I2421" s="128" t="str">
        <f t="shared" si="196"/>
        <v>#VALUE!</v>
      </c>
      <c r="J2421" s="128" t="str">
        <f t="shared" si="197"/>
        <v>#VALUE!</v>
      </c>
      <c r="K2421" s="128" t="str">
        <f t="shared" si="198"/>
        <v>#VALUE!</v>
      </c>
      <c r="L2421" s="128" t="str">
        <f t="shared" si="199"/>
        <v>#VALUE!</v>
      </c>
      <c r="M2421" s="128" t="str">
        <f t="shared" si="200"/>
        <v>#VALUE!</v>
      </c>
      <c r="N2421" s="128" t="str">
        <f t="shared" si="201"/>
        <v>#VALUE!</v>
      </c>
      <c r="O2421" s="128" t="str">
        <f t="shared" si="202"/>
        <v>#VALUE!</v>
      </c>
      <c r="P2421" s="4" t="str">
        <f t="shared" si="12"/>
        <v>NO RX</v>
      </c>
      <c r="Q2421" s="2" t="b">
        <v>0</v>
      </c>
      <c r="R2421" s="4" t="str">
        <f t="shared" si="54"/>
        <v>LOW</v>
      </c>
      <c r="S2421" s="3">
        <v>44510.0</v>
      </c>
      <c r="T2421" s="136">
        <f t="shared" si="203"/>
        <v>44537</v>
      </c>
      <c r="U2421" s="4" t="str">
        <f t="shared" si="15"/>
        <v> </v>
      </c>
      <c r="V2421" s="4" t="str">
        <f t="shared" si="16"/>
        <v> </v>
      </c>
      <c r="W2421" s="123"/>
      <c r="X2421" s="123"/>
      <c r="Y2421" s="123"/>
      <c r="Z2421" s="123"/>
      <c r="AA2421" s="123"/>
      <c r="AB2421" s="123"/>
      <c r="AC2421" s="123"/>
      <c r="AD2421" s="123"/>
      <c r="AE2421" s="123"/>
    </row>
    <row r="2422">
      <c r="A2422" s="151">
        <v>17461.0</v>
      </c>
      <c r="B2422" s="131" t="s">
        <v>7131</v>
      </c>
      <c r="C2422" s="141" t="b">
        <v>1</v>
      </c>
      <c r="D2422" s="133">
        <v>44551.0</v>
      </c>
      <c r="E2422" s="128" t="str">
        <f t="shared" si="192"/>
        <v>#VALUE!</v>
      </c>
      <c r="F2422" s="128" t="str">
        <f t="shared" si="193"/>
        <v>#VALUE!</v>
      </c>
      <c r="G2422" s="128" t="str">
        <f t="shared" si="194"/>
        <v>#VALUE!</v>
      </c>
      <c r="H2422" s="128" t="str">
        <f t="shared" si="195"/>
        <v>#VALUE!</v>
      </c>
      <c r="I2422" s="128" t="str">
        <f t="shared" si="196"/>
        <v>#VALUE!</v>
      </c>
      <c r="J2422" s="128" t="str">
        <f t="shared" si="197"/>
        <v>#VALUE!</v>
      </c>
      <c r="K2422" s="128" t="str">
        <f t="shared" si="198"/>
        <v>#VALUE!</v>
      </c>
      <c r="L2422" s="128" t="str">
        <f t="shared" si="199"/>
        <v>#VALUE!</v>
      </c>
      <c r="M2422" s="134" t="str">
        <f t="shared" si="200"/>
        <v>OPI RX</v>
      </c>
      <c r="N2422" s="128" t="str">
        <f t="shared" si="201"/>
        <v>#VALUE!</v>
      </c>
      <c r="O2422" s="128" t="str">
        <f t="shared" si="202"/>
        <v>#VALUE!</v>
      </c>
      <c r="P2422" s="135" t="str">
        <f t="shared" si="12"/>
        <v>OPIOIDS</v>
      </c>
      <c r="Q2422" s="2" t="b">
        <v>0</v>
      </c>
      <c r="R2422" s="4" t="str">
        <f t="shared" si="54"/>
        <v>LOW</v>
      </c>
      <c r="S2422" s="3">
        <v>44515.0</v>
      </c>
      <c r="T2422" s="136">
        <f t="shared" si="203"/>
        <v>44551</v>
      </c>
      <c r="U2422" s="4" t="str">
        <f t="shared" si="15"/>
        <v> </v>
      </c>
      <c r="V2422" s="4" t="str">
        <f t="shared" si="16"/>
        <v> </v>
      </c>
      <c r="W2422" s="123"/>
      <c r="X2422" s="123"/>
      <c r="Y2422" s="123"/>
      <c r="Z2422" s="123"/>
      <c r="AA2422" s="123"/>
      <c r="AB2422" s="123"/>
      <c r="AC2422" s="123"/>
      <c r="AD2422" s="123"/>
      <c r="AE2422" s="123"/>
    </row>
    <row r="2423">
      <c r="A2423" s="151">
        <v>17465.0</v>
      </c>
      <c r="B2423" s="131" t="s">
        <v>6884</v>
      </c>
      <c r="C2423" s="141" t="b">
        <v>1</v>
      </c>
      <c r="D2423" s="133">
        <v>44551.0</v>
      </c>
      <c r="E2423" s="128" t="str">
        <f t="shared" si="192"/>
        <v>#VALUE!</v>
      </c>
      <c r="F2423" s="128" t="str">
        <f t="shared" si="193"/>
        <v>#VALUE!</v>
      </c>
      <c r="G2423" s="128" t="str">
        <f t="shared" si="194"/>
        <v>#VALUE!</v>
      </c>
      <c r="H2423" s="128" t="str">
        <f t="shared" si="195"/>
        <v>#VALUE!</v>
      </c>
      <c r="I2423" s="128" t="str">
        <f t="shared" si="196"/>
        <v>#VALUE!</v>
      </c>
      <c r="J2423" s="128" t="str">
        <f t="shared" si="197"/>
        <v>#VALUE!</v>
      </c>
      <c r="K2423" s="128" t="str">
        <f t="shared" si="198"/>
        <v>#VALUE!</v>
      </c>
      <c r="L2423" s="128" t="str">
        <f t="shared" si="199"/>
        <v>#VALUE!</v>
      </c>
      <c r="M2423" s="128" t="str">
        <f t="shared" si="200"/>
        <v>#VALUE!</v>
      </c>
      <c r="N2423" s="128" t="str">
        <f t="shared" si="201"/>
        <v>#VALUE!</v>
      </c>
      <c r="O2423" s="128" t="str">
        <f t="shared" si="202"/>
        <v>#VALUE!</v>
      </c>
      <c r="P2423" s="4" t="str">
        <f t="shared" si="12"/>
        <v>NO RX</v>
      </c>
      <c r="Q2423" s="2" t="b">
        <v>0</v>
      </c>
      <c r="R2423" s="4" t="str">
        <f t="shared" si="54"/>
        <v>LOW</v>
      </c>
      <c r="S2423" s="3">
        <v>44522.0</v>
      </c>
      <c r="T2423" s="136">
        <f t="shared" si="203"/>
        <v>44551</v>
      </c>
      <c r="U2423" s="4" t="str">
        <f t="shared" si="15"/>
        <v> </v>
      </c>
      <c r="V2423" s="4" t="str">
        <f t="shared" si="16"/>
        <v> </v>
      </c>
      <c r="W2423" s="123"/>
      <c r="X2423" s="123"/>
      <c r="Y2423" s="123"/>
      <c r="Z2423" s="123"/>
      <c r="AA2423" s="123"/>
      <c r="AB2423" s="123"/>
      <c r="AC2423" s="123"/>
      <c r="AD2423" s="123"/>
      <c r="AE2423" s="123"/>
    </row>
    <row r="2424">
      <c r="A2424" s="151">
        <v>17466.0</v>
      </c>
      <c r="B2424" s="131" t="s">
        <v>6461</v>
      </c>
      <c r="C2424" s="141" t="b">
        <v>1</v>
      </c>
      <c r="D2424" s="133">
        <v>44564.0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tr">
        <f t="shared" si="12"/>
        <v>NO RX</v>
      </c>
      <c r="Q2424" s="2" t="b">
        <v>0</v>
      </c>
      <c r="R2424" s="4" t="str">
        <f t="shared" si="54"/>
        <v>LOW</v>
      </c>
      <c r="S2424" s="3">
        <v>44529.0</v>
      </c>
      <c r="T2424" s="136">
        <f t="shared" si="203"/>
        <v>44564</v>
      </c>
      <c r="U2424" s="4" t="str">
        <f t="shared" si="15"/>
        <v> </v>
      </c>
      <c r="V2424" s="4" t="str">
        <f t="shared" si="16"/>
        <v> </v>
      </c>
      <c r="W2424" s="123"/>
      <c r="X2424" s="123"/>
      <c r="Y2424" s="123"/>
      <c r="Z2424" s="123"/>
      <c r="AA2424" s="123"/>
      <c r="AB2424" s="123"/>
      <c r="AC2424" s="123"/>
      <c r="AD2424" s="123"/>
      <c r="AE2424" s="123"/>
    </row>
    <row r="2425">
      <c r="A2425" s="151">
        <v>17469.0</v>
      </c>
      <c r="B2425" s="131" t="s">
        <v>6486</v>
      </c>
      <c r="C2425" s="141" t="b">
        <v>1</v>
      </c>
      <c r="D2425" s="133">
        <v>44551.0</v>
      </c>
      <c r="E2425" s="128" t="str">
        <f t="shared" ref="E2425:E2429" si="204">IF(SEARCH($E$1,$B2425)&gt;=1,"OPI RX","NO RX")</f>
        <v>#VALUE!</v>
      </c>
      <c r="F2425" s="128" t="str">
        <f t="shared" ref="F2425:F2429" si="205">IF(SEARCH($F$1,$B2425)&gt;=1,"OPI RX","NO RX")</f>
        <v>#VALUE!</v>
      </c>
      <c r="G2425" s="128" t="str">
        <f t="shared" ref="G2425:G2429" si="206">IF(SEARCH($G$1,$B2425)&gt;=1,"OPI RX","NO RX")</f>
        <v>#VALUE!</v>
      </c>
      <c r="H2425" s="128" t="str">
        <f t="shared" ref="H2425:H2429" si="207">IF(SEARCH($H$1,$B2425)&gt;=1,"OPI RX","NO RX")</f>
        <v>#VALUE!</v>
      </c>
      <c r="I2425" s="128" t="str">
        <f t="shared" ref="I2425:I2429" si="208">IF(SEARCH($I$1,$B2425)&gt;=1,"OPI RX","NO RX")</f>
        <v>#VALUE!</v>
      </c>
      <c r="J2425" s="128" t="str">
        <f t="shared" ref="J2425:J2429" si="209">IF(SEARCH($J$1,$B2425)&gt;=1,"OPI RX","NO RX")</f>
        <v>#VALUE!</v>
      </c>
      <c r="K2425" s="128" t="str">
        <f t="shared" ref="K2425:K2429" si="210">IF(SEARCH($K$1,$B2425)&gt;=1,"OPI RX","NO RX")</f>
        <v>#VALUE!</v>
      </c>
      <c r="L2425" s="128" t="str">
        <f t="shared" ref="L2425:L2429" si="211">IF(SEARCH($L$1,$B2425)&gt;=1,"OPI RX","NO RX")</f>
        <v>#VALUE!</v>
      </c>
      <c r="M2425" s="134" t="str">
        <f t="shared" ref="M2425:M2429" si="212">IF(SEARCH($M$1,$B2425)&gt;=1,"OPI RX","NO RX")</f>
        <v>OPI RX</v>
      </c>
      <c r="N2425" s="128" t="str">
        <f t="shared" ref="N2425:N2429" si="213">IF(SEARCH($N$1,$B2425)&gt;=1,"OPI RX","NO RX")</f>
        <v>#VALUE!</v>
      </c>
      <c r="O2425" s="128" t="str">
        <f t="shared" ref="O2425:O2429" si="214">IF(SEARCH($O$1,$B2425)&gt;=1,"OPI RX","NO RX")</f>
        <v>#VALUE!</v>
      </c>
      <c r="P2425" s="135" t="str">
        <f t="shared" si="12"/>
        <v>OPIOIDS</v>
      </c>
      <c r="Q2425" s="2" t="b">
        <v>0</v>
      </c>
      <c r="R2425" s="4" t="str">
        <f t="shared" si="54"/>
        <v>LOW</v>
      </c>
      <c r="S2425" s="3">
        <v>44523.0</v>
      </c>
      <c r="T2425" s="136">
        <f t="shared" si="203"/>
        <v>44551</v>
      </c>
      <c r="U2425" s="4" t="str">
        <f t="shared" si="15"/>
        <v> </v>
      </c>
      <c r="V2425" s="4" t="str">
        <f t="shared" si="16"/>
        <v> </v>
      </c>
      <c r="W2425" s="123"/>
      <c r="X2425" s="123"/>
      <c r="Y2425" s="123"/>
      <c r="Z2425" s="123"/>
      <c r="AA2425" s="123"/>
      <c r="AB2425" s="123"/>
      <c r="AC2425" s="123"/>
      <c r="AD2425" s="123"/>
      <c r="AE2425" s="123"/>
    </row>
    <row r="2426">
      <c r="A2426" s="151">
        <v>17470.0</v>
      </c>
      <c r="B2426" s="131" t="s">
        <v>6463</v>
      </c>
      <c r="C2426" s="141" t="b">
        <v>1</v>
      </c>
      <c r="D2426" s="133">
        <v>44537.0</v>
      </c>
      <c r="E2426" s="128" t="str">
        <f t="shared" si="204"/>
        <v>#VALUE!</v>
      </c>
      <c r="F2426" s="134" t="str">
        <f t="shared" si="205"/>
        <v>OPI RX</v>
      </c>
      <c r="G2426" s="128" t="str">
        <f t="shared" si="206"/>
        <v>#VALUE!</v>
      </c>
      <c r="H2426" s="128" t="str">
        <f t="shared" si="207"/>
        <v>#VALUE!</v>
      </c>
      <c r="I2426" s="128" t="str">
        <f t="shared" si="208"/>
        <v>#VALUE!</v>
      </c>
      <c r="J2426" s="128" t="str">
        <f t="shared" si="209"/>
        <v>#VALUE!</v>
      </c>
      <c r="K2426" s="128" t="str">
        <f t="shared" si="210"/>
        <v>#VALUE!</v>
      </c>
      <c r="L2426" s="128" t="str">
        <f t="shared" si="211"/>
        <v>#VALUE!</v>
      </c>
      <c r="M2426" s="128" t="str">
        <f t="shared" si="212"/>
        <v>#VALUE!</v>
      </c>
      <c r="N2426" s="128" t="str">
        <f t="shared" si="213"/>
        <v>#VALUE!</v>
      </c>
      <c r="O2426" s="128" t="str">
        <f t="shared" si="214"/>
        <v>#VALUE!</v>
      </c>
      <c r="P2426" s="135" t="str">
        <f t="shared" si="12"/>
        <v>OPIOIDS</v>
      </c>
      <c r="Q2426" s="2" t="b">
        <v>1</v>
      </c>
      <c r="R2426" s="135" t="str">
        <f t="shared" si="54"/>
        <v>HIGH</v>
      </c>
      <c r="S2426" s="3">
        <v>44511.0</v>
      </c>
      <c r="T2426" s="136">
        <f t="shared" si="203"/>
        <v>44537</v>
      </c>
      <c r="U2426" s="4" t="str">
        <f t="shared" si="15"/>
        <v> </v>
      </c>
      <c r="V2426" s="4" t="str">
        <f t="shared" si="16"/>
        <v> </v>
      </c>
      <c r="W2426" s="123"/>
      <c r="X2426" s="123"/>
      <c r="Y2426" s="123"/>
      <c r="Z2426" s="123"/>
      <c r="AA2426" s="123"/>
      <c r="AB2426" s="123"/>
      <c r="AC2426" s="123"/>
      <c r="AD2426" s="123"/>
      <c r="AE2426" s="123"/>
    </row>
    <row r="2427">
      <c r="A2427" s="151">
        <v>17472.0</v>
      </c>
      <c r="B2427" s="131" t="s">
        <v>6594</v>
      </c>
      <c r="C2427" s="141" t="b">
        <v>1</v>
      </c>
      <c r="D2427" s="133">
        <v>44537.0</v>
      </c>
      <c r="E2427" s="134" t="str">
        <f t="shared" si="204"/>
        <v>OPI RX</v>
      </c>
      <c r="F2427" s="128" t="str">
        <f t="shared" si="205"/>
        <v>#VALUE!</v>
      </c>
      <c r="G2427" s="128" t="str">
        <f t="shared" si="206"/>
        <v>#VALUE!</v>
      </c>
      <c r="H2427" s="128" t="str">
        <f t="shared" si="207"/>
        <v>#VALUE!</v>
      </c>
      <c r="I2427" s="128" t="str">
        <f t="shared" si="208"/>
        <v>#VALUE!</v>
      </c>
      <c r="J2427" s="128" t="str">
        <f t="shared" si="209"/>
        <v>#VALUE!</v>
      </c>
      <c r="K2427" s="128" t="str">
        <f t="shared" si="210"/>
        <v>#VALUE!</v>
      </c>
      <c r="L2427" s="128" t="str">
        <f t="shared" si="211"/>
        <v>#VALUE!</v>
      </c>
      <c r="M2427" s="128" t="str">
        <f t="shared" si="212"/>
        <v>#VALUE!</v>
      </c>
      <c r="N2427" s="128" t="str">
        <f t="shared" si="213"/>
        <v>#VALUE!</v>
      </c>
      <c r="O2427" s="128" t="str">
        <f t="shared" si="214"/>
        <v>#VALUE!</v>
      </c>
      <c r="P2427" s="135" t="str">
        <f t="shared" si="12"/>
        <v>OPIOIDS</v>
      </c>
      <c r="Q2427" s="2" t="b">
        <v>0</v>
      </c>
      <c r="R2427" s="4" t="str">
        <f t="shared" si="54"/>
        <v>LOW</v>
      </c>
      <c r="S2427" s="3">
        <v>44512.0</v>
      </c>
      <c r="T2427" s="136">
        <f t="shared" si="203"/>
        <v>44537</v>
      </c>
      <c r="U2427" s="4" t="str">
        <f t="shared" si="15"/>
        <v> </v>
      </c>
      <c r="V2427" s="4" t="str">
        <f t="shared" si="16"/>
        <v> </v>
      </c>
      <c r="W2427" s="123"/>
      <c r="X2427" s="123"/>
      <c r="Y2427" s="123"/>
      <c r="Z2427" s="123"/>
      <c r="AA2427" s="123"/>
      <c r="AB2427" s="123"/>
      <c r="AC2427" s="123"/>
      <c r="AD2427" s="123"/>
      <c r="AE2427" s="123"/>
    </row>
    <row r="2428">
      <c r="A2428" s="151">
        <v>17476.0</v>
      </c>
      <c r="B2428" s="131" t="s">
        <v>6646</v>
      </c>
      <c r="C2428" s="141" t="b">
        <v>1</v>
      </c>
      <c r="D2428" s="133">
        <v>44537.0</v>
      </c>
      <c r="E2428" s="128" t="str">
        <f t="shared" si="204"/>
        <v>#VALUE!</v>
      </c>
      <c r="F2428" s="128" t="str">
        <f t="shared" si="205"/>
        <v>#VALUE!</v>
      </c>
      <c r="G2428" s="128" t="str">
        <f t="shared" si="206"/>
        <v>#VALUE!</v>
      </c>
      <c r="H2428" s="128" t="str">
        <f t="shared" si="207"/>
        <v>#VALUE!</v>
      </c>
      <c r="I2428" s="128" t="str">
        <f t="shared" si="208"/>
        <v>#VALUE!</v>
      </c>
      <c r="J2428" s="128" t="str">
        <f t="shared" si="209"/>
        <v>#VALUE!</v>
      </c>
      <c r="K2428" s="128" t="str">
        <f t="shared" si="210"/>
        <v>#VALUE!</v>
      </c>
      <c r="L2428" s="128" t="str">
        <f t="shared" si="211"/>
        <v>#VALUE!</v>
      </c>
      <c r="M2428" s="128" t="str">
        <f t="shared" si="212"/>
        <v>#VALUE!</v>
      </c>
      <c r="N2428" s="128" t="str">
        <f t="shared" si="213"/>
        <v>#VALUE!</v>
      </c>
      <c r="O2428" s="128" t="str">
        <f t="shared" si="214"/>
        <v>#VALUE!</v>
      </c>
      <c r="P2428" s="4" t="str">
        <f t="shared" si="12"/>
        <v>NO RX</v>
      </c>
      <c r="Q2428" s="2" t="b">
        <v>0</v>
      </c>
      <c r="R2428" s="4" t="str">
        <f t="shared" si="54"/>
        <v>LOW</v>
      </c>
      <c r="S2428" s="3">
        <v>44511.0</v>
      </c>
      <c r="T2428" s="136">
        <f t="shared" si="203"/>
        <v>44537</v>
      </c>
      <c r="U2428" s="4" t="str">
        <f t="shared" si="15"/>
        <v> </v>
      </c>
      <c r="V2428" s="4" t="str">
        <f t="shared" si="16"/>
        <v> </v>
      </c>
      <c r="W2428" s="123"/>
      <c r="X2428" s="123"/>
      <c r="Y2428" s="123"/>
      <c r="Z2428" s="123"/>
      <c r="AA2428" s="123"/>
      <c r="AB2428" s="123"/>
      <c r="AC2428" s="123"/>
      <c r="AD2428" s="123"/>
      <c r="AE2428" s="123"/>
    </row>
    <row r="2429">
      <c r="A2429" s="151">
        <v>17477.0</v>
      </c>
      <c r="B2429" s="131" t="s">
        <v>6461</v>
      </c>
      <c r="C2429" s="141" t="b">
        <v>1</v>
      </c>
      <c r="D2429" s="133">
        <v>44551.0</v>
      </c>
      <c r="E2429" s="128" t="str">
        <f t="shared" si="204"/>
        <v>#VALUE!</v>
      </c>
      <c r="F2429" s="128" t="str">
        <f t="shared" si="205"/>
        <v>#VALUE!</v>
      </c>
      <c r="G2429" s="128" t="str">
        <f t="shared" si="206"/>
        <v>#VALUE!</v>
      </c>
      <c r="H2429" s="128" t="str">
        <f t="shared" si="207"/>
        <v>#VALUE!</v>
      </c>
      <c r="I2429" s="128" t="str">
        <f t="shared" si="208"/>
        <v>#VALUE!</v>
      </c>
      <c r="J2429" s="128" t="str">
        <f t="shared" si="209"/>
        <v>#VALUE!</v>
      </c>
      <c r="K2429" s="128" t="str">
        <f t="shared" si="210"/>
        <v>#VALUE!</v>
      </c>
      <c r="L2429" s="128" t="str">
        <f t="shared" si="211"/>
        <v>#VALUE!</v>
      </c>
      <c r="M2429" s="128" t="str">
        <f t="shared" si="212"/>
        <v>#VALUE!</v>
      </c>
      <c r="N2429" s="128" t="str">
        <f t="shared" si="213"/>
        <v>#VALUE!</v>
      </c>
      <c r="O2429" s="128" t="str">
        <f t="shared" si="214"/>
        <v>#VALUE!</v>
      </c>
      <c r="P2429" s="4" t="str">
        <f t="shared" si="12"/>
        <v>NO RX</v>
      </c>
      <c r="Q2429" s="2" t="b">
        <v>0</v>
      </c>
      <c r="R2429" s="4" t="str">
        <f t="shared" si="54"/>
        <v>LOW</v>
      </c>
      <c r="S2429" s="3">
        <v>44515.0</v>
      </c>
      <c r="T2429" s="136">
        <f t="shared" si="203"/>
        <v>44551</v>
      </c>
      <c r="U2429" s="4" t="str">
        <f t="shared" si="15"/>
        <v> </v>
      </c>
      <c r="V2429" s="4" t="str">
        <f t="shared" si="16"/>
        <v> </v>
      </c>
      <c r="W2429" s="123"/>
      <c r="X2429" s="123"/>
      <c r="Y2429" s="123"/>
      <c r="Z2429" s="123"/>
      <c r="AA2429" s="123"/>
      <c r="AB2429" s="123"/>
      <c r="AC2429" s="123"/>
      <c r="AD2429" s="123"/>
      <c r="AE2429" s="123"/>
    </row>
    <row r="2430">
      <c r="A2430" s="151">
        <v>17480.0</v>
      </c>
      <c r="B2430" s="131" t="s">
        <v>7132</v>
      </c>
      <c r="C2430" s="141" t="b">
        <v>1</v>
      </c>
      <c r="D2430" s="133">
        <v>44564.0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tr">
        <f t="shared" si="12"/>
        <v>NO RX</v>
      </c>
      <c r="Q2430" s="2" t="b">
        <v>0</v>
      </c>
      <c r="R2430" s="4" t="str">
        <f t="shared" si="54"/>
        <v>LOW</v>
      </c>
      <c r="S2430" s="3">
        <v>44529.0</v>
      </c>
      <c r="T2430" s="136">
        <f t="shared" si="203"/>
        <v>44564</v>
      </c>
      <c r="U2430" s="4" t="str">
        <f t="shared" si="15"/>
        <v> </v>
      </c>
      <c r="V2430" s="4" t="str">
        <f t="shared" si="16"/>
        <v> </v>
      </c>
      <c r="W2430" s="123"/>
      <c r="X2430" s="123"/>
      <c r="Y2430" s="123"/>
      <c r="Z2430" s="123"/>
      <c r="AA2430" s="123"/>
      <c r="AB2430" s="123"/>
      <c r="AC2430" s="123"/>
      <c r="AD2430" s="123"/>
      <c r="AE2430" s="123"/>
    </row>
    <row r="2431">
      <c r="A2431" s="151">
        <v>17481.0</v>
      </c>
      <c r="B2431" s="131" t="s">
        <v>6463</v>
      </c>
      <c r="C2431" s="141" t="b">
        <v>1</v>
      </c>
      <c r="D2431" s="133">
        <v>44551.0</v>
      </c>
      <c r="E2431" s="128" t="str">
        <f>IF(SEARCH($E$1,$B2431)&gt;=1,"OPI RX","NO RX")</f>
        <v>#VALUE!</v>
      </c>
      <c r="F2431" s="134" t="str">
        <f>IF(SEARCH($F$1,$B2431)&gt;=1,"OPI RX","NO RX")</f>
        <v>OPI RX</v>
      </c>
      <c r="G2431" s="128" t="str">
        <f>IF(SEARCH($G$1,$B2431)&gt;=1,"OPI RX","NO RX")</f>
        <v>#VALUE!</v>
      </c>
      <c r="H2431" s="128" t="str">
        <f>IF(SEARCH($H$1,$B2431)&gt;=1,"OPI RX","NO RX")</f>
        <v>#VALUE!</v>
      </c>
      <c r="I2431" s="128" t="str">
        <f>IF(SEARCH($I$1,$B2431)&gt;=1,"OPI RX","NO RX")</f>
        <v>#VALUE!</v>
      </c>
      <c r="J2431" s="128" t="str">
        <f>IF(SEARCH($J$1,$B2431)&gt;=1,"OPI RX","NO RX")</f>
        <v>#VALUE!</v>
      </c>
      <c r="K2431" s="128" t="str">
        <f>IF(SEARCH($K$1,$B2431)&gt;=1,"OPI RX","NO RX")</f>
        <v>#VALUE!</v>
      </c>
      <c r="L2431" s="128" t="str">
        <f>IF(SEARCH($L$1,$B2431)&gt;=1,"OPI RX","NO RX")</f>
        <v>#VALUE!</v>
      </c>
      <c r="M2431" s="128" t="str">
        <f>IF(SEARCH($M$1,$B2431)&gt;=1,"OPI RX","NO RX")</f>
        <v>#VALUE!</v>
      </c>
      <c r="N2431" s="128" t="str">
        <f>IF(SEARCH($N$1,$B2431)&gt;=1,"OPI RX","NO RX")</f>
        <v>#VALUE!</v>
      </c>
      <c r="O2431" s="128" t="str">
        <f>IF(SEARCH($O$1,$B2431)&gt;=1,"OPI RX","NO RX")</f>
        <v>#VALUE!</v>
      </c>
      <c r="P2431" s="135" t="str">
        <f t="shared" si="12"/>
        <v>OPIOIDS</v>
      </c>
      <c r="Q2431" s="2" t="b">
        <v>0</v>
      </c>
      <c r="R2431" s="4" t="str">
        <f t="shared" si="54"/>
        <v>LOW</v>
      </c>
      <c r="S2431" s="3">
        <v>44516.0</v>
      </c>
      <c r="T2431" s="136">
        <f t="shared" si="203"/>
        <v>44551</v>
      </c>
      <c r="U2431" s="4" t="str">
        <f t="shared" si="15"/>
        <v> </v>
      </c>
      <c r="V2431" s="4" t="str">
        <f t="shared" si="16"/>
        <v> </v>
      </c>
      <c r="W2431" s="123"/>
      <c r="X2431" s="123"/>
      <c r="Y2431" s="123"/>
      <c r="Z2431" s="123"/>
      <c r="AA2431" s="123"/>
      <c r="AB2431" s="123"/>
      <c r="AC2431" s="123"/>
      <c r="AD2431" s="123"/>
      <c r="AE2431" s="123"/>
    </row>
    <row r="2432">
      <c r="A2432" s="151">
        <v>17483.0</v>
      </c>
      <c r="B2432" s="131" t="s">
        <v>6461</v>
      </c>
      <c r="C2432" s="141" t="b">
        <v>1</v>
      </c>
      <c r="D2432" s="133">
        <v>44564.0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tr">
        <f t="shared" si="12"/>
        <v>NO RX</v>
      </c>
      <c r="Q2432" s="2" t="b">
        <v>0</v>
      </c>
      <c r="R2432" s="4" t="str">
        <f t="shared" si="54"/>
        <v>LOW</v>
      </c>
      <c r="S2432" s="3">
        <v>44529.0</v>
      </c>
      <c r="T2432" s="136">
        <f t="shared" si="203"/>
        <v>44564</v>
      </c>
      <c r="U2432" s="4" t="str">
        <f t="shared" si="15"/>
        <v> </v>
      </c>
      <c r="V2432" s="4" t="str">
        <f t="shared" si="16"/>
        <v> </v>
      </c>
      <c r="W2432" s="123"/>
      <c r="X2432" s="123"/>
      <c r="Y2432" s="123"/>
      <c r="Z2432" s="123"/>
      <c r="AA2432" s="123"/>
      <c r="AB2432" s="123"/>
      <c r="AC2432" s="123"/>
      <c r="AD2432" s="123"/>
      <c r="AE2432" s="123"/>
    </row>
    <row r="2433">
      <c r="A2433" s="151">
        <v>17484.0</v>
      </c>
      <c r="B2433" s="55" t="s">
        <v>6465</v>
      </c>
      <c r="C2433" s="55" t="b">
        <v>1</v>
      </c>
      <c r="D2433" s="146">
        <v>44577.0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tr">
        <f t="shared" si="12"/>
        <v>NO RX</v>
      </c>
      <c r="Q2433" s="2" t="b">
        <v>0</v>
      </c>
      <c r="R2433" s="4" t="str">
        <f t="shared" si="54"/>
        <v>LOW</v>
      </c>
      <c r="S2433" s="3"/>
      <c r="T2433" s="136"/>
      <c r="U2433" s="4" t="str">
        <f t="shared" si="15"/>
        <v>DUE COMM</v>
      </c>
      <c r="V2433" s="4" t="str">
        <f t="shared" si="16"/>
        <v> </v>
      </c>
      <c r="W2433" s="123"/>
      <c r="X2433" s="123"/>
      <c r="Y2433" s="123"/>
      <c r="Z2433" s="123"/>
      <c r="AA2433" s="123"/>
      <c r="AB2433" s="123"/>
      <c r="AC2433" s="123"/>
      <c r="AD2433" s="123"/>
      <c r="AE2433" s="123"/>
    </row>
    <row r="2434">
      <c r="A2434" s="151">
        <v>17493.0</v>
      </c>
      <c r="B2434" s="131" t="s">
        <v>6461</v>
      </c>
      <c r="C2434" s="141" t="b">
        <v>1</v>
      </c>
      <c r="D2434" s="133">
        <v>44564.0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tr">
        <f t="shared" si="12"/>
        <v>NO RX</v>
      </c>
      <c r="Q2434" s="2" t="b">
        <v>0</v>
      </c>
      <c r="R2434" s="4" t="str">
        <f t="shared" si="54"/>
        <v>LOW</v>
      </c>
      <c r="S2434" s="3">
        <v>44529.0</v>
      </c>
      <c r="T2434" s="136">
        <f t="shared" ref="T2434:T2436" si="215">D2434</f>
        <v>44564</v>
      </c>
      <c r="U2434" s="4" t="str">
        <f t="shared" si="15"/>
        <v> </v>
      </c>
      <c r="V2434" s="4" t="str">
        <f t="shared" si="16"/>
        <v> </v>
      </c>
      <c r="W2434" s="123"/>
      <c r="X2434" s="123"/>
      <c r="Y2434" s="123"/>
      <c r="Z2434" s="123"/>
      <c r="AA2434" s="123"/>
      <c r="AB2434" s="123"/>
      <c r="AC2434" s="123"/>
      <c r="AD2434" s="123"/>
      <c r="AE2434" s="123"/>
    </row>
    <row r="2435">
      <c r="A2435" s="151">
        <v>17494.0</v>
      </c>
      <c r="B2435" s="131" t="s">
        <v>6646</v>
      </c>
      <c r="C2435" s="141" t="b">
        <v>1</v>
      </c>
      <c r="D2435" s="133">
        <v>44564.0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tr">
        <f t="shared" si="12"/>
        <v>NO RX</v>
      </c>
      <c r="Q2435" s="2" t="b">
        <v>0</v>
      </c>
      <c r="R2435" s="4" t="str">
        <f t="shared" si="54"/>
        <v>LOW</v>
      </c>
      <c r="S2435" s="3">
        <v>44529.0</v>
      </c>
      <c r="T2435" s="136">
        <f t="shared" si="215"/>
        <v>44564</v>
      </c>
      <c r="U2435" s="4" t="str">
        <f t="shared" si="15"/>
        <v> </v>
      </c>
      <c r="V2435" s="4" t="str">
        <f t="shared" si="16"/>
        <v> </v>
      </c>
      <c r="W2435" s="123"/>
      <c r="X2435" s="123"/>
      <c r="Y2435" s="123"/>
      <c r="Z2435" s="123"/>
      <c r="AA2435" s="123"/>
      <c r="AB2435" s="123"/>
      <c r="AC2435" s="123"/>
      <c r="AD2435" s="123"/>
      <c r="AE2435" s="123"/>
    </row>
    <row r="2436">
      <c r="A2436" s="151">
        <v>17496.0</v>
      </c>
      <c r="B2436" s="131" t="s">
        <v>6774</v>
      </c>
      <c r="C2436" s="141" t="b">
        <v>1</v>
      </c>
      <c r="D2436" s="133">
        <v>44551.0</v>
      </c>
      <c r="E2436" s="128" t="str">
        <f>IF(SEARCH($E$1,$B2436)&gt;=1,"OPI RX","NO RX")</f>
        <v>#VALUE!</v>
      </c>
      <c r="F2436" s="128" t="str">
        <f>IF(SEARCH($F$1,$B2436)&gt;=1,"OPI RX","NO RX")</f>
        <v>#VALUE!</v>
      </c>
      <c r="G2436" s="128" t="str">
        <f>IF(SEARCH($G$1,$B2436)&gt;=1,"OPI RX","NO RX")</f>
        <v>#VALUE!</v>
      </c>
      <c r="H2436" s="128" t="str">
        <f>IF(SEARCH($H$1,$B2436)&gt;=1,"OPI RX","NO RX")</f>
        <v>#VALUE!</v>
      </c>
      <c r="I2436" s="128" t="str">
        <f>IF(SEARCH($I$1,$B2436)&gt;=1,"OPI RX","NO RX")</f>
        <v>#VALUE!</v>
      </c>
      <c r="J2436" s="128" t="str">
        <f>IF(SEARCH($J$1,$B2436)&gt;=1,"OPI RX","NO RX")</f>
        <v>#VALUE!</v>
      </c>
      <c r="K2436" s="128" t="str">
        <f>IF(SEARCH($K$1,$B2436)&gt;=1,"OPI RX","NO RX")</f>
        <v>#VALUE!</v>
      </c>
      <c r="L2436" s="128" t="str">
        <f>IF(SEARCH($L$1,$B2436)&gt;=1,"OPI RX","NO RX")</f>
        <v>#VALUE!</v>
      </c>
      <c r="M2436" s="134" t="str">
        <f>IF(SEARCH($M$1,$B2436)&gt;=1,"OPI RX","NO RX")</f>
        <v>OPI RX</v>
      </c>
      <c r="N2436" s="128" t="str">
        <f>IF(SEARCH($N$1,$B2436)&gt;=1,"OPI RX","NO RX")</f>
        <v>#VALUE!</v>
      </c>
      <c r="O2436" s="128" t="str">
        <f>IF(SEARCH($O$1,$B2436)&gt;=1,"OPI RX","NO RX")</f>
        <v>#VALUE!</v>
      </c>
      <c r="P2436" s="135" t="str">
        <f t="shared" si="12"/>
        <v>OPIOIDS</v>
      </c>
      <c r="Q2436" s="2" t="b">
        <v>1</v>
      </c>
      <c r="R2436" s="135" t="str">
        <f t="shared" si="54"/>
        <v>HIGH</v>
      </c>
      <c r="S2436" s="3">
        <v>44518.0</v>
      </c>
      <c r="T2436" s="136">
        <f t="shared" si="215"/>
        <v>44551</v>
      </c>
      <c r="U2436" s="4" t="str">
        <f t="shared" si="15"/>
        <v> </v>
      </c>
      <c r="V2436" s="4" t="str">
        <f t="shared" si="16"/>
        <v> </v>
      </c>
      <c r="W2436" s="123"/>
      <c r="X2436" s="123"/>
      <c r="Y2436" s="123"/>
      <c r="Z2436" s="123"/>
      <c r="AA2436" s="123"/>
      <c r="AB2436" s="123"/>
      <c r="AC2436" s="123"/>
      <c r="AD2436" s="123"/>
      <c r="AE2436" s="123"/>
    </row>
    <row r="2437">
      <c r="A2437" s="151">
        <v>17497.0</v>
      </c>
      <c r="B2437" s="55" t="s">
        <v>6461</v>
      </c>
      <c r="C2437" s="55" t="b">
        <v>1</v>
      </c>
      <c r="D2437" s="146">
        <v>44577.0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tr">
        <f t="shared" si="12"/>
        <v>NO RX</v>
      </c>
      <c r="Q2437" s="2" t="b">
        <v>0</v>
      </c>
      <c r="R2437" s="4" t="str">
        <f t="shared" si="54"/>
        <v>LOW</v>
      </c>
      <c r="S2437" s="3"/>
      <c r="T2437" s="136"/>
      <c r="U2437" s="4" t="str">
        <f t="shared" si="15"/>
        <v>DUE COMM</v>
      </c>
      <c r="V2437" s="4" t="str">
        <f t="shared" si="16"/>
        <v> </v>
      </c>
      <c r="W2437" s="123"/>
      <c r="X2437" s="123"/>
      <c r="Y2437" s="123"/>
      <c r="Z2437" s="123"/>
      <c r="AA2437" s="123"/>
      <c r="AB2437" s="123"/>
      <c r="AC2437" s="123"/>
      <c r="AD2437" s="123"/>
      <c r="AE2437" s="123"/>
    </row>
    <row r="2438">
      <c r="A2438" s="151">
        <v>17500.0</v>
      </c>
      <c r="B2438" s="131" t="s">
        <v>6461</v>
      </c>
      <c r="C2438" s="141" t="b">
        <v>1</v>
      </c>
      <c r="D2438" s="133">
        <v>44551.0</v>
      </c>
      <c r="E2438" s="128" t="str">
        <f t="shared" ref="E2438:E2439" si="216">IF(SEARCH($E$1,$B2438)&gt;=1,"OPI RX","NO RX")</f>
        <v>#VALUE!</v>
      </c>
      <c r="F2438" s="128" t="str">
        <f t="shared" ref="F2438:F2439" si="217">IF(SEARCH($F$1,$B2438)&gt;=1,"OPI RX","NO RX")</f>
        <v>#VALUE!</v>
      </c>
      <c r="G2438" s="128" t="str">
        <f t="shared" ref="G2438:G2439" si="218">IF(SEARCH($G$1,$B2438)&gt;=1,"OPI RX","NO RX")</f>
        <v>#VALUE!</v>
      </c>
      <c r="H2438" s="128" t="str">
        <f t="shared" ref="H2438:H2439" si="219">IF(SEARCH($H$1,$B2438)&gt;=1,"OPI RX","NO RX")</f>
        <v>#VALUE!</v>
      </c>
      <c r="I2438" s="128" t="str">
        <f t="shared" ref="I2438:I2439" si="220">IF(SEARCH($I$1,$B2438)&gt;=1,"OPI RX","NO RX")</f>
        <v>#VALUE!</v>
      </c>
      <c r="J2438" s="128" t="str">
        <f t="shared" ref="J2438:J2439" si="221">IF(SEARCH($J$1,$B2438)&gt;=1,"OPI RX","NO RX")</f>
        <v>#VALUE!</v>
      </c>
      <c r="K2438" s="128" t="str">
        <f t="shared" ref="K2438:K2439" si="222">IF(SEARCH($K$1,$B2438)&gt;=1,"OPI RX","NO RX")</f>
        <v>#VALUE!</v>
      </c>
      <c r="L2438" s="128" t="str">
        <f t="shared" ref="L2438:L2439" si="223">IF(SEARCH($L$1,$B2438)&gt;=1,"OPI RX","NO RX")</f>
        <v>#VALUE!</v>
      </c>
      <c r="M2438" s="128" t="str">
        <f t="shared" ref="M2438:M2439" si="224">IF(SEARCH($M$1,$B2438)&gt;=1,"OPI RX","NO RX")</f>
        <v>#VALUE!</v>
      </c>
      <c r="N2438" s="128" t="str">
        <f t="shared" ref="N2438:N2439" si="225">IF(SEARCH($N$1,$B2438)&gt;=1,"OPI RX","NO RX")</f>
        <v>#VALUE!</v>
      </c>
      <c r="O2438" s="128" t="str">
        <f t="shared" ref="O2438:O2439" si="226">IF(SEARCH($O$1,$B2438)&gt;=1,"OPI RX","NO RX")</f>
        <v>#VALUE!</v>
      </c>
      <c r="P2438" s="4" t="str">
        <f t="shared" si="12"/>
        <v>NO RX</v>
      </c>
      <c r="Q2438" s="2" t="b">
        <v>0</v>
      </c>
      <c r="R2438" s="4" t="str">
        <f t="shared" si="54"/>
        <v>LOW</v>
      </c>
      <c r="S2438" s="3">
        <v>44524.0</v>
      </c>
      <c r="T2438" s="136">
        <f t="shared" ref="T2438:T2442" si="227">D2438</f>
        <v>44551</v>
      </c>
      <c r="U2438" s="4" t="str">
        <f t="shared" si="15"/>
        <v> </v>
      </c>
      <c r="V2438" s="4" t="str">
        <f t="shared" si="16"/>
        <v> </v>
      </c>
      <c r="W2438" s="123"/>
      <c r="X2438" s="123"/>
      <c r="Y2438" s="123"/>
      <c r="Z2438" s="123"/>
      <c r="AA2438" s="123"/>
      <c r="AB2438" s="123"/>
      <c r="AC2438" s="123"/>
      <c r="AD2438" s="123"/>
      <c r="AE2438" s="123"/>
    </row>
    <row r="2439">
      <c r="A2439" s="151">
        <v>17506.0</v>
      </c>
      <c r="B2439" s="131" t="s">
        <v>6461</v>
      </c>
      <c r="C2439" s="141" t="b">
        <v>1</v>
      </c>
      <c r="D2439" s="133">
        <v>44551.0</v>
      </c>
      <c r="E2439" s="128" t="str">
        <f t="shared" si="216"/>
        <v>#VALUE!</v>
      </c>
      <c r="F2439" s="128" t="str">
        <f t="shared" si="217"/>
        <v>#VALUE!</v>
      </c>
      <c r="G2439" s="128" t="str">
        <f t="shared" si="218"/>
        <v>#VALUE!</v>
      </c>
      <c r="H2439" s="128" t="str">
        <f t="shared" si="219"/>
        <v>#VALUE!</v>
      </c>
      <c r="I2439" s="128" t="str">
        <f t="shared" si="220"/>
        <v>#VALUE!</v>
      </c>
      <c r="J2439" s="128" t="str">
        <f t="shared" si="221"/>
        <v>#VALUE!</v>
      </c>
      <c r="K2439" s="128" t="str">
        <f t="shared" si="222"/>
        <v>#VALUE!</v>
      </c>
      <c r="L2439" s="128" t="str">
        <f t="shared" si="223"/>
        <v>#VALUE!</v>
      </c>
      <c r="M2439" s="128" t="str">
        <f t="shared" si="224"/>
        <v>#VALUE!</v>
      </c>
      <c r="N2439" s="128" t="str">
        <f t="shared" si="225"/>
        <v>#VALUE!</v>
      </c>
      <c r="O2439" s="128" t="str">
        <f t="shared" si="226"/>
        <v>#VALUE!</v>
      </c>
      <c r="P2439" s="4" t="str">
        <f t="shared" si="12"/>
        <v>NO RX</v>
      </c>
      <c r="Q2439" s="2" t="b">
        <v>0</v>
      </c>
      <c r="R2439" s="4" t="str">
        <f t="shared" si="54"/>
        <v>LOW</v>
      </c>
      <c r="S2439" s="3">
        <v>44516.0</v>
      </c>
      <c r="T2439" s="136">
        <f t="shared" si="227"/>
        <v>44551</v>
      </c>
      <c r="U2439" s="4" t="str">
        <f t="shared" si="15"/>
        <v> </v>
      </c>
      <c r="V2439" s="4" t="str">
        <f t="shared" si="16"/>
        <v> </v>
      </c>
      <c r="W2439" s="123"/>
      <c r="X2439" s="123"/>
      <c r="Y2439" s="123"/>
      <c r="Z2439" s="123"/>
      <c r="AA2439" s="123"/>
      <c r="AB2439" s="123"/>
      <c r="AC2439" s="123"/>
      <c r="AD2439" s="123"/>
      <c r="AE2439" s="123"/>
    </row>
    <row r="2440">
      <c r="A2440" s="151">
        <v>17508.0</v>
      </c>
      <c r="B2440" s="131" t="s">
        <v>6535</v>
      </c>
      <c r="C2440" s="141" t="b">
        <v>1</v>
      </c>
      <c r="D2440" s="133">
        <v>44564.0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tr">
        <f t="shared" si="12"/>
        <v>NO RX</v>
      </c>
      <c r="Q2440" s="2" t="b">
        <v>1</v>
      </c>
      <c r="R2440" s="135" t="str">
        <f t="shared" si="54"/>
        <v>HIGH</v>
      </c>
      <c r="S2440" s="3">
        <v>44529.0</v>
      </c>
      <c r="T2440" s="136">
        <f t="shared" si="227"/>
        <v>44564</v>
      </c>
      <c r="U2440" s="4" t="str">
        <f t="shared" si="15"/>
        <v> </v>
      </c>
      <c r="V2440" s="4" t="str">
        <f t="shared" si="16"/>
        <v> </v>
      </c>
      <c r="W2440" s="123"/>
      <c r="X2440" s="123"/>
      <c r="Y2440" s="123"/>
      <c r="Z2440" s="123"/>
      <c r="AA2440" s="123"/>
      <c r="AB2440" s="123"/>
      <c r="AC2440" s="123"/>
      <c r="AD2440" s="123"/>
      <c r="AE2440" s="123"/>
    </row>
    <row r="2441">
      <c r="A2441" s="151">
        <v>17511.0</v>
      </c>
      <c r="B2441" s="131" t="s">
        <v>6460</v>
      </c>
      <c r="C2441" s="141" t="b">
        <v>1</v>
      </c>
      <c r="D2441" s="133">
        <v>44564.0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tr">
        <f t="shared" si="12"/>
        <v>NO RX</v>
      </c>
      <c r="Q2441" s="2" t="b">
        <v>0</v>
      </c>
      <c r="R2441" s="4" t="str">
        <f t="shared" si="54"/>
        <v>LOW</v>
      </c>
      <c r="S2441" s="3">
        <v>44529.0</v>
      </c>
      <c r="T2441" s="136">
        <f t="shared" si="227"/>
        <v>44564</v>
      </c>
      <c r="U2441" s="4" t="str">
        <f t="shared" si="15"/>
        <v> </v>
      </c>
      <c r="V2441" s="4" t="str">
        <f t="shared" si="16"/>
        <v> </v>
      </c>
      <c r="W2441" s="123"/>
      <c r="X2441" s="123"/>
      <c r="Y2441" s="123"/>
      <c r="Z2441" s="123"/>
      <c r="AA2441" s="123"/>
      <c r="AB2441" s="123"/>
      <c r="AC2441" s="123"/>
      <c r="AD2441" s="123"/>
      <c r="AE2441" s="123"/>
    </row>
    <row r="2442">
      <c r="A2442" s="151">
        <v>17512.0</v>
      </c>
      <c r="B2442" s="131" t="s">
        <v>6477</v>
      </c>
      <c r="C2442" s="141" t="b">
        <v>1</v>
      </c>
      <c r="D2442" s="133">
        <v>44564.0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tr">
        <f t="shared" si="12"/>
        <v>NO RX</v>
      </c>
      <c r="Q2442" s="2" t="b">
        <v>0</v>
      </c>
      <c r="R2442" s="4" t="str">
        <f t="shared" si="54"/>
        <v>LOW</v>
      </c>
      <c r="S2442" s="3">
        <v>44529.0</v>
      </c>
      <c r="T2442" s="136">
        <f t="shared" si="227"/>
        <v>44564</v>
      </c>
      <c r="U2442" s="4" t="str">
        <f t="shared" si="15"/>
        <v> </v>
      </c>
      <c r="V2442" s="4" t="str">
        <f t="shared" si="16"/>
        <v> </v>
      </c>
      <c r="W2442" s="123"/>
      <c r="X2442" s="123"/>
      <c r="Y2442" s="123"/>
      <c r="Z2442" s="123"/>
      <c r="AA2442" s="123"/>
      <c r="AB2442" s="123"/>
      <c r="AC2442" s="123"/>
      <c r="AD2442" s="123"/>
      <c r="AE2442" s="123"/>
    </row>
    <row r="2443">
      <c r="A2443" s="151">
        <v>17513.0</v>
      </c>
      <c r="B2443" s="55" t="s">
        <v>6500</v>
      </c>
      <c r="C2443" s="55" t="b">
        <v>1</v>
      </c>
      <c r="D2443" s="146">
        <v>44577.0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tr">
        <f t="shared" si="12"/>
        <v>NO RX</v>
      </c>
      <c r="Q2443" s="2" t="b">
        <v>0</v>
      </c>
      <c r="R2443" s="4" t="str">
        <f t="shared" si="54"/>
        <v>LOW</v>
      </c>
      <c r="S2443" s="3"/>
      <c r="T2443" s="136"/>
      <c r="U2443" s="4" t="str">
        <f t="shared" si="15"/>
        <v>DUE COMM</v>
      </c>
      <c r="V2443" s="4" t="str">
        <f t="shared" si="16"/>
        <v> </v>
      </c>
      <c r="W2443" s="123"/>
      <c r="X2443" s="123"/>
      <c r="Y2443" s="123"/>
      <c r="Z2443" s="123"/>
      <c r="AA2443" s="123"/>
      <c r="AB2443" s="123"/>
      <c r="AC2443" s="123"/>
      <c r="AD2443" s="123"/>
      <c r="AE2443" s="123"/>
    </row>
    <row r="2444">
      <c r="A2444" s="151">
        <v>17515.0</v>
      </c>
      <c r="B2444" s="55" t="s">
        <v>6465</v>
      </c>
      <c r="C2444" s="55" t="b">
        <v>1</v>
      </c>
      <c r="D2444" s="146">
        <v>44577.0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tr">
        <f t="shared" si="12"/>
        <v>NO RX</v>
      </c>
      <c r="Q2444" s="2" t="b">
        <v>0</v>
      </c>
      <c r="R2444" s="4" t="str">
        <f t="shared" si="54"/>
        <v>LOW</v>
      </c>
      <c r="S2444" s="3"/>
      <c r="T2444" s="136"/>
      <c r="U2444" s="4" t="str">
        <f t="shared" si="15"/>
        <v>DUE COMM</v>
      </c>
      <c r="V2444" s="4" t="str">
        <f t="shared" si="16"/>
        <v> </v>
      </c>
      <c r="W2444" s="123"/>
      <c r="X2444" s="123"/>
      <c r="Y2444" s="123"/>
      <c r="Z2444" s="123"/>
      <c r="AA2444" s="123"/>
      <c r="AB2444" s="123"/>
      <c r="AC2444" s="123"/>
      <c r="AD2444" s="123"/>
      <c r="AE2444" s="123"/>
    </row>
    <row r="2445">
      <c r="A2445" s="151">
        <v>17516.0</v>
      </c>
      <c r="B2445" s="131" t="s">
        <v>6477</v>
      </c>
      <c r="C2445" s="141" t="b">
        <v>1</v>
      </c>
      <c r="D2445" s="133">
        <v>44551.0</v>
      </c>
      <c r="E2445" s="128" t="str">
        <f t="shared" ref="E2445:E2446" si="228">IF(SEARCH($E$1,$B2445)&gt;=1,"OPI RX","NO RX")</f>
        <v>#VALUE!</v>
      </c>
      <c r="F2445" s="128" t="str">
        <f t="shared" ref="F2445:F2446" si="229">IF(SEARCH($F$1,$B2445)&gt;=1,"OPI RX","NO RX")</f>
        <v>#VALUE!</v>
      </c>
      <c r="G2445" s="128" t="str">
        <f t="shared" ref="G2445:G2446" si="230">IF(SEARCH($G$1,$B2445)&gt;=1,"OPI RX","NO RX")</f>
        <v>#VALUE!</v>
      </c>
      <c r="H2445" s="128" t="str">
        <f t="shared" ref="H2445:H2446" si="231">IF(SEARCH($H$1,$B2445)&gt;=1,"OPI RX","NO RX")</f>
        <v>#VALUE!</v>
      </c>
      <c r="I2445" s="128" t="str">
        <f t="shared" ref="I2445:I2446" si="232">IF(SEARCH($I$1,$B2445)&gt;=1,"OPI RX","NO RX")</f>
        <v>#VALUE!</v>
      </c>
      <c r="J2445" s="128" t="str">
        <f t="shared" ref="J2445:J2446" si="233">IF(SEARCH($J$1,$B2445)&gt;=1,"OPI RX","NO RX")</f>
        <v>#VALUE!</v>
      </c>
      <c r="K2445" s="128" t="str">
        <f t="shared" ref="K2445:K2446" si="234">IF(SEARCH($K$1,$B2445)&gt;=1,"OPI RX","NO RX")</f>
        <v>#VALUE!</v>
      </c>
      <c r="L2445" s="128" t="str">
        <f t="shared" ref="L2445:L2446" si="235">IF(SEARCH($L$1,$B2445)&gt;=1,"OPI RX","NO RX")</f>
        <v>#VALUE!</v>
      </c>
      <c r="M2445" s="128" t="str">
        <f t="shared" ref="M2445:M2446" si="236">IF(SEARCH($M$1,$B2445)&gt;=1,"OPI RX","NO RX")</f>
        <v>#VALUE!</v>
      </c>
      <c r="N2445" s="128" t="str">
        <f t="shared" ref="N2445:N2446" si="237">IF(SEARCH($N$1,$B2445)&gt;=1,"OPI RX","NO RX")</f>
        <v>#VALUE!</v>
      </c>
      <c r="O2445" s="128" t="str">
        <f t="shared" ref="O2445:O2446" si="238">IF(SEARCH($O$1,$B2445)&gt;=1,"OPI RX","NO RX")</f>
        <v>#VALUE!</v>
      </c>
      <c r="P2445" s="4" t="str">
        <f t="shared" si="12"/>
        <v>NO RX</v>
      </c>
      <c r="Q2445" s="2" t="b">
        <v>0</v>
      </c>
      <c r="R2445" s="4" t="str">
        <f t="shared" si="54"/>
        <v>LOW</v>
      </c>
      <c r="S2445" s="3">
        <v>44516.0</v>
      </c>
      <c r="T2445" s="136">
        <f t="shared" ref="T2445:T2448" si="239">D2445</f>
        <v>44551</v>
      </c>
      <c r="U2445" s="4" t="str">
        <f t="shared" si="15"/>
        <v> </v>
      </c>
      <c r="V2445" s="4" t="str">
        <f t="shared" si="16"/>
        <v> </v>
      </c>
      <c r="W2445" s="123"/>
      <c r="X2445" s="123"/>
      <c r="Y2445" s="123"/>
      <c r="Z2445" s="123"/>
      <c r="AA2445" s="123"/>
      <c r="AB2445" s="123"/>
      <c r="AC2445" s="123"/>
      <c r="AD2445" s="123"/>
      <c r="AE2445" s="123"/>
    </row>
    <row r="2446">
      <c r="A2446" s="151">
        <v>17519.0</v>
      </c>
      <c r="B2446" s="131" t="s">
        <v>6461</v>
      </c>
      <c r="C2446" s="141" t="b">
        <v>1</v>
      </c>
      <c r="D2446" s="133">
        <v>44551.0</v>
      </c>
      <c r="E2446" s="128" t="str">
        <f t="shared" si="228"/>
        <v>#VALUE!</v>
      </c>
      <c r="F2446" s="128" t="str">
        <f t="shared" si="229"/>
        <v>#VALUE!</v>
      </c>
      <c r="G2446" s="128" t="str">
        <f t="shared" si="230"/>
        <v>#VALUE!</v>
      </c>
      <c r="H2446" s="128" t="str">
        <f t="shared" si="231"/>
        <v>#VALUE!</v>
      </c>
      <c r="I2446" s="128" t="str">
        <f t="shared" si="232"/>
        <v>#VALUE!</v>
      </c>
      <c r="J2446" s="128" t="str">
        <f t="shared" si="233"/>
        <v>#VALUE!</v>
      </c>
      <c r="K2446" s="128" t="str">
        <f t="shared" si="234"/>
        <v>#VALUE!</v>
      </c>
      <c r="L2446" s="128" t="str">
        <f t="shared" si="235"/>
        <v>#VALUE!</v>
      </c>
      <c r="M2446" s="128" t="str">
        <f t="shared" si="236"/>
        <v>#VALUE!</v>
      </c>
      <c r="N2446" s="128" t="str">
        <f t="shared" si="237"/>
        <v>#VALUE!</v>
      </c>
      <c r="O2446" s="128" t="str">
        <f t="shared" si="238"/>
        <v>#VALUE!</v>
      </c>
      <c r="P2446" s="4" t="str">
        <f t="shared" si="12"/>
        <v>NO RX</v>
      </c>
      <c r="Q2446" s="2" t="b">
        <v>0</v>
      </c>
      <c r="R2446" s="4" t="str">
        <f t="shared" si="54"/>
        <v>LOW</v>
      </c>
      <c r="S2446" s="3">
        <v>44516.0</v>
      </c>
      <c r="T2446" s="136">
        <f t="shared" si="239"/>
        <v>44551</v>
      </c>
      <c r="U2446" s="4" t="str">
        <f t="shared" si="15"/>
        <v> </v>
      </c>
      <c r="V2446" s="4" t="str">
        <f t="shared" si="16"/>
        <v> </v>
      </c>
      <c r="W2446" s="123"/>
      <c r="X2446" s="123"/>
      <c r="Y2446" s="123"/>
      <c r="Z2446" s="123"/>
      <c r="AA2446" s="123"/>
      <c r="AB2446" s="123"/>
      <c r="AC2446" s="123"/>
      <c r="AD2446" s="123"/>
      <c r="AE2446" s="123"/>
    </row>
    <row r="2447">
      <c r="A2447" s="151">
        <v>17527.0</v>
      </c>
      <c r="B2447" s="131" t="s">
        <v>6461</v>
      </c>
      <c r="C2447" s="141" t="b">
        <v>1</v>
      </c>
      <c r="D2447" s="133">
        <v>44564.0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tr">
        <f t="shared" si="12"/>
        <v>NO RX</v>
      </c>
      <c r="Q2447" s="2" t="b">
        <v>1</v>
      </c>
      <c r="R2447" s="135" t="str">
        <f t="shared" si="54"/>
        <v>HIGH</v>
      </c>
      <c r="S2447" s="3">
        <v>44529.0</v>
      </c>
      <c r="T2447" s="136">
        <f t="shared" si="239"/>
        <v>44564</v>
      </c>
      <c r="U2447" s="4" t="str">
        <f t="shared" si="15"/>
        <v> </v>
      </c>
      <c r="V2447" s="4" t="str">
        <f t="shared" si="16"/>
        <v> </v>
      </c>
      <c r="W2447" s="123"/>
      <c r="X2447" s="123"/>
      <c r="Y2447" s="123"/>
      <c r="Z2447" s="123"/>
      <c r="AA2447" s="123"/>
      <c r="AB2447" s="123"/>
      <c r="AC2447" s="123"/>
      <c r="AD2447" s="123"/>
      <c r="AE2447" s="123"/>
    </row>
    <row r="2448">
      <c r="A2448" s="151">
        <v>17529.0</v>
      </c>
      <c r="B2448" s="131" t="s">
        <v>7133</v>
      </c>
      <c r="C2448" s="141" t="b">
        <v>1</v>
      </c>
      <c r="D2448" s="133">
        <v>44551.0</v>
      </c>
      <c r="E2448" s="128" t="str">
        <f>IF(SEARCH($E$1,$B2448)&gt;=1,"OPI RX","NO RX")</f>
        <v>#VALUE!</v>
      </c>
      <c r="F2448" s="128" t="str">
        <f>IF(SEARCH($F$1,$B2448)&gt;=1,"OPI RX","NO RX")</f>
        <v>#VALUE!</v>
      </c>
      <c r="G2448" s="128" t="str">
        <f>IF(SEARCH($G$1,$B2448)&gt;=1,"OPI RX","NO RX")</f>
        <v>#VALUE!</v>
      </c>
      <c r="H2448" s="128" t="str">
        <f>IF(SEARCH($H$1,$B2448)&gt;=1,"OPI RX","NO RX")</f>
        <v>#VALUE!</v>
      </c>
      <c r="I2448" s="128" t="str">
        <f>IF(SEARCH($I$1,$B2448)&gt;=1,"OPI RX","NO RX")</f>
        <v>#VALUE!</v>
      </c>
      <c r="J2448" s="128" t="str">
        <f>IF(SEARCH($J$1,$B2448)&gt;=1,"OPI RX","NO RX")</f>
        <v>#VALUE!</v>
      </c>
      <c r="K2448" s="128" t="str">
        <f>IF(SEARCH($K$1,$B2448)&gt;=1,"OPI RX","NO RX")</f>
        <v>#VALUE!</v>
      </c>
      <c r="L2448" s="128" t="str">
        <f>IF(SEARCH($L$1,$B2448)&gt;=1,"OPI RX","NO RX")</f>
        <v>#VALUE!</v>
      </c>
      <c r="M2448" s="134" t="str">
        <f>IF(SEARCH($M$1,$B2448)&gt;=1,"OPI RX","NO RX")</f>
        <v>OPI RX</v>
      </c>
      <c r="N2448" s="128" t="str">
        <f>IF(SEARCH($N$1,$B2448)&gt;=1,"OPI RX","NO RX")</f>
        <v>#VALUE!</v>
      </c>
      <c r="O2448" s="128" t="str">
        <f>IF(SEARCH($O$1,$B2448)&gt;=1,"OPI RX","NO RX")</f>
        <v>#VALUE!</v>
      </c>
      <c r="P2448" s="135" t="str">
        <f t="shared" si="12"/>
        <v>OPIOIDS</v>
      </c>
      <c r="Q2448" s="2" t="b">
        <v>0</v>
      </c>
      <c r="R2448" s="4" t="str">
        <f t="shared" si="54"/>
        <v>LOW</v>
      </c>
      <c r="S2448" s="3">
        <v>44524.0</v>
      </c>
      <c r="T2448" s="136">
        <f t="shared" si="239"/>
        <v>44551</v>
      </c>
      <c r="U2448" s="4" t="str">
        <f t="shared" si="15"/>
        <v> </v>
      </c>
      <c r="V2448" s="4" t="str">
        <f t="shared" si="16"/>
        <v> </v>
      </c>
      <c r="W2448" s="123"/>
      <c r="X2448" s="123"/>
      <c r="Y2448" s="123"/>
      <c r="Z2448" s="123"/>
      <c r="AA2448" s="123"/>
      <c r="AB2448" s="123"/>
      <c r="AC2448" s="123"/>
      <c r="AD2448" s="123"/>
      <c r="AE2448" s="123"/>
    </row>
    <row r="2449">
      <c r="A2449" s="151">
        <v>17538.0</v>
      </c>
      <c r="B2449" s="55" t="s">
        <v>6483</v>
      </c>
      <c r="C2449" s="55" t="b">
        <v>1</v>
      </c>
      <c r="D2449" s="146">
        <v>44577.0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tr">
        <f t="shared" si="12"/>
        <v>NO RX</v>
      </c>
      <c r="Q2449" s="2" t="b">
        <v>0</v>
      </c>
      <c r="R2449" s="4" t="str">
        <f t="shared" si="54"/>
        <v>LOW</v>
      </c>
      <c r="S2449" s="3"/>
      <c r="T2449" s="136"/>
      <c r="U2449" s="4" t="str">
        <f t="shared" si="15"/>
        <v>DUE COMM</v>
      </c>
      <c r="V2449" s="4" t="str">
        <f t="shared" si="16"/>
        <v> </v>
      </c>
      <c r="W2449" s="123"/>
      <c r="X2449" s="123"/>
      <c r="Y2449" s="123"/>
      <c r="Z2449" s="123"/>
      <c r="AA2449" s="123"/>
      <c r="AB2449" s="123"/>
      <c r="AC2449" s="123"/>
      <c r="AD2449" s="123"/>
      <c r="AE2449" s="123"/>
    </row>
    <row r="2450">
      <c r="A2450" s="151">
        <v>17542.0</v>
      </c>
      <c r="B2450" s="55" t="s">
        <v>6500</v>
      </c>
      <c r="C2450" s="55" t="b">
        <v>1</v>
      </c>
      <c r="D2450" s="146">
        <v>44577.0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tr">
        <f t="shared" si="12"/>
        <v>NO RX</v>
      </c>
      <c r="Q2450" s="2" t="b">
        <v>0</v>
      </c>
      <c r="R2450" s="4" t="str">
        <f t="shared" si="54"/>
        <v>LOW</v>
      </c>
      <c r="S2450" s="3"/>
      <c r="T2450" s="136"/>
      <c r="U2450" s="4" t="str">
        <f t="shared" si="15"/>
        <v>DUE COMM</v>
      </c>
      <c r="V2450" s="4" t="str">
        <f t="shared" si="16"/>
        <v> </v>
      </c>
      <c r="W2450" s="123"/>
      <c r="X2450" s="123"/>
      <c r="Y2450" s="123"/>
      <c r="Z2450" s="123"/>
      <c r="AA2450" s="123"/>
      <c r="AB2450" s="123"/>
      <c r="AC2450" s="123"/>
      <c r="AD2450" s="123"/>
      <c r="AE2450" s="123"/>
    </row>
    <row r="2451">
      <c r="A2451" s="151">
        <v>17557.0</v>
      </c>
      <c r="B2451" s="55" t="s">
        <v>6466</v>
      </c>
      <c r="C2451" s="55" t="b">
        <v>1</v>
      </c>
      <c r="D2451" s="146">
        <v>44577.0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tr">
        <f t="shared" si="12"/>
        <v>NO RX</v>
      </c>
      <c r="Q2451" s="2" t="b">
        <v>0</v>
      </c>
      <c r="R2451" s="4" t="str">
        <f t="shared" si="54"/>
        <v>LOW</v>
      </c>
      <c r="S2451" s="3"/>
      <c r="T2451" s="136"/>
      <c r="U2451" s="4" t="str">
        <f t="shared" si="15"/>
        <v>DUE COMM</v>
      </c>
      <c r="V2451" s="4" t="str">
        <f t="shared" si="16"/>
        <v> </v>
      </c>
      <c r="W2451" s="123"/>
      <c r="X2451" s="123"/>
      <c r="Y2451" s="123"/>
      <c r="Z2451" s="123"/>
      <c r="AA2451" s="123"/>
      <c r="AB2451" s="123"/>
      <c r="AC2451" s="123"/>
      <c r="AD2451" s="123"/>
      <c r="AE2451" s="123"/>
    </row>
    <row r="2452">
      <c r="A2452" s="151">
        <v>17559.0</v>
      </c>
      <c r="B2452" s="55" t="s">
        <v>6461</v>
      </c>
      <c r="C2452" s="55" t="b">
        <v>1</v>
      </c>
      <c r="D2452" s="146">
        <v>44577.0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tr">
        <f t="shared" si="12"/>
        <v>NO RX</v>
      </c>
      <c r="Q2452" s="2" t="b">
        <v>0</v>
      </c>
      <c r="R2452" s="4" t="str">
        <f t="shared" si="54"/>
        <v>LOW</v>
      </c>
      <c r="S2452" s="3"/>
      <c r="T2452" s="136"/>
      <c r="U2452" s="4" t="str">
        <f t="shared" si="15"/>
        <v>DUE COMM</v>
      </c>
      <c r="V2452" s="4" t="str">
        <f t="shared" si="16"/>
        <v> </v>
      </c>
      <c r="W2452" s="123"/>
      <c r="X2452" s="123"/>
      <c r="Y2452" s="123"/>
      <c r="Z2452" s="123"/>
      <c r="AA2452" s="123"/>
      <c r="AB2452" s="123"/>
      <c r="AC2452" s="123"/>
      <c r="AD2452" s="123"/>
      <c r="AE2452" s="123"/>
    </row>
    <row r="2453">
      <c r="A2453" s="151">
        <v>17560.0</v>
      </c>
      <c r="B2453" s="131" t="s">
        <v>6465</v>
      </c>
      <c r="C2453" s="141" t="b">
        <v>1</v>
      </c>
      <c r="D2453" s="133">
        <v>44551.0</v>
      </c>
      <c r="E2453" s="134" t="str">
        <f>IF(SEARCH($E$1,$B2453)&gt;=1,"OPI RX","NO RX")</f>
        <v>OPI RX</v>
      </c>
      <c r="F2453" s="128" t="str">
        <f>IF(SEARCH($F$1,$B2453)&gt;=1,"OPI RX","NO RX")</f>
        <v>#VALUE!</v>
      </c>
      <c r="G2453" s="128" t="str">
        <f>IF(SEARCH($G$1,$B2453)&gt;=1,"OPI RX","NO RX")</f>
        <v>#VALUE!</v>
      </c>
      <c r="H2453" s="128" t="str">
        <f>IF(SEARCH($H$1,$B2453)&gt;=1,"OPI RX","NO RX")</f>
        <v>#VALUE!</v>
      </c>
      <c r="I2453" s="128" t="str">
        <f>IF(SEARCH($I$1,$B2453)&gt;=1,"OPI RX","NO RX")</f>
        <v>#VALUE!</v>
      </c>
      <c r="J2453" s="128" t="str">
        <f>IF(SEARCH($J$1,$B2453)&gt;=1,"OPI RX","NO RX")</f>
        <v>#VALUE!</v>
      </c>
      <c r="K2453" s="128" t="str">
        <f>IF(SEARCH($K$1,$B2453)&gt;=1,"OPI RX","NO RX")</f>
        <v>#VALUE!</v>
      </c>
      <c r="L2453" s="128" t="str">
        <f>IF(SEARCH($L$1,$B2453)&gt;=1,"OPI RX","NO RX")</f>
        <v>#VALUE!</v>
      </c>
      <c r="M2453" s="128" t="str">
        <f>IF(SEARCH($M$1,$B2453)&gt;=1,"OPI RX","NO RX")</f>
        <v>#VALUE!</v>
      </c>
      <c r="N2453" s="128" t="str">
        <f>IF(SEARCH($N$1,$B2453)&gt;=1,"OPI RX","NO RX")</f>
        <v>#VALUE!</v>
      </c>
      <c r="O2453" s="128" t="str">
        <f>IF(SEARCH($O$1,$B2453)&gt;=1,"OPI RX","NO RX")</f>
        <v>#VALUE!</v>
      </c>
      <c r="P2453" s="135" t="str">
        <f t="shared" si="12"/>
        <v>OPIOIDS</v>
      </c>
      <c r="Q2453" s="2" t="b">
        <v>0</v>
      </c>
      <c r="R2453" s="4" t="str">
        <f t="shared" si="54"/>
        <v>LOW</v>
      </c>
      <c r="S2453" s="3">
        <v>44523.0</v>
      </c>
      <c r="T2453" s="136">
        <f>D2453</f>
        <v>44551</v>
      </c>
      <c r="U2453" s="4" t="str">
        <f t="shared" si="15"/>
        <v> </v>
      </c>
      <c r="V2453" s="4" t="str">
        <f t="shared" si="16"/>
        <v> </v>
      </c>
      <c r="W2453" s="123"/>
      <c r="X2453" s="123"/>
      <c r="Y2453" s="123"/>
      <c r="Z2453" s="123"/>
      <c r="AA2453" s="123"/>
      <c r="AB2453" s="123"/>
      <c r="AC2453" s="123"/>
      <c r="AD2453" s="123"/>
      <c r="AE2453" s="123"/>
    </row>
    <row r="2454">
      <c r="A2454" s="151">
        <v>17567.0</v>
      </c>
      <c r="B2454" s="55" t="s">
        <v>6653</v>
      </c>
      <c r="C2454" s="55" t="b">
        <v>1</v>
      </c>
      <c r="D2454" s="146">
        <v>44577.0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tr">
        <f t="shared" si="12"/>
        <v>NO RX</v>
      </c>
      <c r="Q2454" s="2" t="b">
        <v>0</v>
      </c>
      <c r="R2454" s="4" t="str">
        <f t="shared" si="54"/>
        <v>LOW</v>
      </c>
      <c r="S2454" s="3"/>
      <c r="T2454" s="136"/>
      <c r="U2454" s="4" t="str">
        <f t="shared" si="15"/>
        <v>DUE COMM</v>
      </c>
      <c r="V2454" s="4" t="str">
        <f t="shared" si="16"/>
        <v> </v>
      </c>
      <c r="W2454" s="123"/>
      <c r="X2454" s="123"/>
      <c r="Y2454" s="123"/>
      <c r="Z2454" s="123"/>
      <c r="AA2454" s="123"/>
      <c r="AB2454" s="123"/>
      <c r="AC2454" s="123"/>
      <c r="AD2454" s="123"/>
      <c r="AE2454" s="123"/>
    </row>
    <row r="2455">
      <c r="A2455" s="151">
        <v>17569.0</v>
      </c>
      <c r="B2455" s="55" t="s">
        <v>6461</v>
      </c>
      <c r="C2455" s="55" t="b">
        <v>1</v>
      </c>
      <c r="D2455" s="146">
        <v>44577.0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tr">
        <f t="shared" si="12"/>
        <v>NO RX</v>
      </c>
      <c r="Q2455" s="2" t="b">
        <v>0</v>
      </c>
      <c r="R2455" s="4" t="str">
        <f t="shared" si="54"/>
        <v>LOW</v>
      </c>
      <c r="S2455" s="3"/>
      <c r="T2455" s="136"/>
      <c r="U2455" s="4" t="str">
        <f t="shared" si="15"/>
        <v>DUE COMM</v>
      </c>
      <c r="V2455" s="4" t="str">
        <f t="shared" si="16"/>
        <v> </v>
      </c>
      <c r="W2455" s="123"/>
      <c r="X2455" s="123"/>
      <c r="Y2455" s="123"/>
      <c r="Z2455" s="123"/>
      <c r="AA2455" s="123"/>
      <c r="AB2455" s="123"/>
      <c r="AC2455" s="123"/>
      <c r="AD2455" s="123"/>
      <c r="AE2455" s="123"/>
    </row>
    <row r="2456">
      <c r="A2456" s="151">
        <v>17573.0</v>
      </c>
      <c r="B2456" s="131" t="s">
        <v>7060</v>
      </c>
      <c r="C2456" s="141" t="b">
        <v>1</v>
      </c>
      <c r="D2456" s="133">
        <v>44551.0</v>
      </c>
      <c r="E2456" s="128" t="str">
        <f>IF(SEARCH($E$1,$B2456)&gt;=1,"OPI RX","NO RX")</f>
        <v>#VALUE!</v>
      </c>
      <c r="F2456" s="128" t="str">
        <f>IF(SEARCH($F$1,$B2456)&gt;=1,"OPI RX","NO RX")</f>
        <v>#VALUE!</v>
      </c>
      <c r="G2456" s="128" t="str">
        <f>IF(SEARCH($G$1,$B2456)&gt;=1,"OPI RX","NO RX")</f>
        <v>#VALUE!</v>
      </c>
      <c r="H2456" s="128" t="str">
        <f>IF(SEARCH($H$1,$B2456)&gt;=1,"OPI RX","NO RX")</f>
        <v>#VALUE!</v>
      </c>
      <c r="I2456" s="128" t="str">
        <f>IF(SEARCH($I$1,$B2456)&gt;=1,"OPI RX","NO RX")</f>
        <v>#VALUE!</v>
      </c>
      <c r="J2456" s="128" t="str">
        <f>IF(SEARCH($J$1,$B2456)&gt;=1,"OPI RX","NO RX")</f>
        <v>#VALUE!</v>
      </c>
      <c r="K2456" s="128" t="str">
        <f>IF(SEARCH($K$1,$B2456)&gt;=1,"OPI RX","NO RX")</f>
        <v>#VALUE!</v>
      </c>
      <c r="L2456" s="128" t="str">
        <f>IF(SEARCH($L$1,$B2456)&gt;=1,"OPI RX","NO RX")</f>
        <v>#VALUE!</v>
      </c>
      <c r="M2456" s="128" t="str">
        <f>IF(SEARCH($M$1,$B2456)&gt;=1,"OPI RX","NO RX")</f>
        <v>#VALUE!</v>
      </c>
      <c r="N2456" s="128" t="str">
        <f>IF(SEARCH($N$1,$B2456)&gt;=1,"OPI RX","NO RX")</f>
        <v>#VALUE!</v>
      </c>
      <c r="O2456" s="128" t="str">
        <f>IF(SEARCH($O$1,$B2456)&gt;=1,"OPI RX","NO RX")</f>
        <v>#VALUE!</v>
      </c>
      <c r="P2456" s="4" t="str">
        <f t="shared" si="12"/>
        <v>NO RX</v>
      </c>
      <c r="Q2456" s="2" t="b">
        <v>0</v>
      </c>
      <c r="R2456" s="4" t="str">
        <f t="shared" si="54"/>
        <v>LOW</v>
      </c>
      <c r="S2456" s="3">
        <v>44524.0</v>
      </c>
      <c r="T2456" s="136">
        <f t="shared" ref="T2456:T2459" si="240">D2456</f>
        <v>44551</v>
      </c>
      <c r="U2456" s="4" t="str">
        <f t="shared" si="15"/>
        <v> </v>
      </c>
      <c r="V2456" s="4" t="str">
        <f t="shared" si="16"/>
        <v> </v>
      </c>
      <c r="W2456" s="123"/>
      <c r="X2456" s="123"/>
      <c r="Y2456" s="123"/>
      <c r="Z2456" s="123"/>
      <c r="AA2456" s="123"/>
      <c r="AB2456" s="123"/>
      <c r="AC2456" s="123"/>
      <c r="AD2456" s="123"/>
      <c r="AE2456" s="123"/>
    </row>
    <row r="2457">
      <c r="A2457" s="151">
        <v>17574.0</v>
      </c>
      <c r="B2457" s="131" t="s">
        <v>6512</v>
      </c>
      <c r="C2457" s="141" t="b">
        <v>1</v>
      </c>
      <c r="D2457" s="133">
        <v>44564.0</v>
      </c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tr">
        <f t="shared" si="12"/>
        <v>NO RX</v>
      </c>
      <c r="Q2457" s="2" t="b">
        <v>0</v>
      </c>
      <c r="R2457" s="4" t="str">
        <f t="shared" si="54"/>
        <v>LOW</v>
      </c>
      <c r="S2457" s="3">
        <v>44529.0</v>
      </c>
      <c r="T2457" s="136">
        <f t="shared" si="240"/>
        <v>44564</v>
      </c>
      <c r="U2457" s="4" t="str">
        <f t="shared" si="15"/>
        <v> </v>
      </c>
      <c r="V2457" s="4" t="str">
        <f t="shared" si="16"/>
        <v> </v>
      </c>
      <c r="W2457" s="123"/>
      <c r="X2457" s="123"/>
      <c r="Y2457" s="123"/>
      <c r="Z2457" s="123"/>
      <c r="AA2457" s="123"/>
      <c r="AB2457" s="123"/>
      <c r="AC2457" s="123"/>
      <c r="AD2457" s="123"/>
      <c r="AE2457" s="123"/>
    </row>
    <row r="2458">
      <c r="A2458" s="151">
        <v>17575.0</v>
      </c>
      <c r="B2458" s="131" t="s">
        <v>7134</v>
      </c>
      <c r="C2458" s="141" t="b">
        <v>1</v>
      </c>
      <c r="D2458" s="133">
        <v>44564.0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tr">
        <f t="shared" si="12"/>
        <v>NO RX</v>
      </c>
      <c r="Q2458" s="2" t="b">
        <v>1</v>
      </c>
      <c r="R2458" s="135" t="str">
        <f t="shared" si="54"/>
        <v>HIGH</v>
      </c>
      <c r="S2458" s="3">
        <v>44529.0</v>
      </c>
      <c r="T2458" s="136">
        <f t="shared" si="240"/>
        <v>44564</v>
      </c>
      <c r="U2458" s="4" t="str">
        <f t="shared" si="15"/>
        <v> </v>
      </c>
      <c r="V2458" s="4" t="str">
        <f t="shared" si="16"/>
        <v> </v>
      </c>
      <c r="W2458" s="123"/>
      <c r="X2458" s="123"/>
      <c r="Y2458" s="123"/>
      <c r="Z2458" s="123"/>
      <c r="AA2458" s="123"/>
      <c r="AB2458" s="123"/>
      <c r="AC2458" s="123"/>
      <c r="AD2458" s="123"/>
      <c r="AE2458" s="123"/>
    </row>
    <row r="2459">
      <c r="A2459" s="151">
        <v>17582.0</v>
      </c>
      <c r="B2459" s="131" t="s">
        <v>6512</v>
      </c>
      <c r="C2459" s="141" t="b">
        <v>1</v>
      </c>
      <c r="D2459" s="133">
        <v>44551.0</v>
      </c>
      <c r="E2459" s="128" t="str">
        <f>IF(SEARCH($E$1,$B2459)&gt;=1,"OPI RX","NO RX")</f>
        <v>#VALUE!</v>
      </c>
      <c r="F2459" s="128" t="str">
        <f>IF(SEARCH($F$1,$B2459)&gt;=1,"OPI RX","NO RX")</f>
        <v>#VALUE!</v>
      </c>
      <c r="G2459" s="128" t="str">
        <f>IF(SEARCH($G$1,$B2459)&gt;=1,"OPI RX","NO RX")</f>
        <v>#VALUE!</v>
      </c>
      <c r="H2459" s="128" t="str">
        <f>IF(SEARCH($H$1,$B2459)&gt;=1,"OPI RX","NO RX")</f>
        <v>#VALUE!</v>
      </c>
      <c r="I2459" s="128" t="str">
        <f>IF(SEARCH($I$1,$B2459)&gt;=1,"OPI RX","NO RX")</f>
        <v>#VALUE!</v>
      </c>
      <c r="J2459" s="128" t="str">
        <f>IF(SEARCH($J$1,$B2459)&gt;=1,"OPI RX","NO RX")</f>
        <v>#VALUE!</v>
      </c>
      <c r="K2459" s="128" t="str">
        <f>IF(SEARCH($K$1,$B2459)&gt;=1,"OPI RX","NO RX")</f>
        <v>#VALUE!</v>
      </c>
      <c r="L2459" s="128" t="str">
        <f>IF(SEARCH($L$1,$B2459)&gt;=1,"OPI RX","NO RX")</f>
        <v>#VALUE!</v>
      </c>
      <c r="M2459" s="134" t="str">
        <f>IF(SEARCH($M$1,$B2459)&gt;=1,"OPI RX","NO RX")</f>
        <v>OPI RX</v>
      </c>
      <c r="N2459" s="128" t="str">
        <f>IF(SEARCH($N$1,$B2459)&gt;=1,"OPI RX","NO RX")</f>
        <v>#VALUE!</v>
      </c>
      <c r="O2459" s="128" t="str">
        <f>IF(SEARCH($O$1,$B2459)&gt;=1,"OPI RX","NO RX")</f>
        <v>#VALUE!</v>
      </c>
      <c r="P2459" s="135" t="str">
        <f t="shared" si="12"/>
        <v>OPIOIDS</v>
      </c>
      <c r="Q2459" s="2" t="b">
        <v>1</v>
      </c>
      <c r="R2459" s="135" t="str">
        <f t="shared" si="54"/>
        <v>HIGH</v>
      </c>
      <c r="S2459" s="3">
        <v>44524.0</v>
      </c>
      <c r="T2459" s="136">
        <f t="shared" si="240"/>
        <v>44551</v>
      </c>
      <c r="U2459" s="4" t="str">
        <f t="shared" si="15"/>
        <v> </v>
      </c>
      <c r="V2459" s="4" t="str">
        <f t="shared" si="16"/>
        <v> </v>
      </c>
      <c r="W2459" s="123"/>
      <c r="X2459" s="123"/>
      <c r="Y2459" s="123"/>
      <c r="Z2459" s="123"/>
      <c r="AA2459" s="123"/>
      <c r="AB2459" s="123"/>
      <c r="AC2459" s="123"/>
      <c r="AD2459" s="123"/>
      <c r="AE2459" s="123"/>
    </row>
    <row r="2460">
      <c r="A2460" s="151">
        <v>17609.0</v>
      </c>
      <c r="B2460" s="55" t="s">
        <v>6500</v>
      </c>
      <c r="C2460" s="55" t="b">
        <v>1</v>
      </c>
      <c r="D2460" s="146">
        <v>44577.0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tr">
        <f t="shared" si="12"/>
        <v>NO RX</v>
      </c>
      <c r="Q2460" s="2" t="b">
        <v>0</v>
      </c>
      <c r="R2460" s="4" t="str">
        <f t="shared" si="54"/>
        <v>LOW</v>
      </c>
      <c r="S2460" s="3"/>
      <c r="T2460" s="136"/>
      <c r="U2460" s="4" t="str">
        <f t="shared" si="15"/>
        <v>DUE COMM</v>
      </c>
      <c r="V2460" s="4" t="str">
        <f t="shared" si="16"/>
        <v> </v>
      </c>
      <c r="W2460" s="123"/>
      <c r="X2460" s="123"/>
      <c r="Y2460" s="123"/>
      <c r="Z2460" s="123"/>
      <c r="AA2460" s="123"/>
      <c r="AB2460" s="123"/>
      <c r="AC2460" s="123"/>
      <c r="AD2460" s="123"/>
      <c r="AE2460" s="123"/>
    </row>
    <row r="2461">
      <c r="A2461" s="151">
        <v>17616.0</v>
      </c>
      <c r="B2461" s="55" t="s">
        <v>6463</v>
      </c>
      <c r="C2461" s="55" t="b">
        <v>1</v>
      </c>
      <c r="D2461" s="146">
        <v>44577.0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tr">
        <f t="shared" si="12"/>
        <v>NO RX</v>
      </c>
      <c r="Q2461" s="2" t="b">
        <v>0</v>
      </c>
      <c r="R2461" s="4" t="str">
        <f t="shared" si="54"/>
        <v>LOW</v>
      </c>
      <c r="S2461" s="3"/>
      <c r="T2461" s="136"/>
      <c r="U2461" s="4" t="str">
        <f t="shared" si="15"/>
        <v>DUE COMM</v>
      </c>
      <c r="V2461" s="4" t="str">
        <f t="shared" si="16"/>
        <v> </v>
      </c>
      <c r="W2461" s="123"/>
      <c r="X2461" s="123"/>
      <c r="Y2461" s="123"/>
      <c r="Z2461" s="123"/>
      <c r="AA2461" s="123"/>
      <c r="AB2461" s="123"/>
      <c r="AC2461" s="123"/>
      <c r="AD2461" s="123"/>
      <c r="AE2461" s="123"/>
    </row>
    <row r="2462">
      <c r="A2462" s="151">
        <v>17645.0</v>
      </c>
      <c r="B2462" s="55" t="s">
        <v>6465</v>
      </c>
      <c r="C2462" s="55" t="b">
        <v>1</v>
      </c>
      <c r="D2462" s="146">
        <v>44577.0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tr">
        <f t="shared" si="12"/>
        <v>NO RX</v>
      </c>
      <c r="Q2462" s="2" t="b">
        <v>0</v>
      </c>
      <c r="R2462" s="4" t="str">
        <f t="shared" si="54"/>
        <v>LOW</v>
      </c>
      <c r="S2462" s="3"/>
      <c r="T2462" s="136"/>
      <c r="U2462" s="4" t="str">
        <f t="shared" si="15"/>
        <v>DUE COMM</v>
      </c>
      <c r="V2462" s="4" t="str">
        <f t="shared" si="16"/>
        <v> </v>
      </c>
      <c r="W2462" s="123"/>
      <c r="X2462" s="123"/>
      <c r="Y2462" s="123"/>
      <c r="Z2462" s="123"/>
      <c r="AA2462" s="123"/>
      <c r="AB2462" s="123"/>
      <c r="AC2462" s="123"/>
      <c r="AD2462" s="123"/>
      <c r="AE2462" s="123"/>
    </row>
    <row r="2463">
      <c r="A2463" s="151">
        <v>17661.0</v>
      </c>
      <c r="B2463" s="55" t="s">
        <v>6477</v>
      </c>
      <c r="C2463" s="55" t="b">
        <v>1</v>
      </c>
      <c r="D2463" s="146">
        <v>44577.0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tr">
        <f t="shared" si="12"/>
        <v>NO RX</v>
      </c>
      <c r="Q2463" s="2" t="b">
        <v>0</v>
      </c>
      <c r="R2463" s="4" t="str">
        <f t="shared" si="54"/>
        <v>LOW</v>
      </c>
      <c r="S2463" s="147"/>
      <c r="T2463" s="136"/>
      <c r="U2463" s="4" t="str">
        <f t="shared" si="15"/>
        <v>DUE COMM</v>
      </c>
      <c r="V2463" s="4" t="str">
        <f t="shared" si="16"/>
        <v> </v>
      </c>
      <c r="W2463" s="123"/>
      <c r="X2463" s="123"/>
      <c r="Y2463" s="123"/>
      <c r="Z2463" s="123"/>
      <c r="AA2463" s="123"/>
      <c r="AB2463" s="123"/>
      <c r="AC2463" s="123"/>
      <c r="AD2463" s="123"/>
      <c r="AE2463" s="123"/>
    </row>
    <row r="2464">
      <c r="A2464" s="134" t="s">
        <v>7135</v>
      </c>
      <c r="B2464" s="131" t="s">
        <v>6687</v>
      </c>
      <c r="C2464" s="162" t="b">
        <v>1</v>
      </c>
      <c r="D2464" s="133">
        <v>44480.0</v>
      </c>
      <c r="E2464" s="128" t="str">
        <f t="shared" ref="E2464:E2472" si="241">IF(SEARCH($E$1,$B2464)&gt;=1,"OPI RX","NO RX")</f>
        <v>#VALUE!</v>
      </c>
      <c r="F2464" s="134" t="str">
        <f t="shared" ref="F2464:F2472" si="242">IF(SEARCH($F$1,$B2464)&gt;=1,"OPI RX","NO RX")</f>
        <v>OPI RX</v>
      </c>
      <c r="G2464" s="128" t="str">
        <f t="shared" ref="G2464:G2472" si="243">IF(SEARCH($G$1,$B2464)&gt;=1,"OPI RX","NO RX")</f>
        <v>#VALUE!</v>
      </c>
      <c r="H2464" s="128" t="str">
        <f t="shared" ref="H2464:H2472" si="244">IF(SEARCH($H$1,$B2464)&gt;=1,"OPI RX","NO RX")</f>
        <v>#VALUE!</v>
      </c>
      <c r="I2464" s="128" t="str">
        <f t="shared" ref="I2464:I2472" si="245">IF(SEARCH($I$1,$B2464)&gt;=1,"OPI RX","NO RX")</f>
        <v>#VALUE!</v>
      </c>
      <c r="J2464" s="128" t="str">
        <f t="shared" ref="J2464:J2472" si="246">IF(SEARCH($J$1,$B2464)&gt;=1,"OPI RX","NO RX")</f>
        <v>#VALUE!</v>
      </c>
      <c r="K2464" s="128" t="str">
        <f t="shared" ref="K2464:K2472" si="247">IF(SEARCH($K$1,$B2464)&gt;=1,"OPI RX","NO RX")</f>
        <v>#VALUE!</v>
      </c>
      <c r="L2464" s="128" t="str">
        <f t="shared" ref="L2464:L2472" si="248">IF(SEARCH($L$1,$B2464)&gt;=1,"OPI RX","NO RX")</f>
        <v>#VALUE!</v>
      </c>
      <c r="M2464" s="128" t="str">
        <f t="shared" ref="M2464:M2472" si="249">IF(SEARCH($M$1,$B2464)&gt;=1,"OPI RX","NO RX")</f>
        <v>#VALUE!</v>
      </c>
      <c r="N2464" s="128" t="str">
        <f t="shared" ref="N2464:N2472" si="250">IF(SEARCH($N$1,$B2464)&gt;=1,"OPI RX","NO RX")</f>
        <v>#VALUE!</v>
      </c>
      <c r="O2464" s="128" t="str">
        <f t="shared" ref="O2464:O2472" si="251">IF(SEARCH($O$1,$B2464)&gt;=1,"OPI RX","NO RX")</f>
        <v>#VALUE!</v>
      </c>
      <c r="P2464" s="135" t="str">
        <f t="shared" si="12"/>
        <v>OPIOIDS</v>
      </c>
      <c r="Q2464" s="2" t="b">
        <v>0</v>
      </c>
      <c r="R2464" s="4" t="str">
        <f t="shared" si="54"/>
        <v>LOW</v>
      </c>
      <c r="S2464" s="3">
        <v>44298.0</v>
      </c>
      <c r="T2464" s="136">
        <f t="shared" ref="T2464:T2487" si="252">D2464</f>
        <v>44480</v>
      </c>
      <c r="U2464" s="4" t="str">
        <f t="shared" si="15"/>
        <v> </v>
      </c>
      <c r="V2464" s="4" t="str">
        <f t="shared" si="16"/>
        <v> </v>
      </c>
      <c r="W2464" s="123"/>
      <c r="X2464" s="123"/>
      <c r="Y2464" s="123"/>
      <c r="Z2464" s="123"/>
      <c r="AA2464" s="123"/>
      <c r="AB2464" s="123"/>
      <c r="AC2464" s="123"/>
      <c r="AD2464" s="123"/>
      <c r="AE2464" s="123"/>
    </row>
    <row r="2465">
      <c r="A2465" s="134" t="s">
        <v>7136</v>
      </c>
      <c r="B2465" s="131" t="s">
        <v>6743</v>
      </c>
      <c r="C2465" s="141" t="b">
        <v>1</v>
      </c>
      <c r="D2465" s="133">
        <v>44519.0</v>
      </c>
      <c r="E2465" s="128" t="str">
        <f t="shared" si="241"/>
        <v>#VALUE!</v>
      </c>
      <c r="F2465" s="128" t="str">
        <f t="shared" si="242"/>
        <v>#VALUE!</v>
      </c>
      <c r="G2465" s="128" t="str">
        <f t="shared" si="243"/>
        <v>#VALUE!</v>
      </c>
      <c r="H2465" s="128" t="str">
        <f t="shared" si="244"/>
        <v>#VALUE!</v>
      </c>
      <c r="I2465" s="128" t="str">
        <f t="shared" si="245"/>
        <v>#VALUE!</v>
      </c>
      <c r="J2465" s="128" t="str">
        <f t="shared" si="246"/>
        <v>#VALUE!</v>
      </c>
      <c r="K2465" s="128" t="str">
        <f t="shared" si="247"/>
        <v>#VALUE!</v>
      </c>
      <c r="L2465" s="128" t="str">
        <f t="shared" si="248"/>
        <v>#VALUE!</v>
      </c>
      <c r="M2465" s="134" t="str">
        <f t="shared" si="249"/>
        <v>OPI RX</v>
      </c>
      <c r="N2465" s="128" t="str">
        <f t="shared" si="250"/>
        <v>#VALUE!</v>
      </c>
      <c r="O2465" s="128" t="str">
        <f t="shared" si="251"/>
        <v>#VALUE!</v>
      </c>
      <c r="P2465" s="135" t="str">
        <f t="shared" si="12"/>
        <v>OPIOIDS</v>
      </c>
      <c r="Q2465" s="2" t="b">
        <v>0</v>
      </c>
      <c r="R2465" s="4" t="str">
        <f t="shared" si="54"/>
        <v>LOW</v>
      </c>
      <c r="S2465" s="3">
        <v>44403.0</v>
      </c>
      <c r="T2465" s="136">
        <f t="shared" si="252"/>
        <v>44519</v>
      </c>
      <c r="U2465" s="4" t="str">
        <f t="shared" si="15"/>
        <v> </v>
      </c>
      <c r="V2465" s="4" t="str">
        <f t="shared" si="16"/>
        <v> </v>
      </c>
      <c r="W2465" s="123"/>
      <c r="X2465" s="123"/>
      <c r="Y2465" s="123"/>
      <c r="Z2465" s="123"/>
      <c r="AA2465" s="123"/>
      <c r="AB2465" s="123"/>
      <c r="AC2465" s="123"/>
      <c r="AD2465" s="123"/>
      <c r="AE2465" s="123"/>
    </row>
    <row r="2466">
      <c r="A2466" s="134" t="s">
        <v>7137</v>
      </c>
      <c r="B2466" s="131" t="s">
        <v>7138</v>
      </c>
      <c r="C2466" s="141" t="b">
        <v>1</v>
      </c>
      <c r="D2466" s="133">
        <v>44483.0</v>
      </c>
      <c r="E2466" s="128" t="str">
        <f t="shared" si="241"/>
        <v>#VALUE!</v>
      </c>
      <c r="F2466" s="128" t="str">
        <f t="shared" si="242"/>
        <v>#VALUE!</v>
      </c>
      <c r="G2466" s="128" t="str">
        <f t="shared" si="243"/>
        <v>#VALUE!</v>
      </c>
      <c r="H2466" s="128" t="str">
        <f t="shared" si="244"/>
        <v>#VALUE!</v>
      </c>
      <c r="I2466" s="128" t="str">
        <f t="shared" si="245"/>
        <v>#VALUE!</v>
      </c>
      <c r="J2466" s="128" t="str">
        <f t="shared" si="246"/>
        <v>#VALUE!</v>
      </c>
      <c r="K2466" s="134" t="str">
        <f t="shared" si="247"/>
        <v>OPI RX</v>
      </c>
      <c r="L2466" s="128" t="str">
        <f t="shared" si="248"/>
        <v>#VALUE!</v>
      </c>
      <c r="M2466" s="128" t="str">
        <f t="shared" si="249"/>
        <v>#VALUE!</v>
      </c>
      <c r="N2466" s="128" t="str">
        <f t="shared" si="250"/>
        <v>#VALUE!</v>
      </c>
      <c r="O2466" s="128" t="str">
        <f t="shared" si="251"/>
        <v>#VALUE!</v>
      </c>
      <c r="P2466" s="135" t="str">
        <f t="shared" si="12"/>
        <v>OPIOIDS</v>
      </c>
      <c r="Q2466" s="2" t="b">
        <v>1</v>
      </c>
      <c r="R2466" s="135" t="str">
        <f t="shared" si="54"/>
        <v>HIGH</v>
      </c>
      <c r="S2466" s="3">
        <v>44394.0</v>
      </c>
      <c r="T2466" s="136">
        <f t="shared" si="252"/>
        <v>44483</v>
      </c>
      <c r="U2466" s="4" t="str">
        <f t="shared" si="15"/>
        <v> </v>
      </c>
      <c r="V2466" s="4" t="str">
        <f t="shared" si="16"/>
        <v> </v>
      </c>
      <c r="W2466" s="123"/>
      <c r="X2466" s="123"/>
      <c r="Y2466" s="123"/>
      <c r="Z2466" s="123"/>
      <c r="AA2466" s="123"/>
      <c r="AB2466" s="123"/>
      <c r="AC2466" s="123"/>
      <c r="AD2466" s="123"/>
      <c r="AE2466" s="123"/>
    </row>
    <row r="2467">
      <c r="A2467" s="134" t="s">
        <v>5604</v>
      </c>
      <c r="B2467" s="131" t="s">
        <v>6483</v>
      </c>
      <c r="C2467" s="141" t="b">
        <v>1</v>
      </c>
      <c r="D2467" s="133">
        <v>44432.0</v>
      </c>
      <c r="E2467" s="128" t="str">
        <f t="shared" si="241"/>
        <v>#VALUE!</v>
      </c>
      <c r="F2467" s="128" t="str">
        <f t="shared" si="242"/>
        <v>#VALUE!</v>
      </c>
      <c r="G2467" s="128" t="str">
        <f t="shared" si="243"/>
        <v>#VALUE!</v>
      </c>
      <c r="H2467" s="128" t="str">
        <f t="shared" si="244"/>
        <v>#VALUE!</v>
      </c>
      <c r="I2467" s="128" t="str">
        <f t="shared" si="245"/>
        <v>#VALUE!</v>
      </c>
      <c r="J2467" s="128" t="str">
        <f t="shared" si="246"/>
        <v>#VALUE!</v>
      </c>
      <c r="K2467" s="128" t="str">
        <f t="shared" si="247"/>
        <v>#VALUE!</v>
      </c>
      <c r="L2467" s="128" t="str">
        <f t="shared" si="248"/>
        <v>#VALUE!</v>
      </c>
      <c r="M2467" s="128" t="str">
        <f t="shared" si="249"/>
        <v>#VALUE!</v>
      </c>
      <c r="N2467" s="128" t="str">
        <f t="shared" si="250"/>
        <v>#VALUE!</v>
      </c>
      <c r="O2467" s="128" t="str">
        <f t="shared" si="251"/>
        <v>#VALUE!</v>
      </c>
      <c r="P2467" s="4" t="str">
        <f t="shared" si="12"/>
        <v>NO RX</v>
      </c>
      <c r="Q2467" s="2" t="b">
        <v>0</v>
      </c>
      <c r="R2467" s="4" t="str">
        <f t="shared" si="54"/>
        <v>LOW</v>
      </c>
      <c r="S2467" s="3"/>
      <c r="T2467" s="136">
        <f t="shared" si="252"/>
        <v>44432</v>
      </c>
      <c r="U2467" s="4" t="str">
        <f t="shared" si="15"/>
        <v>DUE COMM</v>
      </c>
      <c r="V2467" s="4" t="str">
        <f t="shared" si="16"/>
        <v> </v>
      </c>
      <c r="W2467" s="123"/>
      <c r="X2467" s="123"/>
      <c r="Y2467" s="123"/>
      <c r="Z2467" s="123"/>
      <c r="AA2467" s="123"/>
      <c r="AB2467" s="123"/>
      <c r="AC2467" s="123"/>
      <c r="AD2467" s="123"/>
      <c r="AE2467" s="123"/>
    </row>
    <row r="2468">
      <c r="A2468" s="153" t="s">
        <v>5615</v>
      </c>
      <c r="B2468" s="138" t="s">
        <v>6512</v>
      </c>
      <c r="C2468" s="141" t="b">
        <v>1</v>
      </c>
      <c r="D2468" s="133">
        <v>44384.0</v>
      </c>
      <c r="E2468" s="128" t="str">
        <f t="shared" si="241"/>
        <v>#VALUE!</v>
      </c>
      <c r="F2468" s="128" t="str">
        <f t="shared" si="242"/>
        <v>#VALUE!</v>
      </c>
      <c r="G2468" s="128" t="str">
        <f t="shared" si="243"/>
        <v>#VALUE!</v>
      </c>
      <c r="H2468" s="128" t="str">
        <f t="shared" si="244"/>
        <v>#VALUE!</v>
      </c>
      <c r="I2468" s="128" t="str">
        <f t="shared" si="245"/>
        <v>#VALUE!</v>
      </c>
      <c r="J2468" s="128" t="str">
        <f t="shared" si="246"/>
        <v>#VALUE!</v>
      </c>
      <c r="K2468" s="128" t="str">
        <f t="shared" si="247"/>
        <v>#VALUE!</v>
      </c>
      <c r="L2468" s="128" t="str">
        <f t="shared" si="248"/>
        <v>#VALUE!</v>
      </c>
      <c r="M2468" s="134" t="str">
        <f t="shared" si="249"/>
        <v>OPI RX</v>
      </c>
      <c r="N2468" s="128" t="str">
        <f t="shared" si="250"/>
        <v>#VALUE!</v>
      </c>
      <c r="O2468" s="128" t="str">
        <f t="shared" si="251"/>
        <v>#VALUE!</v>
      </c>
      <c r="P2468" s="135" t="str">
        <f t="shared" si="12"/>
        <v>OPIOIDS</v>
      </c>
      <c r="Q2468" s="2" t="b">
        <v>0</v>
      </c>
      <c r="R2468" s="4" t="str">
        <f t="shared" si="54"/>
        <v>LOW</v>
      </c>
      <c r="S2468" s="3"/>
      <c r="T2468" s="136">
        <f t="shared" si="252"/>
        <v>44384</v>
      </c>
      <c r="U2468" s="4" t="str">
        <f t="shared" si="15"/>
        <v>DUE COMM</v>
      </c>
      <c r="V2468" s="4" t="str">
        <f t="shared" si="16"/>
        <v> </v>
      </c>
      <c r="W2468" s="123"/>
      <c r="X2468" s="123"/>
      <c r="Y2468" s="123"/>
      <c r="Z2468" s="123"/>
      <c r="AA2468" s="123"/>
      <c r="AB2468" s="123"/>
      <c r="AC2468" s="123"/>
      <c r="AD2468" s="123"/>
      <c r="AE2468" s="123"/>
    </row>
    <row r="2469">
      <c r="A2469" s="153" t="s">
        <v>5636</v>
      </c>
      <c r="B2469" s="138" t="s">
        <v>6512</v>
      </c>
      <c r="C2469" s="141" t="b">
        <v>1</v>
      </c>
      <c r="D2469" s="133">
        <v>44399.0</v>
      </c>
      <c r="E2469" s="128" t="str">
        <f t="shared" si="241"/>
        <v>#VALUE!</v>
      </c>
      <c r="F2469" s="128" t="str">
        <f t="shared" si="242"/>
        <v>#VALUE!</v>
      </c>
      <c r="G2469" s="128" t="str">
        <f t="shared" si="243"/>
        <v>#VALUE!</v>
      </c>
      <c r="H2469" s="128" t="str">
        <f t="shared" si="244"/>
        <v>#VALUE!</v>
      </c>
      <c r="I2469" s="128" t="str">
        <f t="shared" si="245"/>
        <v>#VALUE!</v>
      </c>
      <c r="J2469" s="128" t="str">
        <f t="shared" si="246"/>
        <v>#VALUE!</v>
      </c>
      <c r="K2469" s="128" t="str">
        <f t="shared" si="247"/>
        <v>#VALUE!</v>
      </c>
      <c r="L2469" s="128" t="str">
        <f t="shared" si="248"/>
        <v>#VALUE!</v>
      </c>
      <c r="M2469" s="134" t="str">
        <f t="shared" si="249"/>
        <v>OPI RX</v>
      </c>
      <c r="N2469" s="128" t="str">
        <f t="shared" si="250"/>
        <v>#VALUE!</v>
      </c>
      <c r="O2469" s="128" t="str">
        <f t="shared" si="251"/>
        <v>#VALUE!</v>
      </c>
      <c r="P2469" s="135" t="str">
        <f t="shared" si="12"/>
        <v>OPIOIDS</v>
      </c>
      <c r="Q2469" s="2" t="b">
        <v>0</v>
      </c>
      <c r="R2469" s="4" t="str">
        <f t="shared" si="54"/>
        <v>LOW</v>
      </c>
      <c r="S2469" s="3"/>
      <c r="T2469" s="136">
        <f t="shared" si="252"/>
        <v>44399</v>
      </c>
      <c r="U2469" s="4" t="str">
        <f t="shared" si="15"/>
        <v>DUE COMM</v>
      </c>
      <c r="V2469" s="4" t="str">
        <f t="shared" si="16"/>
        <v> </v>
      </c>
      <c r="W2469" s="123"/>
      <c r="X2469" s="123"/>
      <c r="Y2469" s="123"/>
      <c r="Z2469" s="123"/>
      <c r="AA2469" s="123"/>
      <c r="AB2469" s="123"/>
      <c r="AC2469" s="123"/>
      <c r="AD2469" s="123"/>
      <c r="AE2469" s="123"/>
    </row>
    <row r="2470">
      <c r="A2470" s="153" t="s">
        <v>5637</v>
      </c>
      <c r="B2470" s="138" t="s">
        <v>7139</v>
      </c>
      <c r="C2470" s="141" t="b">
        <v>1</v>
      </c>
      <c r="D2470" s="133">
        <v>44448.0</v>
      </c>
      <c r="E2470" s="134" t="str">
        <f t="shared" si="241"/>
        <v>OPI RX</v>
      </c>
      <c r="F2470" s="128" t="str">
        <f t="shared" si="242"/>
        <v>#VALUE!</v>
      </c>
      <c r="G2470" s="128" t="str">
        <f t="shared" si="243"/>
        <v>#VALUE!</v>
      </c>
      <c r="H2470" s="128" t="str">
        <f t="shared" si="244"/>
        <v>#VALUE!</v>
      </c>
      <c r="I2470" s="128" t="str">
        <f t="shared" si="245"/>
        <v>#VALUE!</v>
      </c>
      <c r="J2470" s="128" t="str">
        <f t="shared" si="246"/>
        <v>#VALUE!</v>
      </c>
      <c r="K2470" s="128" t="str">
        <f t="shared" si="247"/>
        <v>#VALUE!</v>
      </c>
      <c r="L2470" s="128" t="str">
        <f t="shared" si="248"/>
        <v>#VALUE!</v>
      </c>
      <c r="M2470" s="128" t="str">
        <f t="shared" si="249"/>
        <v>#VALUE!</v>
      </c>
      <c r="N2470" s="128" t="str">
        <f t="shared" si="250"/>
        <v>#VALUE!</v>
      </c>
      <c r="O2470" s="128" t="str">
        <f t="shared" si="251"/>
        <v>#VALUE!</v>
      </c>
      <c r="P2470" s="135" t="str">
        <f t="shared" si="12"/>
        <v>OPIOIDS</v>
      </c>
      <c r="Q2470" s="2" t="b">
        <v>0</v>
      </c>
      <c r="R2470" s="4" t="str">
        <f t="shared" si="54"/>
        <v>LOW</v>
      </c>
      <c r="S2470" s="3"/>
      <c r="T2470" s="136">
        <f t="shared" si="252"/>
        <v>44448</v>
      </c>
      <c r="U2470" s="4" t="str">
        <f t="shared" si="15"/>
        <v>DUE COMM</v>
      </c>
      <c r="V2470" s="4" t="str">
        <f t="shared" si="16"/>
        <v> </v>
      </c>
      <c r="W2470" s="123"/>
      <c r="X2470" s="123"/>
      <c r="Y2470" s="123"/>
      <c r="Z2470" s="123"/>
      <c r="AA2470" s="123"/>
      <c r="AB2470" s="123"/>
      <c r="AC2470" s="123"/>
      <c r="AD2470" s="123"/>
      <c r="AE2470" s="123"/>
    </row>
    <row r="2471">
      <c r="A2471" s="134" t="s">
        <v>5651</v>
      </c>
      <c r="B2471" s="131" t="s">
        <v>6461</v>
      </c>
      <c r="C2471" s="141" t="b">
        <v>1</v>
      </c>
      <c r="D2471" s="133">
        <v>44420.0</v>
      </c>
      <c r="E2471" s="128" t="str">
        <f t="shared" si="241"/>
        <v>#VALUE!</v>
      </c>
      <c r="F2471" s="128" t="str">
        <f t="shared" si="242"/>
        <v>#VALUE!</v>
      </c>
      <c r="G2471" s="128" t="str">
        <f t="shared" si="243"/>
        <v>#VALUE!</v>
      </c>
      <c r="H2471" s="128" t="str">
        <f t="shared" si="244"/>
        <v>#VALUE!</v>
      </c>
      <c r="I2471" s="128" t="str">
        <f t="shared" si="245"/>
        <v>#VALUE!</v>
      </c>
      <c r="J2471" s="128" t="str">
        <f t="shared" si="246"/>
        <v>#VALUE!</v>
      </c>
      <c r="K2471" s="128" t="str">
        <f t="shared" si="247"/>
        <v>#VALUE!</v>
      </c>
      <c r="L2471" s="128" t="str">
        <f t="shared" si="248"/>
        <v>#VALUE!</v>
      </c>
      <c r="M2471" s="128" t="str">
        <f t="shared" si="249"/>
        <v>#VALUE!</v>
      </c>
      <c r="N2471" s="128" t="str">
        <f t="shared" si="250"/>
        <v>#VALUE!</v>
      </c>
      <c r="O2471" s="128" t="str">
        <f t="shared" si="251"/>
        <v>#VALUE!</v>
      </c>
      <c r="P2471" s="4" t="str">
        <f t="shared" si="12"/>
        <v>NO RX</v>
      </c>
      <c r="Q2471" s="2" t="b">
        <v>1</v>
      </c>
      <c r="R2471" s="135" t="str">
        <f t="shared" si="54"/>
        <v>HIGH</v>
      </c>
      <c r="S2471" s="3"/>
      <c r="T2471" s="136">
        <f t="shared" si="252"/>
        <v>44420</v>
      </c>
      <c r="U2471" s="4" t="str">
        <f t="shared" si="15"/>
        <v>DUE COMM</v>
      </c>
      <c r="V2471" s="4" t="str">
        <f t="shared" si="16"/>
        <v> </v>
      </c>
      <c r="W2471" s="123"/>
      <c r="X2471" s="123"/>
      <c r="Y2471" s="123"/>
      <c r="Z2471" s="123"/>
      <c r="AA2471" s="123"/>
      <c r="AB2471" s="123"/>
      <c r="AC2471" s="123"/>
      <c r="AD2471" s="123"/>
      <c r="AE2471" s="123"/>
    </row>
    <row r="2472">
      <c r="A2472" s="153" t="s">
        <v>5661</v>
      </c>
      <c r="B2472" s="131" t="s">
        <v>6461</v>
      </c>
      <c r="C2472" s="141" t="b">
        <v>1</v>
      </c>
      <c r="D2472" s="133">
        <v>44460.0</v>
      </c>
      <c r="E2472" s="128" t="str">
        <f t="shared" si="241"/>
        <v>#VALUE!</v>
      </c>
      <c r="F2472" s="128" t="str">
        <f t="shared" si="242"/>
        <v>#VALUE!</v>
      </c>
      <c r="G2472" s="128" t="str">
        <f t="shared" si="243"/>
        <v>#VALUE!</v>
      </c>
      <c r="H2472" s="128" t="str">
        <f t="shared" si="244"/>
        <v>#VALUE!</v>
      </c>
      <c r="I2472" s="128" t="str">
        <f t="shared" si="245"/>
        <v>#VALUE!</v>
      </c>
      <c r="J2472" s="128" t="str">
        <f t="shared" si="246"/>
        <v>#VALUE!</v>
      </c>
      <c r="K2472" s="128" t="str">
        <f t="shared" si="247"/>
        <v>#VALUE!</v>
      </c>
      <c r="L2472" s="128" t="str">
        <f t="shared" si="248"/>
        <v>#VALUE!</v>
      </c>
      <c r="M2472" s="128" t="str">
        <f t="shared" si="249"/>
        <v>#VALUE!</v>
      </c>
      <c r="N2472" s="128" t="str">
        <f t="shared" si="250"/>
        <v>#VALUE!</v>
      </c>
      <c r="O2472" s="128" t="str">
        <f t="shared" si="251"/>
        <v>#VALUE!</v>
      </c>
      <c r="P2472" s="4" t="str">
        <f t="shared" si="12"/>
        <v>NO RX</v>
      </c>
      <c r="Q2472" s="2" t="b">
        <v>0</v>
      </c>
      <c r="R2472" s="4" t="str">
        <f t="shared" si="54"/>
        <v>LOW</v>
      </c>
      <c r="S2472" s="3"/>
      <c r="T2472" s="136">
        <f t="shared" si="252"/>
        <v>44460</v>
      </c>
      <c r="U2472" s="4" t="str">
        <f t="shared" si="15"/>
        <v>DUE COMM</v>
      </c>
      <c r="V2472" s="4" t="str">
        <f t="shared" si="16"/>
        <v> </v>
      </c>
      <c r="W2472" s="123"/>
      <c r="X2472" s="123"/>
      <c r="Y2472" s="123"/>
      <c r="Z2472" s="123"/>
      <c r="AA2472" s="123"/>
      <c r="AB2472" s="123"/>
      <c r="AC2472" s="123"/>
      <c r="AD2472" s="123"/>
      <c r="AE2472" s="123"/>
    </row>
    <row r="2473">
      <c r="A2473" s="153">
        <v>17670.0</v>
      </c>
      <c r="B2473" s="55" t="s">
        <v>6483</v>
      </c>
      <c r="C2473" s="141" t="b">
        <v>1</v>
      </c>
      <c r="D2473" s="140">
        <v>44578.0</v>
      </c>
      <c r="E2473" s="128"/>
      <c r="F2473" s="128"/>
      <c r="G2473" s="128"/>
      <c r="H2473" s="128"/>
      <c r="I2473" s="128"/>
      <c r="J2473" s="128"/>
      <c r="K2473" s="128"/>
      <c r="L2473" s="128"/>
      <c r="M2473" s="128"/>
      <c r="N2473" s="128"/>
      <c r="O2473" s="128"/>
      <c r="P2473" s="4" t="str">
        <f t="shared" si="12"/>
        <v>NO RX</v>
      </c>
      <c r="Q2473" s="2" t="b">
        <v>0</v>
      </c>
      <c r="R2473" s="4" t="str">
        <f t="shared" si="54"/>
        <v>LOW</v>
      </c>
      <c r="S2473" s="147">
        <v>44901.0</v>
      </c>
      <c r="T2473" s="136">
        <f t="shared" si="252"/>
        <v>44578</v>
      </c>
      <c r="U2473" s="4" t="str">
        <f t="shared" si="15"/>
        <v> </v>
      </c>
      <c r="V2473" s="4" t="str">
        <f t="shared" si="16"/>
        <v> </v>
      </c>
      <c r="W2473" s="123"/>
      <c r="X2473" s="123"/>
      <c r="Y2473" s="123"/>
      <c r="Z2473" s="123"/>
      <c r="AA2473" s="123"/>
      <c r="AB2473" s="123"/>
      <c r="AC2473" s="123"/>
      <c r="AD2473" s="123"/>
      <c r="AE2473" s="123"/>
    </row>
    <row r="2474">
      <c r="A2474" s="153">
        <v>17499.0</v>
      </c>
      <c r="B2474" s="55" t="s">
        <v>6856</v>
      </c>
      <c r="C2474" s="141" t="b">
        <v>1</v>
      </c>
      <c r="D2474" s="140">
        <v>44578.0</v>
      </c>
      <c r="E2474" s="128"/>
      <c r="F2474" s="128"/>
      <c r="G2474" s="128"/>
      <c r="H2474" s="128"/>
      <c r="I2474" s="128"/>
      <c r="J2474" s="128"/>
      <c r="K2474" s="128"/>
      <c r="L2474" s="128"/>
      <c r="M2474" s="128"/>
      <c r="N2474" s="128"/>
      <c r="O2474" s="128"/>
      <c r="P2474" s="4" t="str">
        <f t="shared" si="12"/>
        <v>NO RX</v>
      </c>
      <c r="Q2474" s="2" t="b">
        <v>0</v>
      </c>
      <c r="R2474" s="4" t="str">
        <f t="shared" si="54"/>
        <v>LOW</v>
      </c>
      <c r="S2474" s="147">
        <v>44901.0</v>
      </c>
      <c r="T2474" s="136">
        <f t="shared" si="252"/>
        <v>44578</v>
      </c>
      <c r="U2474" s="4" t="str">
        <f t="shared" si="15"/>
        <v> </v>
      </c>
      <c r="V2474" s="4" t="str">
        <f t="shared" si="16"/>
        <v> </v>
      </c>
      <c r="W2474" s="123"/>
      <c r="X2474" s="123"/>
      <c r="Y2474" s="123"/>
      <c r="Z2474" s="123"/>
      <c r="AA2474" s="123"/>
      <c r="AB2474" s="123"/>
      <c r="AC2474" s="123"/>
      <c r="AD2474" s="123"/>
      <c r="AE2474" s="123"/>
    </row>
    <row r="2475">
      <c r="A2475" s="153">
        <v>17060.0</v>
      </c>
      <c r="B2475" s="131" t="s">
        <v>6461</v>
      </c>
      <c r="C2475" s="141" t="b">
        <v>1</v>
      </c>
      <c r="D2475" s="140">
        <v>44578.0</v>
      </c>
      <c r="E2475" s="128"/>
      <c r="F2475" s="128"/>
      <c r="G2475" s="128"/>
      <c r="H2475" s="128"/>
      <c r="I2475" s="128"/>
      <c r="J2475" s="128"/>
      <c r="K2475" s="128"/>
      <c r="L2475" s="128"/>
      <c r="M2475" s="128"/>
      <c r="N2475" s="128"/>
      <c r="O2475" s="128"/>
      <c r="P2475" s="4" t="str">
        <f t="shared" si="12"/>
        <v>NO RX</v>
      </c>
      <c r="Q2475" s="2" t="b">
        <v>0</v>
      </c>
      <c r="R2475" s="4" t="str">
        <f t="shared" si="54"/>
        <v>LOW</v>
      </c>
      <c r="S2475" s="147">
        <v>44901.0</v>
      </c>
      <c r="T2475" s="136">
        <f t="shared" si="252"/>
        <v>44578</v>
      </c>
      <c r="U2475" s="4" t="str">
        <f t="shared" si="15"/>
        <v> </v>
      </c>
      <c r="V2475" s="4" t="str">
        <f t="shared" si="16"/>
        <v> </v>
      </c>
      <c r="W2475" s="123"/>
      <c r="X2475" s="123"/>
      <c r="Y2475" s="123"/>
      <c r="Z2475" s="123"/>
      <c r="AA2475" s="123"/>
      <c r="AB2475" s="123"/>
      <c r="AC2475" s="123"/>
      <c r="AD2475" s="123"/>
      <c r="AE2475" s="123"/>
    </row>
    <row r="2476">
      <c r="A2476" s="153">
        <v>17504.0</v>
      </c>
      <c r="B2476" s="131" t="s">
        <v>6461</v>
      </c>
      <c r="C2476" s="141" t="b">
        <v>1</v>
      </c>
      <c r="D2476" s="140">
        <v>44578.0</v>
      </c>
      <c r="E2476" s="128"/>
      <c r="F2476" s="128"/>
      <c r="G2476" s="128"/>
      <c r="H2476" s="128"/>
      <c r="I2476" s="128"/>
      <c r="J2476" s="128"/>
      <c r="K2476" s="128"/>
      <c r="L2476" s="128"/>
      <c r="M2476" s="128"/>
      <c r="N2476" s="128"/>
      <c r="O2476" s="128"/>
      <c r="P2476" s="4" t="str">
        <f t="shared" si="12"/>
        <v>NO RX</v>
      </c>
      <c r="Q2476" s="2" t="b">
        <v>0</v>
      </c>
      <c r="R2476" s="4" t="str">
        <f t="shared" si="54"/>
        <v>LOW</v>
      </c>
      <c r="S2476" s="147">
        <v>44901.0</v>
      </c>
      <c r="T2476" s="136">
        <f t="shared" si="252"/>
        <v>44578</v>
      </c>
      <c r="U2476" s="4" t="str">
        <f t="shared" si="15"/>
        <v> </v>
      </c>
      <c r="V2476" s="4" t="str">
        <f t="shared" si="16"/>
        <v> </v>
      </c>
      <c r="W2476" s="123"/>
      <c r="X2476" s="123"/>
      <c r="Y2476" s="123"/>
      <c r="Z2476" s="123"/>
      <c r="AA2476" s="123"/>
      <c r="AB2476" s="123"/>
      <c r="AC2476" s="123"/>
      <c r="AD2476" s="123"/>
      <c r="AE2476" s="123"/>
    </row>
    <row r="2477">
      <c r="A2477" s="153">
        <v>17348.0</v>
      </c>
      <c r="B2477" s="55" t="s">
        <v>6715</v>
      </c>
      <c r="C2477" s="141" t="b">
        <v>1</v>
      </c>
      <c r="D2477" s="140">
        <v>44578.0</v>
      </c>
      <c r="E2477" s="128"/>
      <c r="F2477" s="128"/>
      <c r="G2477" s="128"/>
      <c r="H2477" s="128"/>
      <c r="I2477" s="128"/>
      <c r="J2477" s="128"/>
      <c r="K2477" s="128"/>
      <c r="L2477" s="128"/>
      <c r="M2477" s="128"/>
      <c r="N2477" s="128"/>
      <c r="O2477" s="128"/>
      <c r="P2477" s="4" t="str">
        <f t="shared" si="12"/>
        <v>NO RX</v>
      </c>
      <c r="Q2477" s="2" t="b">
        <v>0</v>
      </c>
      <c r="R2477" s="4" t="str">
        <f t="shared" si="54"/>
        <v>LOW</v>
      </c>
      <c r="S2477" s="147">
        <v>44901.0</v>
      </c>
      <c r="T2477" s="136">
        <f t="shared" si="252"/>
        <v>44578</v>
      </c>
      <c r="U2477" s="4" t="str">
        <f t="shared" si="15"/>
        <v> </v>
      </c>
      <c r="V2477" s="4" t="str">
        <f t="shared" si="16"/>
        <v> </v>
      </c>
      <c r="W2477" s="123"/>
      <c r="X2477" s="123"/>
      <c r="Y2477" s="123"/>
      <c r="Z2477" s="123"/>
      <c r="AA2477" s="123"/>
      <c r="AB2477" s="123"/>
      <c r="AC2477" s="123"/>
      <c r="AD2477" s="123"/>
      <c r="AE2477" s="123"/>
    </row>
    <row r="2478">
      <c r="A2478" s="153">
        <v>17679.0</v>
      </c>
      <c r="B2478" s="55" t="s">
        <v>6483</v>
      </c>
      <c r="C2478" s="141" t="b">
        <v>1</v>
      </c>
      <c r="D2478" s="140">
        <v>44578.0</v>
      </c>
      <c r="E2478" s="128"/>
      <c r="F2478" s="128"/>
      <c r="G2478" s="128"/>
      <c r="H2478" s="128"/>
      <c r="I2478" s="128"/>
      <c r="J2478" s="128"/>
      <c r="K2478" s="128"/>
      <c r="L2478" s="128"/>
      <c r="M2478" s="128"/>
      <c r="N2478" s="128"/>
      <c r="O2478" s="128"/>
      <c r="P2478" s="4" t="str">
        <f t="shared" si="12"/>
        <v>NO RX</v>
      </c>
      <c r="Q2478" s="2" t="b">
        <v>0</v>
      </c>
      <c r="R2478" s="4" t="str">
        <f t="shared" si="54"/>
        <v>LOW</v>
      </c>
      <c r="S2478" s="147">
        <v>44901.0</v>
      </c>
      <c r="T2478" s="136">
        <f t="shared" si="252"/>
        <v>44578</v>
      </c>
      <c r="U2478" s="4" t="str">
        <f t="shared" si="15"/>
        <v> </v>
      </c>
      <c r="V2478" s="4" t="str">
        <f t="shared" si="16"/>
        <v> </v>
      </c>
      <c r="W2478" s="123"/>
      <c r="X2478" s="123"/>
      <c r="Y2478" s="123"/>
      <c r="Z2478" s="123"/>
      <c r="AA2478" s="123"/>
      <c r="AB2478" s="123"/>
      <c r="AC2478" s="123"/>
      <c r="AD2478" s="123"/>
      <c r="AE2478" s="123"/>
    </row>
    <row r="2479">
      <c r="A2479" s="153">
        <v>17421.0</v>
      </c>
      <c r="B2479" s="55" t="s">
        <v>6463</v>
      </c>
      <c r="C2479" s="141" t="b">
        <v>1</v>
      </c>
      <c r="D2479" s="140">
        <v>44578.0</v>
      </c>
      <c r="E2479" s="128"/>
      <c r="F2479" s="128"/>
      <c r="G2479" s="128"/>
      <c r="H2479" s="128"/>
      <c r="I2479" s="128"/>
      <c r="J2479" s="128"/>
      <c r="K2479" s="128"/>
      <c r="L2479" s="128"/>
      <c r="M2479" s="128"/>
      <c r="N2479" s="128"/>
      <c r="O2479" s="128"/>
      <c r="P2479" s="4" t="str">
        <f t="shared" si="12"/>
        <v>NO RX</v>
      </c>
      <c r="Q2479" s="2" t="b">
        <v>0</v>
      </c>
      <c r="R2479" s="4" t="str">
        <f t="shared" si="54"/>
        <v>LOW</v>
      </c>
      <c r="S2479" s="147">
        <v>44901.0</v>
      </c>
      <c r="T2479" s="136">
        <f t="shared" si="252"/>
        <v>44578</v>
      </c>
      <c r="U2479" s="4" t="str">
        <f t="shared" si="15"/>
        <v> </v>
      </c>
      <c r="V2479" s="4" t="str">
        <f t="shared" si="16"/>
        <v> </v>
      </c>
      <c r="W2479" s="123"/>
      <c r="X2479" s="123"/>
      <c r="Y2479" s="123"/>
      <c r="Z2479" s="123"/>
      <c r="AA2479" s="123"/>
      <c r="AB2479" s="123"/>
      <c r="AC2479" s="123"/>
      <c r="AD2479" s="123"/>
      <c r="AE2479" s="123"/>
    </row>
    <row r="2480">
      <c r="A2480" s="153">
        <v>17564.0</v>
      </c>
      <c r="B2480" s="131" t="s">
        <v>6461</v>
      </c>
      <c r="C2480" s="141" t="b">
        <v>1</v>
      </c>
      <c r="D2480" s="140">
        <v>44578.0</v>
      </c>
      <c r="E2480" s="128"/>
      <c r="F2480" s="128"/>
      <c r="G2480" s="128"/>
      <c r="H2480" s="128"/>
      <c r="I2480" s="128"/>
      <c r="J2480" s="128"/>
      <c r="K2480" s="128"/>
      <c r="L2480" s="128"/>
      <c r="M2480" s="128"/>
      <c r="N2480" s="128"/>
      <c r="O2480" s="128"/>
      <c r="P2480" s="4" t="str">
        <f t="shared" si="12"/>
        <v>NO RX</v>
      </c>
      <c r="Q2480" s="2" t="b">
        <v>0</v>
      </c>
      <c r="R2480" s="4" t="str">
        <f t="shared" si="54"/>
        <v>LOW</v>
      </c>
      <c r="S2480" s="147">
        <v>44901.0</v>
      </c>
      <c r="T2480" s="136">
        <f t="shared" si="252"/>
        <v>44578</v>
      </c>
      <c r="U2480" s="4" t="str">
        <f t="shared" si="15"/>
        <v> </v>
      </c>
      <c r="V2480" s="4" t="str">
        <f t="shared" si="16"/>
        <v> </v>
      </c>
      <c r="W2480" s="123"/>
      <c r="X2480" s="123"/>
      <c r="Y2480" s="123"/>
      <c r="Z2480" s="123"/>
      <c r="AA2480" s="123"/>
      <c r="AB2480" s="123"/>
      <c r="AC2480" s="123"/>
      <c r="AD2480" s="123"/>
      <c r="AE2480" s="123"/>
    </row>
    <row r="2481">
      <c r="A2481" s="153">
        <v>17628.0</v>
      </c>
      <c r="B2481" s="131" t="s">
        <v>6461</v>
      </c>
      <c r="C2481" s="141" t="b">
        <v>1</v>
      </c>
      <c r="D2481" s="140">
        <v>44578.0</v>
      </c>
      <c r="E2481" s="128"/>
      <c r="F2481" s="128"/>
      <c r="G2481" s="128"/>
      <c r="H2481" s="128"/>
      <c r="I2481" s="128"/>
      <c r="J2481" s="128"/>
      <c r="K2481" s="128"/>
      <c r="L2481" s="128"/>
      <c r="M2481" s="128"/>
      <c r="N2481" s="128"/>
      <c r="O2481" s="128"/>
      <c r="P2481" s="4" t="str">
        <f t="shared" si="12"/>
        <v>NO RX</v>
      </c>
      <c r="Q2481" s="2" t="b">
        <v>0</v>
      </c>
      <c r="R2481" s="4" t="str">
        <f t="shared" si="54"/>
        <v>LOW</v>
      </c>
      <c r="S2481" s="147">
        <v>44901.0</v>
      </c>
      <c r="T2481" s="136">
        <f t="shared" si="252"/>
        <v>44578</v>
      </c>
      <c r="U2481" s="4" t="str">
        <f t="shared" si="15"/>
        <v> </v>
      </c>
      <c r="V2481" s="4" t="str">
        <f t="shared" si="16"/>
        <v> </v>
      </c>
      <c r="W2481" s="123"/>
      <c r="X2481" s="123"/>
      <c r="Y2481" s="123"/>
      <c r="Z2481" s="123"/>
      <c r="AA2481" s="123"/>
      <c r="AB2481" s="123"/>
      <c r="AC2481" s="123"/>
      <c r="AD2481" s="123"/>
      <c r="AE2481" s="123"/>
    </row>
    <row r="2482">
      <c r="A2482" s="153">
        <v>17672.0</v>
      </c>
      <c r="B2482" s="55" t="s">
        <v>7140</v>
      </c>
      <c r="C2482" s="141" t="b">
        <v>1</v>
      </c>
      <c r="D2482" s="140">
        <v>44578.0</v>
      </c>
      <c r="E2482" s="128"/>
      <c r="F2482" s="128"/>
      <c r="G2482" s="128"/>
      <c r="H2482" s="128"/>
      <c r="I2482" s="128"/>
      <c r="J2482" s="128"/>
      <c r="K2482" s="128"/>
      <c r="L2482" s="128"/>
      <c r="M2482" s="128"/>
      <c r="N2482" s="128"/>
      <c r="O2482" s="128"/>
      <c r="P2482" s="4" t="str">
        <f t="shared" si="12"/>
        <v>NO RX</v>
      </c>
      <c r="Q2482" s="2" t="b">
        <v>0</v>
      </c>
      <c r="R2482" s="4" t="str">
        <f t="shared" si="54"/>
        <v>LOW</v>
      </c>
      <c r="S2482" s="147">
        <v>44901.0</v>
      </c>
      <c r="T2482" s="136">
        <f t="shared" si="252"/>
        <v>44578</v>
      </c>
      <c r="U2482" s="4" t="str">
        <f t="shared" si="15"/>
        <v> </v>
      </c>
      <c r="V2482" s="4" t="str">
        <f t="shared" si="16"/>
        <v> </v>
      </c>
      <c r="W2482" s="123"/>
      <c r="X2482" s="123"/>
      <c r="Y2482" s="123"/>
      <c r="Z2482" s="123"/>
      <c r="AA2482" s="123"/>
      <c r="AB2482" s="123"/>
      <c r="AC2482" s="123"/>
      <c r="AD2482" s="123"/>
      <c r="AE2482" s="123"/>
    </row>
    <row r="2483">
      <c r="A2483" s="153">
        <v>17389.0</v>
      </c>
      <c r="B2483" s="131" t="s">
        <v>6461</v>
      </c>
      <c r="C2483" s="141" t="b">
        <v>1</v>
      </c>
      <c r="D2483" s="140">
        <v>44578.0</v>
      </c>
      <c r="E2483" s="128"/>
      <c r="F2483" s="128"/>
      <c r="G2483" s="128"/>
      <c r="H2483" s="128"/>
      <c r="I2483" s="128"/>
      <c r="J2483" s="128"/>
      <c r="K2483" s="128"/>
      <c r="L2483" s="128"/>
      <c r="M2483" s="128"/>
      <c r="N2483" s="128"/>
      <c r="O2483" s="128"/>
      <c r="P2483" s="4" t="str">
        <f t="shared" si="12"/>
        <v>NO RX</v>
      </c>
      <c r="Q2483" s="2" t="b">
        <v>0</v>
      </c>
      <c r="R2483" s="4" t="str">
        <f t="shared" si="54"/>
        <v>LOW</v>
      </c>
      <c r="S2483" s="147">
        <v>44901.0</v>
      </c>
      <c r="T2483" s="136">
        <f t="shared" si="252"/>
        <v>44578</v>
      </c>
      <c r="U2483" s="4" t="str">
        <f t="shared" si="15"/>
        <v> </v>
      </c>
      <c r="V2483" s="4" t="str">
        <f t="shared" si="16"/>
        <v> </v>
      </c>
      <c r="W2483" s="123"/>
      <c r="X2483" s="123"/>
      <c r="Y2483" s="123"/>
      <c r="Z2483" s="123"/>
      <c r="AA2483" s="123"/>
      <c r="AB2483" s="123"/>
      <c r="AC2483" s="123"/>
      <c r="AD2483" s="123"/>
      <c r="AE2483" s="123"/>
    </row>
    <row r="2484">
      <c r="A2484" s="153">
        <v>17588.0</v>
      </c>
      <c r="B2484" s="131" t="s">
        <v>6461</v>
      </c>
      <c r="C2484" s="141" t="b">
        <v>1</v>
      </c>
      <c r="D2484" s="140">
        <v>44578.0</v>
      </c>
      <c r="E2484" s="128"/>
      <c r="F2484" s="128"/>
      <c r="G2484" s="128"/>
      <c r="H2484" s="128"/>
      <c r="I2484" s="128"/>
      <c r="J2484" s="128"/>
      <c r="K2484" s="128"/>
      <c r="L2484" s="128"/>
      <c r="M2484" s="128"/>
      <c r="N2484" s="128"/>
      <c r="O2484" s="128"/>
      <c r="P2484" s="4" t="str">
        <f t="shared" si="12"/>
        <v>NO RX</v>
      </c>
      <c r="Q2484" s="2" t="b">
        <v>0</v>
      </c>
      <c r="R2484" s="4" t="str">
        <f t="shared" si="54"/>
        <v>LOW</v>
      </c>
      <c r="S2484" s="147">
        <v>44901.0</v>
      </c>
      <c r="T2484" s="136">
        <f t="shared" si="252"/>
        <v>44578</v>
      </c>
      <c r="U2484" s="4" t="str">
        <f t="shared" si="15"/>
        <v> </v>
      </c>
      <c r="V2484" s="4" t="str">
        <f t="shared" si="16"/>
        <v> </v>
      </c>
      <c r="W2484" s="123"/>
      <c r="X2484" s="123"/>
      <c r="Y2484" s="123"/>
      <c r="Z2484" s="123"/>
      <c r="AA2484" s="123"/>
      <c r="AB2484" s="123"/>
      <c r="AC2484" s="123"/>
      <c r="AD2484" s="123"/>
      <c r="AE2484" s="123"/>
    </row>
    <row r="2485">
      <c r="A2485" s="153">
        <v>17536.0</v>
      </c>
      <c r="B2485" s="55" t="s">
        <v>6476</v>
      </c>
      <c r="C2485" s="141" t="b">
        <v>1</v>
      </c>
      <c r="D2485" s="140">
        <v>44578.0</v>
      </c>
      <c r="E2485" s="128"/>
      <c r="F2485" s="128"/>
      <c r="G2485" s="128"/>
      <c r="H2485" s="128"/>
      <c r="I2485" s="128"/>
      <c r="J2485" s="128"/>
      <c r="K2485" s="128"/>
      <c r="L2485" s="128"/>
      <c r="M2485" s="128"/>
      <c r="N2485" s="128"/>
      <c r="O2485" s="128"/>
      <c r="P2485" s="4" t="str">
        <f t="shared" si="12"/>
        <v>NO RX</v>
      </c>
      <c r="Q2485" s="2" t="b">
        <v>0</v>
      </c>
      <c r="R2485" s="4" t="str">
        <f t="shared" si="54"/>
        <v>LOW</v>
      </c>
      <c r="S2485" s="147">
        <v>44901.0</v>
      </c>
      <c r="T2485" s="136">
        <f t="shared" si="252"/>
        <v>44578</v>
      </c>
      <c r="U2485" s="4" t="str">
        <f t="shared" si="15"/>
        <v> </v>
      </c>
      <c r="V2485" s="4" t="str">
        <f t="shared" si="16"/>
        <v> </v>
      </c>
      <c r="W2485" s="123"/>
      <c r="X2485" s="123"/>
      <c r="Y2485" s="123"/>
      <c r="Z2485" s="123"/>
      <c r="AA2485" s="123"/>
      <c r="AB2485" s="123"/>
      <c r="AC2485" s="123"/>
      <c r="AD2485" s="123"/>
      <c r="AE2485" s="123"/>
    </row>
    <row r="2486">
      <c r="A2486" s="153">
        <v>14756.0</v>
      </c>
      <c r="B2486" s="55" t="s">
        <v>7056</v>
      </c>
      <c r="C2486" s="141" t="b">
        <v>1</v>
      </c>
      <c r="D2486" s="140">
        <v>44578.0</v>
      </c>
      <c r="E2486" s="128"/>
      <c r="F2486" s="128"/>
      <c r="G2486" s="128"/>
      <c r="H2486" s="128"/>
      <c r="I2486" s="128"/>
      <c r="J2486" s="128"/>
      <c r="K2486" s="128"/>
      <c r="L2486" s="128"/>
      <c r="M2486" s="128"/>
      <c r="N2486" s="128"/>
      <c r="O2486" s="128"/>
      <c r="P2486" s="4" t="str">
        <f t="shared" si="12"/>
        <v>NO RX</v>
      </c>
      <c r="Q2486" s="2" t="b">
        <v>0</v>
      </c>
      <c r="R2486" s="4" t="str">
        <f t="shared" si="54"/>
        <v>LOW</v>
      </c>
      <c r="S2486" s="147">
        <v>44901.0</v>
      </c>
      <c r="T2486" s="136">
        <f t="shared" si="252"/>
        <v>44578</v>
      </c>
      <c r="U2486" s="4" t="str">
        <f t="shared" si="15"/>
        <v> </v>
      </c>
      <c r="V2486" s="4" t="str">
        <f t="shared" si="16"/>
        <v> </v>
      </c>
      <c r="W2486" s="123"/>
      <c r="X2486" s="123"/>
      <c r="Y2486" s="123"/>
      <c r="Z2486" s="123"/>
      <c r="AA2486" s="123"/>
      <c r="AB2486" s="123"/>
      <c r="AC2486" s="123"/>
      <c r="AD2486" s="123"/>
      <c r="AE2486" s="123"/>
    </row>
    <row r="2487">
      <c r="A2487" s="153">
        <v>17691.0</v>
      </c>
      <c r="B2487" s="55" t="s">
        <v>6856</v>
      </c>
      <c r="C2487" s="141" t="b">
        <v>1</v>
      </c>
      <c r="D2487" s="140">
        <v>44578.0</v>
      </c>
      <c r="E2487" s="128"/>
      <c r="F2487" s="128"/>
      <c r="G2487" s="128"/>
      <c r="H2487" s="128"/>
      <c r="I2487" s="128"/>
      <c r="J2487" s="128"/>
      <c r="K2487" s="128"/>
      <c r="L2487" s="128"/>
      <c r="M2487" s="128"/>
      <c r="N2487" s="128"/>
      <c r="O2487" s="128"/>
      <c r="P2487" s="4" t="str">
        <f t="shared" si="12"/>
        <v>NO RX</v>
      </c>
      <c r="Q2487" s="2" t="b">
        <v>0</v>
      </c>
      <c r="R2487" s="4" t="str">
        <f t="shared" si="54"/>
        <v>LOW</v>
      </c>
      <c r="S2487" s="147">
        <v>44901.0</v>
      </c>
      <c r="T2487" s="136">
        <f t="shared" si="252"/>
        <v>44578</v>
      </c>
      <c r="U2487" s="4" t="str">
        <f t="shared" si="15"/>
        <v> </v>
      </c>
      <c r="V2487" s="4" t="str">
        <f t="shared" si="16"/>
        <v> </v>
      </c>
      <c r="W2487" s="123"/>
      <c r="X2487" s="123"/>
      <c r="Y2487" s="123"/>
      <c r="Z2487" s="123"/>
      <c r="AA2487" s="123"/>
      <c r="AB2487" s="123"/>
      <c r="AC2487" s="123"/>
      <c r="AD2487" s="123"/>
      <c r="AE2487" s="123"/>
    </row>
  </sheetData>
  <conditionalFormatting sqref="A1:D2487">
    <cfRule type="expression" dxfId="1" priority="1">
      <formula>$C1=TRUE</formula>
    </cfRule>
  </conditionalFormatting>
  <conditionalFormatting sqref="R1:R2487">
    <cfRule type="containsText" dxfId="6" priority="2" operator="containsText" text="HIGH">
      <formula>NOT(ISERROR(SEARCH(("HIGH"),(R1))))</formula>
    </cfRule>
  </conditionalFormatting>
  <conditionalFormatting sqref="E1:O2487">
    <cfRule type="notContainsBlanks" dxfId="1" priority="3">
      <formula>LEN(TRIM(E1))&gt;0</formula>
    </cfRule>
  </conditionalFormatting>
  <conditionalFormatting sqref="P1:P2487">
    <cfRule type="cellIs" dxfId="6" priority="4" operator="equal">
      <formula>"OPIOIDS"</formula>
    </cfRule>
  </conditionalFormatting>
  <conditionalFormatting sqref="A2:D2487">
    <cfRule type="expression" dxfId="1" priority="5">
      <formula>$C2=TRUE</formula>
    </cfRule>
  </conditionalFormatting>
  <conditionalFormatting sqref="T2:U2487">
    <cfRule type="expression" dxfId="6" priority="6">
      <formula>$T2=TRUE</formula>
    </cfRule>
  </conditionalFormatting>
  <hyperlinks>
    <hyperlink r:id="rId1" ref="Y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43"/>
    <col customWidth="1" min="2" max="2" width="5.57"/>
    <col customWidth="1" min="3" max="3" width="16.57"/>
    <col customWidth="1" min="4" max="4" width="7.86"/>
    <col customWidth="1" min="7" max="7" width="6.71"/>
    <col customWidth="1" min="8" max="8" width="7.14"/>
    <col customWidth="1" min="9" max="9" width="8.86"/>
    <col customWidth="1" min="11" max="11" width="34.86"/>
    <col customWidth="1" min="12" max="12" width="8.0"/>
    <col customWidth="1" min="13" max="13" width="6.71"/>
    <col customWidth="1" min="14" max="14" width="6.29"/>
    <col customWidth="1" min="15" max="15" width="23.57"/>
    <col customWidth="1" min="16" max="16" width="72.0"/>
    <col customWidth="1" min="17" max="17" width="14.57"/>
    <col customWidth="1" min="18" max="18" width="32.43"/>
    <col customWidth="1" min="19" max="19" width="23.86"/>
    <col customWidth="1" min="20" max="21" width="16.0"/>
  </cols>
  <sheetData>
    <row r="1">
      <c r="A1" s="163">
        <v>44575.0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66"/>
      <c r="Q1" s="126"/>
      <c r="R1" s="167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</row>
    <row r="2">
      <c r="A2" s="168"/>
      <c r="O2" s="169"/>
      <c r="P2" s="166"/>
      <c r="Q2" s="126"/>
      <c r="R2" s="167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</row>
    <row r="3">
      <c r="A3" s="170" t="s">
        <v>7141</v>
      </c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5"/>
      <c r="P3" s="166"/>
      <c r="Q3" s="126"/>
      <c r="R3" s="167"/>
      <c r="S3" s="126"/>
      <c r="T3" s="171">
        <v>10.0</v>
      </c>
      <c r="U3" s="126">
        <f>U4*T3</f>
        <v>85</v>
      </c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</row>
    <row r="4">
      <c r="A4" s="172"/>
      <c r="O4" s="169"/>
      <c r="P4" s="166"/>
      <c r="Q4" s="126"/>
      <c r="R4" s="167"/>
      <c r="S4" s="126"/>
      <c r="T4" s="171">
        <v>100.0</v>
      </c>
      <c r="U4" s="171">
        <v>8.5</v>
      </c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</row>
    <row r="5">
      <c r="A5" s="173"/>
      <c r="B5" s="174"/>
      <c r="C5" s="174"/>
      <c r="D5" s="174"/>
      <c r="E5" s="175"/>
      <c r="F5" s="175"/>
      <c r="G5" s="174"/>
      <c r="H5" s="174"/>
      <c r="I5" s="174"/>
      <c r="J5" s="174"/>
      <c r="K5" s="174"/>
      <c r="L5" s="174"/>
      <c r="M5" s="174"/>
      <c r="N5" s="174"/>
      <c r="O5" s="176"/>
      <c r="P5" s="177"/>
      <c r="Q5" s="126"/>
      <c r="R5" s="167"/>
      <c r="S5" s="126"/>
      <c r="T5" s="126"/>
      <c r="U5" s="126">
        <f>T4*U4</f>
        <v>850</v>
      </c>
      <c r="V5" s="126">
        <f>U5/60</f>
        <v>14.16666667</v>
      </c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</row>
    <row r="6">
      <c r="A6" s="172"/>
      <c r="O6" s="169"/>
      <c r="P6" s="166"/>
      <c r="Q6" s="126"/>
      <c r="R6" s="167"/>
      <c r="S6" s="126"/>
      <c r="T6" s="126"/>
      <c r="U6" s="126"/>
      <c r="V6" s="126">
        <f>U3/60</f>
        <v>1.416666667</v>
      </c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</row>
    <row r="7">
      <c r="A7" s="178" t="s">
        <v>7142</v>
      </c>
      <c r="B7" s="174"/>
      <c r="C7" s="109"/>
      <c r="D7" s="179"/>
      <c r="E7" s="175" t="s">
        <v>7143</v>
      </c>
      <c r="F7" s="175"/>
      <c r="G7" s="110"/>
      <c r="H7" s="180"/>
      <c r="I7" s="181" t="s">
        <v>7144</v>
      </c>
      <c r="J7" s="109"/>
      <c r="K7" s="182"/>
      <c r="L7" s="174"/>
      <c r="M7" s="174"/>
      <c r="N7" s="109"/>
      <c r="O7" s="183" t="s">
        <v>7145</v>
      </c>
      <c r="P7" s="184"/>
      <c r="Q7" s="123"/>
      <c r="R7" s="185"/>
      <c r="S7" s="123"/>
      <c r="T7" s="123"/>
      <c r="U7" s="123"/>
      <c r="V7" s="123">
        <f>V5+V6</f>
        <v>15.58333333</v>
      </c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</row>
    <row r="8">
      <c r="A8" s="172"/>
      <c r="B8" s="186"/>
      <c r="C8" s="186"/>
      <c r="D8" s="174"/>
      <c r="E8" s="175"/>
      <c r="F8" s="30"/>
      <c r="G8" s="186"/>
      <c r="H8" s="174"/>
      <c r="I8" s="174"/>
      <c r="J8" s="174"/>
      <c r="K8" s="174"/>
      <c r="L8" s="174"/>
      <c r="M8" s="174"/>
      <c r="N8" s="174"/>
      <c r="O8" s="176"/>
      <c r="P8" s="166"/>
      <c r="Q8" s="126"/>
      <c r="R8" s="167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</row>
    <row r="9">
      <c r="A9" s="187"/>
      <c r="O9" s="169"/>
      <c r="P9" s="166"/>
      <c r="Q9" s="126"/>
      <c r="R9" s="167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</row>
    <row r="10">
      <c r="A10" s="188" t="s">
        <v>7146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5"/>
      <c r="P10" s="166"/>
      <c r="Q10" s="126"/>
      <c r="R10" s="167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</row>
    <row r="11" ht="23.25" customHeight="1">
      <c r="A11" s="189" t="s">
        <v>7147</v>
      </c>
      <c r="B11" s="189" t="s">
        <v>7148</v>
      </c>
      <c r="C11" s="189" t="s">
        <v>7149</v>
      </c>
      <c r="D11" s="189" t="s">
        <v>0</v>
      </c>
      <c r="E11" s="189" t="s">
        <v>2</v>
      </c>
      <c r="F11" s="189" t="s">
        <v>7150</v>
      </c>
      <c r="G11" s="189" t="s">
        <v>7151</v>
      </c>
      <c r="H11" s="189" t="s">
        <v>7152</v>
      </c>
      <c r="I11" s="189" t="s">
        <v>6046</v>
      </c>
      <c r="J11" s="189" t="s">
        <v>6047</v>
      </c>
      <c r="K11" s="189" t="s">
        <v>6048</v>
      </c>
      <c r="L11" s="190" t="s">
        <v>6161</v>
      </c>
      <c r="M11" s="190" t="s">
        <v>6162</v>
      </c>
      <c r="N11" s="190" t="s">
        <v>7153</v>
      </c>
      <c r="O11" s="189" t="s">
        <v>7154</v>
      </c>
      <c r="P11" s="191" t="s">
        <v>7155</v>
      </c>
      <c r="Q11" s="191" t="s">
        <v>7156</v>
      </c>
      <c r="R11" s="167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</row>
    <row r="12">
      <c r="A12" s="192" t="s">
        <v>459</v>
      </c>
      <c r="B12" s="12">
        <v>4.0</v>
      </c>
      <c r="C12" s="12">
        <v>205644.0</v>
      </c>
      <c r="D12" s="12">
        <v>10316.0</v>
      </c>
      <c r="E12" s="13">
        <v>17547.0</v>
      </c>
      <c r="F12" s="14">
        <v>44531.0</v>
      </c>
      <c r="G12" s="193">
        <v>0.3333333333333333</v>
      </c>
      <c r="H12" s="16" t="s">
        <v>6054</v>
      </c>
      <c r="I12" s="17" t="s">
        <v>6055</v>
      </c>
      <c r="J12" s="18" t="s">
        <v>6056</v>
      </c>
      <c r="K12" s="194" t="s">
        <v>6057</v>
      </c>
      <c r="L12" s="195"/>
      <c r="M12" s="23" t="s">
        <v>6058</v>
      </c>
      <c r="N12" s="196"/>
      <c r="O12" s="23"/>
      <c r="P12" s="197" t="str">
        <f>IFS($D12="","",$D12, vlookup($D12,'DATA - LIS - RX'!$A:$D,2,0))</f>
        <v>Buprenorphine, Percocet</v>
      </c>
      <c r="Q12" s="198" t="b">
        <f>IFS($D12="","",$D12, VLOOKUP(D12, 'DATA - LIS - RX'!A:D, 3, 0))</f>
        <v>1</v>
      </c>
      <c r="R12" s="199">
        <f>IFS($D12="","",$D12, vlookup(D12,'DATA - LIS - RX'!A:D,4,0))</f>
        <v>44577</v>
      </c>
      <c r="S12" s="200" t="s">
        <v>6851</v>
      </c>
      <c r="T12" s="200" t="s">
        <v>7157</v>
      </c>
      <c r="U12" s="201"/>
      <c r="V12" s="201"/>
      <c r="W12" s="200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</row>
    <row r="13">
      <c r="A13" s="192" t="s">
        <v>4587</v>
      </c>
      <c r="B13" s="12">
        <f t="shared" ref="B13:B31" si="1">B12+1</f>
        <v>5</v>
      </c>
      <c r="C13" s="12">
        <v>205645.0</v>
      </c>
      <c r="D13" s="12">
        <v>16347.0</v>
      </c>
      <c r="E13" s="13">
        <v>21818.0</v>
      </c>
      <c r="F13" s="14">
        <v>44531.0</v>
      </c>
      <c r="G13" s="193">
        <v>0.34375</v>
      </c>
      <c r="H13" s="16" t="s">
        <v>6060</v>
      </c>
      <c r="I13" s="17" t="s">
        <v>6061</v>
      </c>
      <c r="J13" s="18" t="s">
        <v>6062</v>
      </c>
      <c r="K13" s="194" t="s">
        <v>6057</v>
      </c>
      <c r="L13" s="195" t="s">
        <v>6058</v>
      </c>
      <c r="M13" s="23"/>
      <c r="N13" s="196"/>
      <c r="O13" s="202" t="s">
        <v>7145</v>
      </c>
      <c r="P13" s="197" t="str">
        <f>IFS($D13="","",$D13, vlookup($D13,'DATA - LIS - RX'!$A:$D,2,0))</f>
        <v>Duloxetine, Gabapentin, Tramadol, Vimpat</v>
      </c>
      <c r="Q13" s="198" t="b">
        <f>IFS($D13="","",$D13, VLOOKUP(D13, 'DATA - LIS - RX'!A:D, 3, 0))</f>
        <v>1</v>
      </c>
      <c r="R13" s="199">
        <f>IFS($D13="","",$D13, vlookup(D13,'DATA - LIS - RX'!A:D,4,0))</f>
        <v>44575</v>
      </c>
      <c r="S13" s="200" t="s">
        <v>6613</v>
      </c>
      <c r="T13" s="200" t="s">
        <v>6483</v>
      </c>
      <c r="U13" s="200" t="s">
        <v>6512</v>
      </c>
      <c r="V13" s="200" t="s">
        <v>7158</v>
      </c>
      <c r="W13" s="200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</row>
    <row r="14">
      <c r="A14" s="192" t="s">
        <v>556</v>
      </c>
      <c r="B14" s="12">
        <f t="shared" si="1"/>
        <v>6</v>
      </c>
      <c r="C14" s="12">
        <v>205474.0</v>
      </c>
      <c r="D14" s="12">
        <v>10573.0</v>
      </c>
      <c r="E14" s="13">
        <v>23562.0</v>
      </c>
      <c r="F14" s="14">
        <v>44531.0</v>
      </c>
      <c r="G14" s="193">
        <v>0.3541666666666667</v>
      </c>
      <c r="H14" s="16" t="s">
        <v>6060</v>
      </c>
      <c r="I14" s="17" t="s">
        <v>6067</v>
      </c>
      <c r="J14" s="18" t="s">
        <v>6068</v>
      </c>
      <c r="K14" s="194" t="s">
        <v>6069</v>
      </c>
      <c r="L14" s="23"/>
      <c r="M14" s="23" t="s">
        <v>6058</v>
      </c>
      <c r="N14" s="196"/>
      <c r="O14" s="23" t="s">
        <v>7159</v>
      </c>
      <c r="P14" s="197" t="str">
        <f>IFS($D14="","",$D14, vlookup($D14,'DATA - LIS - RX'!$A:$D,2,0))</f>
        <v>Clonazepam, Gabapentin, Tramadol</v>
      </c>
      <c r="Q14" s="198" t="b">
        <f>IFS($D14="","",$D14, VLOOKUP(D14, 'DATA - LIS - RX'!A:D, 3, 0))</f>
        <v>1</v>
      </c>
      <c r="R14" s="199">
        <f>IFS($D14="","",$D14, vlookup(D14,'DATA - LIS - RX'!A:D,4,0))</f>
        <v>44577</v>
      </c>
      <c r="S14" s="200" t="s">
        <v>6541</v>
      </c>
      <c r="T14" s="200" t="s">
        <v>6483</v>
      </c>
      <c r="U14" s="200" t="s">
        <v>6512</v>
      </c>
      <c r="V14" s="201"/>
      <c r="W14" s="200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</row>
    <row r="15">
      <c r="A15" s="192" t="s">
        <v>2693</v>
      </c>
      <c r="B15" s="12">
        <f t="shared" si="1"/>
        <v>7</v>
      </c>
      <c r="C15" s="12">
        <v>205648.0</v>
      </c>
      <c r="D15" s="12">
        <v>14083.0</v>
      </c>
      <c r="E15" s="13">
        <v>22869.0</v>
      </c>
      <c r="F15" s="14">
        <v>44531.0</v>
      </c>
      <c r="G15" s="193">
        <v>0.3645833333333333</v>
      </c>
      <c r="H15" s="16" t="s">
        <v>6060</v>
      </c>
      <c r="I15" s="17" t="s">
        <v>6055</v>
      </c>
      <c r="J15" s="18" t="s">
        <v>6056</v>
      </c>
      <c r="K15" s="194" t="s">
        <v>6074</v>
      </c>
      <c r="L15" s="195"/>
      <c r="M15" s="23" t="s">
        <v>6058</v>
      </c>
      <c r="N15" s="196"/>
      <c r="O15" s="23" t="s">
        <v>7160</v>
      </c>
      <c r="P15" s="197" t="str">
        <f>IFS($D15="","",$D15, vlookup($D15,'DATA - LIS - RX'!$A:$D,2,0))</f>
        <v>Duloxetine, Methylphenidate</v>
      </c>
      <c r="Q15" s="198" t="b">
        <f>IFS($D15="","",$D15, VLOOKUP(D15, 'DATA - LIS - RX'!A:D, 3, 0))</f>
        <v>1</v>
      </c>
      <c r="R15" s="199">
        <f>IFS($D15="","",$D15, vlookup(D15,'DATA - LIS - RX'!A:D,4,0))</f>
        <v>44577</v>
      </c>
      <c r="S15" s="200" t="s">
        <v>6613</v>
      </c>
      <c r="T15" s="200" t="s">
        <v>6833</v>
      </c>
      <c r="U15" s="201"/>
      <c r="V15" s="201"/>
      <c r="W15" s="200"/>
      <c r="X15" s="201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</row>
    <row r="16">
      <c r="A16" s="192" t="s">
        <v>5551</v>
      </c>
      <c r="B16" s="12">
        <f t="shared" si="1"/>
        <v>8</v>
      </c>
      <c r="C16" s="12">
        <v>205649.0</v>
      </c>
      <c r="D16" s="12">
        <v>17609.0</v>
      </c>
      <c r="E16" s="13">
        <v>14571.0</v>
      </c>
      <c r="F16" s="14">
        <v>44531.0</v>
      </c>
      <c r="G16" s="193">
        <v>0.3645833333333333</v>
      </c>
      <c r="H16" s="16" t="s">
        <v>6060</v>
      </c>
      <c r="I16" s="17" t="s">
        <v>6061</v>
      </c>
      <c r="J16" s="18" t="s">
        <v>6062</v>
      </c>
      <c r="K16" s="194" t="s">
        <v>6057</v>
      </c>
      <c r="L16" s="23" t="s">
        <v>6058</v>
      </c>
      <c r="M16" s="23"/>
      <c r="N16" s="196"/>
      <c r="O16" s="202" t="s">
        <v>7145</v>
      </c>
      <c r="P16" s="197" t="str">
        <f>IFS($D16="","",$D16, vlookup($D16,'DATA - LIS - RX'!$A:$D,2,0))</f>
        <v>Gabapentin, Tramadol</v>
      </c>
      <c r="Q16" s="198" t="b">
        <f>IFS($D16="","",$D16, VLOOKUP(D16, 'DATA - LIS - RX'!A:D, 3, 0))</f>
        <v>1</v>
      </c>
      <c r="R16" s="199">
        <f>IFS($D16="","",$D16, vlookup(D16,'DATA - LIS - RX'!A:D,4,0))</f>
        <v>44577</v>
      </c>
      <c r="S16" s="200" t="s">
        <v>6483</v>
      </c>
      <c r="T16" s="200" t="s">
        <v>6512</v>
      </c>
      <c r="U16" s="201"/>
      <c r="V16" s="201"/>
      <c r="W16" s="200"/>
      <c r="X16" s="201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</row>
    <row r="17">
      <c r="A17" s="192" t="s">
        <v>327</v>
      </c>
      <c r="B17" s="12">
        <f t="shared" si="1"/>
        <v>9</v>
      </c>
      <c r="C17" s="12">
        <v>205650.0</v>
      </c>
      <c r="D17" s="12">
        <v>9986.0</v>
      </c>
      <c r="E17" s="13">
        <v>28617.0</v>
      </c>
      <c r="F17" s="14">
        <v>44531.0</v>
      </c>
      <c r="G17" s="193">
        <v>0.375</v>
      </c>
      <c r="H17" s="16" t="s">
        <v>6060</v>
      </c>
      <c r="I17" s="17" t="s">
        <v>6055</v>
      </c>
      <c r="J17" s="18" t="s">
        <v>6056</v>
      </c>
      <c r="K17" s="194" t="s">
        <v>6076</v>
      </c>
      <c r="L17" s="23"/>
      <c r="M17" s="23" t="s">
        <v>6058</v>
      </c>
      <c r="N17" s="196"/>
      <c r="O17" s="23"/>
      <c r="P17" s="197" t="str">
        <f>IFS($D17="","",$D17, vlookup($D17,'DATA - LIS - RX'!$A:$D,2,0))</f>
        <v>Tramadol</v>
      </c>
      <c r="Q17" s="198" t="b">
        <f>IFS($D17="","",$D17, VLOOKUP(D17, 'DATA - LIS - RX'!A:D, 3, 0))</f>
        <v>1</v>
      </c>
      <c r="R17" s="199">
        <f>IFS($D17="","",$D17, vlookup(D17,'DATA - LIS - RX'!A:D,4,0))</f>
        <v>44577</v>
      </c>
      <c r="S17" s="200" t="s">
        <v>6512</v>
      </c>
      <c r="T17" s="201"/>
      <c r="U17" s="201"/>
      <c r="V17" s="201"/>
      <c r="W17" s="200"/>
      <c r="X17" s="201"/>
      <c r="Y17" s="171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</row>
    <row r="18">
      <c r="A18" s="192" t="s">
        <v>837</v>
      </c>
      <c r="B18" s="12">
        <f t="shared" si="1"/>
        <v>10</v>
      </c>
      <c r="C18" s="12">
        <v>205651.0</v>
      </c>
      <c r="D18" s="12">
        <v>11228.0</v>
      </c>
      <c r="E18" s="13">
        <v>15238.0</v>
      </c>
      <c r="F18" s="14">
        <v>44531.0</v>
      </c>
      <c r="G18" s="193">
        <v>0.375</v>
      </c>
      <c r="H18" s="16" t="s">
        <v>6060</v>
      </c>
      <c r="I18" s="17" t="s">
        <v>6061</v>
      </c>
      <c r="J18" s="18" t="s">
        <v>6062</v>
      </c>
      <c r="K18" s="194" t="s">
        <v>6057</v>
      </c>
      <c r="L18" s="195"/>
      <c r="M18" s="23" t="s">
        <v>6058</v>
      </c>
      <c r="N18" s="196"/>
      <c r="O18" s="23"/>
      <c r="P18" s="197" t="str">
        <f>IFS($D18="","",$D18, vlookup($D18,'DATA - LIS - RX'!$A:$D,2,0))</f>
        <v> - </v>
      </c>
      <c r="Q18" s="198" t="b">
        <f>IFS($D18="","",$D18, VLOOKUP(D18, 'DATA - LIS - RX'!A:D, 3, 0))</f>
        <v>1</v>
      </c>
      <c r="R18" s="199">
        <f>IFS($D18="","",$D18, vlookup(D18,'DATA - LIS - RX'!A:D,4,0))</f>
        <v>44577</v>
      </c>
      <c r="S18" s="200" t="s">
        <v>7161</v>
      </c>
      <c r="T18" s="201"/>
      <c r="U18" s="201"/>
      <c r="V18" s="201"/>
      <c r="W18" s="200"/>
      <c r="X18" s="201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</row>
    <row r="19">
      <c r="A19" s="192" t="s">
        <v>5508</v>
      </c>
      <c r="B19" s="12">
        <f t="shared" si="1"/>
        <v>11</v>
      </c>
      <c r="C19" s="12">
        <v>205653.0</v>
      </c>
      <c r="D19" s="12">
        <v>17538.0</v>
      </c>
      <c r="E19" s="13">
        <v>18030.0</v>
      </c>
      <c r="F19" s="14">
        <v>44531.0</v>
      </c>
      <c r="G19" s="193">
        <v>0.3958333333333333</v>
      </c>
      <c r="H19" s="16" t="s">
        <v>6060</v>
      </c>
      <c r="I19" s="17" t="s">
        <v>6061</v>
      </c>
      <c r="J19" s="18" t="s">
        <v>6062</v>
      </c>
      <c r="K19" s="194" t="s">
        <v>6057</v>
      </c>
      <c r="L19" s="203" t="s">
        <v>6058</v>
      </c>
      <c r="M19" s="204"/>
      <c r="N19" s="205"/>
      <c r="O19" s="206" t="s">
        <v>7145</v>
      </c>
      <c r="P19" s="197" t="str">
        <f>IFS($D19="","",$D19, vlookup($D19,'DATA - LIS - RX'!$A:$D,2,0))</f>
        <v>Gabapentin</v>
      </c>
      <c r="Q19" s="198" t="b">
        <f>IFS($D19="","",$D19, VLOOKUP(D19, 'DATA - LIS - RX'!A:D, 3, 0))</f>
        <v>1</v>
      </c>
      <c r="R19" s="199">
        <f>IFS($D19="","",$D19, vlookup(D19,'DATA - LIS - RX'!A:D,4,0))</f>
        <v>44577</v>
      </c>
      <c r="S19" s="200" t="s">
        <v>6483</v>
      </c>
      <c r="T19" s="201"/>
      <c r="U19" s="201"/>
      <c r="V19" s="201"/>
      <c r="W19" s="200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</row>
    <row r="20">
      <c r="A20" s="192" t="s">
        <v>6080</v>
      </c>
      <c r="B20" s="12">
        <f t="shared" si="1"/>
        <v>12</v>
      </c>
      <c r="C20" s="12">
        <v>205654.0</v>
      </c>
      <c r="D20" s="12">
        <v>17557.0</v>
      </c>
      <c r="E20" s="13">
        <v>21735.0</v>
      </c>
      <c r="F20" s="14">
        <v>44531.0</v>
      </c>
      <c r="G20" s="193">
        <v>0.3958333333333333</v>
      </c>
      <c r="H20" s="16" t="s">
        <v>6054</v>
      </c>
      <c r="I20" s="17" t="s">
        <v>6061</v>
      </c>
      <c r="J20" s="18" t="s">
        <v>6062</v>
      </c>
      <c r="K20" s="194" t="s">
        <v>6057</v>
      </c>
      <c r="L20" s="195" t="s">
        <v>6058</v>
      </c>
      <c r="M20" s="23"/>
      <c r="N20" s="196"/>
      <c r="O20" s="202" t="s">
        <v>7145</v>
      </c>
      <c r="P20" s="197" t="str">
        <f>IFS($D20="","",$D20, vlookup($D20,'DATA - LIS - RX'!$A:$D,2,0))</f>
        <v>Gabapentin, Oxycodone</v>
      </c>
      <c r="Q20" s="198" t="b">
        <f>IFS($D20="","",$D20, VLOOKUP(D20, 'DATA - LIS - RX'!A:D, 3, 0))</f>
        <v>1</v>
      </c>
      <c r="R20" s="199">
        <f>IFS($D20="","",$D20, vlookup(D20,'DATA - LIS - RX'!A:D,4,0))</f>
        <v>44577</v>
      </c>
      <c r="S20" s="200" t="s">
        <v>6483</v>
      </c>
      <c r="T20" s="200" t="s">
        <v>6476</v>
      </c>
      <c r="U20" s="201"/>
      <c r="V20" s="201"/>
      <c r="W20" s="200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</row>
    <row r="21">
      <c r="A21" s="192" t="s">
        <v>3710</v>
      </c>
      <c r="B21" s="12">
        <f t="shared" si="1"/>
        <v>13</v>
      </c>
      <c r="C21" s="12">
        <v>205655.0</v>
      </c>
      <c r="D21" s="12">
        <v>15330.0</v>
      </c>
      <c r="E21" s="13">
        <v>12342.0</v>
      </c>
      <c r="F21" s="14">
        <v>44531.0</v>
      </c>
      <c r="G21" s="193">
        <v>0.3958333333333333</v>
      </c>
      <c r="H21" s="16" t="s">
        <v>6054</v>
      </c>
      <c r="I21" s="17" t="s">
        <v>6061</v>
      </c>
      <c r="J21" s="18" t="s">
        <v>6062</v>
      </c>
      <c r="K21" s="194" t="s">
        <v>6057</v>
      </c>
      <c r="L21" s="204"/>
      <c r="M21" s="204" t="s">
        <v>6058</v>
      </c>
      <c r="N21" s="205"/>
      <c r="O21" s="23"/>
      <c r="P21" s="197" t="str">
        <f>IFS($D21="","",$D21, vlookup($D21,'DATA - LIS - RX'!$A:$D,2,0))</f>
        <v> - </v>
      </c>
      <c r="Q21" s="198" t="b">
        <f>IFS($D21="","",$D21, VLOOKUP(D21, 'DATA - LIS - RX'!A:D, 3, 0))</f>
        <v>1</v>
      </c>
      <c r="R21" s="199">
        <f>IFS($D21="","",$D21, vlookup(D21,'DATA - LIS - RX'!A:D,4,0))</f>
        <v>44577</v>
      </c>
      <c r="S21" s="200" t="s">
        <v>7161</v>
      </c>
      <c r="T21" s="201"/>
      <c r="U21" s="201"/>
      <c r="V21" s="201"/>
      <c r="W21" s="200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</row>
    <row r="22">
      <c r="A22" s="192" t="s">
        <v>4778</v>
      </c>
      <c r="B22" s="12">
        <f t="shared" si="1"/>
        <v>14</v>
      </c>
      <c r="C22" s="12">
        <v>205661.0</v>
      </c>
      <c r="D22" s="12">
        <v>16605.0</v>
      </c>
      <c r="E22" s="13">
        <v>34957.0</v>
      </c>
      <c r="F22" s="14">
        <v>44531.0</v>
      </c>
      <c r="G22" s="193">
        <v>0.5520833333333334</v>
      </c>
      <c r="H22" s="16" t="s">
        <v>6060</v>
      </c>
      <c r="I22" s="17" t="s">
        <v>6061</v>
      </c>
      <c r="J22" s="18" t="s">
        <v>6081</v>
      </c>
      <c r="K22" s="194" t="s">
        <v>6088</v>
      </c>
      <c r="L22" s="204" t="s">
        <v>6058</v>
      </c>
      <c r="M22" s="204"/>
      <c r="N22" s="205"/>
      <c r="O22" s="206" t="s">
        <v>7145</v>
      </c>
      <c r="P22" s="197" t="str">
        <f>IFS($D22="","",$D22, vlookup($D22,'DATA - LIS - RX'!$A:$D,2,0))</f>
        <v>Tramadol</v>
      </c>
      <c r="Q22" s="198" t="b">
        <f>IFS($D22="","",$D22, VLOOKUP(D22, 'DATA - LIS - RX'!A:D, 3, 0))</f>
        <v>1</v>
      </c>
      <c r="R22" s="199">
        <f>IFS($D22="","",$D22, vlookup(D22,'DATA - LIS - RX'!A:D,4,0))</f>
        <v>44575</v>
      </c>
      <c r="S22" s="200" t="s">
        <v>6512</v>
      </c>
      <c r="T22" s="201"/>
      <c r="U22" s="201"/>
      <c r="V22" s="201"/>
      <c r="W22" s="200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</row>
    <row r="23">
      <c r="A23" s="192" t="s">
        <v>5555</v>
      </c>
      <c r="B23" s="12">
        <f t="shared" si="1"/>
        <v>15</v>
      </c>
      <c r="C23" s="12">
        <v>205662.0</v>
      </c>
      <c r="D23" s="12">
        <v>17616.0</v>
      </c>
      <c r="E23" s="13">
        <v>32824.0</v>
      </c>
      <c r="F23" s="14">
        <v>44531.0</v>
      </c>
      <c r="G23" s="193">
        <v>0.5625</v>
      </c>
      <c r="H23" s="16" t="s">
        <v>6060</v>
      </c>
      <c r="I23" s="17" t="s">
        <v>6061</v>
      </c>
      <c r="J23" s="18" t="s">
        <v>6081</v>
      </c>
      <c r="K23" s="194" t="s">
        <v>7162</v>
      </c>
      <c r="L23" s="203" t="s">
        <v>6058</v>
      </c>
      <c r="M23" s="204"/>
      <c r="N23" s="205"/>
      <c r="O23" s="206" t="s">
        <v>7145</v>
      </c>
      <c r="P23" s="197" t="str">
        <f>IFS($D23="","",$D23, vlookup($D23,'DATA - LIS - RX'!$A:$D,2,0))</f>
        <v>Hydrocodone</v>
      </c>
      <c r="Q23" s="198" t="b">
        <f>IFS($D23="","",$D23, VLOOKUP(D23, 'DATA - LIS - RX'!A:D, 3, 0))</f>
        <v>1</v>
      </c>
      <c r="R23" s="199">
        <f>IFS($D23="","",$D23, vlookup(D23,'DATA - LIS - RX'!A:D,4,0))</f>
        <v>44577</v>
      </c>
      <c r="S23" s="200" t="s">
        <v>6463</v>
      </c>
      <c r="T23" s="201"/>
      <c r="U23" s="201"/>
      <c r="V23" s="201"/>
      <c r="W23" s="200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</row>
    <row r="24">
      <c r="A24" s="192" t="s">
        <v>5531</v>
      </c>
      <c r="B24" s="12">
        <f t="shared" si="1"/>
        <v>16</v>
      </c>
      <c r="C24" s="12">
        <v>205664.0</v>
      </c>
      <c r="D24" s="12">
        <v>17567.0</v>
      </c>
      <c r="E24" s="13">
        <v>19428.0</v>
      </c>
      <c r="F24" s="14">
        <v>44531.0</v>
      </c>
      <c r="G24" s="193">
        <v>0.5625</v>
      </c>
      <c r="H24" s="16" t="s">
        <v>6060</v>
      </c>
      <c r="I24" s="17" t="s">
        <v>6061</v>
      </c>
      <c r="J24" s="18" t="s">
        <v>6062</v>
      </c>
      <c r="K24" s="194" t="s">
        <v>6057</v>
      </c>
      <c r="L24" s="204" t="s">
        <v>6058</v>
      </c>
      <c r="M24" s="204"/>
      <c r="N24" s="205"/>
      <c r="O24" s="202" t="s">
        <v>7145</v>
      </c>
      <c r="P24" s="197" t="str">
        <f>IFS($D24="","",$D24, vlookup($D24,'DATA - LIS - RX'!$A:$D,2,0))</f>
        <v>Clonazepam, Pregabalin, Tramadol</v>
      </c>
      <c r="Q24" s="198" t="b">
        <f>IFS($D24="","",$D24, VLOOKUP(D24, 'DATA - LIS - RX'!A:D, 3, 0))</f>
        <v>1</v>
      </c>
      <c r="R24" s="199">
        <f>IFS($D24="","",$D24, vlookup(D24,'DATA - LIS - RX'!A:D,4,0))</f>
        <v>44577</v>
      </c>
      <c r="S24" s="200" t="s">
        <v>6541</v>
      </c>
      <c r="T24" s="200" t="s">
        <v>6477</v>
      </c>
      <c r="U24" s="200" t="s">
        <v>6512</v>
      </c>
      <c r="V24" s="201"/>
      <c r="W24" s="200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</row>
    <row r="25">
      <c r="A25" s="192" t="s">
        <v>5398</v>
      </c>
      <c r="B25" s="12">
        <f t="shared" si="1"/>
        <v>17</v>
      </c>
      <c r="C25" s="12">
        <v>205667.0</v>
      </c>
      <c r="D25" s="12">
        <v>17388.0</v>
      </c>
      <c r="E25" s="13">
        <v>20837.0</v>
      </c>
      <c r="F25" s="14">
        <v>44531.0</v>
      </c>
      <c r="G25" s="193">
        <v>0.5729166666666666</v>
      </c>
      <c r="H25" s="16" t="s">
        <v>6054</v>
      </c>
      <c r="I25" s="17" t="s">
        <v>6061</v>
      </c>
      <c r="J25" s="18" t="s">
        <v>6081</v>
      </c>
      <c r="K25" s="194" t="s">
        <v>6069</v>
      </c>
      <c r="L25" s="204" t="s">
        <v>6058</v>
      </c>
      <c r="M25" s="204"/>
      <c r="N25" s="205"/>
      <c r="O25" s="202" t="s">
        <v>7145</v>
      </c>
      <c r="P25" s="197" t="str">
        <f>IFS($D25="","",$D25, vlookup($D25,'DATA - LIS - RX'!$A:$D,2,0))</f>
        <v>Morphine, Hydrocodone</v>
      </c>
      <c r="Q25" s="198" t="b">
        <f>IFS($D25="","",$D25, VLOOKUP(D25, 'DATA - LIS - RX'!A:D, 3, 0))</f>
        <v>1</v>
      </c>
      <c r="R25" s="199">
        <f>IFS($D25="","",$D25, vlookup(D25,'DATA - LIS - RX'!A:D,4,0))</f>
        <v>44577</v>
      </c>
      <c r="S25" s="200" t="s">
        <v>6941</v>
      </c>
      <c r="T25" s="200" t="s">
        <v>6463</v>
      </c>
      <c r="U25" s="201"/>
      <c r="V25" s="201"/>
      <c r="W25" s="200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</row>
    <row r="26">
      <c r="A26" s="192" t="s">
        <v>2071</v>
      </c>
      <c r="B26" s="12">
        <f t="shared" si="1"/>
        <v>18</v>
      </c>
      <c r="C26" s="12">
        <v>205666.0</v>
      </c>
      <c r="D26" s="12">
        <v>13273.0</v>
      </c>
      <c r="E26" s="13">
        <v>30146.0</v>
      </c>
      <c r="F26" s="14">
        <v>44531.0</v>
      </c>
      <c r="G26" s="193">
        <v>0.5729166666666666</v>
      </c>
      <c r="H26" s="16" t="s">
        <v>6054</v>
      </c>
      <c r="I26" s="17" t="s">
        <v>6055</v>
      </c>
      <c r="J26" s="18" t="s">
        <v>6056</v>
      </c>
      <c r="K26" s="194" t="s">
        <v>6088</v>
      </c>
      <c r="L26" s="203"/>
      <c r="M26" s="204" t="s">
        <v>6058</v>
      </c>
      <c r="N26" s="205"/>
      <c r="O26" s="204"/>
      <c r="P26" s="197" t="str">
        <f>IFS($D26="","",$D26, vlookup($D26,'DATA - LIS - RX'!$A:$D,2,0))</f>
        <v>Codeine</v>
      </c>
      <c r="Q26" s="198" t="b">
        <f>IFS($D26="","",$D26, VLOOKUP(D26, 'DATA - LIS - RX'!A:D, 3, 0))</f>
        <v>1</v>
      </c>
      <c r="R26" s="199">
        <f>IFS($D26="","",$D26, vlookup(D26,'DATA - LIS - RX'!A:D,4,0))</f>
        <v>44577</v>
      </c>
      <c r="S26" s="200" t="s">
        <v>6465</v>
      </c>
      <c r="T26" s="201"/>
      <c r="U26" s="201"/>
      <c r="V26" s="201"/>
      <c r="W26" s="200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</row>
    <row r="27">
      <c r="A27" s="192" t="s">
        <v>5490</v>
      </c>
      <c r="B27" s="12">
        <f t="shared" si="1"/>
        <v>19</v>
      </c>
      <c r="C27" s="12">
        <v>205669.0</v>
      </c>
      <c r="D27" s="12">
        <v>17513.0</v>
      </c>
      <c r="E27" s="13">
        <v>13668.0</v>
      </c>
      <c r="F27" s="14">
        <v>44531.0</v>
      </c>
      <c r="G27" s="193">
        <v>0.59375</v>
      </c>
      <c r="H27" s="16" t="s">
        <v>6060</v>
      </c>
      <c r="I27" s="17" t="s">
        <v>6061</v>
      </c>
      <c r="J27" s="18" t="s">
        <v>6062</v>
      </c>
      <c r="K27" s="194" t="s">
        <v>6057</v>
      </c>
      <c r="L27" s="195" t="s">
        <v>6058</v>
      </c>
      <c r="M27" s="23"/>
      <c r="N27" s="196"/>
      <c r="O27" s="202" t="s">
        <v>7145</v>
      </c>
      <c r="P27" s="197" t="str">
        <f>IFS($D27="","",$D27, vlookup($D27,'DATA - LIS - RX'!$A:$D,2,0))</f>
        <v>Gabapentin, Tramadol</v>
      </c>
      <c r="Q27" s="198" t="b">
        <f>IFS($D27="","",$D27, VLOOKUP(D27, 'DATA - LIS - RX'!A:D, 3, 0))</f>
        <v>1</v>
      </c>
      <c r="R27" s="199">
        <f>IFS($D27="","",$D27, vlookup(D27,'DATA - LIS - RX'!A:D,4,0))</f>
        <v>44577</v>
      </c>
      <c r="S27" s="200" t="s">
        <v>6483</v>
      </c>
      <c r="T27" s="200" t="s">
        <v>6512</v>
      </c>
      <c r="U27" s="201"/>
      <c r="V27" s="201"/>
      <c r="W27" s="200"/>
      <c r="X27" s="201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</row>
    <row r="28">
      <c r="A28" s="192" t="s">
        <v>5377</v>
      </c>
      <c r="B28" s="12">
        <f t="shared" si="1"/>
        <v>20</v>
      </c>
      <c r="C28" s="12">
        <v>205672.0</v>
      </c>
      <c r="D28" s="12">
        <v>17362.0</v>
      </c>
      <c r="E28" s="13">
        <v>24242.0</v>
      </c>
      <c r="F28" s="14">
        <v>44531.0</v>
      </c>
      <c r="G28" s="193">
        <v>0.6041666666666666</v>
      </c>
      <c r="H28" s="16" t="s">
        <v>6060</v>
      </c>
      <c r="I28" s="17" t="s">
        <v>6061</v>
      </c>
      <c r="J28" s="18" t="s">
        <v>6081</v>
      </c>
      <c r="K28" s="194" t="s">
        <v>6092</v>
      </c>
      <c r="L28" s="195" t="s">
        <v>6058</v>
      </c>
      <c r="M28" s="23"/>
      <c r="N28" s="196"/>
      <c r="O28" s="206" t="s">
        <v>7145</v>
      </c>
      <c r="P28" s="197" t="str">
        <f>IFS($D28="","",$D28, vlookup($D28,'DATA - LIS - RX'!$A:$D,2,0))</f>
        <v> - </v>
      </c>
      <c r="Q28" s="198" t="b">
        <f>IFS($D28="","",$D28, VLOOKUP(D28, 'DATA - LIS - RX'!A:D, 3, 0))</f>
        <v>1</v>
      </c>
      <c r="R28" s="199">
        <f>IFS($D28="","",$D28, vlookup(D28,'DATA - LIS - RX'!A:D,4,0))</f>
        <v>44577</v>
      </c>
      <c r="S28" s="200" t="s">
        <v>7161</v>
      </c>
      <c r="T28" s="201"/>
      <c r="U28" s="201"/>
      <c r="V28" s="201"/>
      <c r="W28" s="200"/>
      <c r="X28" s="201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</row>
    <row r="29">
      <c r="A29" s="192" t="s">
        <v>5365</v>
      </c>
      <c r="B29" s="12">
        <f t="shared" si="1"/>
        <v>21</v>
      </c>
      <c r="C29" s="12">
        <v>205673.0</v>
      </c>
      <c r="D29" s="12">
        <v>17347.0</v>
      </c>
      <c r="E29" s="13">
        <v>22820.0</v>
      </c>
      <c r="F29" s="14">
        <v>44531.0</v>
      </c>
      <c r="G29" s="193">
        <v>0.6041666666666666</v>
      </c>
      <c r="H29" s="16" t="s">
        <v>6054</v>
      </c>
      <c r="I29" s="17" t="s">
        <v>6061</v>
      </c>
      <c r="J29" s="18" t="s">
        <v>6081</v>
      </c>
      <c r="K29" s="194" t="s">
        <v>6069</v>
      </c>
      <c r="L29" s="195" t="s">
        <v>6058</v>
      </c>
      <c r="M29" s="23"/>
      <c r="N29" s="196"/>
      <c r="O29" s="206" t="s">
        <v>7145</v>
      </c>
      <c r="P29" s="197" t="str">
        <f>IFS($D29="","",$D29, vlookup($D29,'DATA - LIS - RX'!$A:$D,2,0))</f>
        <v>Codeine, Zolpidem</v>
      </c>
      <c r="Q29" s="198" t="b">
        <f>IFS($D29="","",$D29, VLOOKUP(D29, 'DATA - LIS - RX'!A:D, 3, 0))</f>
        <v>1</v>
      </c>
      <c r="R29" s="199">
        <f>IFS($D29="","",$D29, vlookup(D29,'DATA - LIS - RX'!A:D,4,0))</f>
        <v>44577</v>
      </c>
      <c r="S29" s="200" t="s">
        <v>6465</v>
      </c>
      <c r="T29" s="200" t="s">
        <v>6591</v>
      </c>
      <c r="U29" s="201"/>
      <c r="V29" s="201"/>
      <c r="W29" s="200"/>
      <c r="X29" s="201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</row>
    <row r="30">
      <c r="A30" s="192" t="s">
        <v>3347</v>
      </c>
      <c r="B30" s="12">
        <f t="shared" si="1"/>
        <v>22</v>
      </c>
      <c r="C30" s="12">
        <v>205671.0</v>
      </c>
      <c r="D30" s="12">
        <v>14885.0</v>
      </c>
      <c r="E30" s="13">
        <v>26430.0</v>
      </c>
      <c r="F30" s="14">
        <v>44531.0</v>
      </c>
      <c r="G30" s="193">
        <v>0.6041666666666666</v>
      </c>
      <c r="H30" s="16" t="s">
        <v>6054</v>
      </c>
      <c r="I30" s="17" t="s">
        <v>6055</v>
      </c>
      <c r="J30" s="18" t="s">
        <v>6056</v>
      </c>
      <c r="K30" s="194" t="s">
        <v>6097</v>
      </c>
      <c r="L30" s="23"/>
      <c r="M30" s="23" t="s">
        <v>6058</v>
      </c>
      <c r="N30" s="196"/>
      <c r="O30" s="23" t="s">
        <v>7163</v>
      </c>
      <c r="P30" s="197" t="str">
        <f>IFS($D30="","",$D30, vlookup($D30,'DATA - LIS - RX'!$A:$D,2,0))</f>
        <v>Gabapentin, Tramadol, Cyclobenzaprine, Duloxetine</v>
      </c>
      <c r="Q30" s="198" t="b">
        <f>IFS($D30="","",$D30, VLOOKUP(D30, 'DATA - LIS - RX'!A:D, 3, 0))</f>
        <v>1</v>
      </c>
      <c r="R30" s="199">
        <f>IFS($D30="","",$D30, vlookup(D30,'DATA - LIS - RX'!A:D,4,0))</f>
        <v>44577</v>
      </c>
      <c r="S30" s="200" t="s">
        <v>6483</v>
      </c>
      <c r="T30" s="200" t="s">
        <v>6512</v>
      </c>
      <c r="U30" s="200" t="s">
        <v>6646</v>
      </c>
      <c r="V30" s="200" t="s">
        <v>6613</v>
      </c>
      <c r="W30" s="200"/>
      <c r="X30" s="201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</row>
    <row r="31">
      <c r="A31" s="192" t="s">
        <v>1517</v>
      </c>
      <c r="B31" s="12">
        <f t="shared" si="1"/>
        <v>23</v>
      </c>
      <c r="C31" s="12">
        <v>205677.0</v>
      </c>
      <c r="D31" s="12">
        <v>12577.0</v>
      </c>
      <c r="E31" s="13">
        <v>29381.0</v>
      </c>
      <c r="F31" s="14">
        <v>44531.0</v>
      </c>
      <c r="G31" s="193">
        <v>0.65625</v>
      </c>
      <c r="H31" s="16" t="s">
        <v>6054</v>
      </c>
      <c r="I31" s="17" t="s">
        <v>6061</v>
      </c>
      <c r="J31" s="18" t="s">
        <v>6068</v>
      </c>
      <c r="K31" s="194" t="s">
        <v>6092</v>
      </c>
      <c r="L31" s="195"/>
      <c r="M31" s="23" t="s">
        <v>6058</v>
      </c>
      <c r="N31" s="196"/>
      <c r="O31" s="23" t="s">
        <v>7164</v>
      </c>
      <c r="P31" s="197" t="str">
        <f>IFS($D31="","",$D31, vlookup($D31,'DATA - LIS - RX'!$A:$D,2,0))</f>
        <v>Amitriptyline, Hydrocodone</v>
      </c>
      <c r="Q31" s="198" t="b">
        <f>IFS($D31="","",$D31, VLOOKUP(D31, 'DATA - LIS - RX'!A:D, 3, 0))</f>
        <v>1</v>
      </c>
      <c r="R31" s="199">
        <f>IFS($D31="","",$D31, vlookup(D31,'DATA - LIS - RX'!A:D,4,0))</f>
        <v>44577</v>
      </c>
      <c r="S31" s="200" t="s">
        <v>6664</v>
      </c>
      <c r="T31" s="200" t="s">
        <v>6463</v>
      </c>
      <c r="U31" s="201"/>
      <c r="V31" s="201"/>
      <c r="W31" s="200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</row>
    <row r="32">
      <c r="A32" s="126"/>
      <c r="B32" s="126"/>
      <c r="C32" s="126"/>
      <c r="D32" s="126"/>
      <c r="E32" s="207"/>
      <c r="F32" s="207"/>
      <c r="G32" s="208"/>
      <c r="H32" s="126"/>
      <c r="I32" s="126"/>
      <c r="J32" s="126"/>
      <c r="K32" s="126"/>
      <c r="L32" s="209"/>
      <c r="M32" s="209"/>
      <c r="N32" s="209"/>
      <c r="O32" s="126"/>
      <c r="P32" s="201"/>
      <c r="Q32" s="126"/>
      <c r="R32" s="167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</row>
    <row r="33">
      <c r="A33" s="192" t="s">
        <v>4003</v>
      </c>
      <c r="B33" s="12">
        <f>B31+1</f>
        <v>24</v>
      </c>
      <c r="C33" s="12">
        <v>205680.0</v>
      </c>
      <c r="D33" s="12">
        <v>15667.0</v>
      </c>
      <c r="E33" s="13">
        <v>28612.0</v>
      </c>
      <c r="F33" s="14">
        <v>44532.0</v>
      </c>
      <c r="G33" s="193">
        <v>0.3229166666666667</v>
      </c>
      <c r="H33" s="16" t="s">
        <v>6060</v>
      </c>
      <c r="I33" s="17" t="s">
        <v>6055</v>
      </c>
      <c r="J33" s="18" t="s">
        <v>6081</v>
      </c>
      <c r="K33" s="194" t="s">
        <v>6101</v>
      </c>
      <c r="L33" s="23"/>
      <c r="M33" s="23" t="s">
        <v>6058</v>
      </c>
      <c r="N33" s="196"/>
      <c r="O33" s="23"/>
      <c r="P33" s="197" t="str">
        <f>IFS($D33="","",$D33, vlookup($D33,'DATA - LIS - RX'!$A:$D,2,0))</f>
        <v>Alprazolam, Codeine</v>
      </c>
      <c r="Q33" s="198" t="b">
        <f>IFS($D33="","",$D33, VLOOKUP(D33, 'DATA - LIS - RX'!A:D, 3, 0))</f>
        <v>1</v>
      </c>
      <c r="R33" s="199">
        <f>IFS($D33="","",$D33, vlookup(D33,'DATA - LIS - RX'!A:D,4,0))</f>
        <v>44577</v>
      </c>
      <c r="S33" s="200" t="s">
        <v>6639</v>
      </c>
      <c r="T33" s="200" t="s">
        <v>6465</v>
      </c>
      <c r="U33" s="201"/>
      <c r="V33" s="201"/>
      <c r="W33" s="201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</row>
    <row r="34">
      <c r="A34" s="192" t="s">
        <v>3291</v>
      </c>
      <c r="B34" s="12">
        <f t="shared" ref="B34:B47" si="2">B33+1</f>
        <v>25</v>
      </c>
      <c r="C34" s="12">
        <v>205681.0</v>
      </c>
      <c r="D34" s="12">
        <v>14820.0</v>
      </c>
      <c r="E34" s="13">
        <v>35573.0</v>
      </c>
      <c r="F34" s="14">
        <v>44532.0</v>
      </c>
      <c r="G34" s="193">
        <v>0.3229166666666667</v>
      </c>
      <c r="H34" s="16" t="s">
        <v>6060</v>
      </c>
      <c r="I34" s="17" t="s">
        <v>6061</v>
      </c>
      <c r="J34" s="18" t="s">
        <v>6081</v>
      </c>
      <c r="K34" s="194" t="s">
        <v>6092</v>
      </c>
      <c r="L34" s="195"/>
      <c r="M34" s="23" t="s">
        <v>6058</v>
      </c>
      <c r="N34" s="196"/>
      <c r="O34" s="202"/>
      <c r="P34" s="197" t="str">
        <f>IFS($D34="","",$D34, vlookup($D34,'DATA - LIS - RX'!$A:$D,2,0))</f>
        <v> - </v>
      </c>
      <c r="Q34" s="198" t="b">
        <f>IFS($D34="","",$D34, VLOOKUP(D34, 'DATA - LIS - RX'!A:D, 3, 0))</f>
        <v>1</v>
      </c>
      <c r="R34" s="199">
        <f>IFS($D34="","",$D34, vlookup(D34,'DATA - LIS - RX'!A:D,4,0))</f>
        <v>44577</v>
      </c>
      <c r="S34" s="200" t="s">
        <v>7161</v>
      </c>
      <c r="T34" s="201"/>
      <c r="U34" s="201"/>
      <c r="V34" s="201"/>
      <c r="W34" s="201"/>
      <c r="X34" s="201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</row>
    <row r="35">
      <c r="A35" s="192" t="s">
        <v>571</v>
      </c>
      <c r="B35" s="12">
        <f t="shared" si="2"/>
        <v>26</v>
      </c>
      <c r="C35" s="12">
        <v>205682.0</v>
      </c>
      <c r="D35" s="12">
        <v>10607.0</v>
      </c>
      <c r="E35" s="13">
        <v>18965.0</v>
      </c>
      <c r="F35" s="14">
        <v>44532.0</v>
      </c>
      <c r="G35" s="193">
        <v>0.34375</v>
      </c>
      <c r="H35" s="16" t="s">
        <v>6060</v>
      </c>
      <c r="I35" s="17" t="s">
        <v>6067</v>
      </c>
      <c r="J35" s="18" t="s">
        <v>6068</v>
      </c>
      <c r="K35" s="194" t="s">
        <v>6102</v>
      </c>
      <c r="L35" s="195"/>
      <c r="M35" s="23" t="s">
        <v>6058</v>
      </c>
      <c r="N35" s="196"/>
      <c r="O35" s="204"/>
      <c r="P35" s="197" t="str">
        <f>IFS($D35="","",$D35, vlookup($D35,'DATA - LIS - RX'!$A:$D,2,0))</f>
        <v>Tramadol</v>
      </c>
      <c r="Q35" s="198" t="b">
        <f>IFS($D35="","",$D35, VLOOKUP(D35, 'DATA - LIS - RX'!A:D, 3, 0))</f>
        <v>1</v>
      </c>
      <c r="R35" s="199">
        <f>IFS($D35="","",$D35, vlookup(D35,'DATA - LIS - RX'!A:D,4,0))</f>
        <v>44577</v>
      </c>
      <c r="S35" s="200" t="s">
        <v>6512</v>
      </c>
      <c r="T35" s="201"/>
      <c r="U35" s="201"/>
      <c r="V35" s="201"/>
      <c r="W35" s="201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</row>
    <row r="36">
      <c r="A36" s="192" t="s">
        <v>62</v>
      </c>
      <c r="B36" s="12">
        <f t="shared" si="2"/>
        <v>27</v>
      </c>
      <c r="C36" s="12">
        <v>205684.0</v>
      </c>
      <c r="D36" s="12">
        <v>9234.0</v>
      </c>
      <c r="E36" s="13">
        <v>13340.0</v>
      </c>
      <c r="F36" s="14">
        <v>44532.0</v>
      </c>
      <c r="G36" s="193">
        <v>0.375</v>
      </c>
      <c r="H36" s="16" t="s">
        <v>6054</v>
      </c>
      <c r="I36" s="17" t="s">
        <v>6055</v>
      </c>
      <c r="J36" s="18" t="s">
        <v>6056</v>
      </c>
      <c r="K36" s="194" t="s">
        <v>6057</v>
      </c>
      <c r="L36" s="195"/>
      <c r="M36" s="23" t="s">
        <v>6058</v>
      </c>
      <c r="N36" s="196"/>
      <c r="O36" s="23" t="s">
        <v>7163</v>
      </c>
      <c r="P36" s="197" t="str">
        <f>IFS($D36="","",$D36, vlookup($D36,'DATA - LIS - RX'!$A:$D,2,0))</f>
        <v>Gabapentin, Hydrocodone</v>
      </c>
      <c r="Q36" s="198" t="b">
        <f>IFS($D36="","",$D36, VLOOKUP(D36, 'DATA - LIS - RX'!A:D, 3, 0))</f>
        <v>1</v>
      </c>
      <c r="R36" s="199">
        <f>IFS($D36="","",$D36, vlookup(D36,'DATA - LIS - RX'!A:D,4,0))</f>
        <v>44577</v>
      </c>
      <c r="S36" s="200" t="s">
        <v>6483</v>
      </c>
      <c r="T36" s="200" t="s">
        <v>6463</v>
      </c>
      <c r="U36" s="201"/>
      <c r="V36" s="201"/>
      <c r="W36" s="201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</row>
    <row r="37">
      <c r="A37" s="192" t="s">
        <v>4404</v>
      </c>
      <c r="B37" s="12">
        <f t="shared" si="2"/>
        <v>28</v>
      </c>
      <c r="C37" s="12">
        <v>205691.0</v>
      </c>
      <c r="D37" s="12">
        <v>16117.0</v>
      </c>
      <c r="E37" s="13">
        <v>21870.0</v>
      </c>
      <c r="F37" s="14">
        <v>44532.0</v>
      </c>
      <c r="G37" s="193">
        <v>0.4583333333333333</v>
      </c>
      <c r="H37" s="16" t="s">
        <v>6054</v>
      </c>
      <c r="I37" s="17" t="s">
        <v>6061</v>
      </c>
      <c r="J37" s="18" t="s">
        <v>6081</v>
      </c>
      <c r="K37" s="194" t="s">
        <v>6094</v>
      </c>
      <c r="L37" s="195"/>
      <c r="M37" s="23" t="s">
        <v>6058</v>
      </c>
      <c r="N37" s="196"/>
      <c r="O37" s="23" t="s">
        <v>7160</v>
      </c>
      <c r="P37" s="197" t="str">
        <f>IFS($D37="","",$D37, vlookup($D37,'DATA - LIS - RX'!$A:$D,2,0))</f>
        <v>Hydrocodone, Hydromorphone, Duloxetine</v>
      </c>
      <c r="Q37" s="198" t="b">
        <f>IFS($D37="","",$D37, VLOOKUP(D37, 'DATA - LIS - RX'!A:D, 3, 0))</f>
        <v>1</v>
      </c>
      <c r="R37" s="199">
        <f>IFS($D37="","",$D37, vlookup(D37,'DATA - LIS - RX'!A:D,4,0))</f>
        <v>44577</v>
      </c>
      <c r="S37" s="200" t="s">
        <v>6463</v>
      </c>
      <c r="T37" s="200" t="s">
        <v>7165</v>
      </c>
      <c r="U37" s="200" t="s">
        <v>6613</v>
      </c>
      <c r="V37" s="201"/>
      <c r="W37" s="201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</row>
    <row r="38">
      <c r="A38" s="192" t="s">
        <v>5525</v>
      </c>
      <c r="B38" s="12">
        <f t="shared" si="2"/>
        <v>29</v>
      </c>
      <c r="C38" s="12">
        <v>205692.0</v>
      </c>
      <c r="D38" s="12">
        <v>17559.0</v>
      </c>
      <c r="E38" s="13">
        <v>19216.0</v>
      </c>
      <c r="F38" s="14">
        <v>44532.0</v>
      </c>
      <c r="G38" s="193">
        <v>0.46875</v>
      </c>
      <c r="H38" s="16" t="s">
        <v>6060</v>
      </c>
      <c r="I38" s="17" t="s">
        <v>6061</v>
      </c>
      <c r="J38" s="18" t="s">
        <v>6062</v>
      </c>
      <c r="K38" s="194" t="s">
        <v>6057</v>
      </c>
      <c r="L38" s="195" t="s">
        <v>6058</v>
      </c>
      <c r="M38" s="23"/>
      <c r="N38" s="196"/>
      <c r="O38" s="202" t="s">
        <v>7145</v>
      </c>
      <c r="P38" s="197" t="str">
        <f>IFS($D38="","",$D38, vlookup($D38,'DATA - LIS - RX'!$A:$D,2,0))</f>
        <v> - </v>
      </c>
      <c r="Q38" s="198" t="b">
        <f>IFS($D38="","",$D38, VLOOKUP(D38, 'DATA - LIS - RX'!A:D, 3, 0))</f>
        <v>1</v>
      </c>
      <c r="R38" s="199">
        <f>IFS($D38="","",$D38, vlookup(D38,'DATA - LIS - RX'!A:D,4,0))</f>
        <v>44577</v>
      </c>
      <c r="S38" s="200" t="s">
        <v>7161</v>
      </c>
      <c r="T38" s="201"/>
      <c r="U38" s="201"/>
      <c r="V38" s="201"/>
      <c r="W38" s="201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</row>
    <row r="39">
      <c r="A39" s="192" t="s">
        <v>2144</v>
      </c>
      <c r="B39" s="12">
        <f t="shared" si="2"/>
        <v>30</v>
      </c>
      <c r="C39" s="12">
        <v>205694.0</v>
      </c>
      <c r="D39" s="12">
        <v>13370.0</v>
      </c>
      <c r="E39" s="13">
        <v>35860.0</v>
      </c>
      <c r="F39" s="14">
        <v>44532.0</v>
      </c>
      <c r="G39" s="193">
        <v>0.4791666666666667</v>
      </c>
      <c r="H39" s="16" t="s">
        <v>6060</v>
      </c>
      <c r="I39" s="17" t="s">
        <v>6061</v>
      </c>
      <c r="J39" s="18" t="s">
        <v>6081</v>
      </c>
      <c r="K39" s="194" t="s">
        <v>6108</v>
      </c>
      <c r="L39" s="195"/>
      <c r="M39" s="23" t="s">
        <v>6058</v>
      </c>
      <c r="N39" s="196"/>
      <c r="O39" s="23"/>
      <c r="P39" s="197" t="str">
        <f>IFS($D39="","",$D39, vlookup($D39,'DATA - LIS - RX'!$A:$D,2,0))</f>
        <v>Hydrocodone</v>
      </c>
      <c r="Q39" s="198" t="b">
        <f>IFS($D39="","",$D39, VLOOKUP(D39, 'DATA - LIS - RX'!A:D, 3, 0))</f>
        <v>1</v>
      </c>
      <c r="R39" s="199">
        <f>IFS($D39="","",$D39, vlookup(D39,'DATA - LIS - RX'!A:D,4,0))</f>
        <v>44577</v>
      </c>
      <c r="S39" s="200" t="s">
        <v>6463</v>
      </c>
      <c r="T39" s="201"/>
      <c r="U39" s="201"/>
      <c r="V39" s="201"/>
      <c r="W39" s="201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</row>
    <row r="40">
      <c r="A40" s="192" t="s">
        <v>1346</v>
      </c>
      <c r="B40" s="12">
        <f t="shared" si="2"/>
        <v>31</v>
      </c>
      <c r="C40" s="12">
        <v>205696.0</v>
      </c>
      <c r="D40" s="12">
        <v>12309.0</v>
      </c>
      <c r="E40" s="13">
        <v>16897.0</v>
      </c>
      <c r="F40" s="14">
        <v>44532.0</v>
      </c>
      <c r="G40" s="193">
        <v>0.4895833333333333</v>
      </c>
      <c r="H40" s="16" t="s">
        <v>6054</v>
      </c>
      <c r="I40" s="17" t="s">
        <v>6061</v>
      </c>
      <c r="J40" s="18" t="s">
        <v>6081</v>
      </c>
      <c r="K40" s="194" t="s">
        <v>6069</v>
      </c>
      <c r="L40" s="195"/>
      <c r="M40" s="23" t="s">
        <v>6058</v>
      </c>
      <c r="N40" s="196"/>
      <c r="O40" s="23" t="s">
        <v>7163</v>
      </c>
      <c r="P40" s="197" t="str">
        <f>IFS($D40="","",$D40, vlookup($D40,'DATA - LIS - RX'!$A:$D,2,0))</f>
        <v>Gabapentin, Hydrocodone, Duloxetine</v>
      </c>
      <c r="Q40" s="198" t="b">
        <f>IFS($D40="","",$D40, VLOOKUP(D40, 'DATA - LIS - RX'!A:D, 3, 0))</f>
        <v>1</v>
      </c>
      <c r="R40" s="199">
        <f>IFS($D40="","",$D40, vlookup(D40,'DATA - LIS - RX'!A:D,4,0))</f>
        <v>44577</v>
      </c>
      <c r="S40" s="200" t="s">
        <v>6483</v>
      </c>
      <c r="T40" s="200" t="s">
        <v>6463</v>
      </c>
      <c r="U40" s="200" t="s">
        <v>6613</v>
      </c>
      <c r="V40" s="201"/>
      <c r="W40" s="201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</row>
    <row r="41">
      <c r="A41" s="192" t="s">
        <v>3634</v>
      </c>
      <c r="B41" s="12">
        <f t="shared" si="2"/>
        <v>32</v>
      </c>
      <c r="C41" s="12">
        <v>205698.0</v>
      </c>
      <c r="D41" s="12">
        <v>15233.0</v>
      </c>
      <c r="E41" s="13">
        <v>45288.0</v>
      </c>
      <c r="F41" s="14">
        <v>44532.0</v>
      </c>
      <c r="G41" s="193">
        <v>0.5625</v>
      </c>
      <c r="H41" s="16" t="s">
        <v>6060</v>
      </c>
      <c r="I41" s="17" t="s">
        <v>6061</v>
      </c>
      <c r="J41" s="18" t="s">
        <v>6081</v>
      </c>
      <c r="K41" s="194" t="s">
        <v>6057</v>
      </c>
      <c r="L41" s="195"/>
      <c r="M41" s="23" t="s">
        <v>6058</v>
      </c>
      <c r="N41" s="196"/>
      <c r="O41" s="23"/>
      <c r="P41" s="197" t="str">
        <f>IFS($D41="","",$D41, vlookup($D41,'DATA - LIS - RX'!$A:$D,2,0))</f>
        <v> - </v>
      </c>
      <c r="Q41" s="198" t="b">
        <f>IFS($D41="","",$D41, VLOOKUP(D41, 'DATA - LIS - RX'!A:D, 3, 0))</f>
        <v>1</v>
      </c>
      <c r="R41" s="199">
        <f>IFS($D41="","",$D41, vlookup(D41,'DATA - LIS - RX'!A:D,4,0))</f>
        <v>44577</v>
      </c>
      <c r="S41" s="200" t="s">
        <v>7161</v>
      </c>
      <c r="T41" s="201"/>
      <c r="U41" s="201"/>
      <c r="V41" s="201"/>
      <c r="W41" s="201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</row>
    <row r="42">
      <c r="A42" s="192" t="s">
        <v>1065</v>
      </c>
      <c r="B42" s="12">
        <f t="shared" si="2"/>
        <v>33</v>
      </c>
      <c r="C42" s="12">
        <v>205699.0</v>
      </c>
      <c r="D42" s="12">
        <v>11761.0</v>
      </c>
      <c r="E42" s="13">
        <v>32726.0</v>
      </c>
      <c r="F42" s="14">
        <v>44532.0</v>
      </c>
      <c r="G42" s="193">
        <v>0.5625</v>
      </c>
      <c r="H42" s="16" t="s">
        <v>6054</v>
      </c>
      <c r="I42" s="17" t="s">
        <v>6067</v>
      </c>
      <c r="J42" s="18" t="s">
        <v>6068</v>
      </c>
      <c r="K42" s="194" t="s">
        <v>6074</v>
      </c>
      <c r="L42" s="195"/>
      <c r="M42" s="23" t="s">
        <v>6058</v>
      </c>
      <c r="N42" s="196"/>
      <c r="O42" s="23"/>
      <c r="P42" s="197" t="str">
        <f>IFS($D42="","",$D42, vlookup($D42,'DATA - LIS - RX'!$A:$D,2,0))</f>
        <v>Hydrocodone, Zolpidem </v>
      </c>
      <c r="Q42" s="198" t="b">
        <f>IFS($D42="","",$D42, VLOOKUP(D42, 'DATA - LIS - RX'!A:D, 3, 0))</f>
        <v>1</v>
      </c>
      <c r="R42" s="199">
        <f>IFS($D42="","",$D42, vlookup(D42,'DATA - LIS - RX'!A:D,4,0))</f>
        <v>44577</v>
      </c>
      <c r="S42" s="200" t="s">
        <v>6463</v>
      </c>
      <c r="T42" s="200" t="s">
        <v>6591</v>
      </c>
      <c r="U42" s="201"/>
      <c r="V42" s="201"/>
      <c r="W42" s="201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</row>
    <row r="43">
      <c r="A43" s="192" t="s">
        <v>4168</v>
      </c>
      <c r="B43" s="12">
        <f t="shared" si="2"/>
        <v>34</v>
      </c>
      <c r="C43" s="12">
        <v>205702.0</v>
      </c>
      <c r="D43" s="12">
        <v>15848.0</v>
      </c>
      <c r="E43" s="13">
        <v>30128.0</v>
      </c>
      <c r="F43" s="14">
        <v>44532.0</v>
      </c>
      <c r="G43" s="193">
        <v>0.6041666666666666</v>
      </c>
      <c r="H43" s="16" t="s">
        <v>6054</v>
      </c>
      <c r="I43" s="17" t="s">
        <v>6067</v>
      </c>
      <c r="J43" s="18" t="s">
        <v>6068</v>
      </c>
      <c r="K43" s="194" t="s">
        <v>6110</v>
      </c>
      <c r="L43" s="195"/>
      <c r="M43" s="23" t="s">
        <v>6058</v>
      </c>
      <c r="N43" s="196"/>
      <c r="O43" s="23" t="s">
        <v>7159</v>
      </c>
      <c r="P43" s="197" t="str">
        <f>IFS($D43="","",$D43, vlookup($D43,'DATA - LIS - RX'!$A:$D,2,0))</f>
        <v>Gabapentin, Hydrocodone</v>
      </c>
      <c r="Q43" s="198" t="b">
        <f>IFS($D43="","",$D43, VLOOKUP(D43, 'DATA - LIS - RX'!A:D, 3, 0))</f>
        <v>1</v>
      </c>
      <c r="R43" s="199">
        <f>IFS($D43="","",$D43, vlookup(D43,'DATA - LIS - RX'!A:D,4,0))</f>
        <v>44577</v>
      </c>
      <c r="S43" s="200" t="s">
        <v>6483</v>
      </c>
      <c r="T43" s="200" t="s">
        <v>6463</v>
      </c>
      <c r="U43" s="201"/>
      <c r="V43" s="201"/>
      <c r="W43" s="201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</row>
    <row r="44">
      <c r="A44" s="192" t="s">
        <v>5533</v>
      </c>
      <c r="B44" s="12">
        <f t="shared" si="2"/>
        <v>35</v>
      </c>
      <c r="C44" s="12">
        <v>205703.0</v>
      </c>
      <c r="D44" s="12">
        <v>17569.0</v>
      </c>
      <c r="E44" s="13">
        <v>24274.0</v>
      </c>
      <c r="F44" s="14">
        <v>44532.0</v>
      </c>
      <c r="G44" s="193">
        <v>0.6145833333333334</v>
      </c>
      <c r="H44" s="16" t="s">
        <v>6060</v>
      </c>
      <c r="I44" s="17" t="s">
        <v>6061</v>
      </c>
      <c r="J44" s="18" t="s">
        <v>6062</v>
      </c>
      <c r="K44" s="194" t="s">
        <v>6057</v>
      </c>
      <c r="L44" s="195" t="s">
        <v>6058</v>
      </c>
      <c r="M44" s="23"/>
      <c r="N44" s="196"/>
      <c r="O44" s="202" t="s">
        <v>7145</v>
      </c>
      <c r="P44" s="197" t="str">
        <f>IFS($D44="","",$D44, vlookup($D44,'DATA - LIS - RX'!$A:$D,2,0))</f>
        <v> - </v>
      </c>
      <c r="Q44" s="198" t="b">
        <f>IFS($D44="","",$D44, VLOOKUP(D44, 'DATA - LIS - RX'!A:D, 3, 0))</f>
        <v>1</v>
      </c>
      <c r="R44" s="199">
        <f>IFS($D44="","",$D44, vlookup(D44,'DATA - LIS - RX'!A:D,4,0))</f>
        <v>44577</v>
      </c>
      <c r="S44" s="200" t="s">
        <v>7161</v>
      </c>
      <c r="T44" s="201"/>
      <c r="U44" s="201"/>
      <c r="V44" s="201"/>
      <c r="W44" s="201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</row>
    <row r="45">
      <c r="A45" s="192" t="s">
        <v>2155</v>
      </c>
      <c r="B45" s="12">
        <f t="shared" si="2"/>
        <v>36</v>
      </c>
      <c r="C45" s="12">
        <v>205706.0</v>
      </c>
      <c r="D45" s="12">
        <v>13383.0</v>
      </c>
      <c r="E45" s="13">
        <v>27079.0</v>
      </c>
      <c r="F45" s="14">
        <v>44532.0</v>
      </c>
      <c r="G45" s="193">
        <v>0.6458333333333334</v>
      </c>
      <c r="H45" s="16" t="s">
        <v>6060</v>
      </c>
      <c r="I45" s="17" t="s">
        <v>6067</v>
      </c>
      <c r="J45" s="18" t="s">
        <v>6068</v>
      </c>
      <c r="K45" s="194" t="s">
        <v>6076</v>
      </c>
      <c r="L45" s="195"/>
      <c r="M45" s="23" t="s">
        <v>6058</v>
      </c>
      <c r="N45" s="196"/>
      <c r="O45" s="23" t="s">
        <v>7166</v>
      </c>
      <c r="P45" s="197" t="str">
        <f>IFS($D45="","",$D45, vlookup($D45,'DATA - LIS - RX'!$A:$D,2,0))</f>
        <v>Amitriptyline, Gabapentin, Hydrocodone, Morphine</v>
      </c>
      <c r="Q45" s="198" t="b">
        <f>IFS($D45="","",$D45, VLOOKUP(D45, 'DATA - LIS - RX'!A:D, 3, 0))</f>
        <v>1</v>
      </c>
      <c r="R45" s="199">
        <f>IFS($D45="","",$D45, vlookup(D45,'DATA - LIS - RX'!A:D,4,0))</f>
        <v>44577</v>
      </c>
      <c r="S45" s="200" t="s">
        <v>6664</v>
      </c>
      <c r="T45" s="200" t="s">
        <v>6483</v>
      </c>
      <c r="U45" s="200" t="s">
        <v>6463</v>
      </c>
      <c r="V45" s="200" t="s">
        <v>6941</v>
      </c>
      <c r="W45" s="201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</row>
    <row r="46">
      <c r="A46" s="192" t="s">
        <v>1609</v>
      </c>
      <c r="B46" s="12">
        <f t="shared" si="2"/>
        <v>37</v>
      </c>
      <c r="C46" s="12">
        <v>205705.0</v>
      </c>
      <c r="D46" s="12">
        <v>12704.0</v>
      </c>
      <c r="E46" s="13">
        <v>26124.0</v>
      </c>
      <c r="F46" s="14">
        <v>44532.0</v>
      </c>
      <c r="G46" s="193">
        <v>0.6458333333333334</v>
      </c>
      <c r="H46" s="16" t="s">
        <v>6060</v>
      </c>
      <c r="I46" s="17" t="s">
        <v>6067</v>
      </c>
      <c r="J46" s="18" t="s">
        <v>6068</v>
      </c>
      <c r="K46" s="194" t="s">
        <v>6099</v>
      </c>
      <c r="L46" s="195"/>
      <c r="M46" s="23" t="s">
        <v>6058</v>
      </c>
      <c r="N46" s="196"/>
      <c r="O46" s="23"/>
      <c r="P46" s="197" t="str">
        <f>IFS($D46="","",$D46, vlookup($D46,'DATA - LIS - RX'!$A:$D,2,0))</f>
        <v>Oxycodone</v>
      </c>
      <c r="Q46" s="198" t="b">
        <f>IFS($D46="","",$D46, VLOOKUP(D46, 'DATA - LIS - RX'!A:D, 3, 0))</f>
        <v>1</v>
      </c>
      <c r="R46" s="199">
        <f>IFS($D46="","",$D46, vlookup(D46,'DATA - LIS - RX'!A:D,4,0))</f>
        <v>44577</v>
      </c>
      <c r="S46" s="200" t="s">
        <v>6476</v>
      </c>
      <c r="T46" s="201"/>
      <c r="U46" s="201"/>
      <c r="V46" s="201"/>
      <c r="W46" s="201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</row>
    <row r="47">
      <c r="A47" s="192" t="s">
        <v>3894</v>
      </c>
      <c r="B47" s="12">
        <f t="shared" si="2"/>
        <v>38</v>
      </c>
      <c r="C47" s="12">
        <v>205708.0</v>
      </c>
      <c r="D47" s="12">
        <v>15544.0</v>
      </c>
      <c r="E47" s="13">
        <v>33593.0</v>
      </c>
      <c r="F47" s="14">
        <v>44532.0</v>
      </c>
      <c r="G47" s="193">
        <v>0.65625</v>
      </c>
      <c r="H47" s="16" t="s">
        <v>6060</v>
      </c>
      <c r="I47" s="17" t="s">
        <v>6067</v>
      </c>
      <c r="J47" s="18" t="s">
        <v>6068</v>
      </c>
      <c r="K47" s="194" t="s">
        <v>6092</v>
      </c>
      <c r="L47" s="195"/>
      <c r="M47" s="23" t="s">
        <v>6058</v>
      </c>
      <c r="N47" s="196"/>
      <c r="O47" s="23" t="s">
        <v>7167</v>
      </c>
      <c r="P47" s="197" t="str">
        <f>IFS($D47="","",$D47, vlookup($D47,'DATA - LIS - RX'!$A:$D,2,0))</f>
        <v>Pregabalin, Cyclobenzaprine</v>
      </c>
      <c r="Q47" s="198" t="b">
        <f>IFS($D47="","",$D47, VLOOKUP(D47, 'DATA - LIS - RX'!A:D, 3, 0))</f>
        <v>1</v>
      </c>
      <c r="R47" s="199">
        <f>IFS($D47="","",$D47, vlookup(D47,'DATA - LIS - RX'!A:D,4,0))</f>
        <v>44577</v>
      </c>
      <c r="S47" s="200" t="s">
        <v>6477</v>
      </c>
      <c r="T47" s="200" t="s">
        <v>6646</v>
      </c>
      <c r="U47" s="201"/>
      <c r="V47" s="201"/>
      <c r="W47" s="201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</row>
    <row r="48">
      <c r="A48" s="126"/>
      <c r="B48" s="126"/>
      <c r="C48" s="126"/>
      <c r="D48" s="126"/>
      <c r="E48" s="207"/>
      <c r="F48" s="207"/>
      <c r="G48" s="208"/>
      <c r="H48" s="126"/>
      <c r="I48" s="126"/>
      <c r="J48" s="126"/>
      <c r="K48" s="126"/>
      <c r="L48" s="209"/>
      <c r="M48" s="209"/>
      <c r="N48" s="209"/>
      <c r="O48" s="126"/>
      <c r="P48" s="201"/>
      <c r="Q48" s="126"/>
      <c r="R48" s="167"/>
      <c r="S48" s="201"/>
      <c r="T48" s="201"/>
      <c r="U48" s="201"/>
      <c r="V48" s="201"/>
      <c r="W48" s="201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</row>
    <row r="49">
      <c r="A49" s="192" t="s">
        <v>635</v>
      </c>
      <c r="B49" s="12">
        <v>39.0</v>
      </c>
      <c r="C49" s="12">
        <v>205709.0</v>
      </c>
      <c r="D49" s="12">
        <v>10754.0</v>
      </c>
      <c r="E49" s="13">
        <v>31027.0</v>
      </c>
      <c r="F49" s="14">
        <v>44533.0</v>
      </c>
      <c r="G49" s="193">
        <v>0.3541666666666667</v>
      </c>
      <c r="H49" s="16" t="s">
        <v>6054</v>
      </c>
      <c r="I49" s="17" t="s">
        <v>6055</v>
      </c>
      <c r="J49" s="18" t="s">
        <v>6056</v>
      </c>
      <c r="K49" s="194" t="s">
        <v>6092</v>
      </c>
      <c r="L49" s="195"/>
      <c r="M49" s="23" t="s">
        <v>6058</v>
      </c>
      <c r="N49" s="196"/>
      <c r="O49" s="23"/>
      <c r="P49" s="197" t="str">
        <f>IFS($D49="","",$D49, vlookup($D49,'DATA - LIS - RX'!$A:$D,2,0))</f>
        <v>Hydrocodone</v>
      </c>
      <c r="Q49" s="198" t="b">
        <f>IFS($D49="","",$D49, VLOOKUP(D49, 'DATA - LIS - RX'!A:D, 3, 0))</f>
        <v>1</v>
      </c>
      <c r="R49" s="199">
        <f>IFS($D49="","",$D49, vlookup(D49,'DATA - LIS - RX'!A:D,4,0))</f>
        <v>44577</v>
      </c>
      <c r="S49" s="200" t="s">
        <v>6463</v>
      </c>
      <c r="T49" s="201"/>
      <c r="U49" s="201"/>
      <c r="V49" s="201"/>
      <c r="W49" s="201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</row>
    <row r="50">
      <c r="A50" s="192" t="s">
        <v>1105</v>
      </c>
      <c r="B50" s="12">
        <f t="shared" ref="B50:B60" si="3">B49+1</f>
        <v>40</v>
      </c>
      <c r="C50" s="12">
        <v>205710.0</v>
      </c>
      <c r="D50" s="12">
        <v>11839.0</v>
      </c>
      <c r="E50" s="13">
        <v>21503.0</v>
      </c>
      <c r="F50" s="14">
        <v>44533.0</v>
      </c>
      <c r="G50" s="193">
        <v>0.3645833333333333</v>
      </c>
      <c r="H50" s="16" t="s">
        <v>6054</v>
      </c>
      <c r="I50" s="17" t="s">
        <v>6055</v>
      </c>
      <c r="J50" s="18" t="s">
        <v>6056</v>
      </c>
      <c r="K50" s="194" t="s">
        <v>6069</v>
      </c>
      <c r="L50" s="195"/>
      <c r="M50" s="23" t="s">
        <v>6058</v>
      </c>
      <c r="N50" s="196"/>
      <c r="O50" s="23" t="s">
        <v>7159</v>
      </c>
      <c r="P50" s="197" t="str">
        <f>IFS($D50="","",$D50, vlookup($D50,'DATA - LIS - RX'!$A:$D,2,0))</f>
        <v>Gabapentin, Hydrocodone, Cyclobenzaprine</v>
      </c>
      <c r="Q50" s="198" t="b">
        <f>IFS($D50="","",$D50, VLOOKUP(D50, 'DATA - LIS - RX'!A:D, 3, 0))</f>
        <v>1</v>
      </c>
      <c r="R50" s="199">
        <f>IFS($D50="","",$D50, vlookup(D50,'DATA - LIS - RX'!A:D,4,0))</f>
        <v>44577</v>
      </c>
      <c r="S50" s="200" t="s">
        <v>6483</v>
      </c>
      <c r="T50" s="200" t="s">
        <v>6463</v>
      </c>
      <c r="U50" s="200" t="s">
        <v>6646</v>
      </c>
      <c r="V50" s="201"/>
      <c r="W50" s="201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</row>
    <row r="51">
      <c r="A51" s="192" t="s">
        <v>2750</v>
      </c>
      <c r="B51" s="12">
        <f t="shared" si="3"/>
        <v>41</v>
      </c>
      <c r="C51" s="12">
        <v>205281.0</v>
      </c>
      <c r="D51" s="12">
        <v>14152.0</v>
      </c>
      <c r="E51" s="13">
        <v>25368.0</v>
      </c>
      <c r="F51" s="14">
        <v>44533.0</v>
      </c>
      <c r="G51" s="193">
        <v>0.375</v>
      </c>
      <c r="H51" s="16" t="s">
        <v>6060</v>
      </c>
      <c r="I51" s="17" t="s">
        <v>6061</v>
      </c>
      <c r="J51" s="18" t="s">
        <v>6081</v>
      </c>
      <c r="K51" s="194" t="s">
        <v>6074</v>
      </c>
      <c r="L51" s="195"/>
      <c r="M51" s="23" t="s">
        <v>6058</v>
      </c>
      <c r="N51" s="196"/>
      <c r="O51" s="23" t="s">
        <v>7167</v>
      </c>
      <c r="P51" s="197" t="str">
        <f>IFS($D51="","",$D51, vlookup($D51,'DATA - LIS - RX'!$A:$D,2,0))</f>
        <v>Hydrocodone, Pregabalin</v>
      </c>
      <c r="Q51" s="198" t="b">
        <f>IFS($D51="","",$D51, VLOOKUP(D51, 'DATA - LIS - RX'!A:D, 3, 0))</f>
        <v>1</v>
      </c>
      <c r="R51" s="199">
        <f>IFS($D51="","",$D51, vlookup(D51,'DATA - LIS - RX'!A:D,4,0))</f>
        <v>44577</v>
      </c>
      <c r="S51" s="200" t="s">
        <v>6463</v>
      </c>
      <c r="T51" s="200" t="s">
        <v>6477</v>
      </c>
      <c r="U51" s="201"/>
      <c r="V51" s="201"/>
      <c r="W51" s="201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</row>
    <row r="52">
      <c r="A52" s="192" t="s">
        <v>102</v>
      </c>
      <c r="B52" s="12">
        <f t="shared" si="3"/>
        <v>42</v>
      </c>
      <c r="C52" s="12">
        <v>205713.0</v>
      </c>
      <c r="D52" s="12">
        <v>9303.0</v>
      </c>
      <c r="E52" s="13">
        <v>21908.0</v>
      </c>
      <c r="F52" s="14">
        <v>44533.0</v>
      </c>
      <c r="G52" s="193">
        <v>0.3958333333333333</v>
      </c>
      <c r="H52" s="16" t="s">
        <v>6054</v>
      </c>
      <c r="I52" s="17" t="s">
        <v>6061</v>
      </c>
      <c r="J52" s="18" t="s">
        <v>6081</v>
      </c>
      <c r="K52" s="194" t="s">
        <v>6111</v>
      </c>
      <c r="L52" s="195"/>
      <c r="M52" s="23" t="s">
        <v>6058</v>
      </c>
      <c r="N52" s="196"/>
      <c r="O52" s="23" t="s">
        <v>7168</v>
      </c>
      <c r="P52" s="197" t="str">
        <f>IFS($D52="","",$D52, vlookup($D52,'DATA - LIS - RX'!$A:$D,2,0))</f>
        <v>Amitriptyline, Pregabalin</v>
      </c>
      <c r="Q52" s="198" t="b">
        <f>IFS($D52="","",$D52, VLOOKUP(D52, 'DATA - LIS - RX'!A:D, 3, 0))</f>
        <v>1</v>
      </c>
      <c r="R52" s="199">
        <f>IFS($D52="","",$D52, vlookup(D52,'DATA - LIS - RX'!A:D,4,0))</f>
        <v>44577</v>
      </c>
      <c r="S52" s="200" t="s">
        <v>6664</v>
      </c>
      <c r="T52" s="200" t="s">
        <v>6477</v>
      </c>
      <c r="U52" s="201"/>
      <c r="V52" s="201"/>
      <c r="W52" s="201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</row>
    <row r="53">
      <c r="A53" s="192" t="s">
        <v>1745</v>
      </c>
      <c r="B53" s="12">
        <f t="shared" si="3"/>
        <v>43</v>
      </c>
      <c r="C53" s="12">
        <v>205280.0</v>
      </c>
      <c r="D53" s="12">
        <v>12869.0</v>
      </c>
      <c r="E53" s="13">
        <v>25511.0</v>
      </c>
      <c r="F53" s="14">
        <v>44533.0</v>
      </c>
      <c r="G53" s="193">
        <v>0.40625</v>
      </c>
      <c r="H53" s="16" t="s">
        <v>6060</v>
      </c>
      <c r="I53" s="17" t="s">
        <v>6055</v>
      </c>
      <c r="J53" s="18" t="s">
        <v>6056</v>
      </c>
      <c r="K53" s="194" t="s">
        <v>6094</v>
      </c>
      <c r="L53" s="195"/>
      <c r="M53" s="23" t="s">
        <v>6058</v>
      </c>
      <c r="N53" s="196"/>
      <c r="O53" s="23" t="s">
        <v>7159</v>
      </c>
      <c r="P53" s="197" t="str">
        <f>IFS($D53="","",$D53, vlookup($D53,'DATA - LIS - RX'!$A:$D,2,0))</f>
        <v>Alprazolam, Gabapentin, Zolpidem, Oxycodone, Buprenorphine</v>
      </c>
      <c r="Q53" s="198" t="b">
        <f>IFS($D53="","",$D53, VLOOKUP(D53, 'DATA - LIS - RX'!A:D, 3, 0))</f>
        <v>1</v>
      </c>
      <c r="R53" s="199">
        <f>IFS($D53="","",$D53, vlookup(D53,'DATA - LIS - RX'!A:D,4,0))</f>
        <v>44577</v>
      </c>
      <c r="S53" s="200" t="s">
        <v>6639</v>
      </c>
      <c r="T53" s="200" t="s">
        <v>6483</v>
      </c>
      <c r="U53" s="200" t="s">
        <v>6591</v>
      </c>
      <c r="V53" s="200" t="s">
        <v>6476</v>
      </c>
      <c r="W53" s="200" t="s">
        <v>6851</v>
      </c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</row>
    <row r="54">
      <c r="A54" s="192" t="s">
        <v>3191</v>
      </c>
      <c r="B54" s="12">
        <f t="shared" si="3"/>
        <v>44</v>
      </c>
      <c r="C54" s="12">
        <v>205716.0</v>
      </c>
      <c r="D54" s="12">
        <v>14702.0</v>
      </c>
      <c r="E54" s="13">
        <v>19745.0</v>
      </c>
      <c r="F54" s="14">
        <v>44533.0</v>
      </c>
      <c r="G54" s="193">
        <v>0.4166666666666667</v>
      </c>
      <c r="H54" s="16" t="s">
        <v>6060</v>
      </c>
      <c r="I54" s="17" t="s">
        <v>6055</v>
      </c>
      <c r="J54" s="18" t="s">
        <v>6056</v>
      </c>
      <c r="K54" s="194" t="s">
        <v>6091</v>
      </c>
      <c r="L54" s="195"/>
      <c r="M54" s="23" t="s">
        <v>6058</v>
      </c>
      <c r="N54" s="196"/>
      <c r="O54" s="23" t="s">
        <v>7159</v>
      </c>
      <c r="P54" s="197" t="str">
        <f>IFS($D54="","",$D54, vlookup($D54,'DATA - LIS - RX'!$A:$D,2,0))</f>
        <v>Gabapentin, Tramadol</v>
      </c>
      <c r="Q54" s="198" t="b">
        <f>IFS($D54="","",$D54, VLOOKUP(D54, 'DATA - LIS - RX'!A:D, 3, 0))</f>
        <v>1</v>
      </c>
      <c r="R54" s="199">
        <f>IFS($D54="","",$D54, vlookup(D54,'DATA - LIS - RX'!A:D,4,0))</f>
        <v>44577</v>
      </c>
      <c r="S54" s="200" t="s">
        <v>6483</v>
      </c>
      <c r="T54" s="200" t="s">
        <v>6512</v>
      </c>
      <c r="U54" s="201"/>
      <c r="V54" s="201"/>
      <c r="W54" s="201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</row>
    <row r="55">
      <c r="A55" s="192" t="s">
        <v>1401</v>
      </c>
      <c r="B55" s="12">
        <f t="shared" si="3"/>
        <v>45</v>
      </c>
      <c r="C55" s="12">
        <v>205719.0</v>
      </c>
      <c r="D55" s="12">
        <v>12397.0</v>
      </c>
      <c r="E55" s="13">
        <v>24151.0</v>
      </c>
      <c r="F55" s="14">
        <v>44533.0</v>
      </c>
      <c r="G55" s="193">
        <v>0.4479166666666667</v>
      </c>
      <c r="H55" s="16" t="s">
        <v>6054</v>
      </c>
      <c r="I55" s="17" t="s">
        <v>6055</v>
      </c>
      <c r="J55" s="18" t="s">
        <v>6056</v>
      </c>
      <c r="K55" s="194" t="s">
        <v>6074</v>
      </c>
      <c r="L55" s="195"/>
      <c r="M55" s="23" t="s">
        <v>6058</v>
      </c>
      <c r="N55" s="196"/>
      <c r="O55" s="23" t="s">
        <v>7163</v>
      </c>
      <c r="P55" s="197" t="str">
        <f>IFS($D55="","",$D55, vlookup($D55,'DATA - LIS - RX'!$A:$D,2,0))</f>
        <v>Gabapentin, Duloxetine</v>
      </c>
      <c r="Q55" s="198" t="b">
        <f>IFS($D55="","",$D55, VLOOKUP(D55, 'DATA - LIS - RX'!A:D, 3, 0))</f>
        <v>1</v>
      </c>
      <c r="R55" s="199">
        <f>IFS($D55="","",$D55, vlookup(D55,'DATA - LIS - RX'!A:D,4,0))</f>
        <v>44577</v>
      </c>
      <c r="S55" s="200" t="s">
        <v>6483</v>
      </c>
      <c r="T55" s="200" t="s">
        <v>6613</v>
      </c>
      <c r="U55" s="201"/>
      <c r="V55" s="201"/>
      <c r="W55" s="201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</row>
    <row r="56">
      <c r="A56" s="192" t="s">
        <v>4641</v>
      </c>
      <c r="B56" s="12">
        <f t="shared" si="3"/>
        <v>46</v>
      </c>
      <c r="C56" s="12">
        <v>205461.0</v>
      </c>
      <c r="D56" s="12">
        <v>16420.0</v>
      </c>
      <c r="E56" s="13">
        <v>24177.0</v>
      </c>
      <c r="F56" s="14">
        <v>44533.0</v>
      </c>
      <c r="G56" s="193">
        <v>0.46875</v>
      </c>
      <c r="H56" s="16" t="s">
        <v>6060</v>
      </c>
      <c r="I56" s="17" t="s">
        <v>6061</v>
      </c>
      <c r="J56" s="18" t="s">
        <v>6081</v>
      </c>
      <c r="K56" s="194" t="s">
        <v>6091</v>
      </c>
      <c r="L56" s="195"/>
      <c r="M56" s="23" t="s">
        <v>6058</v>
      </c>
      <c r="N56" s="196"/>
      <c r="O56" s="23" t="s">
        <v>7169</v>
      </c>
      <c r="P56" s="197" t="str">
        <f>IFS($D56="","",$D56, vlookup($D56,'DATA - LIS - RX'!$A:$D,2,0))</f>
        <v>Codeine, Amphetamine, Clonazepam, Duloxetine, Pregabalin</v>
      </c>
      <c r="Q56" s="198" t="b">
        <f>IFS($D56="","",$D56, VLOOKUP(D56, 'DATA - LIS - RX'!A:D, 3, 0))</f>
        <v>1</v>
      </c>
      <c r="R56" s="199">
        <f>IFS($D56="","",$D56, vlookup(D56,'DATA - LIS - RX'!A:D,4,0))</f>
        <v>44577</v>
      </c>
      <c r="S56" s="200" t="s">
        <v>6465</v>
      </c>
      <c r="T56" s="200" t="s">
        <v>7170</v>
      </c>
      <c r="U56" s="200" t="s">
        <v>6541</v>
      </c>
      <c r="V56" s="200" t="s">
        <v>6613</v>
      </c>
      <c r="W56" s="200" t="s">
        <v>6477</v>
      </c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</row>
    <row r="57">
      <c r="A57" s="192" t="s">
        <v>2641</v>
      </c>
      <c r="B57" s="12">
        <f t="shared" si="3"/>
        <v>47</v>
      </c>
      <c r="C57" s="12">
        <v>205722.0</v>
      </c>
      <c r="D57" s="12">
        <v>14015.0</v>
      </c>
      <c r="E57" s="13">
        <v>23046.0</v>
      </c>
      <c r="F57" s="14">
        <v>44533.0</v>
      </c>
      <c r="G57" s="193">
        <v>0.4791666666666667</v>
      </c>
      <c r="H57" s="16" t="s">
        <v>6054</v>
      </c>
      <c r="I57" s="17" t="s">
        <v>6061</v>
      </c>
      <c r="J57" s="18" t="s">
        <v>6081</v>
      </c>
      <c r="K57" s="194" t="s">
        <v>6069</v>
      </c>
      <c r="L57" s="195"/>
      <c r="M57" s="23" t="s">
        <v>6058</v>
      </c>
      <c r="N57" s="196"/>
      <c r="O57" s="23"/>
      <c r="P57" s="197" t="str">
        <f>IFS($D57="","",$D57, vlookup($D57,'DATA - LIS - RX'!$A:$D,2,0))</f>
        <v>Hydrocodone</v>
      </c>
      <c r="Q57" s="198" t="b">
        <f>IFS($D57="","",$D57, VLOOKUP(D57, 'DATA - LIS - RX'!A:D, 3, 0))</f>
        <v>1</v>
      </c>
      <c r="R57" s="199">
        <f>IFS($D57="","",$D57, vlookup(D57,'DATA - LIS - RX'!A:D,4,0))</f>
        <v>44577</v>
      </c>
      <c r="S57" s="200" t="s">
        <v>6463</v>
      </c>
      <c r="T57" s="201"/>
      <c r="U57" s="201"/>
      <c r="V57" s="201"/>
      <c r="W57" s="201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</row>
    <row r="58">
      <c r="A58" s="192" t="s">
        <v>880</v>
      </c>
      <c r="B58" s="12">
        <f t="shared" si="3"/>
        <v>48</v>
      </c>
      <c r="C58" s="12">
        <v>205724.0</v>
      </c>
      <c r="D58" s="12">
        <v>11349.0</v>
      </c>
      <c r="E58" s="13">
        <v>27198.0</v>
      </c>
      <c r="F58" s="14">
        <v>44533.0</v>
      </c>
      <c r="G58" s="193">
        <v>0.5833333333333334</v>
      </c>
      <c r="H58" s="16" t="s">
        <v>6060</v>
      </c>
      <c r="I58" s="17" t="s">
        <v>6061</v>
      </c>
      <c r="J58" s="18" t="s">
        <v>6081</v>
      </c>
      <c r="K58" s="194" t="s">
        <v>6076</v>
      </c>
      <c r="L58" s="195"/>
      <c r="M58" s="23" t="s">
        <v>6058</v>
      </c>
      <c r="N58" s="196"/>
      <c r="O58" s="23"/>
      <c r="P58" s="197" t="str">
        <f>IFS($D58="","",$D58, vlookup($D58,'DATA - LIS - RX'!$A:$D,2,0))</f>
        <v>Codeine</v>
      </c>
      <c r="Q58" s="198" t="b">
        <f>IFS($D58="","",$D58, VLOOKUP(D58, 'DATA - LIS - RX'!A:D, 3, 0))</f>
        <v>1</v>
      </c>
      <c r="R58" s="199">
        <f>IFS($D58="","",$D58, vlookup(D58,'DATA - LIS - RX'!A:D,4,0))</f>
        <v>44577</v>
      </c>
      <c r="S58" s="200" t="s">
        <v>6465</v>
      </c>
      <c r="T58" s="201"/>
      <c r="U58" s="201"/>
      <c r="V58" s="201"/>
      <c r="W58" s="201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</row>
    <row r="59">
      <c r="A59" s="192" t="s">
        <v>3955</v>
      </c>
      <c r="B59" s="12">
        <f t="shared" si="3"/>
        <v>49</v>
      </c>
      <c r="C59" s="12">
        <v>205726.0</v>
      </c>
      <c r="D59" s="12">
        <v>15613.0</v>
      </c>
      <c r="E59" s="13">
        <v>22685.0</v>
      </c>
      <c r="F59" s="14">
        <v>44533.0</v>
      </c>
      <c r="G59" s="193">
        <v>0.6354166666666666</v>
      </c>
      <c r="H59" s="16" t="s">
        <v>6054</v>
      </c>
      <c r="I59" s="17" t="s">
        <v>6061</v>
      </c>
      <c r="J59" s="18" t="s">
        <v>6062</v>
      </c>
      <c r="K59" s="194" t="s">
        <v>6057</v>
      </c>
      <c r="L59" s="195"/>
      <c r="M59" s="23" t="s">
        <v>6058</v>
      </c>
      <c r="N59" s="196"/>
      <c r="O59" s="23" t="s">
        <v>7163</v>
      </c>
      <c r="P59" s="197" t="str">
        <f>IFS($D59="","",$D59, vlookup($D59,'DATA - LIS - RX'!$A:$D,2,0))</f>
        <v>Duloxetine, Gabapentin, Hydrocodone</v>
      </c>
      <c r="Q59" s="198" t="b">
        <f>IFS($D59="","",$D59, VLOOKUP(D59, 'DATA - LIS - RX'!A:D, 3, 0))</f>
        <v>1</v>
      </c>
      <c r="R59" s="199">
        <f>IFS($D59="","",$D59, vlookup(D59,'DATA - LIS - RX'!A:D,4,0))</f>
        <v>44577</v>
      </c>
      <c r="S59" s="200" t="s">
        <v>6613</v>
      </c>
      <c r="T59" s="200" t="s">
        <v>6483</v>
      </c>
      <c r="U59" s="200" t="s">
        <v>6463</v>
      </c>
      <c r="V59" s="201"/>
      <c r="W59" s="201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</row>
    <row r="60">
      <c r="A60" s="192" t="s">
        <v>705</v>
      </c>
      <c r="B60" s="12">
        <f t="shared" si="3"/>
        <v>50</v>
      </c>
      <c r="C60" s="12">
        <v>205727.0</v>
      </c>
      <c r="D60" s="12">
        <v>10945.0</v>
      </c>
      <c r="E60" s="13">
        <v>19552.0</v>
      </c>
      <c r="F60" s="14">
        <v>44533.0</v>
      </c>
      <c r="G60" s="193">
        <v>0.65625</v>
      </c>
      <c r="H60" s="16" t="s">
        <v>6054</v>
      </c>
      <c r="I60" s="17" t="s">
        <v>6055</v>
      </c>
      <c r="J60" s="18" t="s">
        <v>6056</v>
      </c>
      <c r="K60" s="194" t="s">
        <v>6113</v>
      </c>
      <c r="L60" s="195"/>
      <c r="M60" s="23" t="s">
        <v>6058</v>
      </c>
      <c r="N60" s="196"/>
      <c r="O60" s="23"/>
      <c r="P60" s="197" t="str">
        <f>IFS($D60="","",$D60, vlookup($D60,'DATA - LIS - RX'!$A:$D,2,0))</f>
        <v>Cyclobenzaprine, Hydrocodone</v>
      </c>
      <c r="Q60" s="198" t="b">
        <f>IFS($D60="","",$D60, VLOOKUP(D60, 'DATA - LIS - RX'!A:D, 3, 0))</f>
        <v>1</v>
      </c>
      <c r="R60" s="199">
        <f>IFS($D60="","",$D60, vlookup(D60,'DATA - LIS - RX'!A:D,4,0))</f>
        <v>44577</v>
      </c>
      <c r="S60" s="200" t="s">
        <v>6646</v>
      </c>
      <c r="T60" s="200" t="s">
        <v>6463</v>
      </c>
      <c r="U60" s="201"/>
      <c r="V60" s="201"/>
      <c r="W60" s="201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</row>
    <row r="61">
      <c r="A61" s="126"/>
      <c r="B61" s="126"/>
      <c r="C61" s="126"/>
      <c r="D61" s="126"/>
      <c r="E61" s="207"/>
      <c r="F61" s="207"/>
      <c r="G61" s="208"/>
      <c r="H61" s="126"/>
      <c r="I61" s="126"/>
      <c r="J61" s="126"/>
      <c r="K61" s="126"/>
      <c r="L61" s="209"/>
      <c r="M61" s="209"/>
      <c r="N61" s="209"/>
      <c r="O61" s="126"/>
      <c r="P61" s="201"/>
      <c r="Q61" s="126"/>
      <c r="R61" s="167"/>
      <c r="S61" s="201"/>
      <c r="T61" s="201"/>
      <c r="U61" s="201"/>
      <c r="V61" s="201"/>
      <c r="W61" s="201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</row>
    <row r="62">
      <c r="A62" s="192" t="s">
        <v>103</v>
      </c>
      <c r="B62" s="12">
        <v>51.0</v>
      </c>
      <c r="C62" s="12">
        <v>205728.0</v>
      </c>
      <c r="D62" s="12">
        <v>9308.0</v>
      </c>
      <c r="E62" s="13">
        <v>23129.0</v>
      </c>
      <c r="F62" s="14">
        <v>44536.0</v>
      </c>
      <c r="G62" s="193">
        <v>0.3229166666666667</v>
      </c>
      <c r="H62" s="16" t="s">
        <v>6060</v>
      </c>
      <c r="I62" s="17" t="s">
        <v>6055</v>
      </c>
      <c r="J62" s="18" t="s">
        <v>6081</v>
      </c>
      <c r="K62" s="194" t="s">
        <v>6114</v>
      </c>
      <c r="L62" s="195"/>
      <c r="M62" s="23" t="s">
        <v>6058</v>
      </c>
      <c r="N62" s="196"/>
      <c r="O62" s="23"/>
      <c r="P62" s="197" t="str">
        <f>IFS($D62="","",$D62, vlookup($D62,'DATA - LIS - RX'!$A:$D,2,0))</f>
        <v>Buprenorphine, Oxycodone</v>
      </c>
      <c r="Q62" s="198" t="b">
        <f>IFS($D62="","",$D62, VLOOKUP(D62, 'DATA - LIS - RX'!A:D, 3, 0))</f>
        <v>1</v>
      </c>
      <c r="R62" s="199">
        <f>IFS($D62="","",$D62, vlookup(D62,'DATA - LIS - RX'!A:D,4,0))</f>
        <v>44577</v>
      </c>
      <c r="S62" s="200" t="s">
        <v>6851</v>
      </c>
      <c r="T62" s="200" t="s">
        <v>6476</v>
      </c>
      <c r="U62" s="201"/>
      <c r="V62" s="201"/>
      <c r="W62" s="201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</row>
    <row r="63">
      <c r="A63" s="192" t="s">
        <v>4061</v>
      </c>
      <c r="B63" s="12">
        <f t="shared" ref="B63:B94" si="4">B62+1</f>
        <v>52</v>
      </c>
      <c r="C63" s="12">
        <v>205729.0</v>
      </c>
      <c r="D63" s="12">
        <v>15729.0</v>
      </c>
      <c r="E63" s="13">
        <v>27327.0</v>
      </c>
      <c r="F63" s="14">
        <v>44536.0</v>
      </c>
      <c r="G63" s="193">
        <v>0.34375</v>
      </c>
      <c r="H63" s="16" t="s">
        <v>6060</v>
      </c>
      <c r="I63" s="17" t="s">
        <v>6067</v>
      </c>
      <c r="J63" s="18" t="s">
        <v>6081</v>
      </c>
      <c r="K63" s="194" t="s">
        <v>6111</v>
      </c>
      <c r="L63" s="195"/>
      <c r="M63" s="23" t="s">
        <v>6058</v>
      </c>
      <c r="N63" s="196"/>
      <c r="O63" s="23" t="s">
        <v>7159</v>
      </c>
      <c r="P63" s="197" t="str">
        <f>IFS($D63="","",$D63, vlookup($D63,'DATA - LIS - RX'!$A:$D,2,0))</f>
        <v>Buprenorphine, Clonazepam, Hydrocodone, Gabapentin</v>
      </c>
      <c r="Q63" s="198" t="b">
        <f>IFS($D63="","",$D63, VLOOKUP(D63, 'DATA - LIS - RX'!A:D, 3, 0))</f>
        <v>1</v>
      </c>
      <c r="R63" s="199">
        <f>IFS($D63="","",$D63, vlookup(D63,'DATA - LIS - RX'!A:D,4,0))</f>
        <v>44577</v>
      </c>
      <c r="S63" s="200" t="s">
        <v>6851</v>
      </c>
      <c r="T63" s="200" t="s">
        <v>6541</v>
      </c>
      <c r="U63" s="200" t="s">
        <v>6463</v>
      </c>
      <c r="V63" s="200" t="s">
        <v>6483</v>
      </c>
      <c r="W63" s="201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</row>
    <row r="64">
      <c r="A64" s="192" t="s">
        <v>2614</v>
      </c>
      <c r="B64" s="12">
        <f t="shared" si="4"/>
        <v>53</v>
      </c>
      <c r="C64" s="12">
        <v>205730.0</v>
      </c>
      <c r="D64" s="12">
        <v>13970.0</v>
      </c>
      <c r="E64" s="13">
        <v>16671.0</v>
      </c>
      <c r="F64" s="14">
        <v>44536.0</v>
      </c>
      <c r="G64" s="193">
        <v>0.34375</v>
      </c>
      <c r="H64" s="16" t="s">
        <v>6060</v>
      </c>
      <c r="I64" s="17" t="s">
        <v>6055</v>
      </c>
      <c r="J64" s="18" t="s">
        <v>6056</v>
      </c>
      <c r="K64" s="194" t="s">
        <v>6102</v>
      </c>
      <c r="L64" s="195"/>
      <c r="M64" s="23" t="s">
        <v>6058</v>
      </c>
      <c r="N64" s="196"/>
      <c r="O64" s="23"/>
      <c r="P64" s="197" t="str">
        <f>IFS($D64="","",$D64, vlookup($D64,'DATA - LIS - RX'!$A:$D,2,0))</f>
        <v>Tramadol</v>
      </c>
      <c r="Q64" s="198" t="b">
        <f>IFS($D64="","",$D64, VLOOKUP(D64, 'DATA - LIS - RX'!A:D, 3, 0))</f>
        <v>1</v>
      </c>
      <c r="R64" s="199">
        <f>IFS($D64="","",$D64, vlookup(D64,'DATA - LIS - RX'!A:D,4,0))</f>
        <v>44577</v>
      </c>
      <c r="S64" s="200" t="s">
        <v>6512</v>
      </c>
      <c r="T64" s="201"/>
      <c r="U64" s="201"/>
      <c r="V64" s="201"/>
      <c r="W64" s="201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</row>
    <row r="65">
      <c r="A65" s="192" t="s">
        <v>5474</v>
      </c>
      <c r="B65" s="12">
        <f t="shared" si="4"/>
        <v>54</v>
      </c>
      <c r="C65" s="12">
        <v>205734.0</v>
      </c>
      <c r="D65" s="12">
        <v>17484.0</v>
      </c>
      <c r="E65" s="13">
        <v>24593.0</v>
      </c>
      <c r="F65" s="14">
        <v>44536.0</v>
      </c>
      <c r="G65" s="193">
        <v>0.3645833333333333</v>
      </c>
      <c r="H65" s="16" t="s">
        <v>6060</v>
      </c>
      <c r="I65" s="17" t="s">
        <v>6061</v>
      </c>
      <c r="J65" s="18" t="s">
        <v>6081</v>
      </c>
      <c r="K65" s="194" t="s">
        <v>6097</v>
      </c>
      <c r="L65" s="195" t="s">
        <v>6058</v>
      </c>
      <c r="M65" s="23"/>
      <c r="N65" s="196"/>
      <c r="O65" s="202" t="s">
        <v>7145</v>
      </c>
      <c r="P65" s="197" t="str">
        <f>IFS($D65="","",$D65, vlookup($D65,'DATA - LIS - RX'!$A:$D,2,0))</f>
        <v>Codeine</v>
      </c>
      <c r="Q65" s="198" t="b">
        <f>IFS($D65="","",$D65, VLOOKUP(D65, 'DATA - LIS - RX'!A:D, 3, 0))</f>
        <v>1</v>
      </c>
      <c r="R65" s="199">
        <f>IFS($D65="","",$D65, vlookup(D65,'DATA - LIS - RX'!A:D,4,0))</f>
        <v>44577</v>
      </c>
      <c r="S65" s="200" t="s">
        <v>6465</v>
      </c>
      <c r="T65" s="201"/>
      <c r="U65" s="201"/>
      <c r="V65" s="201"/>
      <c r="W65" s="201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</row>
    <row r="66">
      <c r="A66" s="192" t="s">
        <v>5083</v>
      </c>
      <c r="B66" s="12">
        <f t="shared" si="4"/>
        <v>55</v>
      </c>
      <c r="C66" s="12">
        <v>205735.0</v>
      </c>
      <c r="D66" s="12">
        <v>16991.0</v>
      </c>
      <c r="E66" s="13">
        <v>20338.0</v>
      </c>
      <c r="F66" s="14">
        <v>44536.0</v>
      </c>
      <c r="G66" s="193">
        <v>0.3645833333333333</v>
      </c>
      <c r="H66" s="16" t="s">
        <v>6054</v>
      </c>
      <c r="I66" s="17" t="s">
        <v>6061</v>
      </c>
      <c r="J66" s="18" t="s">
        <v>6081</v>
      </c>
      <c r="K66" s="194" t="s">
        <v>6111</v>
      </c>
      <c r="L66" s="195" t="s">
        <v>6058</v>
      </c>
      <c r="M66" s="23"/>
      <c r="N66" s="196"/>
      <c r="O66" s="202" t="s">
        <v>7145</v>
      </c>
      <c r="P66" s="197" t="str">
        <f>IFS($D66="","",$D66, vlookup($D66,'DATA - LIS - RX'!$A:$D,2,0))</f>
        <v> - </v>
      </c>
      <c r="Q66" s="198" t="b">
        <f>IFS($D66="","",$D66, VLOOKUP(D66, 'DATA - LIS - RX'!A:D, 3, 0))</f>
        <v>1</v>
      </c>
      <c r="R66" s="199">
        <f>IFS($D66="","",$D66, vlookup(D66,'DATA - LIS - RX'!A:D,4,0))</f>
        <v>44577</v>
      </c>
      <c r="S66" s="200" t="s">
        <v>7161</v>
      </c>
      <c r="T66" s="201"/>
      <c r="U66" s="201"/>
      <c r="V66" s="201"/>
      <c r="W66" s="201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</row>
    <row r="67">
      <c r="A67" s="192" t="s">
        <v>2197</v>
      </c>
      <c r="B67" s="12">
        <f t="shared" si="4"/>
        <v>56</v>
      </c>
      <c r="C67" s="12">
        <v>205040.0</v>
      </c>
      <c r="D67" s="12">
        <v>13442.0</v>
      </c>
      <c r="E67" s="13">
        <v>19087.0</v>
      </c>
      <c r="F67" s="14">
        <v>44536.0</v>
      </c>
      <c r="G67" s="193">
        <v>0.375</v>
      </c>
      <c r="H67" s="16" t="s">
        <v>6054</v>
      </c>
      <c r="I67" s="17" t="s">
        <v>6055</v>
      </c>
      <c r="J67" s="18" t="s">
        <v>6056</v>
      </c>
      <c r="K67" s="194" t="s">
        <v>6069</v>
      </c>
      <c r="L67" s="195"/>
      <c r="M67" s="23" t="s">
        <v>6058</v>
      </c>
      <c r="N67" s="196"/>
      <c r="O67" s="23"/>
      <c r="P67" s="197" t="str">
        <f>IFS($D67="","",$D67, vlookup($D67,'DATA - LIS - RX'!$A:$D,2,0))</f>
        <v>Hydrocodone</v>
      </c>
      <c r="Q67" s="198" t="b">
        <f>IFS($D67="","",$D67, VLOOKUP(D67, 'DATA - LIS - RX'!A:D, 3, 0))</f>
        <v>1</v>
      </c>
      <c r="R67" s="199">
        <f>IFS($D67="","",$D67, vlookup(D67,'DATA - LIS - RX'!A:D,4,0))</f>
        <v>44577</v>
      </c>
      <c r="S67" s="200" t="s">
        <v>6463</v>
      </c>
      <c r="T67" s="201"/>
      <c r="U67" s="201"/>
      <c r="V67" s="201"/>
      <c r="W67" s="201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</row>
    <row r="68">
      <c r="A68" s="192" t="s">
        <v>2035</v>
      </c>
      <c r="B68" s="12">
        <f t="shared" si="4"/>
        <v>57</v>
      </c>
      <c r="C68" s="12">
        <v>205737.0</v>
      </c>
      <c r="D68" s="12">
        <v>13225.0</v>
      </c>
      <c r="E68" s="13">
        <v>20670.0</v>
      </c>
      <c r="F68" s="14">
        <v>44536.0</v>
      </c>
      <c r="G68" s="193">
        <v>0.3854166666666667</v>
      </c>
      <c r="H68" s="16" t="s">
        <v>6054</v>
      </c>
      <c r="I68" s="17" t="s">
        <v>6055</v>
      </c>
      <c r="J68" s="18" t="s">
        <v>6056</v>
      </c>
      <c r="K68" s="194" t="s">
        <v>6069</v>
      </c>
      <c r="L68" s="195"/>
      <c r="M68" s="23" t="s">
        <v>6058</v>
      </c>
      <c r="N68" s="196"/>
      <c r="O68" s="23"/>
      <c r="P68" s="197" t="str">
        <f>IFS($D68="","",$D68, vlookup($D68,'DATA - LIS - RX'!$A:$D,2,0))</f>
        <v>Hydrocodone</v>
      </c>
      <c r="Q68" s="198" t="b">
        <f>IFS($D68="","",$D68, VLOOKUP(D68, 'DATA - LIS - RX'!A:D, 3, 0))</f>
        <v>1</v>
      </c>
      <c r="R68" s="199">
        <f>IFS($D68="","",$D68, vlookup(D68,'DATA - LIS - RX'!A:D,4,0))</f>
        <v>44577</v>
      </c>
      <c r="S68" s="200" t="s">
        <v>6463</v>
      </c>
      <c r="T68" s="201"/>
      <c r="U68" s="201"/>
      <c r="V68" s="201"/>
      <c r="W68" s="201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</row>
    <row r="69">
      <c r="A69" s="192" t="s">
        <v>3408</v>
      </c>
      <c r="B69" s="12">
        <f t="shared" si="4"/>
        <v>58</v>
      </c>
      <c r="C69" s="12">
        <v>205738.0</v>
      </c>
      <c r="D69" s="12">
        <v>14960.0</v>
      </c>
      <c r="E69" s="13">
        <v>15911.0</v>
      </c>
      <c r="F69" s="14">
        <v>44536.0</v>
      </c>
      <c r="G69" s="193">
        <v>0.3854166666666667</v>
      </c>
      <c r="H69" s="16" t="s">
        <v>6054</v>
      </c>
      <c r="I69" s="17" t="s">
        <v>6055</v>
      </c>
      <c r="J69" s="18" t="s">
        <v>6056</v>
      </c>
      <c r="K69" s="194" t="s">
        <v>6069</v>
      </c>
      <c r="L69" s="195"/>
      <c r="M69" s="23" t="s">
        <v>6058</v>
      </c>
      <c r="N69" s="196"/>
      <c r="O69" s="23"/>
      <c r="P69" s="197" t="str">
        <f>IFS($D69="","",$D69, vlookup($D69,'DATA - LIS - RX'!$A:$D,2,0))</f>
        <v>Codeine</v>
      </c>
      <c r="Q69" s="198" t="b">
        <f>IFS($D69="","",$D69, VLOOKUP(D69, 'DATA - LIS - RX'!A:D, 3, 0))</f>
        <v>1</v>
      </c>
      <c r="R69" s="199">
        <f>IFS($D69="","",$D69, vlookup(D69,'DATA - LIS - RX'!A:D,4,0))</f>
        <v>44577</v>
      </c>
      <c r="S69" s="200" t="s">
        <v>6465</v>
      </c>
      <c r="T69" s="201"/>
      <c r="U69" s="201"/>
      <c r="V69" s="201"/>
      <c r="W69" s="201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</row>
    <row r="70">
      <c r="A70" s="192" t="s">
        <v>3468</v>
      </c>
      <c r="B70" s="12">
        <f t="shared" si="4"/>
        <v>59</v>
      </c>
      <c r="C70" s="12">
        <v>205739.0</v>
      </c>
      <c r="D70" s="12">
        <v>15039.0</v>
      </c>
      <c r="E70" s="13">
        <v>19466.0</v>
      </c>
      <c r="F70" s="14">
        <v>44536.0</v>
      </c>
      <c r="G70" s="193">
        <v>0.3958333333333333</v>
      </c>
      <c r="H70" s="16" t="s">
        <v>6060</v>
      </c>
      <c r="I70" s="17" t="s">
        <v>6055</v>
      </c>
      <c r="J70" s="18" t="s">
        <v>6056</v>
      </c>
      <c r="K70" s="194" t="s">
        <v>6099</v>
      </c>
      <c r="L70" s="195"/>
      <c r="M70" s="23" t="s">
        <v>6058</v>
      </c>
      <c r="N70" s="196"/>
      <c r="O70" s="23"/>
      <c r="P70" s="197" t="str">
        <f>IFS($D70="","",$D70, vlookup($D70,'DATA - LIS - RX'!$A:$D,2,0))</f>
        <v>Codeine, Tramadol</v>
      </c>
      <c r="Q70" s="198" t="b">
        <f>IFS($D70="","",$D70, VLOOKUP(D70, 'DATA - LIS - RX'!A:D, 3, 0))</f>
        <v>1</v>
      </c>
      <c r="R70" s="199">
        <f>IFS($D70="","",$D70, vlookup(D70,'DATA - LIS - RX'!A:D,4,0))</f>
        <v>44577</v>
      </c>
      <c r="S70" s="200" t="s">
        <v>6465</v>
      </c>
      <c r="T70" s="200" t="s">
        <v>6512</v>
      </c>
      <c r="U70" s="201"/>
      <c r="V70" s="201"/>
      <c r="W70" s="201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</row>
    <row r="71">
      <c r="A71" s="192" t="s">
        <v>5382</v>
      </c>
      <c r="B71" s="12">
        <f t="shared" si="4"/>
        <v>60</v>
      </c>
      <c r="C71" s="12">
        <v>205740.0</v>
      </c>
      <c r="D71" s="12">
        <v>17368.0</v>
      </c>
      <c r="E71" s="13">
        <v>15464.0</v>
      </c>
      <c r="F71" s="14">
        <v>44536.0</v>
      </c>
      <c r="G71" s="193">
        <v>0.3958333333333333</v>
      </c>
      <c r="H71" s="16" t="s">
        <v>6054</v>
      </c>
      <c r="I71" s="17" t="s">
        <v>6061</v>
      </c>
      <c r="J71" s="18" t="s">
        <v>6081</v>
      </c>
      <c r="K71" s="194" t="s">
        <v>6094</v>
      </c>
      <c r="L71" s="195" t="s">
        <v>6058</v>
      </c>
      <c r="M71" s="23"/>
      <c r="N71" s="196"/>
      <c r="O71" s="202" t="s">
        <v>7145</v>
      </c>
      <c r="P71" s="197" t="str">
        <f>IFS($D71="","",$D71, vlookup($D71,'DATA - LIS - RX'!$A:$D,2,0))</f>
        <v>Pregabalin</v>
      </c>
      <c r="Q71" s="198" t="b">
        <f>IFS($D71="","",$D71, VLOOKUP(D71, 'DATA - LIS - RX'!A:D, 3, 0))</f>
        <v>1</v>
      </c>
      <c r="R71" s="199">
        <f>IFS($D71="","",$D71, vlookup(D71,'DATA - LIS - RX'!A:D,4,0))</f>
        <v>44577</v>
      </c>
      <c r="S71" s="200" t="s">
        <v>6477</v>
      </c>
      <c r="T71" s="201"/>
      <c r="U71" s="201"/>
      <c r="V71" s="201"/>
      <c r="W71" s="201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</row>
    <row r="72">
      <c r="A72" s="192" t="s">
        <v>5481</v>
      </c>
      <c r="B72" s="12">
        <f t="shared" si="4"/>
        <v>61</v>
      </c>
      <c r="C72" s="12">
        <v>205741.0</v>
      </c>
      <c r="D72" s="12">
        <v>17497.0</v>
      </c>
      <c r="E72" s="13">
        <v>23612.0</v>
      </c>
      <c r="F72" s="14">
        <v>44536.0</v>
      </c>
      <c r="G72" s="193">
        <v>0.3958333333333333</v>
      </c>
      <c r="H72" s="16" t="s">
        <v>6054</v>
      </c>
      <c r="I72" s="17" t="s">
        <v>6061</v>
      </c>
      <c r="J72" s="18" t="s">
        <v>6081</v>
      </c>
      <c r="K72" s="194" t="s">
        <v>6115</v>
      </c>
      <c r="L72" s="195" t="s">
        <v>6058</v>
      </c>
      <c r="M72" s="23"/>
      <c r="N72" s="196"/>
      <c r="O72" s="202" t="s">
        <v>7145</v>
      </c>
      <c r="P72" s="197" t="str">
        <f>IFS($D72="","",$D72, vlookup($D72,'DATA - LIS - RX'!$A:$D,2,0))</f>
        <v> - </v>
      </c>
      <c r="Q72" s="198" t="b">
        <f>IFS($D72="","",$D72, VLOOKUP(D72, 'DATA - LIS - RX'!A:D, 3, 0))</f>
        <v>1</v>
      </c>
      <c r="R72" s="199">
        <f>IFS($D72="","",$D72, vlookup(D72,'DATA - LIS - RX'!A:D,4,0))</f>
        <v>44577</v>
      </c>
      <c r="S72" s="200" t="s">
        <v>7161</v>
      </c>
      <c r="T72" s="201"/>
      <c r="U72" s="201"/>
      <c r="V72" s="201"/>
      <c r="W72" s="201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</row>
    <row r="73">
      <c r="A73" s="192" t="s">
        <v>5512</v>
      </c>
      <c r="B73" s="12">
        <f t="shared" si="4"/>
        <v>62</v>
      </c>
      <c r="C73" s="12">
        <v>205742.0</v>
      </c>
      <c r="D73" s="12">
        <v>17542.0</v>
      </c>
      <c r="E73" s="13">
        <v>20417.0</v>
      </c>
      <c r="F73" s="14">
        <v>44536.0</v>
      </c>
      <c r="G73" s="193">
        <v>0.3958333333333333</v>
      </c>
      <c r="H73" s="16" t="s">
        <v>6060</v>
      </c>
      <c r="I73" s="17" t="s">
        <v>6061</v>
      </c>
      <c r="J73" s="18" t="s">
        <v>6081</v>
      </c>
      <c r="K73" s="194" t="s">
        <v>6111</v>
      </c>
      <c r="L73" s="195" t="s">
        <v>6058</v>
      </c>
      <c r="M73" s="23"/>
      <c r="N73" s="196"/>
      <c r="O73" s="202" t="s">
        <v>7145</v>
      </c>
      <c r="P73" s="197" t="str">
        <f>IFS($D73="","",$D73, vlookup($D73,'DATA - LIS - RX'!$A:$D,2,0))</f>
        <v>Gabapentin, Tramadol</v>
      </c>
      <c r="Q73" s="198" t="b">
        <f>IFS($D73="","",$D73, VLOOKUP(D73, 'DATA - LIS - RX'!A:D, 3, 0))</f>
        <v>1</v>
      </c>
      <c r="R73" s="199">
        <f>IFS($D73="","",$D73, vlookup(D73,'DATA - LIS - RX'!A:D,4,0))</f>
        <v>44577</v>
      </c>
      <c r="S73" s="200" t="s">
        <v>6483</v>
      </c>
      <c r="T73" s="200" t="s">
        <v>6512</v>
      </c>
      <c r="U73" s="201"/>
      <c r="V73" s="201"/>
      <c r="W73" s="201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</row>
    <row r="74">
      <c r="A74" s="192" t="s">
        <v>3585</v>
      </c>
      <c r="B74" s="12">
        <f t="shared" si="4"/>
        <v>63</v>
      </c>
      <c r="C74" s="12">
        <v>205744.0</v>
      </c>
      <c r="D74" s="12">
        <v>15175.0</v>
      </c>
      <c r="E74" s="13">
        <v>14364.0</v>
      </c>
      <c r="F74" s="14">
        <v>44536.0</v>
      </c>
      <c r="G74" s="193">
        <v>0.4166666666666667</v>
      </c>
      <c r="H74" s="16" t="s">
        <v>6060</v>
      </c>
      <c r="I74" s="17" t="s">
        <v>6067</v>
      </c>
      <c r="J74" s="18" t="s">
        <v>6068</v>
      </c>
      <c r="K74" s="194" t="s">
        <v>6057</v>
      </c>
      <c r="L74" s="195"/>
      <c r="M74" s="23" t="s">
        <v>6058</v>
      </c>
      <c r="N74" s="196"/>
      <c r="O74" s="23" t="s">
        <v>7167</v>
      </c>
      <c r="P74" s="197" t="str">
        <f>IFS($D74="","",$D74, vlookup($D74,'DATA - LIS - RX'!$A:$D,2,0))</f>
        <v>Alprazolam, Zolpidem, Cyclobenzaprine, Oxycodone, Pregabalin</v>
      </c>
      <c r="Q74" s="198" t="b">
        <f>IFS($D74="","",$D74, VLOOKUP(D74, 'DATA - LIS - RX'!A:D, 3, 0))</f>
        <v>1</v>
      </c>
      <c r="R74" s="199">
        <f>IFS($D74="","",$D74, vlookup(D74,'DATA - LIS - RX'!A:D,4,0))</f>
        <v>44577</v>
      </c>
      <c r="S74" s="200" t="s">
        <v>6639</v>
      </c>
      <c r="T74" s="200" t="s">
        <v>6591</v>
      </c>
      <c r="U74" s="200" t="s">
        <v>6646</v>
      </c>
      <c r="V74" s="200" t="s">
        <v>6476</v>
      </c>
      <c r="W74" s="200" t="s">
        <v>6477</v>
      </c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</row>
    <row r="75">
      <c r="A75" s="192" t="s">
        <v>580</v>
      </c>
      <c r="B75" s="12">
        <f t="shared" si="4"/>
        <v>64</v>
      </c>
      <c r="C75" s="12">
        <v>205745.0</v>
      </c>
      <c r="D75" s="12">
        <v>10626.0</v>
      </c>
      <c r="E75" s="13">
        <v>18426.0</v>
      </c>
      <c r="F75" s="14">
        <v>44536.0</v>
      </c>
      <c r="G75" s="193">
        <v>0.4166666666666667</v>
      </c>
      <c r="H75" s="16" t="s">
        <v>6054</v>
      </c>
      <c r="I75" s="17" t="s">
        <v>6067</v>
      </c>
      <c r="J75" s="18" t="s">
        <v>6068</v>
      </c>
      <c r="K75" s="194" t="s">
        <v>6069</v>
      </c>
      <c r="L75" s="195"/>
      <c r="M75" s="23" t="s">
        <v>6058</v>
      </c>
      <c r="N75" s="196"/>
      <c r="O75" s="23" t="s">
        <v>7168</v>
      </c>
      <c r="P75" s="197" t="str">
        <f>IFS($D75="","",$D75, vlookup($D75,'DATA - LIS - RX'!$A:$D,2,0))</f>
        <v>Amitriptyline, Hydrocodone, Morphine, Pregabalin</v>
      </c>
      <c r="Q75" s="198" t="b">
        <f>IFS($D75="","",$D75, VLOOKUP(D75, 'DATA - LIS - RX'!A:D, 3, 0))</f>
        <v>1</v>
      </c>
      <c r="R75" s="199">
        <f>IFS($D75="","",$D75, vlookup(D75,'DATA - LIS - RX'!A:D,4,0))</f>
        <v>44577</v>
      </c>
      <c r="S75" s="200" t="s">
        <v>6664</v>
      </c>
      <c r="T75" s="200" t="s">
        <v>6463</v>
      </c>
      <c r="U75" s="200" t="s">
        <v>6941</v>
      </c>
      <c r="V75" s="200" t="s">
        <v>6477</v>
      </c>
      <c r="W75" s="201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</row>
    <row r="76">
      <c r="A76" s="192" t="s">
        <v>5401</v>
      </c>
      <c r="B76" s="12">
        <f t="shared" si="4"/>
        <v>65</v>
      </c>
      <c r="C76" s="12">
        <v>205746.0</v>
      </c>
      <c r="D76" s="12">
        <v>17391.0</v>
      </c>
      <c r="E76" s="13">
        <v>21112.0</v>
      </c>
      <c r="F76" s="14">
        <v>44536.0</v>
      </c>
      <c r="G76" s="193">
        <v>0.4166666666666667</v>
      </c>
      <c r="H76" s="16" t="s">
        <v>6060</v>
      </c>
      <c r="I76" s="17" t="s">
        <v>6061</v>
      </c>
      <c r="J76" s="18" t="s">
        <v>6081</v>
      </c>
      <c r="K76" s="194" t="s">
        <v>6097</v>
      </c>
      <c r="L76" s="195" t="s">
        <v>6058</v>
      </c>
      <c r="M76" s="23"/>
      <c r="N76" s="196"/>
      <c r="O76" s="202" t="s">
        <v>7145</v>
      </c>
      <c r="P76" s="197" t="str">
        <f>IFS($D76="","",$D76, vlookup($D76,'DATA - LIS - RX'!$A:$D,2,0))</f>
        <v>Codeine, Clonazepam, Tramadol, Duloxetine</v>
      </c>
      <c r="Q76" s="198" t="b">
        <f>IFS($D76="","",$D76, VLOOKUP(D76, 'DATA - LIS - RX'!A:D, 3, 0))</f>
        <v>1</v>
      </c>
      <c r="R76" s="199">
        <f>IFS($D76="","",$D76, vlookup(D76,'DATA - LIS - RX'!A:D,4,0))</f>
        <v>44577</v>
      </c>
      <c r="S76" s="200" t="s">
        <v>6465</v>
      </c>
      <c r="T76" s="200" t="s">
        <v>6541</v>
      </c>
      <c r="U76" s="200" t="s">
        <v>6512</v>
      </c>
      <c r="V76" s="200" t="s">
        <v>6613</v>
      </c>
      <c r="W76" s="201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</row>
    <row r="77">
      <c r="A77" s="192" t="s">
        <v>1270</v>
      </c>
      <c r="B77" s="12">
        <f t="shared" si="4"/>
        <v>66</v>
      </c>
      <c r="C77" s="12">
        <v>205747.0</v>
      </c>
      <c r="D77" s="12">
        <v>12167.0</v>
      </c>
      <c r="E77" s="13">
        <v>28330.0</v>
      </c>
      <c r="F77" s="14">
        <v>44536.0</v>
      </c>
      <c r="G77" s="193">
        <v>0.4166666666666667</v>
      </c>
      <c r="H77" s="16" t="s">
        <v>6060</v>
      </c>
      <c r="I77" s="17" t="s">
        <v>6061</v>
      </c>
      <c r="J77" s="18" t="s">
        <v>6081</v>
      </c>
      <c r="K77" s="194" t="s">
        <v>6097</v>
      </c>
      <c r="L77" s="195"/>
      <c r="M77" s="23" t="s">
        <v>6058</v>
      </c>
      <c r="N77" s="196"/>
      <c r="O77" s="23"/>
      <c r="P77" s="197" t="str">
        <f>IFS($D77="","",$D77, vlookup($D77,'DATA - LIS - RX'!$A:$D,2,0))</f>
        <v>Codeine, Hydrocodone, Phentermine </v>
      </c>
      <c r="Q77" s="198" t="b">
        <f>IFS($D77="","",$D77, VLOOKUP(D77, 'DATA - LIS - RX'!A:D, 3, 0))</f>
        <v>1</v>
      </c>
      <c r="R77" s="199">
        <f>IFS($D77="","",$D77, vlookup(D77,'DATA - LIS - RX'!A:D,4,0))</f>
        <v>44577</v>
      </c>
      <c r="S77" s="200" t="s">
        <v>6465</v>
      </c>
      <c r="T77" s="200" t="s">
        <v>6463</v>
      </c>
      <c r="U77" s="200" t="s">
        <v>6884</v>
      </c>
      <c r="V77" s="201"/>
      <c r="W77" s="201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</row>
    <row r="78">
      <c r="A78" s="192" t="s">
        <v>410</v>
      </c>
      <c r="B78" s="12">
        <f t="shared" si="4"/>
        <v>67</v>
      </c>
      <c r="C78" s="12">
        <v>205748.0</v>
      </c>
      <c r="D78" s="12">
        <v>10176.0</v>
      </c>
      <c r="E78" s="13">
        <v>29241.0</v>
      </c>
      <c r="F78" s="14">
        <v>44536.0</v>
      </c>
      <c r="G78" s="193">
        <v>0.4479166666666667</v>
      </c>
      <c r="H78" s="16" t="s">
        <v>6060</v>
      </c>
      <c r="I78" s="17" t="s">
        <v>6061</v>
      </c>
      <c r="J78" s="18" t="s">
        <v>6081</v>
      </c>
      <c r="K78" s="194" t="s">
        <v>6101</v>
      </c>
      <c r="L78" s="195"/>
      <c r="M78" s="23" t="s">
        <v>6058</v>
      </c>
      <c r="N78" s="196"/>
      <c r="O78" s="23" t="s">
        <v>7167</v>
      </c>
      <c r="P78" s="197" t="str">
        <f>IFS($D78="","",$D78, vlookup($D78,'DATA - LIS - RX'!$A:$D,2,0))</f>
        <v>Hydrocodone, Pregabalin, Tramadol, Zolpidem</v>
      </c>
      <c r="Q78" s="198" t="b">
        <v>1</v>
      </c>
      <c r="R78" s="199">
        <f>IFS($D78="","",$D78, vlookup(D78,'DATA - LIS - RX'!A:D,4,0))</f>
        <v>44577</v>
      </c>
      <c r="S78" s="200" t="s">
        <v>6463</v>
      </c>
      <c r="T78" s="200" t="s">
        <v>6477</v>
      </c>
      <c r="U78" s="200" t="s">
        <v>6512</v>
      </c>
      <c r="V78" s="200" t="s">
        <v>6591</v>
      </c>
      <c r="W78" s="201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</row>
    <row r="79">
      <c r="A79" s="192" t="s">
        <v>5386</v>
      </c>
      <c r="B79" s="12">
        <f t="shared" si="4"/>
        <v>68</v>
      </c>
      <c r="C79" s="12">
        <v>205749.0</v>
      </c>
      <c r="D79" s="12">
        <v>17372.0</v>
      </c>
      <c r="E79" s="13">
        <v>28927.0</v>
      </c>
      <c r="F79" s="14">
        <v>44536.0</v>
      </c>
      <c r="G79" s="193">
        <v>0.4479166666666667</v>
      </c>
      <c r="H79" s="16" t="s">
        <v>6060</v>
      </c>
      <c r="I79" s="17" t="s">
        <v>6061</v>
      </c>
      <c r="J79" s="18" t="s">
        <v>6081</v>
      </c>
      <c r="K79" s="194" t="s">
        <v>6101</v>
      </c>
      <c r="L79" s="195" t="s">
        <v>6058</v>
      </c>
      <c r="M79" s="23"/>
      <c r="N79" s="196"/>
      <c r="O79" s="23" t="s">
        <v>7145</v>
      </c>
      <c r="P79" s="197" t="str">
        <f>IFS($D79="","",$D79, vlookup($D79,'DATA - LIS - RX'!$A:$D,2,0))</f>
        <v>Hydrocodone, Pregabalin</v>
      </c>
      <c r="Q79" s="198" t="b">
        <f>IFS($D79="","",$D79, VLOOKUP(D79, 'DATA - LIS - RX'!A:D, 3, 0))</f>
        <v>1</v>
      </c>
      <c r="R79" s="199">
        <f>IFS($D79="","",$D79, vlookup(D79,'DATA - LIS - RX'!A:D,4,0))</f>
        <v>44577</v>
      </c>
      <c r="S79" s="200" t="s">
        <v>6463</v>
      </c>
      <c r="T79" s="200" t="s">
        <v>6477</v>
      </c>
      <c r="U79" s="201"/>
      <c r="V79" s="201"/>
      <c r="W79" s="201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</row>
    <row r="80">
      <c r="A80" s="192" t="s">
        <v>5388</v>
      </c>
      <c r="B80" s="12">
        <f t="shared" si="4"/>
        <v>69</v>
      </c>
      <c r="C80" s="12">
        <v>205750.0</v>
      </c>
      <c r="D80" s="12">
        <v>17374.0</v>
      </c>
      <c r="E80" s="13">
        <v>18469.0</v>
      </c>
      <c r="F80" s="14">
        <v>44536.0</v>
      </c>
      <c r="G80" s="193">
        <v>0.4479166666666667</v>
      </c>
      <c r="H80" s="16" t="s">
        <v>6060</v>
      </c>
      <c r="I80" s="17" t="s">
        <v>6061</v>
      </c>
      <c r="J80" s="18" t="s">
        <v>6081</v>
      </c>
      <c r="K80" s="194" t="s">
        <v>6094</v>
      </c>
      <c r="L80" s="195" t="s">
        <v>6058</v>
      </c>
      <c r="M80" s="23"/>
      <c r="N80" s="196"/>
      <c r="O80" s="23" t="s">
        <v>7145</v>
      </c>
      <c r="P80" s="197" t="str">
        <f>IFS($D80="","",$D80, vlookup($D80,'DATA - LIS - RX'!$A:$D,2,0))</f>
        <v> - </v>
      </c>
      <c r="Q80" s="198" t="b">
        <f>IFS($D80="","",$D80, VLOOKUP(D80, 'DATA - LIS - RX'!A:D, 3, 0))</f>
        <v>1</v>
      </c>
      <c r="R80" s="199">
        <f>IFS($D80="","",$D80, vlookup(D80,'DATA - LIS - RX'!A:D,4,0))</f>
        <v>44577</v>
      </c>
      <c r="S80" s="200" t="s">
        <v>7161</v>
      </c>
      <c r="T80" s="201"/>
      <c r="U80" s="201"/>
      <c r="V80" s="201"/>
      <c r="W80" s="201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</row>
    <row r="81">
      <c r="A81" s="192" t="s">
        <v>3474</v>
      </c>
      <c r="B81" s="12">
        <f t="shared" si="4"/>
        <v>70</v>
      </c>
      <c r="C81" s="12">
        <v>205751.0</v>
      </c>
      <c r="D81" s="12">
        <v>15046.0</v>
      </c>
      <c r="E81" s="13">
        <v>35872.0</v>
      </c>
      <c r="F81" s="14">
        <v>44536.0</v>
      </c>
      <c r="G81" s="193">
        <v>0.4583333333333333</v>
      </c>
      <c r="H81" s="16" t="s">
        <v>6060</v>
      </c>
      <c r="I81" s="17" t="s">
        <v>6055</v>
      </c>
      <c r="J81" s="18" t="s">
        <v>6056</v>
      </c>
      <c r="K81" s="194" t="s">
        <v>6088</v>
      </c>
      <c r="L81" s="195"/>
      <c r="M81" s="23" t="s">
        <v>6058</v>
      </c>
      <c r="N81" s="196"/>
      <c r="O81" s="23"/>
      <c r="P81" s="197" t="str">
        <f>IFS($D81="","",$D81, vlookup($D81,'DATA - LIS - RX'!$A:$D,2,0))</f>
        <v> - </v>
      </c>
      <c r="Q81" s="198" t="b">
        <v>1</v>
      </c>
      <c r="R81" s="199">
        <f>IFS($D81="","",$D81, vlookup(D81,'DATA - LIS - RX'!A:D,4,0))</f>
        <v>44577</v>
      </c>
      <c r="S81" s="200" t="s">
        <v>7161</v>
      </c>
      <c r="T81" s="201"/>
      <c r="U81" s="201"/>
      <c r="V81" s="201"/>
      <c r="W81" s="201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</row>
    <row r="82">
      <c r="A82" s="192" t="s">
        <v>4192</v>
      </c>
      <c r="B82" s="12">
        <f t="shared" si="4"/>
        <v>71</v>
      </c>
      <c r="C82" s="12">
        <v>205752.0</v>
      </c>
      <c r="D82" s="12">
        <v>15873.0</v>
      </c>
      <c r="E82" s="13">
        <v>17286.0</v>
      </c>
      <c r="F82" s="14">
        <v>44536.0</v>
      </c>
      <c r="G82" s="193">
        <v>0.4583333333333333</v>
      </c>
      <c r="H82" s="16" t="s">
        <v>6054</v>
      </c>
      <c r="I82" s="17" t="s">
        <v>6067</v>
      </c>
      <c r="J82" s="18" t="s">
        <v>6068</v>
      </c>
      <c r="K82" s="194" t="s">
        <v>6116</v>
      </c>
      <c r="L82" s="195"/>
      <c r="M82" s="23" t="s">
        <v>6058</v>
      </c>
      <c r="N82" s="196"/>
      <c r="O82" s="23" t="s">
        <v>7168</v>
      </c>
      <c r="P82" s="197" t="str">
        <f>IFS($D82="","",$D82, vlookup($D82,'DATA - LIS - RX'!$A:$D,2,0))</f>
        <v>Amitriptyline, Buprenorphine, Cyclobenzaprine, Hydrocodone, Pregabalin</v>
      </c>
      <c r="Q82" s="198" t="b">
        <v>1</v>
      </c>
      <c r="R82" s="199">
        <f>IFS($D82="","",$D82, vlookup(D82,'DATA - LIS - RX'!A:D,4,0))</f>
        <v>44577</v>
      </c>
      <c r="S82" s="200" t="s">
        <v>6664</v>
      </c>
      <c r="T82" s="200" t="s">
        <v>6851</v>
      </c>
      <c r="U82" s="200" t="s">
        <v>6646</v>
      </c>
      <c r="V82" s="200" t="s">
        <v>6463</v>
      </c>
      <c r="W82" s="200" t="s">
        <v>6477</v>
      </c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</row>
    <row r="83">
      <c r="A83" s="192" t="s">
        <v>5572</v>
      </c>
      <c r="B83" s="12">
        <f t="shared" si="4"/>
        <v>72</v>
      </c>
      <c r="C83" s="12">
        <v>205755.0</v>
      </c>
      <c r="D83" s="12">
        <v>17661.0</v>
      </c>
      <c r="E83" s="13">
        <v>18853.0</v>
      </c>
      <c r="F83" s="14">
        <v>44536.0</v>
      </c>
      <c r="G83" s="193">
        <v>0.46875</v>
      </c>
      <c r="H83" s="16" t="s">
        <v>6054</v>
      </c>
      <c r="I83" s="17" t="s">
        <v>6061</v>
      </c>
      <c r="J83" s="18" t="s">
        <v>6081</v>
      </c>
      <c r="K83" s="194" t="s">
        <v>6069</v>
      </c>
      <c r="L83" s="195" t="s">
        <v>6058</v>
      </c>
      <c r="M83" s="23"/>
      <c r="N83" s="196"/>
      <c r="O83" s="23" t="s">
        <v>7145</v>
      </c>
      <c r="P83" s="197" t="str">
        <f>IFS($D83="","",$D83, vlookup($D83,'DATA - LIS - RX'!$A:$D,2,0))</f>
        <v>Pregabalin</v>
      </c>
      <c r="Q83" s="198" t="b">
        <f>IFS($D83="","",$D83, VLOOKUP(D83, 'DATA - LIS - RX'!A:D, 3, 0))</f>
        <v>1</v>
      </c>
      <c r="R83" s="199">
        <f>IFS($D83="","",$D83, vlookup(D83,'DATA - LIS - RX'!A:D,4,0))</f>
        <v>44577</v>
      </c>
      <c r="S83" s="200" t="s">
        <v>6477</v>
      </c>
      <c r="T83" s="201"/>
      <c r="U83" s="201"/>
      <c r="V83" s="201"/>
      <c r="W83" s="201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</row>
    <row r="84">
      <c r="A84" s="192" t="s">
        <v>2485</v>
      </c>
      <c r="B84" s="12">
        <f t="shared" si="4"/>
        <v>73</v>
      </c>
      <c r="C84" s="12">
        <v>205756.0</v>
      </c>
      <c r="D84" s="12">
        <v>13800.0</v>
      </c>
      <c r="E84" s="13">
        <v>21061.0</v>
      </c>
      <c r="F84" s="14">
        <v>44536.0</v>
      </c>
      <c r="G84" s="193">
        <v>0.4791666666666667</v>
      </c>
      <c r="H84" s="16" t="s">
        <v>6060</v>
      </c>
      <c r="I84" s="17" t="s">
        <v>6067</v>
      </c>
      <c r="J84" s="18" t="s">
        <v>6068</v>
      </c>
      <c r="K84" s="194" t="s">
        <v>6111</v>
      </c>
      <c r="L84" s="195"/>
      <c r="M84" s="23" t="s">
        <v>6058</v>
      </c>
      <c r="N84" s="196"/>
      <c r="O84" s="23" t="s">
        <v>7166</v>
      </c>
      <c r="P84" s="197" t="str">
        <f>IFS($D84="","",$D84, vlookup($D84,'DATA - LIS - RX'!$A:$D,2,0))</f>
        <v>Gabapentin, Amitriptyline, Methadone</v>
      </c>
      <c r="Q84" s="198" t="b">
        <v>1</v>
      </c>
      <c r="R84" s="199">
        <f>IFS($D84="","",$D84, vlookup(D84,'DATA - LIS - RX'!A:D,4,0))</f>
        <v>44577</v>
      </c>
      <c r="S84" s="200" t="s">
        <v>6483</v>
      </c>
      <c r="T84" s="200" t="s">
        <v>6664</v>
      </c>
      <c r="U84" s="200" t="s">
        <v>6817</v>
      </c>
      <c r="V84" s="201"/>
      <c r="W84" s="201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</row>
    <row r="85">
      <c r="A85" s="192" t="s">
        <v>373</v>
      </c>
      <c r="B85" s="12">
        <f t="shared" si="4"/>
        <v>74</v>
      </c>
      <c r="C85" s="12">
        <v>205757.0</v>
      </c>
      <c r="D85" s="12">
        <v>10090.0</v>
      </c>
      <c r="E85" s="13">
        <v>19362.0</v>
      </c>
      <c r="F85" s="14">
        <v>44536.0</v>
      </c>
      <c r="G85" s="193">
        <v>0.4895833333333333</v>
      </c>
      <c r="H85" s="16" t="s">
        <v>6060</v>
      </c>
      <c r="I85" s="17" t="s">
        <v>6061</v>
      </c>
      <c r="J85" s="18" t="s">
        <v>6062</v>
      </c>
      <c r="K85" s="194" t="s">
        <v>6057</v>
      </c>
      <c r="L85" s="195"/>
      <c r="M85" s="23" t="s">
        <v>6058</v>
      </c>
      <c r="N85" s="196"/>
      <c r="O85" s="23"/>
      <c r="P85" s="197" t="str">
        <f>IFS($D85="","",$D85, vlookup($D85,'DATA - LIS - RX'!$A:$D,2,0))</f>
        <v>Buprenorphine, Hydrocodone, Diazepam, Zolpidem </v>
      </c>
      <c r="Q85" s="198" t="b">
        <v>1</v>
      </c>
      <c r="R85" s="199">
        <f>IFS($D85="","",$D85, vlookup(D85,'DATA - LIS - RX'!A:D,4,0))</f>
        <v>44577</v>
      </c>
      <c r="S85" s="200" t="s">
        <v>6851</v>
      </c>
      <c r="T85" s="200" t="s">
        <v>6463</v>
      </c>
      <c r="U85" s="200" t="s">
        <v>6602</v>
      </c>
      <c r="V85" s="200" t="s">
        <v>6591</v>
      </c>
      <c r="W85" s="201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</row>
    <row r="86">
      <c r="A86" s="192" t="s">
        <v>1281</v>
      </c>
      <c r="B86" s="12">
        <f t="shared" si="4"/>
        <v>75</v>
      </c>
      <c r="C86" s="12">
        <v>205758.0</v>
      </c>
      <c r="D86" s="12">
        <v>12190.0</v>
      </c>
      <c r="E86" s="13">
        <v>16791.0</v>
      </c>
      <c r="F86" s="14">
        <v>44536.0</v>
      </c>
      <c r="G86" s="193">
        <v>0.5</v>
      </c>
      <c r="H86" s="16" t="s">
        <v>6060</v>
      </c>
      <c r="I86" s="17" t="s">
        <v>6067</v>
      </c>
      <c r="J86" s="18" t="s">
        <v>6068</v>
      </c>
      <c r="K86" s="194" t="s">
        <v>6082</v>
      </c>
      <c r="L86" s="195"/>
      <c r="M86" s="23" t="s">
        <v>6058</v>
      </c>
      <c r="N86" s="196"/>
      <c r="O86" s="23"/>
      <c r="P86" s="197" t="str">
        <f>IFS($D86="","",$D86, vlookup($D86,'DATA - LIS - RX'!$A:$D,2,0))</f>
        <v>Clonazepam, Hydrocodone</v>
      </c>
      <c r="Q86" s="198" t="b">
        <v>1</v>
      </c>
      <c r="R86" s="199">
        <f>IFS($D86="","",$D86, vlookup(D86,'DATA - LIS - RX'!A:D,4,0))</f>
        <v>44577</v>
      </c>
      <c r="S86" s="200" t="s">
        <v>6541</v>
      </c>
      <c r="T86" s="200" t="s">
        <v>6463</v>
      </c>
      <c r="U86" s="201"/>
      <c r="V86" s="201"/>
      <c r="W86" s="201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</row>
    <row r="87">
      <c r="A87" s="192" t="s">
        <v>5491</v>
      </c>
      <c r="B87" s="12">
        <f t="shared" si="4"/>
        <v>76</v>
      </c>
      <c r="C87" s="12">
        <v>205759.0</v>
      </c>
      <c r="D87" s="12">
        <v>17515.0</v>
      </c>
      <c r="E87" s="13">
        <v>26361.0</v>
      </c>
      <c r="F87" s="14">
        <v>44536.0</v>
      </c>
      <c r="G87" s="193">
        <v>0.5416666666666666</v>
      </c>
      <c r="H87" s="16" t="s">
        <v>6060</v>
      </c>
      <c r="I87" s="17" t="s">
        <v>6061</v>
      </c>
      <c r="J87" s="18" t="s">
        <v>6081</v>
      </c>
      <c r="K87" s="194" t="s">
        <v>6097</v>
      </c>
      <c r="L87" s="195" t="s">
        <v>6058</v>
      </c>
      <c r="M87" s="23"/>
      <c r="N87" s="196"/>
      <c r="O87" s="23" t="s">
        <v>7145</v>
      </c>
      <c r="P87" s="197" t="str">
        <f>IFS($D87="","",$D87, vlookup($D87,'DATA - LIS - RX'!$A:$D,2,0))</f>
        <v>Codeine</v>
      </c>
      <c r="Q87" s="198" t="b">
        <f>IFS($D87="","",$D87, VLOOKUP(D87, 'DATA - LIS - RX'!A:D, 3, 0))</f>
        <v>1</v>
      </c>
      <c r="R87" s="199">
        <f>IFS($D87="","",$D87, vlookup(D87,'DATA - LIS - RX'!A:D,4,0))</f>
        <v>44577</v>
      </c>
      <c r="S87" s="200" t="s">
        <v>6465</v>
      </c>
      <c r="T87" s="201"/>
      <c r="U87" s="201"/>
      <c r="V87" s="201"/>
      <c r="W87" s="201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</row>
    <row r="88">
      <c r="A88" s="192" t="s">
        <v>5408</v>
      </c>
      <c r="B88" s="12">
        <f t="shared" si="4"/>
        <v>77</v>
      </c>
      <c r="C88" s="12">
        <v>205761.0</v>
      </c>
      <c r="D88" s="12">
        <v>17400.0</v>
      </c>
      <c r="E88" s="13">
        <v>22359.0</v>
      </c>
      <c r="F88" s="14">
        <v>44536.0</v>
      </c>
      <c r="G88" s="193">
        <v>0.5625</v>
      </c>
      <c r="H88" s="16" t="s">
        <v>6060</v>
      </c>
      <c r="I88" s="17" t="s">
        <v>6061</v>
      </c>
      <c r="J88" s="18" t="s">
        <v>6081</v>
      </c>
      <c r="K88" s="194" t="s">
        <v>6097</v>
      </c>
      <c r="L88" s="195" t="s">
        <v>6058</v>
      </c>
      <c r="M88" s="23"/>
      <c r="N88" s="196"/>
      <c r="O88" s="23" t="s">
        <v>7145</v>
      </c>
      <c r="P88" s="197" t="str">
        <f>IFS($D88="","",$D88, vlookup($D88,'DATA - LIS - RX'!$A:$D,2,0))</f>
        <v>Alprazolam, Nortriptyline</v>
      </c>
      <c r="Q88" s="198" t="b">
        <f>IFS($D88="","",$D88, VLOOKUP(D88, 'DATA - LIS - RX'!A:D, 3, 0))</f>
        <v>1</v>
      </c>
      <c r="R88" s="199">
        <f>IFS($D88="","",$D88, vlookup(D88,'DATA - LIS - RX'!A:D,4,0))</f>
        <v>44577</v>
      </c>
      <c r="S88" s="200" t="s">
        <v>6639</v>
      </c>
      <c r="T88" s="200" t="s">
        <v>6545</v>
      </c>
      <c r="U88" s="201"/>
      <c r="V88" s="201"/>
      <c r="W88" s="201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</row>
    <row r="89">
      <c r="A89" s="192" t="s">
        <v>6117</v>
      </c>
      <c r="B89" s="12">
        <f t="shared" si="4"/>
        <v>78</v>
      </c>
      <c r="C89" s="12">
        <v>205763.0</v>
      </c>
      <c r="D89" s="12">
        <v>17393.0</v>
      </c>
      <c r="E89" s="13">
        <v>21177.0</v>
      </c>
      <c r="F89" s="14">
        <v>44536.0</v>
      </c>
      <c r="G89" s="193">
        <v>0.6145833333333334</v>
      </c>
      <c r="H89" s="16" t="s">
        <v>6060</v>
      </c>
      <c r="I89" s="17" t="s">
        <v>6061</v>
      </c>
      <c r="J89" s="18" t="s">
        <v>6081</v>
      </c>
      <c r="K89" s="194" t="s">
        <v>6094</v>
      </c>
      <c r="L89" s="195" t="s">
        <v>6058</v>
      </c>
      <c r="M89" s="23"/>
      <c r="N89" s="196"/>
      <c r="O89" s="23" t="s">
        <v>7145</v>
      </c>
      <c r="P89" s="197" t="str">
        <f>IFS($D89="","",$D89, vlookup($D89,'DATA - LIS - RX'!$A:$D,2,0))</f>
        <v>Zolpidem</v>
      </c>
      <c r="Q89" s="198" t="b">
        <f>IFS($D89="","",$D89, VLOOKUP(D89, 'DATA - LIS - RX'!A:D, 3, 0))</f>
        <v>1</v>
      </c>
      <c r="R89" s="199">
        <f>IFS($D89="","",$D89, vlookup(D89,'DATA - LIS - RX'!A:D,4,0))</f>
        <v>44577</v>
      </c>
      <c r="S89" s="200" t="s">
        <v>6591</v>
      </c>
      <c r="T89" s="201"/>
      <c r="U89" s="201"/>
      <c r="V89" s="201"/>
      <c r="W89" s="201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</row>
    <row r="90">
      <c r="A90" s="192" t="s">
        <v>3982</v>
      </c>
      <c r="B90" s="12">
        <f t="shared" si="4"/>
        <v>79</v>
      </c>
      <c r="C90" s="12">
        <v>205431.0</v>
      </c>
      <c r="D90" s="12">
        <v>15644.0</v>
      </c>
      <c r="E90" s="13">
        <v>14426.0</v>
      </c>
      <c r="F90" s="14">
        <v>44536.0</v>
      </c>
      <c r="G90" s="193">
        <v>0.625</v>
      </c>
      <c r="H90" s="16" t="s">
        <v>6060</v>
      </c>
      <c r="I90" s="17" t="s">
        <v>6055</v>
      </c>
      <c r="J90" s="18" t="s">
        <v>6068</v>
      </c>
      <c r="K90" s="194" t="s">
        <v>6094</v>
      </c>
      <c r="L90" s="195"/>
      <c r="M90" s="23" t="s">
        <v>6058</v>
      </c>
      <c r="N90" s="196"/>
      <c r="O90" s="23"/>
      <c r="P90" s="197" t="str">
        <f>IFS($D90="","",$D90, vlookup($D90,'DATA - LIS - RX'!$A:$D,2,0))</f>
        <v>Hydrocodone</v>
      </c>
      <c r="Q90" s="198" t="b">
        <v>1</v>
      </c>
      <c r="R90" s="199">
        <f>IFS($D90="","",$D90, vlookup(D90,'DATA - LIS - RX'!A:D,4,0))</f>
        <v>44577</v>
      </c>
      <c r="S90" s="200" t="s">
        <v>6463</v>
      </c>
      <c r="T90" s="201"/>
      <c r="U90" s="201"/>
      <c r="V90" s="201"/>
      <c r="W90" s="201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</row>
    <row r="91">
      <c r="A91" s="192" t="s">
        <v>5564</v>
      </c>
      <c r="B91" s="12">
        <f t="shared" si="4"/>
        <v>80</v>
      </c>
      <c r="C91" s="12">
        <v>205765.0</v>
      </c>
      <c r="D91" s="12">
        <v>17645.0</v>
      </c>
      <c r="E91" s="13">
        <v>28342.0</v>
      </c>
      <c r="F91" s="14">
        <v>44536.0</v>
      </c>
      <c r="G91" s="193">
        <v>0.6458333333333334</v>
      </c>
      <c r="H91" s="16" t="s">
        <v>6054</v>
      </c>
      <c r="I91" s="17" t="s">
        <v>6067</v>
      </c>
      <c r="J91" s="18" t="s">
        <v>6081</v>
      </c>
      <c r="K91" s="194" t="s">
        <v>6092</v>
      </c>
      <c r="L91" s="195"/>
      <c r="M91" s="23" t="s">
        <v>6058</v>
      </c>
      <c r="N91" s="196"/>
      <c r="O91" s="23"/>
      <c r="P91" s="197" t="str">
        <f>IFS($D91="","",$D91, vlookup($D91,'DATA - LIS - RX'!$A:$D,2,0))</f>
        <v>Codeine</v>
      </c>
      <c r="Q91" s="198" t="b">
        <f>IFS($D91="","",$D91, VLOOKUP(D91, 'DATA - LIS - RX'!A:D, 3, 0))</f>
        <v>1</v>
      </c>
      <c r="R91" s="199">
        <f>IFS($D91="","",$D91, vlookup(D91,'DATA - LIS - RX'!A:D,4,0))</f>
        <v>44577</v>
      </c>
      <c r="S91" s="200" t="s">
        <v>6465</v>
      </c>
      <c r="T91" s="201"/>
      <c r="U91" s="201"/>
      <c r="V91" s="201"/>
      <c r="W91" s="201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</row>
    <row r="92">
      <c r="A92" s="192" t="s">
        <v>2834</v>
      </c>
      <c r="B92" s="12">
        <f t="shared" si="4"/>
        <v>81</v>
      </c>
      <c r="C92" s="12">
        <v>205766.0</v>
      </c>
      <c r="D92" s="12">
        <v>14267.0</v>
      </c>
      <c r="E92" s="13">
        <v>20779.0</v>
      </c>
      <c r="F92" s="14">
        <v>44536.0</v>
      </c>
      <c r="G92" s="193">
        <v>0.6458333333333334</v>
      </c>
      <c r="H92" s="16" t="s">
        <v>6060</v>
      </c>
      <c r="I92" s="17" t="s">
        <v>6067</v>
      </c>
      <c r="J92" s="18" t="s">
        <v>6062</v>
      </c>
      <c r="K92" s="194" t="s">
        <v>6057</v>
      </c>
      <c r="L92" s="195"/>
      <c r="M92" s="23" t="s">
        <v>6058</v>
      </c>
      <c r="N92" s="196"/>
      <c r="O92" s="23"/>
      <c r="P92" s="197" t="str">
        <f>IFS($D92="","",$D92, vlookup($D92,'DATA - LIS - RX'!$A:$D,2,0))</f>
        <v>Tramadol</v>
      </c>
      <c r="Q92" s="198" t="b">
        <v>1</v>
      </c>
      <c r="R92" s="199">
        <f>IFS($D92="","",$D92, vlookup(D92,'DATA - LIS - RX'!A:D,4,0))</f>
        <v>44577</v>
      </c>
      <c r="S92" s="200" t="s">
        <v>6512</v>
      </c>
      <c r="T92" s="201"/>
      <c r="U92" s="201"/>
      <c r="V92" s="201"/>
      <c r="W92" s="201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</row>
    <row r="93">
      <c r="A93" s="192" t="s">
        <v>587</v>
      </c>
      <c r="B93" s="12">
        <f t="shared" si="4"/>
        <v>82</v>
      </c>
      <c r="C93" s="12">
        <v>205767.0</v>
      </c>
      <c r="D93" s="12">
        <v>10646.0</v>
      </c>
      <c r="E93" s="13">
        <v>12791.0</v>
      </c>
      <c r="F93" s="14">
        <v>44536.0</v>
      </c>
      <c r="G93" s="193">
        <v>0.65625</v>
      </c>
      <c r="H93" s="16" t="s">
        <v>6060</v>
      </c>
      <c r="I93" s="17" t="s">
        <v>6055</v>
      </c>
      <c r="J93" s="18" t="s">
        <v>6056</v>
      </c>
      <c r="K93" s="194" t="s">
        <v>6099</v>
      </c>
      <c r="L93" s="195"/>
      <c r="M93" s="23" t="s">
        <v>6058</v>
      </c>
      <c r="N93" s="196"/>
      <c r="O93" s="23" t="s">
        <v>7159</v>
      </c>
      <c r="P93" s="197" t="str">
        <f>IFS($D93="","",$D93, vlookup($D93,'DATA - LIS - RX'!$A:$D,2,0))</f>
        <v>Alprazolam, Gabapentin, Tramadol</v>
      </c>
      <c r="Q93" s="198" t="b">
        <v>1</v>
      </c>
      <c r="R93" s="199">
        <f>IFS($D93="","",$D93, vlookup(D93,'DATA - LIS - RX'!A:D,4,0))</f>
        <v>44577</v>
      </c>
      <c r="S93" s="200" t="s">
        <v>6639</v>
      </c>
      <c r="T93" s="200" t="s">
        <v>6483</v>
      </c>
      <c r="U93" s="200" t="s">
        <v>6512</v>
      </c>
      <c r="V93" s="201"/>
      <c r="W93" s="201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</row>
    <row r="94">
      <c r="A94" s="192" t="s">
        <v>272</v>
      </c>
      <c r="B94" s="12">
        <f t="shared" si="4"/>
        <v>83</v>
      </c>
      <c r="C94" s="12">
        <v>205768.0</v>
      </c>
      <c r="D94" s="12">
        <v>9820.0</v>
      </c>
      <c r="E94" s="13">
        <v>31343.0</v>
      </c>
      <c r="F94" s="14">
        <v>44536.0</v>
      </c>
      <c r="G94" s="193">
        <v>0.6666666666666666</v>
      </c>
      <c r="H94" s="16" t="s">
        <v>6060</v>
      </c>
      <c r="I94" s="17" t="s">
        <v>6067</v>
      </c>
      <c r="J94" s="18" t="s">
        <v>6068</v>
      </c>
      <c r="K94" s="194" t="s">
        <v>6118</v>
      </c>
      <c r="L94" s="195"/>
      <c r="M94" s="23" t="s">
        <v>6058</v>
      </c>
      <c r="N94" s="196"/>
      <c r="O94" s="23"/>
      <c r="P94" s="197" t="str">
        <f>IFS($D94="","",$D94, vlookup($D94,'DATA - LIS - RX'!$A:$D,2,0))</f>
        <v>Oxycodone</v>
      </c>
      <c r="Q94" s="198" t="b">
        <v>1</v>
      </c>
      <c r="R94" s="199">
        <f>IFS($D94="","",$D94, vlookup(D94,'DATA - LIS - RX'!A:D,4,0))</f>
        <v>44577</v>
      </c>
      <c r="S94" s="200" t="s">
        <v>6476</v>
      </c>
      <c r="T94" s="201"/>
      <c r="U94" s="201"/>
      <c r="V94" s="201"/>
      <c r="W94" s="201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</row>
    <row r="95">
      <c r="A95" s="126"/>
      <c r="B95" s="126"/>
      <c r="C95" s="126"/>
      <c r="D95" s="126"/>
      <c r="E95" s="207"/>
      <c r="F95" s="207"/>
      <c r="G95" s="208"/>
      <c r="H95" s="126"/>
      <c r="I95" s="126"/>
      <c r="J95" s="126"/>
      <c r="K95" s="126"/>
      <c r="L95" s="209"/>
      <c r="M95" s="209"/>
      <c r="N95" s="209"/>
      <c r="O95" s="126"/>
      <c r="P95" s="201"/>
      <c r="Q95" s="126"/>
      <c r="R95" s="167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</row>
    <row r="96">
      <c r="A96" s="210" t="s">
        <v>7171</v>
      </c>
      <c r="B96" s="211">
        <f>COUNTIF(L:M, "X")</f>
        <v>80</v>
      </c>
      <c r="C96" s="212" t="s">
        <v>7172</v>
      </c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5"/>
      <c r="P96" s="212" t="s">
        <v>7172</v>
      </c>
      <c r="Q96" s="126"/>
      <c r="R96" s="167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</row>
    <row r="97">
      <c r="A97" s="126"/>
      <c r="B97" s="126"/>
      <c r="C97" s="126"/>
      <c r="D97" s="126"/>
      <c r="E97" s="207"/>
      <c r="F97" s="207"/>
      <c r="G97" s="208"/>
      <c r="H97" s="126"/>
      <c r="I97" s="126"/>
      <c r="J97" s="126"/>
      <c r="K97" s="126"/>
      <c r="L97" s="209"/>
      <c r="M97" s="209"/>
      <c r="N97" s="209"/>
      <c r="O97" s="126"/>
      <c r="P97" s="201"/>
      <c r="Q97" s="126"/>
      <c r="R97" s="167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</row>
    <row r="98">
      <c r="A98" s="126"/>
      <c r="B98" s="126"/>
      <c r="C98" s="126"/>
      <c r="D98" s="126"/>
      <c r="E98" s="207"/>
      <c r="F98" s="207"/>
      <c r="G98" s="208"/>
      <c r="H98" s="126"/>
      <c r="I98" s="126"/>
      <c r="J98" s="126"/>
      <c r="K98" s="126"/>
      <c r="L98" s="209"/>
      <c r="M98" s="209"/>
      <c r="N98" s="209"/>
      <c r="O98" s="126"/>
      <c r="P98" s="201"/>
      <c r="Q98" s="126"/>
      <c r="R98" s="167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</row>
    <row r="99">
      <c r="A99" s="126"/>
      <c r="B99" s="126"/>
      <c r="C99" s="126"/>
      <c r="D99" s="126"/>
      <c r="E99" s="207"/>
      <c r="F99" s="207"/>
      <c r="G99" s="208"/>
      <c r="H99" s="126"/>
      <c r="I99" s="126"/>
      <c r="J99" s="126"/>
      <c r="K99" s="126"/>
      <c r="L99" s="209"/>
      <c r="M99" s="209"/>
      <c r="N99" s="209"/>
      <c r="O99" s="126"/>
      <c r="P99" s="201"/>
      <c r="Q99" s="126"/>
      <c r="R99" s="167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</row>
    <row r="100">
      <c r="A100" s="126"/>
      <c r="B100" s="126"/>
      <c r="C100" s="126"/>
      <c r="D100" s="126"/>
      <c r="E100" s="207"/>
      <c r="F100" s="207"/>
      <c r="G100" s="208"/>
      <c r="H100" s="126"/>
      <c r="I100" s="126"/>
      <c r="J100" s="126"/>
      <c r="K100" s="126"/>
      <c r="L100" s="209"/>
      <c r="M100" s="209"/>
      <c r="N100" s="209"/>
      <c r="O100" s="126"/>
      <c r="P100" s="201"/>
      <c r="Q100" s="126"/>
      <c r="R100" s="167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</row>
    <row r="101">
      <c r="A101" s="126"/>
      <c r="B101" s="126"/>
      <c r="C101" s="126"/>
      <c r="D101" s="126"/>
      <c r="E101" s="207"/>
      <c r="F101" s="207"/>
      <c r="G101" s="208"/>
      <c r="H101" s="126"/>
      <c r="I101" s="126"/>
      <c r="J101" s="126"/>
      <c r="K101" s="126"/>
      <c r="L101" s="209"/>
      <c r="M101" s="209"/>
      <c r="N101" s="209"/>
      <c r="O101" s="126"/>
      <c r="P101" s="201"/>
      <c r="Q101" s="126"/>
      <c r="R101" s="167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</row>
    <row r="102">
      <c r="A102" s="126"/>
      <c r="B102" s="126"/>
      <c r="C102" s="126"/>
      <c r="D102" s="126"/>
      <c r="E102" s="207"/>
      <c r="F102" s="207"/>
      <c r="G102" s="208"/>
      <c r="H102" s="126"/>
      <c r="I102" s="126"/>
      <c r="J102" s="126"/>
      <c r="K102" s="126"/>
      <c r="L102" s="209"/>
      <c r="M102" s="209"/>
      <c r="N102" s="209"/>
      <c r="O102" s="126"/>
      <c r="P102" s="201"/>
      <c r="Q102" s="126"/>
      <c r="R102" s="167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</row>
    <row r="103">
      <c r="A103" s="126"/>
      <c r="B103" s="126"/>
      <c r="C103" s="126"/>
      <c r="D103" s="126"/>
      <c r="E103" s="207"/>
      <c r="F103" s="207"/>
      <c r="G103" s="208"/>
      <c r="H103" s="126"/>
      <c r="I103" s="126"/>
      <c r="J103" s="126"/>
      <c r="K103" s="126"/>
      <c r="L103" s="209"/>
      <c r="M103" s="209"/>
      <c r="N103" s="209"/>
      <c r="O103" s="126"/>
      <c r="P103" s="201"/>
      <c r="Q103" s="126"/>
      <c r="R103" s="167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</row>
    <row r="104">
      <c r="A104" s="126"/>
      <c r="B104" s="126"/>
      <c r="C104" s="126"/>
      <c r="D104" s="126"/>
      <c r="E104" s="207"/>
      <c r="F104" s="207"/>
      <c r="G104" s="208"/>
      <c r="H104" s="126"/>
      <c r="I104" s="126"/>
      <c r="J104" s="126"/>
      <c r="K104" s="126"/>
      <c r="L104" s="209"/>
      <c r="M104" s="209"/>
      <c r="N104" s="209"/>
      <c r="O104" s="126"/>
      <c r="P104" s="201"/>
      <c r="Q104" s="126"/>
      <c r="R104" s="167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</row>
    <row r="105">
      <c r="A105" s="126"/>
      <c r="B105" s="126"/>
      <c r="C105" s="126"/>
      <c r="D105" s="126"/>
      <c r="E105" s="207"/>
      <c r="F105" s="207"/>
      <c r="G105" s="208"/>
      <c r="H105" s="126"/>
      <c r="I105" s="126"/>
      <c r="J105" s="126"/>
      <c r="K105" s="126"/>
      <c r="L105" s="209"/>
      <c r="M105" s="209"/>
      <c r="N105" s="209"/>
      <c r="O105" s="126"/>
      <c r="P105" s="201"/>
      <c r="Q105" s="126"/>
      <c r="R105" s="167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</row>
    <row r="106">
      <c r="A106" s="126"/>
      <c r="B106" s="126"/>
      <c r="C106" s="126"/>
      <c r="D106" s="126"/>
      <c r="E106" s="207"/>
      <c r="F106" s="207"/>
      <c r="G106" s="208"/>
      <c r="H106" s="126"/>
      <c r="I106" s="126"/>
      <c r="J106" s="126"/>
      <c r="K106" s="126"/>
      <c r="L106" s="209"/>
      <c r="M106" s="209"/>
      <c r="N106" s="209"/>
      <c r="O106" s="126"/>
      <c r="P106" s="201"/>
      <c r="Q106" s="126"/>
      <c r="R106" s="167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</row>
    <row r="107">
      <c r="A107" s="126"/>
      <c r="B107" s="126"/>
      <c r="C107" s="126"/>
      <c r="D107" s="126"/>
      <c r="E107" s="207"/>
      <c r="F107" s="207"/>
      <c r="G107" s="208"/>
      <c r="H107" s="126"/>
      <c r="I107" s="126"/>
      <c r="J107" s="126"/>
      <c r="K107" s="126"/>
      <c r="L107" s="209"/>
      <c r="M107" s="209"/>
      <c r="N107" s="209"/>
      <c r="O107" s="126"/>
      <c r="P107" s="201"/>
      <c r="Q107" s="126"/>
      <c r="R107" s="167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</row>
    <row r="108">
      <c r="A108" s="126"/>
      <c r="B108" s="126"/>
      <c r="C108" s="126"/>
      <c r="D108" s="126"/>
      <c r="E108" s="207"/>
      <c r="F108" s="207"/>
      <c r="G108" s="208"/>
      <c r="H108" s="126"/>
      <c r="I108" s="126"/>
      <c r="J108" s="126"/>
      <c r="K108" s="126"/>
      <c r="L108" s="209"/>
      <c r="M108" s="209"/>
      <c r="N108" s="209"/>
      <c r="O108" s="126"/>
      <c r="P108" s="201"/>
      <c r="Q108" s="126"/>
      <c r="R108" s="167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</row>
    <row r="109">
      <c r="A109" s="126"/>
      <c r="B109" s="126"/>
      <c r="C109" s="126"/>
      <c r="D109" s="126"/>
      <c r="E109" s="207"/>
      <c r="F109" s="207"/>
      <c r="G109" s="208"/>
      <c r="H109" s="126"/>
      <c r="I109" s="126"/>
      <c r="J109" s="126"/>
      <c r="K109" s="126"/>
      <c r="L109" s="209"/>
      <c r="M109" s="209"/>
      <c r="N109" s="209"/>
      <c r="O109" s="126"/>
      <c r="P109" s="201"/>
      <c r="Q109" s="126"/>
      <c r="R109" s="167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</row>
    <row r="110">
      <c r="A110" s="126"/>
      <c r="B110" s="126"/>
      <c r="C110" s="126"/>
      <c r="D110" s="126"/>
      <c r="E110" s="207"/>
      <c r="F110" s="207"/>
      <c r="G110" s="208"/>
      <c r="H110" s="126"/>
      <c r="I110" s="126"/>
      <c r="J110" s="126"/>
      <c r="K110" s="126"/>
      <c r="L110" s="209"/>
      <c r="M110" s="209"/>
      <c r="N110" s="209"/>
      <c r="O110" s="126"/>
      <c r="P110" s="201"/>
      <c r="Q110" s="126"/>
      <c r="R110" s="167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</row>
    <row r="111">
      <c r="A111" s="126"/>
      <c r="B111" s="126"/>
      <c r="C111" s="126"/>
      <c r="D111" s="126"/>
      <c r="E111" s="207"/>
      <c r="F111" s="207"/>
      <c r="G111" s="208"/>
      <c r="H111" s="126"/>
      <c r="I111" s="126"/>
      <c r="J111" s="126"/>
      <c r="K111" s="126"/>
      <c r="L111" s="209"/>
      <c r="M111" s="209"/>
      <c r="N111" s="209"/>
      <c r="O111" s="126"/>
      <c r="P111" s="201"/>
      <c r="Q111" s="126"/>
      <c r="R111" s="167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</row>
    <row r="112">
      <c r="A112" s="126"/>
      <c r="B112" s="126"/>
      <c r="C112" s="126"/>
      <c r="D112" s="126"/>
      <c r="E112" s="207"/>
      <c r="F112" s="207"/>
      <c r="G112" s="208"/>
      <c r="H112" s="126"/>
      <c r="I112" s="126"/>
      <c r="J112" s="126"/>
      <c r="K112" s="126"/>
      <c r="L112" s="209"/>
      <c r="M112" s="209"/>
      <c r="N112" s="209"/>
      <c r="O112" s="126"/>
      <c r="P112" s="201"/>
      <c r="Q112" s="126"/>
      <c r="R112" s="167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</row>
    <row r="113">
      <c r="A113" s="126"/>
      <c r="B113" s="126"/>
      <c r="C113" s="126"/>
      <c r="D113" s="126"/>
      <c r="E113" s="207"/>
      <c r="F113" s="207"/>
      <c r="G113" s="208"/>
      <c r="H113" s="126"/>
      <c r="I113" s="126"/>
      <c r="J113" s="126"/>
      <c r="K113" s="126"/>
      <c r="L113" s="209"/>
      <c r="M113" s="209"/>
      <c r="N113" s="209"/>
      <c r="O113" s="126"/>
      <c r="P113" s="201"/>
      <c r="Q113" s="126"/>
      <c r="R113" s="167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</row>
    <row r="114">
      <c r="A114" s="126"/>
      <c r="B114" s="126"/>
      <c r="C114" s="126"/>
      <c r="D114" s="126"/>
      <c r="E114" s="207"/>
      <c r="F114" s="207"/>
      <c r="G114" s="208"/>
      <c r="H114" s="126"/>
      <c r="I114" s="126"/>
      <c r="J114" s="126"/>
      <c r="K114" s="126"/>
      <c r="L114" s="209"/>
      <c r="M114" s="209"/>
      <c r="N114" s="209"/>
      <c r="O114" s="126"/>
      <c r="P114" s="201"/>
      <c r="Q114" s="126"/>
      <c r="R114" s="167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</row>
    <row r="115">
      <c r="A115" s="126"/>
      <c r="B115" s="126"/>
      <c r="C115" s="126"/>
      <c r="D115" s="126"/>
      <c r="E115" s="207"/>
      <c r="F115" s="207"/>
      <c r="G115" s="208"/>
      <c r="H115" s="126"/>
      <c r="I115" s="126"/>
      <c r="J115" s="126"/>
      <c r="K115" s="126"/>
      <c r="L115" s="209"/>
      <c r="M115" s="209"/>
      <c r="N115" s="209"/>
      <c r="O115" s="126"/>
      <c r="P115" s="201"/>
      <c r="Q115" s="126"/>
      <c r="R115" s="167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</row>
    <row r="116">
      <c r="A116" s="126"/>
      <c r="B116" s="126"/>
      <c r="C116" s="126"/>
      <c r="D116" s="126"/>
      <c r="E116" s="207"/>
      <c r="F116" s="207"/>
      <c r="G116" s="208"/>
      <c r="H116" s="126"/>
      <c r="I116" s="126"/>
      <c r="J116" s="126"/>
      <c r="K116" s="126"/>
      <c r="L116" s="209"/>
      <c r="M116" s="209"/>
      <c r="N116" s="209"/>
      <c r="O116" s="126"/>
      <c r="P116" s="201"/>
      <c r="Q116" s="126"/>
      <c r="R116" s="167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</row>
    <row r="117">
      <c r="A117" s="126"/>
      <c r="B117" s="126"/>
      <c r="C117" s="126"/>
      <c r="D117" s="126"/>
      <c r="E117" s="207"/>
      <c r="F117" s="207"/>
      <c r="G117" s="208"/>
      <c r="H117" s="126"/>
      <c r="I117" s="126"/>
      <c r="J117" s="126"/>
      <c r="K117" s="126"/>
      <c r="L117" s="209"/>
      <c r="M117" s="209"/>
      <c r="N117" s="209"/>
      <c r="O117" s="126"/>
      <c r="P117" s="201"/>
      <c r="Q117" s="126"/>
      <c r="R117" s="167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</row>
    <row r="118">
      <c r="A118" s="126"/>
      <c r="B118" s="126"/>
      <c r="C118" s="126"/>
      <c r="D118" s="126"/>
      <c r="E118" s="207"/>
      <c r="F118" s="207"/>
      <c r="G118" s="208"/>
      <c r="H118" s="126"/>
      <c r="I118" s="126"/>
      <c r="J118" s="126"/>
      <c r="K118" s="126"/>
      <c r="L118" s="209"/>
      <c r="M118" s="209"/>
      <c r="N118" s="209"/>
      <c r="O118" s="126"/>
      <c r="P118" s="201"/>
      <c r="Q118" s="126"/>
      <c r="R118" s="167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</row>
    <row r="119">
      <c r="A119" s="126"/>
      <c r="B119" s="126"/>
      <c r="C119" s="126"/>
      <c r="D119" s="126"/>
      <c r="E119" s="207"/>
      <c r="F119" s="207"/>
      <c r="G119" s="208"/>
      <c r="H119" s="126"/>
      <c r="I119" s="126"/>
      <c r="J119" s="126"/>
      <c r="K119" s="126"/>
      <c r="L119" s="209"/>
      <c r="M119" s="209"/>
      <c r="N119" s="209"/>
      <c r="O119" s="126"/>
      <c r="P119" s="201"/>
      <c r="Q119" s="126"/>
      <c r="R119" s="167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</row>
    <row r="120">
      <c r="A120" s="126"/>
      <c r="B120" s="126"/>
      <c r="C120" s="126"/>
      <c r="D120" s="126"/>
      <c r="E120" s="207"/>
      <c r="F120" s="207"/>
      <c r="G120" s="208"/>
      <c r="H120" s="126"/>
      <c r="I120" s="126"/>
      <c r="J120" s="126"/>
      <c r="K120" s="126"/>
      <c r="L120" s="209"/>
      <c r="M120" s="209"/>
      <c r="N120" s="209"/>
      <c r="O120" s="126"/>
      <c r="P120" s="201"/>
      <c r="Q120" s="126"/>
      <c r="R120" s="167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</row>
    <row r="121">
      <c r="A121" s="126"/>
      <c r="B121" s="126"/>
      <c r="C121" s="126"/>
      <c r="D121" s="126"/>
      <c r="E121" s="207"/>
      <c r="F121" s="207"/>
      <c r="G121" s="208"/>
      <c r="H121" s="126"/>
      <c r="I121" s="126"/>
      <c r="J121" s="126"/>
      <c r="K121" s="126"/>
      <c r="L121" s="209"/>
      <c r="M121" s="209"/>
      <c r="N121" s="209"/>
      <c r="O121" s="126"/>
      <c r="P121" s="201"/>
      <c r="Q121" s="126"/>
      <c r="R121" s="167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</row>
    <row r="122">
      <c r="A122" s="126"/>
      <c r="B122" s="126"/>
      <c r="C122" s="126"/>
      <c r="D122" s="126"/>
      <c r="E122" s="207"/>
      <c r="F122" s="207"/>
      <c r="G122" s="208"/>
      <c r="H122" s="126"/>
      <c r="I122" s="126"/>
      <c r="J122" s="126"/>
      <c r="K122" s="126"/>
      <c r="L122" s="209"/>
      <c r="M122" s="209"/>
      <c r="N122" s="209"/>
      <c r="O122" s="126"/>
      <c r="P122" s="201"/>
      <c r="Q122" s="126"/>
      <c r="R122" s="167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</row>
    <row r="123">
      <c r="A123" s="126"/>
      <c r="B123" s="126"/>
      <c r="C123" s="126"/>
      <c r="D123" s="126"/>
      <c r="E123" s="207"/>
      <c r="F123" s="207"/>
      <c r="G123" s="208"/>
      <c r="H123" s="126"/>
      <c r="I123" s="126"/>
      <c r="J123" s="126"/>
      <c r="K123" s="126"/>
      <c r="L123" s="209"/>
      <c r="M123" s="209"/>
      <c r="N123" s="209"/>
      <c r="O123" s="126"/>
      <c r="P123" s="201"/>
      <c r="Q123" s="126"/>
      <c r="R123" s="167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</row>
    <row r="124">
      <c r="A124" s="126"/>
      <c r="B124" s="126"/>
      <c r="C124" s="126"/>
      <c r="D124" s="126"/>
      <c r="E124" s="207"/>
      <c r="F124" s="207"/>
      <c r="G124" s="208"/>
      <c r="H124" s="126"/>
      <c r="I124" s="126"/>
      <c r="J124" s="126"/>
      <c r="K124" s="126"/>
      <c r="L124" s="209"/>
      <c r="M124" s="209"/>
      <c r="N124" s="209"/>
      <c r="O124" s="126"/>
      <c r="P124" s="201"/>
      <c r="Q124" s="126"/>
      <c r="R124" s="167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</row>
    <row r="125">
      <c r="A125" s="126"/>
      <c r="B125" s="126"/>
      <c r="C125" s="126"/>
      <c r="D125" s="126"/>
      <c r="E125" s="207"/>
      <c r="F125" s="207"/>
      <c r="G125" s="208"/>
      <c r="H125" s="126"/>
      <c r="I125" s="126"/>
      <c r="J125" s="126"/>
      <c r="K125" s="126"/>
      <c r="L125" s="209"/>
      <c r="M125" s="209"/>
      <c r="N125" s="209"/>
      <c r="O125" s="126"/>
      <c r="P125" s="201"/>
      <c r="Q125" s="126"/>
      <c r="R125" s="167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</row>
    <row r="126">
      <c r="A126" s="126"/>
      <c r="B126" s="126"/>
      <c r="C126" s="126"/>
      <c r="D126" s="126"/>
      <c r="E126" s="207"/>
      <c r="F126" s="207"/>
      <c r="G126" s="208"/>
      <c r="H126" s="126"/>
      <c r="I126" s="126"/>
      <c r="J126" s="126"/>
      <c r="K126" s="126"/>
      <c r="L126" s="209"/>
      <c r="M126" s="209"/>
      <c r="N126" s="209"/>
      <c r="O126" s="126"/>
      <c r="P126" s="201"/>
      <c r="Q126" s="126"/>
      <c r="R126" s="167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</row>
    <row r="127">
      <c r="A127" s="126"/>
      <c r="B127" s="126"/>
      <c r="C127" s="126"/>
      <c r="D127" s="126"/>
      <c r="E127" s="207"/>
      <c r="F127" s="207"/>
      <c r="G127" s="208"/>
      <c r="H127" s="126"/>
      <c r="I127" s="126"/>
      <c r="J127" s="126"/>
      <c r="K127" s="126"/>
      <c r="L127" s="209"/>
      <c r="M127" s="209"/>
      <c r="N127" s="209"/>
      <c r="O127" s="126"/>
      <c r="P127" s="201"/>
      <c r="Q127" s="126"/>
      <c r="R127" s="167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</row>
    <row r="128">
      <c r="A128" s="126"/>
      <c r="B128" s="126"/>
      <c r="C128" s="126"/>
      <c r="D128" s="126"/>
      <c r="E128" s="207"/>
      <c r="F128" s="207"/>
      <c r="G128" s="208"/>
      <c r="H128" s="126"/>
      <c r="I128" s="126"/>
      <c r="J128" s="126"/>
      <c r="K128" s="126"/>
      <c r="L128" s="209"/>
      <c r="M128" s="209"/>
      <c r="N128" s="209"/>
      <c r="O128" s="126"/>
      <c r="P128" s="201"/>
      <c r="Q128" s="126"/>
      <c r="R128" s="167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</row>
    <row r="129">
      <c r="A129" s="126"/>
      <c r="B129" s="126"/>
      <c r="C129" s="126"/>
      <c r="D129" s="126"/>
      <c r="E129" s="207"/>
      <c r="F129" s="207"/>
      <c r="G129" s="208"/>
      <c r="H129" s="126"/>
      <c r="I129" s="126"/>
      <c r="J129" s="126"/>
      <c r="K129" s="126"/>
      <c r="L129" s="209"/>
      <c r="M129" s="209"/>
      <c r="N129" s="209"/>
      <c r="O129" s="126"/>
      <c r="P129" s="201"/>
      <c r="Q129" s="126"/>
      <c r="R129" s="167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</row>
    <row r="130">
      <c r="A130" s="126"/>
      <c r="B130" s="126"/>
      <c r="C130" s="126"/>
      <c r="D130" s="126"/>
      <c r="E130" s="207"/>
      <c r="F130" s="207"/>
      <c r="G130" s="208"/>
      <c r="H130" s="126"/>
      <c r="I130" s="126"/>
      <c r="J130" s="126"/>
      <c r="K130" s="126"/>
      <c r="L130" s="209"/>
      <c r="M130" s="209"/>
      <c r="N130" s="209"/>
      <c r="O130" s="126"/>
      <c r="P130" s="201"/>
      <c r="Q130" s="126"/>
      <c r="R130" s="167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</row>
    <row r="131">
      <c r="A131" s="126"/>
      <c r="B131" s="126"/>
      <c r="C131" s="126"/>
      <c r="D131" s="126"/>
      <c r="E131" s="207"/>
      <c r="F131" s="207"/>
      <c r="G131" s="208"/>
      <c r="H131" s="126"/>
      <c r="I131" s="126"/>
      <c r="J131" s="126"/>
      <c r="K131" s="126"/>
      <c r="L131" s="209"/>
      <c r="M131" s="209"/>
      <c r="N131" s="209"/>
      <c r="O131" s="126"/>
      <c r="P131" s="201"/>
      <c r="Q131" s="126"/>
      <c r="R131" s="167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</row>
    <row r="132">
      <c r="A132" s="126"/>
      <c r="B132" s="126"/>
      <c r="C132" s="126"/>
      <c r="D132" s="126"/>
      <c r="E132" s="207"/>
      <c r="F132" s="207"/>
      <c r="G132" s="208"/>
      <c r="H132" s="126"/>
      <c r="I132" s="126"/>
      <c r="J132" s="126"/>
      <c r="K132" s="126"/>
      <c r="L132" s="209"/>
      <c r="M132" s="209"/>
      <c r="N132" s="209"/>
      <c r="O132" s="126"/>
      <c r="P132" s="201"/>
      <c r="Q132" s="126"/>
      <c r="R132" s="167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</row>
    <row r="133">
      <c r="A133" s="126"/>
      <c r="B133" s="126"/>
      <c r="C133" s="126"/>
      <c r="D133" s="126"/>
      <c r="E133" s="207"/>
      <c r="F133" s="207"/>
      <c r="G133" s="208"/>
      <c r="H133" s="126"/>
      <c r="I133" s="126"/>
      <c r="J133" s="126"/>
      <c r="K133" s="126"/>
      <c r="L133" s="209"/>
      <c r="M133" s="209"/>
      <c r="N133" s="209"/>
      <c r="O133" s="126"/>
      <c r="P133" s="201"/>
      <c r="Q133" s="126"/>
      <c r="R133" s="167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</row>
    <row r="134">
      <c r="A134" s="126"/>
      <c r="B134" s="126"/>
      <c r="C134" s="126"/>
      <c r="D134" s="126"/>
      <c r="E134" s="207"/>
      <c r="F134" s="207"/>
      <c r="G134" s="208"/>
      <c r="H134" s="126"/>
      <c r="I134" s="126"/>
      <c r="J134" s="126"/>
      <c r="K134" s="126"/>
      <c r="L134" s="209"/>
      <c r="M134" s="209"/>
      <c r="N134" s="209"/>
      <c r="O134" s="126"/>
      <c r="P134" s="201"/>
      <c r="Q134" s="126"/>
      <c r="R134" s="167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</row>
    <row r="135">
      <c r="A135" s="126"/>
      <c r="B135" s="126"/>
      <c r="C135" s="126"/>
      <c r="D135" s="126"/>
      <c r="E135" s="207"/>
      <c r="F135" s="207"/>
      <c r="G135" s="208"/>
      <c r="H135" s="126"/>
      <c r="I135" s="126"/>
      <c r="J135" s="126"/>
      <c r="K135" s="126"/>
      <c r="L135" s="209"/>
      <c r="M135" s="209"/>
      <c r="N135" s="209"/>
      <c r="O135" s="126"/>
      <c r="P135" s="201"/>
      <c r="Q135" s="126"/>
      <c r="R135" s="167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</row>
    <row r="136">
      <c r="A136" s="126"/>
      <c r="B136" s="126"/>
      <c r="C136" s="126"/>
      <c r="D136" s="126"/>
      <c r="E136" s="207"/>
      <c r="F136" s="207"/>
      <c r="G136" s="208"/>
      <c r="H136" s="126"/>
      <c r="I136" s="126"/>
      <c r="J136" s="126"/>
      <c r="K136" s="126"/>
      <c r="L136" s="209"/>
      <c r="M136" s="209"/>
      <c r="N136" s="209"/>
      <c r="O136" s="126"/>
      <c r="P136" s="201"/>
      <c r="Q136" s="126"/>
      <c r="R136" s="167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</row>
    <row r="137">
      <c r="A137" s="126"/>
      <c r="B137" s="126"/>
      <c r="C137" s="126"/>
      <c r="D137" s="126"/>
      <c r="E137" s="207"/>
      <c r="F137" s="207"/>
      <c r="G137" s="208"/>
      <c r="H137" s="126"/>
      <c r="I137" s="126"/>
      <c r="J137" s="126"/>
      <c r="K137" s="126"/>
      <c r="L137" s="209"/>
      <c r="M137" s="209"/>
      <c r="N137" s="209"/>
      <c r="O137" s="126"/>
      <c r="P137" s="201"/>
      <c r="Q137" s="126"/>
      <c r="R137" s="167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</row>
    <row r="138">
      <c r="A138" s="126"/>
      <c r="B138" s="126"/>
      <c r="C138" s="126"/>
      <c r="D138" s="126"/>
      <c r="E138" s="207"/>
      <c r="F138" s="207"/>
      <c r="G138" s="208"/>
      <c r="H138" s="126"/>
      <c r="I138" s="126"/>
      <c r="J138" s="126"/>
      <c r="K138" s="126"/>
      <c r="L138" s="209"/>
      <c r="M138" s="209"/>
      <c r="N138" s="209"/>
      <c r="O138" s="126"/>
      <c r="P138" s="201"/>
      <c r="Q138" s="126"/>
      <c r="R138" s="167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</row>
    <row r="139">
      <c r="A139" s="126"/>
      <c r="B139" s="126"/>
      <c r="C139" s="126"/>
      <c r="D139" s="126"/>
      <c r="E139" s="207"/>
      <c r="F139" s="207"/>
      <c r="G139" s="208"/>
      <c r="H139" s="126"/>
      <c r="I139" s="126"/>
      <c r="J139" s="126"/>
      <c r="K139" s="126"/>
      <c r="L139" s="209"/>
      <c r="M139" s="209"/>
      <c r="N139" s="209"/>
      <c r="O139" s="126"/>
      <c r="P139" s="201"/>
      <c r="Q139" s="126"/>
      <c r="R139" s="167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</row>
    <row r="140">
      <c r="A140" s="126"/>
      <c r="B140" s="126"/>
      <c r="C140" s="126"/>
      <c r="D140" s="126"/>
      <c r="E140" s="207"/>
      <c r="F140" s="207"/>
      <c r="G140" s="208"/>
      <c r="H140" s="126"/>
      <c r="I140" s="126"/>
      <c r="J140" s="126"/>
      <c r="K140" s="126"/>
      <c r="L140" s="209"/>
      <c r="M140" s="209"/>
      <c r="N140" s="209"/>
      <c r="O140" s="126"/>
      <c r="P140" s="201"/>
      <c r="Q140" s="126"/>
      <c r="R140" s="167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</row>
    <row r="141">
      <c r="A141" s="126"/>
      <c r="B141" s="126"/>
      <c r="C141" s="126"/>
      <c r="D141" s="126"/>
      <c r="E141" s="207"/>
      <c r="F141" s="207"/>
      <c r="G141" s="208"/>
      <c r="H141" s="126"/>
      <c r="I141" s="126"/>
      <c r="J141" s="126"/>
      <c r="K141" s="126"/>
      <c r="L141" s="209"/>
      <c r="M141" s="209"/>
      <c r="N141" s="209"/>
      <c r="O141" s="126"/>
      <c r="P141" s="201"/>
      <c r="Q141" s="126"/>
      <c r="R141" s="167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</row>
    <row r="142">
      <c r="A142" s="126"/>
      <c r="B142" s="126"/>
      <c r="C142" s="126"/>
      <c r="D142" s="126"/>
      <c r="E142" s="207"/>
      <c r="F142" s="207"/>
      <c r="G142" s="208"/>
      <c r="H142" s="126"/>
      <c r="I142" s="126"/>
      <c r="J142" s="126"/>
      <c r="K142" s="126"/>
      <c r="L142" s="209"/>
      <c r="M142" s="209"/>
      <c r="N142" s="209"/>
      <c r="O142" s="126"/>
      <c r="P142" s="201"/>
      <c r="Q142" s="126"/>
      <c r="R142" s="167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</row>
    <row r="143">
      <c r="A143" s="126"/>
      <c r="B143" s="126"/>
      <c r="C143" s="126"/>
      <c r="D143" s="126"/>
      <c r="E143" s="207"/>
      <c r="F143" s="207"/>
      <c r="G143" s="208"/>
      <c r="H143" s="126"/>
      <c r="I143" s="126"/>
      <c r="J143" s="126"/>
      <c r="K143" s="126"/>
      <c r="L143" s="209"/>
      <c r="M143" s="209"/>
      <c r="N143" s="209"/>
      <c r="O143" s="126"/>
      <c r="P143" s="201"/>
      <c r="Q143" s="126"/>
      <c r="R143" s="167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</row>
    <row r="144">
      <c r="A144" s="126"/>
      <c r="B144" s="126"/>
      <c r="C144" s="126"/>
      <c r="D144" s="126"/>
      <c r="E144" s="207"/>
      <c r="F144" s="207"/>
      <c r="G144" s="208"/>
      <c r="H144" s="126"/>
      <c r="I144" s="126"/>
      <c r="J144" s="126"/>
      <c r="K144" s="126"/>
      <c r="L144" s="209"/>
      <c r="M144" s="209"/>
      <c r="N144" s="209"/>
      <c r="O144" s="126"/>
      <c r="P144" s="201"/>
      <c r="Q144" s="126"/>
      <c r="R144" s="167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</row>
    <row r="145">
      <c r="A145" s="126"/>
      <c r="B145" s="126"/>
      <c r="C145" s="126"/>
      <c r="D145" s="126"/>
      <c r="E145" s="207"/>
      <c r="F145" s="207"/>
      <c r="G145" s="208"/>
      <c r="H145" s="126"/>
      <c r="I145" s="126"/>
      <c r="J145" s="126"/>
      <c r="K145" s="126"/>
      <c r="L145" s="209"/>
      <c r="M145" s="209"/>
      <c r="N145" s="209"/>
      <c r="O145" s="126"/>
      <c r="P145" s="201"/>
      <c r="Q145" s="126"/>
      <c r="R145" s="167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</row>
    <row r="146">
      <c r="A146" s="126"/>
      <c r="B146" s="126"/>
      <c r="C146" s="126"/>
      <c r="D146" s="126"/>
      <c r="E146" s="207"/>
      <c r="F146" s="207"/>
      <c r="G146" s="208"/>
      <c r="H146" s="126"/>
      <c r="I146" s="126"/>
      <c r="J146" s="126"/>
      <c r="K146" s="126"/>
      <c r="L146" s="209"/>
      <c r="M146" s="209"/>
      <c r="N146" s="209"/>
      <c r="O146" s="126"/>
      <c r="P146" s="201"/>
      <c r="Q146" s="126"/>
      <c r="R146" s="167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</row>
    <row r="147">
      <c r="A147" s="126"/>
      <c r="B147" s="126"/>
      <c r="C147" s="126"/>
      <c r="D147" s="126"/>
      <c r="E147" s="207"/>
      <c r="F147" s="207"/>
      <c r="G147" s="208"/>
      <c r="H147" s="126"/>
      <c r="I147" s="126"/>
      <c r="J147" s="126"/>
      <c r="K147" s="126"/>
      <c r="L147" s="209"/>
      <c r="M147" s="209"/>
      <c r="N147" s="209"/>
      <c r="O147" s="126"/>
      <c r="P147" s="201"/>
      <c r="Q147" s="126"/>
      <c r="R147" s="167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</row>
    <row r="148">
      <c r="A148" s="126"/>
      <c r="B148" s="126"/>
      <c r="C148" s="126"/>
      <c r="D148" s="126"/>
      <c r="E148" s="207"/>
      <c r="F148" s="207"/>
      <c r="G148" s="208"/>
      <c r="H148" s="126"/>
      <c r="I148" s="126"/>
      <c r="J148" s="126"/>
      <c r="K148" s="126"/>
      <c r="L148" s="209"/>
      <c r="M148" s="209"/>
      <c r="N148" s="209"/>
      <c r="O148" s="126"/>
      <c r="P148" s="201"/>
      <c r="Q148" s="126"/>
      <c r="R148" s="167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</row>
    <row r="149">
      <c r="A149" s="126"/>
      <c r="B149" s="126"/>
      <c r="C149" s="126"/>
      <c r="D149" s="126"/>
      <c r="E149" s="207"/>
      <c r="F149" s="207"/>
      <c r="G149" s="208"/>
      <c r="H149" s="126"/>
      <c r="I149" s="126"/>
      <c r="J149" s="126"/>
      <c r="K149" s="126"/>
      <c r="L149" s="209"/>
      <c r="M149" s="209"/>
      <c r="N149" s="209"/>
      <c r="O149" s="126"/>
      <c r="P149" s="201"/>
      <c r="Q149" s="126"/>
      <c r="R149" s="167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</row>
    <row r="150">
      <c r="A150" s="126"/>
      <c r="B150" s="126"/>
      <c r="C150" s="126"/>
      <c r="D150" s="126"/>
      <c r="E150" s="207"/>
      <c r="F150" s="207"/>
      <c r="G150" s="208"/>
      <c r="H150" s="126"/>
      <c r="I150" s="126"/>
      <c r="J150" s="126"/>
      <c r="K150" s="126"/>
      <c r="L150" s="209"/>
      <c r="M150" s="209"/>
      <c r="N150" s="209"/>
      <c r="O150" s="126"/>
      <c r="P150" s="201"/>
      <c r="Q150" s="126"/>
      <c r="R150" s="167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</row>
    <row r="151">
      <c r="A151" s="126"/>
      <c r="B151" s="126"/>
      <c r="C151" s="126"/>
      <c r="D151" s="126"/>
      <c r="E151" s="207"/>
      <c r="F151" s="207"/>
      <c r="G151" s="208"/>
      <c r="H151" s="126"/>
      <c r="I151" s="126"/>
      <c r="J151" s="126"/>
      <c r="K151" s="126"/>
      <c r="L151" s="209"/>
      <c r="M151" s="209"/>
      <c r="N151" s="209"/>
      <c r="O151" s="126"/>
      <c r="P151" s="201"/>
      <c r="Q151" s="126"/>
      <c r="R151" s="167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</row>
    <row r="152">
      <c r="A152" s="126"/>
      <c r="B152" s="126"/>
      <c r="C152" s="126"/>
      <c r="D152" s="126"/>
      <c r="E152" s="207"/>
      <c r="F152" s="207"/>
      <c r="G152" s="208"/>
      <c r="H152" s="126"/>
      <c r="I152" s="126"/>
      <c r="J152" s="126"/>
      <c r="K152" s="126"/>
      <c r="L152" s="209"/>
      <c r="M152" s="209"/>
      <c r="N152" s="209"/>
      <c r="O152" s="126"/>
      <c r="P152" s="201"/>
      <c r="Q152" s="126"/>
      <c r="R152" s="167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</row>
    <row r="153">
      <c r="A153" s="126"/>
      <c r="B153" s="126"/>
      <c r="C153" s="126"/>
      <c r="D153" s="126"/>
      <c r="E153" s="207"/>
      <c r="F153" s="207"/>
      <c r="G153" s="208"/>
      <c r="H153" s="126"/>
      <c r="I153" s="126"/>
      <c r="J153" s="126"/>
      <c r="K153" s="126"/>
      <c r="L153" s="209"/>
      <c r="M153" s="209"/>
      <c r="N153" s="209"/>
      <c r="O153" s="126"/>
      <c r="P153" s="201"/>
      <c r="Q153" s="126"/>
      <c r="R153" s="167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</row>
    <row r="154">
      <c r="A154" s="126"/>
      <c r="B154" s="126"/>
      <c r="C154" s="126"/>
      <c r="D154" s="126"/>
      <c r="E154" s="207"/>
      <c r="F154" s="207"/>
      <c r="G154" s="208"/>
      <c r="H154" s="126"/>
      <c r="I154" s="126"/>
      <c r="J154" s="126"/>
      <c r="K154" s="126"/>
      <c r="L154" s="209"/>
      <c r="M154" s="209"/>
      <c r="N154" s="209"/>
      <c r="O154" s="126"/>
      <c r="P154" s="201"/>
      <c r="Q154" s="126"/>
      <c r="R154" s="167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</row>
    <row r="155">
      <c r="A155" s="126"/>
      <c r="B155" s="126"/>
      <c r="C155" s="126"/>
      <c r="D155" s="126"/>
      <c r="E155" s="207"/>
      <c r="F155" s="207"/>
      <c r="G155" s="208"/>
      <c r="H155" s="126"/>
      <c r="I155" s="126"/>
      <c r="J155" s="126"/>
      <c r="K155" s="126"/>
      <c r="L155" s="209"/>
      <c r="M155" s="209"/>
      <c r="N155" s="209"/>
      <c r="O155" s="126"/>
      <c r="P155" s="201"/>
      <c r="Q155" s="126"/>
      <c r="R155" s="167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</row>
    <row r="156">
      <c r="A156" s="126"/>
      <c r="B156" s="126"/>
      <c r="C156" s="126"/>
      <c r="D156" s="126"/>
      <c r="E156" s="207"/>
      <c r="F156" s="207"/>
      <c r="G156" s="208"/>
      <c r="H156" s="126"/>
      <c r="I156" s="126"/>
      <c r="J156" s="126"/>
      <c r="K156" s="126"/>
      <c r="L156" s="209"/>
      <c r="M156" s="209"/>
      <c r="N156" s="209"/>
      <c r="O156" s="126"/>
      <c r="P156" s="201"/>
      <c r="Q156" s="126"/>
      <c r="R156" s="167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</row>
    <row r="157">
      <c r="A157" s="126"/>
      <c r="B157" s="126"/>
      <c r="C157" s="126"/>
      <c r="D157" s="126"/>
      <c r="E157" s="207"/>
      <c r="F157" s="207"/>
      <c r="G157" s="208"/>
      <c r="H157" s="126"/>
      <c r="I157" s="126"/>
      <c r="J157" s="126"/>
      <c r="K157" s="126"/>
      <c r="L157" s="209"/>
      <c r="M157" s="209"/>
      <c r="N157" s="209"/>
      <c r="O157" s="126"/>
      <c r="P157" s="201"/>
      <c r="Q157" s="126"/>
      <c r="R157" s="167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</row>
    <row r="158">
      <c r="A158" s="126"/>
      <c r="B158" s="126"/>
      <c r="C158" s="126"/>
      <c r="D158" s="126"/>
      <c r="E158" s="207"/>
      <c r="F158" s="207"/>
      <c r="G158" s="208"/>
      <c r="H158" s="126"/>
      <c r="I158" s="126"/>
      <c r="J158" s="126"/>
      <c r="K158" s="126"/>
      <c r="L158" s="209"/>
      <c r="M158" s="209"/>
      <c r="N158" s="209"/>
      <c r="O158" s="126"/>
      <c r="P158" s="201"/>
      <c r="Q158" s="126"/>
      <c r="R158" s="167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</row>
    <row r="159">
      <c r="A159" s="126"/>
      <c r="B159" s="126"/>
      <c r="C159" s="126"/>
      <c r="D159" s="126"/>
      <c r="E159" s="207"/>
      <c r="F159" s="207"/>
      <c r="G159" s="208"/>
      <c r="H159" s="126"/>
      <c r="I159" s="126"/>
      <c r="J159" s="126"/>
      <c r="K159" s="126"/>
      <c r="L159" s="209"/>
      <c r="M159" s="209"/>
      <c r="N159" s="209"/>
      <c r="O159" s="126"/>
      <c r="P159" s="201"/>
      <c r="Q159" s="126"/>
      <c r="R159" s="167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</row>
    <row r="160">
      <c r="A160" s="126"/>
      <c r="B160" s="126"/>
      <c r="C160" s="126"/>
      <c r="D160" s="126"/>
      <c r="E160" s="207"/>
      <c r="F160" s="207"/>
      <c r="G160" s="208"/>
      <c r="H160" s="126"/>
      <c r="I160" s="126"/>
      <c r="J160" s="126"/>
      <c r="K160" s="126"/>
      <c r="L160" s="209"/>
      <c r="M160" s="209"/>
      <c r="N160" s="209"/>
      <c r="O160" s="126"/>
      <c r="P160" s="201"/>
      <c r="Q160" s="126"/>
      <c r="R160" s="167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</row>
    <row r="161">
      <c r="A161" s="126"/>
      <c r="B161" s="126"/>
      <c r="C161" s="126"/>
      <c r="D161" s="126"/>
      <c r="E161" s="207"/>
      <c r="F161" s="207"/>
      <c r="G161" s="208"/>
      <c r="H161" s="126"/>
      <c r="I161" s="126"/>
      <c r="J161" s="126"/>
      <c r="K161" s="126"/>
      <c r="L161" s="209"/>
      <c r="M161" s="209"/>
      <c r="N161" s="209"/>
      <c r="O161" s="126"/>
      <c r="P161" s="201"/>
      <c r="Q161" s="126"/>
      <c r="R161" s="167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</row>
    <row r="162">
      <c r="A162" s="126"/>
      <c r="B162" s="126"/>
      <c r="C162" s="126"/>
      <c r="D162" s="126"/>
      <c r="E162" s="207"/>
      <c r="F162" s="207"/>
      <c r="G162" s="208"/>
      <c r="H162" s="126"/>
      <c r="I162" s="126"/>
      <c r="J162" s="126"/>
      <c r="K162" s="126"/>
      <c r="L162" s="209"/>
      <c r="M162" s="209"/>
      <c r="N162" s="209"/>
      <c r="O162" s="126"/>
      <c r="P162" s="201"/>
      <c r="Q162" s="126"/>
      <c r="R162" s="167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</row>
    <row r="163">
      <c r="A163" s="126"/>
      <c r="B163" s="126"/>
      <c r="C163" s="126"/>
      <c r="D163" s="126"/>
      <c r="E163" s="207"/>
      <c r="F163" s="207"/>
      <c r="G163" s="208"/>
      <c r="H163" s="126"/>
      <c r="I163" s="126"/>
      <c r="J163" s="126"/>
      <c r="K163" s="126"/>
      <c r="L163" s="209"/>
      <c r="M163" s="209"/>
      <c r="N163" s="209"/>
      <c r="O163" s="126"/>
      <c r="P163" s="201"/>
      <c r="Q163" s="126"/>
      <c r="R163" s="167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</row>
    <row r="164">
      <c r="A164" s="126"/>
      <c r="B164" s="126"/>
      <c r="C164" s="126"/>
      <c r="D164" s="126"/>
      <c r="E164" s="207"/>
      <c r="F164" s="207"/>
      <c r="G164" s="208"/>
      <c r="H164" s="126"/>
      <c r="I164" s="126"/>
      <c r="J164" s="126"/>
      <c r="K164" s="126"/>
      <c r="L164" s="209"/>
      <c r="M164" s="209"/>
      <c r="N164" s="209"/>
      <c r="O164" s="126"/>
      <c r="P164" s="201"/>
      <c r="Q164" s="126"/>
      <c r="R164" s="167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</row>
    <row r="165">
      <c r="A165" s="126"/>
      <c r="B165" s="126"/>
      <c r="C165" s="126"/>
      <c r="D165" s="126"/>
      <c r="E165" s="207"/>
      <c r="F165" s="207"/>
      <c r="G165" s="208"/>
      <c r="H165" s="126"/>
      <c r="I165" s="126"/>
      <c r="J165" s="126"/>
      <c r="K165" s="126"/>
      <c r="L165" s="209"/>
      <c r="M165" s="209"/>
      <c r="N165" s="209"/>
      <c r="O165" s="126"/>
      <c r="P165" s="201"/>
      <c r="Q165" s="126"/>
      <c r="R165" s="167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</row>
    <row r="166">
      <c r="A166" s="126"/>
      <c r="B166" s="126"/>
      <c r="C166" s="126"/>
      <c r="D166" s="126"/>
      <c r="E166" s="207"/>
      <c r="F166" s="207"/>
      <c r="G166" s="208"/>
      <c r="H166" s="126"/>
      <c r="I166" s="126"/>
      <c r="J166" s="126"/>
      <c r="K166" s="126"/>
      <c r="L166" s="209"/>
      <c r="M166" s="209"/>
      <c r="N166" s="209"/>
      <c r="O166" s="126"/>
      <c r="P166" s="201"/>
      <c r="Q166" s="126"/>
      <c r="R166" s="167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</row>
    <row r="167">
      <c r="A167" s="126"/>
      <c r="B167" s="126"/>
      <c r="C167" s="126"/>
      <c r="D167" s="126"/>
      <c r="E167" s="207"/>
      <c r="F167" s="207"/>
      <c r="G167" s="208"/>
      <c r="H167" s="126"/>
      <c r="I167" s="126"/>
      <c r="J167" s="126"/>
      <c r="K167" s="126"/>
      <c r="L167" s="209"/>
      <c r="M167" s="209"/>
      <c r="N167" s="209"/>
      <c r="O167" s="126"/>
      <c r="P167" s="201"/>
      <c r="Q167" s="126"/>
      <c r="R167" s="167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</row>
    <row r="168">
      <c r="A168" s="126"/>
      <c r="B168" s="126"/>
      <c r="C168" s="126"/>
      <c r="D168" s="126"/>
      <c r="E168" s="207"/>
      <c r="F168" s="207"/>
      <c r="G168" s="208"/>
      <c r="H168" s="126"/>
      <c r="I168" s="126"/>
      <c r="J168" s="126"/>
      <c r="K168" s="126"/>
      <c r="L168" s="209"/>
      <c r="M168" s="209"/>
      <c r="N168" s="209"/>
      <c r="O168" s="126"/>
      <c r="P168" s="201"/>
      <c r="Q168" s="126"/>
      <c r="R168" s="167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</row>
    <row r="169">
      <c r="A169" s="126"/>
      <c r="B169" s="126"/>
      <c r="C169" s="126"/>
      <c r="D169" s="126"/>
      <c r="E169" s="207"/>
      <c r="F169" s="207"/>
      <c r="G169" s="208"/>
      <c r="H169" s="126"/>
      <c r="I169" s="126"/>
      <c r="J169" s="126"/>
      <c r="K169" s="126"/>
      <c r="L169" s="209"/>
      <c r="M169" s="209"/>
      <c r="N169" s="209"/>
      <c r="O169" s="126"/>
      <c r="P169" s="201"/>
      <c r="Q169" s="126"/>
      <c r="R169" s="167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</row>
    <row r="170">
      <c r="A170" s="126"/>
      <c r="B170" s="126"/>
      <c r="C170" s="126"/>
      <c r="D170" s="126"/>
      <c r="E170" s="207"/>
      <c r="F170" s="207"/>
      <c r="G170" s="208"/>
      <c r="H170" s="126"/>
      <c r="I170" s="126"/>
      <c r="J170" s="126"/>
      <c r="K170" s="126"/>
      <c r="L170" s="209"/>
      <c r="M170" s="209"/>
      <c r="N170" s="209"/>
      <c r="O170" s="126"/>
      <c r="P170" s="201"/>
      <c r="Q170" s="126"/>
      <c r="R170" s="167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</row>
    <row r="171">
      <c r="A171" s="126"/>
      <c r="B171" s="126"/>
      <c r="C171" s="126"/>
      <c r="D171" s="126"/>
      <c r="E171" s="207"/>
      <c r="F171" s="207"/>
      <c r="G171" s="208"/>
      <c r="H171" s="126"/>
      <c r="I171" s="126"/>
      <c r="J171" s="126"/>
      <c r="K171" s="126"/>
      <c r="L171" s="209"/>
      <c r="M171" s="209"/>
      <c r="N171" s="209"/>
      <c r="O171" s="126"/>
      <c r="P171" s="201"/>
      <c r="Q171" s="126"/>
      <c r="R171" s="167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</row>
    <row r="172">
      <c r="A172" s="126"/>
      <c r="B172" s="126"/>
      <c r="C172" s="126"/>
      <c r="D172" s="126"/>
      <c r="E172" s="207"/>
      <c r="F172" s="207"/>
      <c r="G172" s="208"/>
      <c r="H172" s="126"/>
      <c r="I172" s="126"/>
      <c r="J172" s="126"/>
      <c r="K172" s="126"/>
      <c r="L172" s="209"/>
      <c r="M172" s="209"/>
      <c r="N172" s="209"/>
      <c r="O172" s="126"/>
      <c r="P172" s="201"/>
      <c r="Q172" s="126"/>
      <c r="R172" s="167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</row>
    <row r="173">
      <c r="A173" s="126"/>
      <c r="B173" s="126"/>
      <c r="C173" s="126"/>
      <c r="D173" s="126"/>
      <c r="E173" s="207"/>
      <c r="F173" s="207"/>
      <c r="G173" s="208"/>
      <c r="H173" s="126"/>
      <c r="I173" s="126"/>
      <c r="J173" s="126"/>
      <c r="K173" s="126"/>
      <c r="L173" s="209"/>
      <c r="M173" s="209"/>
      <c r="N173" s="209"/>
      <c r="O173" s="126"/>
      <c r="P173" s="201"/>
      <c r="Q173" s="126"/>
      <c r="R173" s="167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</row>
    <row r="174">
      <c r="A174" s="126"/>
      <c r="B174" s="126"/>
      <c r="C174" s="126"/>
      <c r="D174" s="126"/>
      <c r="E174" s="207"/>
      <c r="F174" s="207"/>
      <c r="G174" s="208"/>
      <c r="H174" s="126"/>
      <c r="I174" s="126"/>
      <c r="J174" s="126"/>
      <c r="K174" s="126"/>
      <c r="L174" s="209"/>
      <c r="M174" s="209"/>
      <c r="N174" s="209"/>
      <c r="O174" s="126"/>
      <c r="P174" s="201"/>
      <c r="Q174" s="126"/>
      <c r="R174" s="167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</row>
    <row r="175">
      <c r="A175" s="126"/>
      <c r="B175" s="126"/>
      <c r="C175" s="126"/>
      <c r="D175" s="126"/>
      <c r="E175" s="207"/>
      <c r="F175" s="207"/>
      <c r="G175" s="208"/>
      <c r="H175" s="126"/>
      <c r="I175" s="126"/>
      <c r="J175" s="126"/>
      <c r="K175" s="126"/>
      <c r="L175" s="209"/>
      <c r="M175" s="209"/>
      <c r="N175" s="209"/>
      <c r="O175" s="126"/>
      <c r="P175" s="201"/>
      <c r="Q175" s="126"/>
      <c r="R175" s="167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</row>
    <row r="176">
      <c r="A176" s="126"/>
      <c r="B176" s="126"/>
      <c r="C176" s="126"/>
      <c r="D176" s="126"/>
      <c r="E176" s="207"/>
      <c r="F176" s="207"/>
      <c r="G176" s="208"/>
      <c r="H176" s="126"/>
      <c r="I176" s="126"/>
      <c r="J176" s="126"/>
      <c r="K176" s="126"/>
      <c r="L176" s="209"/>
      <c r="M176" s="209"/>
      <c r="N176" s="209"/>
      <c r="O176" s="126"/>
      <c r="P176" s="201"/>
      <c r="Q176" s="126"/>
      <c r="R176" s="167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</row>
    <row r="177">
      <c r="A177" s="126"/>
      <c r="B177" s="126"/>
      <c r="C177" s="126"/>
      <c r="D177" s="126"/>
      <c r="E177" s="207"/>
      <c r="F177" s="207"/>
      <c r="G177" s="208"/>
      <c r="H177" s="126"/>
      <c r="I177" s="126"/>
      <c r="J177" s="126"/>
      <c r="K177" s="126"/>
      <c r="L177" s="209"/>
      <c r="M177" s="209"/>
      <c r="N177" s="209"/>
      <c r="O177" s="126"/>
      <c r="P177" s="201"/>
      <c r="Q177" s="126"/>
      <c r="R177" s="167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</row>
    <row r="178">
      <c r="A178" s="126"/>
      <c r="B178" s="126"/>
      <c r="C178" s="126"/>
      <c r="D178" s="126"/>
      <c r="E178" s="207"/>
      <c r="F178" s="207"/>
      <c r="G178" s="208"/>
      <c r="H178" s="126"/>
      <c r="I178" s="126"/>
      <c r="J178" s="126"/>
      <c r="K178" s="126"/>
      <c r="L178" s="209"/>
      <c r="M178" s="209"/>
      <c r="N178" s="209"/>
      <c r="O178" s="126"/>
      <c r="P178" s="201"/>
      <c r="Q178" s="126"/>
      <c r="R178" s="167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</row>
    <row r="179">
      <c r="A179" s="126"/>
      <c r="B179" s="126"/>
      <c r="C179" s="126"/>
      <c r="D179" s="126"/>
      <c r="E179" s="207"/>
      <c r="F179" s="207"/>
      <c r="G179" s="208"/>
      <c r="H179" s="126"/>
      <c r="I179" s="126"/>
      <c r="J179" s="126"/>
      <c r="K179" s="126"/>
      <c r="L179" s="209"/>
      <c r="M179" s="209"/>
      <c r="N179" s="209"/>
      <c r="O179" s="126"/>
      <c r="P179" s="201"/>
      <c r="Q179" s="126"/>
      <c r="R179" s="167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</row>
    <row r="180">
      <c r="A180" s="126"/>
      <c r="B180" s="126"/>
      <c r="C180" s="126"/>
      <c r="D180" s="126"/>
      <c r="E180" s="207"/>
      <c r="F180" s="207"/>
      <c r="G180" s="208"/>
      <c r="H180" s="126"/>
      <c r="I180" s="126"/>
      <c r="J180" s="126"/>
      <c r="K180" s="126"/>
      <c r="L180" s="209"/>
      <c r="M180" s="209"/>
      <c r="N180" s="209"/>
      <c r="O180" s="126"/>
      <c r="P180" s="201"/>
      <c r="Q180" s="126"/>
      <c r="R180" s="167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</row>
    <row r="181">
      <c r="A181" s="126"/>
      <c r="B181" s="126"/>
      <c r="C181" s="126"/>
      <c r="D181" s="126"/>
      <c r="E181" s="207"/>
      <c r="F181" s="207"/>
      <c r="G181" s="208"/>
      <c r="H181" s="126"/>
      <c r="I181" s="126"/>
      <c r="J181" s="126"/>
      <c r="K181" s="126"/>
      <c r="L181" s="209"/>
      <c r="M181" s="209"/>
      <c r="N181" s="209"/>
      <c r="O181" s="126"/>
      <c r="P181" s="201"/>
      <c r="Q181" s="126"/>
      <c r="R181" s="167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</row>
    <row r="182">
      <c r="A182" s="126"/>
      <c r="B182" s="126"/>
      <c r="C182" s="126"/>
      <c r="D182" s="126"/>
      <c r="E182" s="207"/>
      <c r="F182" s="207"/>
      <c r="G182" s="208"/>
      <c r="H182" s="126"/>
      <c r="I182" s="126"/>
      <c r="J182" s="126"/>
      <c r="K182" s="126"/>
      <c r="L182" s="209"/>
      <c r="M182" s="209"/>
      <c r="N182" s="209"/>
      <c r="O182" s="126"/>
      <c r="P182" s="201"/>
      <c r="Q182" s="126"/>
      <c r="R182" s="167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</row>
    <row r="183">
      <c r="A183" s="126"/>
      <c r="B183" s="126"/>
      <c r="C183" s="126"/>
      <c r="D183" s="126"/>
      <c r="E183" s="207"/>
      <c r="F183" s="207"/>
      <c r="G183" s="208"/>
      <c r="H183" s="126"/>
      <c r="I183" s="126"/>
      <c r="J183" s="126"/>
      <c r="K183" s="126"/>
      <c r="L183" s="209"/>
      <c r="M183" s="209"/>
      <c r="N183" s="209"/>
      <c r="O183" s="126"/>
      <c r="P183" s="201"/>
      <c r="Q183" s="126"/>
      <c r="R183" s="167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</row>
    <row r="184">
      <c r="A184" s="126"/>
      <c r="B184" s="126"/>
      <c r="C184" s="126"/>
      <c r="D184" s="126"/>
      <c r="E184" s="207"/>
      <c r="F184" s="207"/>
      <c r="G184" s="208"/>
      <c r="H184" s="126"/>
      <c r="I184" s="126"/>
      <c r="J184" s="126"/>
      <c r="K184" s="126"/>
      <c r="L184" s="209"/>
      <c r="M184" s="209"/>
      <c r="N184" s="209"/>
      <c r="O184" s="126"/>
      <c r="P184" s="201"/>
      <c r="Q184" s="126"/>
      <c r="R184" s="167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</row>
    <row r="185">
      <c r="A185" s="126"/>
      <c r="B185" s="126"/>
      <c r="C185" s="126"/>
      <c r="D185" s="126"/>
      <c r="E185" s="207"/>
      <c r="F185" s="207"/>
      <c r="G185" s="208"/>
      <c r="H185" s="126"/>
      <c r="I185" s="126"/>
      <c r="J185" s="126"/>
      <c r="K185" s="126"/>
      <c r="L185" s="209"/>
      <c r="M185" s="209"/>
      <c r="N185" s="209"/>
      <c r="O185" s="126"/>
      <c r="P185" s="201"/>
      <c r="Q185" s="126"/>
      <c r="R185" s="167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</row>
    <row r="186">
      <c r="A186" s="126"/>
      <c r="B186" s="126"/>
      <c r="C186" s="126"/>
      <c r="D186" s="126"/>
      <c r="E186" s="207"/>
      <c r="F186" s="207"/>
      <c r="G186" s="208"/>
      <c r="H186" s="126"/>
      <c r="I186" s="126"/>
      <c r="J186" s="126"/>
      <c r="K186" s="126"/>
      <c r="L186" s="209"/>
      <c r="M186" s="209"/>
      <c r="N186" s="209"/>
      <c r="O186" s="126"/>
      <c r="P186" s="201"/>
      <c r="Q186" s="126"/>
      <c r="R186" s="167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</row>
    <row r="187">
      <c r="A187" s="126"/>
      <c r="B187" s="126"/>
      <c r="C187" s="126"/>
      <c r="D187" s="126"/>
      <c r="E187" s="207"/>
      <c r="F187" s="207"/>
      <c r="G187" s="208"/>
      <c r="H187" s="126"/>
      <c r="I187" s="126"/>
      <c r="J187" s="126"/>
      <c r="K187" s="126"/>
      <c r="L187" s="209"/>
      <c r="M187" s="209"/>
      <c r="N187" s="209"/>
      <c r="O187" s="126"/>
      <c r="P187" s="201"/>
      <c r="Q187" s="126"/>
      <c r="R187" s="167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</row>
    <row r="188">
      <c r="A188" s="126"/>
      <c r="B188" s="126"/>
      <c r="C188" s="126"/>
      <c r="D188" s="126"/>
      <c r="E188" s="207"/>
      <c r="F188" s="207"/>
      <c r="G188" s="208"/>
      <c r="H188" s="126"/>
      <c r="I188" s="126"/>
      <c r="J188" s="126"/>
      <c r="K188" s="126"/>
      <c r="L188" s="209"/>
      <c r="M188" s="209"/>
      <c r="N188" s="209"/>
      <c r="O188" s="126"/>
      <c r="P188" s="201"/>
      <c r="Q188" s="126"/>
      <c r="R188" s="167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</row>
    <row r="189">
      <c r="A189" s="126"/>
      <c r="B189" s="126"/>
      <c r="C189" s="126"/>
      <c r="D189" s="126"/>
      <c r="E189" s="207"/>
      <c r="F189" s="207"/>
      <c r="G189" s="208"/>
      <c r="H189" s="126"/>
      <c r="I189" s="126"/>
      <c r="J189" s="126"/>
      <c r="K189" s="126"/>
      <c r="L189" s="209"/>
      <c r="M189" s="209"/>
      <c r="N189" s="209"/>
      <c r="O189" s="126"/>
      <c r="P189" s="201"/>
      <c r="Q189" s="126"/>
      <c r="R189" s="167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</row>
    <row r="190">
      <c r="A190" s="126"/>
      <c r="B190" s="126"/>
      <c r="C190" s="126"/>
      <c r="D190" s="126"/>
      <c r="E190" s="207"/>
      <c r="F190" s="207"/>
      <c r="G190" s="208"/>
      <c r="H190" s="126"/>
      <c r="I190" s="126"/>
      <c r="J190" s="126"/>
      <c r="K190" s="126"/>
      <c r="L190" s="209"/>
      <c r="M190" s="209"/>
      <c r="N190" s="209"/>
      <c r="O190" s="126"/>
      <c r="P190" s="201"/>
      <c r="Q190" s="126"/>
      <c r="R190" s="167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</row>
    <row r="191">
      <c r="A191" s="126"/>
      <c r="B191" s="126"/>
      <c r="C191" s="126"/>
      <c r="D191" s="126"/>
      <c r="E191" s="207"/>
      <c r="F191" s="207"/>
      <c r="G191" s="208"/>
      <c r="H191" s="126"/>
      <c r="I191" s="126"/>
      <c r="J191" s="126"/>
      <c r="K191" s="126"/>
      <c r="L191" s="209"/>
      <c r="M191" s="209"/>
      <c r="N191" s="209"/>
      <c r="O191" s="126"/>
      <c r="P191" s="201"/>
      <c r="Q191" s="126"/>
      <c r="R191" s="167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</row>
    <row r="192">
      <c r="A192" s="126"/>
      <c r="B192" s="126"/>
      <c r="C192" s="126"/>
      <c r="D192" s="126"/>
      <c r="E192" s="207"/>
      <c r="F192" s="207"/>
      <c r="G192" s="208"/>
      <c r="H192" s="126"/>
      <c r="I192" s="126"/>
      <c r="J192" s="126"/>
      <c r="K192" s="126"/>
      <c r="L192" s="209"/>
      <c r="M192" s="209"/>
      <c r="N192" s="209"/>
      <c r="O192" s="126"/>
      <c r="P192" s="201"/>
      <c r="Q192" s="126"/>
      <c r="R192" s="167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</row>
    <row r="193">
      <c r="A193" s="126"/>
      <c r="B193" s="126"/>
      <c r="C193" s="126"/>
      <c r="D193" s="126"/>
      <c r="E193" s="207"/>
      <c r="F193" s="207"/>
      <c r="G193" s="208"/>
      <c r="H193" s="126"/>
      <c r="I193" s="126"/>
      <c r="J193" s="126"/>
      <c r="K193" s="126"/>
      <c r="L193" s="209"/>
      <c r="M193" s="209"/>
      <c r="N193" s="209"/>
      <c r="O193" s="126"/>
      <c r="P193" s="201"/>
      <c r="Q193" s="126"/>
      <c r="R193" s="167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</row>
    <row r="194">
      <c r="A194" s="126"/>
      <c r="B194" s="126"/>
      <c r="C194" s="126"/>
      <c r="D194" s="126"/>
      <c r="E194" s="207"/>
      <c r="F194" s="207"/>
      <c r="G194" s="208"/>
      <c r="H194" s="126"/>
      <c r="I194" s="126"/>
      <c r="J194" s="126"/>
      <c r="K194" s="126"/>
      <c r="L194" s="209"/>
      <c r="M194" s="209"/>
      <c r="N194" s="209"/>
      <c r="O194" s="126"/>
      <c r="P194" s="201"/>
      <c r="Q194" s="126"/>
      <c r="R194" s="167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</row>
    <row r="195">
      <c r="A195" s="126"/>
      <c r="B195" s="126"/>
      <c r="C195" s="126"/>
      <c r="D195" s="126"/>
      <c r="E195" s="207"/>
      <c r="F195" s="207"/>
      <c r="G195" s="208"/>
      <c r="H195" s="126"/>
      <c r="I195" s="126"/>
      <c r="J195" s="126"/>
      <c r="K195" s="126"/>
      <c r="L195" s="209"/>
      <c r="M195" s="209"/>
      <c r="N195" s="209"/>
      <c r="O195" s="126"/>
      <c r="P195" s="201"/>
      <c r="Q195" s="126"/>
      <c r="R195" s="167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</row>
    <row r="196">
      <c r="A196" s="126"/>
      <c r="B196" s="126"/>
      <c r="C196" s="126"/>
      <c r="D196" s="126"/>
      <c r="E196" s="207"/>
      <c r="F196" s="207"/>
      <c r="G196" s="208"/>
      <c r="H196" s="126"/>
      <c r="I196" s="126"/>
      <c r="J196" s="126"/>
      <c r="K196" s="126"/>
      <c r="L196" s="209"/>
      <c r="M196" s="209"/>
      <c r="N196" s="209"/>
      <c r="O196" s="126"/>
      <c r="P196" s="201"/>
      <c r="Q196" s="126"/>
      <c r="R196" s="167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</row>
    <row r="197">
      <c r="A197" s="126"/>
      <c r="B197" s="126"/>
      <c r="C197" s="126"/>
      <c r="D197" s="126"/>
      <c r="E197" s="207"/>
      <c r="F197" s="207"/>
      <c r="G197" s="208"/>
      <c r="H197" s="126"/>
      <c r="I197" s="126"/>
      <c r="J197" s="126"/>
      <c r="K197" s="126"/>
      <c r="L197" s="209"/>
      <c r="M197" s="209"/>
      <c r="N197" s="209"/>
      <c r="O197" s="126"/>
      <c r="P197" s="201"/>
      <c r="Q197" s="126"/>
      <c r="R197" s="167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</row>
    <row r="198">
      <c r="A198" s="126"/>
      <c r="B198" s="126"/>
      <c r="C198" s="126"/>
      <c r="D198" s="126"/>
      <c r="E198" s="207"/>
      <c r="F198" s="207"/>
      <c r="G198" s="208"/>
      <c r="H198" s="126"/>
      <c r="I198" s="126"/>
      <c r="J198" s="126"/>
      <c r="K198" s="126"/>
      <c r="L198" s="209"/>
      <c r="M198" s="209"/>
      <c r="N198" s="209"/>
      <c r="O198" s="126"/>
      <c r="P198" s="201"/>
      <c r="Q198" s="126"/>
      <c r="R198" s="167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</row>
    <row r="199">
      <c r="A199" s="126"/>
      <c r="B199" s="126"/>
      <c r="C199" s="126"/>
      <c r="D199" s="126"/>
      <c r="E199" s="207"/>
      <c r="F199" s="207"/>
      <c r="G199" s="208"/>
      <c r="H199" s="126"/>
      <c r="I199" s="126"/>
      <c r="J199" s="126"/>
      <c r="K199" s="126"/>
      <c r="L199" s="209"/>
      <c r="M199" s="209"/>
      <c r="N199" s="209"/>
      <c r="O199" s="126"/>
      <c r="P199" s="201"/>
      <c r="Q199" s="126"/>
      <c r="R199" s="167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</row>
    <row r="200">
      <c r="A200" s="126"/>
      <c r="B200" s="126"/>
      <c r="C200" s="126"/>
      <c r="D200" s="126"/>
      <c r="E200" s="207"/>
      <c r="F200" s="207"/>
      <c r="G200" s="208"/>
      <c r="H200" s="126"/>
      <c r="I200" s="126"/>
      <c r="J200" s="126"/>
      <c r="K200" s="126"/>
      <c r="L200" s="209"/>
      <c r="M200" s="209"/>
      <c r="N200" s="209"/>
      <c r="O200" s="126"/>
      <c r="P200" s="201"/>
      <c r="Q200" s="126"/>
      <c r="R200" s="167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</row>
    <row r="201">
      <c r="A201" s="126"/>
      <c r="B201" s="126"/>
      <c r="C201" s="126"/>
      <c r="D201" s="126"/>
      <c r="E201" s="207"/>
      <c r="F201" s="207"/>
      <c r="G201" s="208"/>
      <c r="H201" s="126"/>
      <c r="I201" s="126"/>
      <c r="J201" s="126"/>
      <c r="K201" s="126"/>
      <c r="L201" s="209"/>
      <c r="M201" s="209"/>
      <c r="N201" s="209"/>
      <c r="O201" s="126"/>
      <c r="P201" s="201"/>
      <c r="Q201" s="126"/>
      <c r="R201" s="167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</row>
    <row r="202">
      <c r="A202" s="126"/>
      <c r="B202" s="126"/>
      <c r="C202" s="126"/>
      <c r="D202" s="126"/>
      <c r="E202" s="207"/>
      <c r="F202" s="207"/>
      <c r="G202" s="208"/>
      <c r="H202" s="126"/>
      <c r="I202" s="126"/>
      <c r="J202" s="126"/>
      <c r="K202" s="126"/>
      <c r="L202" s="209"/>
      <c r="M202" s="209"/>
      <c r="N202" s="209"/>
      <c r="O202" s="126"/>
      <c r="P202" s="201"/>
      <c r="Q202" s="126"/>
      <c r="R202" s="167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</row>
    <row r="203">
      <c r="A203" s="126"/>
      <c r="B203" s="126"/>
      <c r="C203" s="126"/>
      <c r="D203" s="126"/>
      <c r="E203" s="207"/>
      <c r="F203" s="207"/>
      <c r="G203" s="208"/>
      <c r="H203" s="126"/>
      <c r="I203" s="126"/>
      <c r="J203" s="126"/>
      <c r="K203" s="126"/>
      <c r="L203" s="209"/>
      <c r="M203" s="209"/>
      <c r="N203" s="209"/>
      <c r="O203" s="126"/>
      <c r="P203" s="201"/>
      <c r="Q203" s="126"/>
      <c r="R203" s="167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</row>
    <row r="204">
      <c r="A204" s="126"/>
      <c r="B204" s="126"/>
      <c r="C204" s="126"/>
      <c r="D204" s="126"/>
      <c r="E204" s="207"/>
      <c r="F204" s="207"/>
      <c r="G204" s="208"/>
      <c r="H204" s="126"/>
      <c r="I204" s="126"/>
      <c r="J204" s="126"/>
      <c r="K204" s="126"/>
      <c r="L204" s="209"/>
      <c r="M204" s="209"/>
      <c r="N204" s="209"/>
      <c r="O204" s="126"/>
      <c r="P204" s="201"/>
      <c r="Q204" s="126"/>
      <c r="R204" s="167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</row>
    <row r="205">
      <c r="A205" s="126"/>
      <c r="B205" s="126"/>
      <c r="C205" s="126"/>
      <c r="D205" s="126"/>
      <c r="E205" s="207"/>
      <c r="F205" s="207"/>
      <c r="G205" s="208"/>
      <c r="H205" s="126"/>
      <c r="I205" s="126"/>
      <c r="J205" s="126"/>
      <c r="K205" s="126"/>
      <c r="L205" s="209"/>
      <c r="M205" s="209"/>
      <c r="N205" s="209"/>
      <c r="O205" s="126"/>
      <c r="P205" s="201"/>
      <c r="Q205" s="126"/>
      <c r="R205" s="167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</row>
    <row r="206">
      <c r="A206" s="126"/>
      <c r="B206" s="126"/>
      <c r="C206" s="126"/>
      <c r="D206" s="126"/>
      <c r="E206" s="207"/>
      <c r="F206" s="207"/>
      <c r="G206" s="208"/>
      <c r="H206" s="126"/>
      <c r="I206" s="126"/>
      <c r="J206" s="126"/>
      <c r="K206" s="126"/>
      <c r="L206" s="209"/>
      <c r="M206" s="209"/>
      <c r="N206" s="209"/>
      <c r="O206" s="126"/>
      <c r="P206" s="201"/>
      <c r="Q206" s="126"/>
      <c r="R206" s="167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</row>
    <row r="207">
      <c r="A207" s="126"/>
      <c r="B207" s="126"/>
      <c r="C207" s="126"/>
      <c r="D207" s="126"/>
      <c r="E207" s="207"/>
      <c r="F207" s="207"/>
      <c r="G207" s="208"/>
      <c r="H207" s="126"/>
      <c r="I207" s="126"/>
      <c r="J207" s="126"/>
      <c r="K207" s="126"/>
      <c r="L207" s="209"/>
      <c r="M207" s="209"/>
      <c r="N207" s="209"/>
      <c r="O207" s="126"/>
      <c r="P207" s="201"/>
      <c r="Q207" s="126"/>
      <c r="R207" s="167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</row>
    <row r="208">
      <c r="A208" s="126"/>
      <c r="B208" s="126"/>
      <c r="C208" s="126"/>
      <c r="D208" s="126"/>
      <c r="E208" s="207"/>
      <c r="F208" s="207"/>
      <c r="G208" s="208"/>
      <c r="H208" s="126"/>
      <c r="I208" s="126"/>
      <c r="J208" s="126"/>
      <c r="K208" s="126"/>
      <c r="L208" s="209"/>
      <c r="M208" s="209"/>
      <c r="N208" s="209"/>
      <c r="O208" s="126"/>
      <c r="P208" s="201"/>
      <c r="Q208" s="126"/>
      <c r="R208" s="167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</row>
    <row r="209">
      <c r="A209" s="126"/>
      <c r="B209" s="126"/>
      <c r="C209" s="126"/>
      <c r="D209" s="126"/>
      <c r="E209" s="207"/>
      <c r="F209" s="207"/>
      <c r="G209" s="208"/>
      <c r="H209" s="126"/>
      <c r="I209" s="126"/>
      <c r="J209" s="126"/>
      <c r="K209" s="126"/>
      <c r="L209" s="209"/>
      <c r="M209" s="209"/>
      <c r="N209" s="209"/>
      <c r="O209" s="126"/>
      <c r="P209" s="201"/>
      <c r="Q209" s="126"/>
      <c r="R209" s="167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</row>
    <row r="210">
      <c r="A210" s="126"/>
      <c r="B210" s="126"/>
      <c r="C210" s="126"/>
      <c r="D210" s="126"/>
      <c r="E210" s="207"/>
      <c r="F210" s="207"/>
      <c r="G210" s="208"/>
      <c r="H210" s="126"/>
      <c r="I210" s="126"/>
      <c r="J210" s="126"/>
      <c r="K210" s="126"/>
      <c r="L210" s="209"/>
      <c r="M210" s="209"/>
      <c r="N210" s="209"/>
      <c r="O210" s="126"/>
      <c r="P210" s="201"/>
      <c r="Q210" s="126"/>
      <c r="R210" s="167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</row>
    <row r="211">
      <c r="A211" s="126"/>
      <c r="B211" s="126"/>
      <c r="C211" s="126"/>
      <c r="D211" s="126"/>
      <c r="E211" s="207"/>
      <c r="F211" s="207"/>
      <c r="G211" s="208"/>
      <c r="H211" s="126"/>
      <c r="I211" s="126"/>
      <c r="J211" s="126"/>
      <c r="K211" s="126"/>
      <c r="L211" s="209"/>
      <c r="M211" s="209"/>
      <c r="N211" s="209"/>
      <c r="O211" s="126"/>
      <c r="P211" s="201"/>
      <c r="Q211" s="126"/>
      <c r="R211" s="167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</row>
    <row r="212">
      <c r="A212" s="126"/>
      <c r="B212" s="126"/>
      <c r="C212" s="126"/>
      <c r="D212" s="126"/>
      <c r="E212" s="207"/>
      <c r="F212" s="207"/>
      <c r="G212" s="208"/>
      <c r="H212" s="126"/>
      <c r="I212" s="126"/>
      <c r="J212" s="126"/>
      <c r="K212" s="126"/>
      <c r="L212" s="209"/>
      <c r="M212" s="209"/>
      <c r="N212" s="209"/>
      <c r="O212" s="126"/>
      <c r="P212" s="201"/>
      <c r="Q212" s="126"/>
      <c r="R212" s="167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</row>
    <row r="213">
      <c r="A213" s="126"/>
      <c r="B213" s="126"/>
      <c r="C213" s="126"/>
      <c r="D213" s="126"/>
      <c r="E213" s="207"/>
      <c r="F213" s="207"/>
      <c r="G213" s="208"/>
      <c r="H213" s="126"/>
      <c r="I213" s="126"/>
      <c r="J213" s="126"/>
      <c r="K213" s="126"/>
      <c r="L213" s="209"/>
      <c r="M213" s="209"/>
      <c r="N213" s="209"/>
      <c r="O213" s="126"/>
      <c r="P213" s="201"/>
      <c r="Q213" s="126"/>
      <c r="R213" s="167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</row>
    <row r="214">
      <c r="A214" s="126"/>
      <c r="B214" s="126"/>
      <c r="C214" s="126"/>
      <c r="D214" s="126"/>
      <c r="E214" s="207"/>
      <c r="F214" s="207"/>
      <c r="G214" s="208"/>
      <c r="H214" s="126"/>
      <c r="I214" s="126"/>
      <c r="J214" s="126"/>
      <c r="K214" s="126"/>
      <c r="L214" s="209"/>
      <c r="M214" s="209"/>
      <c r="N214" s="209"/>
      <c r="O214" s="126"/>
      <c r="P214" s="201"/>
      <c r="Q214" s="126"/>
      <c r="R214" s="167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</row>
    <row r="215">
      <c r="A215" s="126"/>
      <c r="B215" s="126"/>
      <c r="C215" s="126"/>
      <c r="D215" s="126"/>
      <c r="E215" s="207"/>
      <c r="F215" s="207"/>
      <c r="G215" s="208"/>
      <c r="H215" s="126"/>
      <c r="I215" s="126"/>
      <c r="J215" s="126"/>
      <c r="K215" s="126"/>
      <c r="L215" s="209"/>
      <c r="M215" s="209"/>
      <c r="N215" s="209"/>
      <c r="O215" s="126"/>
      <c r="P215" s="201"/>
      <c r="Q215" s="126"/>
      <c r="R215" s="167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</row>
    <row r="216">
      <c r="A216" s="126"/>
      <c r="B216" s="126"/>
      <c r="C216" s="126"/>
      <c r="D216" s="126"/>
      <c r="E216" s="207"/>
      <c r="F216" s="207"/>
      <c r="G216" s="208"/>
      <c r="H216" s="126"/>
      <c r="I216" s="126"/>
      <c r="J216" s="126"/>
      <c r="K216" s="126"/>
      <c r="L216" s="209"/>
      <c r="M216" s="209"/>
      <c r="N216" s="209"/>
      <c r="O216" s="126"/>
      <c r="P216" s="201"/>
      <c r="Q216" s="126"/>
      <c r="R216" s="167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</row>
    <row r="217">
      <c r="A217" s="126"/>
      <c r="B217" s="126"/>
      <c r="C217" s="126"/>
      <c r="D217" s="126"/>
      <c r="E217" s="207"/>
      <c r="F217" s="207"/>
      <c r="G217" s="208"/>
      <c r="H217" s="126"/>
      <c r="I217" s="126"/>
      <c r="J217" s="126"/>
      <c r="K217" s="126"/>
      <c r="L217" s="209"/>
      <c r="M217" s="209"/>
      <c r="N217" s="209"/>
      <c r="O217" s="126"/>
      <c r="P217" s="201"/>
      <c r="Q217" s="126"/>
      <c r="R217" s="167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</row>
    <row r="218">
      <c r="A218" s="126"/>
      <c r="B218" s="126"/>
      <c r="C218" s="126"/>
      <c r="D218" s="126"/>
      <c r="E218" s="207"/>
      <c r="F218" s="207"/>
      <c r="G218" s="208"/>
      <c r="H218" s="126"/>
      <c r="I218" s="126"/>
      <c r="J218" s="126"/>
      <c r="K218" s="126"/>
      <c r="L218" s="209"/>
      <c r="M218" s="209"/>
      <c r="N218" s="209"/>
      <c r="O218" s="126"/>
      <c r="P218" s="201"/>
      <c r="Q218" s="126"/>
      <c r="R218" s="167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</row>
    <row r="219">
      <c r="A219" s="126"/>
      <c r="B219" s="126"/>
      <c r="C219" s="126"/>
      <c r="D219" s="126"/>
      <c r="E219" s="207"/>
      <c r="F219" s="207"/>
      <c r="G219" s="208"/>
      <c r="H219" s="126"/>
      <c r="I219" s="126"/>
      <c r="J219" s="126"/>
      <c r="K219" s="126"/>
      <c r="L219" s="209"/>
      <c r="M219" s="209"/>
      <c r="N219" s="209"/>
      <c r="O219" s="126"/>
      <c r="P219" s="201"/>
      <c r="Q219" s="126"/>
      <c r="R219" s="167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</row>
    <row r="220">
      <c r="A220" s="126"/>
      <c r="B220" s="126"/>
      <c r="C220" s="126"/>
      <c r="D220" s="126"/>
      <c r="E220" s="207"/>
      <c r="F220" s="207"/>
      <c r="G220" s="208"/>
      <c r="H220" s="126"/>
      <c r="I220" s="126"/>
      <c r="J220" s="126"/>
      <c r="K220" s="126"/>
      <c r="L220" s="209"/>
      <c r="M220" s="209"/>
      <c r="N220" s="209"/>
      <c r="O220" s="126"/>
      <c r="P220" s="201"/>
      <c r="Q220" s="126"/>
      <c r="R220" s="167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</row>
    <row r="221">
      <c r="A221" s="126"/>
      <c r="B221" s="126"/>
      <c r="C221" s="126"/>
      <c r="D221" s="126"/>
      <c r="E221" s="207"/>
      <c r="F221" s="207"/>
      <c r="G221" s="208"/>
      <c r="H221" s="126"/>
      <c r="I221" s="126"/>
      <c r="J221" s="126"/>
      <c r="K221" s="126"/>
      <c r="L221" s="209"/>
      <c r="M221" s="209"/>
      <c r="N221" s="209"/>
      <c r="O221" s="126"/>
      <c r="P221" s="201"/>
      <c r="Q221" s="126"/>
      <c r="R221" s="167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</row>
    <row r="222">
      <c r="A222" s="126"/>
      <c r="B222" s="126"/>
      <c r="C222" s="126"/>
      <c r="D222" s="126"/>
      <c r="E222" s="207"/>
      <c r="F222" s="207"/>
      <c r="G222" s="208"/>
      <c r="H222" s="126"/>
      <c r="I222" s="126"/>
      <c r="J222" s="126"/>
      <c r="K222" s="126"/>
      <c r="L222" s="209"/>
      <c r="M222" s="209"/>
      <c r="N222" s="209"/>
      <c r="O222" s="126"/>
      <c r="P222" s="201"/>
      <c r="Q222" s="126"/>
      <c r="R222" s="167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</row>
    <row r="223">
      <c r="A223" s="126"/>
      <c r="B223" s="126"/>
      <c r="C223" s="126"/>
      <c r="D223" s="126"/>
      <c r="E223" s="207"/>
      <c r="F223" s="207"/>
      <c r="G223" s="208"/>
      <c r="H223" s="126"/>
      <c r="I223" s="126"/>
      <c r="J223" s="126"/>
      <c r="K223" s="126"/>
      <c r="L223" s="209"/>
      <c r="M223" s="209"/>
      <c r="N223" s="209"/>
      <c r="O223" s="126"/>
      <c r="P223" s="201"/>
      <c r="Q223" s="126"/>
      <c r="R223" s="167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</row>
    <row r="224">
      <c r="A224" s="126"/>
      <c r="B224" s="126"/>
      <c r="C224" s="126"/>
      <c r="D224" s="126"/>
      <c r="E224" s="207"/>
      <c r="F224" s="207"/>
      <c r="G224" s="208"/>
      <c r="H224" s="126"/>
      <c r="I224" s="126"/>
      <c r="J224" s="126"/>
      <c r="K224" s="126"/>
      <c r="L224" s="209"/>
      <c r="M224" s="209"/>
      <c r="N224" s="209"/>
      <c r="O224" s="126"/>
      <c r="P224" s="201"/>
      <c r="Q224" s="126"/>
      <c r="R224" s="167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</row>
    <row r="225">
      <c r="A225" s="126"/>
      <c r="B225" s="126"/>
      <c r="C225" s="126"/>
      <c r="D225" s="126"/>
      <c r="E225" s="207"/>
      <c r="F225" s="207"/>
      <c r="G225" s="208"/>
      <c r="H225" s="126"/>
      <c r="I225" s="126"/>
      <c r="J225" s="126"/>
      <c r="K225" s="126"/>
      <c r="L225" s="209"/>
      <c r="M225" s="209"/>
      <c r="N225" s="209"/>
      <c r="O225" s="126"/>
      <c r="P225" s="201"/>
      <c r="Q225" s="126"/>
      <c r="R225" s="167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</row>
    <row r="226">
      <c r="A226" s="126"/>
      <c r="B226" s="126"/>
      <c r="C226" s="126"/>
      <c r="D226" s="126"/>
      <c r="E226" s="207"/>
      <c r="F226" s="207"/>
      <c r="G226" s="208"/>
      <c r="H226" s="126"/>
      <c r="I226" s="126"/>
      <c r="J226" s="126"/>
      <c r="K226" s="126"/>
      <c r="L226" s="209"/>
      <c r="M226" s="209"/>
      <c r="N226" s="209"/>
      <c r="O226" s="126"/>
      <c r="P226" s="201"/>
      <c r="Q226" s="126"/>
      <c r="R226" s="167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</row>
    <row r="227">
      <c r="A227" s="126"/>
      <c r="B227" s="126"/>
      <c r="C227" s="126"/>
      <c r="D227" s="126"/>
      <c r="E227" s="207"/>
      <c r="F227" s="207"/>
      <c r="G227" s="208"/>
      <c r="H227" s="126"/>
      <c r="I227" s="126"/>
      <c r="J227" s="126"/>
      <c r="K227" s="126"/>
      <c r="L227" s="209"/>
      <c r="M227" s="209"/>
      <c r="N227" s="209"/>
      <c r="O227" s="126"/>
      <c r="P227" s="201"/>
      <c r="Q227" s="126"/>
      <c r="R227" s="167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</row>
    <row r="228">
      <c r="A228" s="126"/>
      <c r="B228" s="126"/>
      <c r="C228" s="126"/>
      <c r="D228" s="126"/>
      <c r="E228" s="207"/>
      <c r="F228" s="207"/>
      <c r="G228" s="208"/>
      <c r="H228" s="126"/>
      <c r="I228" s="126"/>
      <c r="J228" s="126"/>
      <c r="K228" s="126"/>
      <c r="L228" s="209"/>
      <c r="M228" s="209"/>
      <c r="N228" s="209"/>
      <c r="O228" s="126"/>
      <c r="P228" s="201"/>
      <c r="Q228" s="126"/>
      <c r="R228" s="167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</row>
    <row r="229">
      <c r="A229" s="126"/>
      <c r="B229" s="126"/>
      <c r="C229" s="126"/>
      <c r="D229" s="126"/>
      <c r="E229" s="207"/>
      <c r="F229" s="207"/>
      <c r="G229" s="208"/>
      <c r="H229" s="126"/>
      <c r="I229" s="126"/>
      <c r="J229" s="126"/>
      <c r="K229" s="126"/>
      <c r="L229" s="209"/>
      <c r="M229" s="209"/>
      <c r="N229" s="209"/>
      <c r="O229" s="126"/>
      <c r="P229" s="201"/>
      <c r="Q229" s="126"/>
      <c r="R229" s="167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</row>
    <row r="230">
      <c r="A230" s="126"/>
      <c r="B230" s="126"/>
      <c r="C230" s="126"/>
      <c r="D230" s="126"/>
      <c r="E230" s="207"/>
      <c r="F230" s="207"/>
      <c r="G230" s="208"/>
      <c r="H230" s="126"/>
      <c r="I230" s="126"/>
      <c r="J230" s="126"/>
      <c r="K230" s="126"/>
      <c r="L230" s="209"/>
      <c r="M230" s="209"/>
      <c r="N230" s="209"/>
      <c r="O230" s="126"/>
      <c r="P230" s="201"/>
      <c r="Q230" s="126"/>
      <c r="R230" s="167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</row>
    <row r="231">
      <c r="A231" s="126"/>
      <c r="B231" s="126"/>
      <c r="C231" s="126"/>
      <c r="D231" s="126"/>
      <c r="E231" s="207"/>
      <c r="F231" s="207"/>
      <c r="G231" s="208"/>
      <c r="H231" s="126"/>
      <c r="I231" s="126"/>
      <c r="J231" s="126"/>
      <c r="K231" s="126"/>
      <c r="L231" s="209"/>
      <c r="M231" s="209"/>
      <c r="N231" s="209"/>
      <c r="O231" s="126"/>
      <c r="P231" s="201"/>
      <c r="Q231" s="126"/>
      <c r="R231" s="167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</row>
    <row r="232">
      <c r="A232" s="126"/>
      <c r="B232" s="126"/>
      <c r="C232" s="126"/>
      <c r="D232" s="126"/>
      <c r="E232" s="207"/>
      <c r="F232" s="207"/>
      <c r="G232" s="208"/>
      <c r="H232" s="126"/>
      <c r="I232" s="126"/>
      <c r="J232" s="126"/>
      <c r="K232" s="126"/>
      <c r="L232" s="209"/>
      <c r="M232" s="209"/>
      <c r="N232" s="209"/>
      <c r="O232" s="126"/>
      <c r="P232" s="201"/>
      <c r="Q232" s="126"/>
      <c r="R232" s="167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</row>
    <row r="233">
      <c r="A233" s="126"/>
      <c r="B233" s="126"/>
      <c r="C233" s="126"/>
      <c r="D233" s="126"/>
      <c r="E233" s="207"/>
      <c r="F233" s="207"/>
      <c r="G233" s="208"/>
      <c r="H233" s="126"/>
      <c r="I233" s="126"/>
      <c r="J233" s="126"/>
      <c r="K233" s="126"/>
      <c r="L233" s="209"/>
      <c r="M233" s="209"/>
      <c r="N233" s="209"/>
      <c r="O233" s="126"/>
      <c r="P233" s="201"/>
      <c r="Q233" s="126"/>
      <c r="R233" s="167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</row>
    <row r="234">
      <c r="A234" s="126"/>
      <c r="B234" s="126"/>
      <c r="C234" s="126"/>
      <c r="D234" s="126"/>
      <c r="E234" s="207"/>
      <c r="F234" s="207"/>
      <c r="G234" s="208"/>
      <c r="H234" s="126"/>
      <c r="I234" s="126"/>
      <c r="J234" s="126"/>
      <c r="K234" s="126"/>
      <c r="L234" s="209"/>
      <c r="M234" s="209"/>
      <c r="N234" s="209"/>
      <c r="O234" s="126"/>
      <c r="P234" s="201"/>
      <c r="Q234" s="126"/>
      <c r="R234" s="167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</row>
    <row r="235">
      <c r="A235" s="126"/>
      <c r="B235" s="126"/>
      <c r="C235" s="126"/>
      <c r="D235" s="126"/>
      <c r="E235" s="207"/>
      <c r="F235" s="207"/>
      <c r="G235" s="208"/>
      <c r="H235" s="126"/>
      <c r="I235" s="126"/>
      <c r="J235" s="126"/>
      <c r="K235" s="126"/>
      <c r="L235" s="209"/>
      <c r="M235" s="209"/>
      <c r="N235" s="209"/>
      <c r="O235" s="126"/>
      <c r="P235" s="201"/>
      <c r="Q235" s="126"/>
      <c r="R235" s="167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</row>
    <row r="236">
      <c r="A236" s="126"/>
      <c r="B236" s="126"/>
      <c r="C236" s="126"/>
      <c r="D236" s="126"/>
      <c r="E236" s="207"/>
      <c r="F236" s="207"/>
      <c r="G236" s="208"/>
      <c r="H236" s="126"/>
      <c r="I236" s="126"/>
      <c r="J236" s="126"/>
      <c r="K236" s="126"/>
      <c r="L236" s="209"/>
      <c r="M236" s="209"/>
      <c r="N236" s="209"/>
      <c r="O236" s="126"/>
      <c r="P236" s="201"/>
      <c r="Q236" s="126"/>
      <c r="R236" s="167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</row>
    <row r="237">
      <c r="A237" s="126"/>
      <c r="B237" s="126"/>
      <c r="C237" s="126"/>
      <c r="D237" s="126"/>
      <c r="E237" s="207"/>
      <c r="F237" s="207"/>
      <c r="G237" s="208"/>
      <c r="H237" s="126"/>
      <c r="I237" s="126"/>
      <c r="J237" s="126"/>
      <c r="K237" s="126"/>
      <c r="L237" s="209"/>
      <c r="M237" s="209"/>
      <c r="N237" s="209"/>
      <c r="O237" s="126"/>
      <c r="P237" s="201"/>
      <c r="Q237" s="126"/>
      <c r="R237" s="167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</row>
    <row r="238">
      <c r="A238" s="126"/>
      <c r="B238" s="126"/>
      <c r="C238" s="126"/>
      <c r="D238" s="126"/>
      <c r="E238" s="207"/>
      <c r="F238" s="207"/>
      <c r="G238" s="208"/>
      <c r="H238" s="126"/>
      <c r="I238" s="126"/>
      <c r="J238" s="126"/>
      <c r="K238" s="126"/>
      <c r="L238" s="209"/>
      <c r="M238" s="209"/>
      <c r="N238" s="209"/>
      <c r="O238" s="126"/>
      <c r="P238" s="201"/>
      <c r="Q238" s="126"/>
      <c r="R238" s="167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</row>
    <row r="239">
      <c r="A239" s="126"/>
      <c r="B239" s="126"/>
      <c r="C239" s="126"/>
      <c r="D239" s="126"/>
      <c r="E239" s="207"/>
      <c r="F239" s="207"/>
      <c r="G239" s="208"/>
      <c r="H239" s="126"/>
      <c r="I239" s="126"/>
      <c r="J239" s="126"/>
      <c r="K239" s="126"/>
      <c r="L239" s="209"/>
      <c r="M239" s="209"/>
      <c r="N239" s="209"/>
      <c r="O239" s="126"/>
      <c r="P239" s="201"/>
      <c r="Q239" s="126"/>
      <c r="R239" s="167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</row>
    <row r="240">
      <c r="A240" s="126"/>
      <c r="B240" s="126"/>
      <c r="C240" s="126"/>
      <c r="D240" s="126"/>
      <c r="E240" s="207"/>
      <c r="F240" s="207"/>
      <c r="G240" s="208"/>
      <c r="H240" s="126"/>
      <c r="I240" s="126"/>
      <c r="J240" s="126"/>
      <c r="K240" s="126"/>
      <c r="L240" s="209"/>
      <c r="M240" s="209"/>
      <c r="N240" s="209"/>
      <c r="O240" s="126"/>
      <c r="P240" s="201"/>
      <c r="Q240" s="126"/>
      <c r="R240" s="167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</row>
    <row r="241">
      <c r="A241" s="126"/>
      <c r="B241" s="126"/>
      <c r="C241" s="126"/>
      <c r="D241" s="126"/>
      <c r="E241" s="207"/>
      <c r="F241" s="207"/>
      <c r="G241" s="208"/>
      <c r="H241" s="126"/>
      <c r="I241" s="126"/>
      <c r="J241" s="126"/>
      <c r="K241" s="126"/>
      <c r="L241" s="209"/>
      <c r="M241" s="209"/>
      <c r="N241" s="209"/>
      <c r="O241" s="126"/>
      <c r="P241" s="201"/>
      <c r="Q241" s="126"/>
      <c r="R241" s="167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</row>
    <row r="242">
      <c r="A242" s="126"/>
      <c r="B242" s="126"/>
      <c r="C242" s="126"/>
      <c r="D242" s="126"/>
      <c r="E242" s="207"/>
      <c r="F242" s="207"/>
      <c r="G242" s="208"/>
      <c r="H242" s="126"/>
      <c r="I242" s="126"/>
      <c r="J242" s="126"/>
      <c r="K242" s="126"/>
      <c r="L242" s="209"/>
      <c r="M242" s="209"/>
      <c r="N242" s="209"/>
      <c r="O242" s="126"/>
      <c r="P242" s="201"/>
      <c r="Q242" s="126"/>
      <c r="R242" s="167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</row>
    <row r="243">
      <c r="A243" s="126"/>
      <c r="B243" s="126"/>
      <c r="C243" s="126"/>
      <c r="D243" s="126"/>
      <c r="E243" s="207"/>
      <c r="F243" s="207"/>
      <c r="G243" s="208"/>
      <c r="H243" s="126"/>
      <c r="I243" s="126"/>
      <c r="J243" s="126"/>
      <c r="K243" s="126"/>
      <c r="L243" s="209"/>
      <c r="M243" s="209"/>
      <c r="N243" s="209"/>
      <c r="O243" s="126"/>
      <c r="P243" s="201"/>
      <c r="Q243" s="126"/>
      <c r="R243" s="167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</row>
    <row r="244">
      <c r="A244" s="126"/>
      <c r="B244" s="126"/>
      <c r="C244" s="126"/>
      <c r="D244" s="126"/>
      <c r="E244" s="207"/>
      <c r="F244" s="207"/>
      <c r="G244" s="208"/>
      <c r="H244" s="126"/>
      <c r="I244" s="126"/>
      <c r="J244" s="126"/>
      <c r="K244" s="126"/>
      <c r="L244" s="209"/>
      <c r="M244" s="209"/>
      <c r="N244" s="209"/>
      <c r="O244" s="126"/>
      <c r="P244" s="201"/>
      <c r="Q244" s="126"/>
      <c r="R244" s="167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</row>
    <row r="245">
      <c r="A245" s="126"/>
      <c r="B245" s="126"/>
      <c r="C245" s="126"/>
      <c r="D245" s="126"/>
      <c r="E245" s="207"/>
      <c r="F245" s="207"/>
      <c r="G245" s="208"/>
      <c r="H245" s="126"/>
      <c r="I245" s="126"/>
      <c r="J245" s="126"/>
      <c r="K245" s="126"/>
      <c r="L245" s="209"/>
      <c r="M245" s="209"/>
      <c r="N245" s="209"/>
      <c r="O245" s="126"/>
      <c r="P245" s="201"/>
      <c r="Q245" s="126"/>
      <c r="R245" s="167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</row>
    <row r="246">
      <c r="A246" s="126"/>
      <c r="B246" s="126"/>
      <c r="C246" s="126"/>
      <c r="D246" s="126"/>
      <c r="E246" s="207"/>
      <c r="F246" s="207"/>
      <c r="G246" s="208"/>
      <c r="H246" s="126"/>
      <c r="I246" s="126"/>
      <c r="J246" s="126"/>
      <c r="K246" s="126"/>
      <c r="L246" s="209"/>
      <c r="M246" s="209"/>
      <c r="N246" s="209"/>
      <c r="O246" s="126"/>
      <c r="P246" s="201"/>
      <c r="Q246" s="126"/>
      <c r="R246" s="167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</row>
    <row r="247">
      <c r="A247" s="126"/>
      <c r="B247" s="126"/>
      <c r="C247" s="126"/>
      <c r="D247" s="126"/>
      <c r="E247" s="207"/>
      <c r="F247" s="207"/>
      <c r="G247" s="208"/>
      <c r="H247" s="126"/>
      <c r="I247" s="126"/>
      <c r="J247" s="126"/>
      <c r="K247" s="126"/>
      <c r="L247" s="209"/>
      <c r="M247" s="209"/>
      <c r="N247" s="209"/>
      <c r="O247" s="126"/>
      <c r="P247" s="201"/>
      <c r="Q247" s="126"/>
      <c r="R247" s="167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</row>
    <row r="248">
      <c r="A248" s="126"/>
      <c r="B248" s="126"/>
      <c r="C248" s="126"/>
      <c r="D248" s="126"/>
      <c r="E248" s="207"/>
      <c r="F248" s="207"/>
      <c r="G248" s="208"/>
      <c r="H248" s="126"/>
      <c r="I248" s="126"/>
      <c r="J248" s="126"/>
      <c r="K248" s="126"/>
      <c r="L248" s="209"/>
      <c r="M248" s="209"/>
      <c r="N248" s="209"/>
      <c r="O248" s="126"/>
      <c r="P248" s="201"/>
      <c r="Q248" s="126"/>
      <c r="R248" s="167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</row>
    <row r="249">
      <c r="A249" s="126"/>
      <c r="B249" s="126"/>
      <c r="C249" s="126"/>
      <c r="D249" s="126"/>
      <c r="E249" s="207"/>
      <c r="F249" s="207"/>
      <c r="G249" s="208"/>
      <c r="H249" s="126"/>
      <c r="I249" s="126"/>
      <c r="J249" s="126"/>
      <c r="K249" s="126"/>
      <c r="L249" s="209"/>
      <c r="M249" s="209"/>
      <c r="N249" s="209"/>
      <c r="O249" s="126"/>
      <c r="P249" s="201"/>
      <c r="Q249" s="126"/>
      <c r="R249" s="167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</row>
    <row r="250">
      <c r="A250" s="126"/>
      <c r="B250" s="126"/>
      <c r="C250" s="126"/>
      <c r="D250" s="126"/>
      <c r="E250" s="207"/>
      <c r="F250" s="207"/>
      <c r="G250" s="208"/>
      <c r="H250" s="126"/>
      <c r="I250" s="126"/>
      <c r="J250" s="126"/>
      <c r="K250" s="126"/>
      <c r="L250" s="209"/>
      <c r="M250" s="209"/>
      <c r="N250" s="209"/>
      <c r="O250" s="126"/>
      <c r="P250" s="201"/>
      <c r="Q250" s="126"/>
      <c r="R250" s="167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</row>
    <row r="251">
      <c r="A251" s="126"/>
      <c r="B251" s="126"/>
      <c r="C251" s="126"/>
      <c r="D251" s="126"/>
      <c r="E251" s="207"/>
      <c r="F251" s="207"/>
      <c r="G251" s="208"/>
      <c r="H251" s="126"/>
      <c r="I251" s="126"/>
      <c r="J251" s="126"/>
      <c r="K251" s="126"/>
      <c r="L251" s="209"/>
      <c r="M251" s="209"/>
      <c r="N251" s="209"/>
      <c r="O251" s="126"/>
      <c r="P251" s="201"/>
      <c r="Q251" s="126"/>
      <c r="R251" s="167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</row>
    <row r="252">
      <c r="A252" s="126"/>
      <c r="B252" s="126"/>
      <c r="C252" s="126"/>
      <c r="D252" s="126"/>
      <c r="E252" s="207"/>
      <c r="F252" s="207"/>
      <c r="G252" s="208"/>
      <c r="H252" s="126"/>
      <c r="I252" s="126"/>
      <c r="J252" s="126"/>
      <c r="K252" s="126"/>
      <c r="L252" s="209"/>
      <c r="M252" s="209"/>
      <c r="N252" s="209"/>
      <c r="O252" s="126"/>
      <c r="P252" s="201"/>
      <c r="Q252" s="126"/>
      <c r="R252" s="167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</row>
    <row r="253">
      <c r="A253" s="126"/>
      <c r="B253" s="126"/>
      <c r="C253" s="126"/>
      <c r="D253" s="126"/>
      <c r="E253" s="207"/>
      <c r="F253" s="207"/>
      <c r="G253" s="208"/>
      <c r="H253" s="126"/>
      <c r="I253" s="126"/>
      <c r="J253" s="126"/>
      <c r="K253" s="126"/>
      <c r="L253" s="209"/>
      <c r="M253" s="209"/>
      <c r="N253" s="209"/>
      <c r="O253" s="126"/>
      <c r="P253" s="201"/>
      <c r="Q253" s="126"/>
      <c r="R253" s="167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</row>
    <row r="254">
      <c r="A254" s="126"/>
      <c r="B254" s="126"/>
      <c r="C254" s="126"/>
      <c r="D254" s="126"/>
      <c r="E254" s="207"/>
      <c r="F254" s="207"/>
      <c r="G254" s="208"/>
      <c r="H254" s="126"/>
      <c r="I254" s="126"/>
      <c r="J254" s="126"/>
      <c r="K254" s="126"/>
      <c r="L254" s="209"/>
      <c r="M254" s="209"/>
      <c r="N254" s="209"/>
      <c r="O254" s="126"/>
      <c r="P254" s="201"/>
      <c r="Q254" s="126"/>
      <c r="R254" s="167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</row>
    <row r="255">
      <c r="A255" s="126"/>
      <c r="B255" s="126"/>
      <c r="C255" s="126"/>
      <c r="D255" s="126"/>
      <c r="E255" s="207"/>
      <c r="F255" s="207"/>
      <c r="G255" s="208"/>
      <c r="H255" s="126"/>
      <c r="I255" s="126"/>
      <c r="J255" s="126"/>
      <c r="K255" s="126"/>
      <c r="L255" s="209"/>
      <c r="M255" s="209"/>
      <c r="N255" s="209"/>
      <c r="O255" s="126"/>
      <c r="P255" s="201"/>
      <c r="Q255" s="126"/>
      <c r="R255" s="167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</row>
    <row r="256">
      <c r="A256" s="126"/>
      <c r="B256" s="126"/>
      <c r="C256" s="126"/>
      <c r="D256" s="126"/>
      <c r="E256" s="207"/>
      <c r="F256" s="207"/>
      <c r="G256" s="208"/>
      <c r="H256" s="126"/>
      <c r="I256" s="126"/>
      <c r="J256" s="126"/>
      <c r="K256" s="126"/>
      <c r="L256" s="209"/>
      <c r="M256" s="209"/>
      <c r="N256" s="209"/>
      <c r="O256" s="126"/>
      <c r="P256" s="201"/>
      <c r="Q256" s="126"/>
      <c r="R256" s="167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</row>
    <row r="257">
      <c r="A257" s="126"/>
      <c r="B257" s="126"/>
      <c r="C257" s="126"/>
      <c r="D257" s="126"/>
      <c r="E257" s="207"/>
      <c r="F257" s="207"/>
      <c r="G257" s="208"/>
      <c r="H257" s="126"/>
      <c r="I257" s="126"/>
      <c r="J257" s="126"/>
      <c r="K257" s="126"/>
      <c r="L257" s="209"/>
      <c r="M257" s="209"/>
      <c r="N257" s="209"/>
      <c r="O257" s="126"/>
      <c r="P257" s="201"/>
      <c r="Q257" s="126"/>
      <c r="R257" s="167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</row>
    <row r="258">
      <c r="A258" s="126"/>
      <c r="B258" s="126"/>
      <c r="C258" s="126"/>
      <c r="D258" s="126"/>
      <c r="E258" s="207"/>
      <c r="F258" s="207"/>
      <c r="G258" s="208"/>
      <c r="H258" s="126"/>
      <c r="I258" s="126"/>
      <c r="J258" s="126"/>
      <c r="K258" s="126"/>
      <c r="L258" s="209"/>
      <c r="M258" s="209"/>
      <c r="N258" s="209"/>
      <c r="O258" s="126"/>
      <c r="P258" s="201"/>
      <c r="Q258" s="126"/>
      <c r="R258" s="167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</row>
    <row r="259">
      <c r="A259" s="126"/>
      <c r="B259" s="126"/>
      <c r="C259" s="126"/>
      <c r="D259" s="126"/>
      <c r="E259" s="207"/>
      <c r="F259" s="207"/>
      <c r="G259" s="208"/>
      <c r="H259" s="126"/>
      <c r="I259" s="126"/>
      <c r="J259" s="126"/>
      <c r="K259" s="126"/>
      <c r="L259" s="209"/>
      <c r="M259" s="209"/>
      <c r="N259" s="209"/>
      <c r="O259" s="126"/>
      <c r="P259" s="201"/>
      <c r="Q259" s="126"/>
      <c r="R259" s="167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</row>
    <row r="260">
      <c r="A260" s="126"/>
      <c r="B260" s="126"/>
      <c r="C260" s="126"/>
      <c r="D260" s="126"/>
      <c r="E260" s="207"/>
      <c r="F260" s="207"/>
      <c r="G260" s="208"/>
      <c r="H260" s="126"/>
      <c r="I260" s="126"/>
      <c r="J260" s="126"/>
      <c r="K260" s="126"/>
      <c r="L260" s="209"/>
      <c r="M260" s="209"/>
      <c r="N260" s="209"/>
      <c r="O260" s="126"/>
      <c r="P260" s="201"/>
      <c r="Q260" s="126"/>
      <c r="R260" s="167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</row>
    <row r="261">
      <c r="A261" s="126"/>
      <c r="B261" s="126"/>
      <c r="C261" s="126"/>
      <c r="D261" s="126"/>
      <c r="E261" s="207"/>
      <c r="F261" s="207"/>
      <c r="G261" s="208"/>
      <c r="H261" s="126"/>
      <c r="I261" s="126"/>
      <c r="J261" s="126"/>
      <c r="K261" s="126"/>
      <c r="L261" s="209"/>
      <c r="M261" s="209"/>
      <c r="N261" s="209"/>
      <c r="O261" s="126"/>
      <c r="P261" s="201"/>
      <c r="Q261" s="126"/>
      <c r="R261" s="167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</row>
    <row r="262">
      <c r="A262" s="126"/>
      <c r="B262" s="126"/>
      <c r="C262" s="126"/>
      <c r="D262" s="126"/>
      <c r="E262" s="207"/>
      <c r="F262" s="207"/>
      <c r="G262" s="208"/>
      <c r="H262" s="126"/>
      <c r="I262" s="126"/>
      <c r="J262" s="126"/>
      <c r="K262" s="126"/>
      <c r="L262" s="209"/>
      <c r="M262" s="209"/>
      <c r="N262" s="209"/>
      <c r="O262" s="126"/>
      <c r="P262" s="201"/>
      <c r="Q262" s="126"/>
      <c r="R262" s="167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</row>
    <row r="263">
      <c r="A263" s="126"/>
      <c r="B263" s="126"/>
      <c r="C263" s="126"/>
      <c r="D263" s="126"/>
      <c r="E263" s="207"/>
      <c r="F263" s="207"/>
      <c r="G263" s="208"/>
      <c r="H263" s="126"/>
      <c r="I263" s="126"/>
      <c r="J263" s="126"/>
      <c r="K263" s="126"/>
      <c r="L263" s="209"/>
      <c r="M263" s="209"/>
      <c r="N263" s="209"/>
      <c r="O263" s="126"/>
      <c r="P263" s="201"/>
      <c r="Q263" s="126"/>
      <c r="R263" s="167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</row>
    <row r="264">
      <c r="A264" s="126"/>
      <c r="B264" s="126"/>
      <c r="C264" s="126"/>
      <c r="D264" s="126"/>
      <c r="E264" s="207"/>
      <c r="F264" s="207"/>
      <c r="G264" s="208"/>
      <c r="H264" s="126"/>
      <c r="I264" s="126"/>
      <c r="J264" s="126"/>
      <c r="K264" s="126"/>
      <c r="L264" s="209"/>
      <c r="M264" s="209"/>
      <c r="N264" s="209"/>
      <c r="O264" s="126"/>
      <c r="P264" s="201"/>
      <c r="Q264" s="126"/>
      <c r="R264" s="167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</row>
    <row r="265">
      <c r="A265" s="126"/>
      <c r="B265" s="126"/>
      <c r="C265" s="126"/>
      <c r="D265" s="126"/>
      <c r="E265" s="207"/>
      <c r="F265" s="207"/>
      <c r="G265" s="208"/>
      <c r="H265" s="126"/>
      <c r="I265" s="126"/>
      <c r="J265" s="126"/>
      <c r="K265" s="126"/>
      <c r="L265" s="209"/>
      <c r="M265" s="209"/>
      <c r="N265" s="209"/>
      <c r="O265" s="126"/>
      <c r="P265" s="201"/>
      <c r="Q265" s="126"/>
      <c r="R265" s="167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</row>
    <row r="266">
      <c r="A266" s="126"/>
      <c r="B266" s="126"/>
      <c r="C266" s="126"/>
      <c r="D266" s="126"/>
      <c r="E266" s="207"/>
      <c r="F266" s="207"/>
      <c r="G266" s="208"/>
      <c r="H266" s="126"/>
      <c r="I266" s="126"/>
      <c r="J266" s="126"/>
      <c r="K266" s="126"/>
      <c r="L266" s="209"/>
      <c r="M266" s="209"/>
      <c r="N266" s="209"/>
      <c r="O266" s="126"/>
      <c r="P266" s="201"/>
      <c r="Q266" s="126"/>
      <c r="R266" s="167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</row>
    <row r="267">
      <c r="A267" s="126"/>
      <c r="B267" s="126"/>
      <c r="C267" s="126"/>
      <c r="D267" s="126"/>
      <c r="E267" s="207"/>
      <c r="F267" s="207"/>
      <c r="G267" s="208"/>
      <c r="H267" s="126"/>
      <c r="I267" s="126"/>
      <c r="J267" s="126"/>
      <c r="K267" s="126"/>
      <c r="L267" s="209"/>
      <c r="M267" s="209"/>
      <c r="N267" s="209"/>
      <c r="O267" s="126"/>
      <c r="P267" s="201"/>
      <c r="Q267" s="126"/>
      <c r="R267" s="167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</row>
    <row r="268">
      <c r="A268" s="126"/>
      <c r="B268" s="126"/>
      <c r="C268" s="126"/>
      <c r="D268" s="126"/>
      <c r="E268" s="207"/>
      <c r="F268" s="207"/>
      <c r="G268" s="208"/>
      <c r="H268" s="126"/>
      <c r="I268" s="126"/>
      <c r="J268" s="126"/>
      <c r="K268" s="126"/>
      <c r="L268" s="209"/>
      <c r="M268" s="209"/>
      <c r="N268" s="209"/>
      <c r="O268" s="126"/>
      <c r="P268" s="201"/>
      <c r="Q268" s="126"/>
      <c r="R268" s="167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</row>
    <row r="269">
      <c r="A269" s="126"/>
      <c r="B269" s="126"/>
      <c r="C269" s="126"/>
      <c r="D269" s="126"/>
      <c r="E269" s="207"/>
      <c r="F269" s="207"/>
      <c r="G269" s="208"/>
      <c r="H269" s="126"/>
      <c r="I269" s="126"/>
      <c r="J269" s="126"/>
      <c r="K269" s="126"/>
      <c r="L269" s="209"/>
      <c r="M269" s="209"/>
      <c r="N269" s="209"/>
      <c r="O269" s="126"/>
      <c r="P269" s="201"/>
      <c r="Q269" s="126"/>
      <c r="R269" s="167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</row>
    <row r="270">
      <c r="A270" s="126"/>
      <c r="B270" s="126"/>
      <c r="C270" s="126"/>
      <c r="D270" s="126"/>
      <c r="E270" s="207"/>
      <c r="F270" s="207"/>
      <c r="G270" s="126"/>
      <c r="H270" s="126"/>
      <c r="I270" s="126"/>
      <c r="J270" s="126"/>
      <c r="K270" s="126"/>
      <c r="L270" s="209"/>
      <c r="M270" s="209"/>
      <c r="N270" s="209"/>
      <c r="O270" s="126"/>
      <c r="P270" s="201"/>
      <c r="Q270" s="126"/>
      <c r="R270" s="167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</row>
    <row r="271">
      <c r="A271" s="126"/>
      <c r="B271" s="126"/>
      <c r="C271" s="126"/>
      <c r="D271" s="126"/>
      <c r="E271" s="207"/>
      <c r="F271" s="207"/>
      <c r="G271" s="126"/>
      <c r="H271" s="126"/>
      <c r="I271" s="126"/>
      <c r="J271" s="126"/>
      <c r="K271" s="126"/>
      <c r="L271" s="209"/>
      <c r="M271" s="209"/>
      <c r="N271" s="209"/>
      <c r="O271" s="126"/>
      <c r="P271" s="201"/>
      <c r="Q271" s="126"/>
      <c r="R271" s="167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</row>
    <row r="272">
      <c r="A272" s="126"/>
      <c r="B272" s="126"/>
      <c r="C272" s="126"/>
      <c r="D272" s="126"/>
      <c r="E272" s="207"/>
      <c r="F272" s="207"/>
      <c r="G272" s="126"/>
      <c r="H272" s="126"/>
      <c r="I272" s="126"/>
      <c r="J272" s="126"/>
      <c r="K272" s="126"/>
      <c r="L272" s="209"/>
      <c r="M272" s="209"/>
      <c r="N272" s="209"/>
      <c r="O272" s="126"/>
      <c r="P272" s="201"/>
      <c r="Q272" s="126"/>
      <c r="R272" s="167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</row>
    <row r="273">
      <c r="A273" s="126"/>
      <c r="B273" s="126"/>
      <c r="C273" s="126"/>
      <c r="D273" s="126"/>
      <c r="E273" s="207"/>
      <c r="F273" s="207"/>
      <c r="G273" s="126"/>
      <c r="H273" s="126"/>
      <c r="I273" s="126"/>
      <c r="J273" s="126"/>
      <c r="K273" s="126"/>
      <c r="L273" s="209"/>
      <c r="M273" s="209"/>
      <c r="N273" s="209"/>
      <c r="O273" s="126"/>
      <c r="P273" s="201"/>
      <c r="Q273" s="126"/>
      <c r="R273" s="167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</row>
    <row r="274">
      <c r="A274" s="126"/>
      <c r="B274" s="126"/>
      <c r="C274" s="126"/>
      <c r="D274" s="126"/>
      <c r="E274" s="207"/>
      <c r="F274" s="207"/>
      <c r="G274" s="126"/>
      <c r="H274" s="126"/>
      <c r="I274" s="126"/>
      <c r="J274" s="126"/>
      <c r="K274" s="126"/>
      <c r="L274" s="209"/>
      <c r="M274" s="209"/>
      <c r="N274" s="209"/>
      <c r="O274" s="126"/>
      <c r="P274" s="201"/>
      <c r="Q274" s="126"/>
      <c r="R274" s="167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</row>
    <row r="275">
      <c r="A275" s="126"/>
      <c r="B275" s="126"/>
      <c r="C275" s="126"/>
      <c r="D275" s="126"/>
      <c r="E275" s="207"/>
      <c r="F275" s="207"/>
      <c r="G275" s="126"/>
      <c r="H275" s="126"/>
      <c r="I275" s="126"/>
      <c r="J275" s="126"/>
      <c r="K275" s="126"/>
      <c r="L275" s="209"/>
      <c r="M275" s="209"/>
      <c r="N275" s="209"/>
      <c r="O275" s="126"/>
      <c r="P275" s="201"/>
      <c r="Q275" s="126"/>
      <c r="R275" s="167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</row>
    <row r="276">
      <c r="A276" s="126"/>
      <c r="B276" s="126"/>
      <c r="C276" s="126"/>
      <c r="D276" s="126"/>
      <c r="E276" s="207"/>
      <c r="F276" s="207"/>
      <c r="G276" s="126"/>
      <c r="H276" s="126"/>
      <c r="I276" s="126"/>
      <c r="J276" s="126"/>
      <c r="K276" s="126"/>
      <c r="L276" s="209"/>
      <c r="M276" s="209"/>
      <c r="N276" s="209"/>
      <c r="O276" s="126"/>
      <c r="P276" s="201"/>
      <c r="Q276" s="126"/>
      <c r="R276" s="167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</row>
    <row r="277">
      <c r="A277" s="126"/>
      <c r="B277" s="126"/>
      <c r="C277" s="126"/>
      <c r="D277" s="126"/>
      <c r="E277" s="207"/>
      <c r="F277" s="207"/>
      <c r="G277" s="126"/>
      <c r="H277" s="126"/>
      <c r="I277" s="126"/>
      <c r="J277" s="126"/>
      <c r="K277" s="126"/>
      <c r="L277" s="209"/>
      <c r="M277" s="209"/>
      <c r="N277" s="209"/>
      <c r="O277" s="126"/>
      <c r="P277" s="201"/>
      <c r="Q277" s="126"/>
      <c r="R277" s="167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</row>
    <row r="278">
      <c r="A278" s="126"/>
      <c r="B278" s="126"/>
      <c r="C278" s="126"/>
      <c r="D278" s="126"/>
      <c r="E278" s="207"/>
      <c r="F278" s="207"/>
      <c r="G278" s="126"/>
      <c r="H278" s="126"/>
      <c r="I278" s="126"/>
      <c r="J278" s="126"/>
      <c r="K278" s="126"/>
      <c r="L278" s="209"/>
      <c r="M278" s="209"/>
      <c r="N278" s="209"/>
      <c r="O278" s="126"/>
      <c r="P278" s="201"/>
      <c r="Q278" s="126"/>
      <c r="R278" s="167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</row>
    <row r="279">
      <c r="A279" s="126"/>
      <c r="B279" s="126"/>
      <c r="C279" s="126"/>
      <c r="D279" s="126"/>
      <c r="E279" s="207"/>
      <c r="F279" s="207"/>
      <c r="G279" s="126"/>
      <c r="H279" s="126"/>
      <c r="I279" s="126"/>
      <c r="J279" s="126"/>
      <c r="K279" s="126"/>
      <c r="L279" s="209"/>
      <c r="M279" s="209"/>
      <c r="N279" s="209"/>
      <c r="O279" s="126"/>
      <c r="P279" s="201"/>
      <c r="Q279" s="126"/>
      <c r="R279" s="167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</row>
    <row r="280">
      <c r="A280" s="126"/>
      <c r="B280" s="126"/>
      <c r="C280" s="126"/>
      <c r="D280" s="126"/>
      <c r="E280" s="207"/>
      <c r="F280" s="207"/>
      <c r="G280" s="126"/>
      <c r="H280" s="126"/>
      <c r="I280" s="126"/>
      <c r="J280" s="126"/>
      <c r="K280" s="126"/>
      <c r="L280" s="209"/>
      <c r="M280" s="209"/>
      <c r="N280" s="209"/>
      <c r="O280" s="126"/>
      <c r="P280" s="201"/>
      <c r="Q280" s="126"/>
      <c r="R280" s="167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</row>
    <row r="281">
      <c r="A281" s="126"/>
      <c r="B281" s="126"/>
      <c r="C281" s="126"/>
      <c r="D281" s="126"/>
      <c r="E281" s="207"/>
      <c r="F281" s="207"/>
      <c r="G281" s="126"/>
      <c r="H281" s="126"/>
      <c r="I281" s="126"/>
      <c r="J281" s="126"/>
      <c r="K281" s="126"/>
      <c r="L281" s="209"/>
      <c r="M281" s="209"/>
      <c r="N281" s="209"/>
      <c r="O281" s="126"/>
      <c r="P281" s="201"/>
      <c r="Q281" s="126"/>
      <c r="R281" s="167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</row>
    <row r="282">
      <c r="A282" s="126"/>
      <c r="B282" s="126"/>
      <c r="C282" s="126"/>
      <c r="D282" s="126"/>
      <c r="E282" s="207"/>
      <c r="F282" s="207"/>
      <c r="G282" s="126"/>
      <c r="H282" s="126"/>
      <c r="I282" s="126"/>
      <c r="J282" s="126"/>
      <c r="K282" s="126"/>
      <c r="L282" s="209"/>
      <c r="M282" s="209"/>
      <c r="N282" s="209"/>
      <c r="O282" s="126"/>
      <c r="P282" s="201"/>
      <c r="Q282" s="126"/>
      <c r="R282" s="167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</row>
    <row r="283">
      <c r="A283" s="126"/>
      <c r="B283" s="126"/>
      <c r="C283" s="126"/>
      <c r="D283" s="126"/>
      <c r="E283" s="207"/>
      <c r="F283" s="207"/>
      <c r="G283" s="126"/>
      <c r="H283" s="126"/>
      <c r="I283" s="126"/>
      <c r="J283" s="126"/>
      <c r="K283" s="126"/>
      <c r="L283" s="209"/>
      <c r="M283" s="209"/>
      <c r="N283" s="209"/>
      <c r="O283" s="126"/>
      <c r="P283" s="201"/>
      <c r="Q283" s="126"/>
      <c r="R283" s="167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</row>
    <row r="284">
      <c r="A284" s="126"/>
      <c r="B284" s="126"/>
      <c r="C284" s="126"/>
      <c r="D284" s="126"/>
      <c r="E284" s="207"/>
      <c r="F284" s="207"/>
      <c r="G284" s="126"/>
      <c r="H284" s="126"/>
      <c r="I284" s="126"/>
      <c r="J284" s="126"/>
      <c r="K284" s="126"/>
      <c r="L284" s="209"/>
      <c r="M284" s="209"/>
      <c r="N284" s="209"/>
      <c r="O284" s="126"/>
      <c r="P284" s="201"/>
      <c r="Q284" s="126"/>
      <c r="R284" s="167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</row>
    <row r="285">
      <c r="A285" s="126"/>
      <c r="B285" s="126"/>
      <c r="C285" s="126"/>
      <c r="D285" s="126"/>
      <c r="E285" s="207"/>
      <c r="F285" s="207"/>
      <c r="G285" s="126"/>
      <c r="H285" s="126"/>
      <c r="I285" s="126"/>
      <c r="J285" s="126"/>
      <c r="K285" s="126"/>
      <c r="L285" s="209"/>
      <c r="M285" s="209"/>
      <c r="N285" s="209"/>
      <c r="O285" s="126"/>
      <c r="P285" s="201"/>
      <c r="Q285" s="126"/>
      <c r="R285" s="167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</row>
    <row r="286">
      <c r="A286" s="126"/>
      <c r="B286" s="126"/>
      <c r="C286" s="126"/>
      <c r="D286" s="126"/>
      <c r="E286" s="207"/>
      <c r="F286" s="207"/>
      <c r="G286" s="126"/>
      <c r="H286" s="126"/>
      <c r="I286" s="126"/>
      <c r="J286" s="126"/>
      <c r="K286" s="126"/>
      <c r="L286" s="209"/>
      <c r="M286" s="209"/>
      <c r="N286" s="209"/>
      <c r="O286" s="126"/>
      <c r="P286" s="201"/>
      <c r="Q286" s="126"/>
      <c r="R286" s="167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</row>
    <row r="287">
      <c r="A287" s="126"/>
      <c r="B287" s="126"/>
      <c r="C287" s="126"/>
      <c r="D287" s="126"/>
      <c r="E287" s="207"/>
      <c r="F287" s="207"/>
      <c r="G287" s="126"/>
      <c r="H287" s="126"/>
      <c r="I287" s="126"/>
      <c r="J287" s="126"/>
      <c r="K287" s="126"/>
      <c r="L287" s="209"/>
      <c r="M287" s="209"/>
      <c r="N287" s="209"/>
      <c r="O287" s="126"/>
      <c r="P287" s="201"/>
      <c r="Q287" s="126"/>
      <c r="R287" s="167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</row>
    <row r="288">
      <c r="A288" s="126"/>
      <c r="B288" s="126"/>
      <c r="C288" s="126"/>
      <c r="D288" s="126"/>
      <c r="E288" s="207"/>
      <c r="F288" s="207"/>
      <c r="G288" s="126"/>
      <c r="H288" s="126"/>
      <c r="I288" s="126"/>
      <c r="J288" s="126"/>
      <c r="K288" s="126"/>
      <c r="L288" s="209"/>
      <c r="M288" s="209"/>
      <c r="N288" s="209"/>
      <c r="O288" s="126"/>
      <c r="P288" s="201"/>
      <c r="Q288" s="126"/>
      <c r="R288" s="167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</row>
    <row r="289">
      <c r="A289" s="126"/>
      <c r="B289" s="126"/>
      <c r="C289" s="126"/>
      <c r="D289" s="126"/>
      <c r="E289" s="207"/>
      <c r="F289" s="207"/>
      <c r="G289" s="126"/>
      <c r="H289" s="126"/>
      <c r="I289" s="126"/>
      <c r="J289" s="126"/>
      <c r="K289" s="126"/>
      <c r="L289" s="209"/>
      <c r="M289" s="209"/>
      <c r="N289" s="209"/>
      <c r="O289" s="126"/>
      <c r="P289" s="201"/>
      <c r="Q289" s="126"/>
      <c r="R289" s="167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</row>
    <row r="290">
      <c r="A290" s="126"/>
      <c r="B290" s="126"/>
      <c r="C290" s="126"/>
      <c r="D290" s="126"/>
      <c r="E290" s="207"/>
      <c r="F290" s="207"/>
      <c r="G290" s="126"/>
      <c r="H290" s="126"/>
      <c r="I290" s="126"/>
      <c r="J290" s="126"/>
      <c r="K290" s="126"/>
      <c r="L290" s="209"/>
      <c r="M290" s="209"/>
      <c r="N290" s="209"/>
      <c r="O290" s="126"/>
      <c r="P290" s="201"/>
      <c r="Q290" s="126"/>
      <c r="R290" s="167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</row>
    <row r="291">
      <c r="A291" s="126"/>
      <c r="B291" s="126"/>
      <c r="C291" s="126"/>
      <c r="D291" s="126"/>
      <c r="E291" s="207"/>
      <c r="F291" s="207"/>
      <c r="G291" s="126"/>
      <c r="H291" s="126"/>
      <c r="I291" s="126"/>
      <c r="J291" s="126"/>
      <c r="K291" s="126"/>
      <c r="L291" s="209"/>
      <c r="M291" s="209"/>
      <c r="N291" s="209"/>
      <c r="O291" s="126"/>
      <c r="P291" s="201"/>
      <c r="Q291" s="126"/>
      <c r="R291" s="167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</row>
    <row r="292">
      <c r="A292" s="126"/>
      <c r="B292" s="126"/>
      <c r="C292" s="126"/>
      <c r="D292" s="126"/>
      <c r="E292" s="207"/>
      <c r="F292" s="207"/>
      <c r="G292" s="126"/>
      <c r="H292" s="126"/>
      <c r="I292" s="126"/>
      <c r="J292" s="126"/>
      <c r="K292" s="126"/>
      <c r="L292" s="209"/>
      <c r="M292" s="209"/>
      <c r="N292" s="209"/>
      <c r="O292" s="126"/>
      <c r="P292" s="201"/>
      <c r="Q292" s="126"/>
      <c r="R292" s="167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</row>
    <row r="293">
      <c r="A293" s="126"/>
      <c r="B293" s="126"/>
      <c r="C293" s="126"/>
      <c r="D293" s="126"/>
      <c r="E293" s="207"/>
      <c r="F293" s="207"/>
      <c r="G293" s="126"/>
      <c r="H293" s="126"/>
      <c r="I293" s="126"/>
      <c r="J293" s="126"/>
      <c r="K293" s="126"/>
      <c r="L293" s="209"/>
      <c r="M293" s="209"/>
      <c r="N293" s="209"/>
      <c r="O293" s="126"/>
      <c r="P293" s="201"/>
      <c r="Q293" s="126"/>
      <c r="R293" s="167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</row>
    <row r="294">
      <c r="A294" s="126"/>
      <c r="B294" s="126"/>
      <c r="C294" s="126"/>
      <c r="D294" s="126"/>
      <c r="E294" s="207"/>
      <c r="F294" s="207"/>
      <c r="G294" s="126"/>
      <c r="H294" s="126"/>
      <c r="I294" s="126"/>
      <c r="J294" s="126"/>
      <c r="K294" s="126"/>
      <c r="L294" s="209"/>
      <c r="M294" s="209"/>
      <c r="N294" s="209"/>
      <c r="O294" s="126"/>
      <c r="P294" s="201"/>
      <c r="Q294" s="126"/>
      <c r="R294" s="167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</row>
    <row r="295">
      <c r="A295" s="126"/>
      <c r="B295" s="126"/>
      <c r="C295" s="126"/>
      <c r="D295" s="126"/>
      <c r="E295" s="207"/>
      <c r="F295" s="207"/>
      <c r="G295" s="126"/>
      <c r="H295" s="126"/>
      <c r="I295" s="126"/>
      <c r="J295" s="126"/>
      <c r="K295" s="126"/>
      <c r="L295" s="209"/>
      <c r="M295" s="209"/>
      <c r="N295" s="209"/>
      <c r="O295" s="126"/>
      <c r="P295" s="201"/>
      <c r="Q295" s="126"/>
      <c r="R295" s="167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</row>
    <row r="296">
      <c r="A296" s="126"/>
      <c r="B296" s="126"/>
      <c r="C296" s="126"/>
      <c r="D296" s="126"/>
      <c r="E296" s="207"/>
      <c r="F296" s="207"/>
      <c r="G296" s="126"/>
      <c r="H296" s="126"/>
      <c r="I296" s="126"/>
      <c r="J296" s="126"/>
      <c r="K296" s="126"/>
      <c r="L296" s="209"/>
      <c r="M296" s="209"/>
      <c r="N296" s="209"/>
      <c r="O296" s="126"/>
      <c r="P296" s="201"/>
      <c r="Q296" s="126"/>
      <c r="R296" s="167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</row>
    <row r="297">
      <c r="A297" s="126"/>
      <c r="B297" s="126"/>
      <c r="C297" s="126"/>
      <c r="D297" s="126"/>
      <c r="E297" s="207"/>
      <c r="F297" s="207"/>
      <c r="G297" s="126"/>
      <c r="H297" s="126"/>
      <c r="I297" s="126"/>
      <c r="J297" s="126"/>
      <c r="K297" s="126"/>
      <c r="L297" s="209"/>
      <c r="M297" s="209"/>
      <c r="N297" s="209"/>
      <c r="O297" s="126"/>
      <c r="P297" s="201"/>
      <c r="Q297" s="126"/>
      <c r="R297" s="167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</row>
    <row r="298">
      <c r="A298" s="126"/>
      <c r="B298" s="126"/>
      <c r="C298" s="126"/>
      <c r="D298" s="126"/>
      <c r="E298" s="207"/>
      <c r="F298" s="207"/>
      <c r="G298" s="126"/>
      <c r="H298" s="126"/>
      <c r="I298" s="126"/>
      <c r="J298" s="126"/>
      <c r="K298" s="126"/>
      <c r="L298" s="209"/>
      <c r="M298" s="209"/>
      <c r="N298" s="209"/>
      <c r="O298" s="126"/>
      <c r="P298" s="201"/>
      <c r="Q298" s="126"/>
      <c r="R298" s="167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</row>
    <row r="299">
      <c r="A299" s="126"/>
      <c r="B299" s="126"/>
      <c r="C299" s="126"/>
      <c r="D299" s="126"/>
      <c r="E299" s="207"/>
      <c r="F299" s="207"/>
      <c r="G299" s="126"/>
      <c r="H299" s="126"/>
      <c r="I299" s="126"/>
      <c r="J299" s="126"/>
      <c r="K299" s="126"/>
      <c r="L299" s="209"/>
      <c r="M299" s="209"/>
      <c r="N299" s="209"/>
      <c r="O299" s="126"/>
      <c r="P299" s="201"/>
      <c r="Q299" s="126"/>
      <c r="R299" s="167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</row>
    <row r="300">
      <c r="A300" s="126"/>
      <c r="B300" s="126"/>
      <c r="C300" s="126"/>
      <c r="D300" s="126"/>
      <c r="E300" s="207"/>
      <c r="F300" s="207"/>
      <c r="G300" s="126"/>
      <c r="H300" s="126"/>
      <c r="I300" s="126"/>
      <c r="J300" s="126"/>
      <c r="K300" s="126"/>
      <c r="L300" s="209"/>
      <c r="M300" s="209"/>
      <c r="N300" s="209"/>
      <c r="O300" s="126"/>
      <c r="P300" s="201"/>
      <c r="Q300" s="126"/>
      <c r="R300" s="167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</row>
    <row r="301">
      <c r="A301" s="126"/>
      <c r="B301" s="126"/>
      <c r="C301" s="126"/>
      <c r="D301" s="126"/>
      <c r="E301" s="207"/>
      <c r="F301" s="207"/>
      <c r="G301" s="126"/>
      <c r="H301" s="126"/>
      <c r="I301" s="126"/>
      <c r="J301" s="126"/>
      <c r="K301" s="126"/>
      <c r="L301" s="209"/>
      <c r="M301" s="209"/>
      <c r="N301" s="209"/>
      <c r="O301" s="126"/>
      <c r="P301" s="201"/>
      <c r="Q301" s="126"/>
      <c r="R301" s="167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</row>
    <row r="302">
      <c r="A302" s="126"/>
      <c r="B302" s="126"/>
      <c r="C302" s="126"/>
      <c r="D302" s="126"/>
      <c r="E302" s="207"/>
      <c r="F302" s="207"/>
      <c r="G302" s="126"/>
      <c r="H302" s="126"/>
      <c r="I302" s="126"/>
      <c r="J302" s="126"/>
      <c r="K302" s="126"/>
      <c r="L302" s="209"/>
      <c r="M302" s="209"/>
      <c r="N302" s="209"/>
      <c r="O302" s="126"/>
      <c r="P302" s="201"/>
      <c r="Q302" s="126"/>
      <c r="R302" s="167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</row>
    <row r="303">
      <c r="A303" s="126"/>
      <c r="B303" s="126"/>
      <c r="C303" s="126"/>
      <c r="D303" s="126"/>
      <c r="E303" s="207"/>
      <c r="F303" s="207"/>
      <c r="G303" s="126"/>
      <c r="H303" s="126"/>
      <c r="I303" s="126"/>
      <c r="J303" s="126"/>
      <c r="K303" s="126"/>
      <c r="L303" s="209"/>
      <c r="M303" s="209"/>
      <c r="N303" s="209"/>
      <c r="O303" s="126"/>
      <c r="P303" s="201"/>
      <c r="Q303" s="126"/>
      <c r="R303" s="167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</row>
    <row r="304">
      <c r="A304" s="126"/>
      <c r="B304" s="126"/>
      <c r="C304" s="126"/>
      <c r="D304" s="126"/>
      <c r="E304" s="207"/>
      <c r="F304" s="207"/>
      <c r="G304" s="126"/>
      <c r="H304" s="126"/>
      <c r="I304" s="126"/>
      <c r="J304" s="126"/>
      <c r="K304" s="126"/>
      <c r="L304" s="209"/>
      <c r="M304" s="209"/>
      <c r="N304" s="209"/>
      <c r="O304" s="126"/>
      <c r="P304" s="201"/>
      <c r="Q304" s="126"/>
      <c r="R304" s="167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</row>
    <row r="305">
      <c r="A305" s="126"/>
      <c r="B305" s="126"/>
      <c r="C305" s="126"/>
      <c r="D305" s="126"/>
      <c r="E305" s="207"/>
      <c r="F305" s="207"/>
      <c r="G305" s="126"/>
      <c r="H305" s="126"/>
      <c r="I305" s="126"/>
      <c r="J305" s="126"/>
      <c r="K305" s="126"/>
      <c r="L305" s="209"/>
      <c r="M305" s="209"/>
      <c r="N305" s="209"/>
      <c r="O305" s="126"/>
      <c r="P305" s="201"/>
      <c r="Q305" s="126"/>
      <c r="R305" s="167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</row>
    <row r="306">
      <c r="A306" s="126"/>
      <c r="B306" s="126"/>
      <c r="C306" s="126"/>
      <c r="D306" s="126"/>
      <c r="E306" s="207"/>
      <c r="F306" s="207"/>
      <c r="G306" s="126"/>
      <c r="H306" s="126"/>
      <c r="I306" s="126"/>
      <c r="J306" s="126"/>
      <c r="K306" s="126"/>
      <c r="L306" s="209"/>
      <c r="M306" s="209"/>
      <c r="N306" s="209"/>
      <c r="O306" s="126"/>
      <c r="P306" s="201"/>
      <c r="Q306" s="126"/>
      <c r="R306" s="167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</row>
    <row r="307">
      <c r="A307" s="126"/>
      <c r="B307" s="126"/>
      <c r="C307" s="126"/>
      <c r="D307" s="126"/>
      <c r="E307" s="207"/>
      <c r="F307" s="207"/>
      <c r="G307" s="126"/>
      <c r="H307" s="126"/>
      <c r="I307" s="126"/>
      <c r="J307" s="126"/>
      <c r="K307" s="126"/>
      <c r="L307" s="209"/>
      <c r="M307" s="209"/>
      <c r="N307" s="209"/>
      <c r="O307" s="126"/>
      <c r="P307" s="201"/>
      <c r="Q307" s="126"/>
      <c r="R307" s="167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</row>
    <row r="308">
      <c r="A308" s="126"/>
      <c r="B308" s="126"/>
      <c r="C308" s="126"/>
      <c r="D308" s="126"/>
      <c r="E308" s="207"/>
      <c r="F308" s="207"/>
      <c r="G308" s="126"/>
      <c r="H308" s="126"/>
      <c r="I308" s="126"/>
      <c r="J308" s="126"/>
      <c r="K308" s="126"/>
      <c r="L308" s="209"/>
      <c r="M308" s="209"/>
      <c r="N308" s="209"/>
      <c r="O308" s="126"/>
      <c r="P308" s="201"/>
      <c r="Q308" s="126"/>
      <c r="R308" s="167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</row>
    <row r="309">
      <c r="A309" s="126"/>
      <c r="B309" s="126"/>
      <c r="C309" s="126"/>
      <c r="D309" s="126"/>
      <c r="E309" s="207"/>
      <c r="F309" s="207"/>
      <c r="G309" s="126"/>
      <c r="H309" s="126"/>
      <c r="I309" s="126"/>
      <c r="J309" s="126"/>
      <c r="K309" s="126"/>
      <c r="L309" s="209"/>
      <c r="M309" s="209"/>
      <c r="N309" s="209"/>
      <c r="O309" s="126"/>
      <c r="P309" s="201"/>
      <c r="Q309" s="126"/>
      <c r="R309" s="167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</row>
    <row r="310">
      <c r="A310" s="126"/>
      <c r="B310" s="126"/>
      <c r="C310" s="126"/>
      <c r="D310" s="126"/>
      <c r="E310" s="207"/>
      <c r="F310" s="207"/>
      <c r="G310" s="126"/>
      <c r="H310" s="126"/>
      <c r="I310" s="126"/>
      <c r="J310" s="126"/>
      <c r="K310" s="126"/>
      <c r="L310" s="209"/>
      <c r="M310" s="209"/>
      <c r="N310" s="209"/>
      <c r="O310" s="126"/>
      <c r="P310" s="201"/>
      <c r="Q310" s="126"/>
      <c r="R310" s="167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</row>
    <row r="311">
      <c r="A311" s="126"/>
      <c r="B311" s="126"/>
      <c r="C311" s="126"/>
      <c r="D311" s="126"/>
      <c r="E311" s="207"/>
      <c r="F311" s="207"/>
      <c r="G311" s="126"/>
      <c r="H311" s="126"/>
      <c r="I311" s="126"/>
      <c r="J311" s="126"/>
      <c r="K311" s="126"/>
      <c r="L311" s="209"/>
      <c r="M311" s="209"/>
      <c r="N311" s="209"/>
      <c r="O311" s="126"/>
      <c r="P311" s="201"/>
      <c r="Q311" s="126"/>
      <c r="R311" s="167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</row>
    <row r="312">
      <c r="A312" s="126"/>
      <c r="B312" s="126"/>
      <c r="C312" s="126"/>
      <c r="D312" s="126"/>
      <c r="E312" s="207"/>
      <c r="F312" s="207"/>
      <c r="G312" s="126"/>
      <c r="H312" s="126"/>
      <c r="I312" s="126"/>
      <c r="J312" s="126"/>
      <c r="K312" s="126"/>
      <c r="L312" s="209"/>
      <c r="M312" s="209"/>
      <c r="N312" s="209"/>
      <c r="O312" s="126"/>
      <c r="P312" s="201"/>
      <c r="Q312" s="126"/>
      <c r="R312" s="167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</row>
    <row r="313">
      <c r="A313" s="126"/>
      <c r="B313" s="126"/>
      <c r="C313" s="126"/>
      <c r="D313" s="126"/>
      <c r="E313" s="207"/>
      <c r="F313" s="207"/>
      <c r="G313" s="126"/>
      <c r="H313" s="126"/>
      <c r="I313" s="126"/>
      <c r="J313" s="126"/>
      <c r="K313" s="126"/>
      <c r="L313" s="209"/>
      <c r="M313" s="209"/>
      <c r="N313" s="209"/>
      <c r="O313" s="126"/>
      <c r="P313" s="201"/>
      <c r="Q313" s="126"/>
      <c r="R313" s="167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</row>
    <row r="314">
      <c r="A314" s="126"/>
      <c r="B314" s="126"/>
      <c r="C314" s="126"/>
      <c r="D314" s="126"/>
      <c r="E314" s="207"/>
      <c r="F314" s="207"/>
      <c r="G314" s="126"/>
      <c r="H314" s="126"/>
      <c r="I314" s="126"/>
      <c r="J314" s="126"/>
      <c r="K314" s="126"/>
      <c r="L314" s="209"/>
      <c r="M314" s="209"/>
      <c r="N314" s="209"/>
      <c r="O314" s="126"/>
      <c r="P314" s="201"/>
      <c r="Q314" s="126"/>
      <c r="R314" s="167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</row>
    <row r="315">
      <c r="A315" s="126"/>
      <c r="B315" s="126"/>
      <c r="C315" s="126"/>
      <c r="D315" s="126"/>
      <c r="E315" s="207"/>
      <c r="F315" s="207"/>
      <c r="G315" s="126"/>
      <c r="H315" s="126"/>
      <c r="I315" s="126"/>
      <c r="J315" s="126"/>
      <c r="K315" s="126"/>
      <c r="L315" s="209"/>
      <c r="M315" s="209"/>
      <c r="N315" s="209"/>
      <c r="O315" s="126"/>
      <c r="P315" s="201"/>
      <c r="Q315" s="126"/>
      <c r="R315" s="167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</row>
    <row r="316">
      <c r="A316" s="126"/>
      <c r="B316" s="126"/>
      <c r="C316" s="126"/>
      <c r="D316" s="126"/>
      <c r="E316" s="207"/>
      <c r="F316" s="207"/>
      <c r="G316" s="126"/>
      <c r="H316" s="126"/>
      <c r="I316" s="126"/>
      <c r="J316" s="126"/>
      <c r="K316" s="126"/>
      <c r="L316" s="209"/>
      <c r="M316" s="209"/>
      <c r="N316" s="209"/>
      <c r="O316" s="126"/>
      <c r="P316" s="201"/>
      <c r="Q316" s="126"/>
      <c r="R316" s="167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</row>
    <row r="317">
      <c r="A317" s="126"/>
      <c r="B317" s="126"/>
      <c r="C317" s="126"/>
      <c r="D317" s="126"/>
      <c r="E317" s="207"/>
      <c r="F317" s="207"/>
      <c r="G317" s="126"/>
      <c r="H317" s="126"/>
      <c r="I317" s="126"/>
      <c r="J317" s="126"/>
      <c r="K317" s="126"/>
      <c r="L317" s="209"/>
      <c r="M317" s="209"/>
      <c r="N317" s="209"/>
      <c r="O317" s="126"/>
      <c r="P317" s="201"/>
      <c r="Q317" s="126"/>
      <c r="R317" s="167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</row>
    <row r="318">
      <c r="A318" s="126"/>
      <c r="B318" s="126"/>
      <c r="C318" s="126"/>
      <c r="D318" s="126"/>
      <c r="E318" s="207"/>
      <c r="F318" s="207"/>
      <c r="G318" s="126"/>
      <c r="H318" s="126"/>
      <c r="I318" s="126"/>
      <c r="J318" s="126"/>
      <c r="K318" s="126"/>
      <c r="L318" s="209"/>
      <c r="M318" s="209"/>
      <c r="N318" s="209"/>
      <c r="O318" s="126"/>
      <c r="P318" s="201"/>
      <c r="Q318" s="126"/>
      <c r="R318" s="167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</row>
    <row r="319">
      <c r="A319" s="126"/>
      <c r="B319" s="126"/>
      <c r="C319" s="126"/>
      <c r="D319" s="126"/>
      <c r="E319" s="207"/>
      <c r="F319" s="207"/>
      <c r="G319" s="126"/>
      <c r="H319" s="126"/>
      <c r="I319" s="126"/>
      <c r="J319" s="126"/>
      <c r="K319" s="126"/>
      <c r="L319" s="209"/>
      <c r="M319" s="209"/>
      <c r="N319" s="209"/>
      <c r="O319" s="126"/>
      <c r="P319" s="201"/>
      <c r="Q319" s="126"/>
      <c r="R319" s="167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</row>
    <row r="320">
      <c r="A320" s="126"/>
      <c r="B320" s="126"/>
      <c r="C320" s="126"/>
      <c r="D320" s="126"/>
      <c r="E320" s="207"/>
      <c r="F320" s="207"/>
      <c r="G320" s="126"/>
      <c r="H320" s="126"/>
      <c r="I320" s="126"/>
      <c r="J320" s="126"/>
      <c r="K320" s="126"/>
      <c r="L320" s="209"/>
      <c r="M320" s="209"/>
      <c r="N320" s="209"/>
      <c r="O320" s="126"/>
      <c r="P320" s="201"/>
      <c r="Q320" s="126"/>
      <c r="R320" s="167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</row>
    <row r="321">
      <c r="A321" s="126"/>
      <c r="B321" s="126"/>
      <c r="C321" s="126"/>
      <c r="D321" s="126"/>
      <c r="E321" s="207"/>
      <c r="F321" s="207"/>
      <c r="G321" s="126"/>
      <c r="H321" s="126"/>
      <c r="I321" s="126"/>
      <c r="J321" s="126"/>
      <c r="K321" s="126"/>
      <c r="L321" s="209"/>
      <c r="M321" s="209"/>
      <c r="N321" s="209"/>
      <c r="O321" s="126"/>
      <c r="P321" s="201"/>
      <c r="Q321" s="126"/>
      <c r="R321" s="167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</row>
    <row r="322">
      <c r="A322" s="126"/>
      <c r="B322" s="126"/>
      <c r="C322" s="126"/>
      <c r="D322" s="126"/>
      <c r="E322" s="207"/>
      <c r="F322" s="207"/>
      <c r="G322" s="126"/>
      <c r="H322" s="126"/>
      <c r="I322" s="126"/>
      <c r="J322" s="126"/>
      <c r="K322" s="126"/>
      <c r="L322" s="209"/>
      <c r="M322" s="209"/>
      <c r="N322" s="209"/>
      <c r="O322" s="126"/>
      <c r="P322" s="201"/>
      <c r="Q322" s="126"/>
      <c r="R322" s="167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</row>
    <row r="323">
      <c r="A323" s="126"/>
      <c r="B323" s="126"/>
      <c r="C323" s="126"/>
      <c r="D323" s="126"/>
      <c r="E323" s="207"/>
      <c r="F323" s="207"/>
      <c r="G323" s="126"/>
      <c r="H323" s="126"/>
      <c r="I323" s="126"/>
      <c r="J323" s="126"/>
      <c r="K323" s="126"/>
      <c r="L323" s="209"/>
      <c r="M323" s="209"/>
      <c r="N323" s="209"/>
      <c r="O323" s="126"/>
      <c r="P323" s="201"/>
      <c r="Q323" s="126"/>
      <c r="R323" s="167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</row>
    <row r="324">
      <c r="A324" s="126"/>
      <c r="B324" s="126"/>
      <c r="C324" s="126"/>
      <c r="D324" s="126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201"/>
      <c r="Q324" s="126"/>
      <c r="R324" s="167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</row>
    <row r="325">
      <c r="A325" s="126"/>
      <c r="B325" s="126"/>
      <c r="C325" s="126"/>
      <c r="D325" s="126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201"/>
      <c r="Q325" s="126"/>
      <c r="R325" s="167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</row>
    <row r="326">
      <c r="A326" s="126"/>
      <c r="B326" s="126"/>
      <c r="C326" s="126"/>
      <c r="D326" s="126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201"/>
      <c r="Q326" s="126"/>
      <c r="R326" s="167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</row>
    <row r="327">
      <c r="A327" s="126"/>
      <c r="B327" s="126"/>
      <c r="C327" s="126"/>
      <c r="D327" s="126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201"/>
      <c r="Q327" s="126"/>
      <c r="R327" s="167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</row>
    <row r="328">
      <c r="A328" s="126"/>
      <c r="B328" s="126"/>
      <c r="C328" s="126"/>
      <c r="D328" s="126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201"/>
      <c r="Q328" s="126"/>
      <c r="R328" s="167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</row>
    <row r="329">
      <c r="A329" s="126"/>
      <c r="B329" s="126"/>
      <c r="C329" s="126"/>
      <c r="D329" s="126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201"/>
      <c r="Q329" s="126"/>
      <c r="R329" s="167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</row>
    <row r="330">
      <c r="A330" s="126"/>
      <c r="B330" s="126"/>
      <c r="C330" s="126"/>
      <c r="D330" s="126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201"/>
      <c r="Q330" s="126"/>
      <c r="R330" s="167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</row>
    <row r="331">
      <c r="A331" s="126"/>
      <c r="B331" s="126"/>
      <c r="C331" s="126"/>
      <c r="D331" s="126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201"/>
      <c r="Q331" s="126"/>
      <c r="R331" s="167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</row>
    <row r="332">
      <c r="A332" s="126"/>
      <c r="B332" s="126"/>
      <c r="C332" s="126"/>
      <c r="D332" s="126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201"/>
      <c r="Q332" s="126"/>
      <c r="R332" s="167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</row>
    <row r="333">
      <c r="A333" s="126"/>
      <c r="B333" s="126"/>
      <c r="C333" s="126"/>
      <c r="D333" s="126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201"/>
      <c r="Q333" s="126"/>
      <c r="R333" s="167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</row>
    <row r="334">
      <c r="A334" s="126"/>
      <c r="B334" s="126"/>
      <c r="C334" s="126"/>
      <c r="D334" s="126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201"/>
      <c r="Q334" s="126"/>
      <c r="R334" s="167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</row>
    <row r="335">
      <c r="A335" s="126"/>
      <c r="B335" s="126"/>
      <c r="C335" s="126"/>
      <c r="D335" s="126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201"/>
      <c r="Q335" s="126"/>
      <c r="R335" s="167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</row>
    <row r="336">
      <c r="A336" s="126"/>
      <c r="B336" s="126"/>
      <c r="C336" s="126"/>
      <c r="D336" s="126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201"/>
      <c r="Q336" s="126"/>
      <c r="R336" s="167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</row>
    <row r="337">
      <c r="A337" s="126"/>
      <c r="B337" s="126"/>
      <c r="C337" s="126"/>
      <c r="D337" s="126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201"/>
      <c r="Q337" s="126"/>
      <c r="R337" s="167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</row>
    <row r="338">
      <c r="A338" s="126"/>
      <c r="B338" s="126"/>
      <c r="C338" s="126"/>
      <c r="D338" s="126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201"/>
      <c r="Q338" s="126"/>
      <c r="R338" s="167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</row>
    <row r="339">
      <c r="A339" s="126"/>
      <c r="B339" s="126"/>
      <c r="C339" s="126"/>
      <c r="D339" s="126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201"/>
      <c r="Q339" s="126"/>
      <c r="R339" s="167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</row>
    <row r="340">
      <c r="A340" s="126"/>
      <c r="B340" s="126"/>
      <c r="C340" s="126"/>
      <c r="D340" s="126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201"/>
      <c r="Q340" s="126"/>
      <c r="R340" s="167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</row>
    <row r="341">
      <c r="A341" s="126"/>
      <c r="B341" s="126"/>
      <c r="C341" s="126"/>
      <c r="D341" s="126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201"/>
      <c r="Q341" s="126"/>
      <c r="R341" s="167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</row>
    <row r="342">
      <c r="A342" s="126"/>
      <c r="B342" s="126"/>
      <c r="C342" s="126"/>
      <c r="D342" s="126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201"/>
      <c r="Q342" s="126"/>
      <c r="R342" s="167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</row>
    <row r="343">
      <c r="A343" s="126"/>
      <c r="B343" s="126"/>
      <c r="C343" s="126"/>
      <c r="D343" s="126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201"/>
      <c r="Q343" s="126"/>
      <c r="R343" s="167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</row>
    <row r="344">
      <c r="A344" s="126"/>
      <c r="B344" s="126"/>
      <c r="C344" s="126"/>
      <c r="D344" s="126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201"/>
      <c r="Q344" s="126"/>
      <c r="R344" s="167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</row>
    <row r="345">
      <c r="A345" s="126"/>
      <c r="B345" s="126"/>
      <c r="C345" s="126"/>
      <c r="D345" s="126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201"/>
      <c r="Q345" s="126"/>
      <c r="R345" s="167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</row>
    <row r="346">
      <c r="A346" s="126"/>
      <c r="B346" s="126"/>
      <c r="C346" s="126"/>
      <c r="D346" s="126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201"/>
      <c r="Q346" s="126"/>
      <c r="R346" s="167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</row>
    <row r="347">
      <c r="A347" s="126"/>
      <c r="B347" s="126"/>
      <c r="C347" s="126"/>
      <c r="D347" s="126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201"/>
      <c r="Q347" s="126"/>
      <c r="R347" s="167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</row>
    <row r="348">
      <c r="A348" s="126"/>
      <c r="B348" s="126"/>
      <c r="C348" s="126"/>
      <c r="D348" s="126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201"/>
      <c r="Q348" s="126"/>
      <c r="R348" s="167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</row>
    <row r="349">
      <c r="A349" s="126"/>
      <c r="B349" s="126"/>
      <c r="C349" s="126"/>
      <c r="D349" s="126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201"/>
      <c r="Q349" s="126"/>
      <c r="R349" s="167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</row>
    <row r="350">
      <c r="A350" s="126"/>
      <c r="B350" s="126"/>
      <c r="C350" s="126"/>
      <c r="D350" s="126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201"/>
      <c r="Q350" s="126"/>
      <c r="R350" s="167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</row>
    <row r="351">
      <c r="A351" s="126"/>
      <c r="B351" s="126"/>
      <c r="C351" s="126"/>
      <c r="D351" s="126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201"/>
      <c r="Q351" s="126"/>
      <c r="R351" s="167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</row>
    <row r="352">
      <c r="A352" s="126"/>
      <c r="B352" s="126"/>
      <c r="C352" s="126"/>
      <c r="D352" s="126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201"/>
      <c r="Q352" s="126"/>
      <c r="R352" s="167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</row>
    <row r="353">
      <c r="A353" s="126"/>
      <c r="B353" s="126"/>
      <c r="C353" s="126"/>
      <c r="D353" s="126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201"/>
      <c r="Q353" s="126"/>
      <c r="R353" s="167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</row>
    <row r="354">
      <c r="A354" s="126"/>
      <c r="B354" s="126"/>
      <c r="C354" s="126"/>
      <c r="D354" s="126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201"/>
      <c r="Q354" s="126"/>
      <c r="R354" s="167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</row>
    <row r="355">
      <c r="A355" s="126"/>
      <c r="B355" s="126"/>
      <c r="C355" s="126"/>
      <c r="D355" s="126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201"/>
      <c r="Q355" s="126"/>
      <c r="R355" s="167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</row>
    <row r="356">
      <c r="A356" s="126"/>
      <c r="B356" s="126"/>
      <c r="C356" s="126"/>
      <c r="D356" s="126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201"/>
      <c r="Q356" s="126"/>
      <c r="R356" s="167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</row>
    <row r="357">
      <c r="A357" s="126"/>
      <c r="B357" s="126"/>
      <c r="C357" s="126"/>
      <c r="D357" s="126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201"/>
      <c r="Q357" s="126"/>
      <c r="R357" s="167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</row>
    <row r="358">
      <c r="A358" s="126"/>
      <c r="B358" s="126"/>
      <c r="C358" s="126"/>
      <c r="D358" s="126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201"/>
      <c r="Q358" s="126"/>
      <c r="R358" s="167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</row>
    <row r="359">
      <c r="A359" s="126"/>
      <c r="B359" s="126"/>
      <c r="C359" s="126"/>
      <c r="D359" s="126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201"/>
      <c r="Q359" s="126"/>
      <c r="R359" s="167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</row>
    <row r="360">
      <c r="A360" s="126"/>
      <c r="B360" s="126"/>
      <c r="C360" s="126"/>
      <c r="D360" s="126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201"/>
      <c r="Q360" s="126"/>
      <c r="R360" s="167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</row>
    <row r="361">
      <c r="A361" s="126"/>
      <c r="B361" s="126"/>
      <c r="C361" s="126"/>
      <c r="D361" s="126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201"/>
      <c r="Q361" s="126"/>
      <c r="R361" s="167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</row>
    <row r="362">
      <c r="A362" s="126"/>
      <c r="B362" s="126"/>
      <c r="C362" s="126"/>
      <c r="D362" s="126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201"/>
      <c r="Q362" s="126"/>
      <c r="R362" s="167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</row>
    <row r="363">
      <c r="A363" s="126"/>
      <c r="B363" s="126"/>
      <c r="C363" s="126"/>
      <c r="D363" s="126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201"/>
      <c r="Q363" s="126"/>
      <c r="R363" s="167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</row>
    <row r="364">
      <c r="A364" s="126"/>
      <c r="B364" s="126"/>
      <c r="C364" s="126"/>
      <c r="D364" s="126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201"/>
      <c r="Q364" s="126"/>
      <c r="R364" s="167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</row>
    <row r="365">
      <c r="A365" s="126"/>
      <c r="B365" s="126"/>
      <c r="C365" s="126"/>
      <c r="D365" s="126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201"/>
      <c r="Q365" s="126"/>
      <c r="R365" s="167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</row>
    <row r="366">
      <c r="A366" s="126"/>
      <c r="B366" s="126"/>
      <c r="C366" s="126"/>
      <c r="D366" s="126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201"/>
      <c r="Q366" s="126"/>
      <c r="R366" s="167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</row>
    <row r="367">
      <c r="A367" s="126"/>
      <c r="B367" s="126"/>
      <c r="C367" s="126"/>
      <c r="D367" s="126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201"/>
      <c r="Q367" s="126"/>
      <c r="R367" s="167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</row>
    <row r="368">
      <c r="A368" s="126"/>
      <c r="B368" s="126"/>
      <c r="C368" s="126"/>
      <c r="D368" s="126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201"/>
      <c r="Q368" s="126"/>
      <c r="R368" s="167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</row>
    <row r="369">
      <c r="A369" s="126"/>
      <c r="B369" s="126"/>
      <c r="C369" s="126"/>
      <c r="D369" s="126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201"/>
      <c r="Q369" s="126"/>
      <c r="R369" s="167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</row>
    <row r="370">
      <c r="A370" s="126"/>
      <c r="B370" s="126"/>
      <c r="C370" s="126"/>
      <c r="D370" s="126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201"/>
      <c r="Q370" s="126"/>
      <c r="R370" s="167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</row>
    <row r="371">
      <c r="A371" s="126"/>
      <c r="B371" s="126"/>
      <c r="C371" s="126"/>
      <c r="D371" s="126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201"/>
      <c r="Q371" s="126"/>
      <c r="R371" s="167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</row>
    <row r="372">
      <c r="A372" s="126"/>
      <c r="B372" s="126"/>
      <c r="C372" s="126"/>
      <c r="D372" s="126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201"/>
      <c r="Q372" s="126"/>
      <c r="R372" s="167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</row>
    <row r="373">
      <c r="A373" s="126"/>
      <c r="B373" s="126"/>
      <c r="C373" s="126"/>
      <c r="D373" s="126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201"/>
      <c r="Q373" s="126"/>
      <c r="R373" s="167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</row>
    <row r="374">
      <c r="A374" s="126"/>
      <c r="B374" s="126"/>
      <c r="C374" s="126"/>
      <c r="D374" s="126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201"/>
      <c r="Q374" s="126"/>
      <c r="R374" s="167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</row>
    <row r="375">
      <c r="A375" s="126"/>
      <c r="B375" s="126"/>
      <c r="C375" s="126"/>
      <c r="D375" s="126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201"/>
      <c r="Q375" s="126"/>
      <c r="R375" s="167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</row>
    <row r="376">
      <c r="A376" s="126"/>
      <c r="B376" s="126"/>
      <c r="C376" s="126"/>
      <c r="D376" s="126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201"/>
      <c r="Q376" s="126"/>
      <c r="R376" s="167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</row>
    <row r="377">
      <c r="A377" s="126"/>
      <c r="B377" s="126"/>
      <c r="C377" s="126"/>
      <c r="D377" s="126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201"/>
      <c r="Q377" s="126"/>
      <c r="R377" s="167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</row>
    <row r="378">
      <c r="A378" s="126"/>
      <c r="B378" s="126"/>
      <c r="C378" s="126"/>
      <c r="D378" s="126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201"/>
      <c r="Q378" s="126"/>
      <c r="R378" s="167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</row>
    <row r="379">
      <c r="A379" s="126"/>
      <c r="B379" s="126"/>
      <c r="C379" s="126"/>
      <c r="D379" s="126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201"/>
      <c r="Q379" s="126"/>
      <c r="R379" s="167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</row>
    <row r="380">
      <c r="A380" s="126"/>
      <c r="B380" s="126"/>
      <c r="C380" s="126"/>
      <c r="D380" s="126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201"/>
      <c r="Q380" s="126"/>
      <c r="R380" s="167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</row>
    <row r="381">
      <c r="A381" s="126"/>
      <c r="B381" s="126"/>
      <c r="C381" s="126"/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201"/>
      <c r="Q381" s="126"/>
      <c r="R381" s="167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</row>
    <row r="382">
      <c r="A382" s="126"/>
      <c r="B382" s="126"/>
      <c r="C382" s="126"/>
      <c r="D382" s="126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201"/>
      <c r="Q382" s="126"/>
      <c r="R382" s="167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</row>
    <row r="383">
      <c r="A383" s="126"/>
      <c r="B383" s="126"/>
      <c r="C383" s="126"/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201"/>
      <c r="Q383" s="126"/>
      <c r="R383" s="167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</row>
    <row r="384">
      <c r="A384" s="126"/>
      <c r="B384" s="126"/>
      <c r="C384" s="126"/>
      <c r="D384" s="126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201"/>
      <c r="Q384" s="126"/>
      <c r="R384" s="167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</row>
    <row r="385">
      <c r="A385" s="126"/>
      <c r="B385" s="126"/>
      <c r="C385" s="126"/>
      <c r="D385" s="126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201"/>
      <c r="Q385" s="126"/>
      <c r="R385" s="167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</row>
    <row r="386">
      <c r="A386" s="126"/>
      <c r="B386" s="126"/>
      <c r="C386" s="126"/>
      <c r="D386" s="126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201"/>
      <c r="Q386" s="126"/>
      <c r="R386" s="167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</row>
    <row r="387">
      <c r="A387" s="126"/>
      <c r="B387" s="126"/>
      <c r="C387" s="126"/>
      <c r="D387" s="126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201"/>
      <c r="Q387" s="126"/>
      <c r="R387" s="167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</row>
    <row r="388">
      <c r="A388" s="126"/>
      <c r="B388" s="126"/>
      <c r="C388" s="126"/>
      <c r="D388" s="126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201"/>
      <c r="Q388" s="126"/>
      <c r="R388" s="167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</row>
    <row r="389">
      <c r="A389" s="126"/>
      <c r="B389" s="126"/>
      <c r="C389" s="126"/>
      <c r="D389" s="126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201"/>
      <c r="Q389" s="126"/>
      <c r="R389" s="167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</row>
    <row r="390">
      <c r="A390" s="126"/>
      <c r="B390" s="126"/>
      <c r="C390" s="126"/>
      <c r="D390" s="126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201"/>
      <c r="Q390" s="126"/>
      <c r="R390" s="167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</row>
    <row r="391">
      <c r="A391" s="126"/>
      <c r="B391" s="126"/>
      <c r="C391" s="126"/>
      <c r="D391" s="126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201"/>
      <c r="Q391" s="126"/>
      <c r="R391" s="167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</row>
    <row r="392">
      <c r="A392" s="126"/>
      <c r="B392" s="126"/>
      <c r="C392" s="126"/>
      <c r="D392" s="126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201"/>
      <c r="Q392" s="126"/>
      <c r="R392" s="167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</row>
    <row r="393">
      <c r="A393" s="126"/>
      <c r="B393" s="126"/>
      <c r="C393" s="126"/>
      <c r="D393" s="126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201"/>
      <c r="Q393" s="126"/>
      <c r="R393" s="167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</row>
    <row r="394">
      <c r="A394" s="126"/>
      <c r="B394" s="126"/>
      <c r="C394" s="126"/>
      <c r="D394" s="126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201"/>
      <c r="Q394" s="126"/>
      <c r="R394" s="167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</row>
    <row r="395">
      <c r="A395" s="126"/>
      <c r="B395" s="126"/>
      <c r="C395" s="126"/>
      <c r="D395" s="126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201"/>
      <c r="Q395" s="126"/>
      <c r="R395" s="167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</row>
    <row r="396">
      <c r="A396" s="126"/>
      <c r="B396" s="126"/>
      <c r="C396" s="126"/>
      <c r="D396" s="126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201"/>
      <c r="Q396" s="126"/>
      <c r="R396" s="167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</row>
    <row r="397">
      <c r="A397" s="126"/>
      <c r="B397" s="126"/>
      <c r="C397" s="126"/>
      <c r="D397" s="126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201"/>
      <c r="Q397" s="126"/>
      <c r="R397" s="167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</row>
    <row r="398">
      <c r="A398" s="126"/>
      <c r="B398" s="126"/>
      <c r="C398" s="126"/>
      <c r="D398" s="126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201"/>
      <c r="Q398" s="126"/>
      <c r="R398" s="167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</row>
    <row r="399">
      <c r="A399" s="126"/>
      <c r="B399" s="126"/>
      <c r="C399" s="126"/>
      <c r="D399" s="126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201"/>
      <c r="Q399" s="126"/>
      <c r="R399" s="167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</row>
    <row r="400">
      <c r="A400" s="126"/>
      <c r="B400" s="126"/>
      <c r="C400" s="126"/>
      <c r="D400" s="126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201"/>
      <c r="Q400" s="126"/>
      <c r="R400" s="167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</row>
    <row r="401">
      <c r="A401" s="126"/>
      <c r="B401" s="126"/>
      <c r="C401" s="126"/>
      <c r="D401" s="126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201"/>
      <c r="Q401" s="126"/>
      <c r="R401" s="167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</row>
    <row r="402">
      <c r="A402" s="126"/>
      <c r="B402" s="126"/>
      <c r="C402" s="126"/>
      <c r="D402" s="126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201"/>
      <c r="Q402" s="126"/>
      <c r="R402" s="167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</row>
    <row r="403">
      <c r="A403" s="126"/>
      <c r="B403" s="126"/>
      <c r="C403" s="126"/>
      <c r="D403" s="126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201"/>
      <c r="Q403" s="126"/>
      <c r="R403" s="167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</row>
    <row r="404">
      <c r="A404" s="126"/>
      <c r="B404" s="126"/>
      <c r="C404" s="126"/>
      <c r="D404" s="126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201"/>
      <c r="Q404" s="126"/>
      <c r="R404" s="167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</row>
    <row r="405">
      <c r="A405" s="126"/>
      <c r="B405" s="126"/>
      <c r="C405" s="126"/>
      <c r="D405" s="126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201"/>
      <c r="Q405" s="126"/>
      <c r="R405" s="167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</row>
    <row r="406">
      <c r="A406" s="126"/>
      <c r="B406" s="126"/>
      <c r="C406" s="126"/>
      <c r="D406" s="126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201"/>
      <c r="Q406" s="126"/>
      <c r="R406" s="167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</row>
    <row r="407">
      <c r="A407" s="126"/>
      <c r="B407" s="126"/>
      <c r="C407" s="126"/>
      <c r="D407" s="126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201"/>
      <c r="Q407" s="126"/>
      <c r="R407" s="167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</row>
    <row r="408">
      <c r="A408" s="126"/>
      <c r="B408" s="126"/>
      <c r="C408" s="126"/>
      <c r="D408" s="126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201"/>
      <c r="Q408" s="126"/>
      <c r="R408" s="167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</row>
    <row r="409">
      <c r="A409" s="126"/>
      <c r="B409" s="126"/>
      <c r="C409" s="126"/>
      <c r="D409" s="126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201"/>
      <c r="Q409" s="126"/>
      <c r="R409" s="167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</row>
    <row r="410">
      <c r="A410" s="126"/>
      <c r="B410" s="126"/>
      <c r="C410" s="126"/>
      <c r="D410" s="126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201"/>
      <c r="Q410" s="126"/>
      <c r="R410" s="167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</row>
    <row r="411">
      <c r="A411" s="126"/>
      <c r="B411" s="126"/>
      <c r="C411" s="126"/>
      <c r="D411" s="126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201"/>
      <c r="Q411" s="126"/>
      <c r="R411" s="167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</row>
    <row r="412">
      <c r="A412" s="126"/>
      <c r="B412" s="126"/>
      <c r="C412" s="126"/>
      <c r="D412" s="126"/>
      <c r="E412" s="126"/>
      <c r="F412" s="126"/>
      <c r="G412" s="126"/>
      <c r="H412" s="126"/>
      <c r="I412" s="126"/>
      <c r="J412" s="126"/>
      <c r="K412" s="126"/>
      <c r="L412" s="126"/>
      <c r="M412" s="126"/>
      <c r="N412" s="126"/>
      <c r="O412" s="126"/>
      <c r="P412" s="201"/>
      <c r="Q412" s="126"/>
      <c r="R412" s="167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</row>
    <row r="413">
      <c r="A413" s="126"/>
      <c r="B413" s="126"/>
      <c r="C413" s="126"/>
      <c r="D413" s="126"/>
      <c r="E413" s="126"/>
      <c r="F413" s="126"/>
      <c r="G413" s="126"/>
      <c r="H413" s="126"/>
      <c r="I413" s="126"/>
      <c r="J413" s="126"/>
      <c r="K413" s="126"/>
      <c r="L413" s="126"/>
      <c r="M413" s="126"/>
      <c r="N413" s="126"/>
      <c r="O413" s="126"/>
      <c r="P413" s="201"/>
      <c r="Q413" s="126"/>
      <c r="R413" s="167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</row>
    <row r="414">
      <c r="A414" s="126"/>
      <c r="B414" s="126"/>
      <c r="C414" s="126"/>
      <c r="D414" s="126"/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  <c r="O414" s="126"/>
      <c r="P414" s="201"/>
      <c r="Q414" s="126"/>
      <c r="R414" s="167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</row>
    <row r="415">
      <c r="A415" s="126"/>
      <c r="B415" s="126"/>
      <c r="C415" s="126"/>
      <c r="D415" s="126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201"/>
      <c r="Q415" s="126"/>
      <c r="R415" s="167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</row>
    <row r="416">
      <c r="A416" s="126"/>
      <c r="B416" s="126"/>
      <c r="C416" s="126"/>
      <c r="D416" s="126"/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201"/>
      <c r="Q416" s="126"/>
      <c r="R416" s="167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</row>
    <row r="417">
      <c r="A417" s="126"/>
      <c r="B417" s="126"/>
      <c r="C417" s="126"/>
      <c r="D417" s="126"/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  <c r="O417" s="126"/>
      <c r="P417" s="201"/>
      <c r="Q417" s="126"/>
      <c r="R417" s="167"/>
      <c r="S417" s="126"/>
      <c r="T417" s="126"/>
      <c r="U417" s="126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</row>
    <row r="418">
      <c r="A418" s="126"/>
      <c r="B418" s="126"/>
      <c r="C418" s="126"/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201"/>
      <c r="Q418" s="126"/>
      <c r="R418" s="167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</row>
    <row r="419">
      <c r="A419" s="126"/>
      <c r="B419" s="126"/>
      <c r="C419" s="126"/>
      <c r="D419" s="126"/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  <c r="O419" s="126"/>
      <c r="P419" s="201"/>
      <c r="Q419" s="126"/>
      <c r="R419" s="167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</row>
    <row r="420">
      <c r="A420" s="126"/>
      <c r="B420" s="126"/>
      <c r="C420" s="126"/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  <c r="O420" s="126"/>
      <c r="P420" s="201"/>
      <c r="Q420" s="126"/>
      <c r="R420" s="167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</row>
    <row r="421">
      <c r="A421" s="126"/>
      <c r="B421" s="126"/>
      <c r="C421" s="126"/>
      <c r="D421" s="126"/>
      <c r="E421" s="126"/>
      <c r="F421" s="126"/>
      <c r="G421" s="126"/>
      <c r="H421" s="126"/>
      <c r="I421" s="126"/>
      <c r="J421" s="126"/>
      <c r="K421" s="126"/>
      <c r="L421" s="126"/>
      <c r="M421" s="126"/>
      <c r="N421" s="126"/>
      <c r="O421" s="126"/>
      <c r="P421" s="201"/>
      <c r="Q421" s="126"/>
      <c r="R421" s="167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</row>
    <row r="422">
      <c r="A422" s="126"/>
      <c r="B422" s="126"/>
      <c r="C422" s="126"/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201"/>
      <c r="Q422" s="126"/>
      <c r="R422" s="167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</row>
    <row r="423">
      <c r="A423" s="126"/>
      <c r="B423" s="126"/>
      <c r="C423" s="126"/>
      <c r="D423" s="126"/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  <c r="O423" s="126"/>
      <c r="P423" s="201"/>
      <c r="Q423" s="126"/>
      <c r="R423" s="167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</row>
    <row r="424">
      <c r="A424" s="126"/>
      <c r="B424" s="126"/>
      <c r="C424" s="126"/>
      <c r="D424" s="126"/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  <c r="O424" s="126"/>
      <c r="P424" s="201"/>
      <c r="Q424" s="126"/>
      <c r="R424" s="167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</row>
    <row r="425">
      <c r="A425" s="126"/>
      <c r="B425" s="126"/>
      <c r="C425" s="126"/>
      <c r="D425" s="126"/>
      <c r="E425" s="126"/>
      <c r="F425" s="126"/>
      <c r="G425" s="126"/>
      <c r="H425" s="126"/>
      <c r="I425" s="126"/>
      <c r="J425" s="126"/>
      <c r="K425" s="126"/>
      <c r="L425" s="126"/>
      <c r="M425" s="126"/>
      <c r="N425" s="126"/>
      <c r="O425" s="126"/>
      <c r="P425" s="201"/>
      <c r="Q425" s="126"/>
      <c r="R425" s="167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</row>
    <row r="426">
      <c r="A426" s="126"/>
      <c r="B426" s="126"/>
      <c r="C426" s="126"/>
      <c r="D426" s="126"/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  <c r="O426" s="126"/>
      <c r="P426" s="201"/>
      <c r="Q426" s="126"/>
      <c r="R426" s="167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</row>
    <row r="427">
      <c r="A427" s="126"/>
      <c r="B427" s="126"/>
      <c r="C427" s="126"/>
      <c r="D427" s="126"/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  <c r="O427" s="126"/>
      <c r="P427" s="201"/>
      <c r="Q427" s="126"/>
      <c r="R427" s="167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</row>
    <row r="428">
      <c r="A428" s="126"/>
      <c r="B428" s="126"/>
      <c r="C428" s="126"/>
      <c r="D428" s="126"/>
      <c r="E428" s="126"/>
      <c r="F428" s="126"/>
      <c r="G428" s="126"/>
      <c r="H428" s="126"/>
      <c r="I428" s="126"/>
      <c r="J428" s="126"/>
      <c r="K428" s="126"/>
      <c r="L428" s="126"/>
      <c r="M428" s="126"/>
      <c r="N428" s="126"/>
      <c r="O428" s="126"/>
      <c r="P428" s="201"/>
      <c r="Q428" s="126"/>
      <c r="R428" s="167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</row>
    <row r="429">
      <c r="A429" s="126"/>
      <c r="B429" s="126"/>
      <c r="C429" s="126"/>
      <c r="D429" s="126"/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  <c r="O429" s="126"/>
      <c r="P429" s="201"/>
      <c r="Q429" s="126"/>
      <c r="R429" s="167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</row>
    <row r="430">
      <c r="A430" s="126"/>
      <c r="B430" s="126"/>
      <c r="C430" s="126"/>
      <c r="D430" s="126"/>
      <c r="E430" s="126"/>
      <c r="F430" s="126"/>
      <c r="G430" s="126"/>
      <c r="H430" s="126"/>
      <c r="I430" s="126"/>
      <c r="J430" s="126"/>
      <c r="K430" s="126"/>
      <c r="L430" s="126"/>
      <c r="M430" s="126"/>
      <c r="N430" s="126"/>
      <c r="O430" s="126"/>
      <c r="P430" s="201"/>
      <c r="Q430" s="126"/>
      <c r="R430" s="167"/>
      <c r="S430" s="126"/>
      <c r="T430" s="126"/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</row>
    <row r="431">
      <c r="A431" s="126"/>
      <c r="B431" s="126"/>
      <c r="C431" s="126"/>
      <c r="D431" s="126"/>
      <c r="E431" s="126"/>
      <c r="F431" s="126"/>
      <c r="G431" s="126"/>
      <c r="H431" s="126"/>
      <c r="I431" s="126"/>
      <c r="J431" s="126"/>
      <c r="K431" s="126"/>
      <c r="L431" s="126"/>
      <c r="M431" s="126"/>
      <c r="N431" s="126"/>
      <c r="O431" s="126"/>
      <c r="P431" s="201"/>
      <c r="Q431" s="126"/>
      <c r="R431" s="167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</row>
    <row r="432">
      <c r="A432" s="126"/>
      <c r="B432" s="126"/>
      <c r="C432" s="126"/>
      <c r="D432" s="126"/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  <c r="O432" s="126"/>
      <c r="P432" s="201"/>
      <c r="Q432" s="126"/>
      <c r="R432" s="167"/>
      <c r="S432" s="126"/>
      <c r="T432" s="126"/>
      <c r="U432" s="126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</row>
    <row r="433">
      <c r="A433" s="126"/>
      <c r="B433" s="126"/>
      <c r="C433" s="126"/>
      <c r="D433" s="126"/>
      <c r="E433" s="126"/>
      <c r="F433" s="126"/>
      <c r="G433" s="126"/>
      <c r="H433" s="126"/>
      <c r="I433" s="126"/>
      <c r="J433" s="126"/>
      <c r="K433" s="126"/>
      <c r="L433" s="126"/>
      <c r="M433" s="126"/>
      <c r="N433" s="126"/>
      <c r="O433" s="126"/>
      <c r="P433" s="201"/>
      <c r="Q433" s="126"/>
      <c r="R433" s="167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</row>
    <row r="434">
      <c r="A434" s="126"/>
      <c r="B434" s="126"/>
      <c r="C434" s="126"/>
      <c r="D434" s="126"/>
      <c r="E434" s="126"/>
      <c r="F434" s="126"/>
      <c r="G434" s="126"/>
      <c r="H434" s="126"/>
      <c r="I434" s="126"/>
      <c r="J434" s="126"/>
      <c r="K434" s="126"/>
      <c r="L434" s="126"/>
      <c r="M434" s="126"/>
      <c r="N434" s="126"/>
      <c r="O434" s="126"/>
      <c r="P434" s="201"/>
      <c r="Q434" s="126"/>
      <c r="R434" s="167"/>
      <c r="S434" s="126"/>
      <c r="T434" s="126"/>
      <c r="U434" s="126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</row>
    <row r="435">
      <c r="A435" s="126"/>
      <c r="B435" s="126"/>
      <c r="C435" s="126"/>
      <c r="D435" s="126"/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  <c r="O435" s="126"/>
      <c r="P435" s="201"/>
      <c r="Q435" s="126"/>
      <c r="R435" s="167"/>
      <c r="S435" s="126"/>
      <c r="T435" s="126"/>
      <c r="U435" s="126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</row>
    <row r="436">
      <c r="A436" s="126"/>
      <c r="B436" s="126"/>
      <c r="C436" s="126"/>
      <c r="D436" s="126"/>
      <c r="E436" s="126"/>
      <c r="F436" s="126"/>
      <c r="G436" s="126"/>
      <c r="H436" s="126"/>
      <c r="I436" s="126"/>
      <c r="J436" s="126"/>
      <c r="K436" s="126"/>
      <c r="L436" s="126"/>
      <c r="M436" s="126"/>
      <c r="N436" s="126"/>
      <c r="O436" s="126"/>
      <c r="P436" s="201"/>
      <c r="Q436" s="126"/>
      <c r="R436" s="167"/>
      <c r="S436" s="126"/>
      <c r="T436" s="126"/>
      <c r="U436" s="126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</row>
    <row r="437">
      <c r="A437" s="126"/>
      <c r="B437" s="126"/>
      <c r="C437" s="126"/>
      <c r="D437" s="126"/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  <c r="O437" s="126"/>
      <c r="P437" s="201"/>
      <c r="Q437" s="126"/>
      <c r="R437" s="167"/>
      <c r="S437" s="126"/>
      <c r="T437" s="126"/>
      <c r="U437" s="126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</row>
    <row r="438">
      <c r="A438" s="126"/>
      <c r="B438" s="126"/>
      <c r="C438" s="126"/>
      <c r="D438" s="126"/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  <c r="O438" s="126"/>
      <c r="P438" s="201"/>
      <c r="Q438" s="126"/>
      <c r="R438" s="167"/>
      <c r="S438" s="126"/>
      <c r="T438" s="126"/>
      <c r="U438" s="126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</row>
    <row r="439">
      <c r="A439" s="126"/>
      <c r="B439" s="126"/>
      <c r="C439" s="126"/>
      <c r="D439" s="126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201"/>
      <c r="Q439" s="126"/>
      <c r="R439" s="167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</row>
    <row r="440">
      <c r="A440" s="126"/>
      <c r="B440" s="126"/>
      <c r="C440" s="126"/>
      <c r="D440" s="126"/>
      <c r="E440" s="126"/>
      <c r="F440" s="126"/>
      <c r="G440" s="126"/>
      <c r="H440" s="126"/>
      <c r="I440" s="126"/>
      <c r="J440" s="126"/>
      <c r="K440" s="126"/>
      <c r="L440" s="126"/>
      <c r="M440" s="126"/>
      <c r="N440" s="126"/>
      <c r="O440" s="126"/>
      <c r="P440" s="201"/>
      <c r="Q440" s="126"/>
      <c r="R440" s="167"/>
      <c r="S440" s="126"/>
      <c r="T440" s="126"/>
      <c r="U440" s="126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</row>
    <row r="441">
      <c r="A441" s="126"/>
      <c r="B441" s="126"/>
      <c r="C441" s="126"/>
      <c r="D441" s="126"/>
      <c r="E441" s="126"/>
      <c r="F441" s="126"/>
      <c r="G441" s="126"/>
      <c r="H441" s="126"/>
      <c r="I441" s="126"/>
      <c r="J441" s="126"/>
      <c r="K441" s="126"/>
      <c r="L441" s="126"/>
      <c r="M441" s="126"/>
      <c r="N441" s="126"/>
      <c r="O441" s="126"/>
      <c r="P441" s="201"/>
      <c r="Q441" s="126"/>
      <c r="R441" s="167"/>
      <c r="S441" s="126"/>
      <c r="T441" s="126"/>
      <c r="U441" s="126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</row>
    <row r="442">
      <c r="A442" s="126"/>
      <c r="B442" s="126"/>
      <c r="C442" s="126"/>
      <c r="D442" s="126"/>
      <c r="E442" s="126"/>
      <c r="F442" s="126"/>
      <c r="G442" s="126"/>
      <c r="H442" s="126"/>
      <c r="I442" s="126"/>
      <c r="J442" s="126"/>
      <c r="K442" s="126"/>
      <c r="L442" s="126"/>
      <c r="M442" s="126"/>
      <c r="N442" s="126"/>
      <c r="O442" s="126"/>
      <c r="P442" s="201"/>
      <c r="Q442" s="126"/>
      <c r="R442" s="167"/>
      <c r="S442" s="126"/>
      <c r="T442" s="126"/>
      <c r="U442" s="126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</row>
    <row r="443">
      <c r="A443" s="126"/>
      <c r="B443" s="126"/>
      <c r="C443" s="126"/>
      <c r="D443" s="126"/>
      <c r="E443" s="126"/>
      <c r="F443" s="126"/>
      <c r="G443" s="126"/>
      <c r="H443" s="126"/>
      <c r="I443" s="126"/>
      <c r="J443" s="126"/>
      <c r="K443" s="126"/>
      <c r="L443" s="126"/>
      <c r="M443" s="126"/>
      <c r="N443" s="126"/>
      <c r="O443" s="126"/>
      <c r="P443" s="201"/>
      <c r="Q443" s="126"/>
      <c r="R443" s="167"/>
      <c r="S443" s="126"/>
      <c r="T443" s="126"/>
      <c r="U443" s="126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</row>
    <row r="444">
      <c r="A444" s="126"/>
      <c r="B444" s="126"/>
      <c r="C444" s="126"/>
      <c r="D444" s="126"/>
      <c r="E444" s="126"/>
      <c r="F444" s="126"/>
      <c r="G444" s="126"/>
      <c r="H444" s="126"/>
      <c r="I444" s="126"/>
      <c r="J444" s="126"/>
      <c r="K444" s="126"/>
      <c r="L444" s="126"/>
      <c r="M444" s="126"/>
      <c r="N444" s="126"/>
      <c r="O444" s="126"/>
      <c r="P444" s="201"/>
      <c r="Q444" s="126"/>
      <c r="R444" s="167"/>
      <c r="S444" s="126"/>
      <c r="T444" s="126"/>
      <c r="U444" s="126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</row>
    <row r="445">
      <c r="A445" s="126"/>
      <c r="B445" s="126"/>
      <c r="C445" s="126"/>
      <c r="D445" s="126"/>
      <c r="E445" s="126"/>
      <c r="F445" s="126"/>
      <c r="G445" s="126"/>
      <c r="H445" s="126"/>
      <c r="I445" s="126"/>
      <c r="J445" s="126"/>
      <c r="K445" s="126"/>
      <c r="L445" s="126"/>
      <c r="M445" s="126"/>
      <c r="N445" s="126"/>
      <c r="O445" s="126"/>
      <c r="P445" s="201"/>
      <c r="Q445" s="126"/>
      <c r="R445" s="167"/>
      <c r="S445" s="126"/>
      <c r="T445" s="126"/>
      <c r="U445" s="126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</row>
    <row r="446">
      <c r="A446" s="126"/>
      <c r="B446" s="126"/>
      <c r="C446" s="126"/>
      <c r="D446" s="126"/>
      <c r="E446" s="126"/>
      <c r="F446" s="126"/>
      <c r="G446" s="126"/>
      <c r="H446" s="126"/>
      <c r="I446" s="126"/>
      <c r="J446" s="126"/>
      <c r="K446" s="126"/>
      <c r="L446" s="126"/>
      <c r="M446" s="126"/>
      <c r="N446" s="126"/>
      <c r="O446" s="126"/>
      <c r="P446" s="201"/>
      <c r="Q446" s="126"/>
      <c r="R446" s="167"/>
      <c r="S446" s="126"/>
      <c r="T446" s="126"/>
      <c r="U446" s="126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</row>
    <row r="447">
      <c r="A447" s="126"/>
      <c r="B447" s="126"/>
      <c r="C447" s="126"/>
      <c r="D447" s="126"/>
      <c r="E447" s="126"/>
      <c r="F447" s="126"/>
      <c r="G447" s="126"/>
      <c r="H447" s="126"/>
      <c r="I447" s="126"/>
      <c r="J447" s="126"/>
      <c r="K447" s="126"/>
      <c r="L447" s="126"/>
      <c r="M447" s="126"/>
      <c r="N447" s="126"/>
      <c r="O447" s="126"/>
      <c r="P447" s="201"/>
      <c r="Q447" s="126"/>
      <c r="R447" s="167"/>
      <c r="S447" s="126"/>
      <c r="T447" s="126"/>
      <c r="U447" s="126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</row>
    <row r="448">
      <c r="A448" s="126"/>
      <c r="B448" s="126"/>
      <c r="C448" s="126"/>
      <c r="D448" s="126"/>
      <c r="E448" s="126"/>
      <c r="F448" s="126"/>
      <c r="G448" s="126"/>
      <c r="H448" s="126"/>
      <c r="I448" s="126"/>
      <c r="J448" s="126"/>
      <c r="K448" s="126"/>
      <c r="L448" s="126"/>
      <c r="M448" s="126"/>
      <c r="N448" s="126"/>
      <c r="O448" s="126"/>
      <c r="P448" s="201"/>
      <c r="Q448" s="126"/>
      <c r="R448" s="167"/>
      <c r="S448" s="126"/>
      <c r="T448" s="126"/>
      <c r="U448" s="126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</row>
    <row r="449">
      <c r="A449" s="126"/>
      <c r="B449" s="126"/>
      <c r="C449" s="126"/>
      <c r="D449" s="126"/>
      <c r="E449" s="126"/>
      <c r="F449" s="126"/>
      <c r="G449" s="126"/>
      <c r="H449" s="126"/>
      <c r="I449" s="126"/>
      <c r="J449" s="126"/>
      <c r="K449" s="126"/>
      <c r="L449" s="126"/>
      <c r="M449" s="126"/>
      <c r="N449" s="126"/>
      <c r="O449" s="126"/>
      <c r="P449" s="201"/>
      <c r="Q449" s="126"/>
      <c r="R449" s="167"/>
      <c r="S449" s="126"/>
      <c r="T449" s="126"/>
      <c r="U449" s="126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</row>
    <row r="450">
      <c r="A450" s="126"/>
      <c r="B450" s="126"/>
      <c r="C450" s="126"/>
      <c r="D450" s="126"/>
      <c r="E450" s="126"/>
      <c r="F450" s="126"/>
      <c r="G450" s="126"/>
      <c r="H450" s="126"/>
      <c r="I450" s="126"/>
      <c r="J450" s="126"/>
      <c r="K450" s="126"/>
      <c r="L450" s="126"/>
      <c r="M450" s="126"/>
      <c r="N450" s="126"/>
      <c r="O450" s="126"/>
      <c r="P450" s="201"/>
      <c r="Q450" s="126"/>
      <c r="R450" s="167"/>
      <c r="S450" s="126"/>
      <c r="T450" s="126"/>
      <c r="U450" s="126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</row>
    <row r="451">
      <c r="A451" s="126"/>
      <c r="B451" s="126"/>
      <c r="C451" s="126"/>
      <c r="D451" s="126"/>
      <c r="E451" s="126"/>
      <c r="F451" s="126"/>
      <c r="G451" s="126"/>
      <c r="H451" s="126"/>
      <c r="I451" s="126"/>
      <c r="J451" s="126"/>
      <c r="K451" s="126"/>
      <c r="L451" s="126"/>
      <c r="M451" s="126"/>
      <c r="N451" s="126"/>
      <c r="O451" s="126"/>
      <c r="P451" s="201"/>
      <c r="Q451" s="126"/>
      <c r="R451" s="167"/>
      <c r="S451" s="126"/>
      <c r="T451" s="126"/>
      <c r="U451" s="126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</row>
    <row r="452">
      <c r="A452" s="126"/>
      <c r="B452" s="126"/>
      <c r="C452" s="126"/>
      <c r="D452" s="126"/>
      <c r="E452" s="126"/>
      <c r="F452" s="126"/>
      <c r="G452" s="126"/>
      <c r="H452" s="126"/>
      <c r="I452" s="126"/>
      <c r="J452" s="126"/>
      <c r="K452" s="126"/>
      <c r="L452" s="126"/>
      <c r="M452" s="126"/>
      <c r="N452" s="126"/>
      <c r="O452" s="126"/>
      <c r="P452" s="201"/>
      <c r="Q452" s="126"/>
      <c r="R452" s="167"/>
      <c r="S452" s="126"/>
      <c r="T452" s="126"/>
      <c r="U452" s="126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</row>
    <row r="453">
      <c r="A453" s="126"/>
      <c r="B453" s="126"/>
      <c r="C453" s="126"/>
      <c r="D453" s="126"/>
      <c r="E453" s="126"/>
      <c r="F453" s="126"/>
      <c r="G453" s="126"/>
      <c r="H453" s="126"/>
      <c r="I453" s="126"/>
      <c r="J453" s="126"/>
      <c r="K453" s="126"/>
      <c r="L453" s="126"/>
      <c r="M453" s="126"/>
      <c r="N453" s="126"/>
      <c r="O453" s="126"/>
      <c r="P453" s="201"/>
      <c r="Q453" s="126"/>
      <c r="R453" s="167"/>
      <c r="S453" s="126"/>
      <c r="T453" s="126"/>
      <c r="U453" s="126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</row>
    <row r="454">
      <c r="A454" s="126"/>
      <c r="B454" s="126"/>
      <c r="C454" s="126"/>
      <c r="D454" s="126"/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  <c r="O454" s="126"/>
      <c r="P454" s="201"/>
      <c r="Q454" s="126"/>
      <c r="R454" s="167"/>
      <c r="S454" s="126"/>
      <c r="T454" s="126"/>
      <c r="U454" s="126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</row>
    <row r="455">
      <c r="A455" s="126"/>
      <c r="B455" s="126"/>
      <c r="C455" s="126"/>
      <c r="D455" s="126"/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  <c r="O455" s="126"/>
      <c r="P455" s="201"/>
      <c r="Q455" s="126"/>
      <c r="R455" s="167"/>
      <c r="S455" s="126"/>
      <c r="T455" s="126"/>
      <c r="U455" s="126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</row>
    <row r="456">
      <c r="A456" s="126"/>
      <c r="B456" s="126"/>
      <c r="C456" s="126"/>
      <c r="D456" s="126"/>
      <c r="E456" s="126"/>
      <c r="F456" s="126"/>
      <c r="G456" s="126"/>
      <c r="H456" s="126"/>
      <c r="I456" s="126"/>
      <c r="J456" s="126"/>
      <c r="K456" s="126"/>
      <c r="L456" s="126"/>
      <c r="M456" s="126"/>
      <c r="N456" s="126"/>
      <c r="O456" s="126"/>
      <c r="P456" s="201"/>
      <c r="Q456" s="126"/>
      <c r="R456" s="167"/>
      <c r="S456" s="126"/>
      <c r="T456" s="126"/>
      <c r="U456" s="126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</row>
    <row r="457">
      <c r="A457" s="126"/>
      <c r="B457" s="126"/>
      <c r="C457" s="126"/>
      <c r="D457" s="126"/>
      <c r="E457" s="126"/>
      <c r="F457" s="126"/>
      <c r="G457" s="126"/>
      <c r="H457" s="126"/>
      <c r="I457" s="126"/>
      <c r="J457" s="126"/>
      <c r="K457" s="126"/>
      <c r="L457" s="126"/>
      <c r="M457" s="126"/>
      <c r="N457" s="126"/>
      <c r="O457" s="126"/>
      <c r="P457" s="201"/>
      <c r="Q457" s="126"/>
      <c r="R457" s="167"/>
      <c r="S457" s="126"/>
      <c r="T457" s="126"/>
      <c r="U457" s="126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</row>
    <row r="458">
      <c r="A458" s="126"/>
      <c r="B458" s="126"/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201"/>
      <c r="Q458" s="126"/>
      <c r="R458" s="167"/>
      <c r="S458" s="126"/>
      <c r="T458" s="126"/>
      <c r="U458" s="126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</row>
    <row r="459">
      <c r="A459" s="126"/>
      <c r="B459" s="126"/>
      <c r="C459" s="126"/>
      <c r="D459" s="126"/>
      <c r="E459" s="126"/>
      <c r="F459" s="126"/>
      <c r="G459" s="126"/>
      <c r="H459" s="126"/>
      <c r="I459" s="126"/>
      <c r="J459" s="126"/>
      <c r="K459" s="126"/>
      <c r="L459" s="126"/>
      <c r="M459" s="126"/>
      <c r="N459" s="126"/>
      <c r="O459" s="126"/>
      <c r="P459" s="201"/>
      <c r="Q459" s="126"/>
      <c r="R459" s="167"/>
      <c r="S459" s="126"/>
      <c r="T459" s="126"/>
      <c r="U459" s="126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</row>
    <row r="460">
      <c r="A460" s="126"/>
      <c r="B460" s="126"/>
      <c r="C460" s="126"/>
      <c r="D460" s="126"/>
      <c r="E460" s="126"/>
      <c r="F460" s="126"/>
      <c r="G460" s="126"/>
      <c r="H460" s="126"/>
      <c r="I460" s="126"/>
      <c r="J460" s="126"/>
      <c r="K460" s="126"/>
      <c r="L460" s="126"/>
      <c r="M460" s="126"/>
      <c r="N460" s="126"/>
      <c r="O460" s="126"/>
      <c r="P460" s="201"/>
      <c r="Q460" s="126"/>
      <c r="R460" s="167"/>
      <c r="S460" s="126"/>
      <c r="T460" s="126"/>
      <c r="U460" s="126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</row>
    <row r="461">
      <c r="A461" s="126"/>
      <c r="B461" s="126"/>
      <c r="C461" s="126"/>
      <c r="D461" s="126"/>
      <c r="E461" s="126"/>
      <c r="F461" s="126"/>
      <c r="G461" s="126"/>
      <c r="H461" s="126"/>
      <c r="I461" s="126"/>
      <c r="J461" s="126"/>
      <c r="K461" s="126"/>
      <c r="L461" s="126"/>
      <c r="M461" s="126"/>
      <c r="N461" s="126"/>
      <c r="O461" s="126"/>
      <c r="P461" s="201"/>
      <c r="Q461" s="126"/>
      <c r="R461" s="167"/>
      <c r="S461" s="126"/>
      <c r="T461" s="126"/>
      <c r="U461" s="126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</row>
    <row r="462">
      <c r="A462" s="126"/>
      <c r="B462" s="126"/>
      <c r="C462" s="126"/>
      <c r="D462" s="126"/>
      <c r="E462" s="126"/>
      <c r="F462" s="126"/>
      <c r="G462" s="126"/>
      <c r="H462" s="126"/>
      <c r="I462" s="126"/>
      <c r="J462" s="126"/>
      <c r="K462" s="126"/>
      <c r="L462" s="126"/>
      <c r="M462" s="126"/>
      <c r="N462" s="126"/>
      <c r="O462" s="126"/>
      <c r="P462" s="201"/>
      <c r="Q462" s="126"/>
      <c r="R462" s="167"/>
      <c r="S462" s="126"/>
      <c r="T462" s="126"/>
      <c r="U462" s="126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</row>
    <row r="463">
      <c r="A463" s="126"/>
      <c r="B463" s="126"/>
      <c r="C463" s="126"/>
      <c r="D463" s="126"/>
      <c r="E463" s="126"/>
      <c r="F463" s="126"/>
      <c r="G463" s="126"/>
      <c r="H463" s="126"/>
      <c r="I463" s="126"/>
      <c r="J463" s="126"/>
      <c r="K463" s="126"/>
      <c r="L463" s="126"/>
      <c r="M463" s="126"/>
      <c r="N463" s="126"/>
      <c r="O463" s="126"/>
      <c r="P463" s="201"/>
      <c r="Q463" s="126"/>
      <c r="R463" s="167"/>
      <c r="S463" s="126"/>
      <c r="T463" s="126"/>
      <c r="U463" s="126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</row>
    <row r="464">
      <c r="A464" s="126"/>
      <c r="B464" s="126"/>
      <c r="C464" s="126"/>
      <c r="D464" s="126"/>
      <c r="E464" s="126"/>
      <c r="F464" s="126"/>
      <c r="G464" s="126"/>
      <c r="H464" s="126"/>
      <c r="I464" s="126"/>
      <c r="J464" s="126"/>
      <c r="K464" s="126"/>
      <c r="L464" s="126"/>
      <c r="M464" s="126"/>
      <c r="N464" s="126"/>
      <c r="O464" s="126"/>
      <c r="P464" s="201"/>
      <c r="Q464" s="126"/>
      <c r="R464" s="167"/>
      <c r="S464" s="126"/>
      <c r="T464" s="126"/>
      <c r="U464" s="126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</row>
    <row r="465">
      <c r="A465" s="126"/>
      <c r="B465" s="126"/>
      <c r="C465" s="126"/>
      <c r="D465" s="126"/>
      <c r="E465" s="126"/>
      <c r="F465" s="126"/>
      <c r="G465" s="126"/>
      <c r="H465" s="126"/>
      <c r="I465" s="126"/>
      <c r="J465" s="126"/>
      <c r="K465" s="126"/>
      <c r="L465" s="126"/>
      <c r="M465" s="126"/>
      <c r="N465" s="126"/>
      <c r="O465" s="126"/>
      <c r="P465" s="201"/>
      <c r="Q465" s="126"/>
      <c r="R465" s="167"/>
      <c r="S465" s="126"/>
      <c r="T465" s="126"/>
      <c r="U465" s="126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</row>
    <row r="466">
      <c r="A466" s="126"/>
      <c r="B466" s="126"/>
      <c r="C466" s="126"/>
      <c r="D466" s="126"/>
      <c r="E466" s="126"/>
      <c r="F466" s="126"/>
      <c r="G466" s="126"/>
      <c r="H466" s="126"/>
      <c r="I466" s="126"/>
      <c r="J466" s="126"/>
      <c r="K466" s="126"/>
      <c r="L466" s="126"/>
      <c r="M466" s="126"/>
      <c r="N466" s="126"/>
      <c r="O466" s="126"/>
      <c r="P466" s="201"/>
      <c r="Q466" s="126"/>
      <c r="R466" s="167"/>
      <c r="S466" s="126"/>
      <c r="T466" s="126"/>
      <c r="U466" s="126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</row>
    <row r="467">
      <c r="A467" s="126"/>
      <c r="B467" s="126"/>
      <c r="C467" s="126"/>
      <c r="D467" s="126"/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  <c r="O467" s="126"/>
      <c r="P467" s="201"/>
      <c r="Q467" s="126"/>
      <c r="R467" s="167"/>
      <c r="S467" s="126"/>
      <c r="T467" s="126"/>
      <c r="U467" s="126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</row>
    <row r="468">
      <c r="A468" s="126"/>
      <c r="B468" s="126"/>
      <c r="C468" s="126"/>
      <c r="D468" s="126"/>
      <c r="E468" s="126"/>
      <c r="F468" s="126"/>
      <c r="G468" s="126"/>
      <c r="H468" s="126"/>
      <c r="I468" s="126"/>
      <c r="J468" s="126"/>
      <c r="K468" s="126"/>
      <c r="L468" s="126"/>
      <c r="M468" s="126"/>
      <c r="N468" s="126"/>
      <c r="O468" s="126"/>
      <c r="P468" s="201"/>
      <c r="Q468" s="126"/>
      <c r="R468" s="167"/>
      <c r="S468" s="126"/>
      <c r="T468" s="126"/>
      <c r="U468" s="126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</row>
    <row r="469">
      <c r="A469" s="126"/>
      <c r="B469" s="126"/>
      <c r="C469" s="126"/>
      <c r="D469" s="126"/>
      <c r="E469" s="126"/>
      <c r="F469" s="126"/>
      <c r="G469" s="126"/>
      <c r="H469" s="126"/>
      <c r="I469" s="126"/>
      <c r="J469" s="126"/>
      <c r="K469" s="126"/>
      <c r="L469" s="126"/>
      <c r="M469" s="126"/>
      <c r="N469" s="126"/>
      <c r="O469" s="126"/>
      <c r="P469" s="201"/>
      <c r="Q469" s="126"/>
      <c r="R469" s="167"/>
      <c r="S469" s="126"/>
      <c r="T469" s="126"/>
      <c r="U469" s="126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</row>
    <row r="470">
      <c r="A470" s="126"/>
      <c r="B470" s="126"/>
      <c r="C470" s="126"/>
      <c r="D470" s="126"/>
      <c r="E470" s="126"/>
      <c r="F470" s="126"/>
      <c r="G470" s="126"/>
      <c r="H470" s="126"/>
      <c r="I470" s="126"/>
      <c r="J470" s="126"/>
      <c r="K470" s="126"/>
      <c r="L470" s="126"/>
      <c r="M470" s="126"/>
      <c r="N470" s="126"/>
      <c r="O470" s="126"/>
      <c r="P470" s="201"/>
      <c r="Q470" s="126"/>
      <c r="R470" s="167"/>
      <c r="S470" s="126"/>
      <c r="T470" s="126"/>
      <c r="U470" s="126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</row>
    <row r="471">
      <c r="A471" s="126"/>
      <c r="B471" s="126"/>
      <c r="C471" s="126"/>
      <c r="D471" s="126"/>
      <c r="E471" s="126"/>
      <c r="F471" s="126"/>
      <c r="G471" s="126"/>
      <c r="H471" s="126"/>
      <c r="I471" s="126"/>
      <c r="J471" s="126"/>
      <c r="K471" s="126"/>
      <c r="L471" s="126"/>
      <c r="M471" s="126"/>
      <c r="N471" s="126"/>
      <c r="O471" s="126"/>
      <c r="P471" s="201"/>
      <c r="Q471" s="126"/>
      <c r="R471" s="167"/>
      <c r="S471" s="126"/>
      <c r="T471" s="126"/>
      <c r="U471" s="126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</row>
    <row r="472">
      <c r="A472" s="126"/>
      <c r="B472" s="126"/>
      <c r="C472" s="126"/>
      <c r="D472" s="126"/>
      <c r="E472" s="126"/>
      <c r="F472" s="126"/>
      <c r="G472" s="126"/>
      <c r="H472" s="126"/>
      <c r="I472" s="126"/>
      <c r="J472" s="126"/>
      <c r="K472" s="126"/>
      <c r="L472" s="126"/>
      <c r="M472" s="126"/>
      <c r="N472" s="126"/>
      <c r="O472" s="126"/>
      <c r="P472" s="201"/>
      <c r="Q472" s="126"/>
      <c r="R472" s="167"/>
      <c r="S472" s="126"/>
      <c r="T472" s="126"/>
      <c r="U472" s="126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</row>
    <row r="473">
      <c r="A473" s="126"/>
      <c r="B473" s="126"/>
      <c r="C473" s="126"/>
      <c r="D473" s="126"/>
      <c r="E473" s="126"/>
      <c r="F473" s="126"/>
      <c r="G473" s="126"/>
      <c r="H473" s="126"/>
      <c r="I473" s="126"/>
      <c r="J473" s="126"/>
      <c r="K473" s="126"/>
      <c r="L473" s="126"/>
      <c r="M473" s="126"/>
      <c r="N473" s="126"/>
      <c r="O473" s="126"/>
      <c r="P473" s="201"/>
      <c r="Q473" s="126"/>
      <c r="R473" s="167"/>
      <c r="S473" s="126"/>
      <c r="T473" s="126"/>
      <c r="U473" s="126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</row>
    <row r="474">
      <c r="A474" s="126"/>
      <c r="B474" s="126"/>
      <c r="C474" s="126"/>
      <c r="D474" s="126"/>
      <c r="E474" s="126"/>
      <c r="F474" s="126"/>
      <c r="G474" s="126"/>
      <c r="H474" s="126"/>
      <c r="I474" s="126"/>
      <c r="J474" s="126"/>
      <c r="K474" s="126"/>
      <c r="L474" s="126"/>
      <c r="M474" s="126"/>
      <c r="N474" s="126"/>
      <c r="O474" s="126"/>
      <c r="P474" s="201"/>
      <c r="Q474" s="126"/>
      <c r="R474" s="167"/>
      <c r="S474" s="126"/>
      <c r="T474" s="126"/>
      <c r="U474" s="126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</row>
    <row r="475">
      <c r="A475" s="126"/>
      <c r="B475" s="126"/>
      <c r="C475" s="126"/>
      <c r="D475" s="126"/>
      <c r="E475" s="126"/>
      <c r="F475" s="126"/>
      <c r="G475" s="126"/>
      <c r="H475" s="126"/>
      <c r="I475" s="126"/>
      <c r="J475" s="126"/>
      <c r="K475" s="126"/>
      <c r="L475" s="126"/>
      <c r="M475" s="126"/>
      <c r="N475" s="126"/>
      <c r="O475" s="126"/>
      <c r="P475" s="201"/>
      <c r="Q475" s="126"/>
      <c r="R475" s="167"/>
      <c r="S475" s="126"/>
      <c r="T475" s="126"/>
      <c r="U475" s="126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</row>
    <row r="476">
      <c r="A476" s="126"/>
      <c r="B476" s="126"/>
      <c r="C476" s="126"/>
      <c r="D476" s="126"/>
      <c r="E476" s="126"/>
      <c r="F476" s="126"/>
      <c r="G476" s="126"/>
      <c r="H476" s="126"/>
      <c r="I476" s="126"/>
      <c r="J476" s="126"/>
      <c r="K476" s="126"/>
      <c r="L476" s="126"/>
      <c r="M476" s="126"/>
      <c r="N476" s="126"/>
      <c r="O476" s="126"/>
      <c r="P476" s="201"/>
      <c r="Q476" s="126"/>
      <c r="R476" s="167"/>
      <c r="S476" s="126"/>
      <c r="T476" s="126"/>
      <c r="U476" s="126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</row>
    <row r="477">
      <c r="A477" s="126"/>
      <c r="B477" s="126"/>
      <c r="C477" s="126"/>
      <c r="D477" s="126"/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  <c r="O477" s="126"/>
      <c r="P477" s="201"/>
      <c r="Q477" s="126"/>
      <c r="R477" s="167"/>
      <c r="S477" s="126"/>
      <c r="T477" s="126"/>
      <c r="U477" s="126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</row>
    <row r="478">
      <c r="A478" s="126"/>
      <c r="B478" s="126"/>
      <c r="C478" s="126"/>
      <c r="D478" s="126"/>
      <c r="E478" s="126"/>
      <c r="F478" s="126"/>
      <c r="G478" s="126"/>
      <c r="H478" s="126"/>
      <c r="I478" s="126"/>
      <c r="J478" s="126"/>
      <c r="K478" s="126"/>
      <c r="L478" s="126"/>
      <c r="M478" s="126"/>
      <c r="N478" s="126"/>
      <c r="O478" s="126"/>
      <c r="P478" s="201"/>
      <c r="Q478" s="126"/>
      <c r="R478" s="167"/>
      <c r="S478" s="126"/>
      <c r="T478" s="126"/>
      <c r="U478" s="126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</row>
    <row r="479">
      <c r="A479" s="126"/>
      <c r="B479" s="126"/>
      <c r="C479" s="126"/>
      <c r="D479" s="126"/>
      <c r="E479" s="126"/>
      <c r="F479" s="126"/>
      <c r="G479" s="126"/>
      <c r="H479" s="126"/>
      <c r="I479" s="126"/>
      <c r="J479" s="126"/>
      <c r="K479" s="126"/>
      <c r="L479" s="126"/>
      <c r="M479" s="126"/>
      <c r="N479" s="126"/>
      <c r="O479" s="126"/>
      <c r="P479" s="201"/>
      <c r="Q479" s="126"/>
      <c r="R479" s="167"/>
      <c r="S479" s="126"/>
      <c r="T479" s="126"/>
      <c r="U479" s="126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</row>
    <row r="480">
      <c r="A480" s="126"/>
      <c r="B480" s="126"/>
      <c r="C480" s="126"/>
      <c r="D480" s="126"/>
      <c r="E480" s="126"/>
      <c r="F480" s="126"/>
      <c r="G480" s="126"/>
      <c r="H480" s="126"/>
      <c r="I480" s="126"/>
      <c r="J480" s="126"/>
      <c r="K480" s="126"/>
      <c r="L480" s="126"/>
      <c r="M480" s="126"/>
      <c r="N480" s="126"/>
      <c r="O480" s="126"/>
      <c r="P480" s="201"/>
      <c r="Q480" s="126"/>
      <c r="R480" s="167"/>
      <c r="S480" s="126"/>
      <c r="T480" s="126"/>
      <c r="U480" s="126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</row>
    <row r="481">
      <c r="A481" s="126"/>
      <c r="B481" s="126"/>
      <c r="C481" s="126"/>
      <c r="D481" s="126"/>
      <c r="E481" s="126"/>
      <c r="F481" s="126"/>
      <c r="G481" s="126"/>
      <c r="H481" s="126"/>
      <c r="I481" s="126"/>
      <c r="J481" s="126"/>
      <c r="K481" s="126"/>
      <c r="L481" s="126"/>
      <c r="M481" s="126"/>
      <c r="N481" s="126"/>
      <c r="O481" s="126"/>
      <c r="P481" s="201"/>
      <c r="Q481" s="126"/>
      <c r="R481" s="167"/>
      <c r="S481" s="126"/>
      <c r="T481" s="126"/>
      <c r="U481" s="126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</row>
    <row r="482">
      <c r="A482" s="126"/>
      <c r="B482" s="126"/>
      <c r="C482" s="126"/>
      <c r="D482" s="126"/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  <c r="O482" s="126"/>
      <c r="P482" s="201"/>
      <c r="Q482" s="126"/>
      <c r="R482" s="167"/>
      <c r="S482" s="126"/>
      <c r="T482" s="126"/>
      <c r="U482" s="126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</row>
    <row r="483">
      <c r="A483" s="126"/>
      <c r="B483" s="126"/>
      <c r="C483" s="126"/>
      <c r="D483" s="126"/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  <c r="O483" s="126"/>
      <c r="P483" s="201"/>
      <c r="Q483" s="126"/>
      <c r="R483" s="167"/>
      <c r="S483" s="126"/>
      <c r="T483" s="126"/>
      <c r="U483" s="126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</row>
    <row r="484">
      <c r="A484" s="126"/>
      <c r="B484" s="126"/>
      <c r="C484" s="126"/>
      <c r="D484" s="126"/>
      <c r="E484" s="126"/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201"/>
      <c r="Q484" s="126"/>
      <c r="R484" s="167"/>
      <c r="S484" s="126"/>
      <c r="T484" s="126"/>
      <c r="U484" s="126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</row>
    <row r="485">
      <c r="A485" s="126"/>
      <c r="B485" s="126"/>
      <c r="C485" s="126"/>
      <c r="D485" s="126"/>
      <c r="E485" s="126"/>
      <c r="F485" s="126"/>
      <c r="G485" s="126"/>
      <c r="H485" s="126"/>
      <c r="I485" s="126"/>
      <c r="J485" s="126"/>
      <c r="K485" s="126"/>
      <c r="L485" s="126"/>
      <c r="M485" s="126"/>
      <c r="N485" s="126"/>
      <c r="O485" s="126"/>
      <c r="P485" s="201"/>
      <c r="Q485" s="126"/>
      <c r="R485" s="167"/>
      <c r="S485" s="126"/>
      <c r="T485" s="126"/>
      <c r="U485" s="126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</row>
    <row r="486">
      <c r="A486" s="126"/>
      <c r="B486" s="126"/>
      <c r="C486" s="126"/>
      <c r="D486" s="126"/>
      <c r="E486" s="126"/>
      <c r="F486" s="126"/>
      <c r="G486" s="126"/>
      <c r="H486" s="126"/>
      <c r="I486" s="126"/>
      <c r="J486" s="126"/>
      <c r="K486" s="126"/>
      <c r="L486" s="126"/>
      <c r="M486" s="126"/>
      <c r="N486" s="126"/>
      <c r="O486" s="126"/>
      <c r="P486" s="201"/>
      <c r="Q486" s="126"/>
      <c r="R486" s="167"/>
      <c r="S486" s="126"/>
      <c r="T486" s="126"/>
      <c r="U486" s="126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</row>
    <row r="487">
      <c r="A487" s="126"/>
      <c r="B487" s="126"/>
      <c r="C487" s="126"/>
      <c r="D487" s="126"/>
      <c r="E487" s="126"/>
      <c r="F487" s="126"/>
      <c r="G487" s="126"/>
      <c r="H487" s="126"/>
      <c r="I487" s="126"/>
      <c r="J487" s="126"/>
      <c r="K487" s="126"/>
      <c r="L487" s="126"/>
      <c r="M487" s="126"/>
      <c r="N487" s="126"/>
      <c r="O487" s="126"/>
      <c r="P487" s="201"/>
      <c r="Q487" s="126"/>
      <c r="R487" s="167"/>
      <c r="S487" s="126"/>
      <c r="T487" s="126"/>
      <c r="U487" s="126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</row>
    <row r="488">
      <c r="A488" s="126"/>
      <c r="B488" s="126"/>
      <c r="C488" s="126"/>
      <c r="D488" s="126"/>
      <c r="E488" s="126"/>
      <c r="F488" s="126"/>
      <c r="G488" s="126"/>
      <c r="H488" s="126"/>
      <c r="I488" s="126"/>
      <c r="J488" s="126"/>
      <c r="K488" s="126"/>
      <c r="L488" s="126"/>
      <c r="M488" s="126"/>
      <c r="N488" s="126"/>
      <c r="O488" s="126"/>
      <c r="P488" s="201"/>
      <c r="Q488" s="126"/>
      <c r="R488" s="167"/>
      <c r="S488" s="126"/>
      <c r="T488" s="126"/>
      <c r="U488" s="126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</row>
    <row r="489">
      <c r="A489" s="126"/>
      <c r="B489" s="126"/>
      <c r="C489" s="126"/>
      <c r="D489" s="126"/>
      <c r="E489" s="126"/>
      <c r="F489" s="126"/>
      <c r="G489" s="126"/>
      <c r="H489" s="126"/>
      <c r="I489" s="126"/>
      <c r="J489" s="126"/>
      <c r="K489" s="126"/>
      <c r="L489" s="126"/>
      <c r="M489" s="126"/>
      <c r="N489" s="126"/>
      <c r="O489" s="126"/>
      <c r="P489" s="201"/>
      <c r="Q489" s="126"/>
      <c r="R489" s="167"/>
      <c r="S489" s="126"/>
      <c r="T489" s="126"/>
      <c r="U489" s="126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</row>
    <row r="490">
      <c r="A490" s="126"/>
      <c r="B490" s="126"/>
      <c r="C490" s="126"/>
      <c r="D490" s="126"/>
      <c r="E490" s="126"/>
      <c r="F490" s="126"/>
      <c r="G490" s="126"/>
      <c r="H490" s="126"/>
      <c r="I490" s="126"/>
      <c r="J490" s="126"/>
      <c r="K490" s="126"/>
      <c r="L490" s="126"/>
      <c r="M490" s="126"/>
      <c r="N490" s="126"/>
      <c r="O490" s="126"/>
      <c r="P490" s="201"/>
      <c r="Q490" s="126"/>
      <c r="R490" s="167"/>
      <c r="S490" s="126"/>
      <c r="T490" s="126"/>
      <c r="U490" s="126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</row>
    <row r="491">
      <c r="A491" s="126"/>
      <c r="B491" s="126"/>
      <c r="C491" s="126"/>
      <c r="D491" s="126"/>
      <c r="E491" s="126"/>
      <c r="F491" s="126"/>
      <c r="G491" s="126"/>
      <c r="H491" s="126"/>
      <c r="I491" s="126"/>
      <c r="J491" s="126"/>
      <c r="K491" s="126"/>
      <c r="L491" s="126"/>
      <c r="M491" s="126"/>
      <c r="N491" s="126"/>
      <c r="O491" s="126"/>
      <c r="P491" s="201"/>
      <c r="Q491" s="126"/>
      <c r="R491" s="167"/>
      <c r="S491" s="126"/>
      <c r="T491" s="126"/>
      <c r="U491" s="126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</row>
    <row r="492">
      <c r="A492" s="126"/>
      <c r="B492" s="126"/>
      <c r="C492" s="126"/>
      <c r="D492" s="126"/>
      <c r="E492" s="126"/>
      <c r="F492" s="126"/>
      <c r="G492" s="126"/>
      <c r="H492" s="126"/>
      <c r="I492" s="126"/>
      <c r="J492" s="126"/>
      <c r="K492" s="126"/>
      <c r="L492" s="126"/>
      <c r="M492" s="126"/>
      <c r="N492" s="126"/>
      <c r="O492" s="126"/>
      <c r="P492" s="201"/>
      <c r="Q492" s="126"/>
      <c r="R492" s="167"/>
      <c r="S492" s="126"/>
      <c r="T492" s="126"/>
      <c r="U492" s="126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</row>
    <row r="493">
      <c r="A493" s="126"/>
      <c r="B493" s="126"/>
      <c r="C493" s="126"/>
      <c r="D493" s="126"/>
      <c r="E493" s="126"/>
      <c r="F493" s="126"/>
      <c r="G493" s="126"/>
      <c r="H493" s="126"/>
      <c r="I493" s="126"/>
      <c r="J493" s="126"/>
      <c r="K493" s="126"/>
      <c r="L493" s="126"/>
      <c r="M493" s="126"/>
      <c r="N493" s="126"/>
      <c r="O493" s="126"/>
      <c r="P493" s="201"/>
      <c r="Q493" s="126"/>
      <c r="R493" s="167"/>
      <c r="S493" s="126"/>
      <c r="T493" s="126"/>
      <c r="U493" s="126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</row>
    <row r="494">
      <c r="A494" s="126"/>
      <c r="B494" s="126"/>
      <c r="C494" s="126"/>
      <c r="D494" s="126"/>
      <c r="E494" s="126"/>
      <c r="F494" s="126"/>
      <c r="G494" s="126"/>
      <c r="H494" s="126"/>
      <c r="I494" s="126"/>
      <c r="J494" s="126"/>
      <c r="K494" s="126"/>
      <c r="L494" s="126"/>
      <c r="M494" s="126"/>
      <c r="N494" s="126"/>
      <c r="O494" s="126"/>
      <c r="P494" s="201"/>
      <c r="Q494" s="126"/>
      <c r="R494" s="167"/>
      <c r="S494" s="126"/>
      <c r="T494" s="126"/>
      <c r="U494" s="126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</row>
    <row r="495">
      <c r="A495" s="126"/>
      <c r="B495" s="126"/>
      <c r="C495" s="126"/>
      <c r="D495" s="126"/>
      <c r="E495" s="126"/>
      <c r="F495" s="126"/>
      <c r="G495" s="126"/>
      <c r="H495" s="126"/>
      <c r="I495" s="126"/>
      <c r="J495" s="126"/>
      <c r="K495" s="126"/>
      <c r="L495" s="126"/>
      <c r="M495" s="126"/>
      <c r="N495" s="126"/>
      <c r="O495" s="126"/>
      <c r="P495" s="201"/>
      <c r="Q495" s="126"/>
      <c r="R495" s="167"/>
      <c r="S495" s="126"/>
      <c r="T495" s="126"/>
      <c r="U495" s="126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</row>
    <row r="496">
      <c r="A496" s="126"/>
      <c r="B496" s="126"/>
      <c r="C496" s="126"/>
      <c r="D496" s="126"/>
      <c r="E496" s="126"/>
      <c r="F496" s="126"/>
      <c r="G496" s="126"/>
      <c r="H496" s="126"/>
      <c r="I496" s="126"/>
      <c r="J496" s="126"/>
      <c r="K496" s="126"/>
      <c r="L496" s="126"/>
      <c r="M496" s="126"/>
      <c r="N496" s="126"/>
      <c r="O496" s="126"/>
      <c r="P496" s="201"/>
      <c r="Q496" s="126"/>
      <c r="R496" s="167"/>
      <c r="S496" s="126"/>
      <c r="T496" s="126"/>
      <c r="U496" s="126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</row>
    <row r="497">
      <c r="A497" s="126"/>
      <c r="B497" s="126"/>
      <c r="C497" s="126"/>
      <c r="D497" s="126"/>
      <c r="E497" s="126"/>
      <c r="F497" s="126"/>
      <c r="G497" s="126"/>
      <c r="H497" s="126"/>
      <c r="I497" s="126"/>
      <c r="J497" s="126"/>
      <c r="K497" s="126"/>
      <c r="L497" s="126"/>
      <c r="M497" s="126"/>
      <c r="N497" s="126"/>
      <c r="O497" s="126"/>
      <c r="P497" s="201"/>
      <c r="Q497" s="126"/>
      <c r="R497" s="167"/>
      <c r="S497" s="126"/>
      <c r="T497" s="126"/>
      <c r="U497" s="126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</row>
    <row r="498">
      <c r="A498" s="126"/>
      <c r="B498" s="126"/>
      <c r="C498" s="126"/>
      <c r="D498" s="126"/>
      <c r="E498" s="126"/>
      <c r="F498" s="126"/>
      <c r="G498" s="126"/>
      <c r="H498" s="126"/>
      <c r="I498" s="126"/>
      <c r="J498" s="126"/>
      <c r="K498" s="126"/>
      <c r="L498" s="126"/>
      <c r="M498" s="126"/>
      <c r="N498" s="126"/>
      <c r="O498" s="126"/>
      <c r="P498" s="201"/>
      <c r="Q498" s="126"/>
      <c r="R498" s="167"/>
      <c r="S498" s="126"/>
      <c r="T498" s="126"/>
      <c r="U498" s="126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</row>
    <row r="499">
      <c r="A499" s="126"/>
      <c r="B499" s="126"/>
      <c r="C499" s="126"/>
      <c r="D499" s="126"/>
      <c r="E499" s="126"/>
      <c r="F499" s="126"/>
      <c r="G499" s="126"/>
      <c r="H499" s="126"/>
      <c r="I499" s="126"/>
      <c r="J499" s="126"/>
      <c r="K499" s="126"/>
      <c r="L499" s="126"/>
      <c r="M499" s="126"/>
      <c r="N499" s="126"/>
      <c r="O499" s="126"/>
      <c r="P499" s="201"/>
      <c r="Q499" s="126"/>
      <c r="R499" s="167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</row>
    <row r="500">
      <c r="A500" s="126"/>
      <c r="B500" s="126"/>
      <c r="C500" s="126"/>
      <c r="D500" s="126"/>
      <c r="E500" s="126"/>
      <c r="F500" s="126"/>
      <c r="G500" s="126"/>
      <c r="H500" s="126"/>
      <c r="I500" s="126"/>
      <c r="J500" s="126"/>
      <c r="K500" s="126"/>
      <c r="L500" s="126"/>
      <c r="M500" s="126"/>
      <c r="N500" s="126"/>
      <c r="O500" s="126"/>
      <c r="P500" s="201"/>
      <c r="Q500" s="126"/>
      <c r="R500" s="167"/>
      <c r="S500" s="126"/>
      <c r="T500" s="126"/>
      <c r="U500" s="126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</row>
    <row r="501">
      <c r="A501" s="126"/>
      <c r="B501" s="126"/>
      <c r="C501" s="126"/>
      <c r="D501" s="126"/>
      <c r="E501" s="126"/>
      <c r="F501" s="126"/>
      <c r="G501" s="126"/>
      <c r="H501" s="126"/>
      <c r="I501" s="126"/>
      <c r="J501" s="126"/>
      <c r="K501" s="126"/>
      <c r="L501" s="126"/>
      <c r="M501" s="126"/>
      <c r="N501" s="126"/>
      <c r="O501" s="126"/>
      <c r="P501" s="201"/>
      <c r="Q501" s="126"/>
      <c r="R501" s="167"/>
      <c r="S501" s="126"/>
      <c r="T501" s="126"/>
      <c r="U501" s="126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</row>
    <row r="502">
      <c r="A502" s="126"/>
      <c r="B502" s="126"/>
      <c r="C502" s="126"/>
      <c r="D502" s="126"/>
      <c r="E502" s="126"/>
      <c r="F502" s="126"/>
      <c r="G502" s="126"/>
      <c r="H502" s="126"/>
      <c r="I502" s="126"/>
      <c r="J502" s="126"/>
      <c r="K502" s="126"/>
      <c r="L502" s="126"/>
      <c r="M502" s="126"/>
      <c r="N502" s="126"/>
      <c r="O502" s="126"/>
      <c r="P502" s="201"/>
      <c r="Q502" s="126"/>
      <c r="R502" s="167"/>
      <c r="S502" s="126"/>
      <c r="T502" s="126"/>
      <c r="U502" s="126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</row>
    <row r="503">
      <c r="A503" s="126"/>
      <c r="B503" s="126"/>
      <c r="C503" s="126"/>
      <c r="D503" s="126"/>
      <c r="E503" s="126"/>
      <c r="F503" s="126"/>
      <c r="G503" s="126"/>
      <c r="H503" s="126"/>
      <c r="I503" s="126"/>
      <c r="J503" s="126"/>
      <c r="K503" s="126"/>
      <c r="L503" s="126"/>
      <c r="M503" s="126"/>
      <c r="N503" s="126"/>
      <c r="O503" s="126"/>
      <c r="P503" s="201"/>
      <c r="Q503" s="126"/>
      <c r="R503" s="167"/>
      <c r="S503" s="126"/>
      <c r="T503" s="126"/>
      <c r="U503" s="126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</row>
    <row r="504">
      <c r="A504" s="126"/>
      <c r="B504" s="126"/>
      <c r="C504" s="126"/>
      <c r="D504" s="126"/>
      <c r="E504" s="126"/>
      <c r="F504" s="126"/>
      <c r="G504" s="126"/>
      <c r="H504" s="126"/>
      <c r="I504" s="126"/>
      <c r="J504" s="126"/>
      <c r="K504" s="126"/>
      <c r="L504" s="126"/>
      <c r="M504" s="126"/>
      <c r="N504" s="126"/>
      <c r="O504" s="126"/>
      <c r="P504" s="201"/>
      <c r="Q504" s="126"/>
      <c r="R504" s="167"/>
      <c r="S504" s="126"/>
      <c r="T504" s="126"/>
      <c r="U504" s="126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</row>
    <row r="505">
      <c r="A505" s="126"/>
      <c r="B505" s="126"/>
      <c r="C505" s="126"/>
      <c r="D505" s="126"/>
      <c r="E505" s="126"/>
      <c r="F505" s="126"/>
      <c r="G505" s="126"/>
      <c r="H505" s="126"/>
      <c r="I505" s="126"/>
      <c r="J505" s="126"/>
      <c r="K505" s="126"/>
      <c r="L505" s="126"/>
      <c r="M505" s="126"/>
      <c r="N505" s="126"/>
      <c r="O505" s="126"/>
      <c r="P505" s="201"/>
      <c r="Q505" s="126"/>
      <c r="R505" s="167"/>
      <c r="S505" s="126"/>
      <c r="T505" s="126"/>
      <c r="U505" s="126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</row>
    <row r="506">
      <c r="A506" s="126"/>
      <c r="B506" s="126"/>
      <c r="C506" s="126"/>
      <c r="D506" s="126"/>
      <c r="E506" s="126"/>
      <c r="F506" s="126"/>
      <c r="G506" s="126"/>
      <c r="H506" s="126"/>
      <c r="I506" s="126"/>
      <c r="J506" s="126"/>
      <c r="K506" s="126"/>
      <c r="L506" s="126"/>
      <c r="M506" s="126"/>
      <c r="N506" s="126"/>
      <c r="O506" s="126"/>
      <c r="P506" s="201"/>
      <c r="Q506" s="126"/>
      <c r="R506" s="167"/>
      <c r="S506" s="126"/>
      <c r="T506" s="126"/>
      <c r="U506" s="126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</row>
    <row r="507">
      <c r="A507" s="126"/>
      <c r="B507" s="126"/>
      <c r="C507" s="126"/>
      <c r="D507" s="126"/>
      <c r="E507" s="126"/>
      <c r="F507" s="126"/>
      <c r="G507" s="126"/>
      <c r="H507" s="126"/>
      <c r="I507" s="126"/>
      <c r="J507" s="126"/>
      <c r="K507" s="126"/>
      <c r="L507" s="126"/>
      <c r="M507" s="126"/>
      <c r="N507" s="126"/>
      <c r="O507" s="126"/>
      <c r="P507" s="201"/>
      <c r="Q507" s="126"/>
      <c r="R507" s="167"/>
      <c r="S507" s="126"/>
      <c r="T507" s="126"/>
      <c r="U507" s="126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</row>
    <row r="508">
      <c r="A508" s="126"/>
      <c r="B508" s="126"/>
      <c r="C508" s="126"/>
      <c r="D508" s="126"/>
      <c r="E508" s="126"/>
      <c r="F508" s="126"/>
      <c r="G508" s="126"/>
      <c r="H508" s="126"/>
      <c r="I508" s="126"/>
      <c r="J508" s="126"/>
      <c r="K508" s="126"/>
      <c r="L508" s="126"/>
      <c r="M508" s="126"/>
      <c r="N508" s="126"/>
      <c r="O508" s="126"/>
      <c r="P508" s="201"/>
      <c r="Q508" s="126"/>
      <c r="R508" s="167"/>
      <c r="S508" s="126"/>
      <c r="T508" s="126"/>
      <c r="U508" s="126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</row>
    <row r="509">
      <c r="A509" s="126"/>
      <c r="B509" s="126"/>
      <c r="C509" s="126"/>
      <c r="D509" s="126"/>
      <c r="E509" s="126"/>
      <c r="F509" s="126"/>
      <c r="G509" s="126"/>
      <c r="H509" s="126"/>
      <c r="I509" s="126"/>
      <c r="J509" s="126"/>
      <c r="K509" s="126"/>
      <c r="L509" s="126"/>
      <c r="M509" s="126"/>
      <c r="N509" s="126"/>
      <c r="O509" s="126"/>
      <c r="P509" s="201"/>
      <c r="Q509" s="126"/>
      <c r="R509" s="167"/>
      <c r="S509" s="126"/>
      <c r="T509" s="126"/>
      <c r="U509" s="126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</row>
    <row r="510">
      <c r="A510" s="126"/>
      <c r="B510" s="126"/>
      <c r="C510" s="126"/>
      <c r="D510" s="126"/>
      <c r="E510" s="126"/>
      <c r="F510" s="126"/>
      <c r="G510" s="126"/>
      <c r="H510" s="126"/>
      <c r="I510" s="126"/>
      <c r="J510" s="126"/>
      <c r="K510" s="126"/>
      <c r="L510" s="126"/>
      <c r="M510" s="126"/>
      <c r="N510" s="126"/>
      <c r="O510" s="126"/>
      <c r="P510" s="201"/>
      <c r="Q510" s="126"/>
      <c r="R510" s="167"/>
      <c r="S510" s="126"/>
      <c r="T510" s="126"/>
      <c r="U510" s="126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</row>
    <row r="511">
      <c r="A511" s="126"/>
      <c r="B511" s="126"/>
      <c r="C511" s="126"/>
      <c r="D511" s="126"/>
      <c r="E511" s="126"/>
      <c r="F511" s="126"/>
      <c r="G511" s="126"/>
      <c r="H511" s="126"/>
      <c r="I511" s="126"/>
      <c r="J511" s="126"/>
      <c r="K511" s="126"/>
      <c r="L511" s="126"/>
      <c r="M511" s="126"/>
      <c r="N511" s="126"/>
      <c r="O511" s="126"/>
      <c r="P511" s="201"/>
      <c r="Q511" s="126"/>
      <c r="R511" s="167"/>
      <c r="S511" s="126"/>
      <c r="T511" s="126"/>
      <c r="U511" s="126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</row>
    <row r="512">
      <c r="A512" s="126"/>
      <c r="B512" s="126"/>
      <c r="C512" s="126"/>
      <c r="D512" s="126"/>
      <c r="E512" s="126"/>
      <c r="F512" s="126"/>
      <c r="G512" s="126"/>
      <c r="H512" s="126"/>
      <c r="I512" s="126"/>
      <c r="J512" s="126"/>
      <c r="K512" s="126"/>
      <c r="L512" s="126"/>
      <c r="M512" s="126"/>
      <c r="N512" s="126"/>
      <c r="O512" s="126"/>
      <c r="P512" s="201"/>
      <c r="Q512" s="126"/>
      <c r="R512" s="167"/>
      <c r="S512" s="126"/>
      <c r="T512" s="126"/>
      <c r="U512" s="126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</row>
    <row r="513">
      <c r="A513" s="126"/>
      <c r="B513" s="126"/>
      <c r="C513" s="126"/>
      <c r="D513" s="126"/>
      <c r="E513" s="126"/>
      <c r="F513" s="126"/>
      <c r="G513" s="126"/>
      <c r="H513" s="126"/>
      <c r="I513" s="126"/>
      <c r="J513" s="126"/>
      <c r="K513" s="126"/>
      <c r="L513" s="126"/>
      <c r="M513" s="126"/>
      <c r="N513" s="126"/>
      <c r="O513" s="126"/>
      <c r="P513" s="201"/>
      <c r="Q513" s="126"/>
      <c r="R513" s="167"/>
      <c r="S513" s="126"/>
      <c r="T513" s="126"/>
      <c r="U513" s="126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</row>
    <row r="514">
      <c r="A514" s="126"/>
      <c r="B514" s="126"/>
      <c r="C514" s="126"/>
      <c r="D514" s="126"/>
      <c r="E514" s="126"/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201"/>
      <c r="Q514" s="126"/>
      <c r="R514" s="167"/>
      <c r="S514" s="126"/>
      <c r="T514" s="126"/>
      <c r="U514" s="126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</row>
    <row r="515">
      <c r="A515" s="126"/>
      <c r="B515" s="126"/>
      <c r="C515" s="126"/>
      <c r="D515" s="126"/>
      <c r="E515" s="126"/>
      <c r="F515" s="126"/>
      <c r="G515" s="126"/>
      <c r="H515" s="126"/>
      <c r="I515" s="126"/>
      <c r="J515" s="126"/>
      <c r="K515" s="126"/>
      <c r="L515" s="126"/>
      <c r="M515" s="126"/>
      <c r="N515" s="126"/>
      <c r="O515" s="126"/>
      <c r="P515" s="201"/>
      <c r="Q515" s="126"/>
      <c r="R515" s="167"/>
      <c r="S515" s="126"/>
      <c r="T515" s="126"/>
      <c r="U515" s="126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</row>
    <row r="516">
      <c r="A516" s="126"/>
      <c r="B516" s="126"/>
      <c r="C516" s="126"/>
      <c r="D516" s="126"/>
      <c r="E516" s="126"/>
      <c r="F516" s="126"/>
      <c r="G516" s="126"/>
      <c r="H516" s="126"/>
      <c r="I516" s="126"/>
      <c r="J516" s="126"/>
      <c r="K516" s="126"/>
      <c r="L516" s="126"/>
      <c r="M516" s="126"/>
      <c r="N516" s="126"/>
      <c r="O516" s="126"/>
      <c r="P516" s="201"/>
      <c r="Q516" s="126"/>
      <c r="R516" s="167"/>
      <c r="S516" s="126"/>
      <c r="T516" s="126"/>
      <c r="U516" s="126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</row>
    <row r="517">
      <c r="A517" s="126"/>
      <c r="B517" s="126"/>
      <c r="C517" s="126"/>
      <c r="D517" s="126"/>
      <c r="E517" s="126"/>
      <c r="F517" s="126"/>
      <c r="G517" s="126"/>
      <c r="H517" s="126"/>
      <c r="I517" s="126"/>
      <c r="J517" s="126"/>
      <c r="K517" s="126"/>
      <c r="L517" s="126"/>
      <c r="M517" s="126"/>
      <c r="N517" s="126"/>
      <c r="O517" s="126"/>
      <c r="P517" s="201"/>
      <c r="Q517" s="126"/>
      <c r="R517" s="167"/>
      <c r="S517" s="126"/>
      <c r="T517" s="126"/>
      <c r="U517" s="126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</row>
    <row r="518">
      <c r="A518" s="126"/>
      <c r="B518" s="126"/>
      <c r="C518" s="126"/>
      <c r="D518" s="126"/>
      <c r="E518" s="126"/>
      <c r="F518" s="126"/>
      <c r="G518" s="126"/>
      <c r="H518" s="126"/>
      <c r="I518" s="126"/>
      <c r="J518" s="126"/>
      <c r="K518" s="126"/>
      <c r="L518" s="126"/>
      <c r="M518" s="126"/>
      <c r="N518" s="126"/>
      <c r="O518" s="126"/>
      <c r="P518" s="201"/>
      <c r="Q518" s="126"/>
      <c r="R518" s="167"/>
      <c r="S518" s="126"/>
      <c r="T518" s="126"/>
      <c r="U518" s="126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</row>
    <row r="519">
      <c r="A519" s="126"/>
      <c r="B519" s="126"/>
      <c r="C519" s="126"/>
      <c r="D519" s="126"/>
      <c r="E519" s="126"/>
      <c r="F519" s="126"/>
      <c r="G519" s="126"/>
      <c r="H519" s="126"/>
      <c r="I519" s="126"/>
      <c r="J519" s="126"/>
      <c r="K519" s="126"/>
      <c r="L519" s="126"/>
      <c r="M519" s="126"/>
      <c r="N519" s="126"/>
      <c r="O519" s="126"/>
      <c r="P519" s="201"/>
      <c r="Q519" s="126"/>
      <c r="R519" s="167"/>
      <c r="S519" s="126"/>
      <c r="T519" s="126"/>
      <c r="U519" s="126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</row>
    <row r="520">
      <c r="A520" s="126"/>
      <c r="B520" s="126"/>
      <c r="C520" s="126"/>
      <c r="D520" s="126"/>
      <c r="E520" s="126"/>
      <c r="F520" s="126"/>
      <c r="G520" s="126"/>
      <c r="H520" s="126"/>
      <c r="I520" s="126"/>
      <c r="J520" s="126"/>
      <c r="K520" s="126"/>
      <c r="L520" s="126"/>
      <c r="M520" s="126"/>
      <c r="N520" s="126"/>
      <c r="O520" s="126"/>
      <c r="P520" s="201"/>
      <c r="Q520" s="126"/>
      <c r="R520" s="167"/>
      <c r="S520" s="126"/>
      <c r="T520" s="126"/>
      <c r="U520" s="126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</row>
    <row r="521">
      <c r="A521" s="126"/>
      <c r="B521" s="126"/>
      <c r="C521" s="126"/>
      <c r="D521" s="126"/>
      <c r="E521" s="126"/>
      <c r="F521" s="126"/>
      <c r="G521" s="126"/>
      <c r="H521" s="126"/>
      <c r="I521" s="126"/>
      <c r="J521" s="126"/>
      <c r="K521" s="126"/>
      <c r="L521" s="126"/>
      <c r="M521" s="126"/>
      <c r="N521" s="126"/>
      <c r="O521" s="126"/>
      <c r="P521" s="201"/>
      <c r="Q521" s="126"/>
      <c r="R521" s="167"/>
      <c r="S521" s="126"/>
      <c r="T521" s="126"/>
      <c r="U521" s="126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</row>
    <row r="522">
      <c r="A522" s="126"/>
      <c r="B522" s="126"/>
      <c r="C522" s="126"/>
      <c r="D522" s="126"/>
      <c r="E522" s="126"/>
      <c r="F522" s="126"/>
      <c r="G522" s="126"/>
      <c r="H522" s="126"/>
      <c r="I522" s="126"/>
      <c r="J522" s="126"/>
      <c r="K522" s="126"/>
      <c r="L522" s="126"/>
      <c r="M522" s="126"/>
      <c r="N522" s="126"/>
      <c r="O522" s="126"/>
      <c r="P522" s="201"/>
      <c r="Q522" s="126"/>
      <c r="R522" s="167"/>
      <c r="S522" s="126"/>
      <c r="T522" s="126"/>
      <c r="U522" s="126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</row>
    <row r="523">
      <c r="A523" s="126"/>
      <c r="B523" s="126"/>
      <c r="C523" s="126"/>
      <c r="D523" s="126"/>
      <c r="E523" s="126"/>
      <c r="F523" s="126"/>
      <c r="G523" s="126"/>
      <c r="H523" s="126"/>
      <c r="I523" s="126"/>
      <c r="J523" s="126"/>
      <c r="K523" s="126"/>
      <c r="L523" s="126"/>
      <c r="M523" s="126"/>
      <c r="N523" s="126"/>
      <c r="O523" s="126"/>
      <c r="P523" s="201"/>
      <c r="Q523" s="126"/>
      <c r="R523" s="167"/>
      <c r="S523" s="126"/>
      <c r="T523" s="126"/>
      <c r="U523" s="126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</row>
    <row r="524">
      <c r="A524" s="126"/>
      <c r="B524" s="126"/>
      <c r="C524" s="126"/>
      <c r="D524" s="126"/>
      <c r="E524" s="126"/>
      <c r="F524" s="126"/>
      <c r="G524" s="126"/>
      <c r="H524" s="126"/>
      <c r="I524" s="126"/>
      <c r="J524" s="126"/>
      <c r="K524" s="126"/>
      <c r="L524" s="126"/>
      <c r="M524" s="126"/>
      <c r="N524" s="126"/>
      <c r="O524" s="126"/>
      <c r="P524" s="201"/>
      <c r="Q524" s="126"/>
      <c r="R524" s="167"/>
      <c r="S524" s="126"/>
      <c r="T524" s="126"/>
      <c r="U524" s="126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</row>
    <row r="525">
      <c r="A525" s="126"/>
      <c r="B525" s="126"/>
      <c r="C525" s="126"/>
      <c r="D525" s="126"/>
      <c r="E525" s="126"/>
      <c r="F525" s="126"/>
      <c r="G525" s="126"/>
      <c r="H525" s="126"/>
      <c r="I525" s="126"/>
      <c r="J525" s="126"/>
      <c r="K525" s="126"/>
      <c r="L525" s="126"/>
      <c r="M525" s="126"/>
      <c r="N525" s="126"/>
      <c r="O525" s="126"/>
      <c r="P525" s="201"/>
      <c r="Q525" s="126"/>
      <c r="R525" s="167"/>
      <c r="S525" s="126"/>
      <c r="T525" s="126"/>
      <c r="U525" s="126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</row>
    <row r="526">
      <c r="A526" s="126"/>
      <c r="B526" s="126"/>
      <c r="C526" s="126"/>
      <c r="D526" s="126"/>
      <c r="E526" s="126"/>
      <c r="F526" s="126"/>
      <c r="G526" s="126"/>
      <c r="H526" s="126"/>
      <c r="I526" s="126"/>
      <c r="J526" s="126"/>
      <c r="K526" s="126"/>
      <c r="L526" s="126"/>
      <c r="M526" s="126"/>
      <c r="N526" s="126"/>
      <c r="O526" s="126"/>
      <c r="P526" s="201"/>
      <c r="Q526" s="126"/>
      <c r="R526" s="167"/>
      <c r="S526" s="126"/>
      <c r="T526" s="126"/>
      <c r="U526" s="126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</row>
    <row r="527">
      <c r="A527" s="126"/>
      <c r="B527" s="126"/>
      <c r="C527" s="126"/>
      <c r="D527" s="126"/>
      <c r="E527" s="126"/>
      <c r="F527" s="126"/>
      <c r="G527" s="126"/>
      <c r="H527" s="126"/>
      <c r="I527" s="126"/>
      <c r="J527" s="126"/>
      <c r="K527" s="126"/>
      <c r="L527" s="126"/>
      <c r="M527" s="126"/>
      <c r="N527" s="126"/>
      <c r="O527" s="126"/>
      <c r="P527" s="201"/>
      <c r="Q527" s="126"/>
      <c r="R527" s="167"/>
      <c r="S527" s="126"/>
      <c r="T527" s="126"/>
      <c r="U527" s="126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</row>
    <row r="528">
      <c r="A528" s="126"/>
      <c r="B528" s="126"/>
      <c r="C528" s="126"/>
      <c r="D528" s="126"/>
      <c r="E528" s="126"/>
      <c r="F528" s="126"/>
      <c r="G528" s="126"/>
      <c r="H528" s="126"/>
      <c r="I528" s="126"/>
      <c r="J528" s="126"/>
      <c r="K528" s="126"/>
      <c r="L528" s="126"/>
      <c r="M528" s="126"/>
      <c r="N528" s="126"/>
      <c r="O528" s="126"/>
      <c r="P528" s="201"/>
      <c r="Q528" s="126"/>
      <c r="R528" s="167"/>
      <c r="S528" s="126"/>
      <c r="T528" s="126"/>
      <c r="U528" s="126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</row>
    <row r="529">
      <c r="A529" s="126"/>
      <c r="B529" s="126"/>
      <c r="C529" s="126"/>
      <c r="D529" s="126"/>
      <c r="E529" s="126"/>
      <c r="F529" s="126"/>
      <c r="G529" s="126"/>
      <c r="H529" s="126"/>
      <c r="I529" s="126"/>
      <c r="J529" s="126"/>
      <c r="K529" s="126"/>
      <c r="L529" s="126"/>
      <c r="M529" s="126"/>
      <c r="N529" s="126"/>
      <c r="O529" s="126"/>
      <c r="P529" s="201"/>
      <c r="Q529" s="126"/>
      <c r="R529" s="167"/>
      <c r="S529" s="126"/>
      <c r="T529" s="126"/>
      <c r="U529" s="126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</row>
    <row r="530">
      <c r="A530" s="126"/>
      <c r="B530" s="126"/>
      <c r="C530" s="126"/>
      <c r="D530" s="126"/>
      <c r="E530" s="126"/>
      <c r="F530" s="126"/>
      <c r="G530" s="126"/>
      <c r="H530" s="126"/>
      <c r="I530" s="126"/>
      <c r="J530" s="126"/>
      <c r="K530" s="126"/>
      <c r="L530" s="126"/>
      <c r="M530" s="126"/>
      <c r="N530" s="126"/>
      <c r="O530" s="126"/>
      <c r="P530" s="201"/>
      <c r="Q530" s="126"/>
      <c r="R530" s="167"/>
      <c r="S530" s="126"/>
      <c r="T530" s="126"/>
      <c r="U530" s="126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</row>
    <row r="531">
      <c r="A531" s="126"/>
      <c r="B531" s="126"/>
      <c r="C531" s="126"/>
      <c r="D531" s="126"/>
      <c r="E531" s="126"/>
      <c r="F531" s="126"/>
      <c r="G531" s="126"/>
      <c r="H531" s="126"/>
      <c r="I531" s="126"/>
      <c r="J531" s="126"/>
      <c r="K531" s="126"/>
      <c r="L531" s="126"/>
      <c r="M531" s="126"/>
      <c r="N531" s="126"/>
      <c r="O531" s="126"/>
      <c r="P531" s="201"/>
      <c r="Q531" s="126"/>
      <c r="R531" s="167"/>
      <c r="S531" s="126"/>
      <c r="T531" s="126"/>
      <c r="U531" s="126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</row>
    <row r="532">
      <c r="A532" s="126"/>
      <c r="B532" s="126"/>
      <c r="C532" s="126"/>
      <c r="D532" s="126"/>
      <c r="E532" s="126"/>
      <c r="F532" s="126"/>
      <c r="G532" s="126"/>
      <c r="H532" s="126"/>
      <c r="I532" s="126"/>
      <c r="J532" s="126"/>
      <c r="K532" s="126"/>
      <c r="L532" s="126"/>
      <c r="M532" s="126"/>
      <c r="N532" s="126"/>
      <c r="O532" s="126"/>
      <c r="P532" s="201"/>
      <c r="Q532" s="126"/>
      <c r="R532" s="167"/>
      <c r="S532" s="126"/>
      <c r="T532" s="126"/>
      <c r="U532" s="126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</row>
    <row r="533">
      <c r="A533" s="126"/>
      <c r="B533" s="126"/>
      <c r="C533" s="126"/>
      <c r="D533" s="126"/>
      <c r="E533" s="126"/>
      <c r="F533" s="126"/>
      <c r="G533" s="126"/>
      <c r="H533" s="126"/>
      <c r="I533" s="126"/>
      <c r="J533" s="126"/>
      <c r="K533" s="126"/>
      <c r="L533" s="126"/>
      <c r="M533" s="126"/>
      <c r="N533" s="126"/>
      <c r="O533" s="126"/>
      <c r="P533" s="201"/>
      <c r="Q533" s="126"/>
      <c r="R533" s="167"/>
      <c r="S533" s="126"/>
      <c r="T533" s="126"/>
      <c r="U533" s="126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</row>
    <row r="534">
      <c r="A534" s="126"/>
      <c r="B534" s="126"/>
      <c r="C534" s="126"/>
      <c r="D534" s="126"/>
      <c r="E534" s="126"/>
      <c r="F534" s="126"/>
      <c r="G534" s="126"/>
      <c r="H534" s="126"/>
      <c r="I534" s="126"/>
      <c r="J534" s="126"/>
      <c r="K534" s="126"/>
      <c r="L534" s="126"/>
      <c r="M534" s="126"/>
      <c r="N534" s="126"/>
      <c r="O534" s="126"/>
      <c r="P534" s="201"/>
      <c r="Q534" s="126"/>
      <c r="R534" s="167"/>
      <c r="S534" s="126"/>
      <c r="T534" s="126"/>
      <c r="U534" s="126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</row>
    <row r="535">
      <c r="A535" s="126"/>
      <c r="B535" s="126"/>
      <c r="C535" s="126"/>
      <c r="D535" s="126"/>
      <c r="E535" s="126"/>
      <c r="F535" s="126"/>
      <c r="G535" s="126"/>
      <c r="H535" s="126"/>
      <c r="I535" s="126"/>
      <c r="J535" s="126"/>
      <c r="K535" s="126"/>
      <c r="L535" s="126"/>
      <c r="M535" s="126"/>
      <c r="N535" s="126"/>
      <c r="O535" s="126"/>
      <c r="P535" s="201"/>
      <c r="Q535" s="126"/>
      <c r="R535" s="167"/>
      <c r="S535" s="126"/>
      <c r="T535" s="126"/>
      <c r="U535" s="126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</row>
    <row r="536">
      <c r="A536" s="126"/>
      <c r="B536" s="126"/>
      <c r="C536" s="126"/>
      <c r="D536" s="126"/>
      <c r="E536" s="126"/>
      <c r="F536" s="126"/>
      <c r="G536" s="126"/>
      <c r="H536" s="126"/>
      <c r="I536" s="126"/>
      <c r="J536" s="126"/>
      <c r="K536" s="126"/>
      <c r="L536" s="126"/>
      <c r="M536" s="126"/>
      <c r="N536" s="126"/>
      <c r="O536" s="126"/>
      <c r="P536" s="201"/>
      <c r="Q536" s="126"/>
      <c r="R536" s="167"/>
      <c r="S536" s="126"/>
      <c r="T536" s="126"/>
      <c r="U536" s="126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</row>
    <row r="537">
      <c r="A537" s="126"/>
      <c r="B537" s="126"/>
      <c r="C537" s="126"/>
      <c r="D537" s="126"/>
      <c r="E537" s="126"/>
      <c r="F537" s="126"/>
      <c r="G537" s="126"/>
      <c r="H537" s="126"/>
      <c r="I537" s="126"/>
      <c r="J537" s="126"/>
      <c r="K537" s="126"/>
      <c r="L537" s="126"/>
      <c r="M537" s="126"/>
      <c r="N537" s="126"/>
      <c r="O537" s="126"/>
      <c r="P537" s="201"/>
      <c r="Q537" s="126"/>
      <c r="R537" s="167"/>
      <c r="S537" s="126"/>
      <c r="T537" s="126"/>
      <c r="U537" s="126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</row>
    <row r="538">
      <c r="A538" s="126"/>
      <c r="B538" s="126"/>
      <c r="C538" s="126"/>
      <c r="D538" s="126"/>
      <c r="E538" s="126"/>
      <c r="F538" s="126"/>
      <c r="G538" s="126"/>
      <c r="H538" s="126"/>
      <c r="I538" s="126"/>
      <c r="J538" s="126"/>
      <c r="K538" s="126"/>
      <c r="L538" s="126"/>
      <c r="M538" s="126"/>
      <c r="N538" s="126"/>
      <c r="O538" s="126"/>
      <c r="P538" s="201"/>
      <c r="Q538" s="126"/>
      <c r="R538" s="167"/>
      <c r="S538" s="126"/>
      <c r="T538" s="126"/>
      <c r="U538" s="126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</row>
    <row r="539">
      <c r="A539" s="126"/>
      <c r="B539" s="126"/>
      <c r="C539" s="126"/>
      <c r="D539" s="126"/>
      <c r="E539" s="126"/>
      <c r="F539" s="126"/>
      <c r="G539" s="126"/>
      <c r="H539" s="126"/>
      <c r="I539" s="126"/>
      <c r="J539" s="126"/>
      <c r="K539" s="126"/>
      <c r="L539" s="126"/>
      <c r="M539" s="126"/>
      <c r="N539" s="126"/>
      <c r="O539" s="126"/>
      <c r="P539" s="201"/>
      <c r="Q539" s="126"/>
      <c r="R539" s="167"/>
      <c r="S539" s="126"/>
      <c r="T539" s="126"/>
      <c r="U539" s="126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</row>
    <row r="540">
      <c r="A540" s="126"/>
      <c r="B540" s="126"/>
      <c r="C540" s="126"/>
      <c r="D540" s="126"/>
      <c r="E540" s="126"/>
      <c r="F540" s="126"/>
      <c r="G540" s="126"/>
      <c r="H540" s="126"/>
      <c r="I540" s="126"/>
      <c r="J540" s="126"/>
      <c r="K540" s="126"/>
      <c r="L540" s="126"/>
      <c r="M540" s="126"/>
      <c r="N540" s="126"/>
      <c r="O540" s="126"/>
      <c r="P540" s="201"/>
      <c r="Q540" s="126"/>
      <c r="R540" s="167"/>
      <c r="S540" s="126"/>
      <c r="T540" s="126"/>
      <c r="U540" s="126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</row>
    <row r="541">
      <c r="A541" s="126"/>
      <c r="B541" s="126"/>
      <c r="C541" s="126"/>
      <c r="D541" s="126"/>
      <c r="E541" s="126"/>
      <c r="F541" s="126"/>
      <c r="G541" s="126"/>
      <c r="H541" s="126"/>
      <c r="I541" s="126"/>
      <c r="J541" s="126"/>
      <c r="K541" s="126"/>
      <c r="L541" s="126"/>
      <c r="M541" s="126"/>
      <c r="N541" s="126"/>
      <c r="O541" s="126"/>
      <c r="P541" s="201"/>
      <c r="Q541" s="126"/>
      <c r="R541" s="167"/>
      <c r="S541" s="126"/>
      <c r="T541" s="126"/>
      <c r="U541" s="126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</row>
    <row r="542">
      <c r="A542" s="126"/>
      <c r="B542" s="126"/>
      <c r="C542" s="126"/>
      <c r="D542" s="126"/>
      <c r="E542" s="126"/>
      <c r="F542" s="126"/>
      <c r="G542" s="126"/>
      <c r="H542" s="126"/>
      <c r="I542" s="126"/>
      <c r="J542" s="126"/>
      <c r="K542" s="126"/>
      <c r="L542" s="126"/>
      <c r="M542" s="126"/>
      <c r="N542" s="126"/>
      <c r="O542" s="126"/>
      <c r="P542" s="201"/>
      <c r="Q542" s="126"/>
      <c r="R542" s="167"/>
      <c r="S542" s="126"/>
      <c r="T542" s="126"/>
      <c r="U542" s="126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</row>
    <row r="543">
      <c r="A543" s="126"/>
      <c r="B543" s="126"/>
      <c r="C543" s="126"/>
      <c r="D543" s="126"/>
      <c r="E543" s="126"/>
      <c r="F543" s="126"/>
      <c r="G543" s="126"/>
      <c r="H543" s="126"/>
      <c r="I543" s="126"/>
      <c r="J543" s="126"/>
      <c r="K543" s="126"/>
      <c r="L543" s="126"/>
      <c r="M543" s="126"/>
      <c r="N543" s="126"/>
      <c r="O543" s="126"/>
      <c r="P543" s="201"/>
      <c r="Q543" s="126"/>
      <c r="R543" s="167"/>
      <c r="S543" s="126"/>
      <c r="T543" s="126"/>
      <c r="U543" s="126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</row>
    <row r="544">
      <c r="A544" s="126"/>
      <c r="B544" s="126"/>
      <c r="C544" s="126"/>
      <c r="D544" s="126"/>
      <c r="E544" s="126"/>
      <c r="F544" s="126"/>
      <c r="G544" s="126"/>
      <c r="H544" s="126"/>
      <c r="I544" s="126"/>
      <c r="J544" s="126"/>
      <c r="K544" s="126"/>
      <c r="L544" s="126"/>
      <c r="M544" s="126"/>
      <c r="N544" s="126"/>
      <c r="O544" s="126"/>
      <c r="P544" s="201"/>
      <c r="Q544" s="126"/>
      <c r="R544" s="167"/>
      <c r="S544" s="126"/>
      <c r="T544" s="126"/>
      <c r="U544" s="126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</row>
    <row r="545">
      <c r="A545" s="126"/>
      <c r="B545" s="126"/>
      <c r="C545" s="126"/>
      <c r="D545" s="126"/>
      <c r="E545" s="126"/>
      <c r="F545" s="126"/>
      <c r="G545" s="126"/>
      <c r="H545" s="126"/>
      <c r="I545" s="126"/>
      <c r="J545" s="126"/>
      <c r="K545" s="126"/>
      <c r="L545" s="126"/>
      <c r="M545" s="126"/>
      <c r="N545" s="126"/>
      <c r="O545" s="126"/>
      <c r="P545" s="201"/>
      <c r="Q545" s="126"/>
      <c r="R545" s="167"/>
      <c r="S545" s="126"/>
      <c r="T545" s="126"/>
      <c r="U545" s="126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</row>
    <row r="546">
      <c r="A546" s="126"/>
      <c r="B546" s="126"/>
      <c r="C546" s="126"/>
      <c r="D546" s="126"/>
      <c r="E546" s="126"/>
      <c r="F546" s="126"/>
      <c r="G546" s="126"/>
      <c r="H546" s="126"/>
      <c r="I546" s="126"/>
      <c r="J546" s="126"/>
      <c r="K546" s="126"/>
      <c r="L546" s="126"/>
      <c r="M546" s="126"/>
      <c r="N546" s="126"/>
      <c r="O546" s="126"/>
      <c r="P546" s="201"/>
      <c r="Q546" s="126"/>
      <c r="R546" s="167"/>
      <c r="S546" s="126"/>
      <c r="T546" s="126"/>
      <c r="U546" s="126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</row>
    <row r="547">
      <c r="A547" s="126"/>
      <c r="B547" s="126"/>
      <c r="C547" s="126"/>
      <c r="D547" s="126"/>
      <c r="E547" s="126"/>
      <c r="F547" s="126"/>
      <c r="G547" s="126"/>
      <c r="H547" s="126"/>
      <c r="I547" s="126"/>
      <c r="J547" s="126"/>
      <c r="K547" s="126"/>
      <c r="L547" s="126"/>
      <c r="M547" s="126"/>
      <c r="N547" s="126"/>
      <c r="O547" s="126"/>
      <c r="P547" s="201"/>
      <c r="Q547" s="126"/>
      <c r="R547" s="167"/>
      <c r="S547" s="126"/>
      <c r="T547" s="126"/>
      <c r="U547" s="126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</row>
    <row r="548">
      <c r="A548" s="126"/>
      <c r="B548" s="126"/>
      <c r="C548" s="126"/>
      <c r="D548" s="126"/>
      <c r="E548" s="126"/>
      <c r="F548" s="126"/>
      <c r="G548" s="126"/>
      <c r="H548" s="126"/>
      <c r="I548" s="126"/>
      <c r="J548" s="126"/>
      <c r="K548" s="126"/>
      <c r="L548" s="126"/>
      <c r="M548" s="126"/>
      <c r="N548" s="126"/>
      <c r="O548" s="126"/>
      <c r="P548" s="201"/>
      <c r="Q548" s="126"/>
      <c r="R548" s="167"/>
      <c r="S548" s="126"/>
      <c r="T548" s="126"/>
      <c r="U548" s="126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</row>
    <row r="549">
      <c r="A549" s="126"/>
      <c r="B549" s="126"/>
      <c r="C549" s="126"/>
      <c r="D549" s="126"/>
      <c r="E549" s="126"/>
      <c r="F549" s="126"/>
      <c r="G549" s="126"/>
      <c r="H549" s="126"/>
      <c r="I549" s="126"/>
      <c r="J549" s="126"/>
      <c r="K549" s="126"/>
      <c r="L549" s="126"/>
      <c r="M549" s="126"/>
      <c r="N549" s="126"/>
      <c r="O549" s="126"/>
      <c r="P549" s="201"/>
      <c r="Q549" s="126"/>
      <c r="R549" s="167"/>
      <c r="S549" s="126"/>
      <c r="T549" s="126"/>
      <c r="U549" s="126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</row>
    <row r="550">
      <c r="A550" s="126"/>
      <c r="B550" s="126"/>
      <c r="C550" s="126"/>
      <c r="D550" s="126"/>
      <c r="E550" s="126"/>
      <c r="F550" s="126"/>
      <c r="G550" s="126"/>
      <c r="H550" s="126"/>
      <c r="I550" s="126"/>
      <c r="J550" s="126"/>
      <c r="K550" s="126"/>
      <c r="L550" s="126"/>
      <c r="M550" s="126"/>
      <c r="N550" s="126"/>
      <c r="O550" s="126"/>
      <c r="P550" s="201"/>
      <c r="Q550" s="126"/>
      <c r="R550" s="167"/>
      <c r="S550" s="126"/>
      <c r="T550" s="126"/>
      <c r="U550" s="126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</row>
    <row r="551">
      <c r="A551" s="126"/>
      <c r="B551" s="126"/>
      <c r="C551" s="126"/>
      <c r="D551" s="126"/>
      <c r="E551" s="126"/>
      <c r="F551" s="126"/>
      <c r="G551" s="126"/>
      <c r="H551" s="126"/>
      <c r="I551" s="126"/>
      <c r="J551" s="126"/>
      <c r="K551" s="126"/>
      <c r="L551" s="126"/>
      <c r="M551" s="126"/>
      <c r="N551" s="126"/>
      <c r="O551" s="126"/>
      <c r="P551" s="201"/>
      <c r="Q551" s="126"/>
      <c r="R551" s="167"/>
      <c r="S551" s="126"/>
      <c r="T551" s="126"/>
      <c r="U551" s="126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</row>
    <row r="552">
      <c r="A552" s="126"/>
      <c r="B552" s="126"/>
      <c r="C552" s="126"/>
      <c r="D552" s="126"/>
      <c r="E552" s="126"/>
      <c r="F552" s="126"/>
      <c r="G552" s="126"/>
      <c r="H552" s="126"/>
      <c r="I552" s="126"/>
      <c r="J552" s="126"/>
      <c r="K552" s="126"/>
      <c r="L552" s="126"/>
      <c r="M552" s="126"/>
      <c r="N552" s="126"/>
      <c r="O552" s="126"/>
      <c r="P552" s="201"/>
      <c r="Q552" s="126"/>
      <c r="R552" s="167"/>
      <c r="S552" s="126"/>
      <c r="T552" s="126"/>
      <c r="U552" s="126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</row>
    <row r="553">
      <c r="A553" s="126"/>
      <c r="B553" s="126"/>
      <c r="C553" s="126"/>
      <c r="D553" s="126"/>
      <c r="E553" s="126"/>
      <c r="F553" s="126"/>
      <c r="G553" s="126"/>
      <c r="H553" s="126"/>
      <c r="I553" s="126"/>
      <c r="J553" s="126"/>
      <c r="K553" s="126"/>
      <c r="L553" s="126"/>
      <c r="M553" s="126"/>
      <c r="N553" s="126"/>
      <c r="O553" s="126"/>
      <c r="P553" s="201"/>
      <c r="Q553" s="126"/>
      <c r="R553" s="167"/>
      <c r="S553" s="126"/>
      <c r="T553" s="126"/>
      <c r="U553" s="126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</row>
    <row r="554">
      <c r="A554" s="126"/>
      <c r="B554" s="126"/>
      <c r="C554" s="126"/>
      <c r="D554" s="126"/>
      <c r="E554" s="126"/>
      <c r="F554" s="126"/>
      <c r="G554" s="126"/>
      <c r="H554" s="126"/>
      <c r="I554" s="126"/>
      <c r="J554" s="126"/>
      <c r="K554" s="126"/>
      <c r="L554" s="126"/>
      <c r="M554" s="126"/>
      <c r="N554" s="126"/>
      <c r="O554" s="126"/>
      <c r="P554" s="201"/>
      <c r="Q554" s="126"/>
      <c r="R554" s="167"/>
      <c r="S554" s="126"/>
      <c r="T554" s="126"/>
      <c r="U554" s="126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</row>
    <row r="555">
      <c r="A555" s="126"/>
      <c r="B555" s="126"/>
      <c r="C555" s="126"/>
      <c r="D555" s="126"/>
      <c r="E555" s="126"/>
      <c r="F555" s="126"/>
      <c r="G555" s="126"/>
      <c r="H555" s="126"/>
      <c r="I555" s="126"/>
      <c r="J555" s="126"/>
      <c r="K555" s="126"/>
      <c r="L555" s="126"/>
      <c r="M555" s="126"/>
      <c r="N555" s="126"/>
      <c r="O555" s="126"/>
      <c r="P555" s="201"/>
      <c r="Q555" s="126"/>
      <c r="R555" s="167"/>
      <c r="S555" s="126"/>
      <c r="T555" s="126"/>
      <c r="U555" s="126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</row>
    <row r="556">
      <c r="A556" s="126"/>
      <c r="B556" s="126"/>
      <c r="C556" s="126"/>
      <c r="D556" s="126"/>
      <c r="E556" s="126"/>
      <c r="F556" s="126"/>
      <c r="G556" s="126"/>
      <c r="H556" s="126"/>
      <c r="I556" s="126"/>
      <c r="J556" s="126"/>
      <c r="K556" s="126"/>
      <c r="L556" s="126"/>
      <c r="M556" s="126"/>
      <c r="N556" s="126"/>
      <c r="O556" s="126"/>
      <c r="P556" s="201"/>
      <c r="Q556" s="126"/>
      <c r="R556" s="167"/>
      <c r="S556" s="126"/>
      <c r="T556" s="126"/>
      <c r="U556" s="126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</row>
    <row r="557">
      <c r="A557" s="126"/>
      <c r="B557" s="126"/>
      <c r="C557" s="126"/>
      <c r="D557" s="126"/>
      <c r="E557" s="126"/>
      <c r="F557" s="126"/>
      <c r="G557" s="126"/>
      <c r="H557" s="126"/>
      <c r="I557" s="126"/>
      <c r="J557" s="126"/>
      <c r="K557" s="126"/>
      <c r="L557" s="126"/>
      <c r="M557" s="126"/>
      <c r="N557" s="126"/>
      <c r="O557" s="126"/>
      <c r="P557" s="201"/>
      <c r="Q557" s="126"/>
      <c r="R557" s="167"/>
      <c r="S557" s="126"/>
      <c r="T557" s="126"/>
      <c r="U557" s="126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</row>
    <row r="558">
      <c r="A558" s="126"/>
      <c r="B558" s="126"/>
      <c r="C558" s="126"/>
      <c r="D558" s="126"/>
      <c r="E558" s="126"/>
      <c r="F558" s="126"/>
      <c r="G558" s="126"/>
      <c r="H558" s="126"/>
      <c r="I558" s="126"/>
      <c r="J558" s="126"/>
      <c r="K558" s="126"/>
      <c r="L558" s="126"/>
      <c r="M558" s="126"/>
      <c r="N558" s="126"/>
      <c r="O558" s="126"/>
      <c r="P558" s="201"/>
      <c r="Q558" s="126"/>
      <c r="R558" s="167"/>
      <c r="S558" s="126"/>
      <c r="T558" s="126"/>
      <c r="U558" s="126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</row>
    <row r="559">
      <c r="A559" s="126"/>
      <c r="B559" s="126"/>
      <c r="C559" s="126"/>
      <c r="D559" s="126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201"/>
      <c r="Q559" s="126"/>
      <c r="R559" s="167"/>
      <c r="S559" s="126"/>
      <c r="T559" s="126"/>
      <c r="U559" s="126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</row>
    <row r="560">
      <c r="A560" s="126"/>
      <c r="B560" s="126"/>
      <c r="C560" s="126"/>
      <c r="D560" s="126"/>
      <c r="E560" s="126"/>
      <c r="F560" s="126"/>
      <c r="G560" s="126"/>
      <c r="H560" s="126"/>
      <c r="I560" s="126"/>
      <c r="J560" s="126"/>
      <c r="K560" s="126"/>
      <c r="L560" s="126"/>
      <c r="M560" s="126"/>
      <c r="N560" s="126"/>
      <c r="O560" s="126"/>
      <c r="P560" s="201"/>
      <c r="Q560" s="126"/>
      <c r="R560" s="167"/>
      <c r="S560" s="126"/>
      <c r="T560" s="126"/>
      <c r="U560" s="126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</row>
    <row r="561">
      <c r="A561" s="126"/>
      <c r="B561" s="126"/>
      <c r="C561" s="126"/>
      <c r="D561" s="126"/>
      <c r="E561" s="126"/>
      <c r="F561" s="126"/>
      <c r="G561" s="126"/>
      <c r="H561" s="126"/>
      <c r="I561" s="126"/>
      <c r="J561" s="126"/>
      <c r="K561" s="126"/>
      <c r="L561" s="126"/>
      <c r="M561" s="126"/>
      <c r="N561" s="126"/>
      <c r="O561" s="126"/>
      <c r="P561" s="201"/>
      <c r="Q561" s="126"/>
      <c r="R561" s="167"/>
      <c r="S561" s="126"/>
      <c r="T561" s="126"/>
      <c r="U561" s="126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</row>
    <row r="562">
      <c r="A562" s="126"/>
      <c r="B562" s="126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  <c r="O562" s="126"/>
      <c r="P562" s="201"/>
      <c r="Q562" s="126"/>
      <c r="R562" s="167"/>
      <c r="S562" s="126"/>
      <c r="T562" s="126"/>
      <c r="U562" s="126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</row>
    <row r="563">
      <c r="A563" s="126"/>
      <c r="B563" s="126"/>
      <c r="C563" s="126"/>
      <c r="D563" s="126"/>
      <c r="E563" s="126"/>
      <c r="F563" s="126"/>
      <c r="G563" s="126"/>
      <c r="H563" s="126"/>
      <c r="I563" s="126"/>
      <c r="J563" s="126"/>
      <c r="K563" s="126"/>
      <c r="L563" s="126"/>
      <c r="M563" s="126"/>
      <c r="N563" s="126"/>
      <c r="O563" s="126"/>
      <c r="P563" s="201"/>
      <c r="Q563" s="126"/>
      <c r="R563" s="167"/>
      <c r="S563" s="126"/>
      <c r="T563" s="126"/>
      <c r="U563" s="126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</row>
    <row r="564">
      <c r="A564" s="126"/>
      <c r="B564" s="126"/>
      <c r="C564" s="126"/>
      <c r="D564" s="126"/>
      <c r="E564" s="126"/>
      <c r="F564" s="126"/>
      <c r="G564" s="126"/>
      <c r="H564" s="126"/>
      <c r="I564" s="126"/>
      <c r="J564" s="126"/>
      <c r="K564" s="126"/>
      <c r="L564" s="126"/>
      <c r="M564" s="126"/>
      <c r="N564" s="126"/>
      <c r="O564" s="126"/>
      <c r="P564" s="201"/>
      <c r="Q564" s="126"/>
      <c r="R564" s="167"/>
      <c r="S564" s="126"/>
      <c r="T564" s="126"/>
      <c r="U564" s="126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</row>
    <row r="565">
      <c r="A565" s="126"/>
      <c r="B565" s="126"/>
      <c r="C565" s="126"/>
      <c r="D565" s="126"/>
      <c r="E565" s="126"/>
      <c r="F565" s="126"/>
      <c r="G565" s="126"/>
      <c r="H565" s="126"/>
      <c r="I565" s="126"/>
      <c r="J565" s="126"/>
      <c r="K565" s="126"/>
      <c r="L565" s="126"/>
      <c r="M565" s="126"/>
      <c r="N565" s="126"/>
      <c r="O565" s="126"/>
      <c r="P565" s="201"/>
      <c r="Q565" s="126"/>
      <c r="R565" s="167"/>
      <c r="S565" s="126"/>
      <c r="T565" s="126"/>
      <c r="U565" s="126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</row>
    <row r="566">
      <c r="A566" s="126"/>
      <c r="B566" s="126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  <c r="O566" s="126"/>
      <c r="P566" s="201"/>
      <c r="Q566" s="126"/>
      <c r="R566" s="167"/>
      <c r="S566" s="126"/>
      <c r="T566" s="126"/>
      <c r="U566" s="126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</row>
    <row r="567">
      <c r="A567" s="126"/>
      <c r="B567" s="126"/>
      <c r="C567" s="126"/>
      <c r="D567" s="126"/>
      <c r="E567" s="126"/>
      <c r="F567" s="126"/>
      <c r="G567" s="126"/>
      <c r="H567" s="126"/>
      <c r="I567" s="126"/>
      <c r="J567" s="126"/>
      <c r="K567" s="126"/>
      <c r="L567" s="126"/>
      <c r="M567" s="126"/>
      <c r="N567" s="126"/>
      <c r="O567" s="126"/>
      <c r="P567" s="201"/>
      <c r="Q567" s="126"/>
      <c r="R567" s="167"/>
      <c r="S567" s="126"/>
      <c r="T567" s="126"/>
      <c r="U567" s="126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</row>
    <row r="568">
      <c r="A568" s="126"/>
      <c r="B568" s="126"/>
      <c r="C568" s="126"/>
      <c r="D568" s="126"/>
      <c r="E568" s="126"/>
      <c r="F568" s="126"/>
      <c r="G568" s="126"/>
      <c r="H568" s="126"/>
      <c r="I568" s="126"/>
      <c r="J568" s="126"/>
      <c r="K568" s="126"/>
      <c r="L568" s="126"/>
      <c r="M568" s="126"/>
      <c r="N568" s="126"/>
      <c r="O568" s="126"/>
      <c r="P568" s="201"/>
      <c r="Q568" s="126"/>
      <c r="R568" s="167"/>
      <c r="S568" s="126"/>
      <c r="T568" s="126"/>
      <c r="U568" s="126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</row>
    <row r="569">
      <c r="A569" s="126"/>
      <c r="B569" s="126"/>
      <c r="C569" s="126"/>
      <c r="D569" s="126"/>
      <c r="E569" s="126"/>
      <c r="F569" s="126"/>
      <c r="G569" s="126"/>
      <c r="H569" s="126"/>
      <c r="I569" s="126"/>
      <c r="J569" s="126"/>
      <c r="K569" s="126"/>
      <c r="L569" s="126"/>
      <c r="M569" s="126"/>
      <c r="N569" s="126"/>
      <c r="O569" s="126"/>
      <c r="P569" s="201"/>
      <c r="Q569" s="126"/>
      <c r="R569" s="167"/>
      <c r="S569" s="126"/>
      <c r="T569" s="126"/>
      <c r="U569" s="126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</row>
    <row r="570">
      <c r="A570" s="126"/>
      <c r="B570" s="126"/>
      <c r="C570" s="126"/>
      <c r="D570" s="126"/>
      <c r="E570" s="126"/>
      <c r="F570" s="126"/>
      <c r="G570" s="126"/>
      <c r="H570" s="126"/>
      <c r="I570" s="126"/>
      <c r="J570" s="126"/>
      <c r="K570" s="126"/>
      <c r="L570" s="126"/>
      <c r="M570" s="126"/>
      <c r="N570" s="126"/>
      <c r="O570" s="126"/>
      <c r="P570" s="201"/>
      <c r="Q570" s="126"/>
      <c r="R570" s="167"/>
      <c r="S570" s="126"/>
      <c r="T570" s="126"/>
      <c r="U570" s="126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</row>
    <row r="571">
      <c r="A571" s="126"/>
      <c r="B571" s="126"/>
      <c r="C571" s="126"/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  <c r="O571" s="126"/>
      <c r="P571" s="201"/>
      <c r="Q571" s="126"/>
      <c r="R571" s="167"/>
      <c r="S571" s="126"/>
      <c r="T571" s="126"/>
      <c r="U571" s="126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</row>
    <row r="572">
      <c r="A572" s="126"/>
      <c r="B572" s="126"/>
      <c r="C572" s="126"/>
      <c r="D572" s="126"/>
      <c r="E572" s="126"/>
      <c r="F572" s="126"/>
      <c r="G572" s="126"/>
      <c r="H572" s="126"/>
      <c r="I572" s="126"/>
      <c r="J572" s="126"/>
      <c r="K572" s="126"/>
      <c r="L572" s="126"/>
      <c r="M572" s="126"/>
      <c r="N572" s="126"/>
      <c r="O572" s="126"/>
      <c r="P572" s="201"/>
      <c r="Q572" s="126"/>
      <c r="R572" s="167"/>
      <c r="S572" s="126"/>
      <c r="T572" s="126"/>
      <c r="U572" s="126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</row>
    <row r="573">
      <c r="A573" s="126"/>
      <c r="B573" s="126"/>
      <c r="C573" s="126"/>
      <c r="D573" s="126"/>
      <c r="E573" s="126"/>
      <c r="F573" s="126"/>
      <c r="G573" s="126"/>
      <c r="H573" s="126"/>
      <c r="I573" s="126"/>
      <c r="J573" s="126"/>
      <c r="K573" s="126"/>
      <c r="L573" s="126"/>
      <c r="M573" s="126"/>
      <c r="N573" s="126"/>
      <c r="O573" s="126"/>
      <c r="P573" s="201"/>
      <c r="Q573" s="126"/>
      <c r="R573" s="167"/>
      <c r="S573" s="126"/>
      <c r="T573" s="126"/>
      <c r="U573" s="126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</row>
    <row r="574">
      <c r="A574" s="126"/>
      <c r="B574" s="126"/>
      <c r="C574" s="126"/>
      <c r="D574" s="126"/>
      <c r="E574" s="126"/>
      <c r="F574" s="126"/>
      <c r="G574" s="126"/>
      <c r="H574" s="126"/>
      <c r="I574" s="126"/>
      <c r="J574" s="126"/>
      <c r="K574" s="126"/>
      <c r="L574" s="126"/>
      <c r="M574" s="126"/>
      <c r="N574" s="126"/>
      <c r="O574" s="126"/>
      <c r="P574" s="201"/>
      <c r="Q574" s="126"/>
      <c r="R574" s="167"/>
      <c r="S574" s="126"/>
      <c r="T574" s="126"/>
      <c r="U574" s="126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</row>
    <row r="575">
      <c r="A575" s="126"/>
      <c r="B575" s="126"/>
      <c r="C575" s="126"/>
      <c r="D575" s="126"/>
      <c r="E575" s="126"/>
      <c r="F575" s="126"/>
      <c r="G575" s="126"/>
      <c r="H575" s="126"/>
      <c r="I575" s="126"/>
      <c r="J575" s="126"/>
      <c r="K575" s="126"/>
      <c r="L575" s="126"/>
      <c r="M575" s="126"/>
      <c r="N575" s="126"/>
      <c r="O575" s="126"/>
      <c r="P575" s="201"/>
      <c r="Q575" s="126"/>
      <c r="R575" s="167"/>
      <c r="S575" s="126"/>
      <c r="T575" s="126"/>
      <c r="U575" s="126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</row>
    <row r="576">
      <c r="A576" s="126"/>
      <c r="B576" s="126"/>
      <c r="C576" s="126"/>
      <c r="D576" s="126"/>
      <c r="E576" s="126"/>
      <c r="F576" s="126"/>
      <c r="G576" s="126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67"/>
      <c r="S576" s="126"/>
      <c r="T576" s="126"/>
      <c r="U576" s="126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</row>
    <row r="577">
      <c r="A577" s="126"/>
      <c r="B577" s="126"/>
      <c r="C577" s="126"/>
      <c r="D577" s="126"/>
      <c r="E577" s="126"/>
      <c r="F577" s="126"/>
      <c r="G577" s="126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67"/>
      <c r="S577" s="126"/>
      <c r="T577" s="126"/>
      <c r="U577" s="126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</row>
    <row r="578">
      <c r="A578" s="126"/>
      <c r="B578" s="126"/>
      <c r="C578" s="126"/>
      <c r="D578" s="126"/>
      <c r="E578" s="126"/>
      <c r="F578" s="126"/>
      <c r="G578" s="126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67"/>
      <c r="S578" s="126"/>
      <c r="T578" s="126"/>
      <c r="U578" s="126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</row>
    <row r="579">
      <c r="A579" s="126"/>
      <c r="B579" s="126"/>
      <c r="C579" s="126"/>
      <c r="D579" s="126"/>
      <c r="E579" s="126"/>
      <c r="F579" s="126"/>
      <c r="G579" s="126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67"/>
      <c r="S579" s="126"/>
      <c r="T579" s="126"/>
      <c r="U579" s="126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</row>
    <row r="580">
      <c r="A580" s="126"/>
      <c r="B580" s="126"/>
      <c r="C580" s="126"/>
      <c r="D580" s="126"/>
      <c r="E580" s="126"/>
      <c r="F580" s="126"/>
      <c r="G580" s="126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67"/>
      <c r="S580" s="126"/>
      <c r="T580" s="126"/>
      <c r="U580" s="126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</row>
    <row r="581">
      <c r="A581" s="126"/>
      <c r="B581" s="126"/>
      <c r="C581" s="126"/>
      <c r="D581" s="126"/>
      <c r="E581" s="126"/>
      <c r="F581" s="126"/>
      <c r="G581" s="126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67"/>
      <c r="S581" s="126"/>
      <c r="T581" s="126"/>
      <c r="U581" s="126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</row>
    <row r="582">
      <c r="A582" s="126"/>
      <c r="B582" s="126"/>
      <c r="C582" s="126"/>
      <c r="D582" s="126"/>
      <c r="E582" s="126"/>
      <c r="F582" s="126"/>
      <c r="G582" s="126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67"/>
      <c r="S582" s="126"/>
      <c r="T582" s="126"/>
      <c r="U582" s="126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</row>
    <row r="583">
      <c r="A583" s="126"/>
      <c r="B583" s="126"/>
      <c r="C583" s="126"/>
      <c r="D583" s="126"/>
      <c r="E583" s="126"/>
      <c r="F583" s="126"/>
      <c r="G583" s="126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67"/>
      <c r="S583" s="126"/>
      <c r="T583" s="126"/>
      <c r="U583" s="126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</row>
    <row r="584">
      <c r="A584" s="126"/>
      <c r="B584" s="126"/>
      <c r="C584" s="126"/>
      <c r="D584" s="126"/>
      <c r="E584" s="126"/>
      <c r="F584" s="126"/>
      <c r="G584" s="126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67"/>
      <c r="S584" s="126"/>
      <c r="T584" s="126"/>
      <c r="U584" s="126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</row>
    <row r="585">
      <c r="A585" s="126"/>
      <c r="B585" s="126"/>
      <c r="C585" s="126"/>
      <c r="D585" s="126"/>
      <c r="E585" s="126"/>
      <c r="F585" s="126"/>
      <c r="G585" s="126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67"/>
      <c r="S585" s="126"/>
      <c r="T585" s="126"/>
      <c r="U585" s="126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</row>
    <row r="586">
      <c r="A586" s="126"/>
      <c r="B586" s="126"/>
      <c r="C586" s="126"/>
      <c r="D586" s="126"/>
      <c r="E586" s="126"/>
      <c r="F586" s="126"/>
      <c r="G586" s="126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67"/>
      <c r="S586" s="126"/>
      <c r="T586" s="126"/>
      <c r="U586" s="126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</row>
    <row r="587">
      <c r="A587" s="126"/>
      <c r="B587" s="126"/>
      <c r="C587" s="126"/>
      <c r="D587" s="126"/>
      <c r="E587" s="126"/>
      <c r="F587" s="126"/>
      <c r="G587" s="126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67"/>
      <c r="S587" s="126"/>
      <c r="T587" s="126"/>
      <c r="U587" s="126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</row>
    <row r="588">
      <c r="A588" s="126"/>
      <c r="B588" s="126"/>
      <c r="C588" s="126"/>
      <c r="D588" s="126"/>
      <c r="E588" s="126"/>
      <c r="F588" s="126"/>
      <c r="G588" s="126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67"/>
      <c r="S588" s="126"/>
      <c r="T588" s="126"/>
      <c r="U588" s="126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</row>
    <row r="589">
      <c r="A589" s="126"/>
      <c r="B589" s="126"/>
      <c r="C589" s="126"/>
      <c r="D589" s="126"/>
      <c r="E589" s="126"/>
      <c r="F589" s="126"/>
      <c r="G589" s="126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67"/>
      <c r="S589" s="126"/>
      <c r="T589" s="126"/>
      <c r="U589" s="126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</row>
    <row r="590">
      <c r="A590" s="126"/>
      <c r="B590" s="126"/>
      <c r="C590" s="126"/>
      <c r="D590" s="126"/>
      <c r="E590" s="126"/>
      <c r="F590" s="126"/>
      <c r="G590" s="126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67"/>
      <c r="S590" s="126"/>
      <c r="T590" s="126"/>
      <c r="U590" s="126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</row>
    <row r="591">
      <c r="A591" s="126"/>
      <c r="B591" s="126"/>
      <c r="C591" s="126"/>
      <c r="D591" s="126"/>
      <c r="E591" s="126"/>
      <c r="F591" s="126"/>
      <c r="G591" s="126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67"/>
      <c r="S591" s="126"/>
      <c r="T591" s="126"/>
      <c r="U591" s="126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</row>
    <row r="592">
      <c r="A592" s="126"/>
      <c r="B592" s="126"/>
      <c r="C592" s="126"/>
      <c r="D592" s="126"/>
      <c r="E592" s="126"/>
      <c r="F592" s="126"/>
      <c r="G592" s="126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67"/>
      <c r="S592" s="126"/>
      <c r="T592" s="126"/>
      <c r="U592" s="126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</row>
    <row r="593">
      <c r="A593" s="126"/>
      <c r="B593" s="126"/>
      <c r="C593" s="126"/>
      <c r="D593" s="126"/>
      <c r="E593" s="126"/>
      <c r="F593" s="126"/>
      <c r="G593" s="126"/>
      <c r="H593" s="126"/>
      <c r="I593" s="126"/>
      <c r="J593" s="126"/>
      <c r="K593" s="126"/>
      <c r="L593" s="126"/>
      <c r="M593" s="126"/>
      <c r="N593" s="126"/>
      <c r="O593" s="126"/>
      <c r="P593" s="126"/>
      <c r="Q593" s="126"/>
      <c r="R593" s="167"/>
      <c r="S593" s="126"/>
      <c r="T593" s="126"/>
      <c r="U593" s="126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</row>
    <row r="594">
      <c r="A594" s="126"/>
      <c r="B594" s="126"/>
      <c r="C594" s="126"/>
      <c r="D594" s="126"/>
      <c r="E594" s="126"/>
      <c r="F594" s="126"/>
      <c r="G594" s="126"/>
      <c r="H594" s="126"/>
      <c r="I594" s="126"/>
      <c r="J594" s="126"/>
      <c r="K594" s="126"/>
      <c r="L594" s="126"/>
      <c r="M594" s="126"/>
      <c r="N594" s="126"/>
      <c r="O594" s="126"/>
      <c r="P594" s="126"/>
      <c r="Q594" s="126"/>
      <c r="R594" s="167"/>
      <c r="S594" s="126"/>
      <c r="T594" s="126"/>
      <c r="U594" s="126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</row>
    <row r="595">
      <c r="A595" s="126"/>
      <c r="B595" s="126"/>
      <c r="C595" s="126"/>
      <c r="D595" s="126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67"/>
      <c r="S595" s="126"/>
      <c r="T595" s="126"/>
      <c r="U595" s="126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</row>
    <row r="596">
      <c r="A596" s="126"/>
      <c r="B596" s="126"/>
      <c r="C596" s="126"/>
      <c r="D596" s="126"/>
      <c r="E596" s="126"/>
      <c r="F596" s="126"/>
      <c r="G596" s="126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67"/>
      <c r="S596" s="126"/>
      <c r="T596" s="126"/>
      <c r="U596" s="126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</row>
    <row r="597">
      <c r="A597" s="126"/>
      <c r="B597" s="126"/>
      <c r="C597" s="126"/>
      <c r="D597" s="126"/>
      <c r="E597" s="126"/>
      <c r="F597" s="126"/>
      <c r="G597" s="126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67"/>
      <c r="S597" s="126"/>
      <c r="T597" s="126"/>
      <c r="U597" s="126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</row>
    <row r="598">
      <c r="A598" s="126"/>
      <c r="B598" s="126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67"/>
      <c r="S598" s="126"/>
      <c r="T598" s="126"/>
      <c r="U598" s="126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</row>
    <row r="599">
      <c r="A599" s="126"/>
      <c r="B599" s="126"/>
      <c r="C599" s="126"/>
      <c r="D599" s="126"/>
      <c r="E599" s="126"/>
      <c r="F599" s="126"/>
      <c r="G599" s="126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67"/>
      <c r="S599" s="126"/>
      <c r="T599" s="126"/>
      <c r="U599" s="126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</row>
    <row r="600">
      <c r="A600" s="126"/>
      <c r="B600" s="126"/>
      <c r="C600" s="126"/>
      <c r="D600" s="126"/>
      <c r="E600" s="126"/>
      <c r="F600" s="126"/>
      <c r="G600" s="126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67"/>
      <c r="S600" s="126"/>
      <c r="T600" s="126"/>
      <c r="U600" s="126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</row>
    <row r="601">
      <c r="A601" s="126"/>
      <c r="B601" s="126"/>
      <c r="C601" s="126"/>
      <c r="D601" s="126"/>
      <c r="E601" s="126"/>
      <c r="F601" s="126"/>
      <c r="G601" s="126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67"/>
      <c r="S601" s="126"/>
      <c r="T601" s="126"/>
      <c r="U601" s="126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</row>
    <row r="602">
      <c r="A602" s="126"/>
      <c r="B602" s="126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67"/>
      <c r="S602" s="126"/>
      <c r="T602" s="126"/>
      <c r="U602" s="126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</row>
    <row r="603">
      <c r="A603" s="126"/>
      <c r="B603" s="126"/>
      <c r="C603" s="126"/>
      <c r="D603" s="126"/>
      <c r="E603" s="126"/>
      <c r="F603" s="126"/>
      <c r="G603" s="126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67"/>
      <c r="S603" s="126"/>
      <c r="T603" s="126"/>
      <c r="U603" s="126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</row>
    <row r="604">
      <c r="A604" s="126"/>
      <c r="B604" s="126"/>
      <c r="C604" s="126"/>
      <c r="D604" s="126"/>
      <c r="E604" s="126"/>
      <c r="F604" s="126"/>
      <c r="G604" s="126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67"/>
      <c r="S604" s="126"/>
      <c r="T604" s="126"/>
      <c r="U604" s="126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</row>
    <row r="605">
      <c r="A605" s="126"/>
      <c r="B605" s="126"/>
      <c r="C605" s="126"/>
      <c r="D605" s="126"/>
      <c r="E605" s="126"/>
      <c r="F605" s="126"/>
      <c r="G605" s="126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67"/>
      <c r="S605" s="126"/>
      <c r="T605" s="126"/>
      <c r="U605" s="126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</row>
    <row r="606">
      <c r="A606" s="126"/>
      <c r="B606" s="126"/>
      <c r="C606" s="126"/>
      <c r="D606" s="126"/>
      <c r="E606" s="126"/>
      <c r="F606" s="126"/>
      <c r="G606" s="126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67"/>
      <c r="S606" s="126"/>
      <c r="T606" s="126"/>
      <c r="U606" s="126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</row>
    <row r="607">
      <c r="A607" s="126"/>
      <c r="B607" s="126"/>
      <c r="C607" s="126"/>
      <c r="D607" s="126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67"/>
      <c r="S607" s="126"/>
      <c r="T607" s="126"/>
      <c r="U607" s="126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</row>
    <row r="608">
      <c r="A608" s="126"/>
      <c r="B608" s="126"/>
      <c r="C608" s="126"/>
      <c r="D608" s="126"/>
      <c r="E608" s="126"/>
      <c r="F608" s="126"/>
      <c r="G608" s="126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67"/>
      <c r="S608" s="126"/>
      <c r="T608" s="126"/>
      <c r="U608" s="126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</row>
    <row r="609">
      <c r="A609" s="126"/>
      <c r="B609" s="126"/>
      <c r="C609" s="126"/>
      <c r="D609" s="126"/>
      <c r="E609" s="126"/>
      <c r="F609" s="126"/>
      <c r="G609" s="126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67"/>
      <c r="S609" s="126"/>
      <c r="T609" s="126"/>
      <c r="U609" s="126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</row>
    <row r="610">
      <c r="A610" s="126"/>
      <c r="B610" s="126"/>
      <c r="C610" s="126"/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67"/>
      <c r="S610" s="126"/>
      <c r="T610" s="126"/>
      <c r="U610" s="126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</row>
    <row r="611">
      <c r="A611" s="126"/>
      <c r="B611" s="126"/>
      <c r="C611" s="126"/>
      <c r="D611" s="126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67"/>
      <c r="S611" s="126"/>
      <c r="T611" s="126"/>
      <c r="U611" s="126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</row>
    <row r="612">
      <c r="A612" s="126"/>
      <c r="B612" s="126"/>
      <c r="C612" s="126"/>
      <c r="D612" s="126"/>
      <c r="E612" s="126"/>
      <c r="F612" s="126"/>
      <c r="G612" s="126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67"/>
      <c r="S612" s="126"/>
      <c r="T612" s="126"/>
      <c r="U612" s="126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</row>
    <row r="613">
      <c r="A613" s="126"/>
      <c r="B613" s="126"/>
      <c r="C613" s="126"/>
      <c r="D613" s="126"/>
      <c r="E613" s="126"/>
      <c r="F613" s="126"/>
      <c r="G613" s="126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67"/>
      <c r="S613" s="126"/>
      <c r="T613" s="126"/>
      <c r="U613" s="126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</row>
    <row r="614">
      <c r="A614" s="126"/>
      <c r="B614" s="126"/>
      <c r="C614" s="126"/>
      <c r="D614" s="126"/>
      <c r="E614" s="126"/>
      <c r="F614" s="126"/>
      <c r="G614" s="126"/>
      <c r="H614" s="126"/>
      <c r="I614" s="126"/>
      <c r="J614" s="126"/>
      <c r="K614" s="126"/>
      <c r="L614" s="126"/>
      <c r="M614" s="126"/>
      <c r="N614" s="126"/>
      <c r="O614" s="200"/>
      <c r="P614" s="126"/>
      <c r="Q614" s="126"/>
      <c r="R614" s="167"/>
      <c r="S614" s="126"/>
      <c r="T614" s="126"/>
      <c r="U614" s="126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</row>
    <row r="615">
      <c r="A615" s="126"/>
      <c r="B615" s="126"/>
      <c r="C615" s="126"/>
      <c r="D615" s="126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67"/>
      <c r="S615" s="126"/>
      <c r="T615" s="126"/>
      <c r="U615" s="126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</row>
    <row r="616">
      <c r="A616" s="126"/>
      <c r="B616" s="126"/>
      <c r="C616" s="126"/>
      <c r="D616" s="126"/>
      <c r="E616" s="126"/>
      <c r="F616" s="126"/>
      <c r="G616" s="126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67"/>
      <c r="S616" s="126"/>
      <c r="T616" s="126"/>
      <c r="U616" s="126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</row>
    <row r="617">
      <c r="A617" s="126"/>
      <c r="B617" s="126"/>
      <c r="C617" s="126"/>
      <c r="D617" s="126"/>
      <c r="E617" s="126"/>
      <c r="F617" s="126"/>
      <c r="G617" s="126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67"/>
      <c r="S617" s="126"/>
      <c r="T617" s="126"/>
      <c r="U617" s="126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</row>
    <row r="618">
      <c r="A618" s="126"/>
      <c r="B618" s="126"/>
      <c r="C618" s="126"/>
      <c r="D618" s="126"/>
      <c r="E618" s="126"/>
      <c r="F618" s="126"/>
      <c r="G618" s="126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67"/>
      <c r="S618" s="126"/>
      <c r="T618" s="126"/>
      <c r="U618" s="126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</row>
    <row r="619">
      <c r="A619" s="126"/>
      <c r="B619" s="126"/>
      <c r="C619" s="126"/>
      <c r="D619" s="126"/>
      <c r="E619" s="126"/>
      <c r="F619" s="126"/>
      <c r="G619" s="126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67"/>
      <c r="S619" s="126"/>
      <c r="T619" s="126"/>
      <c r="U619" s="126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</row>
    <row r="620">
      <c r="A620" s="126"/>
      <c r="B620" s="126"/>
      <c r="C620" s="126"/>
      <c r="D620" s="126"/>
      <c r="E620" s="126"/>
      <c r="F620" s="126"/>
      <c r="G620" s="126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67"/>
      <c r="S620" s="126"/>
      <c r="T620" s="126"/>
      <c r="U620" s="126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</row>
    <row r="621">
      <c r="A621" s="126"/>
      <c r="B621" s="126"/>
      <c r="C621" s="126"/>
      <c r="D621" s="126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67"/>
      <c r="S621" s="126"/>
      <c r="T621" s="126"/>
      <c r="U621" s="126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</row>
    <row r="622">
      <c r="A622" s="126"/>
      <c r="B622" s="126"/>
      <c r="C622" s="126"/>
      <c r="D622" s="126"/>
      <c r="E622" s="126"/>
      <c r="F622" s="126"/>
      <c r="G622" s="126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67"/>
      <c r="S622" s="126"/>
      <c r="T622" s="126"/>
      <c r="U622" s="126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</row>
    <row r="623">
      <c r="A623" s="126"/>
      <c r="B623" s="126"/>
      <c r="C623" s="126"/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67"/>
      <c r="S623" s="126"/>
      <c r="T623" s="126"/>
      <c r="U623" s="126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</row>
    <row r="624">
      <c r="A624" s="126"/>
      <c r="B624" s="126"/>
      <c r="C624" s="126"/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67"/>
      <c r="S624" s="126"/>
      <c r="T624" s="126"/>
      <c r="U624" s="126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</row>
    <row r="625">
      <c r="A625" s="126"/>
      <c r="B625" s="126"/>
      <c r="C625" s="126"/>
      <c r="D625" s="126"/>
      <c r="E625" s="126"/>
      <c r="F625" s="126"/>
      <c r="G625" s="126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67"/>
      <c r="S625" s="126"/>
      <c r="T625" s="126"/>
      <c r="U625" s="126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</row>
    <row r="626">
      <c r="A626" s="126"/>
      <c r="B626" s="126"/>
      <c r="C626" s="126"/>
      <c r="D626" s="126"/>
      <c r="E626" s="126"/>
      <c r="F626" s="126"/>
      <c r="G626" s="126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67"/>
      <c r="S626" s="126"/>
      <c r="T626" s="126"/>
      <c r="U626" s="126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</row>
    <row r="627">
      <c r="A627" s="126"/>
      <c r="B627" s="126"/>
      <c r="C627" s="126"/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67"/>
      <c r="S627" s="126"/>
      <c r="T627" s="126"/>
      <c r="U627" s="126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</row>
    <row r="628">
      <c r="A628" s="126"/>
      <c r="B628" s="126"/>
      <c r="C628" s="126"/>
      <c r="D628" s="126"/>
      <c r="E628" s="126"/>
      <c r="F628" s="126"/>
      <c r="G628" s="126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67"/>
      <c r="S628" s="126"/>
      <c r="T628" s="126"/>
      <c r="U628" s="126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</row>
    <row r="629">
      <c r="A629" s="126"/>
      <c r="B629" s="126"/>
      <c r="C629" s="126"/>
      <c r="D629" s="126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67"/>
      <c r="S629" s="126"/>
      <c r="T629" s="126"/>
      <c r="U629" s="126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</row>
    <row r="630">
      <c r="A630" s="126"/>
      <c r="B630" s="126"/>
      <c r="C630" s="126"/>
      <c r="D630" s="126"/>
      <c r="E630" s="126"/>
      <c r="F630" s="126"/>
      <c r="G630" s="126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67"/>
      <c r="S630" s="126"/>
      <c r="T630" s="126"/>
      <c r="U630" s="126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</row>
    <row r="631">
      <c r="A631" s="126"/>
      <c r="B631" s="126"/>
      <c r="C631" s="126"/>
      <c r="D631" s="126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67"/>
      <c r="S631" s="126"/>
      <c r="T631" s="126"/>
      <c r="U631" s="126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</row>
    <row r="632">
      <c r="A632" s="126"/>
      <c r="B632" s="126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67"/>
      <c r="S632" s="126"/>
      <c r="T632" s="126"/>
      <c r="U632" s="126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</row>
    <row r="633">
      <c r="A633" s="126"/>
      <c r="B633" s="126"/>
      <c r="C633" s="126"/>
      <c r="D633" s="126"/>
      <c r="E633" s="126"/>
      <c r="F633" s="126"/>
      <c r="G633" s="126"/>
      <c r="H633" s="126"/>
      <c r="I633" s="126"/>
      <c r="J633" s="126"/>
      <c r="K633" s="126"/>
      <c r="L633" s="126"/>
      <c r="M633" s="126"/>
      <c r="N633" s="126"/>
      <c r="O633" s="126"/>
      <c r="P633" s="126"/>
      <c r="Q633" s="126"/>
      <c r="R633" s="167"/>
      <c r="S633" s="126"/>
      <c r="T633" s="126"/>
      <c r="U633" s="126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</row>
    <row r="634">
      <c r="A634" s="126"/>
      <c r="B634" s="126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126"/>
      <c r="Q634" s="126"/>
      <c r="R634" s="167"/>
      <c r="S634" s="126"/>
      <c r="T634" s="126"/>
      <c r="U634" s="126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</row>
    <row r="635">
      <c r="A635" s="126"/>
      <c r="B635" s="126"/>
      <c r="C635" s="126"/>
      <c r="D635" s="126"/>
      <c r="E635" s="126"/>
      <c r="F635" s="126"/>
      <c r="G635" s="126"/>
      <c r="H635" s="126"/>
      <c r="I635" s="126"/>
      <c r="J635" s="126"/>
      <c r="K635" s="126"/>
      <c r="L635" s="126"/>
      <c r="M635" s="126"/>
      <c r="N635" s="126"/>
      <c r="O635" s="126"/>
      <c r="P635" s="126"/>
      <c r="Q635" s="126"/>
      <c r="R635" s="167"/>
      <c r="S635" s="126"/>
      <c r="T635" s="126"/>
      <c r="U635" s="126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</row>
    <row r="636">
      <c r="A636" s="126"/>
      <c r="B636" s="126"/>
      <c r="C636" s="126"/>
      <c r="D636" s="126"/>
      <c r="E636" s="126"/>
      <c r="F636" s="126"/>
      <c r="G636" s="126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67"/>
      <c r="S636" s="126"/>
      <c r="T636" s="126"/>
      <c r="U636" s="126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</row>
    <row r="637">
      <c r="A637" s="126"/>
      <c r="B637" s="126"/>
      <c r="C637" s="126"/>
      <c r="D637" s="126"/>
      <c r="E637" s="126"/>
      <c r="F637" s="126"/>
      <c r="G637" s="126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67"/>
      <c r="S637" s="126"/>
      <c r="T637" s="126"/>
      <c r="U637" s="126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</row>
    <row r="638">
      <c r="A638" s="126"/>
      <c r="B638" s="126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67"/>
      <c r="S638" s="126"/>
      <c r="T638" s="126"/>
      <c r="U638" s="126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</row>
    <row r="639">
      <c r="A639" s="126"/>
      <c r="B639" s="126"/>
      <c r="C639" s="126"/>
      <c r="D639" s="126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67"/>
      <c r="S639" s="126"/>
      <c r="T639" s="126"/>
      <c r="U639" s="126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</row>
    <row r="640">
      <c r="A640" s="126"/>
      <c r="B640" s="126"/>
      <c r="C640" s="126"/>
      <c r="D640" s="126"/>
      <c r="E640" s="126"/>
      <c r="F640" s="126"/>
      <c r="G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67"/>
      <c r="S640" s="126"/>
      <c r="T640" s="126"/>
      <c r="U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</row>
    <row r="641">
      <c r="A641" s="126"/>
      <c r="B641" s="126"/>
      <c r="C641" s="126"/>
      <c r="D641" s="126"/>
      <c r="E641" s="126"/>
      <c r="F641" s="126"/>
      <c r="G641" s="126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67"/>
      <c r="S641" s="126"/>
      <c r="T641" s="126"/>
      <c r="U641" s="126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</row>
    <row r="642">
      <c r="A642" s="126"/>
      <c r="B642" s="126"/>
      <c r="C642" s="126"/>
      <c r="D642" s="126"/>
      <c r="E642" s="126"/>
      <c r="F642" s="126"/>
      <c r="G642" s="126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67"/>
      <c r="S642" s="126"/>
      <c r="T642" s="126"/>
      <c r="U642" s="126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</row>
    <row r="643">
      <c r="A643" s="126"/>
      <c r="B643" s="126"/>
      <c r="C643" s="126"/>
      <c r="D643" s="126"/>
      <c r="E643" s="126"/>
      <c r="F643" s="126"/>
      <c r="G643" s="126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67"/>
      <c r="S643" s="126"/>
      <c r="T643" s="126"/>
      <c r="U643" s="126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</row>
    <row r="644">
      <c r="A644" s="126"/>
      <c r="B644" s="126"/>
      <c r="C644" s="126"/>
      <c r="D644" s="126"/>
      <c r="E644" s="126"/>
      <c r="F644" s="126"/>
      <c r="G644" s="126"/>
      <c r="H644" s="126"/>
      <c r="I644" s="126"/>
      <c r="J644" s="126"/>
      <c r="K644" s="126"/>
      <c r="L644" s="126"/>
      <c r="M644" s="126"/>
      <c r="N644" s="126"/>
      <c r="O644" s="126"/>
      <c r="P644" s="126"/>
      <c r="Q644" s="126"/>
      <c r="R644" s="167"/>
      <c r="S644" s="126"/>
      <c r="T644" s="126"/>
      <c r="U644" s="126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</row>
    <row r="645">
      <c r="A645" s="126"/>
      <c r="B645" s="126"/>
      <c r="C645" s="126"/>
      <c r="D645" s="126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  <c r="O645" s="126"/>
      <c r="P645" s="126"/>
      <c r="Q645" s="126"/>
      <c r="R645" s="167"/>
      <c r="S645" s="126"/>
      <c r="T645" s="126"/>
      <c r="U645" s="126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</row>
    <row r="646">
      <c r="A646" s="126"/>
      <c r="B646" s="126"/>
      <c r="C646" s="126"/>
      <c r="D646" s="126"/>
      <c r="E646" s="126"/>
      <c r="F646" s="126"/>
      <c r="G646" s="126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67"/>
      <c r="S646" s="126"/>
      <c r="T646" s="126"/>
      <c r="U646" s="126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</row>
    <row r="647">
      <c r="A647" s="126"/>
      <c r="B647" s="126"/>
      <c r="C647" s="126"/>
      <c r="D647" s="126"/>
      <c r="E647" s="126"/>
      <c r="F647" s="126"/>
      <c r="G647" s="126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67"/>
      <c r="S647" s="126"/>
      <c r="T647" s="126"/>
      <c r="U647" s="126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</row>
    <row r="648">
      <c r="A648" s="126"/>
      <c r="B648" s="126"/>
      <c r="C648" s="126"/>
      <c r="D648" s="126"/>
      <c r="E648" s="126"/>
      <c r="F648" s="126"/>
      <c r="G648" s="126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67"/>
      <c r="S648" s="126"/>
      <c r="T648" s="126"/>
      <c r="U648" s="126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</row>
    <row r="649">
      <c r="A649" s="126"/>
      <c r="B649" s="126"/>
      <c r="C649" s="126"/>
      <c r="D649" s="126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67"/>
      <c r="S649" s="126"/>
      <c r="T649" s="126"/>
      <c r="U649" s="126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</row>
    <row r="650">
      <c r="A650" s="126"/>
      <c r="B650" s="126"/>
      <c r="C650" s="126"/>
      <c r="D650" s="126"/>
      <c r="E650" s="126"/>
      <c r="F650" s="126"/>
      <c r="G650" s="126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67"/>
      <c r="S650" s="126"/>
      <c r="T650" s="126"/>
      <c r="U650" s="126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</row>
    <row r="651">
      <c r="A651" s="126"/>
      <c r="B651" s="126"/>
      <c r="C651" s="126"/>
      <c r="D651" s="126"/>
      <c r="E651" s="126"/>
      <c r="F651" s="126"/>
      <c r="G651" s="126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67"/>
      <c r="S651" s="126"/>
      <c r="T651" s="126"/>
      <c r="U651" s="126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</row>
    <row r="652">
      <c r="A652" s="126"/>
      <c r="B652" s="126"/>
      <c r="C652" s="126"/>
      <c r="D652" s="126"/>
      <c r="E652" s="126"/>
      <c r="F652" s="126"/>
      <c r="G652" s="126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67"/>
      <c r="S652" s="126"/>
      <c r="T652" s="126"/>
      <c r="U652" s="126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</row>
    <row r="653">
      <c r="A653" s="126"/>
      <c r="B653" s="126"/>
      <c r="C653" s="126"/>
      <c r="D653" s="126"/>
      <c r="E653" s="126"/>
      <c r="F653" s="126"/>
      <c r="G653" s="126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67"/>
      <c r="S653" s="126"/>
      <c r="T653" s="126"/>
      <c r="U653" s="126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</row>
    <row r="654">
      <c r="A654" s="126"/>
      <c r="B654" s="126"/>
      <c r="C654" s="126"/>
      <c r="D654" s="126"/>
      <c r="E654" s="126"/>
      <c r="F654" s="126"/>
      <c r="G654" s="126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67"/>
      <c r="S654" s="126"/>
      <c r="T654" s="126"/>
      <c r="U654" s="126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</row>
    <row r="655">
      <c r="A655" s="126"/>
      <c r="B655" s="126"/>
      <c r="C655" s="126"/>
      <c r="D655" s="126"/>
      <c r="E655" s="126"/>
      <c r="F655" s="126"/>
      <c r="G655" s="126"/>
      <c r="H655" s="126"/>
      <c r="I655" s="126"/>
      <c r="J655" s="126"/>
      <c r="K655" s="126"/>
      <c r="L655" s="126"/>
      <c r="M655" s="126"/>
      <c r="N655" s="126"/>
      <c r="O655" s="126"/>
      <c r="P655" s="126"/>
      <c r="Q655" s="126"/>
      <c r="R655" s="167"/>
      <c r="S655" s="126"/>
      <c r="T655" s="126"/>
      <c r="U655" s="126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</row>
    <row r="656">
      <c r="A656" s="126"/>
      <c r="B656" s="126"/>
      <c r="C656" s="126"/>
      <c r="D656" s="126"/>
      <c r="E656" s="126"/>
      <c r="F656" s="126"/>
      <c r="G656" s="126"/>
      <c r="H656" s="126"/>
      <c r="I656" s="126"/>
      <c r="J656" s="126"/>
      <c r="K656" s="126"/>
      <c r="L656" s="126"/>
      <c r="M656" s="126"/>
      <c r="N656" s="126"/>
      <c r="O656" s="126"/>
      <c r="P656" s="126"/>
      <c r="Q656" s="126"/>
      <c r="R656" s="167"/>
      <c r="S656" s="126"/>
      <c r="T656" s="126"/>
      <c r="U656" s="126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</row>
    <row r="657">
      <c r="A657" s="126"/>
      <c r="B657" s="126"/>
      <c r="C657" s="126"/>
      <c r="D657" s="126"/>
      <c r="E657" s="126"/>
      <c r="F657" s="126"/>
      <c r="G657" s="126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67"/>
      <c r="S657" s="126"/>
      <c r="T657" s="126"/>
      <c r="U657" s="126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</row>
    <row r="658">
      <c r="A658" s="126"/>
      <c r="B658" s="126"/>
      <c r="C658" s="126"/>
      <c r="D658" s="126"/>
      <c r="E658" s="126"/>
      <c r="F658" s="126"/>
      <c r="G658" s="126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67"/>
      <c r="S658" s="126"/>
      <c r="T658" s="126"/>
      <c r="U658" s="126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</row>
    <row r="659">
      <c r="A659" s="126"/>
      <c r="B659" s="126"/>
      <c r="C659" s="126"/>
      <c r="D659" s="126"/>
      <c r="E659" s="126"/>
      <c r="F659" s="126"/>
      <c r="G659" s="126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67"/>
      <c r="S659" s="126"/>
      <c r="T659" s="126"/>
      <c r="U659" s="126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</row>
    <row r="660">
      <c r="A660" s="126"/>
      <c r="B660" s="126"/>
      <c r="C660" s="126"/>
      <c r="D660" s="126"/>
      <c r="E660" s="126"/>
      <c r="F660" s="126"/>
      <c r="G660" s="126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67"/>
      <c r="S660" s="126"/>
      <c r="T660" s="126"/>
      <c r="U660" s="126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</row>
    <row r="661">
      <c r="A661" s="126"/>
      <c r="B661" s="126"/>
      <c r="C661" s="126"/>
      <c r="D661" s="126"/>
      <c r="E661" s="126"/>
      <c r="F661" s="126"/>
      <c r="G661" s="126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67"/>
      <c r="S661" s="126"/>
      <c r="T661" s="126"/>
      <c r="U661" s="126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</row>
    <row r="662">
      <c r="A662" s="126"/>
      <c r="B662" s="126"/>
      <c r="C662" s="126"/>
      <c r="D662" s="126"/>
      <c r="E662" s="126"/>
      <c r="F662" s="126"/>
      <c r="G662" s="126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67"/>
      <c r="S662" s="126"/>
      <c r="T662" s="126"/>
      <c r="U662" s="126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</row>
    <row r="663">
      <c r="A663" s="126"/>
      <c r="B663" s="126"/>
      <c r="C663" s="126"/>
      <c r="D663" s="126"/>
      <c r="E663" s="126"/>
      <c r="F663" s="126"/>
      <c r="G663" s="126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67"/>
      <c r="S663" s="126"/>
      <c r="T663" s="126"/>
      <c r="U663" s="126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</row>
    <row r="664">
      <c r="A664" s="126"/>
      <c r="B664" s="126"/>
      <c r="C664" s="126"/>
      <c r="D664" s="126"/>
      <c r="E664" s="126"/>
      <c r="F664" s="126"/>
      <c r="G664" s="126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67"/>
      <c r="S664" s="126"/>
      <c r="T664" s="126"/>
      <c r="U664" s="126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</row>
    <row r="665">
      <c r="A665" s="126"/>
      <c r="B665" s="126"/>
      <c r="C665" s="126"/>
      <c r="D665" s="126"/>
      <c r="E665" s="126"/>
      <c r="F665" s="126"/>
      <c r="G665" s="126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67"/>
      <c r="S665" s="126"/>
      <c r="T665" s="126"/>
      <c r="U665" s="126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</row>
    <row r="666">
      <c r="A666" s="126"/>
      <c r="B666" s="126"/>
      <c r="C666" s="126"/>
      <c r="D666" s="126"/>
      <c r="E666" s="126"/>
      <c r="F666" s="126"/>
      <c r="G666" s="126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67"/>
      <c r="S666" s="126"/>
      <c r="T666" s="126"/>
      <c r="U666" s="126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</row>
    <row r="667">
      <c r="A667" s="126"/>
      <c r="B667" s="126"/>
      <c r="C667" s="126"/>
      <c r="D667" s="126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67"/>
      <c r="S667" s="126"/>
      <c r="T667" s="126"/>
      <c r="U667" s="126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</row>
    <row r="668">
      <c r="A668" s="126"/>
      <c r="B668" s="126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67"/>
      <c r="S668" s="126"/>
      <c r="T668" s="126"/>
      <c r="U668" s="126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</row>
    <row r="669">
      <c r="A669" s="126"/>
      <c r="B669" s="126"/>
      <c r="C669" s="126"/>
      <c r="D669" s="126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67"/>
      <c r="S669" s="126"/>
      <c r="T669" s="126"/>
      <c r="U669" s="126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</row>
    <row r="670">
      <c r="A670" s="126"/>
      <c r="B670" s="126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67"/>
      <c r="S670" s="126"/>
      <c r="T670" s="126"/>
      <c r="U670" s="126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</row>
    <row r="671">
      <c r="A671" s="126"/>
      <c r="B671" s="126"/>
      <c r="C671" s="126"/>
      <c r="D671" s="126"/>
      <c r="E671" s="126"/>
      <c r="F671" s="126"/>
      <c r="G671" s="126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67"/>
      <c r="S671" s="126"/>
      <c r="T671" s="126"/>
      <c r="U671" s="126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</row>
    <row r="672">
      <c r="A672" s="126"/>
      <c r="B672" s="126"/>
      <c r="C672" s="126"/>
      <c r="D672" s="126"/>
      <c r="E672" s="126"/>
      <c r="F672" s="126"/>
      <c r="G672" s="126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67"/>
      <c r="S672" s="126"/>
      <c r="T672" s="126"/>
      <c r="U672" s="126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</row>
    <row r="673">
      <c r="A673" s="126"/>
      <c r="B673" s="126"/>
      <c r="C673" s="126"/>
      <c r="D673" s="126"/>
      <c r="E673" s="126"/>
      <c r="F673" s="126"/>
      <c r="G673" s="126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67"/>
      <c r="S673" s="126"/>
      <c r="T673" s="126"/>
      <c r="U673" s="126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</row>
    <row r="674">
      <c r="A674" s="126"/>
      <c r="B674" s="126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67"/>
      <c r="S674" s="126"/>
      <c r="T674" s="126"/>
      <c r="U674" s="126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</row>
    <row r="675">
      <c r="A675" s="126"/>
      <c r="B675" s="126"/>
      <c r="C675" s="126"/>
      <c r="D675" s="126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67"/>
      <c r="S675" s="126"/>
      <c r="T675" s="126"/>
      <c r="U675" s="126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</row>
    <row r="676">
      <c r="A676" s="126"/>
      <c r="B676" s="126"/>
      <c r="C676" s="126"/>
      <c r="D676" s="126"/>
      <c r="E676" s="126"/>
      <c r="F676" s="126"/>
      <c r="G676" s="126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67"/>
      <c r="S676" s="126"/>
      <c r="T676" s="126"/>
      <c r="U676" s="126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</row>
    <row r="677">
      <c r="A677" s="126"/>
      <c r="B677" s="126"/>
      <c r="C677" s="126"/>
      <c r="D677" s="126"/>
      <c r="E677" s="126"/>
      <c r="F677" s="126"/>
      <c r="G677" s="126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67"/>
      <c r="S677" s="126"/>
      <c r="T677" s="126"/>
      <c r="U677" s="126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</row>
    <row r="678">
      <c r="A678" s="126"/>
      <c r="B678" s="126"/>
      <c r="C678" s="126"/>
      <c r="D678" s="126"/>
      <c r="E678" s="126"/>
      <c r="F678" s="126"/>
      <c r="G678" s="126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67"/>
      <c r="S678" s="126"/>
      <c r="T678" s="126"/>
      <c r="U678" s="126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</row>
    <row r="679">
      <c r="A679" s="126"/>
      <c r="B679" s="126"/>
      <c r="C679" s="126"/>
      <c r="D679" s="126"/>
      <c r="E679" s="126"/>
      <c r="F679" s="126"/>
      <c r="G679" s="126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67"/>
      <c r="S679" s="126"/>
      <c r="T679" s="126"/>
      <c r="U679" s="126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</row>
    <row r="680">
      <c r="A680" s="126"/>
      <c r="B680" s="126"/>
      <c r="C680" s="126"/>
      <c r="D680" s="126"/>
      <c r="E680" s="126"/>
      <c r="F680" s="126"/>
      <c r="G680" s="126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67"/>
      <c r="S680" s="126"/>
      <c r="T680" s="126"/>
      <c r="U680" s="126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</row>
    <row r="681">
      <c r="A681" s="126"/>
      <c r="B681" s="126"/>
      <c r="C681" s="126"/>
      <c r="D681" s="126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67"/>
      <c r="S681" s="126"/>
      <c r="T681" s="126"/>
      <c r="U681" s="126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</row>
    <row r="682">
      <c r="A682" s="126"/>
      <c r="B682" s="126"/>
      <c r="C682" s="126"/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67"/>
      <c r="S682" s="126"/>
      <c r="T682" s="126"/>
      <c r="U682" s="126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</row>
    <row r="683">
      <c r="A683" s="126"/>
      <c r="B683" s="126"/>
      <c r="C683" s="126"/>
      <c r="D683" s="126"/>
      <c r="E683" s="126"/>
      <c r="F683" s="126"/>
      <c r="G683" s="126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67"/>
      <c r="S683" s="126"/>
      <c r="T683" s="126"/>
      <c r="U683" s="126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</row>
    <row r="684">
      <c r="A684" s="126"/>
      <c r="B684" s="126"/>
      <c r="C684" s="126"/>
      <c r="D684" s="126"/>
      <c r="E684" s="126"/>
      <c r="F684" s="126"/>
      <c r="G684" s="126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67"/>
      <c r="S684" s="126"/>
      <c r="T684" s="126"/>
      <c r="U684" s="126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</row>
    <row r="685">
      <c r="A685" s="126"/>
      <c r="B685" s="126"/>
      <c r="C685" s="126"/>
      <c r="D685" s="126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67"/>
      <c r="S685" s="126"/>
      <c r="T685" s="126"/>
      <c r="U685" s="126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</row>
    <row r="686">
      <c r="A686" s="126"/>
      <c r="B686" s="126"/>
      <c r="C686" s="126"/>
      <c r="D686" s="126"/>
      <c r="E686" s="126"/>
      <c r="F686" s="126"/>
      <c r="G686" s="126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67"/>
      <c r="S686" s="126"/>
      <c r="T686" s="126"/>
      <c r="U686" s="126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</row>
    <row r="687">
      <c r="A687" s="126"/>
      <c r="B687" s="126"/>
      <c r="C687" s="126"/>
      <c r="D687" s="126"/>
      <c r="E687" s="126"/>
      <c r="F687" s="126"/>
      <c r="G687" s="126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67"/>
      <c r="S687" s="126"/>
      <c r="T687" s="126"/>
      <c r="U687" s="126"/>
      <c r="V687" s="126"/>
      <c r="W687" s="126"/>
      <c r="X687" s="126"/>
      <c r="Y687" s="126"/>
      <c r="Z687" s="126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</row>
    <row r="688">
      <c r="A688" s="126"/>
      <c r="B688" s="126"/>
      <c r="C688" s="126"/>
      <c r="D688" s="126"/>
      <c r="E688" s="126"/>
      <c r="F688" s="126"/>
      <c r="G688" s="126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67"/>
      <c r="S688" s="126"/>
      <c r="T688" s="126"/>
      <c r="U688" s="126"/>
      <c r="V688" s="126"/>
      <c r="W688" s="126"/>
      <c r="X688" s="126"/>
      <c r="Y688" s="126"/>
      <c r="Z688" s="126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</row>
    <row r="689">
      <c r="A689" s="126"/>
      <c r="B689" s="126"/>
      <c r="C689" s="126"/>
      <c r="D689" s="126"/>
      <c r="E689" s="126"/>
      <c r="F689" s="126"/>
      <c r="G689" s="126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67"/>
      <c r="S689" s="126"/>
      <c r="T689" s="126"/>
      <c r="U689" s="126"/>
      <c r="V689" s="126"/>
      <c r="W689" s="126"/>
      <c r="X689" s="126"/>
      <c r="Y689" s="126"/>
      <c r="Z689" s="126"/>
      <c r="AA689" s="126"/>
      <c r="AB689" s="126"/>
      <c r="AC689" s="126"/>
      <c r="AD689" s="126"/>
      <c r="AE689" s="126"/>
      <c r="AF689" s="126"/>
      <c r="AG689" s="126"/>
      <c r="AH689" s="126"/>
      <c r="AI689" s="126"/>
      <c r="AJ689" s="126"/>
      <c r="AK689" s="126"/>
      <c r="AL689" s="126"/>
      <c r="AM689" s="126"/>
      <c r="AN689" s="126"/>
      <c r="AO689" s="126"/>
      <c r="AP689" s="126"/>
      <c r="AQ689" s="126"/>
      <c r="AR689" s="126"/>
    </row>
    <row r="690">
      <c r="A690" s="126"/>
      <c r="B690" s="126"/>
      <c r="C690" s="126"/>
      <c r="D690" s="126"/>
      <c r="E690" s="126"/>
      <c r="F690" s="126"/>
      <c r="G690" s="126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67"/>
      <c r="S690" s="126"/>
      <c r="T690" s="126"/>
      <c r="U690" s="126"/>
      <c r="V690" s="126"/>
      <c r="W690" s="126"/>
      <c r="X690" s="126"/>
      <c r="Y690" s="126"/>
      <c r="Z690" s="126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</row>
    <row r="691">
      <c r="A691" s="126"/>
      <c r="B691" s="126"/>
      <c r="C691" s="126"/>
      <c r="D691" s="126"/>
      <c r="E691" s="126"/>
      <c r="F691" s="126"/>
      <c r="G691" s="126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67"/>
      <c r="S691" s="126"/>
      <c r="T691" s="126"/>
      <c r="U691" s="126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</row>
    <row r="692">
      <c r="A692" s="126"/>
      <c r="B692" s="126"/>
      <c r="C692" s="126"/>
      <c r="D692" s="126"/>
      <c r="E692" s="126"/>
      <c r="F692" s="126"/>
      <c r="G692" s="126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67"/>
      <c r="S692" s="126"/>
      <c r="T692" s="126"/>
      <c r="U692" s="126"/>
      <c r="V692" s="126"/>
      <c r="W692" s="126"/>
      <c r="X692" s="126"/>
      <c r="Y692" s="126"/>
      <c r="Z692" s="126"/>
      <c r="AA692" s="126"/>
      <c r="AB692" s="126"/>
      <c r="AC692" s="126"/>
      <c r="AD692" s="126"/>
      <c r="AE692" s="126"/>
      <c r="AF692" s="126"/>
      <c r="AG692" s="126"/>
      <c r="AH692" s="126"/>
      <c r="AI692" s="126"/>
      <c r="AJ692" s="126"/>
      <c r="AK692" s="126"/>
      <c r="AL692" s="126"/>
      <c r="AM692" s="126"/>
      <c r="AN692" s="126"/>
      <c r="AO692" s="126"/>
      <c r="AP692" s="126"/>
      <c r="AQ692" s="126"/>
      <c r="AR692" s="126"/>
    </row>
    <row r="693">
      <c r="A693" s="126"/>
      <c r="B693" s="126"/>
      <c r="C693" s="126"/>
      <c r="D693" s="126"/>
      <c r="E693" s="126"/>
      <c r="F693" s="126"/>
      <c r="G693" s="126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67"/>
      <c r="S693" s="126"/>
      <c r="T693" s="126"/>
      <c r="U693" s="126"/>
      <c r="V693" s="126"/>
      <c r="W693" s="126"/>
      <c r="X693" s="126"/>
      <c r="Y693" s="126"/>
      <c r="Z693" s="126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</row>
    <row r="694">
      <c r="A694" s="126"/>
      <c r="B694" s="126"/>
      <c r="C694" s="126"/>
      <c r="D694" s="126"/>
      <c r="E694" s="126"/>
      <c r="F694" s="126"/>
      <c r="G694" s="126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67"/>
      <c r="S694" s="126"/>
      <c r="T694" s="126"/>
      <c r="U694" s="126"/>
      <c r="V694" s="126"/>
      <c r="W694" s="126"/>
      <c r="X694" s="126"/>
      <c r="Y694" s="126"/>
      <c r="Z694" s="126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</row>
    <row r="695">
      <c r="A695" s="126"/>
      <c r="B695" s="126"/>
      <c r="C695" s="126"/>
      <c r="D695" s="126"/>
      <c r="E695" s="126"/>
      <c r="F695" s="126"/>
      <c r="G695" s="126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67"/>
      <c r="S695" s="126"/>
      <c r="T695" s="126"/>
      <c r="U695" s="126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</row>
    <row r="696">
      <c r="A696" s="126"/>
      <c r="B696" s="126"/>
      <c r="C696" s="126"/>
      <c r="D696" s="126"/>
      <c r="E696" s="126"/>
      <c r="F696" s="126"/>
      <c r="G696" s="126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67"/>
      <c r="S696" s="126"/>
      <c r="T696" s="126"/>
      <c r="U696" s="126"/>
      <c r="V696" s="126"/>
      <c r="W696" s="126"/>
      <c r="X696" s="126"/>
      <c r="Y696" s="126"/>
      <c r="Z696" s="126"/>
      <c r="AA696" s="126"/>
      <c r="AB696" s="126"/>
      <c r="AC696" s="126"/>
      <c r="AD696" s="126"/>
      <c r="AE696" s="126"/>
      <c r="AF696" s="126"/>
      <c r="AG696" s="126"/>
      <c r="AH696" s="126"/>
      <c r="AI696" s="126"/>
      <c r="AJ696" s="126"/>
      <c r="AK696" s="126"/>
      <c r="AL696" s="126"/>
      <c r="AM696" s="126"/>
      <c r="AN696" s="126"/>
      <c r="AO696" s="126"/>
      <c r="AP696" s="126"/>
      <c r="AQ696" s="126"/>
      <c r="AR696" s="126"/>
    </row>
    <row r="697">
      <c r="A697" s="126"/>
      <c r="B697" s="126"/>
      <c r="C697" s="126"/>
      <c r="D697" s="126"/>
      <c r="E697" s="126"/>
      <c r="F697" s="126"/>
      <c r="G697" s="126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67"/>
      <c r="S697" s="126"/>
      <c r="T697" s="126"/>
      <c r="U697" s="126"/>
      <c r="V697" s="126"/>
      <c r="W697" s="126"/>
      <c r="X697" s="126"/>
      <c r="Y697" s="126"/>
      <c r="Z697" s="126"/>
      <c r="AA697" s="126"/>
      <c r="AB697" s="126"/>
      <c r="AC697" s="126"/>
      <c r="AD697" s="126"/>
      <c r="AE697" s="126"/>
      <c r="AF697" s="126"/>
      <c r="AG697" s="126"/>
      <c r="AH697" s="126"/>
      <c r="AI697" s="126"/>
      <c r="AJ697" s="126"/>
      <c r="AK697" s="126"/>
      <c r="AL697" s="126"/>
      <c r="AM697" s="126"/>
      <c r="AN697" s="126"/>
      <c r="AO697" s="126"/>
      <c r="AP697" s="126"/>
      <c r="AQ697" s="126"/>
      <c r="AR697" s="126"/>
    </row>
    <row r="698">
      <c r="A698" s="126"/>
      <c r="B698" s="126"/>
      <c r="C698" s="126"/>
      <c r="D698" s="126"/>
      <c r="E698" s="126"/>
      <c r="F698" s="126"/>
      <c r="G698" s="126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67"/>
      <c r="S698" s="126"/>
      <c r="T698" s="126"/>
      <c r="U698" s="126"/>
      <c r="V698" s="126"/>
      <c r="W698" s="126"/>
      <c r="X698" s="126"/>
      <c r="Y698" s="126"/>
      <c r="Z698" s="126"/>
      <c r="AA698" s="126"/>
      <c r="AB698" s="126"/>
      <c r="AC698" s="126"/>
      <c r="AD698" s="126"/>
      <c r="AE698" s="126"/>
      <c r="AF698" s="126"/>
      <c r="AG698" s="126"/>
      <c r="AH698" s="126"/>
      <c r="AI698" s="126"/>
      <c r="AJ698" s="126"/>
      <c r="AK698" s="126"/>
      <c r="AL698" s="126"/>
      <c r="AM698" s="126"/>
      <c r="AN698" s="126"/>
      <c r="AO698" s="126"/>
      <c r="AP698" s="126"/>
      <c r="AQ698" s="126"/>
      <c r="AR698" s="126"/>
    </row>
    <row r="699">
      <c r="A699" s="126"/>
      <c r="B699" s="126"/>
      <c r="C699" s="126"/>
      <c r="D699" s="126"/>
      <c r="E699" s="126"/>
      <c r="F699" s="126"/>
      <c r="G699" s="126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67"/>
      <c r="S699" s="126"/>
      <c r="T699" s="126"/>
      <c r="U699" s="126"/>
      <c r="V699" s="126"/>
      <c r="W699" s="126"/>
      <c r="X699" s="126"/>
      <c r="Y699" s="126"/>
      <c r="Z699" s="126"/>
      <c r="AA699" s="126"/>
      <c r="AB699" s="126"/>
      <c r="AC699" s="126"/>
      <c r="AD699" s="126"/>
      <c r="AE699" s="126"/>
      <c r="AF699" s="126"/>
      <c r="AG699" s="126"/>
      <c r="AH699" s="126"/>
      <c r="AI699" s="126"/>
      <c r="AJ699" s="126"/>
      <c r="AK699" s="126"/>
      <c r="AL699" s="126"/>
      <c r="AM699" s="126"/>
      <c r="AN699" s="126"/>
      <c r="AO699" s="126"/>
      <c r="AP699" s="126"/>
      <c r="AQ699" s="126"/>
      <c r="AR699" s="126"/>
    </row>
    <row r="700">
      <c r="A700" s="126"/>
      <c r="B700" s="126"/>
      <c r="C700" s="126"/>
      <c r="D700" s="126"/>
      <c r="E700" s="126"/>
      <c r="F700" s="126"/>
      <c r="G700" s="126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67"/>
      <c r="S700" s="126"/>
      <c r="T700" s="126"/>
      <c r="U700" s="126"/>
      <c r="V700" s="126"/>
      <c r="W700" s="126"/>
      <c r="X700" s="126"/>
      <c r="Y700" s="126"/>
      <c r="Z700" s="126"/>
      <c r="AA700" s="126"/>
      <c r="AB700" s="126"/>
      <c r="AC700" s="126"/>
      <c r="AD700" s="126"/>
      <c r="AE700" s="126"/>
      <c r="AF700" s="126"/>
      <c r="AG700" s="126"/>
      <c r="AH700" s="126"/>
      <c r="AI700" s="126"/>
      <c r="AJ700" s="126"/>
      <c r="AK700" s="126"/>
      <c r="AL700" s="126"/>
      <c r="AM700" s="126"/>
      <c r="AN700" s="126"/>
      <c r="AO700" s="126"/>
      <c r="AP700" s="126"/>
      <c r="AQ700" s="126"/>
      <c r="AR700" s="126"/>
    </row>
    <row r="701">
      <c r="A701" s="126"/>
      <c r="B701" s="126"/>
      <c r="C701" s="126"/>
      <c r="D701" s="126"/>
      <c r="E701" s="126"/>
      <c r="F701" s="126"/>
      <c r="G701" s="126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67"/>
      <c r="S701" s="126"/>
      <c r="T701" s="126"/>
      <c r="U701" s="126"/>
      <c r="V701" s="126"/>
      <c r="W701" s="126"/>
      <c r="X701" s="126"/>
      <c r="Y701" s="126"/>
      <c r="Z701" s="126"/>
      <c r="AA701" s="126"/>
      <c r="AB701" s="126"/>
      <c r="AC701" s="126"/>
      <c r="AD701" s="126"/>
      <c r="AE701" s="126"/>
      <c r="AF701" s="126"/>
      <c r="AG701" s="126"/>
      <c r="AH701" s="126"/>
      <c r="AI701" s="126"/>
      <c r="AJ701" s="126"/>
      <c r="AK701" s="126"/>
      <c r="AL701" s="126"/>
      <c r="AM701" s="126"/>
      <c r="AN701" s="126"/>
      <c r="AO701" s="126"/>
      <c r="AP701" s="126"/>
      <c r="AQ701" s="126"/>
      <c r="AR701" s="126"/>
    </row>
    <row r="702">
      <c r="A702" s="126"/>
      <c r="B702" s="126"/>
      <c r="C702" s="126"/>
      <c r="D702" s="126"/>
      <c r="E702" s="126"/>
      <c r="F702" s="126"/>
      <c r="G702" s="126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67"/>
      <c r="S702" s="126"/>
      <c r="T702" s="126"/>
      <c r="U702" s="126"/>
      <c r="V702" s="126"/>
      <c r="W702" s="126"/>
      <c r="X702" s="126"/>
      <c r="Y702" s="126"/>
      <c r="Z702" s="126"/>
      <c r="AA702" s="126"/>
      <c r="AB702" s="126"/>
      <c r="AC702" s="126"/>
      <c r="AD702" s="126"/>
      <c r="AE702" s="126"/>
      <c r="AF702" s="126"/>
      <c r="AG702" s="126"/>
      <c r="AH702" s="126"/>
      <c r="AI702" s="126"/>
      <c r="AJ702" s="126"/>
      <c r="AK702" s="126"/>
      <c r="AL702" s="126"/>
      <c r="AM702" s="126"/>
      <c r="AN702" s="126"/>
      <c r="AO702" s="126"/>
      <c r="AP702" s="126"/>
      <c r="AQ702" s="126"/>
      <c r="AR702" s="126"/>
    </row>
    <row r="703">
      <c r="A703" s="126"/>
      <c r="B703" s="126"/>
      <c r="C703" s="126"/>
      <c r="D703" s="126"/>
      <c r="E703" s="126"/>
      <c r="F703" s="126"/>
      <c r="G703" s="126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67"/>
      <c r="S703" s="126"/>
      <c r="T703" s="126"/>
      <c r="U703" s="126"/>
      <c r="V703" s="126"/>
      <c r="W703" s="126"/>
      <c r="X703" s="126"/>
      <c r="Y703" s="126"/>
      <c r="Z703" s="126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</row>
    <row r="704">
      <c r="A704" s="126"/>
      <c r="B704" s="126"/>
      <c r="C704" s="126"/>
      <c r="D704" s="126"/>
      <c r="E704" s="126"/>
      <c r="F704" s="126"/>
      <c r="G704" s="126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67"/>
      <c r="S704" s="126"/>
      <c r="T704" s="126"/>
      <c r="U704" s="126"/>
      <c r="V704" s="126"/>
      <c r="W704" s="126"/>
      <c r="X704" s="126"/>
      <c r="Y704" s="126"/>
      <c r="Z704" s="126"/>
      <c r="AA704" s="126"/>
      <c r="AB704" s="126"/>
      <c r="AC704" s="126"/>
      <c r="AD704" s="126"/>
      <c r="AE704" s="126"/>
      <c r="AF704" s="126"/>
      <c r="AG704" s="126"/>
      <c r="AH704" s="126"/>
      <c r="AI704" s="126"/>
      <c r="AJ704" s="126"/>
      <c r="AK704" s="126"/>
      <c r="AL704" s="126"/>
      <c r="AM704" s="126"/>
      <c r="AN704" s="126"/>
      <c r="AO704" s="126"/>
      <c r="AP704" s="126"/>
      <c r="AQ704" s="126"/>
      <c r="AR704" s="126"/>
    </row>
    <row r="705">
      <c r="A705" s="126"/>
      <c r="B705" s="126"/>
      <c r="C705" s="126"/>
      <c r="D705" s="126"/>
      <c r="E705" s="126"/>
      <c r="F705" s="126"/>
      <c r="G705" s="126"/>
      <c r="H705" s="126"/>
      <c r="I705" s="126"/>
      <c r="J705" s="126"/>
      <c r="K705" s="126"/>
      <c r="L705" s="126"/>
      <c r="M705" s="126"/>
      <c r="N705" s="126"/>
      <c r="O705" s="126"/>
      <c r="P705" s="126"/>
      <c r="Q705" s="126"/>
      <c r="R705" s="167"/>
      <c r="S705" s="126"/>
      <c r="T705" s="126"/>
      <c r="U705" s="126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</row>
    <row r="706">
      <c r="A706" s="126"/>
      <c r="B706" s="126"/>
      <c r="C706" s="126"/>
      <c r="D706" s="126"/>
      <c r="E706" s="126"/>
      <c r="F706" s="126"/>
      <c r="G706" s="126"/>
      <c r="H706" s="126"/>
      <c r="I706" s="126"/>
      <c r="J706" s="126"/>
      <c r="K706" s="126"/>
      <c r="L706" s="126"/>
      <c r="M706" s="126"/>
      <c r="N706" s="126"/>
      <c r="O706" s="126"/>
      <c r="P706" s="126"/>
      <c r="Q706" s="126"/>
      <c r="R706" s="167"/>
      <c r="S706" s="126"/>
      <c r="T706" s="126"/>
      <c r="U706" s="126"/>
      <c r="V706" s="126"/>
      <c r="W706" s="126"/>
      <c r="X706" s="126"/>
      <c r="Y706" s="126"/>
      <c r="Z706" s="126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</row>
    <row r="707">
      <c r="A707" s="126"/>
      <c r="B707" s="126"/>
      <c r="C707" s="126"/>
      <c r="D707" s="126"/>
      <c r="E707" s="126"/>
      <c r="F707" s="126"/>
      <c r="G707" s="126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67"/>
      <c r="S707" s="126"/>
      <c r="T707" s="126"/>
      <c r="U707" s="126"/>
      <c r="V707" s="126"/>
      <c r="W707" s="126"/>
      <c r="X707" s="126"/>
      <c r="Y707" s="126"/>
      <c r="Z707" s="126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</row>
    <row r="708">
      <c r="A708" s="126"/>
      <c r="B708" s="126"/>
      <c r="C708" s="126"/>
      <c r="D708" s="126"/>
      <c r="E708" s="126"/>
      <c r="F708" s="126"/>
      <c r="G708" s="126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67"/>
      <c r="S708" s="126"/>
      <c r="T708" s="126"/>
      <c r="U708" s="126"/>
      <c r="V708" s="126"/>
      <c r="W708" s="126"/>
      <c r="X708" s="126"/>
      <c r="Y708" s="126"/>
      <c r="Z708" s="126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</row>
    <row r="709">
      <c r="A709" s="126"/>
      <c r="B709" s="126"/>
      <c r="C709" s="126"/>
      <c r="D709" s="126"/>
      <c r="E709" s="126"/>
      <c r="F709" s="126"/>
      <c r="G709" s="126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67"/>
      <c r="S709" s="126"/>
      <c r="T709" s="126"/>
      <c r="U709" s="126"/>
      <c r="V709" s="126"/>
      <c r="W709" s="126"/>
      <c r="X709" s="126"/>
      <c r="Y709" s="126"/>
      <c r="Z709" s="126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</row>
    <row r="710">
      <c r="A710" s="126"/>
      <c r="B710" s="126"/>
      <c r="C710" s="126"/>
      <c r="D710" s="126"/>
      <c r="E710" s="126"/>
      <c r="F710" s="126"/>
      <c r="G710" s="126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67"/>
      <c r="S710" s="126"/>
      <c r="T710" s="126"/>
      <c r="U710" s="126"/>
      <c r="V710" s="126"/>
      <c r="W710" s="126"/>
      <c r="X710" s="126"/>
      <c r="Y710" s="126"/>
      <c r="Z710" s="126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</row>
    <row r="711">
      <c r="A711" s="126"/>
      <c r="B711" s="126"/>
      <c r="C711" s="126"/>
      <c r="D711" s="126"/>
      <c r="E711" s="126"/>
      <c r="F711" s="126"/>
      <c r="G711" s="126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67"/>
      <c r="S711" s="126"/>
      <c r="T711" s="126"/>
      <c r="U711" s="126"/>
      <c r="V711" s="126"/>
      <c r="W711" s="126"/>
      <c r="X711" s="126"/>
      <c r="Y711" s="126"/>
      <c r="Z711" s="126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</row>
    <row r="712">
      <c r="A712" s="126"/>
      <c r="B712" s="126"/>
      <c r="C712" s="126"/>
      <c r="D712" s="126"/>
      <c r="E712" s="126"/>
      <c r="F712" s="126"/>
      <c r="G712" s="126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67"/>
      <c r="S712" s="126"/>
      <c r="T712" s="126"/>
      <c r="U712" s="126"/>
      <c r="V712" s="126"/>
      <c r="W712" s="126"/>
      <c r="X712" s="126"/>
      <c r="Y712" s="126"/>
      <c r="Z712" s="126"/>
      <c r="AA712" s="126"/>
      <c r="AB712" s="126"/>
      <c r="AC712" s="126"/>
      <c r="AD712" s="126"/>
      <c r="AE712" s="126"/>
      <c r="AF712" s="126"/>
      <c r="AG712" s="126"/>
      <c r="AH712" s="126"/>
      <c r="AI712" s="126"/>
      <c r="AJ712" s="126"/>
      <c r="AK712" s="126"/>
      <c r="AL712" s="126"/>
      <c r="AM712" s="126"/>
      <c r="AN712" s="126"/>
      <c r="AO712" s="126"/>
      <c r="AP712" s="126"/>
      <c r="AQ712" s="126"/>
      <c r="AR712" s="126"/>
    </row>
    <row r="713">
      <c r="A713" s="126"/>
      <c r="B713" s="126"/>
      <c r="C713" s="126"/>
      <c r="D713" s="126"/>
      <c r="E713" s="126"/>
      <c r="F713" s="126"/>
      <c r="G713" s="126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67"/>
      <c r="S713" s="126"/>
      <c r="T713" s="126"/>
      <c r="U713" s="126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</row>
    <row r="714">
      <c r="A714" s="126"/>
      <c r="B714" s="126"/>
      <c r="C714" s="126"/>
      <c r="D714" s="126"/>
      <c r="E714" s="126"/>
      <c r="F714" s="126"/>
      <c r="G714" s="126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67"/>
      <c r="S714" s="126"/>
      <c r="T714" s="126"/>
      <c r="U714" s="126"/>
      <c r="V714" s="126"/>
      <c r="W714" s="126"/>
      <c r="X714" s="126"/>
      <c r="Y714" s="126"/>
      <c r="Z714" s="126"/>
      <c r="AA714" s="126"/>
      <c r="AB714" s="126"/>
      <c r="AC714" s="126"/>
      <c r="AD714" s="126"/>
      <c r="AE714" s="126"/>
      <c r="AF714" s="126"/>
      <c r="AG714" s="126"/>
      <c r="AH714" s="126"/>
      <c r="AI714" s="126"/>
      <c r="AJ714" s="126"/>
      <c r="AK714" s="126"/>
      <c r="AL714" s="126"/>
      <c r="AM714" s="126"/>
      <c r="AN714" s="126"/>
      <c r="AO714" s="126"/>
      <c r="AP714" s="126"/>
      <c r="AQ714" s="126"/>
      <c r="AR714" s="126"/>
    </row>
    <row r="715">
      <c r="A715" s="126"/>
      <c r="B715" s="126"/>
      <c r="C715" s="126"/>
      <c r="D715" s="126"/>
      <c r="E715" s="126"/>
      <c r="F715" s="126"/>
      <c r="G715" s="126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67"/>
      <c r="S715" s="126"/>
      <c r="T715" s="126"/>
      <c r="U715" s="126"/>
      <c r="V715" s="126"/>
      <c r="W715" s="126"/>
      <c r="X715" s="126"/>
      <c r="Y715" s="126"/>
      <c r="Z715" s="126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</row>
    <row r="716">
      <c r="A716" s="126"/>
      <c r="B716" s="126"/>
      <c r="C716" s="126"/>
      <c r="D716" s="126"/>
      <c r="E716" s="126"/>
      <c r="F716" s="126"/>
      <c r="G716" s="126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67"/>
      <c r="S716" s="126"/>
      <c r="T716" s="126"/>
      <c r="U716" s="126"/>
      <c r="V716" s="126"/>
      <c r="W716" s="126"/>
      <c r="X716" s="126"/>
      <c r="Y716" s="126"/>
      <c r="Z716" s="126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</row>
    <row r="717">
      <c r="A717" s="126"/>
      <c r="B717" s="126"/>
      <c r="C717" s="126"/>
      <c r="D717" s="126"/>
      <c r="E717" s="126"/>
      <c r="F717" s="126"/>
      <c r="G717" s="126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67"/>
      <c r="S717" s="126"/>
      <c r="T717" s="126"/>
      <c r="U717" s="126"/>
      <c r="V717" s="126"/>
      <c r="W717" s="126"/>
      <c r="X717" s="126"/>
      <c r="Y717" s="126"/>
      <c r="Z717" s="126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</row>
    <row r="718">
      <c r="A718" s="126"/>
      <c r="B718" s="126"/>
      <c r="C718" s="126"/>
      <c r="D718" s="126"/>
      <c r="E718" s="126"/>
      <c r="F718" s="126"/>
      <c r="G718" s="126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67"/>
      <c r="S718" s="126"/>
      <c r="T718" s="126"/>
      <c r="U718" s="126"/>
      <c r="V718" s="126"/>
      <c r="W718" s="126"/>
      <c r="X718" s="126"/>
      <c r="Y718" s="126"/>
      <c r="Z718" s="126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</row>
    <row r="719">
      <c r="A719" s="126"/>
      <c r="B719" s="126"/>
      <c r="C719" s="126"/>
      <c r="D719" s="126"/>
      <c r="E719" s="126"/>
      <c r="F719" s="126"/>
      <c r="G719" s="126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67"/>
      <c r="S719" s="126"/>
      <c r="T719" s="126"/>
      <c r="U719" s="126"/>
      <c r="V719" s="126"/>
      <c r="W719" s="126"/>
      <c r="X719" s="126"/>
      <c r="Y719" s="126"/>
      <c r="Z719" s="126"/>
      <c r="AA719" s="126"/>
      <c r="AB719" s="126"/>
      <c r="AC719" s="126"/>
      <c r="AD719" s="126"/>
      <c r="AE719" s="126"/>
      <c r="AF719" s="126"/>
      <c r="AG719" s="126"/>
      <c r="AH719" s="126"/>
      <c r="AI719" s="126"/>
      <c r="AJ719" s="126"/>
      <c r="AK719" s="126"/>
      <c r="AL719" s="126"/>
      <c r="AM719" s="126"/>
      <c r="AN719" s="126"/>
      <c r="AO719" s="126"/>
      <c r="AP719" s="126"/>
      <c r="AQ719" s="126"/>
      <c r="AR719" s="126"/>
    </row>
    <row r="720">
      <c r="A720" s="126"/>
      <c r="B720" s="126"/>
      <c r="C720" s="126"/>
      <c r="D720" s="126"/>
      <c r="E720" s="126"/>
      <c r="F720" s="126"/>
      <c r="G720" s="126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67"/>
      <c r="S720" s="126"/>
      <c r="T720" s="126"/>
      <c r="U720" s="126"/>
      <c r="V720" s="126"/>
      <c r="W720" s="126"/>
      <c r="X720" s="126"/>
      <c r="Y720" s="126"/>
      <c r="Z720" s="126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</row>
    <row r="721">
      <c r="A721" s="126"/>
      <c r="B721" s="126"/>
      <c r="C721" s="126"/>
      <c r="D721" s="126"/>
      <c r="E721" s="126"/>
      <c r="F721" s="126"/>
      <c r="G721" s="126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67"/>
      <c r="S721" s="126"/>
      <c r="T721" s="126"/>
      <c r="U721" s="126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</row>
    <row r="722">
      <c r="A722" s="126"/>
      <c r="B722" s="126"/>
      <c r="C722" s="126"/>
      <c r="D722" s="126"/>
      <c r="E722" s="126"/>
      <c r="F722" s="126"/>
      <c r="G722" s="126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67"/>
      <c r="S722" s="126"/>
      <c r="T722" s="126"/>
      <c r="U722" s="126"/>
      <c r="V722" s="126"/>
      <c r="W722" s="126"/>
      <c r="X722" s="126"/>
      <c r="Y722" s="126"/>
      <c r="Z722" s="126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</row>
    <row r="723">
      <c r="A723" s="126"/>
      <c r="B723" s="126"/>
      <c r="C723" s="126"/>
      <c r="D723" s="126"/>
      <c r="E723" s="126"/>
      <c r="F723" s="126"/>
      <c r="G723" s="126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67"/>
      <c r="S723" s="126"/>
      <c r="T723" s="126"/>
      <c r="U723" s="126"/>
      <c r="V723" s="126"/>
      <c r="W723" s="126"/>
      <c r="X723" s="126"/>
      <c r="Y723" s="126"/>
      <c r="Z723" s="126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</row>
    <row r="724">
      <c r="A724" s="126"/>
      <c r="B724" s="126"/>
      <c r="C724" s="126"/>
      <c r="D724" s="126"/>
      <c r="E724" s="126"/>
      <c r="F724" s="126"/>
      <c r="G724" s="126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67"/>
      <c r="S724" s="126"/>
      <c r="T724" s="126"/>
      <c r="U724" s="126"/>
      <c r="V724" s="126"/>
      <c r="W724" s="126"/>
      <c r="X724" s="126"/>
      <c r="Y724" s="126"/>
      <c r="Z724" s="126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</row>
    <row r="725">
      <c r="A725" s="126"/>
      <c r="B725" s="126"/>
      <c r="C725" s="126"/>
      <c r="D725" s="126"/>
      <c r="E725" s="126"/>
      <c r="F725" s="126"/>
      <c r="G725" s="126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67"/>
      <c r="S725" s="126"/>
      <c r="T725" s="126"/>
      <c r="U725" s="126"/>
      <c r="V725" s="126"/>
      <c r="W725" s="126"/>
      <c r="X725" s="126"/>
      <c r="Y725" s="126"/>
      <c r="Z725" s="126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</row>
    <row r="726">
      <c r="A726" s="126"/>
      <c r="B726" s="126"/>
      <c r="C726" s="126"/>
      <c r="D726" s="126"/>
      <c r="E726" s="126"/>
      <c r="F726" s="126"/>
      <c r="G726" s="126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67"/>
      <c r="S726" s="126"/>
      <c r="T726" s="126"/>
      <c r="U726" s="126"/>
      <c r="V726" s="126"/>
      <c r="W726" s="126"/>
      <c r="X726" s="126"/>
      <c r="Y726" s="126"/>
      <c r="Z726" s="126"/>
      <c r="AA726" s="126"/>
      <c r="AB726" s="126"/>
      <c r="AC726" s="126"/>
      <c r="AD726" s="126"/>
      <c r="AE726" s="126"/>
      <c r="AF726" s="126"/>
      <c r="AG726" s="126"/>
      <c r="AH726" s="126"/>
      <c r="AI726" s="126"/>
      <c r="AJ726" s="126"/>
      <c r="AK726" s="126"/>
      <c r="AL726" s="126"/>
      <c r="AM726" s="126"/>
      <c r="AN726" s="126"/>
      <c r="AO726" s="126"/>
      <c r="AP726" s="126"/>
      <c r="AQ726" s="126"/>
      <c r="AR726" s="126"/>
    </row>
    <row r="727">
      <c r="A727" s="126"/>
      <c r="B727" s="126"/>
      <c r="C727" s="126"/>
      <c r="D727" s="126"/>
      <c r="E727" s="126"/>
      <c r="F727" s="126"/>
      <c r="G727" s="126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67"/>
      <c r="S727" s="126"/>
      <c r="T727" s="126"/>
      <c r="U727" s="126"/>
      <c r="V727" s="126"/>
      <c r="W727" s="126"/>
      <c r="X727" s="126"/>
      <c r="Y727" s="126"/>
      <c r="Z727" s="126"/>
      <c r="AA727" s="126"/>
      <c r="AB727" s="126"/>
      <c r="AC727" s="126"/>
      <c r="AD727" s="126"/>
      <c r="AE727" s="126"/>
      <c r="AF727" s="126"/>
      <c r="AG727" s="126"/>
      <c r="AH727" s="126"/>
      <c r="AI727" s="126"/>
      <c r="AJ727" s="126"/>
      <c r="AK727" s="126"/>
      <c r="AL727" s="126"/>
      <c r="AM727" s="126"/>
      <c r="AN727" s="126"/>
      <c r="AO727" s="126"/>
      <c r="AP727" s="126"/>
      <c r="AQ727" s="126"/>
      <c r="AR727" s="126"/>
    </row>
    <row r="728">
      <c r="A728" s="126"/>
      <c r="B728" s="126"/>
      <c r="C728" s="126"/>
      <c r="D728" s="126"/>
      <c r="E728" s="126"/>
      <c r="F728" s="126"/>
      <c r="G728" s="126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67"/>
      <c r="S728" s="126"/>
      <c r="T728" s="126"/>
      <c r="U728" s="126"/>
      <c r="V728" s="126"/>
      <c r="W728" s="126"/>
      <c r="X728" s="126"/>
      <c r="Y728" s="126"/>
      <c r="Z728" s="126"/>
      <c r="AA728" s="126"/>
      <c r="AB728" s="126"/>
      <c r="AC728" s="126"/>
      <c r="AD728" s="126"/>
      <c r="AE728" s="126"/>
      <c r="AF728" s="126"/>
      <c r="AG728" s="126"/>
      <c r="AH728" s="126"/>
      <c r="AI728" s="126"/>
      <c r="AJ728" s="126"/>
      <c r="AK728" s="126"/>
      <c r="AL728" s="126"/>
      <c r="AM728" s="126"/>
      <c r="AN728" s="126"/>
      <c r="AO728" s="126"/>
      <c r="AP728" s="126"/>
      <c r="AQ728" s="126"/>
      <c r="AR728" s="126"/>
    </row>
    <row r="729">
      <c r="A729" s="126"/>
      <c r="B729" s="126"/>
      <c r="C729" s="126"/>
      <c r="D729" s="126"/>
      <c r="E729" s="126"/>
      <c r="F729" s="126"/>
      <c r="G729" s="126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67"/>
      <c r="S729" s="126"/>
      <c r="T729" s="126"/>
      <c r="U729" s="126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</row>
    <row r="730">
      <c r="A730" s="126"/>
      <c r="B730" s="126"/>
      <c r="C730" s="126"/>
      <c r="D730" s="126"/>
      <c r="E730" s="126"/>
      <c r="F730" s="126"/>
      <c r="G730" s="126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67"/>
      <c r="S730" s="126"/>
      <c r="T730" s="126"/>
      <c r="U730" s="126"/>
      <c r="V730" s="126"/>
      <c r="W730" s="126"/>
      <c r="X730" s="126"/>
      <c r="Y730" s="126"/>
      <c r="Z730" s="126"/>
      <c r="AA730" s="126"/>
      <c r="AB730" s="126"/>
      <c r="AC730" s="126"/>
      <c r="AD730" s="126"/>
      <c r="AE730" s="126"/>
      <c r="AF730" s="126"/>
      <c r="AG730" s="126"/>
      <c r="AH730" s="126"/>
      <c r="AI730" s="126"/>
      <c r="AJ730" s="126"/>
      <c r="AK730" s="126"/>
      <c r="AL730" s="126"/>
      <c r="AM730" s="126"/>
      <c r="AN730" s="126"/>
      <c r="AO730" s="126"/>
      <c r="AP730" s="126"/>
      <c r="AQ730" s="126"/>
      <c r="AR730" s="126"/>
    </row>
    <row r="731">
      <c r="A731" s="126"/>
      <c r="B731" s="126"/>
      <c r="C731" s="126"/>
      <c r="D731" s="126"/>
      <c r="E731" s="126"/>
      <c r="F731" s="126"/>
      <c r="G731" s="126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67"/>
      <c r="S731" s="126"/>
      <c r="T731" s="126"/>
      <c r="U731" s="126"/>
      <c r="V731" s="126"/>
      <c r="W731" s="126"/>
      <c r="X731" s="126"/>
      <c r="Y731" s="126"/>
      <c r="Z731" s="126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</row>
    <row r="732">
      <c r="A732" s="126"/>
      <c r="B732" s="126"/>
      <c r="C732" s="126"/>
      <c r="D732" s="126"/>
      <c r="E732" s="126"/>
      <c r="F732" s="126"/>
      <c r="G732" s="126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67"/>
      <c r="S732" s="126"/>
      <c r="T732" s="126"/>
      <c r="U732" s="126"/>
      <c r="V732" s="126"/>
      <c r="W732" s="126"/>
      <c r="X732" s="126"/>
      <c r="Y732" s="126"/>
      <c r="Z732" s="126"/>
      <c r="AA732" s="126"/>
      <c r="AB732" s="126"/>
      <c r="AC732" s="126"/>
      <c r="AD732" s="126"/>
      <c r="AE732" s="126"/>
      <c r="AF732" s="126"/>
      <c r="AG732" s="126"/>
      <c r="AH732" s="126"/>
      <c r="AI732" s="126"/>
      <c r="AJ732" s="126"/>
      <c r="AK732" s="126"/>
      <c r="AL732" s="126"/>
      <c r="AM732" s="126"/>
      <c r="AN732" s="126"/>
      <c r="AO732" s="126"/>
      <c r="AP732" s="126"/>
      <c r="AQ732" s="126"/>
      <c r="AR732" s="126"/>
    </row>
    <row r="733">
      <c r="A733" s="126"/>
      <c r="B733" s="126"/>
      <c r="C733" s="126"/>
      <c r="D733" s="126"/>
      <c r="E733" s="126"/>
      <c r="F733" s="126"/>
      <c r="G733" s="126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67"/>
      <c r="S733" s="126"/>
      <c r="T733" s="126"/>
      <c r="U733" s="126"/>
      <c r="V733" s="126"/>
      <c r="W733" s="126"/>
      <c r="X733" s="126"/>
      <c r="Y733" s="126"/>
      <c r="Z733" s="126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</row>
    <row r="734">
      <c r="A734" s="126"/>
      <c r="B734" s="126"/>
      <c r="C734" s="126"/>
      <c r="D734" s="126"/>
      <c r="E734" s="126"/>
      <c r="F734" s="126"/>
      <c r="G734" s="126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67"/>
      <c r="S734" s="126"/>
      <c r="T734" s="126"/>
      <c r="U734" s="126"/>
      <c r="V734" s="126"/>
      <c r="W734" s="126"/>
      <c r="X734" s="126"/>
      <c r="Y734" s="126"/>
      <c r="Z734" s="126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</row>
    <row r="735">
      <c r="A735" s="126"/>
      <c r="B735" s="126"/>
      <c r="C735" s="126"/>
      <c r="D735" s="126"/>
      <c r="E735" s="126"/>
      <c r="F735" s="126"/>
      <c r="G735" s="126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67"/>
      <c r="S735" s="126"/>
      <c r="T735" s="126"/>
      <c r="U735" s="126"/>
      <c r="V735" s="126"/>
      <c r="W735" s="126"/>
      <c r="X735" s="126"/>
      <c r="Y735" s="126"/>
      <c r="Z735" s="126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</row>
    <row r="736">
      <c r="A736" s="126"/>
      <c r="B736" s="126"/>
      <c r="C736" s="126"/>
      <c r="D736" s="126"/>
      <c r="E736" s="126"/>
      <c r="F736" s="126"/>
      <c r="G736" s="126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67"/>
      <c r="S736" s="126"/>
      <c r="T736" s="126"/>
      <c r="U736" s="126"/>
      <c r="V736" s="126"/>
      <c r="W736" s="126"/>
      <c r="X736" s="126"/>
      <c r="Y736" s="126"/>
      <c r="Z736" s="126"/>
      <c r="AA736" s="126"/>
      <c r="AB736" s="126"/>
      <c r="AC736" s="126"/>
      <c r="AD736" s="126"/>
      <c r="AE736" s="126"/>
      <c r="AF736" s="126"/>
      <c r="AG736" s="126"/>
      <c r="AH736" s="126"/>
      <c r="AI736" s="126"/>
      <c r="AJ736" s="126"/>
      <c r="AK736" s="126"/>
      <c r="AL736" s="126"/>
      <c r="AM736" s="126"/>
      <c r="AN736" s="126"/>
      <c r="AO736" s="126"/>
      <c r="AP736" s="126"/>
      <c r="AQ736" s="126"/>
      <c r="AR736" s="126"/>
    </row>
    <row r="737">
      <c r="A737" s="126"/>
      <c r="B737" s="126"/>
      <c r="C737" s="126"/>
      <c r="D737" s="126"/>
      <c r="E737" s="126"/>
      <c r="F737" s="126"/>
      <c r="G737" s="126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67"/>
      <c r="S737" s="126"/>
      <c r="T737" s="126"/>
      <c r="U737" s="126"/>
      <c r="V737" s="126"/>
      <c r="W737" s="126"/>
      <c r="X737" s="126"/>
      <c r="Y737" s="126"/>
      <c r="Z737" s="126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</row>
    <row r="738">
      <c r="A738" s="126"/>
      <c r="B738" s="126"/>
      <c r="C738" s="126"/>
      <c r="D738" s="126"/>
      <c r="E738" s="126"/>
      <c r="F738" s="126"/>
      <c r="G738" s="126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67"/>
      <c r="S738" s="126"/>
      <c r="T738" s="126"/>
      <c r="U738" s="126"/>
      <c r="V738" s="126"/>
      <c r="W738" s="126"/>
      <c r="X738" s="126"/>
      <c r="Y738" s="126"/>
      <c r="Z738" s="126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</row>
    <row r="739">
      <c r="A739" s="126"/>
      <c r="B739" s="126"/>
      <c r="C739" s="126"/>
      <c r="D739" s="126"/>
      <c r="E739" s="126"/>
      <c r="F739" s="126"/>
      <c r="G739" s="126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67"/>
      <c r="S739" s="126"/>
      <c r="T739" s="126"/>
      <c r="U739" s="126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</row>
    <row r="740">
      <c r="A740" s="126"/>
      <c r="B740" s="126"/>
      <c r="C740" s="126"/>
      <c r="D740" s="126"/>
      <c r="E740" s="126"/>
      <c r="F740" s="126"/>
      <c r="G740" s="126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67"/>
      <c r="S740" s="126"/>
      <c r="T740" s="126"/>
      <c r="U740" s="126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</row>
    <row r="741">
      <c r="A741" s="126"/>
      <c r="B741" s="126"/>
      <c r="C741" s="126"/>
      <c r="D741" s="126"/>
      <c r="E741" s="126"/>
      <c r="F741" s="126"/>
      <c r="G741" s="126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67"/>
      <c r="S741" s="126"/>
      <c r="T741" s="126"/>
      <c r="U741" s="126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  <c r="AF741" s="126"/>
      <c r="AG741" s="126"/>
      <c r="AH741" s="126"/>
      <c r="AI741" s="126"/>
      <c r="AJ741" s="126"/>
      <c r="AK741" s="126"/>
      <c r="AL741" s="126"/>
      <c r="AM741" s="126"/>
      <c r="AN741" s="126"/>
      <c r="AO741" s="126"/>
      <c r="AP741" s="126"/>
      <c r="AQ741" s="126"/>
      <c r="AR741" s="126"/>
    </row>
    <row r="742">
      <c r="A742" s="126"/>
      <c r="B742" s="126"/>
      <c r="C742" s="126"/>
      <c r="D742" s="126"/>
      <c r="E742" s="126"/>
      <c r="F742" s="126"/>
      <c r="G742" s="126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67"/>
      <c r="S742" s="126"/>
      <c r="T742" s="126"/>
      <c r="U742" s="126"/>
      <c r="V742" s="126"/>
      <c r="W742" s="126"/>
      <c r="X742" s="126"/>
      <c r="Y742" s="126"/>
      <c r="Z742" s="126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</row>
    <row r="743">
      <c r="A743" s="126"/>
      <c r="B743" s="126"/>
      <c r="C743" s="126"/>
      <c r="D743" s="126"/>
      <c r="E743" s="126"/>
      <c r="F743" s="126"/>
      <c r="G743" s="126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67"/>
      <c r="S743" s="126"/>
      <c r="T743" s="126"/>
      <c r="U743" s="126"/>
      <c r="V743" s="126"/>
      <c r="W743" s="126"/>
      <c r="X743" s="126"/>
      <c r="Y743" s="126"/>
      <c r="Z743" s="126"/>
      <c r="AA743" s="126"/>
      <c r="AB743" s="126"/>
      <c r="AC743" s="126"/>
      <c r="AD743" s="126"/>
      <c r="AE743" s="126"/>
      <c r="AF743" s="126"/>
      <c r="AG743" s="126"/>
      <c r="AH743" s="126"/>
      <c r="AI743" s="126"/>
      <c r="AJ743" s="126"/>
      <c r="AK743" s="126"/>
      <c r="AL743" s="126"/>
      <c r="AM743" s="126"/>
      <c r="AN743" s="126"/>
      <c r="AO743" s="126"/>
      <c r="AP743" s="126"/>
      <c r="AQ743" s="126"/>
      <c r="AR743" s="126"/>
    </row>
    <row r="744">
      <c r="A744" s="126"/>
      <c r="B744" s="126"/>
      <c r="C744" s="126"/>
      <c r="D744" s="126"/>
      <c r="E744" s="126"/>
      <c r="F744" s="126"/>
      <c r="G744" s="126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67"/>
      <c r="S744" s="126"/>
      <c r="T744" s="126"/>
      <c r="U744" s="126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</row>
    <row r="745">
      <c r="A745" s="126"/>
      <c r="B745" s="126"/>
      <c r="C745" s="126"/>
      <c r="D745" s="126"/>
      <c r="E745" s="126"/>
      <c r="F745" s="126"/>
      <c r="G745" s="126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67"/>
      <c r="S745" s="126"/>
      <c r="T745" s="126"/>
      <c r="U745" s="126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</row>
    <row r="746">
      <c r="A746" s="126"/>
      <c r="B746" s="126"/>
      <c r="C746" s="126"/>
      <c r="D746" s="126"/>
      <c r="E746" s="126"/>
      <c r="F746" s="126"/>
      <c r="G746" s="126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67"/>
      <c r="S746" s="126"/>
      <c r="T746" s="126"/>
      <c r="U746" s="126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</row>
    <row r="747">
      <c r="A747" s="126"/>
      <c r="B747" s="126"/>
      <c r="C747" s="126"/>
      <c r="D747" s="126"/>
      <c r="E747" s="126"/>
      <c r="F747" s="126"/>
      <c r="G747" s="126"/>
      <c r="H747" s="126"/>
      <c r="I747" s="126"/>
      <c r="J747" s="126"/>
      <c r="K747" s="126"/>
      <c r="L747" s="126"/>
      <c r="M747" s="126"/>
      <c r="N747" s="126"/>
      <c r="O747" s="126"/>
      <c r="P747" s="126"/>
      <c r="Q747" s="126"/>
      <c r="R747" s="167"/>
      <c r="S747" s="126"/>
      <c r="T747" s="126"/>
      <c r="U747" s="126"/>
      <c r="V747" s="126"/>
      <c r="W747" s="126"/>
      <c r="X747" s="126"/>
      <c r="Y747" s="126"/>
      <c r="Z747" s="126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</row>
    <row r="748">
      <c r="A748" s="126"/>
      <c r="B748" s="126"/>
      <c r="C748" s="126"/>
      <c r="D748" s="126"/>
      <c r="E748" s="126"/>
      <c r="F748" s="126"/>
      <c r="G748" s="126"/>
      <c r="H748" s="126"/>
      <c r="I748" s="126"/>
      <c r="J748" s="126"/>
      <c r="K748" s="126"/>
      <c r="L748" s="126"/>
      <c r="M748" s="126"/>
      <c r="N748" s="126"/>
      <c r="O748" s="126"/>
      <c r="P748" s="126"/>
      <c r="Q748" s="126"/>
      <c r="R748" s="167"/>
      <c r="S748" s="126"/>
      <c r="T748" s="126"/>
      <c r="U748" s="126"/>
      <c r="V748" s="126"/>
      <c r="W748" s="126"/>
      <c r="X748" s="126"/>
      <c r="Y748" s="126"/>
      <c r="Z748" s="126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</row>
    <row r="749">
      <c r="A749" s="126"/>
      <c r="B749" s="126"/>
      <c r="C749" s="126"/>
      <c r="D749" s="126"/>
      <c r="E749" s="126"/>
      <c r="F749" s="126"/>
      <c r="G749" s="126"/>
      <c r="H749" s="126"/>
      <c r="I749" s="126"/>
      <c r="J749" s="126"/>
      <c r="K749" s="126"/>
      <c r="L749" s="126"/>
      <c r="M749" s="126"/>
      <c r="N749" s="126"/>
      <c r="O749" s="126"/>
      <c r="P749" s="126"/>
      <c r="Q749" s="126"/>
      <c r="R749" s="167"/>
      <c r="S749" s="126"/>
      <c r="T749" s="126"/>
      <c r="U749" s="126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6"/>
      <c r="AK749" s="126"/>
      <c r="AL749" s="126"/>
      <c r="AM749" s="126"/>
      <c r="AN749" s="126"/>
      <c r="AO749" s="126"/>
      <c r="AP749" s="126"/>
      <c r="AQ749" s="126"/>
      <c r="AR749" s="126"/>
    </row>
    <row r="750">
      <c r="A750" s="126"/>
      <c r="B750" s="126"/>
      <c r="C750" s="126"/>
      <c r="D750" s="126"/>
      <c r="E750" s="126"/>
      <c r="F750" s="126"/>
      <c r="G750" s="126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67"/>
      <c r="S750" s="126"/>
      <c r="T750" s="126"/>
      <c r="U750" s="126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</row>
    <row r="751">
      <c r="A751" s="126"/>
      <c r="B751" s="126"/>
      <c r="C751" s="126"/>
      <c r="D751" s="126"/>
      <c r="E751" s="126"/>
      <c r="F751" s="126"/>
      <c r="G751" s="126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67"/>
      <c r="S751" s="126"/>
      <c r="T751" s="126"/>
      <c r="U751" s="126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</row>
    <row r="752">
      <c r="A752" s="126"/>
      <c r="B752" s="126"/>
      <c r="C752" s="126"/>
      <c r="D752" s="126"/>
      <c r="E752" s="126"/>
      <c r="F752" s="126"/>
      <c r="G752" s="126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67"/>
      <c r="S752" s="126"/>
      <c r="T752" s="126"/>
      <c r="U752" s="126"/>
      <c r="V752" s="126"/>
      <c r="W752" s="126"/>
      <c r="X752" s="126"/>
      <c r="Y752" s="126"/>
      <c r="Z752" s="126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</row>
    <row r="753">
      <c r="A753" s="126"/>
      <c r="B753" s="126"/>
      <c r="C753" s="126"/>
      <c r="D753" s="126"/>
      <c r="E753" s="126"/>
      <c r="F753" s="126"/>
      <c r="G753" s="126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67"/>
      <c r="S753" s="126"/>
      <c r="T753" s="126"/>
      <c r="U753" s="126"/>
      <c r="V753" s="126"/>
      <c r="W753" s="126"/>
      <c r="X753" s="126"/>
      <c r="Y753" s="126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</row>
    <row r="754">
      <c r="A754" s="126"/>
      <c r="B754" s="126"/>
      <c r="C754" s="126"/>
      <c r="D754" s="126"/>
      <c r="E754" s="126"/>
      <c r="F754" s="126"/>
      <c r="G754" s="126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67"/>
      <c r="S754" s="126"/>
      <c r="T754" s="126"/>
      <c r="U754" s="126"/>
      <c r="V754" s="126"/>
      <c r="W754" s="126"/>
      <c r="X754" s="126"/>
      <c r="Y754" s="126"/>
      <c r="Z754" s="126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</row>
    <row r="755">
      <c r="A755" s="126"/>
      <c r="B755" s="126"/>
      <c r="C755" s="126"/>
      <c r="D755" s="126"/>
      <c r="E755" s="126"/>
      <c r="F755" s="126"/>
      <c r="G755" s="126"/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67"/>
      <c r="S755" s="126"/>
      <c r="T755" s="126"/>
      <c r="U755" s="126"/>
      <c r="V755" s="126"/>
      <c r="W755" s="126"/>
      <c r="X755" s="126"/>
      <c r="Y755" s="126"/>
      <c r="Z755" s="126"/>
      <c r="AA755" s="126"/>
      <c r="AB755" s="126"/>
      <c r="AC755" s="126"/>
      <c r="AD755" s="126"/>
      <c r="AE755" s="126"/>
      <c r="AF755" s="126"/>
      <c r="AG755" s="126"/>
      <c r="AH755" s="126"/>
      <c r="AI755" s="126"/>
      <c r="AJ755" s="126"/>
      <c r="AK755" s="126"/>
      <c r="AL755" s="126"/>
      <c r="AM755" s="126"/>
      <c r="AN755" s="126"/>
      <c r="AO755" s="126"/>
      <c r="AP755" s="126"/>
      <c r="AQ755" s="126"/>
      <c r="AR755" s="126"/>
    </row>
    <row r="756">
      <c r="A756" s="126"/>
      <c r="B756" s="126"/>
      <c r="C756" s="126"/>
      <c r="D756" s="126"/>
      <c r="E756" s="126"/>
      <c r="F756" s="126"/>
      <c r="G756" s="126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67"/>
      <c r="S756" s="126"/>
      <c r="T756" s="126"/>
      <c r="U756" s="126"/>
      <c r="V756" s="126"/>
      <c r="W756" s="126"/>
      <c r="X756" s="126"/>
      <c r="Y756" s="126"/>
      <c r="Z756" s="126"/>
      <c r="AA756" s="126"/>
      <c r="AB756" s="126"/>
      <c r="AC756" s="126"/>
      <c r="AD756" s="126"/>
      <c r="AE756" s="126"/>
      <c r="AF756" s="126"/>
      <c r="AG756" s="126"/>
      <c r="AH756" s="126"/>
      <c r="AI756" s="126"/>
      <c r="AJ756" s="126"/>
      <c r="AK756" s="126"/>
      <c r="AL756" s="126"/>
      <c r="AM756" s="126"/>
      <c r="AN756" s="126"/>
      <c r="AO756" s="126"/>
      <c r="AP756" s="126"/>
      <c r="AQ756" s="126"/>
      <c r="AR756" s="126"/>
    </row>
    <row r="757">
      <c r="A757" s="126"/>
      <c r="B757" s="126"/>
      <c r="C757" s="126"/>
      <c r="D757" s="126"/>
      <c r="E757" s="126"/>
      <c r="F757" s="126"/>
      <c r="G757" s="126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67"/>
      <c r="S757" s="126"/>
      <c r="T757" s="126"/>
      <c r="U757" s="126"/>
      <c r="V757" s="126"/>
      <c r="W757" s="126"/>
      <c r="X757" s="126"/>
      <c r="Y757" s="126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</row>
    <row r="758">
      <c r="A758" s="126"/>
      <c r="B758" s="126"/>
      <c r="C758" s="126"/>
      <c r="D758" s="126"/>
      <c r="E758" s="126"/>
      <c r="F758" s="126"/>
      <c r="G758" s="126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67"/>
      <c r="S758" s="126"/>
      <c r="T758" s="126"/>
      <c r="U758" s="126"/>
      <c r="V758" s="126"/>
      <c r="W758" s="126"/>
      <c r="X758" s="126"/>
      <c r="Y758" s="126"/>
      <c r="Z758" s="126"/>
      <c r="AA758" s="126"/>
      <c r="AB758" s="126"/>
      <c r="AC758" s="126"/>
      <c r="AD758" s="126"/>
      <c r="AE758" s="126"/>
      <c r="AF758" s="126"/>
      <c r="AG758" s="126"/>
      <c r="AH758" s="126"/>
      <c r="AI758" s="126"/>
      <c r="AJ758" s="126"/>
      <c r="AK758" s="126"/>
      <c r="AL758" s="126"/>
      <c r="AM758" s="126"/>
      <c r="AN758" s="126"/>
      <c r="AO758" s="126"/>
      <c r="AP758" s="126"/>
      <c r="AQ758" s="126"/>
      <c r="AR758" s="126"/>
    </row>
    <row r="759">
      <c r="A759" s="126"/>
      <c r="B759" s="126"/>
      <c r="C759" s="126"/>
      <c r="D759" s="126"/>
      <c r="E759" s="126"/>
      <c r="F759" s="126"/>
      <c r="G759" s="126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67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</row>
    <row r="760">
      <c r="A760" s="126"/>
      <c r="B760" s="126"/>
      <c r="C760" s="126"/>
      <c r="D760" s="126"/>
      <c r="E760" s="126"/>
      <c r="F760" s="126"/>
      <c r="G760" s="126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67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</row>
    <row r="761">
      <c r="A761" s="126"/>
      <c r="B761" s="126"/>
      <c r="C761" s="126"/>
      <c r="D761" s="126"/>
      <c r="E761" s="126"/>
      <c r="F761" s="126"/>
      <c r="G761" s="126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67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</row>
    <row r="762">
      <c r="A762" s="126"/>
      <c r="B762" s="126"/>
      <c r="C762" s="126"/>
      <c r="D762" s="126"/>
      <c r="E762" s="126"/>
      <c r="F762" s="126"/>
      <c r="G762" s="126"/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67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</row>
    <row r="763">
      <c r="A763" s="126"/>
      <c r="B763" s="126"/>
      <c r="C763" s="126"/>
      <c r="D763" s="126"/>
      <c r="E763" s="126"/>
      <c r="F763" s="126"/>
      <c r="G763" s="126"/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67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</row>
    <row r="764">
      <c r="A764" s="126"/>
      <c r="B764" s="126"/>
      <c r="C764" s="126"/>
      <c r="D764" s="126"/>
      <c r="E764" s="126"/>
      <c r="F764" s="126"/>
      <c r="G764" s="126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67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</row>
    <row r="765">
      <c r="A765" s="126"/>
      <c r="B765" s="126"/>
      <c r="C765" s="126"/>
      <c r="D765" s="126"/>
      <c r="E765" s="126"/>
      <c r="F765" s="126"/>
      <c r="G765" s="126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67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6"/>
      <c r="AD765" s="126"/>
      <c r="AE765" s="126"/>
      <c r="AF765" s="126"/>
      <c r="AG765" s="126"/>
      <c r="AH765" s="126"/>
      <c r="AI765" s="126"/>
      <c r="AJ765" s="126"/>
      <c r="AK765" s="126"/>
      <c r="AL765" s="126"/>
      <c r="AM765" s="126"/>
      <c r="AN765" s="126"/>
      <c r="AO765" s="126"/>
      <c r="AP765" s="126"/>
      <c r="AQ765" s="126"/>
      <c r="AR765" s="126"/>
    </row>
    <row r="766">
      <c r="A766" s="126"/>
      <c r="B766" s="126"/>
      <c r="C766" s="126"/>
      <c r="D766" s="126"/>
      <c r="E766" s="126"/>
      <c r="F766" s="126"/>
      <c r="G766" s="126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67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</row>
    <row r="767">
      <c r="A767" s="126"/>
      <c r="B767" s="126"/>
      <c r="C767" s="126"/>
      <c r="D767" s="126"/>
      <c r="E767" s="126"/>
      <c r="F767" s="126"/>
      <c r="G767" s="126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67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6"/>
      <c r="AD767" s="126"/>
      <c r="AE767" s="126"/>
      <c r="AF767" s="126"/>
      <c r="AG767" s="126"/>
      <c r="AH767" s="126"/>
      <c r="AI767" s="126"/>
      <c r="AJ767" s="126"/>
      <c r="AK767" s="126"/>
      <c r="AL767" s="126"/>
      <c r="AM767" s="126"/>
      <c r="AN767" s="126"/>
      <c r="AO767" s="126"/>
      <c r="AP767" s="126"/>
      <c r="AQ767" s="126"/>
      <c r="AR767" s="126"/>
    </row>
    <row r="768">
      <c r="A768" s="126"/>
      <c r="B768" s="126"/>
      <c r="C768" s="126"/>
      <c r="D768" s="126"/>
      <c r="E768" s="126"/>
      <c r="F768" s="126"/>
      <c r="G768" s="126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67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</row>
  </sheetData>
  <autoFilter ref="$A$11:$W$94"/>
  <mergeCells count="8">
    <mergeCell ref="A1:O1"/>
    <mergeCell ref="A2:O2"/>
    <mergeCell ref="A3:O3"/>
    <mergeCell ref="A4:O4"/>
    <mergeCell ref="A6:O6"/>
    <mergeCell ref="A9:O9"/>
    <mergeCell ref="A10:O10"/>
    <mergeCell ref="C96:O96"/>
  </mergeCells>
  <conditionalFormatting sqref="L12:N95 L97:N717">
    <cfRule type="containsBlanks" dxfId="17" priority="1">
      <formula>LEN(TRIM(L12))=0</formula>
    </cfRule>
  </conditionalFormatting>
  <conditionalFormatting sqref="L5 L7:L8 L11:L95 L97:L768">
    <cfRule type="containsText" dxfId="2" priority="2" operator="containsText" text="X">
      <formula>NOT(ISERROR(SEARCH(("X"),(L5))))</formula>
    </cfRule>
  </conditionalFormatting>
  <conditionalFormatting sqref="M5 M7:M8 M11:M95 M97:M768">
    <cfRule type="containsText" dxfId="3" priority="3" operator="containsText" text="X">
      <formula>NOT(ISERROR(SEARCH(("X"),(M5))))</formula>
    </cfRule>
  </conditionalFormatting>
  <conditionalFormatting sqref="A12:K768">
    <cfRule type="expression" dxfId="2" priority="4">
      <formula>$K12="Ambetter - Superior"</formula>
    </cfRule>
  </conditionalFormatting>
  <conditionalFormatting sqref="O5 O7:O8 O11:O95 O97:O717">
    <cfRule type="containsText" dxfId="2" priority="5" operator="containsText" text="FULL UA">
      <formula>NOT(ISERROR(SEARCH(("FULL UA"),(O5))))</formula>
    </cfRule>
  </conditionalFormatting>
  <conditionalFormatting sqref="O5 O7:O8 O11:O95 O97:O768">
    <cfRule type="containsText" dxfId="18" priority="6" operator="containsText" text="GABA">
      <formula>NOT(ISERROR(SEARCH(("GABA"),(O5))))</formula>
    </cfRule>
  </conditionalFormatting>
  <conditionalFormatting sqref="O5 O7:O8 O11:O95 O97:O768">
    <cfRule type="containsText" dxfId="18" priority="7" operator="containsText" text="SSRI">
      <formula>NOT(ISERROR(SEARCH(("SSRI"),(O5))))</formula>
    </cfRule>
  </conditionalFormatting>
  <conditionalFormatting sqref="O5 O7:O8 O11:O95 O97:O768">
    <cfRule type="containsText" dxfId="18" priority="8" operator="containsText" text="PREGAB">
      <formula>NOT(ISERROR(SEARCH(("PREGAB"),(O5))))</formula>
    </cfRule>
  </conditionalFormatting>
  <conditionalFormatting sqref="O5 O7:O8 O11:O95 O97:O768">
    <cfRule type="containsText" dxfId="18" priority="9" operator="containsText" text="TCA">
      <formula>NOT(ISERROR(SEARCH(("TCA"),(O5))))</formula>
    </cfRule>
  </conditionalFormatting>
  <conditionalFormatting sqref="P1:P768">
    <cfRule type="containsText" dxfId="8" priority="10" operator="containsText" text="pregab">
      <formula>NOT(ISERROR(SEARCH(("pregab"),(P1))))</formula>
    </cfRule>
  </conditionalFormatting>
  <conditionalFormatting sqref="P1:P768">
    <cfRule type="containsText" dxfId="8" priority="11" operator="containsText" text="gab">
      <formula>NOT(ISERROR(SEARCH(("gab"),(P1))))</formula>
    </cfRule>
  </conditionalFormatting>
  <conditionalFormatting sqref="P1:P768">
    <cfRule type="containsText" dxfId="8" priority="12" operator="containsText" text="dulox">
      <formula>NOT(ISERROR(SEARCH(("dulox"),(P1))))</formula>
    </cfRule>
  </conditionalFormatting>
  <conditionalFormatting sqref="P1:P768">
    <cfRule type="containsText" dxfId="8" priority="13" operator="containsText" text="cymbalta">
      <formula>NOT(ISERROR(SEARCH(("cymbalta"),(P1))))</formula>
    </cfRule>
  </conditionalFormatting>
  <conditionalFormatting sqref="P1:P768">
    <cfRule type="containsText" dxfId="8" priority="14" operator="containsText" text="lyrica">
      <formula>NOT(ISERROR(SEARCH(("lyrica"),(P1))))</formula>
    </cfRule>
  </conditionalFormatting>
  <conditionalFormatting sqref="P1:P768">
    <cfRule type="containsText" dxfId="8" priority="15" operator="containsText" text="amitrip">
      <formula>NOT(ISERROR(SEARCH(("amitrip"),(P1))))</formula>
    </cfRule>
  </conditionalFormatting>
  <conditionalFormatting sqref="P1:P768">
    <cfRule type="containsText" dxfId="8" priority="16" operator="containsText" text="nortrip">
      <formula>NOT(ISERROR(SEARCH(("nortrip"),(P1))))</formula>
    </cfRule>
  </conditionalFormatting>
  <conditionalFormatting sqref="Q1:Q768">
    <cfRule type="containsText" dxfId="19" priority="17" operator="containsText" text="FALSE">
      <formula>NOT(ISERROR(SEARCH(("FALSE"),(Q1))))</formula>
    </cfRule>
  </conditionalFormatting>
  <conditionalFormatting sqref="Q1:Q768">
    <cfRule type="containsText" dxfId="20" priority="18" operator="containsText" text="TRUE">
      <formula>NOT(ISERROR(SEARCH(("TRUE"),(Q1))))</formula>
    </cfRule>
  </conditionalFormatting>
  <dataValidations>
    <dataValidation type="list" allowBlank="1" sqref="O12:O31 O33:O47 O49:O60 O62:O78 O81:O82 O84:O86 O90:O94">
      <formula1>Data!$B$50:$B$65</formula1>
    </dataValidation>
  </dataValidations>
  <printOptions horizontalCentered="1"/>
  <pageMargins bottom="0.5" footer="0.0" header="0.0" left="0.75" right="0.75" top="0.5"/>
  <pageSetup fitToHeight="0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7.29"/>
    <col customWidth="1" min="5" max="5" width="44.0"/>
    <col customWidth="1" min="6" max="7" width="34.43"/>
  </cols>
  <sheetData>
    <row r="1">
      <c r="A1" s="213" t="s">
        <v>0</v>
      </c>
      <c r="B1" s="213" t="s">
        <v>1</v>
      </c>
      <c r="C1" s="213" t="s">
        <v>6244</v>
      </c>
      <c r="D1" s="213" t="s">
        <v>7173</v>
      </c>
      <c r="E1" s="213" t="s">
        <v>7155</v>
      </c>
      <c r="F1" s="213" t="s">
        <v>7174</v>
      </c>
      <c r="G1" s="213" t="s">
        <v>7175</v>
      </c>
    </row>
    <row r="2">
      <c r="A2" s="214">
        <v>13973.0</v>
      </c>
      <c r="B2" s="214" t="s">
        <v>2616</v>
      </c>
      <c r="C2" s="213">
        <v>204964.0</v>
      </c>
      <c r="D2" s="215" t="s">
        <v>7176</v>
      </c>
      <c r="E2" s="215" t="s">
        <v>6857</v>
      </c>
      <c r="F2" s="215"/>
      <c r="G2" s="213" t="b">
        <v>1</v>
      </c>
    </row>
    <row r="3">
      <c r="A3" s="214">
        <v>17344.0</v>
      </c>
      <c r="B3" s="214" t="s">
        <v>5363</v>
      </c>
      <c r="C3" s="213">
        <v>204965.0</v>
      </c>
      <c r="D3" s="215" t="s">
        <v>7177</v>
      </c>
      <c r="E3" s="215" t="s">
        <v>6486</v>
      </c>
      <c r="F3" s="213" t="s">
        <v>7145</v>
      </c>
      <c r="G3" s="213" t="b">
        <v>1</v>
      </c>
    </row>
    <row r="4">
      <c r="A4" s="214">
        <v>17300.0</v>
      </c>
      <c r="B4" s="214" t="s">
        <v>5333</v>
      </c>
      <c r="C4" s="213">
        <v>204966.0</v>
      </c>
      <c r="D4" s="215" t="s">
        <v>7177</v>
      </c>
      <c r="E4" s="215" t="s">
        <v>6613</v>
      </c>
      <c r="F4" s="213" t="s">
        <v>7145</v>
      </c>
      <c r="G4" s="213" t="b">
        <v>1</v>
      </c>
    </row>
    <row r="5">
      <c r="A5" s="214">
        <v>14626.0</v>
      </c>
      <c r="B5" s="214" t="s">
        <v>3128</v>
      </c>
      <c r="C5" s="213">
        <v>204969.0</v>
      </c>
      <c r="D5" s="215" t="s">
        <v>7176</v>
      </c>
      <c r="E5" s="215" t="s">
        <v>6461</v>
      </c>
      <c r="F5" s="215"/>
      <c r="G5" s="213" t="b">
        <v>1</v>
      </c>
    </row>
    <row r="6">
      <c r="A6" s="214">
        <v>10465.0</v>
      </c>
      <c r="B6" s="214" t="s">
        <v>523</v>
      </c>
      <c r="C6" s="213">
        <v>204970.0</v>
      </c>
      <c r="D6" s="215" t="s">
        <v>7176</v>
      </c>
      <c r="E6" s="215" t="s">
        <v>6613</v>
      </c>
      <c r="F6" s="213" t="s">
        <v>7160</v>
      </c>
      <c r="G6" s="213" t="b">
        <v>1</v>
      </c>
    </row>
    <row r="7">
      <c r="A7" s="214">
        <v>13908.0</v>
      </c>
      <c r="B7" s="214" t="s">
        <v>2565</v>
      </c>
      <c r="C7" s="213">
        <v>204972.0</v>
      </c>
      <c r="D7" s="215" t="s">
        <v>7176</v>
      </c>
      <c r="E7" s="215" t="s">
        <v>6722</v>
      </c>
      <c r="F7" s="213" t="s">
        <v>7160</v>
      </c>
      <c r="G7" s="213" t="b">
        <v>1</v>
      </c>
    </row>
    <row r="8">
      <c r="A8" s="214">
        <v>15767.0</v>
      </c>
      <c r="B8" s="214" t="s">
        <v>4096</v>
      </c>
      <c r="C8" s="213">
        <v>204974.0</v>
      </c>
      <c r="D8" s="215" t="s">
        <v>7176</v>
      </c>
      <c r="E8" s="215" t="s">
        <v>6512</v>
      </c>
      <c r="F8" s="215"/>
      <c r="G8" s="213" t="b">
        <v>1</v>
      </c>
    </row>
    <row r="9">
      <c r="A9" s="214">
        <v>15619.0</v>
      </c>
      <c r="B9" s="214" t="s">
        <v>3960</v>
      </c>
      <c r="C9" s="213">
        <v>204975.0</v>
      </c>
      <c r="D9" s="215" t="s">
        <v>7176</v>
      </c>
      <c r="E9" s="215" t="s">
        <v>7005</v>
      </c>
      <c r="F9" s="213" t="s">
        <v>7163</v>
      </c>
      <c r="G9" s="213" t="b">
        <v>1</v>
      </c>
    </row>
    <row r="10">
      <c r="A10" s="214">
        <v>11050.0</v>
      </c>
      <c r="B10" s="214" t="s">
        <v>751</v>
      </c>
      <c r="C10" s="213">
        <v>204980.0</v>
      </c>
      <c r="D10" s="215" t="s">
        <v>7176</v>
      </c>
      <c r="E10" s="215" t="s">
        <v>6512</v>
      </c>
      <c r="F10" s="215"/>
      <c r="G10" s="213" t="b">
        <v>1</v>
      </c>
    </row>
    <row r="11">
      <c r="A11" s="214">
        <v>16954.0</v>
      </c>
      <c r="B11" s="214" t="s">
        <v>5055</v>
      </c>
      <c r="C11" s="213">
        <v>204986.0</v>
      </c>
      <c r="D11" s="215" t="s">
        <v>7177</v>
      </c>
      <c r="E11" s="215" t="s">
        <v>6512</v>
      </c>
      <c r="F11" s="213" t="s">
        <v>7145</v>
      </c>
      <c r="G11" s="213" t="b">
        <v>1</v>
      </c>
    </row>
    <row r="12">
      <c r="A12" s="214">
        <v>17310.0</v>
      </c>
      <c r="B12" s="214" t="s">
        <v>5341</v>
      </c>
      <c r="C12" s="213">
        <v>204988.0</v>
      </c>
      <c r="D12" s="215" t="s">
        <v>7177</v>
      </c>
      <c r="E12" s="215" t="s">
        <v>6646</v>
      </c>
      <c r="F12" s="213" t="s">
        <v>7145</v>
      </c>
      <c r="G12" s="213" t="b">
        <v>1</v>
      </c>
    </row>
    <row r="13">
      <c r="A13" s="214">
        <v>13405.0</v>
      </c>
      <c r="B13" s="214" t="s">
        <v>2171</v>
      </c>
      <c r="C13" s="213">
        <v>204990.0</v>
      </c>
      <c r="D13" s="215" t="s">
        <v>7176</v>
      </c>
      <c r="E13" s="215" t="s">
        <v>6752</v>
      </c>
      <c r="F13" s="213" t="s">
        <v>7167</v>
      </c>
      <c r="G13" s="213" t="b">
        <v>1</v>
      </c>
    </row>
    <row r="14">
      <c r="A14" s="214">
        <v>17339.0</v>
      </c>
      <c r="B14" s="214" t="s">
        <v>5360</v>
      </c>
      <c r="C14" s="213">
        <v>204992.0</v>
      </c>
      <c r="D14" s="215" t="s">
        <v>7177</v>
      </c>
      <c r="E14" s="215" t="s">
        <v>6572</v>
      </c>
      <c r="F14" s="213" t="s">
        <v>7145</v>
      </c>
      <c r="G14" s="213" t="b">
        <v>1</v>
      </c>
    </row>
    <row r="15">
      <c r="A15" s="214">
        <v>15878.0</v>
      </c>
      <c r="B15" s="214" t="s">
        <v>4197</v>
      </c>
      <c r="C15" s="213">
        <v>204994.0</v>
      </c>
      <c r="D15" s="215" t="s">
        <v>7176</v>
      </c>
      <c r="E15" s="215" t="s">
        <v>6594</v>
      </c>
      <c r="F15" s="213" t="s">
        <v>7159</v>
      </c>
      <c r="G15" s="213" t="b">
        <v>1</v>
      </c>
    </row>
  </sheetData>
  <conditionalFormatting sqref="A1:G15">
    <cfRule type="expression" dxfId="16" priority="1">
      <formula>$G1=TRUE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7.86"/>
    <col customWidth="1" min="2" max="2" width="28.14"/>
    <col customWidth="1" min="3" max="3" width="7.71"/>
    <col customWidth="1" min="4" max="4" width="7.86"/>
    <col customWidth="1" min="5" max="5" width="14.29"/>
    <col customWidth="1" min="6" max="6" width="66.57"/>
    <col customWidth="1" min="7" max="7" width="14.57"/>
    <col customWidth="1" min="8" max="8" width="14.71"/>
    <col customWidth="1" min="9" max="9" width="6.0"/>
    <col customWidth="1" min="10" max="10" width="14.71"/>
  </cols>
  <sheetData>
    <row r="1">
      <c r="A1" s="216" t="s">
        <v>0</v>
      </c>
      <c r="B1" s="216" t="s">
        <v>1</v>
      </c>
      <c r="C1" s="216" t="s">
        <v>7178</v>
      </c>
      <c r="D1" s="216" t="s">
        <v>7150</v>
      </c>
      <c r="E1" s="216" t="s">
        <v>7179</v>
      </c>
      <c r="F1" s="216" t="s">
        <v>7155</v>
      </c>
      <c r="G1" s="216" t="s">
        <v>7180</v>
      </c>
      <c r="H1" s="216" t="s">
        <v>7181</v>
      </c>
      <c r="I1" s="216" t="s">
        <v>7182</v>
      </c>
      <c r="J1" s="217" t="s">
        <v>7183</v>
      </c>
    </row>
    <row r="2">
      <c r="A2" s="109">
        <v>13428.0</v>
      </c>
      <c r="B2" s="109" t="s">
        <v>523</v>
      </c>
      <c r="C2" s="109">
        <v>204970.0</v>
      </c>
      <c r="D2" s="218">
        <v>44496.0</v>
      </c>
      <c r="E2" s="109" t="s">
        <v>7160</v>
      </c>
      <c r="F2" s="196" t="s">
        <v>6512</v>
      </c>
      <c r="G2" s="154" t="s">
        <v>7184</v>
      </c>
      <c r="H2" s="154" t="b">
        <v>1</v>
      </c>
      <c r="I2" s="219" t="s">
        <v>7185</v>
      </c>
      <c r="J2" s="7" t="s">
        <v>7186</v>
      </c>
    </row>
    <row r="3">
      <c r="A3" s="196">
        <v>13405.0</v>
      </c>
      <c r="B3" s="196" t="s">
        <v>2171</v>
      </c>
      <c r="C3" s="196">
        <v>204990.0</v>
      </c>
      <c r="D3" s="218">
        <v>44497.0</v>
      </c>
      <c r="E3" s="218" t="s">
        <v>7167</v>
      </c>
      <c r="F3" s="196" t="s">
        <v>6752</v>
      </c>
      <c r="G3" s="154" t="s">
        <v>7187</v>
      </c>
      <c r="H3" s="154" t="b">
        <v>1</v>
      </c>
      <c r="I3" s="219" t="s">
        <v>7188</v>
      </c>
      <c r="J3" s="7" t="s">
        <v>7186</v>
      </c>
    </row>
    <row r="4">
      <c r="A4" s="196">
        <v>14356.0</v>
      </c>
      <c r="B4" s="196" t="s">
        <v>2913</v>
      </c>
      <c r="C4" s="196">
        <v>204991.0</v>
      </c>
      <c r="D4" s="218">
        <v>44497.0</v>
      </c>
      <c r="E4" s="218" t="s">
        <v>7159</v>
      </c>
      <c r="F4" s="196" t="s">
        <v>6594</v>
      </c>
      <c r="G4" s="154" t="s">
        <v>7187</v>
      </c>
      <c r="H4" s="154" t="b">
        <v>1</v>
      </c>
      <c r="I4" s="219" t="s">
        <v>7189</v>
      </c>
      <c r="J4" s="7" t="s">
        <v>7186</v>
      </c>
    </row>
    <row r="5">
      <c r="A5" s="109">
        <v>17300.0</v>
      </c>
      <c r="B5" s="109" t="s">
        <v>2949</v>
      </c>
      <c r="C5" s="109">
        <v>205015.0</v>
      </c>
      <c r="D5" s="218">
        <v>44497.0</v>
      </c>
      <c r="E5" s="220" t="s">
        <v>7167</v>
      </c>
      <c r="F5" s="196" t="s">
        <v>6613</v>
      </c>
      <c r="G5" s="154" t="s">
        <v>7184</v>
      </c>
      <c r="H5" s="154" t="b">
        <v>1</v>
      </c>
      <c r="I5" s="219" t="s">
        <v>7190</v>
      </c>
      <c r="J5" s="7" t="s">
        <v>7186</v>
      </c>
    </row>
    <row r="6">
      <c r="A6" s="109">
        <v>14212.0</v>
      </c>
      <c r="B6" s="109" t="s">
        <v>2792</v>
      </c>
      <c r="C6" s="109">
        <v>205023.0</v>
      </c>
      <c r="D6" s="218">
        <v>44501.0</v>
      </c>
      <c r="E6" s="221"/>
      <c r="F6" s="196" t="s">
        <v>6531</v>
      </c>
      <c r="G6" s="154" t="s">
        <v>7184</v>
      </c>
      <c r="H6" s="154" t="b">
        <v>1</v>
      </c>
      <c r="I6" s="219" t="s">
        <v>7191</v>
      </c>
      <c r="J6" s="7" t="s">
        <v>7186</v>
      </c>
    </row>
    <row r="7">
      <c r="A7" s="109">
        <v>16958.0</v>
      </c>
      <c r="B7" s="109" t="s">
        <v>5059</v>
      </c>
      <c r="C7" s="109">
        <v>205028.0</v>
      </c>
      <c r="D7" s="218">
        <v>44501.0</v>
      </c>
      <c r="E7" s="109" t="s">
        <v>7145</v>
      </c>
      <c r="F7" s="196" t="s">
        <v>6674</v>
      </c>
      <c r="G7" s="154" t="s">
        <v>7184</v>
      </c>
      <c r="H7" s="154" t="b">
        <v>1</v>
      </c>
      <c r="I7" s="219" t="s">
        <v>7192</v>
      </c>
      <c r="J7" s="7" t="s">
        <v>7186</v>
      </c>
    </row>
    <row r="8">
      <c r="A8" s="109">
        <v>17375.0</v>
      </c>
      <c r="B8" s="109" t="s">
        <v>5389</v>
      </c>
      <c r="C8" s="109">
        <v>205034.0</v>
      </c>
      <c r="D8" s="218">
        <v>44501.0</v>
      </c>
      <c r="E8" s="109" t="s">
        <v>7145</v>
      </c>
      <c r="F8" s="196" t="s">
        <v>6613</v>
      </c>
      <c r="G8" s="154" t="s">
        <v>7184</v>
      </c>
      <c r="H8" s="154" t="b">
        <v>1</v>
      </c>
      <c r="I8" s="219" t="s">
        <v>7193</v>
      </c>
      <c r="J8" s="7" t="s">
        <v>7186</v>
      </c>
    </row>
    <row r="9">
      <c r="A9" s="109">
        <v>11784.0</v>
      </c>
      <c r="B9" s="109" t="s">
        <v>1078</v>
      </c>
      <c r="C9" s="109">
        <v>205039.0</v>
      </c>
      <c r="D9" s="218">
        <v>44501.0</v>
      </c>
      <c r="E9" s="221"/>
      <c r="F9" s="196" t="s">
        <v>6646</v>
      </c>
      <c r="G9" s="154" t="s">
        <v>7184</v>
      </c>
      <c r="H9" s="154" t="b">
        <v>1</v>
      </c>
      <c r="I9" s="219" t="s">
        <v>7194</v>
      </c>
      <c r="J9" s="7" t="s">
        <v>7186</v>
      </c>
    </row>
    <row r="10">
      <c r="A10" s="109">
        <v>14631.0</v>
      </c>
      <c r="B10" s="109" t="s">
        <v>3133</v>
      </c>
      <c r="C10" s="109">
        <v>205043.0</v>
      </c>
      <c r="D10" s="218">
        <v>44501.0</v>
      </c>
      <c r="E10" s="109" t="s">
        <v>7159</v>
      </c>
      <c r="F10" s="196" t="s">
        <v>6483</v>
      </c>
      <c r="G10" s="154" t="s">
        <v>7184</v>
      </c>
      <c r="H10" s="154" t="b">
        <v>1</v>
      </c>
      <c r="I10" s="219" t="s">
        <v>7195</v>
      </c>
      <c r="J10" s="7" t="s">
        <v>7186</v>
      </c>
    </row>
    <row r="11">
      <c r="A11" s="196">
        <v>17012.0</v>
      </c>
      <c r="B11" s="196" t="s">
        <v>5099</v>
      </c>
      <c r="C11" s="196">
        <v>205069.0</v>
      </c>
      <c r="D11" s="218">
        <v>44502.0</v>
      </c>
      <c r="E11" s="218" t="s">
        <v>7145</v>
      </c>
      <c r="F11" s="196" t="s">
        <v>7060</v>
      </c>
      <c r="G11" s="154" t="s">
        <v>7184</v>
      </c>
      <c r="H11" s="154" t="b">
        <v>1</v>
      </c>
      <c r="I11" s="219" t="s">
        <v>7196</v>
      </c>
      <c r="J11" s="7" t="s">
        <v>7186</v>
      </c>
    </row>
    <row r="12">
      <c r="A12" s="196">
        <v>17413.0</v>
      </c>
      <c r="B12" s="23" t="s">
        <v>5416</v>
      </c>
      <c r="C12" s="195">
        <v>205080.0</v>
      </c>
      <c r="D12" s="218">
        <v>44502.0</v>
      </c>
      <c r="E12" s="218" t="s">
        <v>7145</v>
      </c>
      <c r="F12" s="196" t="s">
        <v>6663</v>
      </c>
      <c r="G12" s="154" t="s">
        <v>7184</v>
      </c>
      <c r="H12" s="154" t="b">
        <v>1</v>
      </c>
      <c r="I12" s="219" t="s">
        <v>7197</v>
      </c>
      <c r="J12" s="7" t="s">
        <v>7186</v>
      </c>
    </row>
    <row r="13">
      <c r="A13" s="196">
        <v>16999.0</v>
      </c>
      <c r="B13" s="196" t="s">
        <v>5089</v>
      </c>
      <c r="C13" s="195">
        <v>205084.0</v>
      </c>
      <c r="D13" s="218">
        <v>44502.0</v>
      </c>
      <c r="E13" s="109" t="s">
        <v>7145</v>
      </c>
      <c r="F13" s="196" t="s">
        <v>6936</v>
      </c>
      <c r="G13" s="154" t="s">
        <v>7198</v>
      </c>
      <c r="H13" s="154" t="b">
        <v>1</v>
      </c>
      <c r="I13" s="219" t="s">
        <v>7199</v>
      </c>
      <c r="J13" s="7" t="s">
        <v>7186</v>
      </c>
    </row>
    <row r="14">
      <c r="A14" s="196">
        <v>17028.0</v>
      </c>
      <c r="B14" s="196" t="s">
        <v>5112</v>
      </c>
      <c r="C14" s="195">
        <v>205085.0</v>
      </c>
      <c r="D14" s="218">
        <v>44502.0</v>
      </c>
      <c r="E14" s="109" t="s">
        <v>7145</v>
      </c>
      <c r="F14" s="196" t="s">
        <v>6461</v>
      </c>
      <c r="G14" s="154" t="s">
        <v>7198</v>
      </c>
      <c r="H14" s="154" t="b">
        <v>1</v>
      </c>
      <c r="I14" s="219" t="s">
        <v>7200</v>
      </c>
      <c r="J14" s="7" t="s">
        <v>7186</v>
      </c>
    </row>
    <row r="15">
      <c r="A15" s="196">
        <v>11471.0</v>
      </c>
      <c r="B15" s="196" t="s">
        <v>933</v>
      </c>
      <c r="C15" s="195">
        <v>205088.0</v>
      </c>
      <c r="D15" s="218">
        <v>44502.0</v>
      </c>
      <c r="E15" s="220" t="s">
        <v>7159</v>
      </c>
      <c r="F15" s="196" t="s">
        <v>6491</v>
      </c>
      <c r="G15" s="154" t="s">
        <v>7198</v>
      </c>
      <c r="H15" s="154" t="b">
        <v>1</v>
      </c>
      <c r="I15" s="219" t="s">
        <v>7201</v>
      </c>
      <c r="J15" s="7" t="s">
        <v>7186</v>
      </c>
    </row>
    <row r="16">
      <c r="A16" s="222">
        <v>15859.0</v>
      </c>
      <c r="B16" s="222" t="s">
        <v>4179</v>
      </c>
      <c r="C16" s="223">
        <v>205098.0</v>
      </c>
      <c r="D16" s="224">
        <v>44503.0</v>
      </c>
      <c r="E16" s="225" t="s">
        <v>7159</v>
      </c>
      <c r="F16" s="222" t="s">
        <v>6500</v>
      </c>
      <c r="G16" s="226" t="s">
        <v>7198</v>
      </c>
      <c r="H16" s="226" t="b">
        <v>0</v>
      </c>
      <c r="I16" s="227" t="s">
        <v>7202</v>
      </c>
      <c r="J16" s="228" t="s">
        <v>7186</v>
      </c>
    </row>
    <row r="17">
      <c r="A17" s="196">
        <v>17384.0</v>
      </c>
      <c r="B17" s="196" t="s">
        <v>5395</v>
      </c>
      <c r="C17" s="195">
        <v>205125.0</v>
      </c>
      <c r="D17" s="218">
        <v>44504.0</v>
      </c>
      <c r="E17" s="220" t="s">
        <v>7145</v>
      </c>
      <c r="F17" s="196" t="s">
        <v>7125</v>
      </c>
      <c r="G17" s="154" t="s">
        <v>7198</v>
      </c>
      <c r="H17" s="154" t="b">
        <v>1</v>
      </c>
      <c r="I17" s="219" t="s">
        <v>7203</v>
      </c>
      <c r="J17" s="7" t="s">
        <v>7186</v>
      </c>
    </row>
    <row r="18">
      <c r="A18" s="196">
        <v>15574.0</v>
      </c>
      <c r="B18" s="196" t="s">
        <v>3920</v>
      </c>
      <c r="C18" s="196">
        <v>205126.0</v>
      </c>
      <c r="D18" s="218">
        <v>44504.0</v>
      </c>
      <c r="E18" s="218" t="s">
        <v>7145</v>
      </c>
      <c r="F18" s="196" t="s">
        <v>6463</v>
      </c>
      <c r="G18" s="154" t="s">
        <v>7184</v>
      </c>
      <c r="H18" s="154" t="b">
        <v>1</v>
      </c>
      <c r="I18" s="219" t="s">
        <v>7204</v>
      </c>
      <c r="J18" s="7" t="s">
        <v>7186</v>
      </c>
    </row>
    <row r="19">
      <c r="A19" s="196">
        <v>16598.0</v>
      </c>
      <c r="B19" s="196" t="s">
        <v>4775</v>
      </c>
      <c r="C19" s="196">
        <v>205130.0</v>
      </c>
      <c r="D19" s="218">
        <v>44504.0</v>
      </c>
      <c r="E19" s="220" t="s">
        <v>7163</v>
      </c>
      <c r="F19" s="196" t="s">
        <v>6856</v>
      </c>
      <c r="G19" s="154" t="s">
        <v>7184</v>
      </c>
      <c r="H19" s="154" t="b">
        <v>1</v>
      </c>
      <c r="I19" s="219" t="s">
        <v>7205</v>
      </c>
      <c r="J19" s="7" t="s">
        <v>7186</v>
      </c>
    </row>
    <row r="20">
      <c r="A20" s="196">
        <v>14160.0</v>
      </c>
      <c r="B20" s="196" t="s">
        <v>2755</v>
      </c>
      <c r="C20" s="23">
        <v>205140.0</v>
      </c>
      <c r="D20" s="218">
        <v>44504.0</v>
      </c>
      <c r="E20" s="229"/>
      <c r="F20" s="196" t="s">
        <v>6512</v>
      </c>
      <c r="G20" s="154" t="s">
        <v>7198</v>
      </c>
      <c r="H20" s="154" t="b">
        <v>1</v>
      </c>
      <c r="I20" s="219" t="s">
        <v>7206</v>
      </c>
      <c r="J20" s="7" t="s">
        <v>7186</v>
      </c>
    </row>
    <row r="21">
      <c r="A21" s="196">
        <v>13850.0</v>
      </c>
      <c r="B21" s="196" t="s">
        <v>2521</v>
      </c>
      <c r="C21" s="196">
        <v>205147.0</v>
      </c>
      <c r="D21" s="218">
        <v>44504.0</v>
      </c>
      <c r="E21" s="220" t="s">
        <v>7164</v>
      </c>
      <c r="F21" s="196" t="s">
        <v>6522</v>
      </c>
      <c r="G21" s="154" t="s">
        <v>7184</v>
      </c>
      <c r="H21" s="154" t="b">
        <v>1</v>
      </c>
      <c r="I21" s="219" t="s">
        <v>7207</v>
      </c>
      <c r="J21" s="7" t="s">
        <v>7186</v>
      </c>
    </row>
    <row r="22">
      <c r="A22" s="196">
        <v>17423.0</v>
      </c>
      <c r="B22" s="196" t="s">
        <v>5425</v>
      </c>
      <c r="C22" s="196">
        <v>205148.0</v>
      </c>
      <c r="D22" s="218">
        <v>44504.0</v>
      </c>
      <c r="E22" s="109" t="s">
        <v>7145</v>
      </c>
      <c r="F22" s="196" t="s">
        <v>7129</v>
      </c>
      <c r="G22" s="154" t="s">
        <v>7184</v>
      </c>
      <c r="H22" s="154" t="b">
        <v>1</v>
      </c>
      <c r="I22" s="219" t="s">
        <v>7208</v>
      </c>
      <c r="J22" s="7" t="s">
        <v>7186</v>
      </c>
    </row>
    <row r="23">
      <c r="A23" s="196">
        <v>16254.0</v>
      </c>
      <c r="B23" s="196" t="s">
        <v>4518</v>
      </c>
      <c r="C23" s="196">
        <v>205156.0</v>
      </c>
      <c r="D23" s="218">
        <v>44505.0</v>
      </c>
      <c r="E23" s="221"/>
      <c r="F23" s="196" t="s">
        <v>6541</v>
      </c>
      <c r="G23" s="154" t="s">
        <v>7184</v>
      </c>
      <c r="H23" s="154" t="b">
        <v>1</v>
      </c>
      <c r="I23" s="219" t="s">
        <v>7209</v>
      </c>
      <c r="J23" s="7" t="s">
        <v>7186</v>
      </c>
    </row>
    <row r="24">
      <c r="A24" s="196">
        <v>12741.0</v>
      </c>
      <c r="B24" s="196" t="s">
        <v>1635</v>
      </c>
      <c r="C24" s="196">
        <v>205162.0</v>
      </c>
      <c r="D24" s="218">
        <v>44505.0</v>
      </c>
      <c r="E24" s="220" t="s">
        <v>7167</v>
      </c>
      <c r="F24" s="196" t="s">
        <v>6772</v>
      </c>
      <c r="G24" s="154" t="s">
        <v>7184</v>
      </c>
      <c r="H24" s="154" t="b">
        <v>0</v>
      </c>
      <c r="I24" s="219" t="s">
        <v>7210</v>
      </c>
      <c r="J24" s="7" t="s">
        <v>7186</v>
      </c>
    </row>
    <row r="25">
      <c r="A25" s="196">
        <v>17038.0</v>
      </c>
      <c r="B25" s="196" t="s">
        <v>5120</v>
      </c>
      <c r="C25" s="195">
        <v>205163.0</v>
      </c>
      <c r="D25" s="218">
        <v>44505.0</v>
      </c>
      <c r="E25" s="229" t="s">
        <v>7145</v>
      </c>
      <c r="F25" s="196" t="s">
        <v>6483</v>
      </c>
      <c r="G25" s="154" t="s">
        <v>7198</v>
      </c>
      <c r="H25" s="154" t="b">
        <v>0</v>
      </c>
      <c r="I25" s="219" t="s">
        <v>7211</v>
      </c>
      <c r="J25" s="7" t="s">
        <v>7186</v>
      </c>
    </row>
    <row r="26">
      <c r="A26" s="196">
        <v>17292.0</v>
      </c>
      <c r="B26" s="196" t="s">
        <v>5327</v>
      </c>
      <c r="C26" s="196">
        <v>205171.0</v>
      </c>
      <c r="D26" s="218">
        <v>44505.0</v>
      </c>
      <c r="E26" s="218" t="s">
        <v>7145</v>
      </c>
      <c r="F26" s="196" t="s">
        <v>6461</v>
      </c>
      <c r="G26" s="154" t="s">
        <v>7184</v>
      </c>
      <c r="H26" s="154" t="b">
        <v>0</v>
      </c>
      <c r="I26" s="219" t="s">
        <v>7212</v>
      </c>
      <c r="J26" s="7" t="s">
        <v>7186</v>
      </c>
    </row>
    <row r="27">
      <c r="A27" s="196">
        <v>9838.0</v>
      </c>
      <c r="B27" s="196" t="s">
        <v>277</v>
      </c>
      <c r="C27" s="195">
        <v>205203.0</v>
      </c>
      <c r="D27" s="218">
        <v>44508.0</v>
      </c>
      <c r="E27" s="229"/>
      <c r="F27" s="196" t="s">
        <v>6554</v>
      </c>
      <c r="G27" s="154" t="s">
        <v>7184</v>
      </c>
      <c r="H27" s="154" t="b">
        <v>0</v>
      </c>
      <c r="I27" s="219" t="s">
        <v>7213</v>
      </c>
      <c r="J27" s="7" t="s">
        <v>7186</v>
      </c>
    </row>
    <row r="28">
      <c r="A28" s="196">
        <v>14502.0</v>
      </c>
      <c r="B28" s="196" t="s">
        <v>3021</v>
      </c>
      <c r="C28" s="195">
        <v>205208.0</v>
      </c>
      <c r="D28" s="218">
        <v>44509.0</v>
      </c>
      <c r="E28" s="220" t="s">
        <v>7169</v>
      </c>
      <c r="F28" s="196" t="s">
        <v>6911</v>
      </c>
      <c r="G28" s="154" t="s">
        <v>7184</v>
      </c>
      <c r="H28" s="154" t="b">
        <v>0</v>
      </c>
      <c r="I28" s="219" t="s">
        <v>7214</v>
      </c>
      <c r="J28" s="7" t="s">
        <v>7186</v>
      </c>
    </row>
    <row r="29">
      <c r="A29" s="196">
        <v>16478.0</v>
      </c>
      <c r="B29" s="196" t="s">
        <v>4686</v>
      </c>
      <c r="C29" s="195">
        <v>205236.0</v>
      </c>
      <c r="D29" s="218">
        <v>44509.0</v>
      </c>
      <c r="E29" s="229"/>
      <c r="F29" s="196" t="s">
        <v>6463</v>
      </c>
      <c r="G29" s="154" t="s">
        <v>7184</v>
      </c>
      <c r="H29" s="154" t="b">
        <v>1</v>
      </c>
      <c r="I29" s="219" t="s">
        <v>7215</v>
      </c>
      <c r="J29" s="7" t="s">
        <v>7186</v>
      </c>
    </row>
    <row r="30">
      <c r="A30" s="196">
        <v>14826.0</v>
      </c>
      <c r="B30" s="196" t="s">
        <v>3295</v>
      </c>
      <c r="C30" s="195">
        <v>205253.0</v>
      </c>
      <c r="D30" s="218">
        <v>44510.0</v>
      </c>
      <c r="E30" s="220" t="s">
        <v>7166</v>
      </c>
      <c r="F30" s="196" t="s">
        <v>6939</v>
      </c>
      <c r="G30" s="154" t="s">
        <v>7184</v>
      </c>
      <c r="H30" s="154" t="b">
        <v>0</v>
      </c>
      <c r="I30" s="230"/>
      <c r="J30" s="7" t="s">
        <v>7186</v>
      </c>
    </row>
    <row r="31">
      <c r="A31" s="196">
        <v>15798.0</v>
      </c>
      <c r="B31" s="196" t="s">
        <v>4123</v>
      </c>
      <c r="C31" s="195">
        <v>205266.0</v>
      </c>
      <c r="D31" s="218">
        <v>44510.0</v>
      </c>
      <c r="E31" s="220" t="s">
        <v>7167</v>
      </c>
      <c r="F31" s="196" t="s">
        <v>7030</v>
      </c>
      <c r="G31" s="154" t="s">
        <v>7184</v>
      </c>
      <c r="H31" s="154" t="b">
        <v>0</v>
      </c>
      <c r="I31" s="230"/>
      <c r="J31" s="7" t="s">
        <v>7186</v>
      </c>
    </row>
    <row r="32">
      <c r="A32" s="196">
        <v>12721.0</v>
      </c>
      <c r="B32" s="196" t="s">
        <v>1621</v>
      </c>
      <c r="C32" s="195">
        <v>205279.0</v>
      </c>
      <c r="D32" s="218">
        <v>44511.0</v>
      </c>
      <c r="E32" s="229" t="s">
        <v>6059</v>
      </c>
      <c r="F32" s="196" t="s">
        <v>6771</v>
      </c>
      <c r="G32" s="154" t="s">
        <v>7184</v>
      </c>
      <c r="H32" s="154" t="b">
        <v>1</v>
      </c>
      <c r="I32" s="219" t="s">
        <v>7216</v>
      </c>
      <c r="J32" s="7" t="s">
        <v>7186</v>
      </c>
    </row>
    <row r="33">
      <c r="A33" s="196">
        <v>15075.0</v>
      </c>
      <c r="B33" s="196" t="s">
        <v>3500</v>
      </c>
      <c r="C33" s="195">
        <v>205310.0</v>
      </c>
      <c r="D33" s="218">
        <v>44512.0</v>
      </c>
      <c r="E33" s="220" t="s">
        <v>7167</v>
      </c>
      <c r="F33" s="196" t="s">
        <v>6653</v>
      </c>
      <c r="G33" s="154" t="s">
        <v>7184</v>
      </c>
      <c r="H33" s="154" t="b">
        <v>0</v>
      </c>
      <c r="I33" s="230"/>
      <c r="J33" s="7" t="s">
        <v>7186</v>
      </c>
    </row>
    <row r="34">
      <c r="A34" s="196">
        <v>15906.0</v>
      </c>
      <c r="B34" s="196" t="s">
        <v>4224</v>
      </c>
      <c r="C34" s="195">
        <v>205314.0</v>
      </c>
      <c r="D34" s="218">
        <v>44512.0</v>
      </c>
      <c r="E34" s="220" t="s">
        <v>7169</v>
      </c>
      <c r="F34" s="196" t="s">
        <v>7039</v>
      </c>
      <c r="G34" s="154" t="s">
        <v>7184</v>
      </c>
      <c r="H34" s="154" t="b">
        <v>0</v>
      </c>
      <c r="I34" s="230"/>
      <c r="J34" s="7" t="s">
        <v>7186</v>
      </c>
    </row>
    <row r="35">
      <c r="A35" s="196">
        <v>13329.0</v>
      </c>
      <c r="B35" s="196" t="s">
        <v>2116</v>
      </c>
      <c r="C35" s="195">
        <v>205325.0</v>
      </c>
      <c r="D35" s="218">
        <v>44512.0</v>
      </c>
      <c r="E35" s="220" t="s">
        <v>7159</v>
      </c>
      <c r="F35" s="196" t="s">
        <v>6811</v>
      </c>
      <c r="G35" s="154" t="s">
        <v>7184</v>
      </c>
      <c r="H35" s="154" t="b">
        <v>0</v>
      </c>
      <c r="I35" s="230"/>
      <c r="J35" s="7" t="s">
        <v>7186</v>
      </c>
    </row>
    <row r="36">
      <c r="A36" s="196">
        <v>17461.0</v>
      </c>
      <c r="B36" s="196" t="s">
        <v>5455</v>
      </c>
      <c r="C36" s="195">
        <v>205340.0</v>
      </c>
      <c r="D36" s="218">
        <v>44515.0</v>
      </c>
      <c r="E36" s="229" t="s">
        <v>7145</v>
      </c>
      <c r="F36" s="196" t="s">
        <v>7131</v>
      </c>
      <c r="G36" s="154" t="s">
        <v>7184</v>
      </c>
      <c r="H36" s="154" t="b">
        <v>0</v>
      </c>
      <c r="I36" s="230"/>
      <c r="J36" s="7" t="s">
        <v>7186</v>
      </c>
    </row>
    <row r="37">
      <c r="A37" s="196">
        <v>15602.0</v>
      </c>
      <c r="B37" s="196" t="s">
        <v>3944</v>
      </c>
      <c r="C37" s="195">
        <v>205345.0</v>
      </c>
      <c r="D37" s="218">
        <v>44515.0</v>
      </c>
      <c r="E37" s="220" t="s">
        <v>7159</v>
      </c>
      <c r="F37" s="196" t="s">
        <v>6618</v>
      </c>
      <c r="G37" s="154" t="s">
        <v>7184</v>
      </c>
      <c r="H37" s="154" t="b">
        <v>0</v>
      </c>
      <c r="I37" s="230"/>
      <c r="J37" s="7" t="s">
        <v>7186</v>
      </c>
    </row>
    <row r="38">
      <c r="A38" s="196">
        <v>10196.0</v>
      </c>
      <c r="B38" s="196" t="s">
        <v>417</v>
      </c>
      <c r="C38" s="195">
        <v>205350.0</v>
      </c>
      <c r="D38" s="218">
        <v>44515.0</v>
      </c>
      <c r="E38" s="220" t="s">
        <v>7159</v>
      </c>
      <c r="F38" s="196" t="s">
        <v>6587</v>
      </c>
      <c r="G38" s="154" t="s">
        <v>7184</v>
      </c>
      <c r="H38" s="154" t="b">
        <v>0</v>
      </c>
      <c r="I38" s="230"/>
      <c r="J38" s="7" t="s">
        <v>7186</v>
      </c>
    </row>
    <row r="39">
      <c r="A39" s="196">
        <v>16284.0</v>
      </c>
      <c r="B39" s="196" t="s">
        <v>4535</v>
      </c>
      <c r="C39" s="195">
        <v>205364.0</v>
      </c>
      <c r="D39" s="218">
        <v>44515.0</v>
      </c>
      <c r="E39" s="229"/>
      <c r="F39" s="196" t="s">
        <v>6786</v>
      </c>
      <c r="G39" s="154" t="s">
        <v>7184</v>
      </c>
      <c r="H39" s="154" t="b">
        <v>0</v>
      </c>
      <c r="I39" s="230"/>
      <c r="J39" s="7" t="s">
        <v>7186</v>
      </c>
    </row>
    <row r="40">
      <c r="A40" s="196">
        <v>15879.0</v>
      </c>
      <c r="B40" s="196" t="s">
        <v>4198</v>
      </c>
      <c r="C40" s="195">
        <v>205365.0</v>
      </c>
      <c r="D40" s="218">
        <v>44516.0</v>
      </c>
      <c r="E40" s="229"/>
      <c r="F40" s="196" t="s">
        <v>7037</v>
      </c>
      <c r="G40" s="154" t="s">
        <v>7184</v>
      </c>
      <c r="H40" s="154" t="b">
        <v>0</v>
      </c>
      <c r="I40" s="230"/>
      <c r="J40" s="7" t="s">
        <v>7186</v>
      </c>
    </row>
    <row r="41">
      <c r="A41" s="196">
        <v>13053.0</v>
      </c>
      <c r="B41" s="196" t="s">
        <v>1898</v>
      </c>
      <c r="C41" s="195">
        <v>205409.0</v>
      </c>
      <c r="D41" s="218">
        <v>44516.0</v>
      </c>
      <c r="E41" s="220" t="s">
        <v>7167</v>
      </c>
      <c r="F41" s="196" t="s">
        <v>6795</v>
      </c>
      <c r="G41" s="154" t="s">
        <v>7184</v>
      </c>
      <c r="H41" s="154" t="b">
        <v>0</v>
      </c>
      <c r="I41" s="230"/>
      <c r="J41" s="7" t="s">
        <v>7186</v>
      </c>
    </row>
    <row r="42">
      <c r="A42" s="196">
        <v>13716.0</v>
      </c>
      <c r="B42" s="196" t="str">
        <f>VLOOKUP(A42, '4.02 (071021)'!A:C,2,0)</f>
        <v>PILTZECKER, SEAN</v>
      </c>
      <c r="C42" s="195">
        <v>205458.0</v>
      </c>
      <c r="D42" s="218">
        <v>44518.0</v>
      </c>
      <c r="E42" s="220"/>
      <c r="F42" s="196" t="str">
        <f>VLOOKUP(A42, 'DATA - LIS - RX'!A:B,2,0)</f>
        <v>Methylphenidate, Tramadol</v>
      </c>
      <c r="G42" s="154" t="s">
        <v>7184</v>
      </c>
      <c r="H42" s="154" t="b">
        <v>0</v>
      </c>
      <c r="I42" s="230"/>
      <c r="J42" s="7" t="s">
        <v>7186</v>
      </c>
    </row>
  </sheetData>
  <conditionalFormatting sqref="I2:J42">
    <cfRule type="expression" dxfId="0" priority="1">
      <formula>$A2="Repeat"</formula>
    </cfRule>
  </conditionalFormatting>
  <conditionalFormatting sqref="I2:J42">
    <cfRule type="expression" dxfId="10" priority="2">
      <formula>$L2="MOLINA MEDICAID TEXAS"</formula>
    </cfRule>
  </conditionalFormatting>
  <conditionalFormatting sqref="I2:J42">
    <cfRule type="expression" dxfId="10" priority="3">
      <formula>$L2="MOLINA MARKETPLACE TEXAS"</formula>
    </cfRule>
  </conditionalFormatting>
  <conditionalFormatting sqref="I2:J42">
    <cfRule type="expression" dxfId="10" priority="4">
      <formula>$L2="MOLINA DUAL COMPLETE NEW MEXICO"</formula>
    </cfRule>
  </conditionalFormatting>
  <conditionalFormatting sqref="I2:J42">
    <cfRule type="expression" dxfId="10" priority="5">
      <formula>$L2="MOLINA DUAL COMPLETE TEXAS"</formula>
    </cfRule>
  </conditionalFormatting>
  <conditionalFormatting sqref="I2:J42">
    <cfRule type="containsText" dxfId="8" priority="6" operator="containsText" text="MOLINA">
      <formula>NOT(ISERROR(SEARCH(("MOLINA"),(I2))))</formula>
    </cfRule>
  </conditionalFormatting>
  <conditionalFormatting sqref="A2:J42">
    <cfRule type="expression" dxfId="1" priority="7">
      <formula>$H2=TRUE</formula>
    </cfRule>
  </conditionalFormatting>
  <conditionalFormatting sqref="G1:G42">
    <cfRule type="cellIs" dxfId="19" priority="8" operator="equal">
      <formula>"NEW QC"</formula>
    </cfRule>
  </conditionalFormatting>
  <conditionalFormatting sqref="G1:G42">
    <cfRule type="cellIs" dxfId="6" priority="9" operator="equal">
      <formula>"CONTAMINATED"</formula>
    </cfRule>
  </conditionalFormatting>
  <conditionalFormatting sqref="E1:E42">
    <cfRule type="cellIs" dxfId="2" priority="10" operator="equal">
      <formula>"FULL UA"</formula>
    </cfRule>
  </conditionalFormatting>
  <conditionalFormatting sqref="E1:E42">
    <cfRule type="notContainsBlanks" dxfId="18" priority="11">
      <formula>LEN(TRIM(E1))&gt;0</formula>
    </cfRule>
  </conditionalFormatting>
  <conditionalFormatting sqref="F1:F42">
    <cfRule type="containsText" dxfId="8" priority="12" operator="containsText" text="Duloxetine">
      <formula>NOT(ISERROR(SEARCH(("Duloxetine"),(F1))))</formula>
    </cfRule>
  </conditionalFormatting>
  <conditionalFormatting sqref="F1:F42">
    <cfRule type="containsText" dxfId="8" priority="13" operator="containsText" text="gabapentin">
      <formula>NOT(ISERROR(SEARCH(("gabapentin"),(F1))))</formula>
    </cfRule>
  </conditionalFormatting>
  <conditionalFormatting sqref="F1:F42">
    <cfRule type="containsText" dxfId="8" priority="14" operator="containsText" text="pregabalin">
      <formula>NOT(ISERROR(SEARCH(("pregabalin"),(F1))))</formula>
    </cfRule>
  </conditionalFormatting>
  <conditionalFormatting sqref="F1:F42">
    <cfRule type="containsText" dxfId="8" priority="15" operator="containsText" text="amitriptyline">
      <formula>NOT(ISERROR(SEARCH(("amitriptyline"),(F1))))</formula>
    </cfRule>
  </conditionalFormatting>
  <printOptions gridLines="1" horizontalCentered="1"/>
  <pageMargins bottom="0.75" footer="0.0" header="0.0" left="0.7" right="0.7" top="0.75"/>
  <pageSetup fitToHeight="0" orientation="portrait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4.0"/>
    <col customWidth="1" min="2" max="2" width="5.0"/>
    <col customWidth="1" min="3" max="3" width="12.29"/>
    <col customWidth="1" min="4" max="4" width="11.14"/>
    <col customWidth="1" min="5" max="5" width="13.57"/>
    <col customWidth="1" min="6" max="6" width="11.57"/>
    <col customWidth="1" min="7" max="7" width="5.29"/>
    <col customWidth="1" min="8" max="8" width="7.29"/>
    <col customWidth="1" min="9" max="9" width="14.14"/>
    <col customWidth="1" min="10" max="10" width="10.14"/>
    <col customWidth="1" min="11" max="11" width="11.29"/>
    <col customWidth="1" min="12" max="12" width="8.29"/>
    <col customWidth="1" min="13" max="13" width="7.0"/>
    <col customWidth="1" min="14" max="14" width="6.14"/>
    <col customWidth="1" min="15" max="15" width="8.14"/>
    <col customWidth="1" min="16" max="16" width="7.14"/>
    <col customWidth="1" min="17" max="17" width="6.57"/>
    <col customWidth="1" min="18" max="18" width="5.0"/>
    <col customWidth="1" min="19" max="19" width="23.86"/>
    <col customWidth="1" min="20" max="21" width="16.0"/>
  </cols>
  <sheetData>
    <row r="1">
      <c r="A1" s="163">
        <v>44446.0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66"/>
      <c r="Q1" s="126"/>
      <c r="R1" s="167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</row>
    <row r="2">
      <c r="A2" s="168"/>
      <c r="O2" s="169"/>
      <c r="P2" s="166"/>
      <c r="Q2" s="126"/>
      <c r="R2" s="167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</row>
    <row r="3">
      <c r="A3" s="170" t="s">
        <v>7141</v>
      </c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5"/>
      <c r="P3" s="166"/>
      <c r="Q3" s="126"/>
      <c r="R3" s="167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</row>
    <row r="4">
      <c r="A4" s="172"/>
      <c r="O4" s="169"/>
      <c r="P4" s="166"/>
      <c r="Q4" s="126"/>
      <c r="R4" s="167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</row>
    <row r="5">
      <c r="A5" s="173"/>
      <c r="B5" s="174"/>
      <c r="C5" s="174"/>
      <c r="D5" s="174"/>
      <c r="E5" s="175"/>
      <c r="F5" s="175"/>
      <c r="G5" s="174"/>
      <c r="H5" s="174"/>
      <c r="I5" s="174"/>
      <c r="J5" s="174"/>
      <c r="K5" s="174"/>
      <c r="L5" s="174"/>
      <c r="M5" s="174"/>
      <c r="N5" s="174"/>
      <c r="O5" s="176"/>
      <c r="P5" s="177"/>
      <c r="Q5" s="126"/>
      <c r="R5" s="167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</row>
    <row r="6">
      <c r="A6" s="172"/>
      <c r="O6" s="169"/>
      <c r="P6" s="166"/>
      <c r="Q6" s="126"/>
      <c r="R6" s="167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</row>
    <row r="7">
      <c r="A7" s="178" t="s">
        <v>7142</v>
      </c>
      <c r="B7" s="174"/>
      <c r="C7" s="109"/>
      <c r="D7" s="179"/>
      <c r="E7" s="175" t="s">
        <v>7143</v>
      </c>
      <c r="F7" s="175"/>
      <c r="G7" s="110"/>
      <c r="H7" s="180"/>
      <c r="I7" s="181" t="s">
        <v>7144</v>
      </c>
      <c r="J7" s="109"/>
      <c r="K7" s="182"/>
      <c r="L7" s="174"/>
      <c r="M7" s="174"/>
      <c r="N7" s="109"/>
      <c r="O7" s="183" t="s">
        <v>7145</v>
      </c>
      <c r="P7" s="184"/>
      <c r="Q7" s="123"/>
      <c r="R7" s="185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</row>
    <row r="8">
      <c r="A8" s="172"/>
      <c r="B8" s="186"/>
      <c r="C8" s="186"/>
      <c r="D8" s="174"/>
      <c r="E8" s="175"/>
      <c r="F8" s="30"/>
      <c r="G8" s="186"/>
      <c r="H8" s="174"/>
      <c r="I8" s="174"/>
      <c r="J8" s="174"/>
      <c r="K8" s="174"/>
      <c r="L8" s="174"/>
      <c r="M8" s="174"/>
      <c r="N8" s="174"/>
      <c r="O8" s="176"/>
      <c r="P8" s="166"/>
      <c r="Q8" s="126"/>
      <c r="R8" s="167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</row>
    <row r="9">
      <c r="A9" s="187"/>
      <c r="O9" s="169"/>
      <c r="P9" s="166"/>
      <c r="Q9" s="126"/>
      <c r="R9" s="167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</row>
    <row r="10">
      <c r="A10" s="188" t="s">
        <v>7146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5"/>
      <c r="P10" s="166"/>
      <c r="Q10" s="126"/>
      <c r="R10" s="167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</row>
    <row r="11" ht="23.25" customHeight="1">
      <c r="A11" s="189" t="s">
        <v>7147</v>
      </c>
      <c r="B11" s="189" t="s">
        <v>7148</v>
      </c>
      <c r="C11" s="189" t="s">
        <v>7149</v>
      </c>
      <c r="D11" s="189" t="s">
        <v>7217</v>
      </c>
      <c r="E11" s="189" t="s">
        <v>2</v>
      </c>
      <c r="F11" s="189" t="s">
        <v>7218</v>
      </c>
      <c r="G11" s="189" t="s">
        <v>7151</v>
      </c>
      <c r="H11" s="189" t="s">
        <v>6045</v>
      </c>
      <c r="I11" s="189" t="s">
        <v>6046</v>
      </c>
      <c r="J11" s="189" t="s">
        <v>6047</v>
      </c>
      <c r="K11" s="189" t="s">
        <v>6048</v>
      </c>
      <c r="L11" s="190" t="s">
        <v>6049</v>
      </c>
      <c r="M11" s="190" t="s">
        <v>6050</v>
      </c>
      <c r="N11" s="190" t="s">
        <v>6051</v>
      </c>
      <c r="O11" s="189" t="s">
        <v>7154</v>
      </c>
      <c r="P11" s="191" t="s">
        <v>7155</v>
      </c>
      <c r="Q11" s="191" t="s">
        <v>7156</v>
      </c>
      <c r="R11" s="167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</row>
    <row r="12">
      <c r="A12" s="231"/>
      <c r="B12" s="12">
        <v>4.0</v>
      </c>
      <c r="C12" s="12"/>
      <c r="D12" s="12"/>
      <c r="E12" s="13"/>
      <c r="F12" s="14"/>
      <c r="G12" s="193"/>
      <c r="H12" s="16"/>
      <c r="I12" s="17"/>
      <c r="J12" s="18"/>
      <c r="K12" s="194"/>
      <c r="L12" s="196"/>
      <c r="M12" s="23"/>
      <c r="N12" s="196"/>
      <c r="O12" s="23"/>
      <c r="P12" s="197" t="str">
        <f>vlookup(D12,'DATA - LIS - RX'!A:D,2,0)</f>
        <v>#N/A</v>
      </c>
      <c r="Q12" s="198" t="str">
        <f>VLOOKUP(D12, 'DATA - LIS - RX'!A:D, 3, 0)</f>
        <v>#N/A</v>
      </c>
      <c r="R12" s="199" t="str">
        <f>vlookup(D12,'DATA - LIS - RX'!A:D,4,0)</f>
        <v>#N/A</v>
      </c>
      <c r="S12" s="200"/>
      <c r="T12" s="200"/>
      <c r="U12" s="200"/>
      <c r="V12" s="200"/>
      <c r="W12" s="200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</row>
    <row r="13">
      <c r="A13" s="231"/>
      <c r="B13" s="12">
        <f t="shared" ref="B13:B71" si="1">B12+1</f>
        <v>5</v>
      </c>
      <c r="C13" s="12"/>
      <c r="D13" s="232"/>
      <c r="E13" s="13"/>
      <c r="F13" s="14"/>
      <c r="G13" s="193"/>
      <c r="H13" s="233"/>
      <c r="I13" s="17"/>
      <c r="J13" s="18"/>
      <c r="K13" s="194"/>
      <c r="L13" s="196"/>
      <c r="M13" s="23"/>
      <c r="N13" s="196"/>
      <c r="O13" s="23"/>
      <c r="P13" s="197" t="str">
        <f>vlookup(D13,'DATA - LIS - RX'!A:D,2,0)</f>
        <v>#N/A</v>
      </c>
      <c r="Q13" s="198" t="str">
        <f>VLOOKUP(D13, 'DATA - LIS - RX'!A:D, 3, 0)</f>
        <v>#N/A</v>
      </c>
      <c r="R13" s="199" t="str">
        <f>vlookup(D13,'DATA - LIS - RX'!A:D,4,0)</f>
        <v>#N/A</v>
      </c>
      <c r="S13" s="200"/>
      <c r="T13" s="200"/>
      <c r="U13" s="200"/>
      <c r="V13" s="200"/>
      <c r="W13" s="200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</row>
    <row r="14">
      <c r="A14" s="231"/>
      <c r="B14" s="12">
        <f t="shared" si="1"/>
        <v>6</v>
      </c>
      <c r="C14" s="234"/>
      <c r="D14" s="232"/>
      <c r="E14" s="13"/>
      <c r="F14" s="14"/>
      <c r="G14" s="193"/>
      <c r="H14" s="233"/>
      <c r="I14" s="17"/>
      <c r="J14" s="18"/>
      <c r="K14" s="194"/>
      <c r="L14" s="196"/>
      <c r="M14" s="195"/>
      <c r="N14" s="196"/>
      <c r="O14" s="23"/>
      <c r="P14" s="197" t="str">
        <f>vlookup(D14,'DATA - LIS - RX'!A:D,2,0)</f>
        <v>#N/A</v>
      </c>
      <c r="Q14" s="198" t="str">
        <f>VLOOKUP(D14, 'DATA - LIS - RX'!A:D, 3, 0)</f>
        <v>#N/A</v>
      </c>
      <c r="R14" s="199" t="str">
        <f>vlookup(D14,'DATA - LIS - RX'!A:D,4,0)</f>
        <v>#N/A</v>
      </c>
      <c r="S14" s="200"/>
      <c r="T14" s="200"/>
      <c r="U14" s="200"/>
      <c r="V14" s="200"/>
      <c r="W14" s="200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</row>
    <row r="15">
      <c r="A15" s="231"/>
      <c r="B15" s="12">
        <f t="shared" si="1"/>
        <v>7</v>
      </c>
      <c r="C15" s="12"/>
      <c r="D15" s="12"/>
      <c r="E15" s="13"/>
      <c r="F15" s="14"/>
      <c r="G15" s="193"/>
      <c r="H15" s="16"/>
      <c r="I15" s="17"/>
      <c r="J15" s="18"/>
      <c r="K15" s="194"/>
      <c r="L15" s="196"/>
      <c r="M15" s="23"/>
      <c r="N15" s="196"/>
      <c r="O15" s="202"/>
      <c r="P15" s="197" t="str">
        <f>vlookup(D15,'DATA - LIS - RX'!A:D,2,0)</f>
        <v>#N/A</v>
      </c>
      <c r="Q15" s="198" t="str">
        <f>VLOOKUP(D15, 'DATA - LIS - RX'!A:D, 3, 0)</f>
        <v>#N/A</v>
      </c>
      <c r="R15" s="199" t="str">
        <f>vlookup(D15,'DATA - LIS - RX'!A:D,4,0)</f>
        <v>#N/A</v>
      </c>
      <c r="S15" s="200"/>
      <c r="T15" s="200"/>
      <c r="U15" s="200"/>
      <c r="V15" s="200"/>
      <c r="W15" s="200"/>
      <c r="X15" s="201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</row>
    <row r="16">
      <c r="A16" s="231"/>
      <c r="B16" s="12">
        <f t="shared" si="1"/>
        <v>8</v>
      </c>
      <c r="C16" s="12"/>
      <c r="D16" s="12"/>
      <c r="E16" s="13"/>
      <c r="F16" s="14"/>
      <c r="G16" s="193"/>
      <c r="H16" s="16"/>
      <c r="I16" s="17"/>
      <c r="J16" s="18"/>
      <c r="K16" s="194"/>
      <c r="L16" s="202"/>
      <c r="M16" s="23"/>
      <c r="N16" s="196"/>
      <c r="O16" s="202"/>
      <c r="P16" s="197" t="str">
        <f>vlookup(D16,'DATA - LIS - RX'!A:D,2,0)</f>
        <v>#N/A</v>
      </c>
      <c r="Q16" s="198" t="str">
        <f>VLOOKUP(D16, 'DATA - LIS - RX'!A:D, 3, 0)</f>
        <v>#N/A</v>
      </c>
      <c r="R16" s="199" t="str">
        <f>vlookup(D16,'DATA - LIS - RX'!A:D,4,0)</f>
        <v>#N/A</v>
      </c>
      <c r="S16" s="200"/>
      <c r="T16" s="200"/>
      <c r="U16" s="200"/>
      <c r="V16" s="200"/>
      <c r="W16" s="200"/>
      <c r="X16" s="201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</row>
    <row r="17">
      <c r="A17" s="231"/>
      <c r="B17" s="12">
        <f t="shared" si="1"/>
        <v>9</v>
      </c>
      <c r="C17" s="12"/>
      <c r="D17" s="12"/>
      <c r="E17" s="13"/>
      <c r="F17" s="14"/>
      <c r="G17" s="193"/>
      <c r="H17" s="16"/>
      <c r="I17" s="17"/>
      <c r="J17" s="18"/>
      <c r="K17" s="194"/>
      <c r="L17" s="202"/>
      <c r="M17" s="23"/>
      <c r="N17" s="196"/>
      <c r="O17" s="202"/>
      <c r="P17" s="197" t="str">
        <f>vlookup(D17,'DATA - LIS - RX'!A:D,2,0)</f>
        <v>#N/A</v>
      </c>
      <c r="Q17" s="198" t="str">
        <f>VLOOKUP(D17, 'DATA - LIS - RX'!A:D, 3, 0)</f>
        <v>#N/A</v>
      </c>
      <c r="R17" s="199" t="str">
        <f>vlookup(D17,'DATA - LIS - RX'!A:D,4,0)</f>
        <v>#N/A</v>
      </c>
      <c r="S17" s="200"/>
      <c r="T17" s="200"/>
      <c r="U17" s="200"/>
      <c r="V17" s="200"/>
      <c r="W17" s="200"/>
      <c r="X17" s="201"/>
      <c r="Y17" s="171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</row>
    <row r="18">
      <c r="A18" s="231"/>
      <c r="B18" s="12">
        <f t="shared" si="1"/>
        <v>10</v>
      </c>
      <c r="C18" s="12"/>
      <c r="D18" s="12"/>
      <c r="E18" s="13"/>
      <c r="F18" s="14"/>
      <c r="G18" s="193"/>
      <c r="H18" s="16"/>
      <c r="I18" s="17"/>
      <c r="J18" s="18"/>
      <c r="K18" s="194"/>
      <c r="L18" s="196"/>
      <c r="M18" s="23"/>
      <c r="N18" s="196"/>
      <c r="O18" s="202"/>
      <c r="P18" s="197" t="str">
        <f>vlookup(D18,'DATA - LIS - RX'!A:D,2,0)</f>
        <v>#N/A</v>
      </c>
      <c r="Q18" s="198" t="str">
        <f>VLOOKUP(D18, 'DATA - LIS - RX'!A:D, 3, 0)</f>
        <v>#N/A</v>
      </c>
      <c r="R18" s="199" t="str">
        <f>vlookup(D18,'DATA - LIS - RX'!A:D,4,0)</f>
        <v>#N/A</v>
      </c>
      <c r="S18" s="200"/>
      <c r="T18" s="200"/>
      <c r="U18" s="200"/>
      <c r="V18" s="200"/>
      <c r="W18" s="200"/>
      <c r="X18" s="201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</row>
    <row r="19">
      <c r="A19" s="231"/>
      <c r="B19" s="12">
        <f t="shared" si="1"/>
        <v>11</v>
      </c>
      <c r="C19" s="12"/>
      <c r="D19" s="12"/>
      <c r="E19" s="13"/>
      <c r="F19" s="14"/>
      <c r="G19" s="193"/>
      <c r="H19" s="16"/>
      <c r="I19" s="17"/>
      <c r="J19" s="18"/>
      <c r="K19" s="194"/>
      <c r="L19" s="205"/>
      <c r="M19" s="204"/>
      <c r="N19" s="205"/>
      <c r="O19" s="206"/>
      <c r="P19" s="197" t="str">
        <f>vlookup(D19,'DATA - LIS - RX'!A:D,2,0)</f>
        <v>#N/A</v>
      </c>
      <c r="Q19" s="198" t="str">
        <f>VLOOKUP(D19, 'DATA - LIS - RX'!A:D, 3, 0)</f>
        <v>#N/A</v>
      </c>
      <c r="R19" s="199" t="str">
        <f>vlookup(D19,'DATA - LIS - RX'!A:D,4,0)</f>
        <v>#N/A</v>
      </c>
      <c r="S19" s="200"/>
      <c r="T19" s="200"/>
      <c r="U19" s="200"/>
      <c r="V19" s="200"/>
      <c r="W19" s="200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</row>
    <row r="20">
      <c r="A20" s="231"/>
      <c r="B20" s="12">
        <f t="shared" si="1"/>
        <v>12</v>
      </c>
      <c r="C20" s="12"/>
      <c r="D20" s="12"/>
      <c r="E20" s="13"/>
      <c r="F20" s="14"/>
      <c r="G20" s="193"/>
      <c r="H20" s="16"/>
      <c r="I20" s="17"/>
      <c r="J20" s="18"/>
      <c r="K20" s="194"/>
      <c r="L20" s="196"/>
      <c r="M20" s="23"/>
      <c r="N20" s="196"/>
      <c r="O20" s="23"/>
      <c r="P20" s="197" t="str">
        <f>vlookup(D20,'DATA - LIS - RX'!A:D,2,0)</f>
        <v>#N/A</v>
      </c>
      <c r="Q20" s="198" t="str">
        <f>VLOOKUP(D20, 'DATA - LIS - RX'!A:D, 3, 0)</f>
        <v>#N/A</v>
      </c>
      <c r="R20" s="199" t="str">
        <f>vlookup(D20,'DATA - LIS - RX'!A:D,4,0)</f>
        <v>#N/A</v>
      </c>
      <c r="S20" s="200"/>
      <c r="T20" s="200"/>
      <c r="U20" s="200"/>
      <c r="V20" s="200"/>
      <c r="W20" s="200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</row>
    <row r="21">
      <c r="A21" s="231"/>
      <c r="B21" s="12">
        <f t="shared" si="1"/>
        <v>13</v>
      </c>
      <c r="C21" s="12"/>
      <c r="D21" s="232"/>
      <c r="E21" s="13"/>
      <c r="F21" s="14"/>
      <c r="G21" s="193"/>
      <c r="H21" s="233"/>
      <c r="I21" s="17"/>
      <c r="J21" s="18"/>
      <c r="K21" s="194"/>
      <c r="L21" s="205"/>
      <c r="M21" s="204"/>
      <c r="N21" s="205"/>
      <c r="O21" s="202"/>
      <c r="P21" s="197" t="str">
        <f>vlookup(D21,'DATA - LIS - RX'!A:D,2,0)</f>
        <v>#N/A</v>
      </c>
      <c r="Q21" s="198" t="str">
        <f>VLOOKUP(D21, 'DATA - LIS - RX'!A:D, 3, 0)</f>
        <v>#N/A</v>
      </c>
      <c r="R21" s="199" t="str">
        <f>vlookup(D21,'DATA - LIS - RX'!A:D,4,0)</f>
        <v>#N/A</v>
      </c>
      <c r="S21" s="200"/>
      <c r="T21" s="200"/>
      <c r="U21" s="200"/>
      <c r="V21" s="200"/>
      <c r="W21" s="200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</row>
    <row r="22">
      <c r="A22" s="231"/>
      <c r="B22" s="12">
        <f t="shared" si="1"/>
        <v>14</v>
      </c>
      <c r="C22" s="12"/>
      <c r="D22" s="12"/>
      <c r="E22" s="13"/>
      <c r="F22" s="14"/>
      <c r="G22" s="193"/>
      <c r="H22" s="16"/>
      <c r="I22" s="17"/>
      <c r="J22" s="18"/>
      <c r="K22" s="194"/>
      <c r="L22" s="206"/>
      <c r="M22" s="204"/>
      <c r="N22" s="205"/>
      <c r="O22" s="204"/>
      <c r="P22" s="197" t="str">
        <f>vlookup(D22,'DATA - LIS - RX'!A:D,2,0)</f>
        <v>#N/A</v>
      </c>
      <c r="Q22" s="198" t="str">
        <f>VLOOKUP(D22, 'DATA - LIS - RX'!A:D, 3, 0)</f>
        <v>#N/A</v>
      </c>
      <c r="R22" s="199" t="str">
        <f>vlookup(D22,'DATA - LIS - RX'!A:D,4,0)</f>
        <v>#N/A</v>
      </c>
      <c r="S22" s="200"/>
      <c r="T22" s="200"/>
      <c r="U22" s="200"/>
      <c r="V22" s="200"/>
      <c r="W22" s="200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</row>
    <row r="23">
      <c r="A23" s="231"/>
      <c r="B23" s="12">
        <f t="shared" si="1"/>
        <v>15</v>
      </c>
      <c r="C23" s="12"/>
      <c r="D23" s="232"/>
      <c r="E23" s="13"/>
      <c r="F23" s="14"/>
      <c r="G23" s="193"/>
      <c r="H23" s="233"/>
      <c r="I23" s="17"/>
      <c r="J23" s="18"/>
      <c r="K23" s="194"/>
      <c r="L23" s="205"/>
      <c r="M23" s="204"/>
      <c r="N23" s="205"/>
      <c r="O23" s="204"/>
      <c r="P23" s="197" t="str">
        <f>vlookup(D23,'DATA - LIS - RX'!A:D,2,0)</f>
        <v>#N/A</v>
      </c>
      <c r="Q23" s="198" t="str">
        <f>VLOOKUP(D23, 'DATA - LIS - RX'!A:D, 3, 0)</f>
        <v>#N/A</v>
      </c>
      <c r="R23" s="199" t="str">
        <f>vlookup(D23,'DATA - LIS - RX'!A:D,4,0)</f>
        <v>#N/A</v>
      </c>
      <c r="S23" s="200"/>
      <c r="T23" s="200"/>
      <c r="U23" s="200"/>
      <c r="V23" s="200"/>
      <c r="W23" s="200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</row>
    <row r="24">
      <c r="A24" s="231"/>
      <c r="B24" s="12">
        <f t="shared" si="1"/>
        <v>16</v>
      </c>
      <c r="C24" s="12"/>
      <c r="D24" s="12"/>
      <c r="E24" s="13"/>
      <c r="F24" s="14"/>
      <c r="G24" s="193"/>
      <c r="H24" s="16"/>
      <c r="I24" s="17"/>
      <c r="J24" s="18"/>
      <c r="K24" s="194"/>
      <c r="L24" s="206"/>
      <c r="M24" s="204"/>
      <c r="N24" s="205"/>
      <c r="O24" s="202"/>
      <c r="P24" s="197" t="str">
        <f>vlookup(D24,'DATA - LIS - RX'!A:D,2,0)</f>
        <v>#N/A</v>
      </c>
      <c r="Q24" s="198" t="str">
        <f>VLOOKUP(D24, 'DATA - LIS - RX'!A:D, 3, 0)</f>
        <v>#N/A</v>
      </c>
      <c r="R24" s="199" t="str">
        <f>vlookup(D24,'DATA - LIS - RX'!A:D,4,0)</f>
        <v>#N/A</v>
      </c>
      <c r="S24" s="200"/>
      <c r="T24" s="200"/>
      <c r="U24" s="200"/>
      <c r="V24" s="200"/>
      <c r="W24" s="200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</row>
    <row r="25">
      <c r="A25" s="231"/>
      <c r="B25" s="12">
        <f t="shared" si="1"/>
        <v>17</v>
      </c>
      <c r="C25" s="12"/>
      <c r="D25" s="232"/>
      <c r="E25" s="13"/>
      <c r="F25" s="14"/>
      <c r="G25" s="193"/>
      <c r="H25" s="233"/>
      <c r="I25" s="17"/>
      <c r="J25" s="18"/>
      <c r="K25" s="194"/>
      <c r="L25" s="205"/>
      <c r="M25" s="204"/>
      <c r="N25" s="205"/>
      <c r="O25" s="23"/>
      <c r="P25" s="197" t="str">
        <f>vlookup(D25,'DATA - LIS - RX'!A:D,2,0)</f>
        <v>#N/A</v>
      </c>
      <c r="Q25" s="198" t="str">
        <f>VLOOKUP(D25, 'DATA - LIS - RX'!A:D, 3, 0)</f>
        <v>#N/A</v>
      </c>
      <c r="R25" s="199" t="str">
        <f>vlookup(D25,'DATA - LIS - RX'!A:D,4,0)</f>
        <v>#N/A</v>
      </c>
      <c r="S25" s="200"/>
      <c r="T25" s="200"/>
      <c r="U25" s="200"/>
      <c r="V25" s="200"/>
      <c r="W25" s="200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</row>
    <row r="26">
      <c r="A26" s="231"/>
      <c r="B26" s="12">
        <f t="shared" si="1"/>
        <v>18</v>
      </c>
      <c r="C26" s="12"/>
      <c r="D26" s="12"/>
      <c r="E26" s="13"/>
      <c r="F26" s="14"/>
      <c r="G26" s="193"/>
      <c r="H26" s="16"/>
      <c r="I26" s="17"/>
      <c r="J26" s="18"/>
      <c r="K26" s="194"/>
      <c r="L26" s="205"/>
      <c r="M26" s="204"/>
      <c r="N26" s="205"/>
      <c r="O26" s="204"/>
      <c r="P26" s="197" t="str">
        <f>vlookup(D26,'DATA - LIS - RX'!A:D,2,0)</f>
        <v>#N/A</v>
      </c>
      <c r="Q26" s="198" t="str">
        <f>VLOOKUP(D26, 'DATA - LIS - RX'!A:D, 3, 0)</f>
        <v>#N/A</v>
      </c>
      <c r="R26" s="199" t="str">
        <f>vlookup(D26,'DATA - LIS - RX'!A:D,4,0)</f>
        <v>#N/A</v>
      </c>
      <c r="S26" s="200"/>
      <c r="T26" s="200"/>
      <c r="U26" s="200"/>
      <c r="V26" s="200"/>
      <c r="W26" s="200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</row>
    <row r="27">
      <c r="A27" s="231"/>
      <c r="B27" s="12">
        <f t="shared" si="1"/>
        <v>19</v>
      </c>
      <c r="C27" s="12"/>
      <c r="D27" s="12"/>
      <c r="E27" s="13"/>
      <c r="F27" s="14"/>
      <c r="G27" s="193"/>
      <c r="H27" s="16"/>
      <c r="I27" s="17"/>
      <c r="J27" s="18"/>
      <c r="K27" s="194"/>
      <c r="L27" s="196"/>
      <c r="M27" s="23"/>
      <c r="N27" s="196"/>
      <c r="O27" s="202"/>
      <c r="P27" s="197" t="str">
        <f>vlookup(D27,'DATA - LIS - RX'!A:D,2,0)</f>
        <v>#N/A</v>
      </c>
      <c r="Q27" s="198" t="str">
        <f>VLOOKUP(D27, 'DATA - LIS - RX'!A:D, 3, 0)</f>
        <v>#N/A</v>
      </c>
      <c r="R27" s="199" t="str">
        <f>vlookup(D27,'DATA - LIS - RX'!A:D,4,0)</f>
        <v>#N/A</v>
      </c>
      <c r="S27" s="200"/>
      <c r="T27" s="200"/>
      <c r="U27" s="200"/>
      <c r="V27" s="200"/>
      <c r="W27" s="200"/>
      <c r="X27" s="201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</row>
    <row r="28">
      <c r="A28" s="231"/>
      <c r="B28" s="12">
        <f t="shared" si="1"/>
        <v>20</v>
      </c>
      <c r="C28" s="12"/>
      <c r="D28" s="12"/>
      <c r="E28" s="13"/>
      <c r="F28" s="14"/>
      <c r="G28" s="193"/>
      <c r="H28" s="16"/>
      <c r="I28" s="17"/>
      <c r="J28" s="18"/>
      <c r="K28" s="194"/>
      <c r="L28" s="196"/>
      <c r="M28" s="23"/>
      <c r="N28" s="196"/>
      <c r="O28" s="206"/>
      <c r="P28" s="197" t="str">
        <f>vlookup(D28,'DATA - LIS - RX'!A:D,2,0)</f>
        <v>#N/A</v>
      </c>
      <c r="Q28" s="198" t="str">
        <f>VLOOKUP(D28, 'DATA - LIS - RX'!A:D, 3, 0)</f>
        <v>#N/A</v>
      </c>
      <c r="R28" s="199" t="str">
        <f>vlookup(D28,'DATA - LIS - RX'!A:D,4,0)</f>
        <v>#N/A</v>
      </c>
      <c r="S28" s="200"/>
      <c r="T28" s="200"/>
      <c r="U28" s="200"/>
      <c r="V28" s="200"/>
      <c r="W28" s="200"/>
      <c r="X28" s="201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</row>
    <row r="29">
      <c r="A29" s="231"/>
      <c r="B29" s="12">
        <f t="shared" si="1"/>
        <v>21</v>
      </c>
      <c r="C29" s="12"/>
      <c r="D29" s="12"/>
      <c r="E29" s="13"/>
      <c r="F29" s="14"/>
      <c r="G29" s="193"/>
      <c r="H29" s="16"/>
      <c r="I29" s="17"/>
      <c r="J29" s="18"/>
      <c r="K29" s="194"/>
      <c r="L29" s="196"/>
      <c r="M29" s="23"/>
      <c r="N29" s="196"/>
      <c r="O29" s="206"/>
      <c r="P29" s="197" t="str">
        <f>vlookup(D29,'DATA - LIS - RX'!A:D,2,0)</f>
        <v>#N/A</v>
      </c>
      <c r="Q29" s="198" t="str">
        <f>VLOOKUP(D29, 'DATA - LIS - RX'!A:D, 3, 0)</f>
        <v>#N/A</v>
      </c>
      <c r="R29" s="199" t="str">
        <f>vlookup(D29,'DATA - LIS - RX'!A:D,4,0)</f>
        <v>#N/A</v>
      </c>
      <c r="S29" s="200"/>
      <c r="T29" s="200"/>
      <c r="U29" s="200"/>
      <c r="V29" s="200"/>
      <c r="W29" s="200"/>
      <c r="X29" s="201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</row>
    <row r="30">
      <c r="A30" s="231"/>
      <c r="B30" s="12">
        <f t="shared" si="1"/>
        <v>22</v>
      </c>
      <c r="C30" s="12"/>
      <c r="D30" s="12"/>
      <c r="E30" s="13"/>
      <c r="F30" s="14"/>
      <c r="G30" s="193"/>
      <c r="H30" s="16"/>
      <c r="I30" s="17"/>
      <c r="J30" s="18"/>
      <c r="K30" s="194"/>
      <c r="L30" s="202"/>
      <c r="M30" s="23"/>
      <c r="N30" s="196"/>
      <c r="O30" s="202"/>
      <c r="P30" s="197" t="str">
        <f>vlookup(D30,'DATA - LIS - RX'!A:D,2,0)</f>
        <v>#N/A</v>
      </c>
      <c r="Q30" s="198" t="str">
        <f>VLOOKUP(D30, 'DATA - LIS - RX'!A:D, 3, 0)</f>
        <v>#N/A</v>
      </c>
      <c r="R30" s="199" t="str">
        <f>vlookup(D30,'DATA - LIS - RX'!A:D,4,0)</f>
        <v>#N/A</v>
      </c>
      <c r="S30" s="200"/>
      <c r="T30" s="200"/>
      <c r="U30" s="200"/>
      <c r="V30" s="200"/>
      <c r="W30" s="200"/>
      <c r="X30" s="201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</row>
    <row r="31">
      <c r="A31" s="231"/>
      <c r="B31" s="12">
        <f t="shared" si="1"/>
        <v>23</v>
      </c>
      <c r="C31" s="12"/>
      <c r="D31" s="12"/>
      <c r="E31" s="13"/>
      <c r="F31" s="14"/>
      <c r="G31" s="193"/>
      <c r="H31" s="16"/>
      <c r="I31" s="17"/>
      <c r="J31" s="18"/>
      <c r="K31" s="194"/>
      <c r="L31" s="196"/>
      <c r="M31" s="23"/>
      <c r="N31" s="196"/>
      <c r="O31" s="206"/>
      <c r="P31" s="197" t="str">
        <f>vlookup(D31,'DATA - LIS - RX'!A:D,2,0)</f>
        <v>#N/A</v>
      </c>
      <c r="Q31" s="198" t="str">
        <f>VLOOKUP(D31, 'DATA - LIS - RX'!A:D, 3, 0)</f>
        <v>#N/A</v>
      </c>
      <c r="R31" s="199" t="str">
        <f>vlookup(D31,'DATA - LIS - RX'!A:D,4,0)</f>
        <v>#N/A</v>
      </c>
      <c r="S31" s="200"/>
      <c r="T31" s="200"/>
      <c r="U31" s="200"/>
      <c r="V31" s="200"/>
      <c r="W31" s="200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</row>
    <row r="32">
      <c r="A32" s="231"/>
      <c r="B32" s="12">
        <f t="shared" si="1"/>
        <v>24</v>
      </c>
      <c r="C32" s="234"/>
      <c r="D32" s="232"/>
      <c r="E32" s="13"/>
      <c r="F32" s="14"/>
      <c r="G32" s="193"/>
      <c r="H32" s="233"/>
      <c r="I32" s="17"/>
      <c r="J32" s="18"/>
      <c r="K32" s="194"/>
      <c r="L32" s="196"/>
      <c r="M32" s="195"/>
      <c r="N32" s="196"/>
      <c r="O32" s="23"/>
      <c r="P32" s="197" t="str">
        <f>vlookup(D32,'DATA - LIS - RX'!A:D,2,0)</f>
        <v>#N/A</v>
      </c>
      <c r="Q32" s="198" t="str">
        <f>VLOOKUP(D32, 'DATA - LIS - RX'!A:D, 3, 0)</f>
        <v>#N/A</v>
      </c>
      <c r="R32" s="199" t="str">
        <f>vlookup(D32,'DATA - LIS - RX'!A:D,4,0)</f>
        <v>#N/A</v>
      </c>
      <c r="S32" s="200"/>
      <c r="T32" s="200"/>
      <c r="U32" s="200"/>
      <c r="V32" s="200"/>
      <c r="W32" s="200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</row>
    <row r="33">
      <c r="A33" s="231"/>
      <c r="B33" s="12">
        <f t="shared" si="1"/>
        <v>25</v>
      </c>
      <c r="C33" s="12"/>
      <c r="D33" s="12"/>
      <c r="E33" s="13"/>
      <c r="F33" s="14"/>
      <c r="G33" s="193"/>
      <c r="H33" s="16"/>
      <c r="I33" s="17"/>
      <c r="J33" s="18"/>
      <c r="K33" s="194"/>
      <c r="L33" s="196"/>
      <c r="M33" s="23"/>
      <c r="N33" s="196"/>
      <c r="O33" s="202"/>
      <c r="P33" s="197" t="str">
        <f>vlookup(D33,'DATA - LIS - RX'!A:D,2,0)</f>
        <v>#N/A</v>
      </c>
      <c r="Q33" s="198" t="str">
        <f>VLOOKUP(D33, 'DATA - LIS - RX'!A:D, 3, 0)</f>
        <v>#N/A</v>
      </c>
      <c r="R33" s="199" t="str">
        <f>vlookup(D33,'DATA - LIS - RX'!A:D,4,0)</f>
        <v>#N/A</v>
      </c>
      <c r="S33" s="200"/>
      <c r="T33" s="200"/>
      <c r="U33" s="200"/>
      <c r="V33" s="200"/>
      <c r="W33" s="200"/>
      <c r="X33" s="201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</row>
    <row r="34">
      <c r="A34" s="231"/>
      <c r="B34" s="12">
        <f t="shared" si="1"/>
        <v>26</v>
      </c>
      <c r="C34" s="12"/>
      <c r="D34" s="12"/>
      <c r="E34" s="13"/>
      <c r="F34" s="14"/>
      <c r="G34" s="193"/>
      <c r="H34" s="16"/>
      <c r="I34" s="17"/>
      <c r="J34" s="18"/>
      <c r="K34" s="194"/>
      <c r="L34" s="196"/>
      <c r="M34" s="23"/>
      <c r="N34" s="196"/>
      <c r="O34" s="204"/>
      <c r="P34" s="197" t="str">
        <f>vlookup(D34,'DATA - LIS - RX'!A:D,2,0)</f>
        <v>#N/A</v>
      </c>
      <c r="Q34" s="198" t="str">
        <f>VLOOKUP(D34, 'DATA - LIS - RX'!A:D, 3, 0)</f>
        <v>#N/A</v>
      </c>
      <c r="R34" s="199" t="str">
        <f>vlookup(D34,'DATA - LIS - RX'!A:D,4,0)</f>
        <v>#N/A</v>
      </c>
      <c r="S34" s="200"/>
      <c r="T34" s="200"/>
      <c r="U34" s="200"/>
      <c r="V34" s="200"/>
      <c r="W34" s="200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</row>
    <row r="35">
      <c r="A35" s="231"/>
      <c r="B35" s="12">
        <f t="shared" si="1"/>
        <v>27</v>
      </c>
      <c r="C35" s="234"/>
      <c r="D35" s="232"/>
      <c r="E35" s="13"/>
      <c r="F35" s="14"/>
      <c r="G35" s="193"/>
      <c r="H35" s="233"/>
      <c r="I35" s="17"/>
      <c r="J35" s="18"/>
      <c r="K35" s="194"/>
      <c r="L35" s="196"/>
      <c r="M35" s="195"/>
      <c r="N35" s="196"/>
      <c r="O35" s="23"/>
      <c r="P35" s="197" t="str">
        <f>vlookup(D35,'DATA - LIS - RX'!A:D,2,0)</f>
        <v>#N/A</v>
      </c>
      <c r="Q35" s="198" t="str">
        <f>VLOOKUP(D35, 'DATA - LIS - RX'!A:D, 3, 0)</f>
        <v>#N/A</v>
      </c>
      <c r="R35" s="199" t="str">
        <f>vlookup(D35,'DATA - LIS - RX'!A:D,4,0)</f>
        <v>#N/A</v>
      </c>
      <c r="S35" s="200"/>
      <c r="T35" s="200"/>
      <c r="U35" s="200"/>
      <c r="V35" s="200"/>
      <c r="W35" s="200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</row>
    <row r="36">
      <c r="A36" s="231"/>
      <c r="B36" s="12">
        <f t="shared" si="1"/>
        <v>28</v>
      </c>
      <c r="C36" s="12"/>
      <c r="D36" s="232"/>
      <c r="E36" s="13"/>
      <c r="F36" s="14"/>
      <c r="G36" s="193"/>
      <c r="H36" s="233"/>
      <c r="I36" s="17"/>
      <c r="J36" s="18"/>
      <c r="K36" s="194"/>
      <c r="L36" s="196"/>
      <c r="M36" s="23"/>
      <c r="N36" s="196"/>
      <c r="O36" s="204"/>
      <c r="P36" s="197" t="str">
        <f>vlookup(D36,'DATA - LIS - RX'!A:D,2,0)</f>
        <v>#N/A</v>
      </c>
      <c r="Q36" s="198" t="str">
        <f>VLOOKUP(D36, 'DATA - LIS - RX'!A:D, 3, 0)</f>
        <v>#N/A</v>
      </c>
      <c r="R36" s="199" t="str">
        <f>vlookup(D36,'DATA - LIS - RX'!A:D,4,0)</f>
        <v>#N/A</v>
      </c>
      <c r="S36" s="200"/>
      <c r="T36" s="200"/>
      <c r="U36" s="200"/>
      <c r="V36" s="200"/>
      <c r="W36" s="200"/>
      <c r="X36" s="201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</row>
    <row r="37">
      <c r="A37" s="231"/>
      <c r="B37" s="12">
        <f t="shared" si="1"/>
        <v>29</v>
      </c>
      <c r="C37" s="12"/>
      <c r="D37" s="12"/>
      <c r="E37" s="13"/>
      <c r="F37" s="14"/>
      <c r="G37" s="193"/>
      <c r="H37" s="16"/>
      <c r="I37" s="17"/>
      <c r="J37" s="18"/>
      <c r="K37" s="194"/>
      <c r="L37" s="202"/>
      <c r="M37" s="23"/>
      <c r="N37" s="196"/>
      <c r="O37" s="23"/>
      <c r="P37" s="197" t="str">
        <f>vlookup(D37,'DATA - LIS - RX'!A:D,2,0)</f>
        <v>#N/A</v>
      </c>
      <c r="Q37" s="198" t="str">
        <f>VLOOKUP(D37, 'DATA - LIS - RX'!A:D, 3, 0)</f>
        <v>#N/A</v>
      </c>
      <c r="R37" s="199" t="str">
        <f>vlookup(D37,'DATA - LIS - RX'!A:D,4,0)</f>
        <v>#N/A</v>
      </c>
      <c r="S37" s="200"/>
      <c r="T37" s="200"/>
      <c r="U37" s="200"/>
      <c r="V37" s="200"/>
      <c r="W37" s="200"/>
      <c r="X37" s="201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</row>
    <row r="38">
      <c r="A38" s="231"/>
      <c r="B38" s="12">
        <f t="shared" si="1"/>
        <v>30</v>
      </c>
      <c r="C38" s="234"/>
      <c r="D38" s="232"/>
      <c r="E38" s="13"/>
      <c r="F38" s="14"/>
      <c r="G38" s="193"/>
      <c r="H38" s="233"/>
      <c r="I38" s="17"/>
      <c r="J38" s="18"/>
      <c r="K38" s="194"/>
      <c r="L38" s="196"/>
      <c r="M38" s="195"/>
      <c r="N38" s="196"/>
      <c r="O38" s="23"/>
      <c r="P38" s="197" t="str">
        <f>vlookup(D38,'DATA - LIS - RX'!A:D,2,0)</f>
        <v>#N/A</v>
      </c>
      <c r="Q38" s="198" t="str">
        <f>VLOOKUP(D38, 'DATA - LIS - RX'!A:D, 3, 0)</f>
        <v>#N/A</v>
      </c>
      <c r="R38" s="199" t="str">
        <f>vlookup(D38,'DATA - LIS - RX'!A:D,4,0)</f>
        <v>#N/A</v>
      </c>
      <c r="S38" s="200"/>
      <c r="T38" s="200"/>
      <c r="U38" s="200"/>
      <c r="V38" s="200"/>
      <c r="W38" s="200"/>
      <c r="X38" s="201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</row>
    <row r="39">
      <c r="A39" s="231"/>
      <c r="B39" s="12">
        <f t="shared" si="1"/>
        <v>31</v>
      </c>
      <c r="C39" s="12"/>
      <c r="D39" s="12"/>
      <c r="E39" s="13"/>
      <c r="F39" s="14"/>
      <c r="G39" s="193"/>
      <c r="H39" s="16"/>
      <c r="I39" s="17"/>
      <c r="J39" s="18"/>
      <c r="K39" s="194"/>
      <c r="L39" s="196"/>
      <c r="M39" s="23"/>
      <c r="N39" s="196"/>
      <c r="O39" s="202"/>
      <c r="P39" s="197" t="str">
        <f>vlookup(D39,'DATA - LIS - RX'!A:D,2,0)</f>
        <v>#N/A</v>
      </c>
      <c r="Q39" s="198" t="str">
        <f>VLOOKUP(D39, 'DATA - LIS - RX'!A:D, 3, 0)</f>
        <v>#N/A</v>
      </c>
      <c r="R39" s="199" t="str">
        <f>vlookup(D39,'DATA - LIS - RX'!A:D,4,0)</f>
        <v>#N/A</v>
      </c>
      <c r="S39" s="200"/>
      <c r="T39" s="200"/>
      <c r="U39" s="200"/>
      <c r="V39" s="200"/>
      <c r="W39" s="200"/>
      <c r="X39" s="201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</row>
    <row r="40">
      <c r="A40" s="231"/>
      <c r="B40" s="12">
        <f t="shared" si="1"/>
        <v>32</v>
      </c>
      <c r="C40" s="12"/>
      <c r="D40" s="232"/>
      <c r="E40" s="13"/>
      <c r="F40" s="14"/>
      <c r="G40" s="193"/>
      <c r="H40" s="233"/>
      <c r="I40" s="17"/>
      <c r="J40" s="18"/>
      <c r="K40" s="194"/>
      <c r="L40" s="196"/>
      <c r="M40" s="23"/>
      <c r="N40" s="196"/>
      <c r="O40" s="23"/>
      <c r="P40" s="197" t="str">
        <f>vlookup(D40,'DATA - LIS - RX'!A:D,2,0)</f>
        <v>#N/A</v>
      </c>
      <c r="Q40" s="198" t="str">
        <f>VLOOKUP(D40, 'DATA - LIS - RX'!A:D, 3, 0)</f>
        <v>#N/A</v>
      </c>
      <c r="R40" s="199" t="str">
        <f>vlookup(D40,'DATA - LIS - RX'!A:D,4,0)</f>
        <v>#N/A</v>
      </c>
      <c r="S40" s="200"/>
      <c r="T40" s="200"/>
      <c r="U40" s="200"/>
      <c r="V40" s="200"/>
      <c r="W40" s="200"/>
      <c r="X40" s="201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</row>
    <row r="41">
      <c r="A41" s="231"/>
      <c r="B41" s="12">
        <f t="shared" si="1"/>
        <v>33</v>
      </c>
      <c r="C41" s="12"/>
      <c r="D41" s="12"/>
      <c r="E41" s="13"/>
      <c r="F41" s="14"/>
      <c r="G41" s="193"/>
      <c r="H41" s="16"/>
      <c r="I41" s="17"/>
      <c r="J41" s="18"/>
      <c r="K41" s="194"/>
      <c r="L41" s="202"/>
      <c r="M41" s="23"/>
      <c r="N41" s="196"/>
      <c r="O41" s="202"/>
      <c r="P41" s="197" t="str">
        <f>vlookup(D41,'DATA - LIS - RX'!A:D,2,0)</f>
        <v>#N/A</v>
      </c>
      <c r="Q41" s="198" t="str">
        <f>VLOOKUP(D41, 'DATA - LIS - RX'!A:D, 3, 0)</f>
        <v>#N/A</v>
      </c>
      <c r="R41" s="199" t="str">
        <f>vlookup(D41,'DATA - LIS - RX'!A:D,4,0)</f>
        <v>#N/A</v>
      </c>
      <c r="S41" s="200"/>
      <c r="T41" s="200"/>
      <c r="U41" s="200"/>
      <c r="V41" s="200"/>
      <c r="W41" s="200"/>
      <c r="X41" s="201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</row>
    <row r="42">
      <c r="A42" s="231"/>
      <c r="B42" s="12">
        <f t="shared" si="1"/>
        <v>34</v>
      </c>
      <c r="C42" s="12"/>
      <c r="D42" s="12"/>
      <c r="E42" s="13"/>
      <c r="F42" s="14"/>
      <c r="G42" s="193"/>
      <c r="H42" s="16"/>
      <c r="I42" s="17"/>
      <c r="J42" s="18"/>
      <c r="K42" s="194"/>
      <c r="L42" s="202"/>
      <c r="M42" s="23"/>
      <c r="N42" s="196"/>
      <c r="O42" s="202"/>
      <c r="P42" s="197" t="str">
        <f>vlookup(D42,'DATA - LIS - RX'!A:D,2,0)</f>
        <v>#N/A</v>
      </c>
      <c r="Q42" s="198" t="str">
        <f>VLOOKUP(D42, 'DATA - LIS - RX'!A:D, 3, 0)</f>
        <v>#N/A</v>
      </c>
      <c r="R42" s="199" t="str">
        <f>vlookup(D42,'DATA - LIS - RX'!A:D,4,0)</f>
        <v>#N/A</v>
      </c>
      <c r="S42" s="200"/>
      <c r="T42" s="200"/>
      <c r="U42" s="200"/>
      <c r="V42" s="200"/>
      <c r="W42" s="200"/>
      <c r="X42" s="201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</row>
    <row r="43">
      <c r="A43" s="231"/>
      <c r="B43" s="12">
        <f t="shared" si="1"/>
        <v>35</v>
      </c>
      <c r="C43" s="12"/>
      <c r="D43" s="12"/>
      <c r="E43" s="13"/>
      <c r="F43" s="14"/>
      <c r="G43" s="193"/>
      <c r="H43" s="16"/>
      <c r="I43" s="17"/>
      <c r="J43" s="18"/>
      <c r="K43" s="194"/>
      <c r="L43" s="202"/>
      <c r="M43" s="23"/>
      <c r="N43" s="196"/>
      <c r="O43" s="202"/>
      <c r="P43" s="197" t="str">
        <f>vlookup(D43,'DATA - LIS - RX'!A:D,2,0)</f>
        <v>#N/A</v>
      </c>
      <c r="Q43" s="198" t="str">
        <f>VLOOKUP(D43, 'DATA - LIS - RX'!A:D, 3, 0)</f>
        <v>#N/A</v>
      </c>
      <c r="R43" s="199" t="str">
        <f>vlookup(D43,'DATA - LIS - RX'!A:D,4,0)</f>
        <v>#N/A</v>
      </c>
      <c r="S43" s="200"/>
      <c r="T43" s="200"/>
      <c r="U43" s="200"/>
      <c r="V43" s="200"/>
      <c r="W43" s="200"/>
      <c r="X43" s="201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</row>
    <row r="44">
      <c r="A44" s="231"/>
      <c r="B44" s="12">
        <f t="shared" si="1"/>
        <v>36</v>
      </c>
      <c r="C44" s="235"/>
      <c r="D44" s="232"/>
      <c r="E44" s="13"/>
      <c r="F44" s="14"/>
      <c r="G44" s="193"/>
      <c r="H44" s="233"/>
      <c r="I44" s="17"/>
      <c r="J44" s="18"/>
      <c r="K44" s="194"/>
      <c r="L44" s="196"/>
      <c r="M44" s="23"/>
      <c r="N44" s="196"/>
      <c r="O44" s="23"/>
      <c r="P44" s="197" t="str">
        <f>vlookup(D44,'DATA - LIS - RX'!A:D,2,0)</f>
        <v>#N/A</v>
      </c>
      <c r="Q44" s="198" t="str">
        <f>VLOOKUP(D44, 'DATA - LIS - RX'!A:D, 3, 0)</f>
        <v>#N/A</v>
      </c>
      <c r="R44" s="199" t="str">
        <f>vlookup(D44,'DATA - LIS - RX'!A:D,4,0)</f>
        <v>#N/A</v>
      </c>
      <c r="S44" s="200"/>
      <c r="T44" s="200"/>
      <c r="U44" s="200"/>
      <c r="V44" s="200"/>
      <c r="W44" s="200"/>
      <c r="X44" s="201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</row>
    <row r="45">
      <c r="A45" s="231"/>
      <c r="B45" s="12">
        <f t="shared" si="1"/>
        <v>37</v>
      </c>
      <c r="C45" s="234"/>
      <c r="D45" s="232"/>
      <c r="E45" s="13"/>
      <c r="F45" s="14"/>
      <c r="G45" s="193"/>
      <c r="H45" s="233"/>
      <c r="I45" s="17"/>
      <c r="J45" s="18"/>
      <c r="K45" s="194"/>
      <c r="L45" s="196"/>
      <c r="M45" s="195"/>
      <c r="N45" s="196"/>
      <c r="O45" s="23"/>
      <c r="P45" s="197" t="str">
        <f>vlookup(D45,'DATA - LIS - RX'!A:D,2,0)</f>
        <v>#N/A</v>
      </c>
      <c r="Q45" s="198" t="str">
        <f>VLOOKUP(D45, 'DATA - LIS - RX'!A:D, 3, 0)</f>
        <v>#N/A</v>
      </c>
      <c r="R45" s="199" t="str">
        <f>vlookup(D45,'DATA - LIS - RX'!A:D,4,0)</f>
        <v>#N/A</v>
      </c>
      <c r="S45" s="200"/>
      <c r="T45" s="200"/>
      <c r="U45" s="200"/>
      <c r="V45" s="200"/>
      <c r="W45" s="200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</row>
    <row r="46">
      <c r="A46" s="231"/>
      <c r="B46" s="12">
        <f t="shared" si="1"/>
        <v>38</v>
      </c>
      <c r="C46" s="12"/>
      <c r="D46" s="12"/>
      <c r="E46" s="13"/>
      <c r="F46" s="14"/>
      <c r="G46" s="193"/>
      <c r="H46" s="16"/>
      <c r="I46" s="17"/>
      <c r="J46" s="18"/>
      <c r="K46" s="194"/>
      <c r="L46" s="202"/>
      <c r="M46" s="23"/>
      <c r="N46" s="196"/>
      <c r="O46" s="202"/>
      <c r="P46" s="197" t="str">
        <f>vlookup(D46,'DATA - LIS - RX'!A:D,2,0)</f>
        <v>#N/A</v>
      </c>
      <c r="Q46" s="198" t="str">
        <f>VLOOKUP(D46, 'DATA - LIS - RX'!A:D, 3, 0)</f>
        <v>#N/A</v>
      </c>
      <c r="R46" s="199" t="str">
        <f>vlookup(D46,'DATA - LIS - RX'!A:D,4,0)</f>
        <v>#N/A</v>
      </c>
      <c r="S46" s="200"/>
      <c r="T46" s="200"/>
      <c r="U46" s="200"/>
      <c r="V46" s="200"/>
      <c r="W46" s="200"/>
      <c r="X46" s="201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</row>
    <row r="47">
      <c r="A47" s="231"/>
      <c r="B47" s="12">
        <f t="shared" si="1"/>
        <v>39</v>
      </c>
      <c r="C47" s="12"/>
      <c r="D47" s="12"/>
      <c r="E47" s="13"/>
      <c r="F47" s="14"/>
      <c r="G47" s="193"/>
      <c r="H47" s="16"/>
      <c r="I47" s="17"/>
      <c r="J47" s="18"/>
      <c r="K47" s="194"/>
      <c r="L47" s="196"/>
      <c r="M47" s="23"/>
      <c r="N47" s="196"/>
      <c r="O47" s="202"/>
      <c r="P47" s="197" t="str">
        <f>vlookup(D47,'DATA - LIS - RX'!A:D,2,0)</f>
        <v>#N/A</v>
      </c>
      <c r="Q47" s="198" t="str">
        <f>VLOOKUP(D47, 'DATA - LIS - RX'!A:D, 3, 0)</f>
        <v>#N/A</v>
      </c>
      <c r="R47" s="199" t="str">
        <f>vlookup(D47,'DATA - LIS - RX'!A:D,4,0)</f>
        <v>#N/A</v>
      </c>
      <c r="S47" s="200"/>
      <c r="T47" s="200"/>
      <c r="U47" s="200"/>
      <c r="V47" s="200"/>
      <c r="W47" s="200"/>
      <c r="X47" s="201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</row>
    <row r="48">
      <c r="A48" s="231"/>
      <c r="B48" s="12">
        <f t="shared" si="1"/>
        <v>40</v>
      </c>
      <c r="C48" s="12"/>
      <c r="D48" s="12"/>
      <c r="E48" s="13"/>
      <c r="F48" s="14"/>
      <c r="G48" s="193"/>
      <c r="H48" s="16"/>
      <c r="I48" s="17"/>
      <c r="J48" s="18"/>
      <c r="K48" s="194"/>
      <c r="L48" s="196"/>
      <c r="M48" s="23"/>
      <c r="N48" s="196"/>
      <c r="O48" s="202"/>
      <c r="P48" s="197" t="str">
        <f>vlookup(D48,'DATA - LIS - RX'!A:D,2,0)</f>
        <v>#N/A</v>
      </c>
      <c r="Q48" s="198" t="str">
        <f>VLOOKUP(D48, 'DATA - LIS - RX'!A:D, 3, 0)</f>
        <v>#N/A</v>
      </c>
      <c r="R48" s="199" t="str">
        <f>vlookup(D48,'DATA - LIS - RX'!A:D,4,0)</f>
        <v>#N/A</v>
      </c>
      <c r="S48" s="200"/>
      <c r="T48" s="200"/>
      <c r="U48" s="200"/>
      <c r="V48" s="200"/>
      <c r="W48" s="200"/>
      <c r="X48" s="201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</row>
    <row r="49">
      <c r="A49" s="231"/>
      <c r="B49" s="12">
        <f t="shared" si="1"/>
        <v>41</v>
      </c>
      <c r="C49" s="234"/>
      <c r="D49" s="232"/>
      <c r="E49" s="13"/>
      <c r="F49" s="14"/>
      <c r="G49" s="193"/>
      <c r="H49" s="233"/>
      <c r="I49" s="17"/>
      <c r="J49" s="18"/>
      <c r="K49" s="194"/>
      <c r="L49" s="196"/>
      <c r="M49" s="195"/>
      <c r="N49" s="196"/>
      <c r="O49" s="23"/>
      <c r="P49" s="197" t="str">
        <f>vlookup(D49,'DATA - LIS - RX'!A:D,2,0)</f>
        <v>#N/A</v>
      </c>
      <c r="Q49" s="198" t="str">
        <f>VLOOKUP(D49, 'DATA - LIS - RX'!A:D, 3, 0)</f>
        <v>#N/A</v>
      </c>
      <c r="R49" s="199" t="str">
        <f>vlookup(D49,'DATA - LIS - RX'!A:D,4,0)</f>
        <v>#N/A</v>
      </c>
      <c r="S49" s="200"/>
      <c r="T49" s="200"/>
      <c r="U49" s="200"/>
      <c r="V49" s="200"/>
      <c r="W49" s="200"/>
      <c r="X49" s="201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</row>
    <row r="50">
      <c r="A50" s="231"/>
      <c r="B50" s="12">
        <f t="shared" si="1"/>
        <v>42</v>
      </c>
      <c r="C50" s="12"/>
      <c r="D50" s="12"/>
      <c r="E50" s="13"/>
      <c r="F50" s="14"/>
      <c r="G50" s="193"/>
      <c r="H50" s="16"/>
      <c r="I50" s="17"/>
      <c r="J50" s="18"/>
      <c r="K50" s="194"/>
      <c r="L50" s="202"/>
      <c r="M50" s="23"/>
      <c r="N50" s="196"/>
      <c r="O50" s="23"/>
      <c r="P50" s="197" t="str">
        <f>vlookup(D50,'DATA - LIS - RX'!A:D,2,0)</f>
        <v>#N/A</v>
      </c>
      <c r="Q50" s="198" t="str">
        <f>VLOOKUP(D50, 'DATA - LIS - RX'!A:D, 3, 0)</f>
        <v>#N/A</v>
      </c>
      <c r="R50" s="199" t="str">
        <f>vlookup(D50,'DATA - LIS - RX'!A:D,4,0)</f>
        <v>#N/A</v>
      </c>
      <c r="S50" s="200"/>
      <c r="T50" s="200"/>
      <c r="U50" s="200"/>
      <c r="V50" s="200"/>
      <c r="W50" s="200"/>
      <c r="X50" s="201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</row>
    <row r="51">
      <c r="A51" s="231"/>
      <c r="B51" s="12">
        <f t="shared" si="1"/>
        <v>43</v>
      </c>
      <c r="C51" s="12"/>
      <c r="D51" s="12"/>
      <c r="E51" s="13"/>
      <c r="F51" s="14"/>
      <c r="G51" s="193"/>
      <c r="H51" s="16"/>
      <c r="I51" s="17"/>
      <c r="J51" s="18"/>
      <c r="K51" s="194"/>
      <c r="L51" s="196"/>
      <c r="M51" s="23"/>
      <c r="N51" s="196"/>
      <c r="O51" s="202"/>
      <c r="P51" s="197" t="str">
        <f>vlookup(D51,'DATA - LIS - RX'!A:D,2,0)</f>
        <v>#N/A</v>
      </c>
      <c r="Q51" s="198" t="str">
        <f>VLOOKUP(D51, 'DATA - LIS - RX'!A:D, 3, 0)</f>
        <v>#N/A</v>
      </c>
      <c r="R51" s="199" t="str">
        <f>vlookup(D51,'DATA - LIS - RX'!A:D,4,0)</f>
        <v>#N/A</v>
      </c>
      <c r="S51" s="200"/>
      <c r="T51" s="200"/>
      <c r="U51" s="200"/>
      <c r="V51" s="200"/>
      <c r="W51" s="200"/>
      <c r="X51" s="201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</row>
    <row r="52">
      <c r="A52" s="231"/>
      <c r="B52" s="12">
        <f t="shared" si="1"/>
        <v>44</v>
      </c>
      <c r="C52" s="12"/>
      <c r="D52" s="12"/>
      <c r="E52" s="13"/>
      <c r="F52" s="14"/>
      <c r="G52" s="193"/>
      <c r="H52" s="16"/>
      <c r="I52" s="17"/>
      <c r="J52" s="18"/>
      <c r="K52" s="194"/>
      <c r="L52" s="196"/>
      <c r="M52" s="23"/>
      <c r="N52" s="196"/>
      <c r="O52" s="202"/>
      <c r="P52" s="197" t="str">
        <f>vlookup(D52,'DATA - LIS - RX'!A:D,2,0)</f>
        <v>#N/A</v>
      </c>
      <c r="Q52" s="198" t="str">
        <f>VLOOKUP(D52, 'DATA - LIS - RX'!A:D, 3, 0)</f>
        <v>#N/A</v>
      </c>
      <c r="R52" s="199" t="str">
        <f>vlookup(D52,'DATA - LIS - RX'!A:D,4,0)</f>
        <v>#N/A</v>
      </c>
      <c r="S52" s="200"/>
      <c r="T52" s="200"/>
      <c r="U52" s="200"/>
      <c r="V52" s="200"/>
      <c r="W52" s="200"/>
      <c r="X52" s="201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</row>
    <row r="53">
      <c r="A53" s="231"/>
      <c r="B53" s="12">
        <f t="shared" si="1"/>
        <v>45</v>
      </c>
      <c r="C53" s="12"/>
      <c r="D53" s="12"/>
      <c r="E53" s="13"/>
      <c r="F53" s="14"/>
      <c r="G53" s="193"/>
      <c r="H53" s="16"/>
      <c r="I53" s="17"/>
      <c r="J53" s="18"/>
      <c r="K53" s="194"/>
      <c r="L53" s="202"/>
      <c r="M53" s="23"/>
      <c r="N53" s="196"/>
      <c r="O53" s="202"/>
      <c r="P53" s="197" t="str">
        <f>vlookup(D53,'DATA - LIS - RX'!A:D,2,0)</f>
        <v>#N/A</v>
      </c>
      <c r="Q53" s="198" t="str">
        <f>VLOOKUP(D53, 'DATA - LIS - RX'!A:D, 3, 0)</f>
        <v>#N/A</v>
      </c>
      <c r="R53" s="199" t="str">
        <f>vlookup(D53,'DATA - LIS - RX'!A:D,4,0)</f>
        <v>#N/A</v>
      </c>
      <c r="S53" s="200"/>
      <c r="T53" s="200"/>
      <c r="U53" s="200"/>
      <c r="V53" s="200"/>
      <c r="W53" s="200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</row>
    <row r="54">
      <c r="A54" s="231"/>
      <c r="B54" s="12">
        <f t="shared" si="1"/>
        <v>46</v>
      </c>
      <c r="C54" s="12"/>
      <c r="D54" s="232"/>
      <c r="E54" s="13"/>
      <c r="F54" s="14"/>
      <c r="G54" s="193"/>
      <c r="H54" s="233"/>
      <c r="I54" s="17"/>
      <c r="J54" s="18"/>
      <c r="K54" s="194"/>
      <c r="L54" s="196"/>
      <c r="M54" s="23"/>
      <c r="N54" s="196"/>
      <c r="O54" s="23"/>
      <c r="P54" s="197" t="str">
        <f>vlookup(D54,'DATA - LIS - RX'!A:D,2,0)</f>
        <v>#N/A</v>
      </c>
      <c r="Q54" s="198" t="str">
        <f>VLOOKUP(D54, 'DATA - LIS - RX'!A:D, 3, 0)</f>
        <v>#N/A</v>
      </c>
      <c r="R54" s="199" t="str">
        <f>vlookup(D54,'DATA - LIS - RX'!A:D,4,0)</f>
        <v>#N/A</v>
      </c>
      <c r="S54" s="200"/>
      <c r="T54" s="200"/>
      <c r="U54" s="200"/>
      <c r="V54" s="200"/>
      <c r="W54" s="200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</row>
    <row r="55">
      <c r="A55" s="231"/>
      <c r="B55" s="12">
        <f t="shared" si="1"/>
        <v>47</v>
      </c>
      <c r="C55" s="12"/>
      <c r="D55" s="12"/>
      <c r="E55" s="13"/>
      <c r="F55" s="14"/>
      <c r="G55" s="193"/>
      <c r="H55" s="16"/>
      <c r="I55" s="17"/>
      <c r="J55" s="18"/>
      <c r="K55" s="194"/>
      <c r="L55" s="202"/>
      <c r="M55" s="23"/>
      <c r="N55" s="196"/>
      <c r="O55" s="23"/>
      <c r="P55" s="197" t="str">
        <f>vlookup(D55,'DATA - LIS - RX'!A:D,2,0)</f>
        <v>#N/A</v>
      </c>
      <c r="Q55" s="198" t="str">
        <f>VLOOKUP(D55, 'DATA - LIS - RX'!A:D, 3, 0)</f>
        <v>#N/A</v>
      </c>
      <c r="R55" s="199" t="str">
        <f>vlookup(D55,'DATA - LIS - RX'!A:D,4,0)</f>
        <v>#N/A</v>
      </c>
      <c r="S55" s="200"/>
      <c r="T55" s="200"/>
      <c r="U55" s="200"/>
      <c r="V55" s="200"/>
      <c r="W55" s="200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</row>
    <row r="56">
      <c r="A56" s="231"/>
      <c r="B56" s="12">
        <f t="shared" si="1"/>
        <v>48</v>
      </c>
      <c r="C56" s="12"/>
      <c r="D56" s="12"/>
      <c r="E56" s="13"/>
      <c r="F56" s="14"/>
      <c r="G56" s="193"/>
      <c r="H56" s="16"/>
      <c r="I56" s="17"/>
      <c r="J56" s="18"/>
      <c r="K56" s="194"/>
      <c r="L56" s="196"/>
      <c r="M56" s="23"/>
      <c r="N56" s="196"/>
      <c r="O56" s="202"/>
      <c r="P56" s="197" t="str">
        <f>vlookup(D56,'DATA - LIS - RX'!A:D,2,0)</f>
        <v>#N/A</v>
      </c>
      <c r="Q56" s="198" t="str">
        <f>VLOOKUP(D56, 'DATA - LIS - RX'!A:D, 3, 0)</f>
        <v>#N/A</v>
      </c>
      <c r="R56" s="199" t="str">
        <f>vlookup(D56,'DATA - LIS - RX'!A:D,4,0)</f>
        <v>#N/A</v>
      </c>
      <c r="S56" s="200"/>
      <c r="T56" s="200"/>
      <c r="U56" s="200"/>
      <c r="V56" s="200"/>
      <c r="W56" s="200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</row>
    <row r="57">
      <c r="A57" s="231"/>
      <c r="B57" s="12">
        <f t="shared" si="1"/>
        <v>49</v>
      </c>
      <c r="C57" s="12"/>
      <c r="D57" s="12"/>
      <c r="E57" s="13"/>
      <c r="F57" s="14"/>
      <c r="G57" s="193"/>
      <c r="H57" s="16"/>
      <c r="I57" s="17"/>
      <c r="J57" s="18"/>
      <c r="K57" s="194"/>
      <c r="L57" s="202"/>
      <c r="M57" s="23"/>
      <c r="N57" s="196"/>
      <c r="O57" s="202"/>
      <c r="P57" s="197" t="str">
        <f>vlookup(D57,'DATA - LIS - RX'!A:D,2,0)</f>
        <v>#N/A</v>
      </c>
      <c r="Q57" s="198" t="str">
        <f>VLOOKUP(D57, 'DATA - LIS - RX'!A:D, 3, 0)</f>
        <v>#N/A</v>
      </c>
      <c r="R57" s="199" t="str">
        <f>vlookup(D57,'DATA - LIS - RX'!A:D,4,0)</f>
        <v>#N/A</v>
      </c>
      <c r="S57" s="201"/>
      <c r="T57" s="201"/>
      <c r="U57" s="201"/>
      <c r="V57" s="201"/>
      <c r="W57" s="201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</row>
    <row r="58">
      <c r="A58" s="231"/>
      <c r="B58" s="12">
        <f t="shared" si="1"/>
        <v>50</v>
      </c>
      <c r="C58" s="12"/>
      <c r="D58" s="12"/>
      <c r="E58" s="13"/>
      <c r="F58" s="14"/>
      <c r="G58" s="193"/>
      <c r="H58" s="16"/>
      <c r="I58" s="17"/>
      <c r="J58" s="18"/>
      <c r="K58" s="194"/>
      <c r="L58" s="202"/>
      <c r="M58" s="23"/>
      <c r="N58" s="196"/>
      <c r="O58" s="23"/>
      <c r="P58" s="197" t="str">
        <f>vlookup(D58,'DATA - LIS - RX'!A:D,2,0)</f>
        <v>#N/A</v>
      </c>
      <c r="Q58" s="198" t="str">
        <f>VLOOKUP(D58, 'DATA - LIS - RX'!A:D, 3, 0)</f>
        <v>#N/A</v>
      </c>
      <c r="R58" s="199" t="str">
        <f>vlookup(D58,'DATA - LIS - RX'!A:D,4,0)</f>
        <v>#N/A</v>
      </c>
      <c r="S58" s="200"/>
      <c r="T58" s="200"/>
      <c r="U58" s="200"/>
      <c r="V58" s="200"/>
      <c r="W58" s="200"/>
      <c r="X58" s="236"/>
      <c r="Y58" s="236"/>
      <c r="Z58" s="236"/>
      <c r="AA58" s="236"/>
      <c r="AB58" s="236"/>
      <c r="AC58" s="123"/>
      <c r="AD58" s="123"/>
      <c r="AE58" s="123"/>
      <c r="AF58" s="123"/>
      <c r="AG58" s="123"/>
      <c r="AH58" s="123"/>
      <c r="AI58" s="123"/>
      <c r="AJ58" s="123"/>
      <c r="AK58" s="126"/>
      <c r="AL58" s="126"/>
      <c r="AM58" s="126"/>
      <c r="AN58" s="126"/>
      <c r="AO58" s="126"/>
      <c r="AP58" s="126"/>
      <c r="AQ58" s="126"/>
      <c r="AR58" s="126"/>
    </row>
    <row r="59">
      <c r="A59" s="231"/>
      <c r="B59" s="12">
        <f t="shared" si="1"/>
        <v>51</v>
      </c>
      <c r="C59" s="12"/>
      <c r="D59" s="12"/>
      <c r="E59" s="13"/>
      <c r="F59" s="14"/>
      <c r="G59" s="193"/>
      <c r="H59" s="16"/>
      <c r="I59" s="17"/>
      <c r="J59" s="18"/>
      <c r="K59" s="194"/>
      <c r="L59" s="202"/>
      <c r="M59" s="23"/>
      <c r="N59" s="196"/>
      <c r="O59" s="202"/>
      <c r="P59" s="197" t="str">
        <f>vlookup(D59,'DATA - LIS - RX'!A:D,2,0)</f>
        <v>#N/A</v>
      </c>
      <c r="Q59" s="198" t="str">
        <f>VLOOKUP(D59, 'DATA - LIS - RX'!A:D, 3, 0)</f>
        <v>#N/A</v>
      </c>
      <c r="R59" s="199" t="str">
        <f>vlookup(D59,'DATA - LIS - RX'!A:D,4,0)</f>
        <v>#N/A</v>
      </c>
      <c r="S59" s="200"/>
      <c r="T59" s="200"/>
      <c r="U59" s="200"/>
      <c r="V59" s="200"/>
      <c r="W59" s="200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</row>
    <row r="60">
      <c r="A60" s="231"/>
      <c r="B60" s="12">
        <f t="shared" si="1"/>
        <v>52</v>
      </c>
      <c r="C60" s="234"/>
      <c r="D60" s="232"/>
      <c r="E60" s="13"/>
      <c r="F60" s="14"/>
      <c r="G60" s="193"/>
      <c r="H60" s="233"/>
      <c r="I60" s="17"/>
      <c r="J60" s="18"/>
      <c r="K60" s="194"/>
      <c r="L60" s="196"/>
      <c r="M60" s="195"/>
      <c r="N60" s="196"/>
      <c r="O60" s="23"/>
      <c r="P60" s="197" t="str">
        <f>vlookup(D60,'DATA - LIS - RX'!A:D,2,0)</f>
        <v>#N/A</v>
      </c>
      <c r="Q60" s="237" t="str">
        <f>VLOOKUP(D60, 'DATA - LIS - RX'!A:D, 3, 0)</f>
        <v>#N/A</v>
      </c>
      <c r="R60" s="199" t="str">
        <f>vlookup(D60,'DATA - LIS - RX'!A:D,4,0)</f>
        <v>#N/A</v>
      </c>
      <c r="S60" s="200"/>
      <c r="T60" s="200"/>
      <c r="U60" s="200"/>
      <c r="V60" s="200"/>
      <c r="W60" s="200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</row>
    <row r="61">
      <c r="A61" s="231"/>
      <c r="B61" s="12">
        <f t="shared" si="1"/>
        <v>53</v>
      </c>
      <c r="C61" s="234"/>
      <c r="D61" s="232"/>
      <c r="E61" s="13"/>
      <c r="F61" s="14"/>
      <c r="G61" s="193"/>
      <c r="H61" s="233"/>
      <c r="I61" s="17"/>
      <c r="J61" s="18"/>
      <c r="K61" s="194"/>
      <c r="L61" s="196"/>
      <c r="M61" s="195"/>
      <c r="N61" s="196"/>
      <c r="O61" s="23"/>
      <c r="P61" s="197" t="str">
        <f>vlookup(D61,'DATA - LIS - RX'!A:D,2,0)</f>
        <v>#N/A</v>
      </c>
      <c r="Q61" s="237" t="str">
        <f>VLOOKUP(D61, 'DATA - LIS - RX'!A:D, 3, 0)</f>
        <v>#N/A</v>
      </c>
      <c r="R61" s="199" t="str">
        <f>vlookup(D61,'DATA - LIS - RX'!A:D,4,0)</f>
        <v>#N/A</v>
      </c>
      <c r="S61" s="200"/>
      <c r="T61" s="200"/>
      <c r="U61" s="200"/>
      <c r="V61" s="200"/>
      <c r="W61" s="200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</row>
    <row r="62">
      <c r="A62" s="231"/>
      <c r="B62" s="12">
        <f t="shared" si="1"/>
        <v>54</v>
      </c>
      <c r="C62" s="234"/>
      <c r="D62" s="232"/>
      <c r="E62" s="13"/>
      <c r="F62" s="14"/>
      <c r="G62" s="193"/>
      <c r="H62" s="233"/>
      <c r="I62" s="17"/>
      <c r="J62" s="18"/>
      <c r="K62" s="194"/>
      <c r="L62" s="196"/>
      <c r="M62" s="195"/>
      <c r="N62" s="196"/>
      <c r="O62" s="23"/>
      <c r="P62" s="197" t="str">
        <f>vlookup(D62,'DATA - LIS - RX'!A:D,2,0)</f>
        <v>#N/A</v>
      </c>
      <c r="Q62" s="237" t="str">
        <f>VLOOKUP(D62, 'DATA - LIS - RX'!A:D, 3, 0)</f>
        <v>#N/A</v>
      </c>
      <c r="R62" s="199" t="str">
        <f>vlookup(D62,'DATA - LIS - RX'!A:D,4,0)</f>
        <v>#N/A</v>
      </c>
      <c r="S62" s="200"/>
      <c r="T62" s="200"/>
      <c r="U62" s="200"/>
      <c r="V62" s="200"/>
      <c r="W62" s="200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</row>
    <row r="63">
      <c r="A63" s="231"/>
      <c r="B63" s="12">
        <f t="shared" si="1"/>
        <v>55</v>
      </c>
      <c r="C63" s="234"/>
      <c r="D63" s="232"/>
      <c r="E63" s="13"/>
      <c r="F63" s="14"/>
      <c r="G63" s="193"/>
      <c r="H63" s="233"/>
      <c r="I63" s="17"/>
      <c r="J63" s="18"/>
      <c r="K63" s="194"/>
      <c r="L63" s="196"/>
      <c r="M63" s="195"/>
      <c r="N63" s="196"/>
      <c r="O63" s="23"/>
      <c r="P63" s="197" t="str">
        <f>vlookup(D63,'DATA - LIS - RX'!A:D,2,0)</f>
        <v>#N/A</v>
      </c>
      <c r="Q63" s="237" t="str">
        <f>VLOOKUP(D63, 'DATA - LIS - RX'!A:D, 3, 0)</f>
        <v>#N/A</v>
      </c>
      <c r="R63" s="199" t="str">
        <f>vlookup(D63,'DATA - LIS - RX'!A:D,4,0)</f>
        <v>#N/A</v>
      </c>
      <c r="S63" s="200"/>
      <c r="T63" s="200"/>
      <c r="U63" s="200"/>
      <c r="V63" s="200"/>
      <c r="W63" s="200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</row>
    <row r="64">
      <c r="A64" s="231"/>
      <c r="B64" s="12">
        <f t="shared" si="1"/>
        <v>56</v>
      </c>
      <c r="C64" s="234"/>
      <c r="D64" s="232"/>
      <c r="E64" s="13"/>
      <c r="F64" s="14"/>
      <c r="G64" s="193"/>
      <c r="H64" s="233"/>
      <c r="I64" s="17"/>
      <c r="J64" s="18"/>
      <c r="K64" s="194"/>
      <c r="L64" s="196"/>
      <c r="M64" s="195"/>
      <c r="N64" s="196"/>
      <c r="O64" s="23"/>
      <c r="P64" s="197" t="str">
        <f>vlookup(D64,'DATA - LIS - RX'!A:D,2,0)</f>
        <v>#N/A</v>
      </c>
      <c r="Q64" s="237" t="str">
        <f>VLOOKUP(D64, 'DATA - LIS - RX'!A:D, 3, 0)</f>
        <v>#N/A</v>
      </c>
      <c r="R64" s="199" t="str">
        <f>vlookup(D64,'DATA - LIS - RX'!A:D,4,0)</f>
        <v>#N/A</v>
      </c>
      <c r="S64" s="200"/>
      <c r="T64" s="200"/>
      <c r="U64" s="200"/>
      <c r="V64" s="200"/>
      <c r="W64" s="200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</row>
    <row r="65">
      <c r="A65" s="231"/>
      <c r="B65" s="12">
        <f t="shared" si="1"/>
        <v>57</v>
      </c>
      <c r="C65" s="12"/>
      <c r="D65" s="12"/>
      <c r="E65" s="13"/>
      <c r="F65" s="14"/>
      <c r="G65" s="193"/>
      <c r="H65" s="16"/>
      <c r="I65" s="17"/>
      <c r="J65" s="18"/>
      <c r="K65" s="194"/>
      <c r="L65" s="202"/>
      <c r="M65" s="23"/>
      <c r="N65" s="196"/>
      <c r="O65" s="23"/>
      <c r="P65" s="197" t="str">
        <f>vlookup(D65,'DATA - LIS - RX'!A:D,2,0)</f>
        <v>#N/A</v>
      </c>
      <c r="Q65" s="237" t="str">
        <f>VLOOKUP(D65, 'DATA - LIS - RX'!A:D, 3, 0)</f>
        <v>#N/A</v>
      </c>
      <c r="R65" s="199" t="str">
        <f>vlookup(D65,'DATA - LIS - RX'!A:D,4,0)</f>
        <v>#N/A</v>
      </c>
      <c r="S65" s="200"/>
      <c r="T65" s="200"/>
      <c r="U65" s="200"/>
      <c r="V65" s="200"/>
      <c r="W65" s="200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</row>
    <row r="66">
      <c r="A66" s="231"/>
      <c r="B66" s="12">
        <f t="shared" si="1"/>
        <v>58</v>
      </c>
      <c r="C66" s="12"/>
      <c r="D66" s="232"/>
      <c r="E66" s="13"/>
      <c r="F66" s="14"/>
      <c r="G66" s="193"/>
      <c r="H66" s="233"/>
      <c r="I66" s="17"/>
      <c r="J66" s="18"/>
      <c r="K66" s="194"/>
      <c r="L66" s="196"/>
      <c r="M66" s="23"/>
      <c r="N66" s="196"/>
      <c r="O66" s="23"/>
      <c r="P66" s="197" t="str">
        <f>vlookup(D66,'DATA - LIS - RX'!A:D,2,0)</f>
        <v>#N/A</v>
      </c>
      <c r="Q66" s="237" t="str">
        <f>VLOOKUP(D66, 'DATA - LIS - RX'!A:D, 3, 0)</f>
        <v>#N/A</v>
      </c>
      <c r="R66" s="199" t="str">
        <f>vlookup(D66,'DATA - LIS - RX'!A:D,4,0)</f>
        <v>#N/A</v>
      </c>
      <c r="S66" s="200"/>
      <c r="T66" s="200"/>
      <c r="U66" s="200"/>
      <c r="V66" s="200"/>
      <c r="W66" s="200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</row>
    <row r="67">
      <c r="A67" s="231"/>
      <c r="B67" s="12">
        <f t="shared" si="1"/>
        <v>59</v>
      </c>
      <c r="C67" s="12"/>
      <c r="D67" s="232"/>
      <c r="E67" s="13"/>
      <c r="F67" s="14"/>
      <c r="G67" s="193"/>
      <c r="H67" s="233"/>
      <c r="I67" s="17"/>
      <c r="J67" s="18"/>
      <c r="K67" s="194"/>
      <c r="L67" s="196"/>
      <c r="M67" s="23"/>
      <c r="N67" s="196"/>
      <c r="O67" s="23"/>
      <c r="P67" s="197" t="str">
        <f>vlookup(D67,'DATA - LIS - RX'!A:D,2,0)</f>
        <v>#N/A</v>
      </c>
      <c r="Q67" s="237" t="str">
        <f>VLOOKUP(D67, 'DATA - LIS - RX'!A:D, 3, 0)</f>
        <v>#N/A</v>
      </c>
      <c r="R67" s="199" t="str">
        <f>vlookup(D67,'DATA - LIS - RX'!A:D,4,0)</f>
        <v>#N/A</v>
      </c>
      <c r="S67" s="200"/>
      <c r="T67" s="200"/>
      <c r="U67" s="200"/>
      <c r="V67" s="200"/>
      <c r="W67" s="200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</row>
    <row r="68">
      <c r="A68" s="231"/>
      <c r="B68" s="12">
        <f t="shared" si="1"/>
        <v>60</v>
      </c>
      <c r="C68" s="12"/>
      <c r="D68" s="232"/>
      <c r="E68" s="13"/>
      <c r="F68" s="14"/>
      <c r="G68" s="193"/>
      <c r="H68" s="233"/>
      <c r="I68" s="17"/>
      <c r="J68" s="18"/>
      <c r="K68" s="194"/>
      <c r="L68" s="196"/>
      <c r="M68" s="23"/>
      <c r="N68" s="196"/>
      <c r="O68" s="23"/>
      <c r="P68" s="197" t="str">
        <f>vlookup(D68,'DATA - LIS - RX'!A:D,2,0)</f>
        <v>#N/A</v>
      </c>
      <c r="Q68" s="237" t="str">
        <f>VLOOKUP(D68, 'DATA - LIS - RX'!A:D, 3, 0)</f>
        <v>#N/A</v>
      </c>
      <c r="R68" s="199" t="str">
        <f>vlookup(D68,'DATA - LIS - RX'!A:D,4,0)</f>
        <v>#N/A</v>
      </c>
      <c r="S68" s="200"/>
      <c r="T68" s="200"/>
      <c r="U68" s="200"/>
      <c r="V68" s="200"/>
      <c r="W68" s="200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</row>
    <row r="69">
      <c r="A69" s="231"/>
      <c r="B69" s="12">
        <f t="shared" si="1"/>
        <v>61</v>
      </c>
      <c r="C69" s="234"/>
      <c r="D69" s="232"/>
      <c r="E69" s="13"/>
      <c r="F69" s="14"/>
      <c r="G69" s="193"/>
      <c r="H69" s="233"/>
      <c r="I69" s="17"/>
      <c r="J69" s="18"/>
      <c r="K69" s="194"/>
      <c r="L69" s="196"/>
      <c r="M69" s="195"/>
      <c r="N69" s="196"/>
      <c r="O69" s="23"/>
      <c r="P69" s="197" t="str">
        <f>vlookup(D69,'DATA - LIS - RX'!A:D,2,0)</f>
        <v>#N/A</v>
      </c>
      <c r="Q69" s="237" t="str">
        <f>VLOOKUP(D69, 'DATA - LIS - RX'!A:D, 3, 0)</f>
        <v>#N/A</v>
      </c>
      <c r="R69" s="199" t="str">
        <f>vlookup(D69,'DATA - LIS - RX'!A:D,4,0)</f>
        <v>#N/A</v>
      </c>
      <c r="S69" s="200"/>
      <c r="T69" s="200"/>
      <c r="U69" s="200"/>
      <c r="V69" s="200"/>
      <c r="W69" s="200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</row>
    <row r="70">
      <c r="A70" s="231"/>
      <c r="B70" s="12">
        <f t="shared" si="1"/>
        <v>62</v>
      </c>
      <c r="C70" s="12"/>
      <c r="D70" s="12"/>
      <c r="E70" s="13"/>
      <c r="F70" s="14"/>
      <c r="G70" s="193"/>
      <c r="H70" s="16"/>
      <c r="I70" s="17"/>
      <c r="J70" s="18"/>
      <c r="K70" s="194"/>
      <c r="L70" s="202"/>
      <c r="M70" s="23"/>
      <c r="N70" s="196"/>
      <c r="O70" s="23"/>
      <c r="P70" s="197" t="str">
        <f>vlookup(D70,'DATA - LIS - RX'!A:D,2,0)</f>
        <v>#N/A</v>
      </c>
      <c r="Q70" s="237" t="str">
        <f>VLOOKUP(D70, 'DATA - LIS - RX'!A:D, 3, 0)</f>
        <v>#N/A</v>
      </c>
      <c r="R70" s="199" t="str">
        <f>vlookup(D70,'DATA - LIS - RX'!A:D,4,0)</f>
        <v>#N/A</v>
      </c>
      <c r="S70" s="200"/>
      <c r="T70" s="200"/>
      <c r="U70" s="200"/>
      <c r="V70" s="200"/>
      <c r="W70" s="200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</row>
    <row r="71">
      <c r="A71" s="231"/>
      <c r="B71" s="12">
        <f t="shared" si="1"/>
        <v>63</v>
      </c>
      <c r="C71" s="12"/>
      <c r="D71" s="232"/>
      <c r="E71" s="13"/>
      <c r="F71" s="14"/>
      <c r="G71" s="193"/>
      <c r="H71" s="233"/>
      <c r="I71" s="17"/>
      <c r="J71" s="18"/>
      <c r="K71" s="194"/>
      <c r="L71" s="196"/>
      <c r="M71" s="23"/>
      <c r="N71" s="196"/>
      <c r="O71" s="23"/>
      <c r="P71" s="197" t="str">
        <f>vlookup(D71,'DATA - LIS - RX'!A:D,2,0)</f>
        <v>#N/A</v>
      </c>
      <c r="Q71" s="237" t="str">
        <f>VLOOKUP(D71, 'DATA - LIS - RX'!A:D, 3, 0)</f>
        <v>#N/A</v>
      </c>
      <c r="R71" s="199" t="str">
        <f>vlookup(D71,'DATA - LIS - RX'!A:D,4,0)</f>
        <v>#N/A</v>
      </c>
      <c r="S71" s="200"/>
      <c r="T71" s="200"/>
      <c r="U71" s="200"/>
      <c r="V71" s="200"/>
      <c r="W71" s="200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</row>
    <row r="72">
      <c r="A72" s="231"/>
      <c r="B72" s="12">
        <f>B70+1</f>
        <v>63</v>
      </c>
      <c r="C72" s="234"/>
      <c r="D72" s="232"/>
      <c r="E72" s="13"/>
      <c r="F72" s="14"/>
      <c r="G72" s="193"/>
      <c r="H72" s="233"/>
      <c r="I72" s="17"/>
      <c r="J72" s="18"/>
      <c r="K72" s="194"/>
      <c r="L72" s="196"/>
      <c r="M72" s="195"/>
      <c r="N72" s="196"/>
      <c r="O72" s="23"/>
      <c r="P72" s="197" t="str">
        <f>vlookup(D72,'DATA - LIS - RX'!A:D,2,0)</f>
        <v>#N/A</v>
      </c>
      <c r="Q72" s="237" t="str">
        <f>VLOOKUP(D72, 'DATA - LIS - RX'!A:D, 3, 0)</f>
        <v>#N/A</v>
      </c>
      <c r="R72" s="199" t="str">
        <f>vlookup(D72,'DATA - LIS - RX'!A:D,4,0)</f>
        <v>#N/A</v>
      </c>
      <c r="S72" s="200"/>
      <c r="T72" s="200"/>
      <c r="U72" s="200"/>
      <c r="V72" s="200"/>
      <c r="W72" s="200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</row>
    <row r="73">
      <c r="A73" s="231"/>
      <c r="B73" s="12">
        <f t="shared" ref="B73:B90" si="2">B72+1</f>
        <v>64</v>
      </c>
      <c r="C73" s="12"/>
      <c r="D73" s="232"/>
      <c r="E73" s="13"/>
      <c r="F73" s="14"/>
      <c r="G73" s="193"/>
      <c r="H73" s="233"/>
      <c r="I73" s="17"/>
      <c r="J73" s="18"/>
      <c r="K73" s="194"/>
      <c r="L73" s="196"/>
      <c r="M73" s="23"/>
      <c r="N73" s="196"/>
      <c r="O73" s="23"/>
      <c r="P73" s="197" t="str">
        <f>vlookup(D73,'DATA - LIS - RX'!A:D,2,0)</f>
        <v>#N/A</v>
      </c>
      <c r="Q73" s="237" t="str">
        <f>VLOOKUP(D73, 'DATA - LIS - RX'!A:D, 3, 0)</f>
        <v>#N/A</v>
      </c>
      <c r="R73" s="199" t="str">
        <f>vlookup(D73,'DATA - LIS - RX'!A:D,4,0)</f>
        <v>#N/A</v>
      </c>
      <c r="S73" s="200"/>
      <c r="T73" s="200"/>
      <c r="U73" s="200"/>
      <c r="V73" s="200"/>
      <c r="W73" s="200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</row>
    <row r="74">
      <c r="A74" s="231"/>
      <c r="B74" s="12">
        <f t="shared" si="2"/>
        <v>65</v>
      </c>
      <c r="C74" s="12"/>
      <c r="D74" s="12"/>
      <c r="E74" s="13"/>
      <c r="F74" s="14"/>
      <c r="G74" s="193"/>
      <c r="H74" s="16"/>
      <c r="I74" s="17"/>
      <c r="J74" s="18"/>
      <c r="K74" s="194"/>
      <c r="L74" s="196"/>
      <c r="M74" s="23"/>
      <c r="N74" s="196"/>
      <c r="O74" s="23"/>
      <c r="P74" s="197" t="str">
        <f>vlookup(D74,'DATA - LIS - RX'!A:D,2,0)</f>
        <v>#N/A</v>
      </c>
      <c r="Q74" s="198" t="str">
        <f>VLOOKUP(D74, 'DATA - LIS - RX'!A:D, 3, 0)</f>
        <v>#N/A</v>
      </c>
      <c r="R74" s="199" t="str">
        <f>vlookup(D74,'DATA - LIS - RX'!A:D,4,0)</f>
        <v>#N/A</v>
      </c>
      <c r="S74" s="200"/>
      <c r="T74" s="200"/>
      <c r="U74" s="200"/>
      <c r="V74" s="200"/>
      <c r="W74" s="200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</row>
    <row r="75">
      <c r="A75" s="231"/>
      <c r="B75" s="12">
        <f t="shared" si="2"/>
        <v>66</v>
      </c>
      <c r="C75" s="12"/>
      <c r="D75" s="12"/>
      <c r="E75" s="13"/>
      <c r="F75" s="14"/>
      <c r="G75" s="193"/>
      <c r="H75" s="16"/>
      <c r="I75" s="17"/>
      <c r="J75" s="18"/>
      <c r="K75" s="194"/>
      <c r="L75" s="202"/>
      <c r="M75" s="23"/>
      <c r="N75" s="196"/>
      <c r="O75" s="23"/>
      <c r="P75" s="197" t="str">
        <f>vlookup(D75,'DATA - LIS - RX'!A:D,2,0)</f>
        <v>#N/A</v>
      </c>
      <c r="Q75" s="237" t="str">
        <f>VLOOKUP(D75, 'DATA - LIS - RX'!A:D, 3, 0)</f>
        <v>#N/A</v>
      </c>
      <c r="R75" s="199" t="str">
        <f>vlookup(D75,'DATA - LIS - RX'!A:D,4,0)</f>
        <v>#N/A</v>
      </c>
      <c r="S75" s="201"/>
      <c r="T75" s="201"/>
      <c r="U75" s="201"/>
      <c r="V75" s="201"/>
      <c r="W75" s="201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</row>
    <row r="76">
      <c r="A76" s="231"/>
      <c r="B76" s="12">
        <f t="shared" si="2"/>
        <v>67</v>
      </c>
      <c r="C76" s="12"/>
      <c r="D76" s="12"/>
      <c r="E76" s="13"/>
      <c r="F76" s="14"/>
      <c r="G76" s="193"/>
      <c r="H76" s="16"/>
      <c r="I76" s="17"/>
      <c r="J76" s="18"/>
      <c r="K76" s="194"/>
      <c r="L76" s="196"/>
      <c r="M76" s="23"/>
      <c r="N76" s="196"/>
      <c r="O76" s="23"/>
      <c r="P76" s="197" t="str">
        <f>vlookup(D76,'DATA - LIS - RX'!A:D,2,0)</f>
        <v>#N/A</v>
      </c>
      <c r="Q76" s="237" t="str">
        <f>VLOOKUP(D76, 'DATA - LIS - RX'!A:D, 3, 0)</f>
        <v>#N/A</v>
      </c>
      <c r="R76" s="199" t="str">
        <f>vlookup(D76,'DATA - LIS - RX'!A:D,4,0)</f>
        <v>#N/A</v>
      </c>
      <c r="S76" s="200"/>
      <c r="T76" s="200"/>
      <c r="U76" s="200"/>
      <c r="V76" s="200"/>
      <c r="W76" s="200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</row>
    <row r="77">
      <c r="A77" s="231"/>
      <c r="B77" s="12">
        <f t="shared" si="2"/>
        <v>68</v>
      </c>
      <c r="C77" s="12"/>
      <c r="D77" s="12"/>
      <c r="E77" s="13"/>
      <c r="F77" s="14"/>
      <c r="G77" s="193"/>
      <c r="H77" s="16"/>
      <c r="I77" s="17"/>
      <c r="J77" s="18"/>
      <c r="K77" s="194"/>
      <c r="L77" s="196"/>
      <c r="M77" s="23"/>
      <c r="N77" s="196"/>
      <c r="O77" s="23"/>
      <c r="P77" s="197" t="str">
        <f>vlookup(D77,'DATA - LIS - RX'!A:D,2,0)</f>
        <v>#N/A</v>
      </c>
      <c r="Q77" s="237" t="str">
        <f>VLOOKUP(D77, 'DATA - LIS - RX'!A:D, 3, 0)</f>
        <v>#N/A</v>
      </c>
      <c r="R77" s="199" t="str">
        <f>vlookup(D77,'DATA - LIS - RX'!A:D,4,0)</f>
        <v>#N/A</v>
      </c>
      <c r="S77" s="200"/>
      <c r="T77" s="200"/>
      <c r="U77" s="200"/>
      <c r="V77" s="200"/>
      <c r="W77" s="200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</row>
    <row r="78">
      <c r="A78" s="231"/>
      <c r="B78" s="12">
        <f t="shared" si="2"/>
        <v>69</v>
      </c>
      <c r="C78" s="12"/>
      <c r="D78" s="232"/>
      <c r="E78" s="13"/>
      <c r="F78" s="14"/>
      <c r="G78" s="193"/>
      <c r="H78" s="233"/>
      <c r="I78" s="17"/>
      <c r="J78" s="18"/>
      <c r="K78" s="194"/>
      <c r="L78" s="196"/>
      <c r="M78" s="23"/>
      <c r="N78" s="196"/>
      <c r="O78" s="23"/>
      <c r="P78" s="197" t="str">
        <f>vlookup(D78,'DATA - LIS - RX'!A:D,2,0)</f>
        <v>#N/A</v>
      </c>
      <c r="Q78" s="237" t="str">
        <f>VLOOKUP(D78, 'DATA - LIS - RX'!A:D, 3, 0)</f>
        <v>#N/A</v>
      </c>
      <c r="R78" s="199" t="str">
        <f>vlookup(D78,'DATA - LIS - RX'!A:D,4,0)</f>
        <v>#N/A</v>
      </c>
      <c r="S78" s="200"/>
      <c r="T78" s="200"/>
      <c r="U78" s="200"/>
      <c r="V78" s="200"/>
      <c r="W78" s="200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</row>
    <row r="79">
      <c r="A79" s="231"/>
      <c r="B79" s="12">
        <f t="shared" si="2"/>
        <v>70</v>
      </c>
      <c r="C79" s="235"/>
      <c r="D79" s="232"/>
      <c r="E79" s="13"/>
      <c r="F79" s="14"/>
      <c r="G79" s="193"/>
      <c r="H79" s="233"/>
      <c r="I79" s="17"/>
      <c r="J79" s="18"/>
      <c r="K79" s="194"/>
      <c r="L79" s="196"/>
      <c r="M79" s="23"/>
      <c r="N79" s="196"/>
      <c r="O79" s="23"/>
      <c r="P79" s="197" t="str">
        <f>vlookup(D79,'DATA - LIS - RX'!A:D,2,0)</f>
        <v>#N/A</v>
      </c>
      <c r="Q79" s="237" t="str">
        <f>VLOOKUP(D79, 'DATA - LIS - RX'!A:D, 3, 0)</f>
        <v>#N/A</v>
      </c>
      <c r="R79" s="199" t="str">
        <f>vlookup(D79,'DATA - LIS - RX'!A:D,4,0)</f>
        <v>#N/A</v>
      </c>
      <c r="S79" s="200"/>
      <c r="T79" s="200"/>
      <c r="U79" s="200"/>
      <c r="V79" s="200"/>
      <c r="W79" s="200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</row>
    <row r="80">
      <c r="A80" s="231"/>
      <c r="B80" s="12">
        <f t="shared" si="2"/>
        <v>71</v>
      </c>
      <c r="C80" s="12"/>
      <c r="D80" s="232"/>
      <c r="E80" s="13"/>
      <c r="F80" s="14"/>
      <c r="G80" s="193"/>
      <c r="H80" s="233"/>
      <c r="I80" s="17"/>
      <c r="J80" s="18"/>
      <c r="K80" s="194"/>
      <c r="L80" s="196"/>
      <c r="M80" s="23"/>
      <c r="N80" s="196"/>
      <c r="O80" s="202"/>
      <c r="P80" s="197" t="str">
        <f>vlookup(D80,'DATA - LIS - RX'!A:D,2,0)</f>
        <v>#N/A</v>
      </c>
      <c r="Q80" s="237" t="str">
        <f>VLOOKUP(D80, 'DATA - LIS - RX'!A:D, 3, 0)</f>
        <v>#N/A</v>
      </c>
      <c r="R80" s="199" t="str">
        <f>vlookup(D80,'DATA - LIS - RX'!A:D,4,0)</f>
        <v>#N/A</v>
      </c>
      <c r="S80" s="200"/>
      <c r="T80" s="200"/>
      <c r="U80" s="200"/>
      <c r="V80" s="200"/>
      <c r="W80" s="200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</row>
    <row r="81">
      <c r="A81" s="231"/>
      <c r="B81" s="12">
        <f t="shared" si="2"/>
        <v>72</v>
      </c>
      <c r="C81" s="235"/>
      <c r="D81" s="232"/>
      <c r="E81" s="13"/>
      <c r="F81" s="14"/>
      <c r="G81" s="193"/>
      <c r="H81" s="233"/>
      <c r="I81" s="17"/>
      <c r="J81" s="18"/>
      <c r="K81" s="194"/>
      <c r="L81" s="196"/>
      <c r="M81" s="23"/>
      <c r="N81" s="196"/>
      <c r="O81" s="23"/>
      <c r="P81" s="197" t="str">
        <f>vlookup(D81,'DATA - LIS - RX'!A:D,2,0)</f>
        <v>#N/A</v>
      </c>
      <c r="Q81" s="237" t="str">
        <f>VLOOKUP(D81, 'DATA - LIS - RX'!A:D, 3, 0)</f>
        <v>#N/A</v>
      </c>
      <c r="R81" s="199" t="str">
        <f>vlookup(D81,'DATA - LIS - RX'!A:D,4,0)</f>
        <v>#N/A</v>
      </c>
      <c r="S81" s="200"/>
      <c r="T81" s="200"/>
      <c r="U81" s="200"/>
      <c r="V81" s="200"/>
      <c r="W81" s="200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</row>
    <row r="82">
      <c r="A82" s="231"/>
      <c r="B82" s="12">
        <f t="shared" si="2"/>
        <v>73</v>
      </c>
      <c r="C82" s="12"/>
      <c r="D82" s="232"/>
      <c r="E82" s="13"/>
      <c r="F82" s="14"/>
      <c r="G82" s="193"/>
      <c r="H82" s="233"/>
      <c r="I82" s="17"/>
      <c r="J82" s="18"/>
      <c r="K82" s="194"/>
      <c r="L82" s="196"/>
      <c r="M82" s="23"/>
      <c r="N82" s="196"/>
      <c r="O82" s="202"/>
      <c r="P82" s="197" t="str">
        <f>vlookup(D82,'DATA - LIS - RX'!A:D,2,0)</f>
        <v>#N/A</v>
      </c>
      <c r="Q82" s="237" t="str">
        <f>VLOOKUP(D82, 'DATA - LIS - RX'!A:D, 3, 0)</f>
        <v>#N/A</v>
      </c>
      <c r="R82" s="199" t="str">
        <f>vlookup(D82,'DATA - LIS - RX'!A:D,4,0)</f>
        <v>#N/A</v>
      </c>
      <c r="S82" s="200"/>
      <c r="T82" s="200"/>
      <c r="U82" s="200"/>
      <c r="V82" s="200"/>
      <c r="W82" s="200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</row>
    <row r="83">
      <c r="A83" s="231"/>
      <c r="B83" s="12">
        <f t="shared" si="2"/>
        <v>74</v>
      </c>
      <c r="C83" s="12"/>
      <c r="D83" s="232"/>
      <c r="E83" s="13"/>
      <c r="F83" s="14"/>
      <c r="G83" s="193"/>
      <c r="H83" s="233"/>
      <c r="I83" s="17"/>
      <c r="J83" s="18"/>
      <c r="K83" s="194"/>
      <c r="L83" s="196"/>
      <c r="M83" s="23"/>
      <c r="N83" s="196"/>
      <c r="O83" s="202"/>
      <c r="P83" s="197" t="str">
        <f>vlookup(D83,'DATA - LIS - RX'!A:D,2,0)</f>
        <v>#N/A</v>
      </c>
      <c r="Q83" s="237" t="str">
        <f>VLOOKUP(D83, 'DATA - LIS - RX'!A:D, 3, 0)</f>
        <v>#N/A</v>
      </c>
      <c r="R83" s="199" t="str">
        <f>vlookup(D83,'DATA - LIS - RX'!A:D,4,0)</f>
        <v>#N/A</v>
      </c>
      <c r="S83" s="200"/>
      <c r="T83" s="200"/>
      <c r="U83" s="200"/>
      <c r="V83" s="200"/>
      <c r="W83" s="200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</row>
    <row r="84">
      <c r="A84" s="231"/>
      <c r="B84" s="12">
        <f t="shared" si="2"/>
        <v>75</v>
      </c>
      <c r="C84" s="12"/>
      <c r="D84" s="232"/>
      <c r="E84" s="13"/>
      <c r="F84" s="14"/>
      <c r="G84" s="193"/>
      <c r="H84" s="233"/>
      <c r="I84" s="17"/>
      <c r="J84" s="18"/>
      <c r="K84" s="194"/>
      <c r="L84" s="196"/>
      <c r="M84" s="23"/>
      <c r="N84" s="196"/>
      <c r="O84" s="23"/>
      <c r="P84" s="197" t="str">
        <f>vlookup(D84,'DATA - LIS - RX'!A:D,2,0)</f>
        <v>#N/A</v>
      </c>
      <c r="Q84" s="237" t="str">
        <f>VLOOKUP(D84, 'DATA - LIS - RX'!A:D, 3, 0)</f>
        <v>#N/A</v>
      </c>
      <c r="R84" s="199" t="str">
        <f>vlookup(D84,'DATA - LIS - RX'!A:D,4,0)</f>
        <v>#N/A</v>
      </c>
      <c r="S84" s="200"/>
      <c r="T84" s="200"/>
      <c r="U84" s="200"/>
      <c r="V84" s="200"/>
      <c r="W84" s="200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</row>
    <row r="85">
      <c r="A85" s="231"/>
      <c r="B85" s="12">
        <f t="shared" si="2"/>
        <v>76</v>
      </c>
      <c r="C85" s="234"/>
      <c r="D85" s="232"/>
      <c r="E85" s="13"/>
      <c r="F85" s="14"/>
      <c r="G85" s="193"/>
      <c r="H85" s="233"/>
      <c r="I85" s="17"/>
      <c r="J85" s="18"/>
      <c r="K85" s="194"/>
      <c r="L85" s="196"/>
      <c r="M85" s="195"/>
      <c r="N85" s="196"/>
      <c r="O85" s="23"/>
      <c r="P85" s="197" t="str">
        <f>vlookup(D85,'DATA - LIS - RX'!A:D,2,0)</f>
        <v>#N/A</v>
      </c>
      <c r="Q85" s="237" t="str">
        <f>VLOOKUP(D85, 'DATA - LIS - RX'!A:D, 3, 0)</f>
        <v>#N/A</v>
      </c>
      <c r="R85" s="199" t="str">
        <f>vlookup(D85,'DATA - LIS - RX'!A:D,4,0)</f>
        <v>#N/A</v>
      </c>
      <c r="S85" s="200"/>
      <c r="T85" s="200"/>
      <c r="U85" s="200"/>
      <c r="V85" s="200"/>
      <c r="W85" s="200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</row>
    <row r="86">
      <c r="A86" s="231"/>
      <c r="B86" s="12">
        <f t="shared" si="2"/>
        <v>77</v>
      </c>
      <c r="C86" s="12"/>
      <c r="D86" s="232"/>
      <c r="E86" s="13"/>
      <c r="F86" s="14"/>
      <c r="G86" s="193"/>
      <c r="H86" s="233"/>
      <c r="I86" s="17"/>
      <c r="J86" s="18"/>
      <c r="K86" s="194"/>
      <c r="L86" s="196"/>
      <c r="M86" s="23"/>
      <c r="N86" s="196"/>
      <c r="O86" s="23"/>
      <c r="P86" s="197" t="str">
        <f>vlookup(D86,'DATA - LIS - RX'!A:D,2,0)</f>
        <v>#N/A</v>
      </c>
      <c r="Q86" s="237" t="str">
        <f>VLOOKUP(D86, 'DATA - LIS - RX'!A:D, 3, 0)</f>
        <v>#N/A</v>
      </c>
      <c r="R86" s="199" t="str">
        <f>vlookup(D86,'DATA - LIS - RX'!A:D,4,0)</f>
        <v>#N/A</v>
      </c>
      <c r="S86" s="200"/>
      <c r="T86" s="200"/>
      <c r="U86" s="200"/>
      <c r="V86" s="200"/>
      <c r="W86" s="200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</row>
    <row r="87">
      <c r="A87" s="231"/>
      <c r="B87" s="12">
        <f t="shared" si="2"/>
        <v>78</v>
      </c>
      <c r="C87" s="12"/>
      <c r="D87" s="232"/>
      <c r="E87" s="13"/>
      <c r="F87" s="14"/>
      <c r="G87" s="193"/>
      <c r="H87" s="233"/>
      <c r="I87" s="17"/>
      <c r="J87" s="18"/>
      <c r="K87" s="194"/>
      <c r="L87" s="196"/>
      <c r="M87" s="23"/>
      <c r="N87" s="196"/>
      <c r="O87" s="23"/>
      <c r="P87" s="197" t="str">
        <f>vlookup(D87,'DATA - LIS - RX'!A:D,2,0)</f>
        <v>#N/A</v>
      </c>
      <c r="Q87" s="237" t="str">
        <f>VLOOKUP(D87, 'DATA - LIS - RX'!A:D, 3, 0)</f>
        <v>#N/A</v>
      </c>
      <c r="R87" s="199" t="str">
        <f>vlookup(D87,'DATA - LIS - RX'!A:D,4,0)</f>
        <v>#N/A</v>
      </c>
      <c r="S87" s="200"/>
      <c r="T87" s="200"/>
      <c r="U87" s="200"/>
      <c r="V87" s="200"/>
      <c r="W87" s="200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</row>
    <row r="88">
      <c r="A88" s="231"/>
      <c r="B88" s="12">
        <f t="shared" si="2"/>
        <v>79</v>
      </c>
      <c r="C88" s="235"/>
      <c r="D88" s="232"/>
      <c r="E88" s="13"/>
      <c r="F88" s="14"/>
      <c r="G88" s="193"/>
      <c r="H88" s="233"/>
      <c r="I88" s="17"/>
      <c r="J88" s="18"/>
      <c r="K88" s="194"/>
      <c r="L88" s="196"/>
      <c r="M88" s="23"/>
      <c r="N88" s="196"/>
      <c r="O88" s="202"/>
      <c r="P88" s="197" t="str">
        <f>vlookup(D88,'DATA - LIS - RX'!A:D,2,0)</f>
        <v>#N/A</v>
      </c>
      <c r="Q88" s="237" t="str">
        <f>VLOOKUP(D88, 'DATA - LIS - RX'!A:D, 3, 0)</f>
        <v>#N/A</v>
      </c>
      <c r="R88" s="199" t="str">
        <f>vlookup(D88,'DATA - LIS - RX'!A:D,4,0)</f>
        <v>#N/A</v>
      </c>
      <c r="S88" s="201"/>
      <c r="T88" s="201"/>
      <c r="U88" s="201"/>
      <c r="V88" s="201"/>
      <c r="W88" s="201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</row>
    <row r="89">
      <c r="A89" s="231"/>
      <c r="B89" s="12">
        <f t="shared" si="2"/>
        <v>80</v>
      </c>
      <c r="C89" s="235"/>
      <c r="D89" s="232"/>
      <c r="E89" s="13"/>
      <c r="F89" s="14"/>
      <c r="G89" s="193"/>
      <c r="H89" s="233"/>
      <c r="I89" s="17"/>
      <c r="J89" s="18"/>
      <c r="K89" s="194"/>
      <c r="L89" s="196"/>
      <c r="M89" s="23"/>
      <c r="N89" s="196"/>
      <c r="O89" s="202"/>
      <c r="P89" s="197" t="str">
        <f>vlookup(D89,'DATA - LIS - RX'!A:D,2,0)</f>
        <v>#N/A</v>
      </c>
      <c r="Q89" s="237" t="str">
        <f>VLOOKUP(D89, 'DATA - LIS - RX'!A:D, 3, 0)</f>
        <v>#N/A</v>
      </c>
      <c r="R89" s="199" t="str">
        <f>vlookup(D89,'DATA - LIS - RX'!A:D,4,0)</f>
        <v>#N/A</v>
      </c>
      <c r="S89" s="200"/>
      <c r="T89" s="200"/>
      <c r="U89" s="200"/>
      <c r="V89" s="200"/>
      <c r="W89" s="200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</row>
    <row r="90">
      <c r="A90" s="231"/>
      <c r="B90" s="12">
        <f t="shared" si="2"/>
        <v>81</v>
      </c>
      <c r="C90" s="12"/>
      <c r="D90" s="232"/>
      <c r="E90" s="13"/>
      <c r="F90" s="14"/>
      <c r="G90" s="193"/>
      <c r="H90" s="233"/>
      <c r="I90" s="17"/>
      <c r="J90" s="18"/>
      <c r="K90" s="194"/>
      <c r="L90" s="196"/>
      <c r="M90" s="23"/>
      <c r="N90" s="196"/>
      <c r="O90" s="23"/>
      <c r="P90" s="197" t="str">
        <f>vlookup(D90,'DATA - LIS - RX'!A:D,2,0)</f>
        <v>#N/A</v>
      </c>
      <c r="Q90" s="237" t="str">
        <f>VLOOKUP(D90, 'DATA - LIS - RX'!A:D, 3, 0)</f>
        <v>#N/A</v>
      </c>
      <c r="R90" s="199" t="str">
        <f>vlookup(D90,'DATA - LIS - RX'!A:D,4,0)</f>
        <v>#N/A</v>
      </c>
      <c r="S90" s="200"/>
      <c r="T90" s="200"/>
      <c r="U90" s="200"/>
      <c r="V90" s="200"/>
      <c r="W90" s="200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</row>
    <row r="91">
      <c r="A91" s="231"/>
      <c r="B91" s="12">
        <f>B89+1</f>
        <v>81</v>
      </c>
      <c r="C91" s="235"/>
      <c r="D91" s="232"/>
      <c r="E91" s="13"/>
      <c r="F91" s="14"/>
      <c r="G91" s="193"/>
      <c r="H91" s="233"/>
      <c r="I91" s="17"/>
      <c r="J91" s="18"/>
      <c r="K91" s="194"/>
      <c r="L91" s="196"/>
      <c r="M91" s="23"/>
      <c r="N91" s="196"/>
      <c r="O91" s="23"/>
      <c r="P91" s="197" t="str">
        <f>vlookup(D91,'DATA - LIS - RX'!A:D,2,0)</f>
        <v>#N/A</v>
      </c>
      <c r="Q91" s="237" t="str">
        <f>VLOOKUP(D91, 'DATA - LIS - RX'!A:D, 3, 0)</f>
        <v>#N/A</v>
      </c>
      <c r="R91" s="199" t="str">
        <f>vlookup(D91,'DATA - LIS - RX'!A:D,4,0)</f>
        <v>#N/A</v>
      </c>
      <c r="S91" s="200"/>
      <c r="T91" s="200"/>
      <c r="U91" s="200"/>
      <c r="V91" s="200"/>
      <c r="W91" s="200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</row>
    <row r="92">
      <c r="A92" s="231"/>
      <c r="B92" s="12">
        <f t="shared" ref="B92:B94" si="3">B91+1</f>
        <v>82</v>
      </c>
      <c r="C92" s="235"/>
      <c r="D92" s="232"/>
      <c r="E92" s="13"/>
      <c r="F92" s="14"/>
      <c r="G92" s="193"/>
      <c r="H92" s="233"/>
      <c r="I92" s="17"/>
      <c r="J92" s="18"/>
      <c r="K92" s="194"/>
      <c r="L92" s="196"/>
      <c r="M92" s="23"/>
      <c r="N92" s="196"/>
      <c r="O92" s="23"/>
      <c r="P92" s="197" t="str">
        <f>vlookup(D92,'DATA - LIS - RX'!A:D,2,0)</f>
        <v>#N/A</v>
      </c>
      <c r="Q92" s="198" t="str">
        <f>VLOOKUP(D92, 'DATA - LIS - RX'!A:D, 3, 0)</f>
        <v>#N/A</v>
      </c>
      <c r="R92" s="199" t="str">
        <f>vlookup(D92,'DATA - LIS - RX'!A:D,4,0)</f>
        <v>#N/A</v>
      </c>
      <c r="S92" s="200"/>
      <c r="T92" s="200"/>
      <c r="U92" s="200"/>
      <c r="V92" s="200"/>
      <c r="W92" s="200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</row>
    <row r="93">
      <c r="A93" s="231"/>
      <c r="B93" s="12">
        <f t="shared" si="3"/>
        <v>83</v>
      </c>
      <c r="C93" s="234"/>
      <c r="D93" s="232"/>
      <c r="E93" s="13"/>
      <c r="F93" s="14"/>
      <c r="G93" s="193"/>
      <c r="H93" s="233"/>
      <c r="I93" s="17"/>
      <c r="J93" s="18"/>
      <c r="K93" s="19"/>
      <c r="L93" s="196"/>
      <c r="M93" s="195"/>
      <c r="N93" s="196"/>
      <c r="O93" s="23"/>
      <c r="P93" s="197" t="str">
        <f>vlookup(D93,'DATA - LIS - RX'!A:D,2,0)</f>
        <v>#N/A</v>
      </c>
      <c r="Q93" s="198" t="str">
        <f>VLOOKUP(D93, 'DATA - LIS - RX'!A:D, 3, 0)</f>
        <v>#N/A</v>
      </c>
      <c r="R93" s="199" t="str">
        <f>vlookup(D93,'DATA - LIS - RX'!A:D,4,0)</f>
        <v>#N/A</v>
      </c>
    </row>
    <row r="94">
      <c r="A94" s="231"/>
      <c r="B94" s="12">
        <f t="shared" si="3"/>
        <v>84</v>
      </c>
      <c r="C94" s="12"/>
      <c r="D94" s="232"/>
      <c r="E94" s="13"/>
      <c r="F94" s="14"/>
      <c r="G94" s="193"/>
      <c r="H94" s="233"/>
      <c r="I94" s="17"/>
      <c r="J94" s="18"/>
      <c r="K94" s="19"/>
      <c r="L94" s="196"/>
      <c r="M94" s="23"/>
      <c r="N94" s="196"/>
      <c r="O94" s="23"/>
      <c r="P94" s="197" t="str">
        <f>vlookup(D94,'DATA - LIS - RX'!A:D,2,0)</f>
        <v>#N/A</v>
      </c>
      <c r="Q94" s="198" t="str">
        <f>VLOOKUP(D94, 'DATA - LIS - RX'!A:D, 3, 0)</f>
        <v>#N/A</v>
      </c>
      <c r="R94" s="199" t="str">
        <f>vlookup(D94,'DATA - LIS - RX'!A:D,4,0)</f>
        <v>#N/A</v>
      </c>
      <c r="S94" s="200"/>
      <c r="T94" s="200"/>
      <c r="U94" s="200"/>
      <c r="V94" s="200"/>
      <c r="W94" s="201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</row>
    <row r="95">
      <c r="A95" s="231"/>
      <c r="B95" s="12">
        <f>B93+1</f>
        <v>84</v>
      </c>
      <c r="C95" s="12"/>
      <c r="D95" s="232"/>
      <c r="E95" s="13"/>
      <c r="F95" s="14"/>
      <c r="G95" s="193"/>
      <c r="H95" s="233"/>
      <c r="I95" s="17"/>
      <c r="J95" s="18"/>
      <c r="K95" s="19"/>
      <c r="L95" s="196"/>
      <c r="M95" s="23"/>
      <c r="N95" s="196"/>
      <c r="O95" s="23"/>
      <c r="P95" s="197" t="str">
        <f>vlookup(D95,'DATA - LIS - RX'!A:D,2,0)</f>
        <v>#N/A</v>
      </c>
      <c r="Q95" s="198" t="str">
        <f>VLOOKUP(D95, 'DATA - LIS - RX'!A:D, 3, 0)</f>
        <v>#N/A</v>
      </c>
      <c r="R95" s="199" t="str">
        <f>vlookup(D95,'DATA - LIS - RX'!A:D,4,0)</f>
        <v>#N/A</v>
      </c>
      <c r="S95" s="200"/>
      <c r="T95" s="200"/>
      <c r="U95" s="200"/>
      <c r="V95" s="200"/>
      <c r="W95" s="201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</row>
    <row r="96">
      <c r="A96" s="231"/>
      <c r="B96" s="12">
        <f t="shared" ref="B96:B112" si="4">B95+1</f>
        <v>85</v>
      </c>
      <c r="C96" s="12"/>
      <c r="D96" s="12"/>
      <c r="E96" s="13"/>
      <c r="F96" s="14"/>
      <c r="G96" s="193"/>
      <c r="H96" s="16"/>
      <c r="I96" s="17"/>
      <c r="J96" s="18"/>
      <c r="K96" s="19"/>
      <c r="L96" s="202"/>
      <c r="M96" s="23"/>
      <c r="N96" s="196"/>
      <c r="O96" s="23"/>
      <c r="P96" s="197" t="str">
        <f>vlookup(D96,'DATA - LIS - RX'!A:D,2,0)</f>
        <v>#N/A</v>
      </c>
      <c r="Q96" s="198" t="str">
        <f>VLOOKUP(D96, 'DATA - LIS - RX'!A:D, 3, 0)</f>
        <v>#N/A</v>
      </c>
      <c r="R96" s="199" t="str">
        <f>vlookup(D96,'DATA - LIS - RX'!A:D,4,0)</f>
        <v>#N/A</v>
      </c>
      <c r="S96" s="200"/>
      <c r="T96" s="200"/>
      <c r="U96" s="200"/>
      <c r="V96" s="200"/>
      <c r="W96" s="201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</row>
    <row r="97">
      <c r="A97" s="231"/>
      <c r="B97" s="12">
        <f t="shared" si="4"/>
        <v>86</v>
      </c>
      <c r="C97" s="12"/>
      <c r="D97" s="12"/>
      <c r="E97" s="13"/>
      <c r="F97" s="14"/>
      <c r="G97" s="193"/>
      <c r="H97" s="16"/>
      <c r="I97" s="17"/>
      <c r="J97" s="18"/>
      <c r="K97" s="19"/>
      <c r="L97" s="196"/>
      <c r="M97" s="23"/>
      <c r="N97" s="196"/>
      <c r="O97" s="23"/>
      <c r="P97" s="197" t="str">
        <f>vlookup(D97,'DATA - LIS - RX'!A:D,2,0)</f>
        <v>#N/A</v>
      </c>
      <c r="Q97" s="198" t="str">
        <f>VLOOKUP(D97, 'DATA - LIS - RX'!A:D, 3, 0)</f>
        <v>#N/A</v>
      </c>
      <c r="R97" s="199" t="str">
        <f>vlookup(D97,'DATA - LIS - RX'!A:D,4,0)</f>
        <v>#N/A</v>
      </c>
      <c r="S97" s="200"/>
      <c r="T97" s="200"/>
      <c r="U97" s="200"/>
      <c r="V97" s="200"/>
      <c r="W97" s="201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</row>
    <row r="98">
      <c r="A98" s="231"/>
      <c r="B98" s="12">
        <f t="shared" si="4"/>
        <v>87</v>
      </c>
      <c r="C98" s="234"/>
      <c r="D98" s="232"/>
      <c r="E98" s="13"/>
      <c r="F98" s="14"/>
      <c r="G98" s="193"/>
      <c r="H98" s="233"/>
      <c r="I98" s="17"/>
      <c r="J98" s="18"/>
      <c r="K98" s="19"/>
      <c r="L98" s="196"/>
      <c r="M98" s="195"/>
      <c r="N98" s="196"/>
      <c r="O98" s="202"/>
      <c r="P98" s="197" t="str">
        <f>vlookup(D98,'DATA - LIS - RX'!A:D,2,0)</f>
        <v>#N/A</v>
      </c>
      <c r="Q98" s="198" t="str">
        <f>VLOOKUP(D98, 'DATA - LIS - RX'!A:D, 3, 0)</f>
        <v>#N/A</v>
      </c>
      <c r="R98" s="199" t="str">
        <f>vlookup(D98,'DATA - LIS - RX'!A:D,4,0)</f>
        <v>#N/A</v>
      </c>
      <c r="S98" s="200"/>
      <c r="T98" s="200"/>
      <c r="U98" s="200"/>
      <c r="V98" s="200"/>
      <c r="W98" s="201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</row>
    <row r="99">
      <c r="A99" s="231"/>
      <c r="B99" s="12">
        <f t="shared" si="4"/>
        <v>88</v>
      </c>
      <c r="C99" s="234"/>
      <c r="D99" s="232"/>
      <c r="E99" s="13"/>
      <c r="F99" s="14"/>
      <c r="G99" s="193"/>
      <c r="H99" s="233"/>
      <c r="I99" s="17"/>
      <c r="J99" s="18"/>
      <c r="K99" s="19"/>
      <c r="L99" s="196"/>
      <c r="M99" s="195"/>
      <c r="N99" s="196"/>
      <c r="O99" s="23"/>
      <c r="P99" s="197" t="str">
        <f>vlookup(D99,'DATA - LIS - RX'!A:D,2,0)</f>
        <v>#N/A</v>
      </c>
      <c r="Q99" s="198" t="str">
        <f>VLOOKUP(D99, 'DATA - LIS - RX'!A:D, 3, 0)</f>
        <v>#N/A</v>
      </c>
      <c r="R99" s="199" t="str">
        <f>vlookup(D99,'DATA - LIS - RX'!A:D,4,0)</f>
        <v>#N/A</v>
      </c>
      <c r="S99" s="200"/>
      <c r="T99" s="200"/>
      <c r="U99" s="200"/>
      <c r="V99" s="200"/>
      <c r="W99" s="201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</row>
    <row r="100">
      <c r="A100" s="231"/>
      <c r="B100" s="12">
        <f t="shared" si="4"/>
        <v>89</v>
      </c>
      <c r="C100" s="12"/>
      <c r="D100" s="12"/>
      <c r="E100" s="13"/>
      <c r="F100" s="14"/>
      <c r="G100" s="193"/>
      <c r="H100" s="16"/>
      <c r="I100" s="17"/>
      <c r="J100" s="18"/>
      <c r="K100" s="19"/>
      <c r="L100" s="196"/>
      <c r="M100" s="23"/>
      <c r="N100" s="196"/>
      <c r="O100" s="23"/>
      <c r="P100" s="197" t="str">
        <f>vlookup(D100,'DATA - LIS - RX'!A:D,2,0)</f>
        <v>#N/A</v>
      </c>
      <c r="Q100" s="198" t="str">
        <f>VLOOKUP(D100, 'DATA - LIS - RX'!A:D, 3, 0)</f>
        <v>#N/A</v>
      </c>
      <c r="R100" s="199" t="str">
        <f>vlookup(D100,'DATA - LIS - RX'!A:D,4,0)</f>
        <v>#N/A</v>
      </c>
      <c r="S100" s="200"/>
      <c r="T100" s="200"/>
      <c r="U100" s="200"/>
      <c r="V100" s="200"/>
      <c r="W100" s="201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</row>
    <row r="101">
      <c r="A101" s="231"/>
      <c r="B101" s="12">
        <f t="shared" si="4"/>
        <v>90</v>
      </c>
      <c r="C101" s="234"/>
      <c r="D101" s="232"/>
      <c r="E101" s="13"/>
      <c r="F101" s="14"/>
      <c r="G101" s="193"/>
      <c r="H101" s="233"/>
      <c r="I101" s="17"/>
      <c r="J101" s="18"/>
      <c r="K101" s="19"/>
      <c r="L101" s="196"/>
      <c r="M101" s="195"/>
      <c r="N101" s="196"/>
      <c r="O101" s="202"/>
      <c r="P101" s="197" t="str">
        <f>vlookup(D101,'DATA - LIS - RX'!A:D,2,0)</f>
        <v>#N/A</v>
      </c>
      <c r="Q101" s="198" t="str">
        <f>VLOOKUP(D101, 'DATA - LIS - RX'!A:D, 3, 0)</f>
        <v>#N/A</v>
      </c>
      <c r="R101" s="199" t="str">
        <f>vlookup(D101,'DATA - LIS - RX'!A:D,4,0)</f>
        <v>#N/A</v>
      </c>
      <c r="S101" s="200"/>
      <c r="T101" s="200"/>
      <c r="U101" s="200"/>
      <c r="V101" s="200"/>
      <c r="W101" s="201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</row>
    <row r="102">
      <c r="A102" s="231"/>
      <c r="B102" s="12">
        <f t="shared" si="4"/>
        <v>91</v>
      </c>
      <c r="C102" s="234"/>
      <c r="D102" s="232"/>
      <c r="E102" s="13"/>
      <c r="F102" s="14"/>
      <c r="G102" s="193"/>
      <c r="H102" s="233"/>
      <c r="I102" s="17"/>
      <c r="J102" s="18"/>
      <c r="K102" s="19"/>
      <c r="L102" s="196"/>
      <c r="M102" s="195"/>
      <c r="N102" s="196"/>
      <c r="O102" s="23"/>
      <c r="P102" s="197" t="str">
        <f>vlookup(D102,'DATA - LIS - RX'!A:D,2,0)</f>
        <v>#N/A</v>
      </c>
      <c r="Q102" s="198" t="str">
        <f>VLOOKUP(D102, 'DATA - LIS - RX'!A:D, 3, 0)</f>
        <v>#N/A</v>
      </c>
      <c r="R102" s="199" t="str">
        <f>vlookup(D102,'DATA - LIS - RX'!A:D,4,0)</f>
        <v>#N/A</v>
      </c>
      <c r="S102" s="200"/>
      <c r="T102" s="200"/>
      <c r="U102" s="200"/>
      <c r="V102" s="200"/>
      <c r="W102" s="201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</row>
    <row r="103">
      <c r="A103" s="231"/>
      <c r="B103" s="12">
        <f t="shared" si="4"/>
        <v>92</v>
      </c>
      <c r="C103" s="234"/>
      <c r="D103" s="232"/>
      <c r="E103" s="13"/>
      <c r="F103" s="14"/>
      <c r="G103" s="193"/>
      <c r="H103" s="233"/>
      <c r="I103" s="17"/>
      <c r="J103" s="18"/>
      <c r="K103" s="19"/>
      <c r="L103" s="196"/>
      <c r="M103" s="195"/>
      <c r="N103" s="196"/>
      <c r="O103" s="23"/>
      <c r="P103" s="197" t="str">
        <f>vlookup(D103,'DATA - LIS - RX'!A:D,2,0)</f>
        <v>#N/A</v>
      </c>
      <c r="Q103" s="198" t="str">
        <f>VLOOKUP(D103, 'DATA - LIS - RX'!A:D, 3, 0)</f>
        <v>#N/A</v>
      </c>
      <c r="R103" s="199" t="str">
        <f>vlookup(D103,'DATA - LIS - RX'!A:D,4,0)</f>
        <v>#N/A</v>
      </c>
      <c r="S103" s="201"/>
      <c r="T103" s="201"/>
      <c r="U103" s="201"/>
      <c r="V103" s="201"/>
      <c r="W103" s="201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</row>
    <row r="104">
      <c r="A104" s="231"/>
      <c r="B104" s="12">
        <f t="shared" si="4"/>
        <v>93</v>
      </c>
      <c r="C104" s="234"/>
      <c r="D104" s="232"/>
      <c r="E104" s="13"/>
      <c r="F104" s="14"/>
      <c r="G104" s="193"/>
      <c r="H104" s="233"/>
      <c r="I104" s="17"/>
      <c r="J104" s="18"/>
      <c r="K104" s="19"/>
      <c r="L104" s="196"/>
      <c r="M104" s="195"/>
      <c r="N104" s="196"/>
      <c r="O104" s="23"/>
      <c r="P104" s="197" t="str">
        <f>vlookup(D104,'DATA - LIS - RX'!A:D,2,0)</f>
        <v>#N/A</v>
      </c>
      <c r="Q104" s="198" t="str">
        <f>VLOOKUP(D104, 'DATA - LIS - RX'!A:D, 3, 0)</f>
        <v>#N/A</v>
      </c>
      <c r="R104" s="199" t="str">
        <f>vlookup(D104,'DATA - LIS - RX'!A:D,4,0)</f>
        <v>#N/A</v>
      </c>
      <c r="S104" s="200"/>
      <c r="T104" s="200"/>
      <c r="U104" s="200"/>
      <c r="V104" s="200"/>
      <c r="W104" s="201"/>
      <c r="X104" s="238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</row>
    <row r="105">
      <c r="A105" s="231"/>
      <c r="B105" s="12">
        <f t="shared" si="4"/>
        <v>94</v>
      </c>
      <c r="C105" s="12"/>
      <c r="D105" s="12"/>
      <c r="E105" s="13"/>
      <c r="F105" s="14"/>
      <c r="G105" s="193"/>
      <c r="H105" s="16"/>
      <c r="I105" s="17"/>
      <c r="J105" s="18"/>
      <c r="K105" s="19"/>
      <c r="L105" s="196"/>
      <c r="M105" s="23"/>
      <c r="N105" s="196"/>
      <c r="O105" s="23"/>
      <c r="P105" s="197" t="str">
        <f>vlookup(D105,'DATA - LIS - RX'!A:D,2,0)</f>
        <v>#N/A</v>
      </c>
      <c r="Q105" s="198" t="str">
        <f>VLOOKUP(D105, 'DATA - LIS - RX'!A:D, 3, 0)</f>
        <v>#N/A</v>
      </c>
      <c r="R105" s="199" t="str">
        <f>vlookup(D105,'DATA - LIS - RX'!A:D,4,0)</f>
        <v>#N/A</v>
      </c>
      <c r="S105" s="200"/>
      <c r="T105" s="200"/>
      <c r="U105" s="200"/>
      <c r="V105" s="200"/>
      <c r="W105" s="201"/>
      <c r="X105" s="238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</row>
    <row r="106">
      <c r="A106" s="231"/>
      <c r="B106" s="12">
        <f t="shared" si="4"/>
        <v>95</v>
      </c>
      <c r="C106" s="12"/>
      <c r="D106" s="12"/>
      <c r="E106" s="13"/>
      <c r="F106" s="14"/>
      <c r="G106" s="193"/>
      <c r="H106" s="16"/>
      <c r="I106" s="17"/>
      <c r="J106" s="18"/>
      <c r="K106" s="19"/>
      <c r="L106" s="196"/>
      <c r="M106" s="23"/>
      <c r="N106" s="196"/>
      <c r="O106" s="23"/>
      <c r="P106" s="197" t="str">
        <f>vlookup(D106,'DATA - LIS - RX'!A:D,2,0)</f>
        <v>#N/A</v>
      </c>
      <c r="Q106" s="198" t="str">
        <f>VLOOKUP(D106, 'DATA - LIS - RX'!A:D, 3, 0)</f>
        <v>#N/A</v>
      </c>
      <c r="R106" s="199" t="str">
        <f>vlookup(D106,'DATA - LIS - RX'!A:D,4,0)</f>
        <v>#N/A</v>
      </c>
      <c r="S106" s="200"/>
      <c r="T106" s="200"/>
      <c r="U106" s="200"/>
      <c r="V106" s="200"/>
      <c r="W106" s="201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</row>
    <row r="107">
      <c r="A107" s="231"/>
      <c r="B107" s="12">
        <f t="shared" si="4"/>
        <v>96</v>
      </c>
      <c r="C107" s="234"/>
      <c r="D107" s="232"/>
      <c r="E107" s="13"/>
      <c r="F107" s="14"/>
      <c r="G107" s="193"/>
      <c r="H107" s="233"/>
      <c r="I107" s="17"/>
      <c r="J107" s="18"/>
      <c r="K107" s="19"/>
      <c r="L107" s="196"/>
      <c r="M107" s="195"/>
      <c r="N107" s="196"/>
      <c r="O107" s="23"/>
      <c r="P107" s="197" t="str">
        <f>vlookup(D107,'DATA - LIS - RX'!A:D,2,0)</f>
        <v>#N/A</v>
      </c>
      <c r="Q107" s="198" t="str">
        <f>VLOOKUP(D107, 'DATA - LIS - RX'!A:D, 3, 0)</f>
        <v>#N/A</v>
      </c>
      <c r="R107" s="199" t="str">
        <f>vlookup(D107,'DATA - LIS - RX'!A:D,4,0)</f>
        <v>#N/A</v>
      </c>
      <c r="S107" s="200"/>
      <c r="T107" s="200"/>
      <c r="U107" s="200"/>
      <c r="V107" s="200"/>
      <c r="W107" s="201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</row>
    <row r="108">
      <c r="A108" s="231"/>
      <c r="B108" s="12">
        <f t="shared" si="4"/>
        <v>97</v>
      </c>
      <c r="C108" s="12"/>
      <c r="D108" s="12"/>
      <c r="E108" s="13"/>
      <c r="F108" s="14"/>
      <c r="G108" s="193"/>
      <c r="H108" s="16"/>
      <c r="I108" s="17"/>
      <c r="J108" s="18"/>
      <c r="K108" s="19"/>
      <c r="L108" s="202"/>
      <c r="M108" s="23"/>
      <c r="N108" s="196"/>
      <c r="O108" s="23"/>
      <c r="P108" s="197" t="str">
        <f>vlookup(D108,'DATA - LIS - RX'!A:D,2,0)</f>
        <v>#N/A</v>
      </c>
      <c r="Q108" s="198" t="str">
        <f>VLOOKUP(D108, 'DATA - LIS - RX'!A:D, 3, 0)</f>
        <v>#N/A</v>
      </c>
      <c r="R108" s="199" t="str">
        <f>vlookup(D108,'DATA - LIS - RX'!A:D,4,0)</f>
        <v>#N/A</v>
      </c>
      <c r="S108" s="200"/>
      <c r="T108" s="200"/>
      <c r="U108" s="200"/>
      <c r="V108" s="200"/>
      <c r="W108" s="201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</row>
    <row r="109">
      <c r="A109" s="231"/>
      <c r="B109" s="12">
        <f t="shared" si="4"/>
        <v>98</v>
      </c>
      <c r="C109" s="12"/>
      <c r="D109" s="232"/>
      <c r="E109" s="13"/>
      <c r="F109" s="14"/>
      <c r="G109" s="193"/>
      <c r="H109" s="233"/>
      <c r="I109" s="17"/>
      <c r="J109" s="18"/>
      <c r="K109" s="19"/>
      <c r="L109" s="196"/>
      <c r="M109" s="23"/>
      <c r="N109" s="196"/>
      <c r="O109" s="23"/>
      <c r="P109" s="197" t="str">
        <f>vlookup(D109,'DATA - LIS - RX'!A:D,2,0)</f>
        <v>#N/A</v>
      </c>
      <c r="Q109" s="198" t="str">
        <f>VLOOKUP(D109, 'DATA - LIS - RX'!A:D, 3, 0)</f>
        <v>#N/A</v>
      </c>
      <c r="R109" s="199" t="str">
        <f>vlookup(D109,'DATA - LIS - RX'!A:D,4,0)</f>
        <v>#N/A</v>
      </c>
      <c r="S109" s="200"/>
      <c r="T109" s="200"/>
      <c r="U109" s="200"/>
      <c r="V109" s="200"/>
      <c r="W109" s="201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</row>
    <row r="110">
      <c r="A110" s="231"/>
      <c r="B110" s="12">
        <f t="shared" si="4"/>
        <v>99</v>
      </c>
      <c r="C110" s="12"/>
      <c r="D110" s="232"/>
      <c r="E110" s="13"/>
      <c r="F110" s="14"/>
      <c r="G110" s="193"/>
      <c r="H110" s="233"/>
      <c r="I110" s="17"/>
      <c r="J110" s="18"/>
      <c r="K110" s="19"/>
      <c r="L110" s="196"/>
      <c r="M110" s="23"/>
      <c r="N110" s="196"/>
      <c r="O110" s="23"/>
      <c r="P110" s="197" t="str">
        <f>vlookup(D110,'DATA - LIS - RX'!A:D,2,0)</f>
        <v>#N/A</v>
      </c>
      <c r="Q110" s="198" t="str">
        <f>VLOOKUP(D110, 'DATA - LIS - RX'!A:D, 3, 0)</f>
        <v>#N/A</v>
      </c>
      <c r="R110" s="199" t="str">
        <f>vlookup(D110,'DATA - LIS - RX'!A:D,4,0)</f>
        <v>#N/A</v>
      </c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</row>
    <row r="111">
      <c r="A111" s="231"/>
      <c r="B111" s="12">
        <f t="shared" si="4"/>
        <v>100</v>
      </c>
      <c r="C111" s="234"/>
      <c r="D111" s="232"/>
      <c r="E111" s="13"/>
      <c r="F111" s="14"/>
      <c r="G111" s="193"/>
      <c r="H111" s="233"/>
      <c r="I111" s="17"/>
      <c r="J111" s="18"/>
      <c r="K111" s="19"/>
      <c r="L111" s="196"/>
      <c r="M111" s="195"/>
      <c r="N111" s="196"/>
      <c r="O111" s="23"/>
      <c r="P111" s="197" t="str">
        <f>vlookup(D111,'DATA - LIS - RX'!A:D,2,0)</f>
        <v>#N/A</v>
      </c>
      <c r="Q111" s="198" t="str">
        <f>VLOOKUP(D111, 'DATA - LIS - RX'!A:D, 3, 0)</f>
        <v>#N/A</v>
      </c>
      <c r="R111" s="199" t="str">
        <f>vlookup(D111,'DATA - LIS - RX'!A:D,4,0)</f>
        <v>#N/A</v>
      </c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</row>
    <row r="112">
      <c r="A112" s="231"/>
      <c r="B112" s="12">
        <f t="shared" si="4"/>
        <v>101</v>
      </c>
      <c r="C112" s="12"/>
      <c r="D112" s="12"/>
      <c r="E112" s="13"/>
      <c r="F112" s="14"/>
      <c r="G112" s="193"/>
      <c r="H112" s="16"/>
      <c r="I112" s="17"/>
      <c r="J112" s="18"/>
      <c r="K112" s="19"/>
      <c r="L112" s="202"/>
      <c r="M112" s="23"/>
      <c r="N112" s="196"/>
      <c r="O112" s="23"/>
      <c r="P112" s="197" t="str">
        <f>vlookup(D112,'DATA - LIS - RX'!A:D,2,0)</f>
        <v>#N/A</v>
      </c>
      <c r="Q112" s="198" t="str">
        <f>VLOOKUP(D112, 'DATA - LIS - RX'!A:D, 3, 0)</f>
        <v>#N/A</v>
      </c>
      <c r="R112" s="199" t="str">
        <f>vlookup(D112,'DATA - LIS - RX'!A:D,4,0)</f>
        <v>#N/A</v>
      </c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</row>
    <row r="113">
      <c r="A113" s="231"/>
      <c r="B113" s="12">
        <f>B111+1</f>
        <v>101</v>
      </c>
      <c r="C113" s="12"/>
      <c r="D113" s="12"/>
      <c r="E113" s="13"/>
      <c r="F113" s="14"/>
      <c r="G113" s="193"/>
      <c r="H113" s="16"/>
      <c r="I113" s="17"/>
      <c r="J113" s="18"/>
      <c r="K113" s="19"/>
      <c r="L113" s="196"/>
      <c r="M113" s="23"/>
      <c r="N113" s="196"/>
      <c r="O113" s="23"/>
      <c r="P113" s="197" t="str">
        <f>vlookup(D113,'DATA - LIS - RX'!A:D,2,0)</f>
        <v>#N/A</v>
      </c>
      <c r="Q113" s="198" t="str">
        <f>VLOOKUP(D113, 'DATA - LIS - RX'!A:D, 3, 0)</f>
        <v>#N/A</v>
      </c>
      <c r="R113" s="199" t="str">
        <f>vlookup(D113,'DATA - LIS - RX'!A:D,4,0)</f>
        <v>#N/A</v>
      </c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</row>
    <row r="114">
      <c r="A114" s="231"/>
      <c r="B114" s="12">
        <f t="shared" ref="B114:B119" si="5">B113+1</f>
        <v>102</v>
      </c>
      <c r="C114" s="12"/>
      <c r="D114" s="232"/>
      <c r="E114" s="13"/>
      <c r="F114" s="14"/>
      <c r="G114" s="193"/>
      <c r="H114" s="233"/>
      <c r="I114" s="17"/>
      <c r="J114" s="18"/>
      <c r="K114" s="19"/>
      <c r="L114" s="196"/>
      <c r="M114" s="23"/>
      <c r="N114" s="196"/>
      <c r="O114" s="23"/>
      <c r="P114" s="197" t="str">
        <f>vlookup(D114,'DATA - LIS - RX'!A:D,2,0)</f>
        <v>#N/A</v>
      </c>
      <c r="Q114" s="198" t="str">
        <f>VLOOKUP(D114, 'DATA - LIS - RX'!A:D, 3, 0)</f>
        <v>#N/A</v>
      </c>
      <c r="R114" s="199" t="str">
        <f>vlookup(D114,'DATA - LIS - RX'!A:D,4,0)</f>
        <v>#N/A</v>
      </c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</row>
    <row r="115">
      <c r="A115" s="231"/>
      <c r="B115" s="12">
        <f t="shared" si="5"/>
        <v>103</v>
      </c>
      <c r="C115" s="12"/>
      <c r="D115" s="232"/>
      <c r="E115" s="13"/>
      <c r="F115" s="14"/>
      <c r="G115" s="193"/>
      <c r="H115" s="233"/>
      <c r="I115" s="17"/>
      <c r="J115" s="18"/>
      <c r="K115" s="19"/>
      <c r="L115" s="196"/>
      <c r="M115" s="23"/>
      <c r="N115" s="196"/>
      <c r="O115" s="23"/>
      <c r="P115" s="197" t="str">
        <f>vlookup(D115,'DATA - LIS - RX'!A:D,2,0)</f>
        <v>#N/A</v>
      </c>
      <c r="Q115" s="198" t="str">
        <f>VLOOKUP(D115, 'DATA - LIS - RX'!A:D, 3, 0)</f>
        <v>#N/A</v>
      </c>
      <c r="R115" s="199" t="str">
        <f>vlookup(D115,'DATA - LIS - RX'!A:D,4,0)</f>
        <v>#N/A</v>
      </c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</row>
    <row r="116">
      <c r="A116" s="231"/>
      <c r="B116" s="12">
        <f t="shared" si="5"/>
        <v>104</v>
      </c>
      <c r="C116" s="234"/>
      <c r="D116" s="232"/>
      <c r="E116" s="13"/>
      <c r="F116" s="14"/>
      <c r="G116" s="193"/>
      <c r="H116" s="233"/>
      <c r="I116" s="17"/>
      <c r="J116" s="18"/>
      <c r="K116" s="19"/>
      <c r="L116" s="196"/>
      <c r="M116" s="195"/>
      <c r="N116" s="196"/>
      <c r="O116" s="202"/>
      <c r="P116" s="197" t="str">
        <f>vlookup(D116,'DATA - LIS - RX'!A:D,2,0)</f>
        <v>#N/A</v>
      </c>
      <c r="Q116" s="198" t="str">
        <f>VLOOKUP(D116, 'DATA - LIS - RX'!A:D, 3, 0)</f>
        <v>#N/A</v>
      </c>
      <c r="R116" s="199" t="str">
        <f>vlookup(D116,'DATA - LIS - RX'!A:D,4,0)</f>
        <v>#N/A</v>
      </c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</row>
    <row r="117">
      <c r="A117" s="231"/>
      <c r="B117" s="12">
        <f t="shared" si="5"/>
        <v>105</v>
      </c>
      <c r="C117" s="234"/>
      <c r="D117" s="232"/>
      <c r="E117" s="13"/>
      <c r="F117" s="14"/>
      <c r="G117" s="193"/>
      <c r="H117" s="233"/>
      <c r="I117" s="17"/>
      <c r="J117" s="18"/>
      <c r="K117" s="19"/>
      <c r="L117" s="196"/>
      <c r="M117" s="195"/>
      <c r="N117" s="196"/>
      <c r="O117" s="23"/>
      <c r="P117" s="197" t="str">
        <f>vlookup(D117,'DATA - LIS - RX'!A:D,2,0)</f>
        <v>#N/A</v>
      </c>
      <c r="Q117" s="198" t="str">
        <f>VLOOKUP(D117, 'DATA - LIS - RX'!A:D, 3, 0)</f>
        <v>#N/A</v>
      </c>
      <c r="R117" s="199" t="str">
        <f>vlookup(D117,'DATA - LIS - RX'!A:D,4,0)</f>
        <v>#N/A</v>
      </c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</row>
    <row r="118">
      <c r="A118" s="231"/>
      <c r="B118" s="12">
        <f t="shared" si="5"/>
        <v>106</v>
      </c>
      <c r="C118" s="234"/>
      <c r="D118" s="232"/>
      <c r="E118" s="13"/>
      <c r="F118" s="14"/>
      <c r="G118" s="193"/>
      <c r="H118" s="233"/>
      <c r="I118" s="17"/>
      <c r="J118" s="18"/>
      <c r="K118" s="19"/>
      <c r="L118" s="196"/>
      <c r="M118" s="195"/>
      <c r="N118" s="196"/>
      <c r="O118" s="23"/>
      <c r="P118" s="197" t="str">
        <f>vlookup(D118,'DATA - LIS - RX'!A:D,2,0)</f>
        <v>#N/A</v>
      </c>
      <c r="Q118" s="198" t="str">
        <f>VLOOKUP(D118, 'DATA - LIS - RX'!A:D, 3, 0)</f>
        <v>#N/A</v>
      </c>
      <c r="R118" s="199" t="str">
        <f>vlookup(D118,'DATA - LIS - RX'!A:D,4,0)</f>
        <v>#N/A</v>
      </c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</row>
    <row r="119">
      <c r="A119" s="231"/>
      <c r="B119" s="12">
        <f t="shared" si="5"/>
        <v>107</v>
      </c>
      <c r="C119" s="234"/>
      <c r="D119" s="232"/>
      <c r="E119" s="13"/>
      <c r="F119" s="14"/>
      <c r="G119" s="193"/>
      <c r="H119" s="233"/>
      <c r="I119" s="17"/>
      <c r="J119" s="18"/>
      <c r="K119" s="19"/>
      <c r="L119" s="196"/>
      <c r="M119" s="195"/>
      <c r="N119" s="196"/>
      <c r="O119" s="23"/>
      <c r="P119" s="197" t="str">
        <f>vlookup(D119,'DATA - LIS - RX'!A:D,2,0)</f>
        <v>#N/A</v>
      </c>
      <c r="Q119" s="198" t="str">
        <f>VLOOKUP(D119, 'DATA - LIS - RX'!A:D, 3, 0)</f>
        <v>#N/A</v>
      </c>
      <c r="R119" s="199" t="str">
        <f>vlookup(D119,'DATA - LIS - RX'!A:D,4,0)</f>
        <v>#N/A</v>
      </c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</row>
    <row r="120">
      <c r="A120" s="126"/>
      <c r="B120" s="126"/>
      <c r="C120" s="126"/>
      <c r="D120" s="126"/>
      <c r="E120" s="207"/>
      <c r="F120" s="207"/>
      <c r="G120" s="208"/>
      <c r="H120" s="126"/>
      <c r="I120" s="126"/>
      <c r="J120" s="126"/>
      <c r="K120" s="126"/>
      <c r="L120" s="209"/>
      <c r="M120" s="209"/>
      <c r="N120" s="209"/>
      <c r="O120" s="126"/>
      <c r="P120" s="201"/>
      <c r="Q120" s="126"/>
      <c r="R120" s="239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</row>
    <row r="121">
      <c r="A121" s="210" t="s">
        <v>7171</v>
      </c>
      <c r="B121" s="211">
        <f>COUNTIF(L:M, "X")</f>
        <v>0</v>
      </c>
      <c r="C121" s="212" t="s">
        <v>7172</v>
      </c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5"/>
      <c r="P121" s="212" t="s">
        <v>7172</v>
      </c>
      <c r="Q121" s="126"/>
      <c r="R121" s="167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</row>
    <row r="122">
      <c r="A122" s="126"/>
      <c r="B122" s="126"/>
      <c r="C122" s="126"/>
      <c r="D122" s="126"/>
      <c r="E122" s="207"/>
      <c r="F122" s="207"/>
      <c r="G122" s="208"/>
      <c r="H122" s="126"/>
      <c r="I122" s="126"/>
      <c r="J122" s="126"/>
      <c r="K122" s="126"/>
      <c r="L122" s="209"/>
      <c r="M122" s="209"/>
      <c r="N122" s="209"/>
      <c r="O122" s="126"/>
      <c r="P122" s="201"/>
      <c r="Q122" s="126"/>
      <c r="R122" s="167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</row>
    <row r="123">
      <c r="A123" s="126"/>
      <c r="B123" s="126"/>
      <c r="C123" s="126"/>
      <c r="D123" s="126"/>
      <c r="E123" s="207"/>
      <c r="F123" s="207"/>
      <c r="G123" s="208"/>
      <c r="H123" s="126"/>
      <c r="I123" s="126"/>
      <c r="J123" s="126"/>
      <c r="K123" s="126"/>
      <c r="L123" s="209"/>
      <c r="M123" s="209"/>
      <c r="N123" s="209"/>
      <c r="O123" s="126"/>
      <c r="P123" s="201"/>
      <c r="Q123" s="126"/>
      <c r="R123" s="167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</row>
    <row r="124">
      <c r="A124" s="126"/>
      <c r="B124" s="126"/>
      <c r="C124" s="126"/>
      <c r="D124" s="126"/>
      <c r="E124" s="207"/>
      <c r="F124" s="207"/>
      <c r="G124" s="208"/>
      <c r="H124" s="126"/>
      <c r="I124" s="126"/>
      <c r="J124" s="126"/>
      <c r="K124" s="126"/>
      <c r="L124" s="209"/>
      <c r="M124" s="209"/>
      <c r="N124" s="209"/>
      <c r="O124" s="126"/>
      <c r="P124" s="201"/>
      <c r="Q124" s="126"/>
      <c r="R124" s="167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</row>
    <row r="125">
      <c r="A125" s="126"/>
      <c r="B125" s="126"/>
      <c r="C125" s="126"/>
      <c r="D125" s="126"/>
      <c r="E125" s="207"/>
      <c r="F125" s="207"/>
      <c r="G125" s="208"/>
      <c r="H125" s="126"/>
      <c r="I125" s="126"/>
      <c r="J125" s="126"/>
      <c r="K125" s="126"/>
      <c r="L125" s="209"/>
      <c r="M125" s="209"/>
      <c r="N125" s="209"/>
      <c r="O125" s="126"/>
      <c r="P125" s="201"/>
      <c r="Q125" s="126"/>
      <c r="R125" s="167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</row>
    <row r="126">
      <c r="A126" s="126"/>
      <c r="B126" s="126"/>
      <c r="C126" s="126"/>
      <c r="D126" s="126"/>
      <c r="E126" s="207"/>
      <c r="F126" s="207"/>
      <c r="G126" s="208"/>
      <c r="H126" s="126"/>
      <c r="I126" s="126"/>
      <c r="J126" s="126"/>
      <c r="K126" s="126"/>
      <c r="L126" s="209"/>
      <c r="M126" s="209"/>
      <c r="N126" s="209"/>
      <c r="O126" s="126"/>
      <c r="P126" s="201"/>
      <c r="Q126" s="126"/>
      <c r="R126" s="167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</row>
    <row r="127">
      <c r="A127" s="126"/>
      <c r="B127" s="126"/>
      <c r="C127" s="126"/>
      <c r="D127" s="126"/>
      <c r="E127" s="207"/>
      <c r="F127" s="207"/>
      <c r="G127" s="208"/>
      <c r="H127" s="126"/>
      <c r="I127" s="126"/>
      <c r="J127" s="126"/>
      <c r="K127" s="126"/>
      <c r="L127" s="209"/>
      <c r="M127" s="209"/>
      <c r="N127" s="209"/>
      <c r="O127" s="126"/>
      <c r="P127" s="201"/>
      <c r="Q127" s="126"/>
      <c r="R127" s="167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</row>
    <row r="128">
      <c r="A128" s="126"/>
      <c r="B128" s="126"/>
      <c r="C128" s="126"/>
      <c r="D128" s="126"/>
      <c r="E128" s="207"/>
      <c r="F128" s="207"/>
      <c r="G128" s="208"/>
      <c r="H128" s="126"/>
      <c r="I128" s="126"/>
      <c r="J128" s="126"/>
      <c r="K128" s="126"/>
      <c r="L128" s="209"/>
      <c r="M128" s="209"/>
      <c r="N128" s="209"/>
      <c r="O128" s="126"/>
      <c r="P128" s="201"/>
      <c r="Q128" s="126"/>
      <c r="R128" s="167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</row>
    <row r="129">
      <c r="A129" s="126"/>
      <c r="B129" s="126"/>
      <c r="C129" s="126"/>
      <c r="D129" s="126"/>
      <c r="E129" s="207"/>
      <c r="F129" s="207"/>
      <c r="G129" s="208"/>
      <c r="H129" s="126"/>
      <c r="I129" s="126"/>
      <c r="J129" s="126"/>
      <c r="K129" s="126"/>
      <c r="L129" s="209"/>
      <c r="M129" s="209"/>
      <c r="N129" s="209"/>
      <c r="O129" s="126"/>
      <c r="P129" s="201"/>
      <c r="Q129" s="126"/>
      <c r="R129" s="167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</row>
    <row r="130">
      <c r="A130" s="126"/>
      <c r="B130" s="126"/>
      <c r="C130" s="126"/>
      <c r="D130" s="126"/>
      <c r="E130" s="207"/>
      <c r="F130" s="207"/>
      <c r="G130" s="208"/>
      <c r="H130" s="126"/>
      <c r="I130" s="126"/>
      <c r="J130" s="126"/>
      <c r="K130" s="126"/>
      <c r="L130" s="209"/>
      <c r="M130" s="209"/>
      <c r="N130" s="209"/>
      <c r="O130" s="126"/>
      <c r="P130" s="201"/>
      <c r="Q130" s="126"/>
      <c r="R130" s="167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</row>
    <row r="131">
      <c r="A131" s="126"/>
      <c r="B131" s="126"/>
      <c r="C131" s="126"/>
      <c r="D131" s="126"/>
      <c r="E131" s="207"/>
      <c r="F131" s="207"/>
      <c r="G131" s="208"/>
      <c r="H131" s="126"/>
      <c r="I131" s="126"/>
      <c r="J131" s="126"/>
      <c r="K131" s="126"/>
      <c r="L131" s="209"/>
      <c r="M131" s="209"/>
      <c r="N131" s="209"/>
      <c r="O131" s="126"/>
      <c r="P131" s="201"/>
      <c r="Q131" s="126"/>
      <c r="R131" s="167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</row>
    <row r="132">
      <c r="A132" s="126"/>
      <c r="B132" s="126"/>
      <c r="C132" s="126"/>
      <c r="D132" s="126"/>
      <c r="E132" s="207"/>
      <c r="F132" s="207"/>
      <c r="G132" s="208"/>
      <c r="H132" s="126"/>
      <c r="I132" s="126"/>
      <c r="J132" s="126"/>
      <c r="K132" s="126"/>
      <c r="L132" s="209"/>
      <c r="M132" s="209"/>
      <c r="N132" s="209"/>
      <c r="O132" s="126"/>
      <c r="P132" s="201"/>
      <c r="Q132" s="126"/>
      <c r="R132" s="167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</row>
    <row r="133">
      <c r="A133" s="126"/>
      <c r="B133" s="126"/>
      <c r="C133" s="126"/>
      <c r="D133" s="126"/>
      <c r="E133" s="207"/>
      <c r="F133" s="207"/>
      <c r="G133" s="208"/>
      <c r="H133" s="126"/>
      <c r="I133" s="126"/>
      <c r="J133" s="126"/>
      <c r="K133" s="126"/>
      <c r="L133" s="209"/>
      <c r="M133" s="209"/>
      <c r="N133" s="209"/>
      <c r="O133" s="126"/>
      <c r="P133" s="201"/>
      <c r="Q133" s="126"/>
      <c r="R133" s="167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</row>
    <row r="134">
      <c r="A134" s="126"/>
      <c r="B134" s="126"/>
      <c r="C134" s="126"/>
      <c r="D134" s="126"/>
      <c r="E134" s="207"/>
      <c r="F134" s="207"/>
      <c r="G134" s="208"/>
      <c r="H134" s="126"/>
      <c r="I134" s="126"/>
      <c r="J134" s="126"/>
      <c r="K134" s="126"/>
      <c r="L134" s="209"/>
      <c r="M134" s="209"/>
      <c r="N134" s="209"/>
      <c r="O134" s="126"/>
      <c r="P134" s="201"/>
      <c r="Q134" s="126"/>
      <c r="R134" s="167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</row>
    <row r="135">
      <c r="A135" s="126"/>
      <c r="B135" s="126"/>
      <c r="C135" s="126"/>
      <c r="D135" s="126"/>
      <c r="E135" s="207"/>
      <c r="F135" s="207"/>
      <c r="G135" s="208"/>
      <c r="H135" s="126"/>
      <c r="I135" s="126"/>
      <c r="J135" s="126"/>
      <c r="K135" s="126"/>
      <c r="L135" s="209"/>
      <c r="M135" s="209"/>
      <c r="N135" s="209"/>
      <c r="O135" s="126"/>
      <c r="P135" s="201"/>
      <c r="Q135" s="126"/>
      <c r="R135" s="167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</row>
    <row r="136">
      <c r="A136" s="126"/>
      <c r="B136" s="126"/>
      <c r="C136" s="126"/>
      <c r="D136" s="126"/>
      <c r="E136" s="207"/>
      <c r="F136" s="207"/>
      <c r="G136" s="208"/>
      <c r="H136" s="126"/>
      <c r="I136" s="126"/>
      <c r="J136" s="126"/>
      <c r="K136" s="126"/>
      <c r="L136" s="209"/>
      <c r="M136" s="209"/>
      <c r="N136" s="209"/>
      <c r="O136" s="126"/>
      <c r="P136" s="201"/>
      <c r="Q136" s="126"/>
      <c r="R136" s="167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</row>
    <row r="137">
      <c r="A137" s="126"/>
      <c r="B137" s="126"/>
      <c r="C137" s="126"/>
      <c r="D137" s="126"/>
      <c r="E137" s="207"/>
      <c r="F137" s="207"/>
      <c r="G137" s="208"/>
      <c r="H137" s="126"/>
      <c r="I137" s="126"/>
      <c r="J137" s="126"/>
      <c r="K137" s="126"/>
      <c r="L137" s="209"/>
      <c r="M137" s="209"/>
      <c r="N137" s="209"/>
      <c r="O137" s="126"/>
      <c r="P137" s="201"/>
      <c r="Q137" s="126"/>
      <c r="R137" s="167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</row>
    <row r="138">
      <c r="A138" s="126"/>
      <c r="B138" s="126"/>
      <c r="C138" s="126"/>
      <c r="D138" s="126"/>
      <c r="E138" s="207"/>
      <c r="F138" s="207"/>
      <c r="G138" s="208"/>
      <c r="H138" s="126"/>
      <c r="I138" s="126"/>
      <c r="J138" s="126"/>
      <c r="K138" s="126"/>
      <c r="L138" s="209"/>
      <c r="M138" s="209"/>
      <c r="N138" s="209"/>
      <c r="O138" s="126"/>
      <c r="P138" s="201"/>
      <c r="Q138" s="126"/>
      <c r="R138" s="167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</row>
    <row r="139">
      <c r="A139" s="126"/>
      <c r="B139" s="126"/>
      <c r="C139" s="126"/>
      <c r="D139" s="126"/>
      <c r="E139" s="207"/>
      <c r="F139" s="207"/>
      <c r="G139" s="208"/>
      <c r="H139" s="126"/>
      <c r="I139" s="126"/>
      <c r="J139" s="126"/>
      <c r="K139" s="126"/>
      <c r="L139" s="209"/>
      <c r="M139" s="209"/>
      <c r="N139" s="209"/>
      <c r="O139" s="126"/>
      <c r="P139" s="201"/>
      <c r="Q139" s="126"/>
      <c r="R139" s="167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</row>
    <row r="140">
      <c r="A140" s="126"/>
      <c r="B140" s="126"/>
      <c r="C140" s="126"/>
      <c r="D140" s="126"/>
      <c r="E140" s="207"/>
      <c r="F140" s="207"/>
      <c r="G140" s="208"/>
      <c r="H140" s="126"/>
      <c r="I140" s="126"/>
      <c r="J140" s="126"/>
      <c r="K140" s="126"/>
      <c r="L140" s="209"/>
      <c r="M140" s="209"/>
      <c r="N140" s="209"/>
      <c r="O140" s="126"/>
      <c r="P140" s="201"/>
      <c r="Q140" s="126"/>
      <c r="R140" s="167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</row>
    <row r="141">
      <c r="A141" s="126"/>
      <c r="B141" s="126"/>
      <c r="C141" s="126"/>
      <c r="D141" s="126"/>
      <c r="E141" s="207"/>
      <c r="F141" s="207"/>
      <c r="G141" s="208"/>
      <c r="H141" s="126"/>
      <c r="I141" s="126"/>
      <c r="J141" s="126"/>
      <c r="K141" s="126"/>
      <c r="L141" s="209"/>
      <c r="M141" s="209"/>
      <c r="N141" s="209"/>
      <c r="O141" s="126"/>
      <c r="P141" s="201"/>
      <c r="Q141" s="126"/>
      <c r="R141" s="167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</row>
    <row r="142">
      <c r="A142" s="126"/>
      <c r="B142" s="126"/>
      <c r="C142" s="126"/>
      <c r="D142" s="126"/>
      <c r="E142" s="207"/>
      <c r="F142" s="207"/>
      <c r="G142" s="208"/>
      <c r="H142" s="126"/>
      <c r="I142" s="126"/>
      <c r="J142" s="126"/>
      <c r="K142" s="126"/>
      <c r="L142" s="209"/>
      <c r="M142" s="209"/>
      <c r="N142" s="209"/>
      <c r="O142" s="126"/>
      <c r="P142" s="201"/>
      <c r="Q142" s="126"/>
      <c r="R142" s="167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</row>
    <row r="143">
      <c r="A143" s="126"/>
      <c r="B143" s="126"/>
      <c r="C143" s="126"/>
      <c r="D143" s="126"/>
      <c r="E143" s="207"/>
      <c r="F143" s="207"/>
      <c r="G143" s="208"/>
      <c r="H143" s="126"/>
      <c r="I143" s="126"/>
      <c r="J143" s="126"/>
      <c r="K143" s="126"/>
      <c r="L143" s="209"/>
      <c r="M143" s="209"/>
      <c r="N143" s="209"/>
      <c r="O143" s="126"/>
      <c r="P143" s="201"/>
      <c r="Q143" s="126"/>
      <c r="R143" s="167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</row>
    <row r="144">
      <c r="A144" s="126"/>
      <c r="B144" s="126"/>
      <c r="C144" s="126"/>
      <c r="D144" s="126"/>
      <c r="E144" s="207"/>
      <c r="F144" s="207"/>
      <c r="G144" s="208"/>
      <c r="H144" s="126"/>
      <c r="I144" s="126"/>
      <c r="J144" s="126"/>
      <c r="K144" s="126"/>
      <c r="L144" s="209"/>
      <c r="M144" s="209"/>
      <c r="N144" s="209"/>
      <c r="O144" s="126"/>
      <c r="P144" s="201"/>
      <c r="Q144" s="126"/>
      <c r="R144" s="167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</row>
    <row r="145">
      <c r="A145" s="126"/>
      <c r="B145" s="126"/>
      <c r="C145" s="126"/>
      <c r="D145" s="126"/>
      <c r="E145" s="207"/>
      <c r="F145" s="207"/>
      <c r="G145" s="208"/>
      <c r="H145" s="126"/>
      <c r="I145" s="126"/>
      <c r="J145" s="126"/>
      <c r="K145" s="126"/>
      <c r="L145" s="209"/>
      <c r="M145" s="209"/>
      <c r="N145" s="209"/>
      <c r="O145" s="126"/>
      <c r="P145" s="201"/>
      <c r="Q145" s="126"/>
      <c r="R145" s="167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</row>
    <row r="146">
      <c r="A146" s="126"/>
      <c r="B146" s="126"/>
      <c r="C146" s="126"/>
      <c r="D146" s="126"/>
      <c r="E146" s="207"/>
      <c r="F146" s="207"/>
      <c r="G146" s="208"/>
      <c r="H146" s="126"/>
      <c r="I146" s="126"/>
      <c r="J146" s="126"/>
      <c r="K146" s="126"/>
      <c r="L146" s="209"/>
      <c r="M146" s="209"/>
      <c r="N146" s="209"/>
      <c r="O146" s="126"/>
      <c r="P146" s="201"/>
      <c r="Q146" s="126"/>
      <c r="R146" s="167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</row>
    <row r="147">
      <c r="A147" s="126"/>
      <c r="B147" s="126"/>
      <c r="C147" s="126"/>
      <c r="D147" s="126"/>
      <c r="E147" s="207"/>
      <c r="F147" s="207"/>
      <c r="G147" s="208"/>
      <c r="H147" s="126"/>
      <c r="I147" s="126"/>
      <c r="J147" s="126"/>
      <c r="K147" s="126"/>
      <c r="L147" s="209"/>
      <c r="M147" s="209"/>
      <c r="N147" s="209"/>
      <c r="O147" s="126"/>
      <c r="P147" s="201"/>
      <c r="Q147" s="126"/>
      <c r="R147" s="167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</row>
    <row r="148">
      <c r="A148" s="126"/>
      <c r="B148" s="126"/>
      <c r="C148" s="126"/>
      <c r="D148" s="126"/>
      <c r="E148" s="207"/>
      <c r="F148" s="207"/>
      <c r="G148" s="208"/>
      <c r="H148" s="126"/>
      <c r="I148" s="126"/>
      <c r="J148" s="126"/>
      <c r="K148" s="126"/>
      <c r="L148" s="209"/>
      <c r="M148" s="209"/>
      <c r="N148" s="209"/>
      <c r="O148" s="126"/>
      <c r="P148" s="201"/>
      <c r="Q148" s="126"/>
      <c r="R148" s="167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</row>
    <row r="149">
      <c r="A149" s="126"/>
      <c r="B149" s="126"/>
      <c r="C149" s="126"/>
      <c r="D149" s="126"/>
      <c r="E149" s="207"/>
      <c r="F149" s="207"/>
      <c r="G149" s="208"/>
      <c r="H149" s="126"/>
      <c r="I149" s="126"/>
      <c r="J149" s="126"/>
      <c r="K149" s="126"/>
      <c r="L149" s="209"/>
      <c r="M149" s="209"/>
      <c r="N149" s="209"/>
      <c r="O149" s="126"/>
      <c r="P149" s="201"/>
      <c r="Q149" s="126"/>
      <c r="R149" s="167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</row>
    <row r="150">
      <c r="A150" s="126"/>
      <c r="B150" s="126"/>
      <c r="C150" s="126"/>
      <c r="D150" s="126"/>
      <c r="E150" s="207"/>
      <c r="F150" s="207"/>
      <c r="G150" s="208"/>
      <c r="H150" s="126"/>
      <c r="I150" s="126"/>
      <c r="J150" s="126"/>
      <c r="K150" s="126"/>
      <c r="L150" s="209"/>
      <c r="M150" s="209"/>
      <c r="N150" s="209"/>
      <c r="O150" s="126"/>
      <c r="P150" s="201"/>
      <c r="Q150" s="126"/>
      <c r="R150" s="167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</row>
    <row r="151">
      <c r="A151" s="126"/>
      <c r="B151" s="126"/>
      <c r="C151" s="126"/>
      <c r="D151" s="126"/>
      <c r="E151" s="207"/>
      <c r="F151" s="207"/>
      <c r="G151" s="208"/>
      <c r="H151" s="126"/>
      <c r="I151" s="126"/>
      <c r="J151" s="126"/>
      <c r="K151" s="126"/>
      <c r="L151" s="209"/>
      <c r="M151" s="209"/>
      <c r="N151" s="209"/>
      <c r="O151" s="126"/>
      <c r="P151" s="201"/>
      <c r="Q151" s="126"/>
      <c r="R151" s="167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</row>
    <row r="152">
      <c r="A152" s="126"/>
      <c r="B152" s="126"/>
      <c r="C152" s="126"/>
      <c r="D152" s="126"/>
      <c r="E152" s="207"/>
      <c r="F152" s="207"/>
      <c r="G152" s="208"/>
      <c r="H152" s="126"/>
      <c r="I152" s="126"/>
      <c r="J152" s="126"/>
      <c r="K152" s="126"/>
      <c r="L152" s="209"/>
      <c r="M152" s="209"/>
      <c r="N152" s="209"/>
      <c r="O152" s="126"/>
      <c r="P152" s="201"/>
      <c r="Q152" s="126"/>
      <c r="R152" s="167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</row>
    <row r="153">
      <c r="A153" s="126"/>
      <c r="B153" s="126"/>
      <c r="C153" s="126"/>
      <c r="D153" s="126"/>
      <c r="E153" s="207"/>
      <c r="F153" s="207"/>
      <c r="G153" s="208"/>
      <c r="H153" s="126"/>
      <c r="I153" s="126"/>
      <c r="J153" s="126"/>
      <c r="K153" s="126"/>
      <c r="L153" s="209"/>
      <c r="M153" s="209"/>
      <c r="N153" s="209"/>
      <c r="O153" s="126"/>
      <c r="P153" s="201"/>
      <c r="Q153" s="126"/>
      <c r="R153" s="167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</row>
    <row r="154">
      <c r="A154" s="126"/>
      <c r="B154" s="126"/>
      <c r="C154" s="126"/>
      <c r="D154" s="126"/>
      <c r="E154" s="207"/>
      <c r="F154" s="207"/>
      <c r="G154" s="208"/>
      <c r="H154" s="126"/>
      <c r="I154" s="126"/>
      <c r="J154" s="126"/>
      <c r="K154" s="126"/>
      <c r="L154" s="209"/>
      <c r="M154" s="209"/>
      <c r="N154" s="209"/>
      <c r="O154" s="126"/>
      <c r="P154" s="201"/>
      <c r="Q154" s="126"/>
      <c r="R154" s="167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</row>
    <row r="155">
      <c r="A155" s="126"/>
      <c r="B155" s="126"/>
      <c r="C155" s="126"/>
      <c r="D155" s="126"/>
      <c r="E155" s="207"/>
      <c r="F155" s="207"/>
      <c r="G155" s="208"/>
      <c r="H155" s="126"/>
      <c r="I155" s="126"/>
      <c r="J155" s="126"/>
      <c r="K155" s="126"/>
      <c r="L155" s="209"/>
      <c r="M155" s="209"/>
      <c r="N155" s="209"/>
      <c r="O155" s="126"/>
      <c r="P155" s="201"/>
      <c r="Q155" s="126"/>
      <c r="R155" s="167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</row>
    <row r="156">
      <c r="A156" s="126"/>
      <c r="B156" s="126"/>
      <c r="C156" s="126"/>
      <c r="D156" s="126"/>
      <c r="E156" s="207"/>
      <c r="F156" s="207"/>
      <c r="G156" s="208"/>
      <c r="H156" s="126"/>
      <c r="I156" s="126"/>
      <c r="J156" s="126"/>
      <c r="K156" s="126"/>
      <c r="L156" s="209"/>
      <c r="M156" s="209"/>
      <c r="N156" s="209"/>
      <c r="O156" s="126"/>
      <c r="P156" s="201"/>
      <c r="Q156" s="126"/>
      <c r="R156" s="167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</row>
    <row r="157">
      <c r="A157" s="126"/>
      <c r="B157" s="126"/>
      <c r="C157" s="126"/>
      <c r="D157" s="126"/>
      <c r="E157" s="207"/>
      <c r="F157" s="207"/>
      <c r="G157" s="208"/>
      <c r="H157" s="126"/>
      <c r="I157" s="126"/>
      <c r="J157" s="126"/>
      <c r="K157" s="126"/>
      <c r="L157" s="209"/>
      <c r="M157" s="209"/>
      <c r="N157" s="209"/>
      <c r="O157" s="126"/>
      <c r="P157" s="201"/>
      <c r="Q157" s="126"/>
      <c r="R157" s="167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</row>
    <row r="158">
      <c r="A158" s="126"/>
      <c r="B158" s="126"/>
      <c r="C158" s="126"/>
      <c r="D158" s="126"/>
      <c r="E158" s="207"/>
      <c r="F158" s="207"/>
      <c r="G158" s="208"/>
      <c r="H158" s="126"/>
      <c r="I158" s="126"/>
      <c r="J158" s="126"/>
      <c r="K158" s="126"/>
      <c r="L158" s="209"/>
      <c r="M158" s="209"/>
      <c r="N158" s="209"/>
      <c r="O158" s="126"/>
      <c r="P158" s="201"/>
      <c r="Q158" s="126"/>
      <c r="R158" s="167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</row>
    <row r="159">
      <c r="A159" s="126"/>
      <c r="B159" s="126"/>
      <c r="C159" s="126"/>
      <c r="D159" s="126"/>
      <c r="E159" s="207"/>
      <c r="F159" s="207"/>
      <c r="G159" s="208"/>
      <c r="H159" s="126"/>
      <c r="I159" s="126"/>
      <c r="J159" s="126"/>
      <c r="K159" s="126"/>
      <c r="L159" s="209"/>
      <c r="M159" s="209"/>
      <c r="N159" s="209"/>
      <c r="O159" s="126"/>
      <c r="P159" s="201"/>
      <c r="Q159" s="126"/>
      <c r="R159" s="167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</row>
    <row r="160">
      <c r="A160" s="126"/>
      <c r="B160" s="126"/>
      <c r="C160" s="126"/>
      <c r="D160" s="126"/>
      <c r="E160" s="207"/>
      <c r="F160" s="207"/>
      <c r="G160" s="208"/>
      <c r="H160" s="126"/>
      <c r="I160" s="126"/>
      <c r="J160" s="126"/>
      <c r="K160" s="126"/>
      <c r="L160" s="209"/>
      <c r="M160" s="209"/>
      <c r="N160" s="209"/>
      <c r="O160" s="126"/>
      <c r="P160" s="201"/>
      <c r="Q160" s="126"/>
      <c r="R160" s="167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</row>
    <row r="161">
      <c r="A161" s="126"/>
      <c r="B161" s="126"/>
      <c r="C161" s="126"/>
      <c r="D161" s="126"/>
      <c r="E161" s="207"/>
      <c r="F161" s="207"/>
      <c r="G161" s="208"/>
      <c r="H161" s="126"/>
      <c r="I161" s="126"/>
      <c r="J161" s="126"/>
      <c r="K161" s="126"/>
      <c r="L161" s="209"/>
      <c r="M161" s="209"/>
      <c r="N161" s="209"/>
      <c r="O161" s="126"/>
      <c r="P161" s="201"/>
      <c r="Q161" s="126"/>
      <c r="R161" s="167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</row>
    <row r="162">
      <c r="A162" s="126"/>
      <c r="B162" s="126"/>
      <c r="C162" s="126"/>
      <c r="D162" s="126"/>
      <c r="E162" s="207"/>
      <c r="F162" s="207"/>
      <c r="G162" s="208"/>
      <c r="H162" s="126"/>
      <c r="I162" s="126"/>
      <c r="J162" s="126"/>
      <c r="K162" s="126"/>
      <c r="L162" s="209"/>
      <c r="M162" s="209"/>
      <c r="N162" s="209"/>
      <c r="O162" s="126"/>
      <c r="P162" s="201"/>
      <c r="Q162" s="126"/>
      <c r="R162" s="167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</row>
    <row r="163">
      <c r="A163" s="126"/>
      <c r="B163" s="126"/>
      <c r="C163" s="126"/>
      <c r="D163" s="126"/>
      <c r="E163" s="207"/>
      <c r="F163" s="207"/>
      <c r="G163" s="208"/>
      <c r="H163" s="126"/>
      <c r="I163" s="126"/>
      <c r="J163" s="126"/>
      <c r="K163" s="126"/>
      <c r="L163" s="209"/>
      <c r="M163" s="209"/>
      <c r="N163" s="209"/>
      <c r="O163" s="126"/>
      <c r="P163" s="201"/>
      <c r="Q163" s="126"/>
      <c r="R163" s="167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</row>
    <row r="164">
      <c r="A164" s="126"/>
      <c r="B164" s="126"/>
      <c r="C164" s="126"/>
      <c r="D164" s="126"/>
      <c r="E164" s="207"/>
      <c r="F164" s="207"/>
      <c r="G164" s="208"/>
      <c r="H164" s="126"/>
      <c r="I164" s="126"/>
      <c r="J164" s="126"/>
      <c r="K164" s="126"/>
      <c r="L164" s="209"/>
      <c r="M164" s="209"/>
      <c r="N164" s="209"/>
      <c r="O164" s="126"/>
      <c r="P164" s="201"/>
      <c r="Q164" s="126"/>
      <c r="R164" s="167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</row>
    <row r="165">
      <c r="A165" s="126"/>
      <c r="B165" s="126"/>
      <c r="C165" s="126"/>
      <c r="D165" s="126"/>
      <c r="E165" s="207"/>
      <c r="F165" s="207"/>
      <c r="G165" s="208"/>
      <c r="H165" s="126"/>
      <c r="I165" s="126"/>
      <c r="J165" s="126"/>
      <c r="K165" s="126"/>
      <c r="L165" s="209"/>
      <c r="M165" s="209"/>
      <c r="N165" s="209"/>
      <c r="O165" s="126"/>
      <c r="P165" s="201"/>
      <c r="Q165" s="126"/>
      <c r="R165" s="167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</row>
    <row r="166">
      <c r="A166" s="126"/>
      <c r="B166" s="126"/>
      <c r="C166" s="126"/>
      <c r="D166" s="126"/>
      <c r="E166" s="207"/>
      <c r="F166" s="207"/>
      <c r="G166" s="208"/>
      <c r="H166" s="126"/>
      <c r="I166" s="126"/>
      <c r="J166" s="126"/>
      <c r="K166" s="126"/>
      <c r="L166" s="209"/>
      <c r="M166" s="209"/>
      <c r="N166" s="209"/>
      <c r="O166" s="126"/>
      <c r="P166" s="201"/>
      <c r="Q166" s="126"/>
      <c r="R166" s="167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</row>
    <row r="167">
      <c r="A167" s="126"/>
      <c r="B167" s="126"/>
      <c r="C167" s="126"/>
      <c r="D167" s="126"/>
      <c r="E167" s="207"/>
      <c r="F167" s="207"/>
      <c r="G167" s="208"/>
      <c r="H167" s="126"/>
      <c r="I167" s="126"/>
      <c r="J167" s="126"/>
      <c r="K167" s="126"/>
      <c r="L167" s="209"/>
      <c r="M167" s="209"/>
      <c r="N167" s="209"/>
      <c r="O167" s="126"/>
      <c r="P167" s="201"/>
      <c r="Q167" s="126"/>
      <c r="R167" s="167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</row>
    <row r="168">
      <c r="A168" s="126"/>
      <c r="B168" s="126"/>
      <c r="C168" s="126"/>
      <c r="D168" s="126"/>
      <c r="E168" s="207"/>
      <c r="F168" s="207"/>
      <c r="G168" s="208"/>
      <c r="H168" s="126"/>
      <c r="I168" s="126"/>
      <c r="J168" s="126"/>
      <c r="K168" s="126"/>
      <c r="L168" s="209"/>
      <c r="M168" s="209"/>
      <c r="N168" s="209"/>
      <c r="O168" s="126"/>
      <c r="P168" s="201"/>
      <c r="Q168" s="126"/>
      <c r="R168" s="167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</row>
    <row r="169">
      <c r="A169" s="126"/>
      <c r="B169" s="126"/>
      <c r="C169" s="126"/>
      <c r="D169" s="126"/>
      <c r="E169" s="207"/>
      <c r="F169" s="207"/>
      <c r="G169" s="208"/>
      <c r="H169" s="126"/>
      <c r="I169" s="126"/>
      <c r="J169" s="126"/>
      <c r="K169" s="126"/>
      <c r="L169" s="209"/>
      <c r="M169" s="209"/>
      <c r="N169" s="209"/>
      <c r="O169" s="126"/>
      <c r="P169" s="201"/>
      <c r="Q169" s="126"/>
      <c r="R169" s="167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</row>
    <row r="170">
      <c r="A170" s="126"/>
      <c r="B170" s="126"/>
      <c r="C170" s="126"/>
      <c r="D170" s="126"/>
      <c r="E170" s="207"/>
      <c r="F170" s="207"/>
      <c r="G170" s="208"/>
      <c r="H170" s="126"/>
      <c r="I170" s="126"/>
      <c r="J170" s="126"/>
      <c r="K170" s="126"/>
      <c r="L170" s="209"/>
      <c r="M170" s="209"/>
      <c r="N170" s="209"/>
      <c r="O170" s="126"/>
      <c r="P170" s="201"/>
      <c r="Q170" s="126"/>
      <c r="R170" s="167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</row>
    <row r="171">
      <c r="A171" s="126"/>
      <c r="B171" s="126"/>
      <c r="C171" s="126"/>
      <c r="D171" s="126"/>
      <c r="E171" s="207"/>
      <c r="F171" s="207"/>
      <c r="G171" s="208"/>
      <c r="H171" s="126"/>
      <c r="I171" s="126"/>
      <c r="J171" s="126"/>
      <c r="K171" s="126"/>
      <c r="L171" s="209"/>
      <c r="M171" s="209"/>
      <c r="N171" s="209"/>
      <c r="O171" s="126"/>
      <c r="P171" s="201"/>
      <c r="Q171" s="126"/>
      <c r="R171" s="167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</row>
    <row r="172">
      <c r="A172" s="126"/>
      <c r="B172" s="126"/>
      <c r="C172" s="126"/>
      <c r="D172" s="126"/>
      <c r="E172" s="207"/>
      <c r="F172" s="207"/>
      <c r="G172" s="208"/>
      <c r="H172" s="126"/>
      <c r="I172" s="126"/>
      <c r="J172" s="126"/>
      <c r="K172" s="126"/>
      <c r="L172" s="209"/>
      <c r="M172" s="209"/>
      <c r="N172" s="209"/>
      <c r="O172" s="126"/>
      <c r="P172" s="201"/>
      <c r="Q172" s="126"/>
      <c r="R172" s="167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</row>
    <row r="173">
      <c r="A173" s="126"/>
      <c r="B173" s="126"/>
      <c r="C173" s="126"/>
      <c r="D173" s="126"/>
      <c r="E173" s="207"/>
      <c r="F173" s="207"/>
      <c r="G173" s="208"/>
      <c r="H173" s="126"/>
      <c r="I173" s="126"/>
      <c r="J173" s="126"/>
      <c r="K173" s="126"/>
      <c r="L173" s="209"/>
      <c r="M173" s="209"/>
      <c r="N173" s="209"/>
      <c r="O173" s="126"/>
      <c r="P173" s="201"/>
      <c r="Q173" s="126"/>
      <c r="R173" s="167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</row>
    <row r="174">
      <c r="A174" s="126"/>
      <c r="B174" s="126"/>
      <c r="C174" s="126"/>
      <c r="D174" s="126"/>
      <c r="E174" s="207"/>
      <c r="F174" s="207"/>
      <c r="G174" s="208"/>
      <c r="H174" s="126"/>
      <c r="I174" s="126"/>
      <c r="J174" s="126"/>
      <c r="K174" s="126"/>
      <c r="L174" s="209"/>
      <c r="M174" s="209"/>
      <c r="N174" s="209"/>
      <c r="O174" s="126"/>
      <c r="P174" s="201"/>
      <c r="Q174" s="126"/>
      <c r="R174" s="167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</row>
    <row r="175">
      <c r="A175" s="126"/>
      <c r="B175" s="126"/>
      <c r="C175" s="126"/>
      <c r="D175" s="126"/>
      <c r="E175" s="207"/>
      <c r="F175" s="207"/>
      <c r="G175" s="208"/>
      <c r="H175" s="126"/>
      <c r="I175" s="126"/>
      <c r="J175" s="126"/>
      <c r="K175" s="126"/>
      <c r="L175" s="209"/>
      <c r="M175" s="209"/>
      <c r="N175" s="209"/>
      <c r="O175" s="126"/>
      <c r="P175" s="201"/>
      <c r="Q175" s="126"/>
      <c r="R175" s="167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</row>
    <row r="176">
      <c r="A176" s="126"/>
      <c r="B176" s="126"/>
      <c r="C176" s="126"/>
      <c r="D176" s="126"/>
      <c r="E176" s="207"/>
      <c r="F176" s="207"/>
      <c r="G176" s="208"/>
      <c r="H176" s="126"/>
      <c r="I176" s="126"/>
      <c r="J176" s="126"/>
      <c r="K176" s="126"/>
      <c r="L176" s="209"/>
      <c r="M176" s="209"/>
      <c r="N176" s="209"/>
      <c r="O176" s="126"/>
      <c r="P176" s="201"/>
      <c r="Q176" s="126"/>
      <c r="R176" s="167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</row>
    <row r="177">
      <c r="A177" s="126"/>
      <c r="B177" s="126"/>
      <c r="C177" s="126"/>
      <c r="D177" s="126"/>
      <c r="E177" s="207"/>
      <c r="F177" s="207"/>
      <c r="G177" s="208"/>
      <c r="H177" s="126"/>
      <c r="I177" s="126"/>
      <c r="J177" s="126"/>
      <c r="K177" s="126"/>
      <c r="L177" s="209"/>
      <c r="M177" s="209"/>
      <c r="N177" s="209"/>
      <c r="O177" s="126"/>
      <c r="P177" s="201"/>
      <c r="Q177" s="126"/>
      <c r="R177" s="167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</row>
    <row r="178">
      <c r="A178" s="126"/>
      <c r="B178" s="126"/>
      <c r="C178" s="126"/>
      <c r="D178" s="126"/>
      <c r="E178" s="207"/>
      <c r="F178" s="207"/>
      <c r="G178" s="208"/>
      <c r="H178" s="126"/>
      <c r="I178" s="126"/>
      <c r="J178" s="126"/>
      <c r="K178" s="126"/>
      <c r="L178" s="209"/>
      <c r="M178" s="209"/>
      <c r="N178" s="209"/>
      <c r="O178" s="126"/>
      <c r="P178" s="201"/>
      <c r="Q178" s="126"/>
      <c r="R178" s="167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</row>
    <row r="179">
      <c r="A179" s="126"/>
      <c r="B179" s="126"/>
      <c r="C179" s="126"/>
      <c r="D179" s="126"/>
      <c r="E179" s="207"/>
      <c r="F179" s="207"/>
      <c r="G179" s="208"/>
      <c r="H179" s="126"/>
      <c r="I179" s="126"/>
      <c r="J179" s="126"/>
      <c r="K179" s="126"/>
      <c r="L179" s="209"/>
      <c r="M179" s="209"/>
      <c r="N179" s="209"/>
      <c r="O179" s="126"/>
      <c r="P179" s="201"/>
      <c r="Q179" s="126"/>
      <c r="R179" s="167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</row>
    <row r="180">
      <c r="A180" s="126"/>
      <c r="B180" s="126"/>
      <c r="C180" s="126"/>
      <c r="D180" s="126"/>
      <c r="E180" s="207"/>
      <c r="F180" s="207"/>
      <c r="G180" s="208"/>
      <c r="H180" s="126"/>
      <c r="I180" s="126"/>
      <c r="J180" s="126"/>
      <c r="K180" s="126"/>
      <c r="L180" s="209"/>
      <c r="M180" s="209"/>
      <c r="N180" s="209"/>
      <c r="O180" s="126"/>
      <c r="P180" s="201"/>
      <c r="Q180" s="126"/>
      <c r="R180" s="167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</row>
    <row r="181">
      <c r="A181" s="126"/>
      <c r="B181" s="126"/>
      <c r="C181" s="126"/>
      <c r="D181" s="126"/>
      <c r="E181" s="207"/>
      <c r="F181" s="207"/>
      <c r="G181" s="208"/>
      <c r="H181" s="126"/>
      <c r="I181" s="126"/>
      <c r="J181" s="126"/>
      <c r="K181" s="126"/>
      <c r="L181" s="209"/>
      <c r="M181" s="209"/>
      <c r="N181" s="209"/>
      <c r="O181" s="126"/>
      <c r="P181" s="201"/>
      <c r="Q181" s="126"/>
      <c r="R181" s="167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</row>
    <row r="182">
      <c r="A182" s="126"/>
      <c r="B182" s="126"/>
      <c r="C182" s="126"/>
      <c r="D182" s="126"/>
      <c r="E182" s="207"/>
      <c r="F182" s="207"/>
      <c r="G182" s="208"/>
      <c r="H182" s="126"/>
      <c r="I182" s="126"/>
      <c r="J182" s="126"/>
      <c r="K182" s="126"/>
      <c r="L182" s="209"/>
      <c r="M182" s="209"/>
      <c r="N182" s="209"/>
      <c r="O182" s="126"/>
      <c r="P182" s="201"/>
      <c r="Q182" s="126"/>
      <c r="R182" s="167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</row>
    <row r="183">
      <c r="A183" s="126"/>
      <c r="B183" s="126"/>
      <c r="C183" s="126"/>
      <c r="D183" s="126"/>
      <c r="E183" s="207"/>
      <c r="F183" s="207"/>
      <c r="G183" s="208"/>
      <c r="H183" s="126"/>
      <c r="I183" s="126"/>
      <c r="J183" s="126"/>
      <c r="K183" s="126"/>
      <c r="L183" s="209"/>
      <c r="M183" s="209"/>
      <c r="N183" s="209"/>
      <c r="O183" s="126"/>
      <c r="P183" s="201"/>
      <c r="Q183" s="126"/>
      <c r="R183" s="167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</row>
    <row r="184">
      <c r="A184" s="126"/>
      <c r="B184" s="126"/>
      <c r="C184" s="126"/>
      <c r="D184" s="126"/>
      <c r="E184" s="207"/>
      <c r="F184" s="207"/>
      <c r="G184" s="208"/>
      <c r="H184" s="126"/>
      <c r="I184" s="126"/>
      <c r="J184" s="126"/>
      <c r="K184" s="126"/>
      <c r="L184" s="209"/>
      <c r="M184" s="209"/>
      <c r="N184" s="209"/>
      <c r="O184" s="126"/>
      <c r="P184" s="201"/>
      <c r="Q184" s="126"/>
      <c r="R184" s="167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</row>
    <row r="185">
      <c r="A185" s="126"/>
      <c r="B185" s="126"/>
      <c r="C185" s="126"/>
      <c r="D185" s="126"/>
      <c r="E185" s="207"/>
      <c r="F185" s="207"/>
      <c r="G185" s="208"/>
      <c r="H185" s="126"/>
      <c r="I185" s="126"/>
      <c r="J185" s="126"/>
      <c r="K185" s="126"/>
      <c r="L185" s="209"/>
      <c r="M185" s="209"/>
      <c r="N185" s="209"/>
      <c r="O185" s="126"/>
      <c r="P185" s="201"/>
      <c r="Q185" s="126"/>
      <c r="R185" s="167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</row>
    <row r="186">
      <c r="A186" s="126"/>
      <c r="B186" s="126"/>
      <c r="C186" s="126"/>
      <c r="D186" s="126"/>
      <c r="E186" s="207"/>
      <c r="F186" s="207"/>
      <c r="G186" s="208"/>
      <c r="H186" s="126"/>
      <c r="I186" s="126"/>
      <c r="J186" s="126"/>
      <c r="K186" s="126"/>
      <c r="L186" s="209"/>
      <c r="M186" s="209"/>
      <c r="N186" s="209"/>
      <c r="O186" s="126"/>
      <c r="P186" s="201"/>
      <c r="Q186" s="126"/>
      <c r="R186" s="167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</row>
    <row r="187">
      <c r="A187" s="126"/>
      <c r="B187" s="126"/>
      <c r="C187" s="126"/>
      <c r="D187" s="126"/>
      <c r="E187" s="207"/>
      <c r="F187" s="207"/>
      <c r="G187" s="208"/>
      <c r="H187" s="126"/>
      <c r="I187" s="126"/>
      <c r="J187" s="126"/>
      <c r="K187" s="126"/>
      <c r="L187" s="209"/>
      <c r="M187" s="209"/>
      <c r="N187" s="209"/>
      <c r="O187" s="126"/>
      <c r="P187" s="201"/>
      <c r="Q187" s="126"/>
      <c r="R187" s="167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</row>
    <row r="188">
      <c r="A188" s="126"/>
      <c r="B188" s="126"/>
      <c r="C188" s="126"/>
      <c r="D188" s="126"/>
      <c r="E188" s="207"/>
      <c r="F188" s="207"/>
      <c r="G188" s="208"/>
      <c r="H188" s="126"/>
      <c r="I188" s="126"/>
      <c r="J188" s="126"/>
      <c r="K188" s="126"/>
      <c r="L188" s="209"/>
      <c r="M188" s="209"/>
      <c r="N188" s="209"/>
      <c r="O188" s="126"/>
      <c r="P188" s="201"/>
      <c r="Q188" s="126"/>
      <c r="R188" s="167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</row>
    <row r="189">
      <c r="A189" s="126"/>
      <c r="B189" s="126"/>
      <c r="C189" s="126"/>
      <c r="D189" s="126"/>
      <c r="E189" s="207"/>
      <c r="F189" s="207"/>
      <c r="G189" s="208"/>
      <c r="H189" s="126"/>
      <c r="I189" s="126"/>
      <c r="J189" s="126"/>
      <c r="K189" s="126"/>
      <c r="L189" s="209"/>
      <c r="M189" s="209"/>
      <c r="N189" s="209"/>
      <c r="O189" s="126"/>
      <c r="P189" s="201"/>
      <c r="Q189" s="126"/>
      <c r="R189" s="167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</row>
    <row r="190">
      <c r="A190" s="126"/>
      <c r="B190" s="126"/>
      <c r="C190" s="126"/>
      <c r="D190" s="126"/>
      <c r="E190" s="207"/>
      <c r="F190" s="207"/>
      <c r="G190" s="208"/>
      <c r="H190" s="126"/>
      <c r="I190" s="126"/>
      <c r="J190" s="126"/>
      <c r="K190" s="126"/>
      <c r="L190" s="209"/>
      <c r="M190" s="209"/>
      <c r="N190" s="209"/>
      <c r="O190" s="126"/>
      <c r="P190" s="201"/>
      <c r="Q190" s="126"/>
      <c r="R190" s="167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</row>
    <row r="191">
      <c r="A191" s="126"/>
      <c r="B191" s="126"/>
      <c r="C191" s="126"/>
      <c r="D191" s="126"/>
      <c r="E191" s="207"/>
      <c r="F191" s="207"/>
      <c r="G191" s="208"/>
      <c r="H191" s="126"/>
      <c r="I191" s="126"/>
      <c r="J191" s="126"/>
      <c r="K191" s="126"/>
      <c r="L191" s="209"/>
      <c r="M191" s="209"/>
      <c r="N191" s="209"/>
      <c r="O191" s="126"/>
      <c r="P191" s="201"/>
      <c r="Q191" s="126"/>
      <c r="R191" s="167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</row>
    <row r="192">
      <c r="A192" s="126"/>
      <c r="B192" s="126"/>
      <c r="C192" s="126"/>
      <c r="D192" s="126"/>
      <c r="E192" s="207"/>
      <c r="F192" s="207"/>
      <c r="G192" s="208"/>
      <c r="H192" s="126"/>
      <c r="I192" s="126"/>
      <c r="J192" s="126"/>
      <c r="K192" s="126"/>
      <c r="L192" s="209"/>
      <c r="M192" s="209"/>
      <c r="N192" s="209"/>
      <c r="O192" s="126"/>
      <c r="P192" s="201"/>
      <c r="Q192" s="126"/>
      <c r="R192" s="167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</row>
    <row r="193">
      <c r="A193" s="126"/>
      <c r="B193" s="126"/>
      <c r="C193" s="126"/>
      <c r="D193" s="126"/>
      <c r="E193" s="207"/>
      <c r="F193" s="207"/>
      <c r="G193" s="208"/>
      <c r="H193" s="126"/>
      <c r="I193" s="126"/>
      <c r="J193" s="126"/>
      <c r="K193" s="126"/>
      <c r="L193" s="209"/>
      <c r="M193" s="209"/>
      <c r="N193" s="209"/>
      <c r="O193" s="126"/>
      <c r="P193" s="201"/>
      <c r="Q193" s="126"/>
      <c r="R193" s="167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</row>
    <row r="194">
      <c r="A194" s="126"/>
      <c r="B194" s="126"/>
      <c r="C194" s="126"/>
      <c r="D194" s="126"/>
      <c r="E194" s="207"/>
      <c r="F194" s="207"/>
      <c r="G194" s="208"/>
      <c r="H194" s="126"/>
      <c r="I194" s="126"/>
      <c r="J194" s="126"/>
      <c r="K194" s="126"/>
      <c r="L194" s="209"/>
      <c r="M194" s="209"/>
      <c r="N194" s="209"/>
      <c r="O194" s="126"/>
      <c r="P194" s="201"/>
      <c r="Q194" s="126"/>
      <c r="R194" s="167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</row>
    <row r="195">
      <c r="A195" s="126"/>
      <c r="B195" s="126"/>
      <c r="C195" s="126"/>
      <c r="D195" s="126"/>
      <c r="E195" s="207"/>
      <c r="F195" s="207"/>
      <c r="G195" s="208"/>
      <c r="H195" s="126"/>
      <c r="I195" s="126"/>
      <c r="J195" s="126"/>
      <c r="K195" s="126"/>
      <c r="L195" s="209"/>
      <c r="M195" s="209"/>
      <c r="N195" s="209"/>
      <c r="O195" s="126"/>
      <c r="P195" s="201"/>
      <c r="Q195" s="126"/>
      <c r="R195" s="167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</row>
    <row r="196">
      <c r="A196" s="126"/>
      <c r="B196" s="126"/>
      <c r="C196" s="126"/>
      <c r="D196" s="126"/>
      <c r="E196" s="207"/>
      <c r="F196" s="207"/>
      <c r="G196" s="208"/>
      <c r="H196" s="126"/>
      <c r="I196" s="126"/>
      <c r="J196" s="126"/>
      <c r="K196" s="126"/>
      <c r="L196" s="209"/>
      <c r="M196" s="209"/>
      <c r="N196" s="209"/>
      <c r="O196" s="126"/>
      <c r="P196" s="201"/>
      <c r="Q196" s="126"/>
      <c r="R196" s="167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</row>
    <row r="197">
      <c r="A197" s="126"/>
      <c r="B197" s="126"/>
      <c r="C197" s="126"/>
      <c r="D197" s="126"/>
      <c r="E197" s="207"/>
      <c r="F197" s="207"/>
      <c r="G197" s="208"/>
      <c r="H197" s="126"/>
      <c r="I197" s="126"/>
      <c r="J197" s="126"/>
      <c r="K197" s="126"/>
      <c r="L197" s="209"/>
      <c r="M197" s="209"/>
      <c r="N197" s="209"/>
      <c r="O197" s="126"/>
      <c r="P197" s="201"/>
      <c r="Q197" s="126"/>
      <c r="R197" s="167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</row>
    <row r="198">
      <c r="A198" s="126"/>
      <c r="B198" s="126"/>
      <c r="C198" s="126"/>
      <c r="D198" s="126"/>
      <c r="E198" s="207"/>
      <c r="F198" s="207"/>
      <c r="G198" s="208"/>
      <c r="H198" s="126"/>
      <c r="I198" s="126"/>
      <c r="J198" s="126"/>
      <c r="K198" s="126"/>
      <c r="L198" s="209"/>
      <c r="M198" s="209"/>
      <c r="N198" s="209"/>
      <c r="O198" s="126"/>
      <c r="P198" s="201"/>
      <c r="Q198" s="126"/>
      <c r="R198" s="167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</row>
    <row r="199">
      <c r="A199" s="126"/>
      <c r="B199" s="126"/>
      <c r="C199" s="126"/>
      <c r="D199" s="126"/>
      <c r="E199" s="207"/>
      <c r="F199" s="207"/>
      <c r="G199" s="208"/>
      <c r="H199" s="126"/>
      <c r="I199" s="126"/>
      <c r="J199" s="126"/>
      <c r="K199" s="126"/>
      <c r="L199" s="209"/>
      <c r="M199" s="209"/>
      <c r="N199" s="209"/>
      <c r="O199" s="126"/>
      <c r="P199" s="201"/>
      <c r="Q199" s="126"/>
      <c r="R199" s="167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</row>
    <row r="200">
      <c r="A200" s="126"/>
      <c r="B200" s="126"/>
      <c r="C200" s="126"/>
      <c r="D200" s="126"/>
      <c r="E200" s="207"/>
      <c r="F200" s="207"/>
      <c r="G200" s="208"/>
      <c r="H200" s="126"/>
      <c r="I200" s="126"/>
      <c r="J200" s="126"/>
      <c r="K200" s="126"/>
      <c r="L200" s="209"/>
      <c r="M200" s="209"/>
      <c r="N200" s="209"/>
      <c r="O200" s="126"/>
      <c r="P200" s="201"/>
      <c r="Q200" s="126"/>
      <c r="R200" s="167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</row>
    <row r="201">
      <c r="A201" s="126"/>
      <c r="B201" s="126"/>
      <c r="C201" s="126"/>
      <c r="D201" s="126"/>
      <c r="E201" s="207"/>
      <c r="F201" s="207"/>
      <c r="G201" s="208"/>
      <c r="H201" s="126"/>
      <c r="I201" s="126"/>
      <c r="J201" s="126"/>
      <c r="K201" s="126"/>
      <c r="L201" s="209"/>
      <c r="M201" s="209"/>
      <c r="N201" s="209"/>
      <c r="O201" s="126"/>
      <c r="P201" s="201"/>
      <c r="Q201" s="126"/>
      <c r="R201" s="167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</row>
    <row r="202">
      <c r="A202" s="126"/>
      <c r="B202" s="126"/>
      <c r="C202" s="126"/>
      <c r="D202" s="126"/>
      <c r="E202" s="207"/>
      <c r="F202" s="207"/>
      <c r="G202" s="208"/>
      <c r="H202" s="126"/>
      <c r="I202" s="126"/>
      <c r="J202" s="126"/>
      <c r="K202" s="126"/>
      <c r="L202" s="209"/>
      <c r="M202" s="209"/>
      <c r="N202" s="209"/>
      <c r="O202" s="126"/>
      <c r="P202" s="201"/>
      <c r="Q202" s="126"/>
      <c r="R202" s="167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</row>
    <row r="203">
      <c r="A203" s="126"/>
      <c r="B203" s="126"/>
      <c r="C203" s="126"/>
      <c r="D203" s="126"/>
      <c r="E203" s="207"/>
      <c r="F203" s="207"/>
      <c r="G203" s="208"/>
      <c r="H203" s="126"/>
      <c r="I203" s="126"/>
      <c r="J203" s="126"/>
      <c r="K203" s="126"/>
      <c r="L203" s="209"/>
      <c r="M203" s="209"/>
      <c r="N203" s="209"/>
      <c r="O203" s="126"/>
      <c r="P203" s="201"/>
      <c r="Q203" s="126"/>
      <c r="R203" s="167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</row>
    <row r="204">
      <c r="A204" s="126"/>
      <c r="B204" s="126"/>
      <c r="C204" s="126"/>
      <c r="D204" s="126"/>
      <c r="E204" s="207"/>
      <c r="F204" s="207"/>
      <c r="G204" s="208"/>
      <c r="H204" s="126"/>
      <c r="I204" s="126"/>
      <c r="J204" s="126"/>
      <c r="K204" s="126"/>
      <c r="L204" s="209"/>
      <c r="M204" s="209"/>
      <c r="N204" s="209"/>
      <c r="O204" s="126"/>
      <c r="P204" s="201"/>
      <c r="Q204" s="126"/>
      <c r="R204" s="167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</row>
    <row r="205">
      <c r="A205" s="126"/>
      <c r="B205" s="126"/>
      <c r="C205" s="126"/>
      <c r="D205" s="126"/>
      <c r="E205" s="207"/>
      <c r="F205" s="207"/>
      <c r="G205" s="208"/>
      <c r="H205" s="126"/>
      <c r="I205" s="126"/>
      <c r="J205" s="126"/>
      <c r="K205" s="126"/>
      <c r="L205" s="209"/>
      <c r="M205" s="209"/>
      <c r="N205" s="209"/>
      <c r="O205" s="126"/>
      <c r="P205" s="201"/>
      <c r="Q205" s="126"/>
      <c r="R205" s="167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</row>
    <row r="206">
      <c r="A206" s="126"/>
      <c r="B206" s="126"/>
      <c r="C206" s="126"/>
      <c r="D206" s="126"/>
      <c r="E206" s="207"/>
      <c r="F206" s="207"/>
      <c r="G206" s="208"/>
      <c r="H206" s="126"/>
      <c r="I206" s="126"/>
      <c r="J206" s="126"/>
      <c r="K206" s="126"/>
      <c r="L206" s="209"/>
      <c r="M206" s="209"/>
      <c r="N206" s="209"/>
      <c r="O206" s="126"/>
      <c r="P206" s="201"/>
      <c r="Q206" s="126"/>
      <c r="R206" s="167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</row>
    <row r="207">
      <c r="A207" s="126"/>
      <c r="B207" s="126"/>
      <c r="C207" s="126"/>
      <c r="D207" s="126"/>
      <c r="E207" s="207"/>
      <c r="F207" s="207"/>
      <c r="G207" s="208"/>
      <c r="H207" s="126"/>
      <c r="I207" s="126"/>
      <c r="J207" s="126"/>
      <c r="K207" s="126"/>
      <c r="L207" s="209"/>
      <c r="M207" s="209"/>
      <c r="N207" s="209"/>
      <c r="O207" s="126"/>
      <c r="P207" s="201"/>
      <c r="Q207" s="126"/>
      <c r="R207" s="167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</row>
    <row r="208">
      <c r="A208" s="126"/>
      <c r="B208" s="126"/>
      <c r="C208" s="126"/>
      <c r="D208" s="126"/>
      <c r="E208" s="207"/>
      <c r="F208" s="207"/>
      <c r="G208" s="208"/>
      <c r="H208" s="126"/>
      <c r="I208" s="126"/>
      <c r="J208" s="126"/>
      <c r="K208" s="126"/>
      <c r="L208" s="209"/>
      <c r="M208" s="209"/>
      <c r="N208" s="209"/>
      <c r="O208" s="126"/>
      <c r="P208" s="201"/>
      <c r="Q208" s="126"/>
      <c r="R208" s="167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</row>
    <row r="209">
      <c r="A209" s="126"/>
      <c r="B209" s="126"/>
      <c r="C209" s="126"/>
      <c r="D209" s="126"/>
      <c r="E209" s="207"/>
      <c r="F209" s="207"/>
      <c r="G209" s="208"/>
      <c r="H209" s="126"/>
      <c r="I209" s="126"/>
      <c r="J209" s="126"/>
      <c r="K209" s="126"/>
      <c r="L209" s="209"/>
      <c r="M209" s="209"/>
      <c r="N209" s="209"/>
      <c r="O209" s="126"/>
      <c r="P209" s="201"/>
      <c r="Q209" s="126"/>
      <c r="R209" s="167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</row>
    <row r="210">
      <c r="A210" s="126"/>
      <c r="B210" s="126"/>
      <c r="C210" s="126"/>
      <c r="D210" s="126"/>
      <c r="E210" s="207"/>
      <c r="F210" s="207"/>
      <c r="G210" s="208"/>
      <c r="H210" s="126"/>
      <c r="I210" s="126"/>
      <c r="J210" s="126"/>
      <c r="K210" s="126"/>
      <c r="L210" s="209"/>
      <c r="M210" s="209"/>
      <c r="N210" s="209"/>
      <c r="O210" s="126"/>
      <c r="P210" s="201"/>
      <c r="Q210" s="126"/>
      <c r="R210" s="167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</row>
    <row r="211">
      <c r="A211" s="126"/>
      <c r="B211" s="126"/>
      <c r="C211" s="126"/>
      <c r="D211" s="126"/>
      <c r="E211" s="207"/>
      <c r="F211" s="207"/>
      <c r="G211" s="208"/>
      <c r="H211" s="126"/>
      <c r="I211" s="126"/>
      <c r="J211" s="126"/>
      <c r="K211" s="126"/>
      <c r="L211" s="209"/>
      <c r="M211" s="209"/>
      <c r="N211" s="209"/>
      <c r="O211" s="126"/>
      <c r="P211" s="201"/>
      <c r="Q211" s="126"/>
      <c r="R211" s="167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</row>
    <row r="212">
      <c r="A212" s="126"/>
      <c r="B212" s="126"/>
      <c r="C212" s="126"/>
      <c r="D212" s="126"/>
      <c r="E212" s="207"/>
      <c r="F212" s="207"/>
      <c r="G212" s="208"/>
      <c r="H212" s="126"/>
      <c r="I212" s="126"/>
      <c r="J212" s="126"/>
      <c r="K212" s="126"/>
      <c r="L212" s="209"/>
      <c r="M212" s="209"/>
      <c r="N212" s="209"/>
      <c r="O212" s="126"/>
      <c r="P212" s="201"/>
      <c r="Q212" s="126"/>
      <c r="R212" s="167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</row>
    <row r="213">
      <c r="A213" s="126"/>
      <c r="B213" s="126"/>
      <c r="C213" s="126"/>
      <c r="D213" s="126"/>
      <c r="E213" s="207"/>
      <c r="F213" s="207"/>
      <c r="G213" s="208"/>
      <c r="H213" s="126"/>
      <c r="I213" s="126"/>
      <c r="J213" s="126"/>
      <c r="K213" s="126"/>
      <c r="L213" s="209"/>
      <c r="M213" s="209"/>
      <c r="N213" s="209"/>
      <c r="O213" s="126"/>
      <c r="P213" s="201"/>
      <c r="Q213" s="126"/>
      <c r="R213" s="167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</row>
    <row r="214">
      <c r="A214" s="126"/>
      <c r="B214" s="126"/>
      <c r="C214" s="126"/>
      <c r="D214" s="126"/>
      <c r="E214" s="207"/>
      <c r="F214" s="207"/>
      <c r="G214" s="208"/>
      <c r="H214" s="126"/>
      <c r="I214" s="126"/>
      <c r="J214" s="126"/>
      <c r="K214" s="126"/>
      <c r="L214" s="209"/>
      <c r="M214" s="209"/>
      <c r="N214" s="209"/>
      <c r="O214" s="126"/>
      <c r="P214" s="201"/>
      <c r="Q214" s="126"/>
      <c r="R214" s="167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</row>
    <row r="215">
      <c r="A215" s="126"/>
      <c r="B215" s="126"/>
      <c r="C215" s="126"/>
      <c r="D215" s="126"/>
      <c r="E215" s="207"/>
      <c r="F215" s="207"/>
      <c r="G215" s="208"/>
      <c r="H215" s="126"/>
      <c r="I215" s="126"/>
      <c r="J215" s="126"/>
      <c r="K215" s="126"/>
      <c r="L215" s="209"/>
      <c r="M215" s="209"/>
      <c r="N215" s="209"/>
      <c r="O215" s="126"/>
      <c r="P215" s="201"/>
      <c r="Q215" s="126"/>
      <c r="R215" s="167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</row>
    <row r="216">
      <c r="A216" s="126"/>
      <c r="B216" s="126"/>
      <c r="C216" s="126"/>
      <c r="D216" s="126"/>
      <c r="E216" s="207"/>
      <c r="F216" s="207"/>
      <c r="G216" s="208"/>
      <c r="H216" s="126"/>
      <c r="I216" s="126"/>
      <c r="J216" s="126"/>
      <c r="K216" s="126"/>
      <c r="L216" s="209"/>
      <c r="M216" s="209"/>
      <c r="N216" s="209"/>
      <c r="O216" s="126"/>
      <c r="P216" s="201"/>
      <c r="Q216" s="126"/>
      <c r="R216" s="167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</row>
    <row r="217">
      <c r="A217" s="126"/>
      <c r="B217" s="126"/>
      <c r="C217" s="126"/>
      <c r="D217" s="126"/>
      <c r="E217" s="207"/>
      <c r="F217" s="207"/>
      <c r="G217" s="208"/>
      <c r="H217" s="126"/>
      <c r="I217" s="126"/>
      <c r="J217" s="126"/>
      <c r="K217" s="126"/>
      <c r="L217" s="209"/>
      <c r="M217" s="209"/>
      <c r="N217" s="209"/>
      <c r="O217" s="126"/>
      <c r="P217" s="201"/>
      <c r="Q217" s="126"/>
      <c r="R217" s="167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</row>
    <row r="218">
      <c r="A218" s="126"/>
      <c r="B218" s="126"/>
      <c r="C218" s="126"/>
      <c r="D218" s="126"/>
      <c r="E218" s="207"/>
      <c r="F218" s="207"/>
      <c r="G218" s="208"/>
      <c r="H218" s="126"/>
      <c r="I218" s="126"/>
      <c r="J218" s="126"/>
      <c r="K218" s="126"/>
      <c r="L218" s="209"/>
      <c r="M218" s="209"/>
      <c r="N218" s="209"/>
      <c r="O218" s="126"/>
      <c r="P218" s="201"/>
      <c r="Q218" s="126"/>
      <c r="R218" s="167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</row>
    <row r="219">
      <c r="A219" s="126"/>
      <c r="B219" s="126"/>
      <c r="C219" s="126"/>
      <c r="D219" s="126"/>
      <c r="E219" s="207"/>
      <c r="F219" s="207"/>
      <c r="G219" s="208"/>
      <c r="H219" s="126"/>
      <c r="I219" s="126"/>
      <c r="J219" s="126"/>
      <c r="K219" s="126"/>
      <c r="L219" s="209"/>
      <c r="M219" s="209"/>
      <c r="N219" s="209"/>
      <c r="O219" s="126"/>
      <c r="P219" s="201"/>
      <c r="Q219" s="126"/>
      <c r="R219" s="167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</row>
    <row r="220">
      <c r="A220" s="126"/>
      <c r="B220" s="126"/>
      <c r="C220" s="126"/>
      <c r="D220" s="126"/>
      <c r="E220" s="207"/>
      <c r="F220" s="207"/>
      <c r="G220" s="208"/>
      <c r="H220" s="126"/>
      <c r="I220" s="126"/>
      <c r="J220" s="126"/>
      <c r="K220" s="126"/>
      <c r="L220" s="209"/>
      <c r="M220" s="209"/>
      <c r="N220" s="209"/>
      <c r="O220" s="126"/>
      <c r="P220" s="201"/>
      <c r="Q220" s="126"/>
      <c r="R220" s="167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</row>
    <row r="221">
      <c r="A221" s="126"/>
      <c r="B221" s="126"/>
      <c r="C221" s="126"/>
      <c r="D221" s="126"/>
      <c r="E221" s="207"/>
      <c r="F221" s="207"/>
      <c r="G221" s="208"/>
      <c r="H221" s="126"/>
      <c r="I221" s="126"/>
      <c r="J221" s="126"/>
      <c r="K221" s="126"/>
      <c r="L221" s="209"/>
      <c r="M221" s="209"/>
      <c r="N221" s="209"/>
      <c r="O221" s="126"/>
      <c r="P221" s="201"/>
      <c r="Q221" s="126"/>
      <c r="R221" s="167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</row>
    <row r="222">
      <c r="A222" s="126"/>
      <c r="B222" s="126"/>
      <c r="C222" s="126"/>
      <c r="D222" s="126"/>
      <c r="E222" s="207"/>
      <c r="F222" s="207"/>
      <c r="G222" s="208"/>
      <c r="H222" s="126"/>
      <c r="I222" s="126"/>
      <c r="J222" s="126"/>
      <c r="K222" s="126"/>
      <c r="L222" s="209"/>
      <c r="M222" s="209"/>
      <c r="N222" s="209"/>
      <c r="O222" s="126"/>
      <c r="P222" s="201"/>
      <c r="Q222" s="126"/>
      <c r="R222" s="167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</row>
    <row r="223">
      <c r="A223" s="126"/>
      <c r="B223" s="126"/>
      <c r="C223" s="126"/>
      <c r="D223" s="126"/>
      <c r="E223" s="207"/>
      <c r="F223" s="207"/>
      <c r="G223" s="208"/>
      <c r="H223" s="126"/>
      <c r="I223" s="126"/>
      <c r="J223" s="126"/>
      <c r="K223" s="126"/>
      <c r="L223" s="209"/>
      <c r="M223" s="209"/>
      <c r="N223" s="209"/>
      <c r="O223" s="126"/>
      <c r="P223" s="201"/>
      <c r="Q223" s="126"/>
      <c r="R223" s="167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</row>
    <row r="224">
      <c r="A224" s="126"/>
      <c r="B224" s="126"/>
      <c r="C224" s="126"/>
      <c r="D224" s="126"/>
      <c r="E224" s="207"/>
      <c r="F224" s="207"/>
      <c r="G224" s="208"/>
      <c r="H224" s="126"/>
      <c r="I224" s="126"/>
      <c r="J224" s="126"/>
      <c r="K224" s="126"/>
      <c r="L224" s="209"/>
      <c r="M224" s="209"/>
      <c r="N224" s="209"/>
      <c r="O224" s="126"/>
      <c r="P224" s="201"/>
      <c r="Q224" s="126"/>
      <c r="R224" s="167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</row>
    <row r="225">
      <c r="A225" s="126"/>
      <c r="B225" s="126"/>
      <c r="C225" s="126"/>
      <c r="D225" s="126"/>
      <c r="E225" s="207"/>
      <c r="F225" s="207"/>
      <c r="G225" s="208"/>
      <c r="H225" s="126"/>
      <c r="I225" s="126"/>
      <c r="J225" s="126"/>
      <c r="K225" s="126"/>
      <c r="L225" s="209"/>
      <c r="M225" s="209"/>
      <c r="N225" s="209"/>
      <c r="O225" s="126"/>
      <c r="P225" s="201"/>
      <c r="Q225" s="126"/>
      <c r="R225" s="167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</row>
    <row r="226">
      <c r="A226" s="126"/>
      <c r="B226" s="126"/>
      <c r="C226" s="126"/>
      <c r="D226" s="126"/>
      <c r="E226" s="207"/>
      <c r="F226" s="207"/>
      <c r="G226" s="208"/>
      <c r="H226" s="126"/>
      <c r="I226" s="126"/>
      <c r="J226" s="126"/>
      <c r="K226" s="126"/>
      <c r="L226" s="209"/>
      <c r="M226" s="209"/>
      <c r="N226" s="209"/>
      <c r="O226" s="126"/>
      <c r="P226" s="201"/>
      <c r="Q226" s="126"/>
      <c r="R226" s="167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</row>
    <row r="227">
      <c r="A227" s="126"/>
      <c r="B227" s="126"/>
      <c r="C227" s="126"/>
      <c r="D227" s="126"/>
      <c r="E227" s="207"/>
      <c r="F227" s="207"/>
      <c r="G227" s="208"/>
      <c r="H227" s="126"/>
      <c r="I227" s="126"/>
      <c r="J227" s="126"/>
      <c r="K227" s="126"/>
      <c r="L227" s="209"/>
      <c r="M227" s="209"/>
      <c r="N227" s="209"/>
      <c r="O227" s="126"/>
      <c r="P227" s="201"/>
      <c r="Q227" s="126"/>
      <c r="R227" s="167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</row>
    <row r="228">
      <c r="A228" s="126"/>
      <c r="B228" s="126"/>
      <c r="C228" s="126"/>
      <c r="D228" s="126"/>
      <c r="E228" s="207"/>
      <c r="F228" s="207"/>
      <c r="G228" s="208"/>
      <c r="H228" s="126"/>
      <c r="I228" s="126"/>
      <c r="J228" s="126"/>
      <c r="K228" s="126"/>
      <c r="L228" s="209"/>
      <c r="M228" s="209"/>
      <c r="N228" s="209"/>
      <c r="O228" s="126"/>
      <c r="P228" s="201"/>
      <c r="Q228" s="126"/>
      <c r="R228" s="167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</row>
    <row r="229">
      <c r="A229" s="126"/>
      <c r="B229" s="126"/>
      <c r="C229" s="126"/>
      <c r="D229" s="126"/>
      <c r="E229" s="207"/>
      <c r="F229" s="207"/>
      <c r="G229" s="208"/>
      <c r="H229" s="126"/>
      <c r="I229" s="126"/>
      <c r="J229" s="126"/>
      <c r="K229" s="126"/>
      <c r="L229" s="209"/>
      <c r="M229" s="209"/>
      <c r="N229" s="209"/>
      <c r="O229" s="126"/>
      <c r="P229" s="201"/>
      <c r="Q229" s="126"/>
      <c r="R229" s="167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</row>
    <row r="230">
      <c r="A230" s="126"/>
      <c r="B230" s="126"/>
      <c r="C230" s="126"/>
      <c r="D230" s="126"/>
      <c r="E230" s="207"/>
      <c r="F230" s="207"/>
      <c r="G230" s="208"/>
      <c r="H230" s="126"/>
      <c r="I230" s="126"/>
      <c r="J230" s="126"/>
      <c r="K230" s="126"/>
      <c r="L230" s="209"/>
      <c r="M230" s="209"/>
      <c r="N230" s="209"/>
      <c r="O230" s="126"/>
      <c r="P230" s="201"/>
      <c r="Q230" s="126"/>
      <c r="R230" s="167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</row>
    <row r="231">
      <c r="A231" s="126"/>
      <c r="B231" s="126"/>
      <c r="C231" s="126"/>
      <c r="D231" s="126"/>
      <c r="E231" s="207"/>
      <c r="F231" s="207"/>
      <c r="G231" s="208"/>
      <c r="H231" s="126"/>
      <c r="I231" s="126"/>
      <c r="J231" s="126"/>
      <c r="K231" s="126"/>
      <c r="L231" s="209"/>
      <c r="M231" s="209"/>
      <c r="N231" s="209"/>
      <c r="O231" s="126"/>
      <c r="P231" s="201"/>
      <c r="Q231" s="126"/>
      <c r="R231" s="167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</row>
    <row r="232">
      <c r="A232" s="126"/>
      <c r="B232" s="126"/>
      <c r="C232" s="126"/>
      <c r="D232" s="126"/>
      <c r="E232" s="207"/>
      <c r="F232" s="207"/>
      <c r="G232" s="208"/>
      <c r="H232" s="126"/>
      <c r="I232" s="126"/>
      <c r="J232" s="126"/>
      <c r="K232" s="126"/>
      <c r="L232" s="209"/>
      <c r="M232" s="209"/>
      <c r="N232" s="209"/>
      <c r="O232" s="126"/>
      <c r="P232" s="201"/>
      <c r="Q232" s="126"/>
      <c r="R232" s="167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</row>
    <row r="233">
      <c r="A233" s="126"/>
      <c r="B233" s="126"/>
      <c r="C233" s="126"/>
      <c r="D233" s="126"/>
      <c r="E233" s="207"/>
      <c r="F233" s="207"/>
      <c r="G233" s="208"/>
      <c r="H233" s="126"/>
      <c r="I233" s="126"/>
      <c r="J233" s="126"/>
      <c r="K233" s="126"/>
      <c r="L233" s="209"/>
      <c r="M233" s="209"/>
      <c r="N233" s="209"/>
      <c r="O233" s="126"/>
      <c r="P233" s="201"/>
      <c r="Q233" s="126"/>
      <c r="R233" s="167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</row>
    <row r="234">
      <c r="A234" s="126"/>
      <c r="B234" s="126"/>
      <c r="C234" s="126"/>
      <c r="D234" s="126"/>
      <c r="E234" s="207"/>
      <c r="F234" s="207"/>
      <c r="G234" s="208"/>
      <c r="H234" s="126"/>
      <c r="I234" s="126"/>
      <c r="J234" s="126"/>
      <c r="K234" s="126"/>
      <c r="L234" s="209"/>
      <c r="M234" s="209"/>
      <c r="N234" s="209"/>
      <c r="O234" s="126"/>
      <c r="P234" s="201"/>
      <c r="Q234" s="126"/>
      <c r="R234" s="167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</row>
    <row r="235">
      <c r="A235" s="126"/>
      <c r="B235" s="126"/>
      <c r="C235" s="126"/>
      <c r="D235" s="126"/>
      <c r="E235" s="207"/>
      <c r="F235" s="207"/>
      <c r="G235" s="208"/>
      <c r="H235" s="126"/>
      <c r="I235" s="126"/>
      <c r="J235" s="126"/>
      <c r="K235" s="126"/>
      <c r="L235" s="209"/>
      <c r="M235" s="209"/>
      <c r="N235" s="209"/>
      <c r="O235" s="126"/>
      <c r="P235" s="201"/>
      <c r="Q235" s="126"/>
      <c r="R235" s="167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</row>
    <row r="236">
      <c r="A236" s="126"/>
      <c r="B236" s="126"/>
      <c r="C236" s="126"/>
      <c r="D236" s="126"/>
      <c r="E236" s="207"/>
      <c r="F236" s="207"/>
      <c r="G236" s="208"/>
      <c r="H236" s="126"/>
      <c r="I236" s="126"/>
      <c r="J236" s="126"/>
      <c r="K236" s="126"/>
      <c r="L236" s="209"/>
      <c r="M236" s="209"/>
      <c r="N236" s="209"/>
      <c r="O236" s="126"/>
      <c r="P236" s="201"/>
      <c r="Q236" s="126"/>
      <c r="R236" s="167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</row>
    <row r="237">
      <c r="A237" s="126"/>
      <c r="B237" s="126"/>
      <c r="C237" s="126"/>
      <c r="D237" s="126"/>
      <c r="E237" s="207"/>
      <c r="F237" s="207"/>
      <c r="G237" s="208"/>
      <c r="H237" s="126"/>
      <c r="I237" s="126"/>
      <c r="J237" s="126"/>
      <c r="K237" s="126"/>
      <c r="L237" s="209"/>
      <c r="M237" s="209"/>
      <c r="N237" s="209"/>
      <c r="O237" s="126"/>
      <c r="P237" s="201"/>
      <c r="Q237" s="126"/>
      <c r="R237" s="167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</row>
    <row r="238">
      <c r="A238" s="126"/>
      <c r="B238" s="126"/>
      <c r="C238" s="126"/>
      <c r="D238" s="126"/>
      <c r="E238" s="207"/>
      <c r="F238" s="207"/>
      <c r="G238" s="208"/>
      <c r="H238" s="126"/>
      <c r="I238" s="126"/>
      <c r="J238" s="126"/>
      <c r="K238" s="126"/>
      <c r="L238" s="209"/>
      <c r="M238" s="209"/>
      <c r="N238" s="209"/>
      <c r="O238" s="126"/>
      <c r="P238" s="201"/>
      <c r="Q238" s="126"/>
      <c r="R238" s="167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</row>
    <row r="239">
      <c r="A239" s="126"/>
      <c r="B239" s="126"/>
      <c r="C239" s="126"/>
      <c r="D239" s="126"/>
      <c r="E239" s="207"/>
      <c r="F239" s="207"/>
      <c r="G239" s="208"/>
      <c r="H239" s="126"/>
      <c r="I239" s="126"/>
      <c r="J239" s="126"/>
      <c r="K239" s="126"/>
      <c r="L239" s="209"/>
      <c r="M239" s="209"/>
      <c r="N239" s="209"/>
      <c r="O239" s="126"/>
      <c r="P239" s="201"/>
      <c r="Q239" s="126"/>
      <c r="R239" s="167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</row>
    <row r="240">
      <c r="A240" s="126"/>
      <c r="B240" s="126"/>
      <c r="C240" s="126"/>
      <c r="D240" s="126"/>
      <c r="E240" s="207"/>
      <c r="F240" s="207"/>
      <c r="G240" s="208"/>
      <c r="H240" s="126"/>
      <c r="I240" s="126"/>
      <c r="J240" s="126"/>
      <c r="K240" s="126"/>
      <c r="L240" s="209"/>
      <c r="M240" s="209"/>
      <c r="N240" s="209"/>
      <c r="O240" s="126"/>
      <c r="P240" s="201"/>
      <c r="Q240" s="126"/>
      <c r="R240" s="167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</row>
    <row r="241">
      <c r="A241" s="126"/>
      <c r="B241" s="126"/>
      <c r="C241" s="126"/>
      <c r="D241" s="126"/>
      <c r="E241" s="207"/>
      <c r="F241" s="207"/>
      <c r="G241" s="208"/>
      <c r="H241" s="126"/>
      <c r="I241" s="126"/>
      <c r="J241" s="126"/>
      <c r="K241" s="126"/>
      <c r="L241" s="209"/>
      <c r="M241" s="209"/>
      <c r="N241" s="209"/>
      <c r="O241" s="126"/>
      <c r="P241" s="201"/>
      <c r="Q241" s="126"/>
      <c r="R241" s="167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</row>
    <row r="242">
      <c r="A242" s="126"/>
      <c r="B242" s="126"/>
      <c r="C242" s="126"/>
      <c r="D242" s="126"/>
      <c r="E242" s="207"/>
      <c r="F242" s="207"/>
      <c r="G242" s="208"/>
      <c r="H242" s="126"/>
      <c r="I242" s="126"/>
      <c r="J242" s="126"/>
      <c r="K242" s="126"/>
      <c r="L242" s="209"/>
      <c r="M242" s="209"/>
      <c r="N242" s="209"/>
      <c r="O242" s="126"/>
      <c r="P242" s="201"/>
      <c r="Q242" s="126"/>
      <c r="R242" s="167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</row>
    <row r="243">
      <c r="A243" s="126"/>
      <c r="B243" s="126"/>
      <c r="C243" s="126"/>
      <c r="D243" s="126"/>
      <c r="E243" s="207"/>
      <c r="F243" s="207"/>
      <c r="G243" s="208"/>
      <c r="H243" s="126"/>
      <c r="I243" s="126"/>
      <c r="J243" s="126"/>
      <c r="K243" s="126"/>
      <c r="L243" s="209"/>
      <c r="M243" s="209"/>
      <c r="N243" s="209"/>
      <c r="O243" s="126"/>
      <c r="P243" s="201"/>
      <c r="Q243" s="126"/>
      <c r="R243" s="167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</row>
    <row r="244">
      <c r="A244" s="126"/>
      <c r="B244" s="126"/>
      <c r="C244" s="126"/>
      <c r="D244" s="126"/>
      <c r="E244" s="207"/>
      <c r="F244" s="207"/>
      <c r="G244" s="208"/>
      <c r="H244" s="126"/>
      <c r="I244" s="126"/>
      <c r="J244" s="126"/>
      <c r="K244" s="126"/>
      <c r="L244" s="209"/>
      <c r="M244" s="209"/>
      <c r="N244" s="209"/>
      <c r="O244" s="126"/>
      <c r="P244" s="201"/>
      <c r="Q244" s="126"/>
      <c r="R244" s="167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</row>
    <row r="245">
      <c r="A245" s="126"/>
      <c r="B245" s="126"/>
      <c r="C245" s="126"/>
      <c r="D245" s="126"/>
      <c r="E245" s="207"/>
      <c r="F245" s="207"/>
      <c r="G245" s="208"/>
      <c r="H245" s="126"/>
      <c r="I245" s="126"/>
      <c r="J245" s="126"/>
      <c r="K245" s="126"/>
      <c r="L245" s="209"/>
      <c r="M245" s="209"/>
      <c r="N245" s="209"/>
      <c r="O245" s="126"/>
      <c r="P245" s="201"/>
      <c r="Q245" s="126"/>
      <c r="R245" s="167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</row>
    <row r="246">
      <c r="A246" s="126"/>
      <c r="B246" s="126"/>
      <c r="C246" s="126"/>
      <c r="D246" s="126"/>
      <c r="E246" s="207"/>
      <c r="F246" s="207"/>
      <c r="G246" s="208"/>
      <c r="H246" s="126"/>
      <c r="I246" s="126"/>
      <c r="J246" s="126"/>
      <c r="K246" s="126"/>
      <c r="L246" s="209"/>
      <c r="M246" s="209"/>
      <c r="N246" s="209"/>
      <c r="O246" s="126"/>
      <c r="P246" s="201"/>
      <c r="Q246" s="126"/>
      <c r="R246" s="167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</row>
    <row r="247">
      <c r="A247" s="126"/>
      <c r="B247" s="126"/>
      <c r="C247" s="126"/>
      <c r="D247" s="126"/>
      <c r="E247" s="207"/>
      <c r="F247" s="207"/>
      <c r="G247" s="208"/>
      <c r="H247" s="126"/>
      <c r="I247" s="126"/>
      <c r="J247" s="126"/>
      <c r="K247" s="126"/>
      <c r="L247" s="209"/>
      <c r="M247" s="209"/>
      <c r="N247" s="209"/>
      <c r="O247" s="126"/>
      <c r="P247" s="201"/>
      <c r="Q247" s="126"/>
      <c r="R247" s="167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</row>
    <row r="248">
      <c r="A248" s="126"/>
      <c r="B248" s="126"/>
      <c r="C248" s="126"/>
      <c r="D248" s="126"/>
      <c r="E248" s="207"/>
      <c r="F248" s="207"/>
      <c r="G248" s="208"/>
      <c r="H248" s="126"/>
      <c r="I248" s="126"/>
      <c r="J248" s="126"/>
      <c r="K248" s="126"/>
      <c r="L248" s="209"/>
      <c r="M248" s="209"/>
      <c r="N248" s="209"/>
      <c r="O248" s="126"/>
      <c r="P248" s="201"/>
      <c r="Q248" s="126"/>
      <c r="R248" s="167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</row>
    <row r="249">
      <c r="A249" s="126"/>
      <c r="B249" s="126"/>
      <c r="C249" s="126"/>
      <c r="D249" s="126"/>
      <c r="E249" s="207"/>
      <c r="F249" s="207"/>
      <c r="G249" s="208"/>
      <c r="H249" s="126"/>
      <c r="I249" s="126"/>
      <c r="J249" s="126"/>
      <c r="K249" s="126"/>
      <c r="L249" s="209"/>
      <c r="M249" s="209"/>
      <c r="N249" s="209"/>
      <c r="O249" s="126"/>
      <c r="P249" s="201"/>
      <c r="Q249" s="126"/>
      <c r="R249" s="167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</row>
    <row r="250">
      <c r="A250" s="126"/>
      <c r="B250" s="126"/>
      <c r="C250" s="126"/>
      <c r="D250" s="126"/>
      <c r="E250" s="207"/>
      <c r="F250" s="207"/>
      <c r="G250" s="208"/>
      <c r="H250" s="126"/>
      <c r="I250" s="126"/>
      <c r="J250" s="126"/>
      <c r="K250" s="126"/>
      <c r="L250" s="209"/>
      <c r="M250" s="209"/>
      <c r="N250" s="209"/>
      <c r="O250" s="126"/>
      <c r="P250" s="201"/>
      <c r="Q250" s="126"/>
      <c r="R250" s="167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</row>
    <row r="251">
      <c r="A251" s="126"/>
      <c r="B251" s="126"/>
      <c r="C251" s="126"/>
      <c r="D251" s="126"/>
      <c r="E251" s="207"/>
      <c r="F251" s="207"/>
      <c r="G251" s="208"/>
      <c r="H251" s="126"/>
      <c r="I251" s="126"/>
      <c r="J251" s="126"/>
      <c r="K251" s="126"/>
      <c r="L251" s="209"/>
      <c r="M251" s="209"/>
      <c r="N251" s="209"/>
      <c r="O251" s="126"/>
      <c r="P251" s="201"/>
      <c r="Q251" s="126"/>
      <c r="R251" s="167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</row>
    <row r="252">
      <c r="A252" s="126"/>
      <c r="B252" s="126"/>
      <c r="C252" s="126"/>
      <c r="D252" s="126"/>
      <c r="E252" s="207"/>
      <c r="F252" s="207"/>
      <c r="G252" s="208"/>
      <c r="H252" s="126"/>
      <c r="I252" s="126"/>
      <c r="J252" s="126"/>
      <c r="K252" s="126"/>
      <c r="L252" s="209"/>
      <c r="M252" s="209"/>
      <c r="N252" s="209"/>
      <c r="O252" s="126"/>
      <c r="P252" s="201"/>
      <c r="Q252" s="126"/>
      <c r="R252" s="167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</row>
    <row r="253">
      <c r="A253" s="126"/>
      <c r="B253" s="126"/>
      <c r="C253" s="126"/>
      <c r="D253" s="126"/>
      <c r="E253" s="207"/>
      <c r="F253" s="207"/>
      <c r="G253" s="208"/>
      <c r="H253" s="126"/>
      <c r="I253" s="126"/>
      <c r="J253" s="126"/>
      <c r="K253" s="126"/>
      <c r="L253" s="209"/>
      <c r="M253" s="209"/>
      <c r="N253" s="209"/>
      <c r="O253" s="126"/>
      <c r="P253" s="201"/>
      <c r="Q253" s="126"/>
      <c r="R253" s="167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</row>
    <row r="254">
      <c r="A254" s="126"/>
      <c r="B254" s="126"/>
      <c r="C254" s="126"/>
      <c r="D254" s="126"/>
      <c r="E254" s="207"/>
      <c r="F254" s="207"/>
      <c r="G254" s="208"/>
      <c r="H254" s="126"/>
      <c r="I254" s="126"/>
      <c r="J254" s="126"/>
      <c r="K254" s="126"/>
      <c r="L254" s="209"/>
      <c r="M254" s="209"/>
      <c r="N254" s="209"/>
      <c r="O254" s="126"/>
      <c r="P254" s="201"/>
      <c r="Q254" s="126"/>
      <c r="R254" s="167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</row>
    <row r="255">
      <c r="A255" s="126"/>
      <c r="B255" s="126"/>
      <c r="C255" s="126"/>
      <c r="D255" s="126"/>
      <c r="E255" s="207"/>
      <c r="F255" s="207"/>
      <c r="G255" s="208"/>
      <c r="H255" s="126"/>
      <c r="I255" s="126"/>
      <c r="J255" s="126"/>
      <c r="K255" s="126"/>
      <c r="L255" s="209"/>
      <c r="M255" s="209"/>
      <c r="N255" s="209"/>
      <c r="O255" s="126"/>
      <c r="P255" s="201"/>
      <c r="Q255" s="126"/>
      <c r="R255" s="167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</row>
    <row r="256">
      <c r="A256" s="126"/>
      <c r="B256" s="126"/>
      <c r="C256" s="126"/>
      <c r="D256" s="126"/>
      <c r="E256" s="207"/>
      <c r="F256" s="207"/>
      <c r="G256" s="208"/>
      <c r="H256" s="126"/>
      <c r="I256" s="126"/>
      <c r="J256" s="126"/>
      <c r="K256" s="126"/>
      <c r="L256" s="209"/>
      <c r="M256" s="209"/>
      <c r="N256" s="209"/>
      <c r="O256" s="126"/>
      <c r="P256" s="201"/>
      <c r="Q256" s="126"/>
      <c r="R256" s="167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</row>
    <row r="257">
      <c r="A257" s="126"/>
      <c r="B257" s="126"/>
      <c r="C257" s="126"/>
      <c r="D257" s="126"/>
      <c r="E257" s="207"/>
      <c r="F257" s="207"/>
      <c r="G257" s="208"/>
      <c r="H257" s="126"/>
      <c r="I257" s="126"/>
      <c r="J257" s="126"/>
      <c r="K257" s="126"/>
      <c r="L257" s="209"/>
      <c r="M257" s="209"/>
      <c r="N257" s="209"/>
      <c r="O257" s="126"/>
      <c r="P257" s="201"/>
      <c r="Q257" s="126"/>
      <c r="R257" s="167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</row>
    <row r="258">
      <c r="A258" s="126"/>
      <c r="B258" s="126"/>
      <c r="C258" s="126"/>
      <c r="D258" s="126"/>
      <c r="E258" s="207"/>
      <c r="F258" s="207"/>
      <c r="G258" s="208"/>
      <c r="H258" s="126"/>
      <c r="I258" s="126"/>
      <c r="J258" s="126"/>
      <c r="K258" s="126"/>
      <c r="L258" s="209"/>
      <c r="M258" s="209"/>
      <c r="N258" s="209"/>
      <c r="O258" s="126"/>
      <c r="P258" s="201"/>
      <c r="Q258" s="126"/>
      <c r="R258" s="167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</row>
    <row r="259">
      <c r="A259" s="126"/>
      <c r="B259" s="126"/>
      <c r="C259" s="126"/>
      <c r="D259" s="126"/>
      <c r="E259" s="207"/>
      <c r="F259" s="207"/>
      <c r="G259" s="208"/>
      <c r="H259" s="126"/>
      <c r="I259" s="126"/>
      <c r="J259" s="126"/>
      <c r="K259" s="126"/>
      <c r="L259" s="209"/>
      <c r="M259" s="209"/>
      <c r="N259" s="209"/>
      <c r="O259" s="126"/>
      <c r="P259" s="201"/>
      <c r="Q259" s="126"/>
      <c r="R259" s="167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</row>
    <row r="260">
      <c r="A260" s="126"/>
      <c r="B260" s="126"/>
      <c r="C260" s="126"/>
      <c r="D260" s="126"/>
      <c r="E260" s="207"/>
      <c r="F260" s="207"/>
      <c r="G260" s="208"/>
      <c r="H260" s="126"/>
      <c r="I260" s="126"/>
      <c r="J260" s="126"/>
      <c r="K260" s="126"/>
      <c r="L260" s="209"/>
      <c r="M260" s="209"/>
      <c r="N260" s="209"/>
      <c r="O260" s="126"/>
      <c r="P260" s="201"/>
      <c r="Q260" s="126"/>
      <c r="R260" s="167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</row>
    <row r="261">
      <c r="A261" s="126"/>
      <c r="B261" s="126"/>
      <c r="C261" s="126"/>
      <c r="D261" s="126"/>
      <c r="E261" s="207"/>
      <c r="F261" s="207"/>
      <c r="G261" s="208"/>
      <c r="H261" s="126"/>
      <c r="I261" s="126"/>
      <c r="J261" s="126"/>
      <c r="K261" s="126"/>
      <c r="L261" s="209"/>
      <c r="M261" s="209"/>
      <c r="N261" s="209"/>
      <c r="O261" s="126"/>
      <c r="P261" s="201"/>
      <c r="Q261" s="126"/>
      <c r="R261" s="167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</row>
    <row r="262">
      <c r="A262" s="126"/>
      <c r="B262" s="126"/>
      <c r="C262" s="126"/>
      <c r="D262" s="126"/>
      <c r="E262" s="207"/>
      <c r="F262" s="207"/>
      <c r="G262" s="208"/>
      <c r="H262" s="126"/>
      <c r="I262" s="126"/>
      <c r="J262" s="126"/>
      <c r="K262" s="126"/>
      <c r="L262" s="209"/>
      <c r="M262" s="209"/>
      <c r="N262" s="209"/>
      <c r="O262" s="126"/>
      <c r="P262" s="201"/>
      <c r="Q262" s="126"/>
      <c r="R262" s="167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</row>
    <row r="263">
      <c r="A263" s="126"/>
      <c r="B263" s="126"/>
      <c r="C263" s="126"/>
      <c r="D263" s="126"/>
      <c r="E263" s="207"/>
      <c r="F263" s="207"/>
      <c r="G263" s="208"/>
      <c r="H263" s="126"/>
      <c r="I263" s="126"/>
      <c r="J263" s="126"/>
      <c r="K263" s="126"/>
      <c r="L263" s="209"/>
      <c r="M263" s="209"/>
      <c r="N263" s="209"/>
      <c r="O263" s="126"/>
      <c r="P263" s="201"/>
      <c r="Q263" s="126"/>
      <c r="R263" s="167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</row>
    <row r="264">
      <c r="A264" s="126"/>
      <c r="B264" s="126"/>
      <c r="C264" s="126"/>
      <c r="D264" s="126"/>
      <c r="E264" s="207"/>
      <c r="F264" s="207"/>
      <c r="G264" s="208"/>
      <c r="H264" s="126"/>
      <c r="I264" s="126"/>
      <c r="J264" s="126"/>
      <c r="K264" s="126"/>
      <c r="L264" s="209"/>
      <c r="M264" s="209"/>
      <c r="N264" s="209"/>
      <c r="O264" s="126"/>
      <c r="P264" s="201"/>
      <c r="Q264" s="126"/>
      <c r="R264" s="167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</row>
    <row r="265">
      <c r="A265" s="126"/>
      <c r="B265" s="126"/>
      <c r="C265" s="126"/>
      <c r="D265" s="126"/>
      <c r="E265" s="207"/>
      <c r="F265" s="207"/>
      <c r="G265" s="208"/>
      <c r="H265" s="126"/>
      <c r="I265" s="126"/>
      <c r="J265" s="126"/>
      <c r="K265" s="126"/>
      <c r="L265" s="209"/>
      <c r="M265" s="209"/>
      <c r="N265" s="209"/>
      <c r="O265" s="126"/>
      <c r="P265" s="201"/>
      <c r="Q265" s="126"/>
      <c r="R265" s="167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</row>
    <row r="266">
      <c r="A266" s="126"/>
      <c r="B266" s="126"/>
      <c r="C266" s="126"/>
      <c r="D266" s="126"/>
      <c r="E266" s="207"/>
      <c r="F266" s="207"/>
      <c r="G266" s="208"/>
      <c r="H266" s="126"/>
      <c r="I266" s="126"/>
      <c r="J266" s="126"/>
      <c r="K266" s="126"/>
      <c r="L266" s="209"/>
      <c r="M266" s="209"/>
      <c r="N266" s="209"/>
      <c r="O266" s="126"/>
      <c r="P266" s="201"/>
      <c r="Q266" s="126"/>
      <c r="R266" s="167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</row>
    <row r="267">
      <c r="A267" s="126"/>
      <c r="B267" s="126"/>
      <c r="C267" s="126"/>
      <c r="D267" s="126"/>
      <c r="E267" s="207"/>
      <c r="F267" s="207"/>
      <c r="G267" s="208"/>
      <c r="H267" s="126"/>
      <c r="I267" s="126"/>
      <c r="J267" s="126"/>
      <c r="K267" s="126"/>
      <c r="L267" s="209"/>
      <c r="M267" s="209"/>
      <c r="N267" s="209"/>
      <c r="O267" s="126"/>
      <c r="P267" s="201"/>
      <c r="Q267" s="126"/>
      <c r="R267" s="167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</row>
    <row r="268">
      <c r="A268" s="126"/>
      <c r="B268" s="126"/>
      <c r="C268" s="126"/>
      <c r="D268" s="126"/>
      <c r="E268" s="207"/>
      <c r="F268" s="207"/>
      <c r="G268" s="208"/>
      <c r="H268" s="126"/>
      <c r="I268" s="126"/>
      <c r="J268" s="126"/>
      <c r="K268" s="126"/>
      <c r="L268" s="209"/>
      <c r="M268" s="209"/>
      <c r="N268" s="209"/>
      <c r="O268" s="126"/>
      <c r="P268" s="201"/>
      <c r="Q268" s="126"/>
      <c r="R268" s="167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</row>
    <row r="269">
      <c r="A269" s="126"/>
      <c r="B269" s="126"/>
      <c r="C269" s="126"/>
      <c r="D269" s="126"/>
      <c r="E269" s="207"/>
      <c r="F269" s="207"/>
      <c r="G269" s="208"/>
      <c r="H269" s="126"/>
      <c r="I269" s="126"/>
      <c r="J269" s="126"/>
      <c r="K269" s="126"/>
      <c r="L269" s="209"/>
      <c r="M269" s="209"/>
      <c r="N269" s="209"/>
      <c r="O269" s="126"/>
      <c r="P269" s="201"/>
      <c r="Q269" s="126"/>
      <c r="R269" s="167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</row>
    <row r="270">
      <c r="A270" s="126"/>
      <c r="B270" s="126"/>
      <c r="C270" s="126"/>
      <c r="D270" s="126"/>
      <c r="E270" s="207"/>
      <c r="F270" s="207"/>
      <c r="G270" s="208"/>
      <c r="H270" s="126"/>
      <c r="I270" s="126"/>
      <c r="J270" s="126"/>
      <c r="K270" s="126"/>
      <c r="L270" s="209"/>
      <c r="M270" s="209"/>
      <c r="N270" s="209"/>
      <c r="O270" s="126"/>
      <c r="P270" s="201"/>
      <c r="Q270" s="126"/>
      <c r="R270" s="167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</row>
    <row r="271">
      <c r="A271" s="126"/>
      <c r="B271" s="126"/>
      <c r="C271" s="126"/>
      <c r="D271" s="126"/>
      <c r="E271" s="207"/>
      <c r="F271" s="207"/>
      <c r="G271" s="208"/>
      <c r="H271" s="126"/>
      <c r="I271" s="126"/>
      <c r="J271" s="126"/>
      <c r="K271" s="126"/>
      <c r="L271" s="209"/>
      <c r="M271" s="209"/>
      <c r="N271" s="209"/>
      <c r="O271" s="126"/>
      <c r="P271" s="201"/>
      <c r="Q271" s="126"/>
      <c r="R271" s="167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</row>
    <row r="272">
      <c r="A272" s="126"/>
      <c r="B272" s="126"/>
      <c r="C272" s="126"/>
      <c r="D272" s="126"/>
      <c r="E272" s="207"/>
      <c r="F272" s="207"/>
      <c r="G272" s="208"/>
      <c r="H272" s="126"/>
      <c r="I272" s="126"/>
      <c r="J272" s="126"/>
      <c r="K272" s="126"/>
      <c r="L272" s="209"/>
      <c r="M272" s="209"/>
      <c r="N272" s="209"/>
      <c r="O272" s="126"/>
      <c r="P272" s="201"/>
      <c r="Q272" s="126"/>
      <c r="R272" s="167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</row>
    <row r="273">
      <c r="A273" s="126"/>
      <c r="B273" s="126"/>
      <c r="C273" s="126"/>
      <c r="D273" s="126"/>
      <c r="E273" s="207"/>
      <c r="F273" s="207"/>
      <c r="G273" s="208"/>
      <c r="H273" s="126"/>
      <c r="I273" s="126"/>
      <c r="J273" s="126"/>
      <c r="K273" s="126"/>
      <c r="L273" s="209"/>
      <c r="M273" s="209"/>
      <c r="N273" s="209"/>
      <c r="O273" s="126"/>
      <c r="P273" s="201"/>
      <c r="Q273" s="126"/>
      <c r="R273" s="167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</row>
    <row r="274">
      <c r="A274" s="126"/>
      <c r="B274" s="126"/>
      <c r="C274" s="126"/>
      <c r="D274" s="126"/>
      <c r="E274" s="207"/>
      <c r="F274" s="207"/>
      <c r="G274" s="208"/>
      <c r="H274" s="126"/>
      <c r="I274" s="126"/>
      <c r="J274" s="126"/>
      <c r="K274" s="126"/>
      <c r="L274" s="209"/>
      <c r="M274" s="209"/>
      <c r="N274" s="209"/>
      <c r="O274" s="126"/>
      <c r="P274" s="201"/>
      <c r="Q274" s="126"/>
      <c r="R274" s="167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</row>
    <row r="275">
      <c r="A275" s="126"/>
      <c r="B275" s="126"/>
      <c r="C275" s="126"/>
      <c r="D275" s="126"/>
      <c r="E275" s="207"/>
      <c r="F275" s="207"/>
      <c r="G275" s="208"/>
      <c r="H275" s="126"/>
      <c r="I275" s="126"/>
      <c r="J275" s="126"/>
      <c r="K275" s="126"/>
      <c r="L275" s="209"/>
      <c r="M275" s="209"/>
      <c r="N275" s="209"/>
      <c r="O275" s="126"/>
      <c r="P275" s="201"/>
      <c r="Q275" s="126"/>
      <c r="R275" s="167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</row>
    <row r="276">
      <c r="A276" s="126"/>
      <c r="B276" s="126"/>
      <c r="C276" s="126"/>
      <c r="D276" s="126"/>
      <c r="E276" s="207"/>
      <c r="F276" s="207"/>
      <c r="G276" s="208"/>
      <c r="H276" s="126"/>
      <c r="I276" s="126"/>
      <c r="J276" s="126"/>
      <c r="K276" s="126"/>
      <c r="L276" s="209"/>
      <c r="M276" s="209"/>
      <c r="N276" s="209"/>
      <c r="O276" s="126"/>
      <c r="P276" s="201"/>
      <c r="Q276" s="126"/>
      <c r="R276" s="167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</row>
    <row r="277">
      <c r="A277" s="126"/>
      <c r="B277" s="126"/>
      <c r="C277" s="126"/>
      <c r="D277" s="126"/>
      <c r="E277" s="207"/>
      <c r="F277" s="207"/>
      <c r="G277" s="208"/>
      <c r="H277" s="126"/>
      <c r="I277" s="126"/>
      <c r="J277" s="126"/>
      <c r="K277" s="126"/>
      <c r="L277" s="209"/>
      <c r="M277" s="209"/>
      <c r="N277" s="209"/>
      <c r="O277" s="126"/>
      <c r="P277" s="201"/>
      <c r="Q277" s="126"/>
      <c r="R277" s="167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</row>
    <row r="278">
      <c r="A278" s="126"/>
      <c r="B278" s="126"/>
      <c r="C278" s="126"/>
      <c r="D278" s="126"/>
      <c r="E278" s="207"/>
      <c r="F278" s="207"/>
      <c r="G278" s="208"/>
      <c r="H278" s="126"/>
      <c r="I278" s="126"/>
      <c r="J278" s="126"/>
      <c r="K278" s="126"/>
      <c r="L278" s="209"/>
      <c r="M278" s="209"/>
      <c r="N278" s="209"/>
      <c r="O278" s="126"/>
      <c r="P278" s="201"/>
      <c r="Q278" s="126"/>
      <c r="R278" s="167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</row>
    <row r="279">
      <c r="A279" s="126"/>
      <c r="B279" s="126"/>
      <c r="C279" s="126"/>
      <c r="D279" s="126"/>
      <c r="E279" s="207"/>
      <c r="F279" s="207"/>
      <c r="G279" s="208"/>
      <c r="H279" s="126"/>
      <c r="I279" s="126"/>
      <c r="J279" s="126"/>
      <c r="K279" s="126"/>
      <c r="L279" s="209"/>
      <c r="M279" s="209"/>
      <c r="N279" s="209"/>
      <c r="O279" s="126"/>
      <c r="P279" s="201"/>
      <c r="Q279" s="126"/>
      <c r="R279" s="167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</row>
    <row r="280">
      <c r="A280" s="126"/>
      <c r="B280" s="126"/>
      <c r="C280" s="126"/>
      <c r="D280" s="126"/>
      <c r="E280" s="207"/>
      <c r="F280" s="207"/>
      <c r="G280" s="208"/>
      <c r="H280" s="126"/>
      <c r="I280" s="126"/>
      <c r="J280" s="126"/>
      <c r="K280" s="126"/>
      <c r="L280" s="209"/>
      <c r="M280" s="209"/>
      <c r="N280" s="209"/>
      <c r="O280" s="126"/>
      <c r="P280" s="201"/>
      <c r="Q280" s="126"/>
      <c r="R280" s="167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</row>
    <row r="281">
      <c r="A281" s="126"/>
      <c r="B281" s="126"/>
      <c r="C281" s="126"/>
      <c r="D281" s="126"/>
      <c r="E281" s="207"/>
      <c r="F281" s="207"/>
      <c r="G281" s="208"/>
      <c r="H281" s="126"/>
      <c r="I281" s="126"/>
      <c r="J281" s="126"/>
      <c r="K281" s="126"/>
      <c r="L281" s="209"/>
      <c r="M281" s="209"/>
      <c r="N281" s="209"/>
      <c r="O281" s="126"/>
      <c r="P281" s="201"/>
      <c r="Q281" s="126"/>
      <c r="R281" s="167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</row>
    <row r="282">
      <c r="A282" s="126"/>
      <c r="B282" s="126"/>
      <c r="C282" s="126"/>
      <c r="D282" s="126"/>
      <c r="E282" s="207"/>
      <c r="F282" s="207"/>
      <c r="G282" s="208"/>
      <c r="H282" s="126"/>
      <c r="I282" s="126"/>
      <c r="J282" s="126"/>
      <c r="K282" s="126"/>
      <c r="L282" s="209"/>
      <c r="M282" s="209"/>
      <c r="N282" s="209"/>
      <c r="O282" s="126"/>
      <c r="P282" s="201"/>
      <c r="Q282" s="126"/>
      <c r="R282" s="167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</row>
    <row r="283">
      <c r="A283" s="126"/>
      <c r="B283" s="126"/>
      <c r="C283" s="126"/>
      <c r="D283" s="126"/>
      <c r="E283" s="207"/>
      <c r="F283" s="207"/>
      <c r="G283" s="208"/>
      <c r="H283" s="126"/>
      <c r="I283" s="126"/>
      <c r="J283" s="126"/>
      <c r="K283" s="126"/>
      <c r="L283" s="209"/>
      <c r="M283" s="209"/>
      <c r="N283" s="209"/>
      <c r="O283" s="126"/>
      <c r="P283" s="201"/>
      <c r="Q283" s="126"/>
      <c r="R283" s="167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</row>
    <row r="284">
      <c r="A284" s="126"/>
      <c r="B284" s="126"/>
      <c r="C284" s="126"/>
      <c r="D284" s="126"/>
      <c r="E284" s="207"/>
      <c r="F284" s="207"/>
      <c r="G284" s="208"/>
      <c r="H284" s="126"/>
      <c r="I284" s="126"/>
      <c r="J284" s="126"/>
      <c r="K284" s="126"/>
      <c r="L284" s="209"/>
      <c r="M284" s="209"/>
      <c r="N284" s="209"/>
      <c r="O284" s="126"/>
      <c r="P284" s="201"/>
      <c r="Q284" s="126"/>
      <c r="R284" s="167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</row>
    <row r="285">
      <c r="A285" s="126"/>
      <c r="B285" s="126"/>
      <c r="C285" s="126"/>
      <c r="D285" s="126"/>
      <c r="E285" s="207"/>
      <c r="F285" s="207"/>
      <c r="G285" s="208"/>
      <c r="H285" s="126"/>
      <c r="I285" s="126"/>
      <c r="J285" s="126"/>
      <c r="K285" s="126"/>
      <c r="L285" s="209"/>
      <c r="M285" s="209"/>
      <c r="N285" s="209"/>
      <c r="O285" s="126"/>
      <c r="P285" s="201"/>
      <c r="Q285" s="126"/>
      <c r="R285" s="167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</row>
    <row r="286">
      <c r="A286" s="126"/>
      <c r="B286" s="126"/>
      <c r="C286" s="126"/>
      <c r="D286" s="126"/>
      <c r="E286" s="207"/>
      <c r="F286" s="207"/>
      <c r="G286" s="208"/>
      <c r="H286" s="126"/>
      <c r="I286" s="126"/>
      <c r="J286" s="126"/>
      <c r="K286" s="126"/>
      <c r="L286" s="209"/>
      <c r="M286" s="209"/>
      <c r="N286" s="209"/>
      <c r="O286" s="126"/>
      <c r="P286" s="201"/>
      <c r="Q286" s="126"/>
      <c r="R286" s="167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</row>
    <row r="287">
      <c r="A287" s="126"/>
      <c r="B287" s="126"/>
      <c r="C287" s="126"/>
      <c r="D287" s="126"/>
      <c r="E287" s="207"/>
      <c r="F287" s="207"/>
      <c r="G287" s="208"/>
      <c r="H287" s="126"/>
      <c r="I287" s="126"/>
      <c r="J287" s="126"/>
      <c r="K287" s="126"/>
      <c r="L287" s="209"/>
      <c r="M287" s="209"/>
      <c r="N287" s="209"/>
      <c r="O287" s="126"/>
      <c r="P287" s="201"/>
      <c r="Q287" s="126"/>
      <c r="R287" s="167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</row>
    <row r="288">
      <c r="A288" s="126"/>
      <c r="B288" s="126"/>
      <c r="C288" s="126"/>
      <c r="D288" s="126"/>
      <c r="E288" s="207"/>
      <c r="F288" s="207"/>
      <c r="G288" s="208"/>
      <c r="H288" s="126"/>
      <c r="I288" s="126"/>
      <c r="J288" s="126"/>
      <c r="K288" s="126"/>
      <c r="L288" s="209"/>
      <c r="M288" s="209"/>
      <c r="N288" s="209"/>
      <c r="O288" s="126"/>
      <c r="P288" s="201"/>
      <c r="Q288" s="126"/>
      <c r="R288" s="167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</row>
    <row r="289">
      <c r="A289" s="126"/>
      <c r="B289" s="126"/>
      <c r="C289" s="126"/>
      <c r="D289" s="126"/>
      <c r="E289" s="207"/>
      <c r="F289" s="207"/>
      <c r="G289" s="208"/>
      <c r="H289" s="126"/>
      <c r="I289" s="126"/>
      <c r="J289" s="126"/>
      <c r="K289" s="126"/>
      <c r="L289" s="209"/>
      <c r="M289" s="209"/>
      <c r="N289" s="209"/>
      <c r="O289" s="126"/>
      <c r="P289" s="201"/>
      <c r="Q289" s="126"/>
      <c r="R289" s="167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</row>
    <row r="290">
      <c r="A290" s="126"/>
      <c r="B290" s="126"/>
      <c r="C290" s="126"/>
      <c r="D290" s="126"/>
      <c r="E290" s="207"/>
      <c r="F290" s="207"/>
      <c r="G290" s="208"/>
      <c r="H290" s="126"/>
      <c r="I290" s="126"/>
      <c r="J290" s="126"/>
      <c r="K290" s="126"/>
      <c r="L290" s="209"/>
      <c r="M290" s="209"/>
      <c r="N290" s="209"/>
      <c r="O290" s="126"/>
      <c r="P290" s="201"/>
      <c r="Q290" s="126"/>
      <c r="R290" s="167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</row>
    <row r="291">
      <c r="A291" s="126"/>
      <c r="B291" s="126"/>
      <c r="C291" s="126"/>
      <c r="D291" s="126"/>
      <c r="E291" s="207"/>
      <c r="F291" s="207"/>
      <c r="G291" s="208"/>
      <c r="H291" s="126"/>
      <c r="I291" s="126"/>
      <c r="J291" s="126"/>
      <c r="K291" s="126"/>
      <c r="L291" s="209"/>
      <c r="M291" s="209"/>
      <c r="N291" s="209"/>
      <c r="O291" s="126"/>
      <c r="P291" s="201"/>
      <c r="Q291" s="126"/>
      <c r="R291" s="167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</row>
    <row r="292">
      <c r="A292" s="126"/>
      <c r="B292" s="126"/>
      <c r="C292" s="126"/>
      <c r="D292" s="126"/>
      <c r="E292" s="207"/>
      <c r="F292" s="207"/>
      <c r="G292" s="208"/>
      <c r="H292" s="126"/>
      <c r="I292" s="126"/>
      <c r="J292" s="126"/>
      <c r="K292" s="126"/>
      <c r="L292" s="209"/>
      <c r="M292" s="209"/>
      <c r="N292" s="209"/>
      <c r="O292" s="126"/>
      <c r="P292" s="201"/>
      <c r="Q292" s="126"/>
      <c r="R292" s="167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</row>
    <row r="293">
      <c r="A293" s="126"/>
      <c r="B293" s="126"/>
      <c r="C293" s="126"/>
      <c r="D293" s="126"/>
      <c r="E293" s="207"/>
      <c r="F293" s="207"/>
      <c r="G293" s="208"/>
      <c r="H293" s="126"/>
      <c r="I293" s="126"/>
      <c r="J293" s="126"/>
      <c r="K293" s="126"/>
      <c r="L293" s="209"/>
      <c r="M293" s="209"/>
      <c r="N293" s="209"/>
      <c r="O293" s="126"/>
      <c r="P293" s="201"/>
      <c r="Q293" s="126"/>
      <c r="R293" s="167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</row>
    <row r="294">
      <c r="A294" s="126"/>
      <c r="B294" s="126"/>
      <c r="C294" s="126"/>
      <c r="D294" s="126"/>
      <c r="E294" s="207"/>
      <c r="F294" s="207"/>
      <c r="G294" s="208"/>
      <c r="H294" s="126"/>
      <c r="I294" s="126"/>
      <c r="J294" s="126"/>
      <c r="K294" s="126"/>
      <c r="L294" s="209"/>
      <c r="M294" s="209"/>
      <c r="N294" s="209"/>
      <c r="O294" s="126"/>
      <c r="P294" s="201"/>
      <c r="Q294" s="126"/>
      <c r="R294" s="167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</row>
    <row r="295">
      <c r="A295" s="126"/>
      <c r="B295" s="126"/>
      <c r="C295" s="126"/>
      <c r="D295" s="126"/>
      <c r="E295" s="207"/>
      <c r="F295" s="207"/>
      <c r="G295" s="208"/>
      <c r="H295" s="126"/>
      <c r="I295" s="126"/>
      <c r="J295" s="126"/>
      <c r="K295" s="126"/>
      <c r="L295" s="209"/>
      <c r="M295" s="209"/>
      <c r="N295" s="209"/>
      <c r="O295" s="126"/>
      <c r="P295" s="201"/>
      <c r="Q295" s="126"/>
      <c r="R295" s="167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</row>
    <row r="296">
      <c r="A296" s="126"/>
      <c r="B296" s="126"/>
      <c r="C296" s="126"/>
      <c r="D296" s="126"/>
      <c r="E296" s="207"/>
      <c r="F296" s="207"/>
      <c r="G296" s="208"/>
      <c r="H296" s="126"/>
      <c r="I296" s="126"/>
      <c r="J296" s="126"/>
      <c r="K296" s="126"/>
      <c r="L296" s="209"/>
      <c r="M296" s="209"/>
      <c r="N296" s="209"/>
      <c r="O296" s="126"/>
      <c r="P296" s="201"/>
      <c r="Q296" s="126"/>
      <c r="R296" s="167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</row>
    <row r="297">
      <c r="A297" s="126"/>
      <c r="B297" s="126"/>
      <c r="C297" s="126"/>
      <c r="D297" s="126"/>
      <c r="E297" s="207"/>
      <c r="F297" s="207"/>
      <c r="G297" s="208"/>
      <c r="H297" s="126"/>
      <c r="I297" s="126"/>
      <c r="J297" s="126"/>
      <c r="K297" s="126"/>
      <c r="L297" s="209"/>
      <c r="M297" s="209"/>
      <c r="N297" s="209"/>
      <c r="O297" s="126"/>
      <c r="P297" s="201"/>
      <c r="Q297" s="126"/>
      <c r="R297" s="167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</row>
    <row r="298">
      <c r="A298" s="126"/>
      <c r="B298" s="126"/>
      <c r="C298" s="126"/>
      <c r="D298" s="126"/>
      <c r="E298" s="207"/>
      <c r="F298" s="207"/>
      <c r="G298" s="208"/>
      <c r="H298" s="126"/>
      <c r="I298" s="126"/>
      <c r="J298" s="126"/>
      <c r="K298" s="126"/>
      <c r="L298" s="209"/>
      <c r="M298" s="209"/>
      <c r="N298" s="209"/>
      <c r="O298" s="126"/>
      <c r="P298" s="201"/>
      <c r="Q298" s="126"/>
      <c r="R298" s="167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</row>
    <row r="299">
      <c r="A299" s="126"/>
      <c r="B299" s="126"/>
      <c r="C299" s="126"/>
      <c r="D299" s="126"/>
      <c r="E299" s="207"/>
      <c r="F299" s="207"/>
      <c r="G299" s="208"/>
      <c r="H299" s="126"/>
      <c r="I299" s="126"/>
      <c r="J299" s="126"/>
      <c r="K299" s="126"/>
      <c r="L299" s="209"/>
      <c r="M299" s="209"/>
      <c r="N299" s="209"/>
      <c r="O299" s="126"/>
      <c r="P299" s="201"/>
      <c r="Q299" s="126"/>
      <c r="R299" s="167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</row>
    <row r="300">
      <c r="A300" s="126"/>
      <c r="B300" s="126"/>
      <c r="C300" s="126"/>
      <c r="D300" s="126"/>
      <c r="E300" s="207"/>
      <c r="F300" s="207"/>
      <c r="G300" s="208"/>
      <c r="H300" s="126"/>
      <c r="I300" s="126"/>
      <c r="J300" s="126"/>
      <c r="K300" s="126"/>
      <c r="L300" s="209"/>
      <c r="M300" s="209"/>
      <c r="N300" s="209"/>
      <c r="O300" s="126"/>
      <c r="P300" s="201"/>
      <c r="Q300" s="126"/>
      <c r="R300" s="167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</row>
    <row r="301">
      <c r="A301" s="126"/>
      <c r="B301" s="126"/>
      <c r="C301" s="126"/>
      <c r="D301" s="126"/>
      <c r="E301" s="207"/>
      <c r="F301" s="207"/>
      <c r="G301" s="208"/>
      <c r="H301" s="126"/>
      <c r="I301" s="126"/>
      <c r="J301" s="126"/>
      <c r="K301" s="126"/>
      <c r="L301" s="209"/>
      <c r="M301" s="209"/>
      <c r="N301" s="209"/>
      <c r="O301" s="126"/>
      <c r="P301" s="201"/>
      <c r="Q301" s="126"/>
      <c r="R301" s="167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</row>
    <row r="302">
      <c r="A302" s="126"/>
      <c r="B302" s="126"/>
      <c r="C302" s="126"/>
      <c r="D302" s="126"/>
      <c r="E302" s="207"/>
      <c r="F302" s="207"/>
      <c r="G302" s="208"/>
      <c r="H302" s="126"/>
      <c r="I302" s="126"/>
      <c r="J302" s="126"/>
      <c r="K302" s="126"/>
      <c r="L302" s="209"/>
      <c r="M302" s="209"/>
      <c r="N302" s="209"/>
      <c r="O302" s="126"/>
      <c r="P302" s="201"/>
      <c r="Q302" s="126"/>
      <c r="R302" s="167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</row>
    <row r="303">
      <c r="A303" s="126"/>
      <c r="B303" s="126"/>
      <c r="C303" s="126"/>
      <c r="D303" s="126"/>
      <c r="E303" s="207"/>
      <c r="F303" s="207"/>
      <c r="G303" s="208"/>
      <c r="H303" s="126"/>
      <c r="I303" s="126"/>
      <c r="J303" s="126"/>
      <c r="K303" s="126"/>
      <c r="L303" s="209"/>
      <c r="M303" s="209"/>
      <c r="N303" s="209"/>
      <c r="O303" s="126"/>
      <c r="P303" s="201"/>
      <c r="Q303" s="126"/>
      <c r="R303" s="167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</row>
    <row r="304">
      <c r="A304" s="126"/>
      <c r="B304" s="126"/>
      <c r="C304" s="126"/>
      <c r="D304" s="126"/>
      <c r="E304" s="207"/>
      <c r="F304" s="207"/>
      <c r="G304" s="208"/>
      <c r="H304" s="126"/>
      <c r="I304" s="126"/>
      <c r="J304" s="126"/>
      <c r="K304" s="126"/>
      <c r="L304" s="209"/>
      <c r="M304" s="209"/>
      <c r="N304" s="209"/>
      <c r="O304" s="126"/>
      <c r="P304" s="201"/>
      <c r="Q304" s="126"/>
      <c r="R304" s="167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</row>
    <row r="305">
      <c r="A305" s="126"/>
      <c r="B305" s="126"/>
      <c r="C305" s="126"/>
      <c r="D305" s="126"/>
      <c r="E305" s="207"/>
      <c r="F305" s="207"/>
      <c r="G305" s="208"/>
      <c r="H305" s="126"/>
      <c r="I305" s="126"/>
      <c r="J305" s="126"/>
      <c r="K305" s="126"/>
      <c r="L305" s="209"/>
      <c r="M305" s="209"/>
      <c r="N305" s="209"/>
      <c r="O305" s="126"/>
      <c r="P305" s="201"/>
      <c r="Q305" s="126"/>
      <c r="R305" s="167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</row>
    <row r="306">
      <c r="A306" s="126"/>
      <c r="B306" s="126"/>
      <c r="C306" s="126"/>
      <c r="D306" s="126"/>
      <c r="E306" s="207"/>
      <c r="F306" s="207"/>
      <c r="G306" s="208"/>
      <c r="H306" s="126"/>
      <c r="I306" s="126"/>
      <c r="J306" s="126"/>
      <c r="K306" s="126"/>
      <c r="L306" s="209"/>
      <c r="M306" s="209"/>
      <c r="N306" s="209"/>
      <c r="O306" s="126"/>
      <c r="P306" s="201"/>
      <c r="Q306" s="126"/>
      <c r="R306" s="167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</row>
    <row r="307">
      <c r="A307" s="126"/>
      <c r="B307" s="126"/>
      <c r="C307" s="126"/>
      <c r="D307" s="126"/>
      <c r="E307" s="207"/>
      <c r="F307" s="207"/>
      <c r="G307" s="208"/>
      <c r="H307" s="126"/>
      <c r="I307" s="126"/>
      <c r="J307" s="126"/>
      <c r="K307" s="126"/>
      <c r="L307" s="209"/>
      <c r="M307" s="209"/>
      <c r="N307" s="209"/>
      <c r="O307" s="126"/>
      <c r="P307" s="201"/>
      <c r="Q307" s="126"/>
      <c r="R307" s="167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</row>
    <row r="308">
      <c r="A308" s="126"/>
      <c r="B308" s="126"/>
      <c r="C308" s="126"/>
      <c r="D308" s="126"/>
      <c r="E308" s="207"/>
      <c r="F308" s="207"/>
      <c r="G308" s="208"/>
      <c r="H308" s="126"/>
      <c r="I308" s="126"/>
      <c r="J308" s="126"/>
      <c r="K308" s="126"/>
      <c r="L308" s="209"/>
      <c r="M308" s="209"/>
      <c r="N308" s="209"/>
      <c r="O308" s="126"/>
      <c r="P308" s="201"/>
      <c r="Q308" s="126"/>
      <c r="R308" s="167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</row>
    <row r="309">
      <c r="A309" s="126"/>
      <c r="B309" s="126"/>
      <c r="C309" s="126"/>
      <c r="D309" s="126"/>
      <c r="E309" s="207"/>
      <c r="F309" s="207"/>
      <c r="G309" s="208"/>
      <c r="H309" s="126"/>
      <c r="I309" s="126"/>
      <c r="J309" s="126"/>
      <c r="K309" s="126"/>
      <c r="L309" s="209"/>
      <c r="M309" s="209"/>
      <c r="N309" s="209"/>
      <c r="O309" s="126"/>
      <c r="P309" s="201"/>
      <c r="Q309" s="126"/>
      <c r="R309" s="167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</row>
    <row r="310">
      <c r="A310" s="126"/>
      <c r="B310" s="126"/>
      <c r="C310" s="126"/>
      <c r="D310" s="126"/>
      <c r="E310" s="207"/>
      <c r="F310" s="207"/>
      <c r="G310" s="208"/>
      <c r="H310" s="126"/>
      <c r="I310" s="126"/>
      <c r="J310" s="126"/>
      <c r="K310" s="126"/>
      <c r="L310" s="209"/>
      <c r="M310" s="209"/>
      <c r="N310" s="209"/>
      <c r="O310" s="126"/>
      <c r="P310" s="201"/>
      <c r="Q310" s="126"/>
      <c r="R310" s="167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</row>
    <row r="311">
      <c r="A311" s="126"/>
      <c r="B311" s="126"/>
      <c r="C311" s="126"/>
      <c r="D311" s="126"/>
      <c r="E311" s="207"/>
      <c r="F311" s="207"/>
      <c r="G311" s="208"/>
      <c r="H311" s="126"/>
      <c r="I311" s="126"/>
      <c r="J311" s="126"/>
      <c r="K311" s="126"/>
      <c r="L311" s="209"/>
      <c r="M311" s="209"/>
      <c r="N311" s="209"/>
      <c r="O311" s="126"/>
      <c r="P311" s="201"/>
      <c r="Q311" s="126"/>
      <c r="R311" s="167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</row>
    <row r="312">
      <c r="A312" s="126"/>
      <c r="B312" s="126"/>
      <c r="C312" s="126"/>
      <c r="D312" s="126"/>
      <c r="E312" s="207"/>
      <c r="F312" s="207"/>
      <c r="G312" s="208"/>
      <c r="H312" s="126"/>
      <c r="I312" s="126"/>
      <c r="J312" s="126"/>
      <c r="K312" s="126"/>
      <c r="L312" s="209"/>
      <c r="M312" s="209"/>
      <c r="N312" s="209"/>
      <c r="O312" s="126"/>
      <c r="P312" s="201"/>
      <c r="Q312" s="126"/>
      <c r="R312" s="167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</row>
    <row r="313">
      <c r="A313" s="126"/>
      <c r="B313" s="126"/>
      <c r="C313" s="126"/>
      <c r="D313" s="126"/>
      <c r="E313" s="207"/>
      <c r="F313" s="207"/>
      <c r="G313" s="208"/>
      <c r="H313" s="126"/>
      <c r="I313" s="126"/>
      <c r="J313" s="126"/>
      <c r="K313" s="126"/>
      <c r="L313" s="209"/>
      <c r="M313" s="209"/>
      <c r="N313" s="209"/>
      <c r="O313" s="126"/>
      <c r="P313" s="201"/>
      <c r="Q313" s="126"/>
      <c r="R313" s="167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</row>
    <row r="314">
      <c r="A314" s="126"/>
      <c r="B314" s="126"/>
      <c r="C314" s="126"/>
      <c r="D314" s="126"/>
      <c r="E314" s="207"/>
      <c r="F314" s="207"/>
      <c r="G314" s="208"/>
      <c r="H314" s="126"/>
      <c r="I314" s="126"/>
      <c r="J314" s="126"/>
      <c r="K314" s="126"/>
      <c r="L314" s="209"/>
      <c r="M314" s="209"/>
      <c r="N314" s="209"/>
      <c r="O314" s="126"/>
      <c r="P314" s="201"/>
      <c r="Q314" s="126"/>
      <c r="R314" s="167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</row>
    <row r="315">
      <c r="A315" s="126"/>
      <c r="B315" s="126"/>
      <c r="C315" s="126"/>
      <c r="D315" s="126"/>
      <c r="E315" s="207"/>
      <c r="F315" s="207"/>
      <c r="G315" s="208"/>
      <c r="H315" s="126"/>
      <c r="I315" s="126"/>
      <c r="J315" s="126"/>
      <c r="K315" s="126"/>
      <c r="L315" s="209"/>
      <c r="M315" s="209"/>
      <c r="N315" s="209"/>
      <c r="O315" s="126"/>
      <c r="P315" s="201"/>
      <c r="Q315" s="126"/>
      <c r="R315" s="167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</row>
    <row r="316">
      <c r="A316" s="126"/>
      <c r="B316" s="126"/>
      <c r="C316" s="126"/>
      <c r="D316" s="126"/>
      <c r="E316" s="207"/>
      <c r="F316" s="207"/>
      <c r="G316" s="208"/>
      <c r="H316" s="126"/>
      <c r="I316" s="126"/>
      <c r="J316" s="126"/>
      <c r="K316" s="126"/>
      <c r="L316" s="209"/>
      <c r="M316" s="209"/>
      <c r="N316" s="209"/>
      <c r="O316" s="126"/>
      <c r="P316" s="201"/>
      <c r="Q316" s="126"/>
      <c r="R316" s="167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</row>
    <row r="317">
      <c r="A317" s="126"/>
      <c r="B317" s="126"/>
      <c r="C317" s="126"/>
      <c r="D317" s="126"/>
      <c r="E317" s="207"/>
      <c r="F317" s="207"/>
      <c r="G317" s="208"/>
      <c r="H317" s="126"/>
      <c r="I317" s="126"/>
      <c r="J317" s="126"/>
      <c r="K317" s="126"/>
      <c r="L317" s="209"/>
      <c r="M317" s="209"/>
      <c r="N317" s="209"/>
      <c r="O317" s="126"/>
      <c r="P317" s="201"/>
      <c r="Q317" s="126"/>
      <c r="R317" s="167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</row>
    <row r="318">
      <c r="A318" s="126"/>
      <c r="B318" s="126"/>
      <c r="C318" s="126"/>
      <c r="D318" s="126"/>
      <c r="E318" s="207"/>
      <c r="F318" s="207"/>
      <c r="G318" s="208"/>
      <c r="H318" s="126"/>
      <c r="I318" s="126"/>
      <c r="J318" s="126"/>
      <c r="K318" s="126"/>
      <c r="L318" s="209"/>
      <c r="M318" s="209"/>
      <c r="N318" s="209"/>
      <c r="O318" s="126"/>
      <c r="P318" s="201"/>
      <c r="Q318" s="126"/>
      <c r="R318" s="167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</row>
    <row r="319">
      <c r="A319" s="126"/>
      <c r="B319" s="126"/>
      <c r="C319" s="126"/>
      <c r="D319" s="126"/>
      <c r="E319" s="207"/>
      <c r="F319" s="207"/>
      <c r="G319" s="208"/>
      <c r="H319" s="126"/>
      <c r="I319" s="126"/>
      <c r="J319" s="126"/>
      <c r="K319" s="126"/>
      <c r="L319" s="209"/>
      <c r="M319" s="209"/>
      <c r="N319" s="209"/>
      <c r="O319" s="126"/>
      <c r="P319" s="201"/>
      <c r="Q319" s="126"/>
      <c r="R319" s="167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</row>
    <row r="320">
      <c r="A320" s="126"/>
      <c r="B320" s="126"/>
      <c r="C320" s="126"/>
      <c r="D320" s="126"/>
      <c r="E320" s="207"/>
      <c r="F320" s="207"/>
      <c r="G320" s="208"/>
      <c r="H320" s="126"/>
      <c r="I320" s="126"/>
      <c r="J320" s="126"/>
      <c r="K320" s="126"/>
      <c r="L320" s="209"/>
      <c r="M320" s="209"/>
      <c r="N320" s="209"/>
      <c r="O320" s="126"/>
      <c r="P320" s="201"/>
      <c r="Q320" s="126"/>
      <c r="R320" s="167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</row>
    <row r="321">
      <c r="A321" s="126"/>
      <c r="B321" s="126"/>
      <c r="C321" s="126"/>
      <c r="D321" s="126"/>
      <c r="E321" s="207"/>
      <c r="F321" s="207"/>
      <c r="G321" s="208"/>
      <c r="H321" s="126"/>
      <c r="I321" s="126"/>
      <c r="J321" s="126"/>
      <c r="K321" s="126"/>
      <c r="L321" s="209"/>
      <c r="M321" s="209"/>
      <c r="N321" s="209"/>
      <c r="O321" s="126"/>
      <c r="P321" s="201"/>
      <c r="Q321" s="126"/>
      <c r="R321" s="167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</row>
    <row r="322">
      <c r="A322" s="126"/>
      <c r="B322" s="126"/>
      <c r="C322" s="126"/>
      <c r="D322" s="126"/>
      <c r="E322" s="207"/>
      <c r="F322" s="207"/>
      <c r="G322" s="208"/>
      <c r="H322" s="126"/>
      <c r="I322" s="126"/>
      <c r="J322" s="126"/>
      <c r="K322" s="126"/>
      <c r="L322" s="209"/>
      <c r="M322" s="209"/>
      <c r="N322" s="209"/>
      <c r="O322" s="126"/>
      <c r="P322" s="201"/>
      <c r="Q322" s="126"/>
      <c r="R322" s="167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</row>
    <row r="323">
      <c r="A323" s="126"/>
      <c r="B323" s="126"/>
      <c r="C323" s="126"/>
      <c r="D323" s="126"/>
      <c r="E323" s="207"/>
      <c r="F323" s="207"/>
      <c r="G323" s="208"/>
      <c r="H323" s="126"/>
      <c r="I323" s="126"/>
      <c r="J323" s="126"/>
      <c r="K323" s="126"/>
      <c r="L323" s="209"/>
      <c r="M323" s="209"/>
      <c r="N323" s="209"/>
      <c r="O323" s="126"/>
      <c r="P323" s="201"/>
      <c r="Q323" s="126"/>
      <c r="R323" s="167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</row>
    <row r="324">
      <c r="A324" s="126"/>
      <c r="B324" s="126"/>
      <c r="C324" s="126"/>
      <c r="D324" s="126"/>
      <c r="E324" s="207"/>
      <c r="F324" s="207"/>
      <c r="G324" s="208"/>
      <c r="H324" s="126"/>
      <c r="I324" s="126"/>
      <c r="J324" s="126"/>
      <c r="K324" s="126"/>
      <c r="L324" s="209"/>
      <c r="M324" s="209"/>
      <c r="N324" s="209"/>
      <c r="O324" s="126"/>
      <c r="P324" s="201"/>
      <c r="Q324" s="126"/>
      <c r="R324" s="167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</row>
    <row r="325">
      <c r="A325" s="126"/>
      <c r="B325" s="126"/>
      <c r="C325" s="126"/>
      <c r="D325" s="126"/>
      <c r="E325" s="207"/>
      <c r="F325" s="207"/>
      <c r="G325" s="208"/>
      <c r="H325" s="126"/>
      <c r="I325" s="126"/>
      <c r="J325" s="126"/>
      <c r="K325" s="126"/>
      <c r="L325" s="209"/>
      <c r="M325" s="209"/>
      <c r="N325" s="209"/>
      <c r="O325" s="126"/>
      <c r="P325" s="201"/>
      <c r="Q325" s="126"/>
      <c r="R325" s="167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</row>
    <row r="326">
      <c r="A326" s="126"/>
      <c r="B326" s="126"/>
      <c r="C326" s="126"/>
      <c r="D326" s="126"/>
      <c r="E326" s="207"/>
      <c r="F326" s="207"/>
      <c r="G326" s="208"/>
      <c r="H326" s="126"/>
      <c r="I326" s="126"/>
      <c r="J326" s="126"/>
      <c r="K326" s="126"/>
      <c r="L326" s="209"/>
      <c r="M326" s="209"/>
      <c r="N326" s="209"/>
      <c r="O326" s="126"/>
      <c r="P326" s="201"/>
      <c r="Q326" s="126"/>
      <c r="R326" s="167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</row>
    <row r="327">
      <c r="A327" s="126"/>
      <c r="B327" s="126"/>
      <c r="C327" s="126"/>
      <c r="D327" s="126"/>
      <c r="E327" s="207"/>
      <c r="F327" s="207"/>
      <c r="G327" s="208"/>
      <c r="H327" s="126"/>
      <c r="I327" s="126"/>
      <c r="J327" s="126"/>
      <c r="K327" s="126"/>
      <c r="L327" s="209"/>
      <c r="M327" s="209"/>
      <c r="N327" s="209"/>
      <c r="O327" s="126"/>
      <c r="P327" s="201"/>
      <c r="Q327" s="126"/>
      <c r="R327" s="167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</row>
    <row r="328">
      <c r="A328" s="126"/>
      <c r="B328" s="126"/>
      <c r="C328" s="126"/>
      <c r="D328" s="126"/>
      <c r="E328" s="207"/>
      <c r="F328" s="207"/>
      <c r="G328" s="208"/>
      <c r="H328" s="126"/>
      <c r="I328" s="126"/>
      <c r="J328" s="126"/>
      <c r="K328" s="126"/>
      <c r="L328" s="209"/>
      <c r="M328" s="209"/>
      <c r="N328" s="209"/>
      <c r="O328" s="126"/>
      <c r="P328" s="201"/>
      <c r="Q328" s="126"/>
      <c r="R328" s="167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</row>
    <row r="329">
      <c r="A329" s="126"/>
      <c r="B329" s="126"/>
      <c r="C329" s="126"/>
      <c r="D329" s="126"/>
      <c r="E329" s="207"/>
      <c r="F329" s="207"/>
      <c r="G329" s="208"/>
      <c r="H329" s="126"/>
      <c r="I329" s="126"/>
      <c r="J329" s="126"/>
      <c r="K329" s="126"/>
      <c r="L329" s="209"/>
      <c r="M329" s="209"/>
      <c r="N329" s="209"/>
      <c r="O329" s="126"/>
      <c r="P329" s="201"/>
      <c r="Q329" s="126"/>
      <c r="R329" s="167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</row>
    <row r="330">
      <c r="A330" s="126"/>
      <c r="B330" s="126"/>
      <c r="C330" s="126"/>
      <c r="D330" s="126"/>
      <c r="E330" s="207"/>
      <c r="F330" s="207"/>
      <c r="G330" s="208"/>
      <c r="H330" s="126"/>
      <c r="I330" s="126"/>
      <c r="J330" s="126"/>
      <c r="K330" s="126"/>
      <c r="L330" s="209"/>
      <c r="M330" s="209"/>
      <c r="N330" s="209"/>
      <c r="O330" s="126"/>
      <c r="P330" s="201"/>
      <c r="Q330" s="126"/>
      <c r="R330" s="167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</row>
    <row r="331">
      <c r="A331" s="126"/>
      <c r="B331" s="126"/>
      <c r="C331" s="126"/>
      <c r="D331" s="126"/>
      <c r="E331" s="207"/>
      <c r="F331" s="207"/>
      <c r="G331" s="208"/>
      <c r="H331" s="126"/>
      <c r="I331" s="126"/>
      <c r="J331" s="126"/>
      <c r="K331" s="126"/>
      <c r="L331" s="209"/>
      <c r="M331" s="209"/>
      <c r="N331" s="209"/>
      <c r="O331" s="126"/>
      <c r="P331" s="201"/>
      <c r="Q331" s="126"/>
      <c r="R331" s="167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</row>
    <row r="332">
      <c r="A332" s="126"/>
      <c r="B332" s="126"/>
      <c r="C332" s="126"/>
      <c r="D332" s="126"/>
      <c r="E332" s="207"/>
      <c r="F332" s="207"/>
      <c r="G332" s="208"/>
      <c r="H332" s="126"/>
      <c r="I332" s="126"/>
      <c r="J332" s="126"/>
      <c r="K332" s="126"/>
      <c r="L332" s="209"/>
      <c r="M332" s="209"/>
      <c r="N332" s="209"/>
      <c r="O332" s="126"/>
      <c r="P332" s="201"/>
      <c r="Q332" s="126"/>
      <c r="R332" s="167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</row>
    <row r="333">
      <c r="A333" s="126"/>
      <c r="B333" s="126"/>
      <c r="C333" s="126"/>
      <c r="D333" s="126"/>
      <c r="E333" s="207"/>
      <c r="F333" s="207"/>
      <c r="G333" s="208"/>
      <c r="H333" s="126"/>
      <c r="I333" s="126"/>
      <c r="J333" s="126"/>
      <c r="K333" s="126"/>
      <c r="L333" s="209"/>
      <c r="M333" s="209"/>
      <c r="N333" s="209"/>
      <c r="O333" s="126"/>
      <c r="P333" s="201"/>
      <c r="Q333" s="126"/>
      <c r="R333" s="167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</row>
    <row r="334">
      <c r="A334" s="126"/>
      <c r="B334" s="126"/>
      <c r="C334" s="126"/>
      <c r="D334" s="126"/>
      <c r="E334" s="207"/>
      <c r="F334" s="207"/>
      <c r="G334" s="208"/>
      <c r="H334" s="126"/>
      <c r="I334" s="126"/>
      <c r="J334" s="126"/>
      <c r="K334" s="126"/>
      <c r="L334" s="209"/>
      <c r="M334" s="209"/>
      <c r="N334" s="209"/>
      <c r="O334" s="126"/>
      <c r="P334" s="201"/>
      <c r="Q334" s="126"/>
      <c r="R334" s="167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</row>
    <row r="335">
      <c r="A335" s="126"/>
      <c r="B335" s="126"/>
      <c r="C335" s="126"/>
      <c r="D335" s="126"/>
      <c r="E335" s="207"/>
      <c r="F335" s="207"/>
      <c r="G335" s="208"/>
      <c r="H335" s="126"/>
      <c r="I335" s="126"/>
      <c r="J335" s="126"/>
      <c r="K335" s="126"/>
      <c r="L335" s="209"/>
      <c r="M335" s="209"/>
      <c r="N335" s="209"/>
      <c r="O335" s="126"/>
      <c r="P335" s="201"/>
      <c r="Q335" s="126"/>
      <c r="R335" s="167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</row>
    <row r="336">
      <c r="A336" s="126"/>
      <c r="B336" s="126"/>
      <c r="C336" s="126"/>
      <c r="D336" s="126"/>
      <c r="E336" s="207"/>
      <c r="F336" s="207"/>
      <c r="G336" s="208"/>
      <c r="H336" s="126"/>
      <c r="I336" s="126"/>
      <c r="J336" s="126"/>
      <c r="K336" s="126"/>
      <c r="L336" s="209"/>
      <c r="M336" s="209"/>
      <c r="N336" s="209"/>
      <c r="O336" s="126"/>
      <c r="P336" s="201"/>
      <c r="Q336" s="126"/>
      <c r="R336" s="167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</row>
    <row r="337">
      <c r="A337" s="126"/>
      <c r="B337" s="126"/>
      <c r="C337" s="126"/>
      <c r="D337" s="126"/>
      <c r="E337" s="207"/>
      <c r="F337" s="207"/>
      <c r="G337" s="208"/>
      <c r="H337" s="126"/>
      <c r="I337" s="126"/>
      <c r="J337" s="126"/>
      <c r="K337" s="126"/>
      <c r="L337" s="209"/>
      <c r="M337" s="209"/>
      <c r="N337" s="209"/>
      <c r="O337" s="126"/>
      <c r="P337" s="201"/>
      <c r="Q337" s="126"/>
      <c r="R337" s="167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</row>
    <row r="338">
      <c r="A338" s="126"/>
      <c r="B338" s="126"/>
      <c r="C338" s="126"/>
      <c r="D338" s="126"/>
      <c r="E338" s="207"/>
      <c r="F338" s="207"/>
      <c r="G338" s="208"/>
      <c r="H338" s="126"/>
      <c r="I338" s="126"/>
      <c r="J338" s="126"/>
      <c r="K338" s="126"/>
      <c r="L338" s="209"/>
      <c r="M338" s="209"/>
      <c r="N338" s="209"/>
      <c r="O338" s="126"/>
      <c r="P338" s="201"/>
      <c r="Q338" s="126"/>
      <c r="R338" s="167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</row>
    <row r="339">
      <c r="A339" s="126"/>
      <c r="B339" s="126"/>
      <c r="C339" s="126"/>
      <c r="D339" s="126"/>
      <c r="E339" s="207"/>
      <c r="F339" s="207"/>
      <c r="G339" s="208"/>
      <c r="H339" s="126"/>
      <c r="I339" s="126"/>
      <c r="J339" s="126"/>
      <c r="K339" s="126"/>
      <c r="L339" s="209"/>
      <c r="M339" s="209"/>
      <c r="N339" s="209"/>
      <c r="O339" s="126"/>
      <c r="P339" s="201"/>
      <c r="Q339" s="126"/>
      <c r="R339" s="167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</row>
    <row r="340">
      <c r="A340" s="126"/>
      <c r="B340" s="126"/>
      <c r="C340" s="126"/>
      <c r="D340" s="126"/>
      <c r="E340" s="207"/>
      <c r="F340" s="207"/>
      <c r="G340" s="208"/>
      <c r="H340" s="126"/>
      <c r="I340" s="126"/>
      <c r="J340" s="126"/>
      <c r="K340" s="126"/>
      <c r="L340" s="209"/>
      <c r="M340" s="209"/>
      <c r="N340" s="209"/>
      <c r="O340" s="126"/>
      <c r="P340" s="201"/>
      <c r="Q340" s="126"/>
      <c r="R340" s="167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</row>
    <row r="341">
      <c r="A341" s="126"/>
      <c r="B341" s="126"/>
      <c r="C341" s="126"/>
      <c r="D341" s="126"/>
      <c r="E341" s="207"/>
      <c r="F341" s="207"/>
      <c r="G341" s="208"/>
      <c r="H341" s="126"/>
      <c r="I341" s="126"/>
      <c r="J341" s="126"/>
      <c r="K341" s="126"/>
      <c r="L341" s="209"/>
      <c r="M341" s="209"/>
      <c r="N341" s="209"/>
      <c r="O341" s="126"/>
      <c r="P341" s="201"/>
      <c r="Q341" s="126"/>
      <c r="R341" s="167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</row>
    <row r="342">
      <c r="A342" s="126"/>
      <c r="B342" s="126"/>
      <c r="C342" s="126"/>
      <c r="D342" s="126"/>
      <c r="E342" s="207"/>
      <c r="F342" s="207"/>
      <c r="G342" s="208"/>
      <c r="H342" s="126"/>
      <c r="I342" s="126"/>
      <c r="J342" s="126"/>
      <c r="K342" s="126"/>
      <c r="L342" s="209"/>
      <c r="M342" s="209"/>
      <c r="N342" s="209"/>
      <c r="O342" s="126"/>
      <c r="P342" s="201"/>
      <c r="Q342" s="126"/>
      <c r="R342" s="167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</row>
    <row r="343">
      <c r="A343" s="126"/>
      <c r="B343" s="126"/>
      <c r="C343" s="126"/>
      <c r="D343" s="126"/>
      <c r="E343" s="207"/>
      <c r="F343" s="207"/>
      <c r="G343" s="208"/>
      <c r="H343" s="126"/>
      <c r="I343" s="126"/>
      <c r="J343" s="126"/>
      <c r="K343" s="126"/>
      <c r="L343" s="209"/>
      <c r="M343" s="209"/>
      <c r="N343" s="209"/>
      <c r="O343" s="126"/>
      <c r="P343" s="201"/>
      <c r="Q343" s="126"/>
      <c r="R343" s="167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</row>
    <row r="344">
      <c r="A344" s="126"/>
      <c r="B344" s="126"/>
      <c r="C344" s="126"/>
      <c r="D344" s="126"/>
      <c r="E344" s="207"/>
      <c r="F344" s="207"/>
      <c r="G344" s="208"/>
      <c r="H344" s="126"/>
      <c r="I344" s="126"/>
      <c r="J344" s="126"/>
      <c r="K344" s="126"/>
      <c r="L344" s="209"/>
      <c r="M344" s="209"/>
      <c r="N344" s="209"/>
      <c r="O344" s="126"/>
      <c r="P344" s="201"/>
      <c r="Q344" s="126"/>
      <c r="R344" s="167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</row>
    <row r="345">
      <c r="A345" s="126"/>
      <c r="B345" s="126"/>
      <c r="C345" s="126"/>
      <c r="D345" s="126"/>
      <c r="E345" s="207"/>
      <c r="F345" s="207"/>
      <c r="G345" s="208"/>
      <c r="H345" s="126"/>
      <c r="I345" s="126"/>
      <c r="J345" s="126"/>
      <c r="K345" s="126"/>
      <c r="L345" s="209"/>
      <c r="M345" s="209"/>
      <c r="N345" s="209"/>
      <c r="O345" s="126"/>
      <c r="P345" s="201"/>
      <c r="Q345" s="126"/>
      <c r="R345" s="167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</row>
    <row r="346">
      <c r="A346" s="126"/>
      <c r="B346" s="126"/>
      <c r="C346" s="126"/>
      <c r="D346" s="126"/>
      <c r="E346" s="207"/>
      <c r="F346" s="207"/>
      <c r="G346" s="208"/>
      <c r="H346" s="126"/>
      <c r="I346" s="126"/>
      <c r="J346" s="126"/>
      <c r="K346" s="126"/>
      <c r="L346" s="209"/>
      <c r="M346" s="209"/>
      <c r="N346" s="209"/>
      <c r="O346" s="126"/>
      <c r="P346" s="201"/>
      <c r="Q346" s="126"/>
      <c r="R346" s="167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</row>
    <row r="347">
      <c r="A347" s="126"/>
      <c r="B347" s="126"/>
      <c r="C347" s="126"/>
      <c r="D347" s="126"/>
      <c r="E347" s="207"/>
      <c r="F347" s="207"/>
      <c r="G347" s="208"/>
      <c r="H347" s="126"/>
      <c r="I347" s="126"/>
      <c r="J347" s="126"/>
      <c r="K347" s="126"/>
      <c r="L347" s="209"/>
      <c r="M347" s="209"/>
      <c r="N347" s="209"/>
      <c r="O347" s="126"/>
      <c r="P347" s="201"/>
      <c r="Q347" s="126"/>
      <c r="R347" s="167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</row>
    <row r="348">
      <c r="A348" s="126"/>
      <c r="B348" s="126"/>
      <c r="C348" s="126"/>
      <c r="D348" s="126"/>
      <c r="E348" s="207"/>
      <c r="F348" s="207"/>
      <c r="G348" s="208"/>
      <c r="H348" s="126"/>
      <c r="I348" s="126"/>
      <c r="J348" s="126"/>
      <c r="K348" s="126"/>
      <c r="L348" s="209"/>
      <c r="M348" s="209"/>
      <c r="N348" s="209"/>
      <c r="O348" s="126"/>
      <c r="P348" s="201"/>
      <c r="Q348" s="126"/>
      <c r="R348" s="167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</row>
    <row r="349">
      <c r="A349" s="126"/>
      <c r="B349" s="126"/>
      <c r="C349" s="126"/>
      <c r="D349" s="126"/>
      <c r="E349" s="207"/>
      <c r="F349" s="207"/>
      <c r="G349" s="208"/>
      <c r="H349" s="126"/>
      <c r="I349" s="126"/>
      <c r="J349" s="126"/>
      <c r="K349" s="126"/>
      <c r="L349" s="209"/>
      <c r="M349" s="209"/>
      <c r="N349" s="209"/>
      <c r="O349" s="126"/>
      <c r="P349" s="201"/>
      <c r="Q349" s="126"/>
      <c r="R349" s="167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</row>
    <row r="350">
      <c r="A350" s="126"/>
      <c r="B350" s="126"/>
      <c r="C350" s="126"/>
      <c r="D350" s="126"/>
      <c r="E350" s="207"/>
      <c r="F350" s="207"/>
      <c r="G350" s="208"/>
      <c r="H350" s="126"/>
      <c r="I350" s="126"/>
      <c r="J350" s="126"/>
      <c r="K350" s="126"/>
      <c r="L350" s="209"/>
      <c r="M350" s="209"/>
      <c r="N350" s="209"/>
      <c r="O350" s="126"/>
      <c r="P350" s="201"/>
      <c r="Q350" s="126"/>
      <c r="R350" s="167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</row>
    <row r="351">
      <c r="A351" s="126"/>
      <c r="B351" s="126"/>
      <c r="C351" s="126"/>
      <c r="D351" s="126"/>
      <c r="E351" s="207"/>
      <c r="F351" s="207"/>
      <c r="G351" s="208"/>
      <c r="H351" s="126"/>
      <c r="I351" s="126"/>
      <c r="J351" s="126"/>
      <c r="K351" s="126"/>
      <c r="L351" s="209"/>
      <c r="M351" s="209"/>
      <c r="N351" s="209"/>
      <c r="O351" s="126"/>
      <c r="P351" s="201"/>
      <c r="Q351" s="126"/>
      <c r="R351" s="167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</row>
    <row r="352">
      <c r="A352" s="126"/>
      <c r="B352" s="126"/>
      <c r="C352" s="126"/>
      <c r="D352" s="126"/>
      <c r="E352" s="207"/>
      <c r="F352" s="207"/>
      <c r="G352" s="208"/>
      <c r="H352" s="126"/>
      <c r="I352" s="126"/>
      <c r="J352" s="126"/>
      <c r="K352" s="126"/>
      <c r="L352" s="209"/>
      <c r="M352" s="209"/>
      <c r="N352" s="209"/>
      <c r="O352" s="126"/>
      <c r="P352" s="201"/>
      <c r="Q352" s="126"/>
      <c r="R352" s="167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</row>
    <row r="353">
      <c r="A353" s="126"/>
      <c r="B353" s="126"/>
      <c r="C353" s="126"/>
      <c r="D353" s="126"/>
      <c r="E353" s="207"/>
      <c r="F353" s="207"/>
      <c r="G353" s="208"/>
      <c r="H353" s="126"/>
      <c r="I353" s="126"/>
      <c r="J353" s="126"/>
      <c r="K353" s="126"/>
      <c r="L353" s="209"/>
      <c r="M353" s="209"/>
      <c r="N353" s="209"/>
      <c r="O353" s="126"/>
      <c r="P353" s="201"/>
      <c r="Q353" s="126"/>
      <c r="R353" s="167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</row>
    <row r="354">
      <c r="A354" s="126"/>
      <c r="B354" s="126"/>
      <c r="C354" s="126"/>
      <c r="D354" s="126"/>
      <c r="E354" s="207"/>
      <c r="F354" s="207"/>
      <c r="G354" s="208"/>
      <c r="H354" s="126"/>
      <c r="I354" s="126"/>
      <c r="J354" s="126"/>
      <c r="K354" s="126"/>
      <c r="L354" s="209"/>
      <c r="M354" s="209"/>
      <c r="N354" s="209"/>
      <c r="O354" s="126"/>
      <c r="P354" s="201"/>
      <c r="Q354" s="126"/>
      <c r="R354" s="167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</row>
    <row r="355">
      <c r="A355" s="126"/>
      <c r="B355" s="126"/>
      <c r="C355" s="126"/>
      <c r="D355" s="126"/>
      <c r="E355" s="207"/>
      <c r="F355" s="207"/>
      <c r="G355" s="208"/>
      <c r="H355" s="126"/>
      <c r="I355" s="126"/>
      <c r="J355" s="126"/>
      <c r="K355" s="126"/>
      <c r="L355" s="209"/>
      <c r="M355" s="209"/>
      <c r="N355" s="209"/>
      <c r="O355" s="126"/>
      <c r="P355" s="201"/>
      <c r="Q355" s="126"/>
      <c r="R355" s="167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</row>
    <row r="356">
      <c r="A356" s="126"/>
      <c r="B356" s="126"/>
      <c r="C356" s="126"/>
      <c r="D356" s="126"/>
      <c r="E356" s="207"/>
      <c r="F356" s="207"/>
      <c r="G356" s="208"/>
      <c r="H356" s="126"/>
      <c r="I356" s="126"/>
      <c r="J356" s="126"/>
      <c r="K356" s="126"/>
      <c r="L356" s="209"/>
      <c r="M356" s="209"/>
      <c r="N356" s="209"/>
      <c r="O356" s="126"/>
      <c r="P356" s="201"/>
      <c r="Q356" s="126"/>
      <c r="R356" s="167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</row>
    <row r="357">
      <c r="A357" s="126"/>
      <c r="B357" s="126"/>
      <c r="C357" s="126"/>
      <c r="D357" s="126"/>
      <c r="E357" s="207"/>
      <c r="F357" s="207"/>
      <c r="G357" s="208"/>
      <c r="H357" s="126"/>
      <c r="I357" s="126"/>
      <c r="J357" s="126"/>
      <c r="K357" s="126"/>
      <c r="L357" s="209"/>
      <c r="M357" s="209"/>
      <c r="N357" s="209"/>
      <c r="O357" s="126"/>
      <c r="P357" s="201"/>
      <c r="Q357" s="126"/>
      <c r="R357" s="167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</row>
    <row r="358">
      <c r="A358" s="126"/>
      <c r="B358" s="126"/>
      <c r="C358" s="126"/>
      <c r="D358" s="126"/>
      <c r="E358" s="207"/>
      <c r="F358" s="207"/>
      <c r="G358" s="208"/>
      <c r="H358" s="126"/>
      <c r="I358" s="126"/>
      <c r="J358" s="126"/>
      <c r="K358" s="126"/>
      <c r="L358" s="209"/>
      <c r="M358" s="209"/>
      <c r="N358" s="209"/>
      <c r="O358" s="126"/>
      <c r="P358" s="201"/>
      <c r="Q358" s="126"/>
      <c r="R358" s="167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</row>
    <row r="359">
      <c r="A359" s="126"/>
      <c r="B359" s="126"/>
      <c r="C359" s="126"/>
      <c r="D359" s="126"/>
      <c r="E359" s="207"/>
      <c r="F359" s="207"/>
      <c r="G359" s="208"/>
      <c r="H359" s="126"/>
      <c r="I359" s="126"/>
      <c r="J359" s="126"/>
      <c r="K359" s="126"/>
      <c r="L359" s="209"/>
      <c r="M359" s="209"/>
      <c r="N359" s="209"/>
      <c r="O359" s="126"/>
      <c r="P359" s="201"/>
      <c r="Q359" s="126"/>
      <c r="R359" s="167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</row>
    <row r="360">
      <c r="A360" s="126"/>
      <c r="B360" s="126"/>
      <c r="C360" s="126"/>
      <c r="D360" s="126"/>
      <c r="E360" s="207"/>
      <c r="F360" s="207"/>
      <c r="G360" s="208"/>
      <c r="H360" s="126"/>
      <c r="I360" s="126"/>
      <c r="J360" s="126"/>
      <c r="K360" s="126"/>
      <c r="L360" s="209"/>
      <c r="M360" s="209"/>
      <c r="N360" s="209"/>
      <c r="O360" s="126"/>
      <c r="P360" s="201"/>
      <c r="Q360" s="126"/>
      <c r="R360" s="167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</row>
    <row r="361">
      <c r="A361" s="126"/>
      <c r="B361" s="126"/>
      <c r="C361" s="126"/>
      <c r="D361" s="126"/>
      <c r="E361" s="207"/>
      <c r="F361" s="207"/>
      <c r="G361" s="208"/>
      <c r="H361" s="126"/>
      <c r="I361" s="126"/>
      <c r="J361" s="126"/>
      <c r="K361" s="126"/>
      <c r="L361" s="209"/>
      <c r="M361" s="209"/>
      <c r="N361" s="209"/>
      <c r="O361" s="126"/>
      <c r="P361" s="201"/>
      <c r="Q361" s="126"/>
      <c r="R361" s="167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</row>
    <row r="362">
      <c r="A362" s="126"/>
      <c r="B362" s="126"/>
      <c r="C362" s="126"/>
      <c r="D362" s="126"/>
      <c r="E362" s="207"/>
      <c r="F362" s="207"/>
      <c r="G362" s="208"/>
      <c r="H362" s="126"/>
      <c r="I362" s="126"/>
      <c r="J362" s="126"/>
      <c r="K362" s="126"/>
      <c r="L362" s="209"/>
      <c r="M362" s="209"/>
      <c r="N362" s="209"/>
      <c r="O362" s="126"/>
      <c r="P362" s="201"/>
      <c r="Q362" s="126"/>
      <c r="R362" s="167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</row>
    <row r="363">
      <c r="A363" s="126"/>
      <c r="B363" s="126"/>
      <c r="C363" s="126"/>
      <c r="D363" s="126"/>
      <c r="E363" s="207"/>
      <c r="F363" s="207"/>
      <c r="G363" s="208"/>
      <c r="H363" s="126"/>
      <c r="I363" s="126"/>
      <c r="J363" s="126"/>
      <c r="K363" s="126"/>
      <c r="L363" s="209"/>
      <c r="M363" s="209"/>
      <c r="N363" s="209"/>
      <c r="O363" s="126"/>
      <c r="P363" s="201"/>
      <c r="Q363" s="126"/>
      <c r="R363" s="167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</row>
    <row r="364">
      <c r="A364" s="126"/>
      <c r="B364" s="126"/>
      <c r="C364" s="126"/>
      <c r="D364" s="126"/>
      <c r="E364" s="207"/>
      <c r="F364" s="207"/>
      <c r="G364" s="208"/>
      <c r="H364" s="126"/>
      <c r="I364" s="126"/>
      <c r="J364" s="126"/>
      <c r="K364" s="126"/>
      <c r="L364" s="209"/>
      <c r="M364" s="209"/>
      <c r="N364" s="209"/>
      <c r="O364" s="126"/>
      <c r="P364" s="201"/>
      <c r="Q364" s="126"/>
      <c r="R364" s="167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</row>
    <row r="365">
      <c r="A365" s="126"/>
      <c r="B365" s="126"/>
      <c r="C365" s="126"/>
      <c r="D365" s="126"/>
      <c r="E365" s="207"/>
      <c r="F365" s="207"/>
      <c r="G365" s="208"/>
      <c r="H365" s="126"/>
      <c r="I365" s="126"/>
      <c r="J365" s="126"/>
      <c r="K365" s="126"/>
      <c r="L365" s="209"/>
      <c r="M365" s="209"/>
      <c r="N365" s="209"/>
      <c r="O365" s="126"/>
      <c r="P365" s="201"/>
      <c r="Q365" s="126"/>
      <c r="R365" s="167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</row>
    <row r="366">
      <c r="A366" s="126"/>
      <c r="B366" s="126"/>
      <c r="C366" s="126"/>
      <c r="D366" s="126"/>
      <c r="E366" s="207"/>
      <c r="F366" s="207"/>
      <c r="G366" s="208"/>
      <c r="H366" s="126"/>
      <c r="I366" s="126"/>
      <c r="J366" s="126"/>
      <c r="K366" s="126"/>
      <c r="L366" s="209"/>
      <c r="M366" s="209"/>
      <c r="N366" s="209"/>
      <c r="O366" s="126"/>
      <c r="P366" s="201"/>
      <c r="Q366" s="126"/>
      <c r="R366" s="167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</row>
    <row r="367">
      <c r="A367" s="126"/>
      <c r="B367" s="126"/>
      <c r="C367" s="126"/>
      <c r="D367" s="126"/>
      <c r="E367" s="207"/>
      <c r="F367" s="207"/>
      <c r="G367" s="208"/>
      <c r="H367" s="126"/>
      <c r="I367" s="126"/>
      <c r="J367" s="126"/>
      <c r="K367" s="126"/>
      <c r="L367" s="209"/>
      <c r="M367" s="209"/>
      <c r="N367" s="209"/>
      <c r="O367" s="126"/>
      <c r="P367" s="201"/>
      <c r="Q367" s="126"/>
      <c r="R367" s="167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</row>
    <row r="368">
      <c r="A368" s="126"/>
      <c r="B368" s="126"/>
      <c r="C368" s="126"/>
      <c r="D368" s="126"/>
      <c r="E368" s="207"/>
      <c r="F368" s="207"/>
      <c r="G368" s="208"/>
      <c r="H368" s="126"/>
      <c r="I368" s="126"/>
      <c r="J368" s="126"/>
      <c r="K368" s="126"/>
      <c r="L368" s="209"/>
      <c r="M368" s="209"/>
      <c r="N368" s="209"/>
      <c r="O368" s="126"/>
      <c r="P368" s="201"/>
      <c r="Q368" s="126"/>
      <c r="R368" s="167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</row>
    <row r="369">
      <c r="A369" s="126"/>
      <c r="B369" s="126"/>
      <c r="C369" s="126"/>
      <c r="D369" s="126"/>
      <c r="E369" s="207"/>
      <c r="F369" s="207"/>
      <c r="G369" s="208"/>
      <c r="H369" s="126"/>
      <c r="I369" s="126"/>
      <c r="J369" s="126"/>
      <c r="K369" s="126"/>
      <c r="L369" s="209"/>
      <c r="M369" s="209"/>
      <c r="N369" s="209"/>
      <c r="O369" s="126"/>
      <c r="P369" s="201"/>
      <c r="Q369" s="126"/>
      <c r="R369" s="167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</row>
    <row r="370">
      <c r="A370" s="126"/>
      <c r="B370" s="126"/>
      <c r="C370" s="126"/>
      <c r="D370" s="126"/>
      <c r="E370" s="207"/>
      <c r="F370" s="207"/>
      <c r="G370" s="208"/>
      <c r="H370" s="126"/>
      <c r="I370" s="126"/>
      <c r="J370" s="126"/>
      <c r="K370" s="126"/>
      <c r="L370" s="209"/>
      <c r="M370" s="209"/>
      <c r="N370" s="209"/>
      <c r="O370" s="126"/>
      <c r="P370" s="201"/>
      <c r="Q370" s="126"/>
      <c r="R370" s="167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</row>
    <row r="371">
      <c r="A371" s="126"/>
      <c r="B371" s="126"/>
      <c r="C371" s="126"/>
      <c r="D371" s="126"/>
      <c r="E371" s="207"/>
      <c r="F371" s="207"/>
      <c r="G371" s="208"/>
      <c r="H371" s="126"/>
      <c r="I371" s="126"/>
      <c r="J371" s="126"/>
      <c r="K371" s="126"/>
      <c r="L371" s="209"/>
      <c r="M371" s="209"/>
      <c r="N371" s="209"/>
      <c r="O371" s="126"/>
      <c r="P371" s="201"/>
      <c r="Q371" s="126"/>
      <c r="R371" s="167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</row>
    <row r="372">
      <c r="A372" s="126"/>
      <c r="B372" s="126"/>
      <c r="C372" s="126"/>
      <c r="D372" s="126"/>
      <c r="E372" s="207"/>
      <c r="F372" s="207"/>
      <c r="G372" s="208"/>
      <c r="H372" s="126"/>
      <c r="I372" s="126"/>
      <c r="J372" s="126"/>
      <c r="K372" s="126"/>
      <c r="L372" s="209"/>
      <c r="M372" s="209"/>
      <c r="N372" s="209"/>
      <c r="O372" s="126"/>
      <c r="P372" s="201"/>
      <c r="Q372" s="126"/>
      <c r="R372" s="167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</row>
    <row r="373">
      <c r="A373" s="126"/>
      <c r="B373" s="126"/>
      <c r="C373" s="126"/>
      <c r="D373" s="126"/>
      <c r="E373" s="207"/>
      <c r="F373" s="207"/>
      <c r="G373" s="208"/>
      <c r="H373" s="126"/>
      <c r="I373" s="126"/>
      <c r="J373" s="126"/>
      <c r="K373" s="126"/>
      <c r="L373" s="209"/>
      <c r="M373" s="209"/>
      <c r="N373" s="209"/>
      <c r="O373" s="126"/>
      <c r="P373" s="201"/>
      <c r="Q373" s="126"/>
      <c r="R373" s="167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</row>
    <row r="374">
      <c r="A374" s="126"/>
      <c r="B374" s="126"/>
      <c r="C374" s="126"/>
      <c r="D374" s="126"/>
      <c r="E374" s="207"/>
      <c r="F374" s="207"/>
      <c r="G374" s="208"/>
      <c r="H374" s="126"/>
      <c r="I374" s="126"/>
      <c r="J374" s="126"/>
      <c r="K374" s="126"/>
      <c r="L374" s="209"/>
      <c r="M374" s="209"/>
      <c r="N374" s="209"/>
      <c r="O374" s="126"/>
      <c r="P374" s="201"/>
      <c r="Q374" s="126"/>
      <c r="R374" s="167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</row>
    <row r="375">
      <c r="A375" s="126"/>
      <c r="B375" s="126"/>
      <c r="C375" s="126"/>
      <c r="D375" s="126"/>
      <c r="E375" s="207"/>
      <c r="F375" s="207"/>
      <c r="G375" s="208"/>
      <c r="H375" s="126"/>
      <c r="I375" s="126"/>
      <c r="J375" s="126"/>
      <c r="K375" s="126"/>
      <c r="L375" s="209"/>
      <c r="M375" s="209"/>
      <c r="N375" s="209"/>
      <c r="O375" s="126"/>
      <c r="P375" s="201"/>
      <c r="Q375" s="126"/>
      <c r="R375" s="167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</row>
    <row r="376">
      <c r="A376" s="126"/>
      <c r="B376" s="126"/>
      <c r="C376" s="126"/>
      <c r="D376" s="126"/>
      <c r="E376" s="207"/>
      <c r="F376" s="207"/>
      <c r="G376" s="208"/>
      <c r="H376" s="126"/>
      <c r="I376" s="126"/>
      <c r="J376" s="126"/>
      <c r="K376" s="126"/>
      <c r="L376" s="209"/>
      <c r="M376" s="209"/>
      <c r="N376" s="209"/>
      <c r="O376" s="126"/>
      <c r="P376" s="201"/>
      <c r="Q376" s="126"/>
      <c r="R376" s="167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</row>
    <row r="377">
      <c r="A377" s="126"/>
      <c r="B377" s="126"/>
      <c r="C377" s="126"/>
      <c r="D377" s="126"/>
      <c r="E377" s="207"/>
      <c r="F377" s="207"/>
      <c r="G377" s="208"/>
      <c r="H377" s="126"/>
      <c r="I377" s="126"/>
      <c r="J377" s="126"/>
      <c r="K377" s="126"/>
      <c r="L377" s="209"/>
      <c r="M377" s="209"/>
      <c r="N377" s="209"/>
      <c r="O377" s="126"/>
      <c r="P377" s="201"/>
      <c r="Q377" s="126"/>
      <c r="R377" s="167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</row>
    <row r="378">
      <c r="A378" s="126"/>
      <c r="B378" s="126"/>
      <c r="C378" s="126"/>
      <c r="D378" s="126"/>
      <c r="E378" s="207"/>
      <c r="F378" s="207"/>
      <c r="G378" s="208"/>
      <c r="H378" s="126"/>
      <c r="I378" s="126"/>
      <c r="J378" s="126"/>
      <c r="K378" s="126"/>
      <c r="L378" s="209"/>
      <c r="M378" s="209"/>
      <c r="N378" s="209"/>
      <c r="O378" s="126"/>
      <c r="P378" s="201"/>
      <c r="Q378" s="126"/>
      <c r="R378" s="167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</row>
    <row r="379">
      <c r="A379" s="126"/>
      <c r="B379" s="126"/>
      <c r="C379" s="126"/>
      <c r="D379" s="126"/>
      <c r="E379" s="207"/>
      <c r="F379" s="207"/>
      <c r="G379" s="208"/>
      <c r="H379" s="126"/>
      <c r="I379" s="126"/>
      <c r="J379" s="126"/>
      <c r="K379" s="126"/>
      <c r="L379" s="209"/>
      <c r="M379" s="209"/>
      <c r="N379" s="209"/>
      <c r="O379" s="126"/>
      <c r="P379" s="201"/>
      <c r="Q379" s="126"/>
      <c r="R379" s="167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</row>
    <row r="380">
      <c r="A380" s="126"/>
      <c r="B380" s="126"/>
      <c r="C380" s="126"/>
      <c r="D380" s="126"/>
      <c r="E380" s="207"/>
      <c r="F380" s="207"/>
      <c r="G380" s="208"/>
      <c r="H380" s="126"/>
      <c r="I380" s="126"/>
      <c r="J380" s="126"/>
      <c r="K380" s="126"/>
      <c r="L380" s="209"/>
      <c r="M380" s="209"/>
      <c r="N380" s="209"/>
      <c r="O380" s="126"/>
      <c r="P380" s="201"/>
      <c r="Q380" s="126"/>
      <c r="R380" s="167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</row>
    <row r="381">
      <c r="A381" s="126"/>
      <c r="B381" s="126"/>
      <c r="C381" s="126"/>
      <c r="D381" s="126"/>
      <c r="E381" s="207"/>
      <c r="F381" s="207"/>
      <c r="G381" s="208"/>
      <c r="H381" s="126"/>
      <c r="I381" s="126"/>
      <c r="J381" s="126"/>
      <c r="K381" s="126"/>
      <c r="L381" s="209"/>
      <c r="M381" s="209"/>
      <c r="N381" s="209"/>
      <c r="O381" s="126"/>
      <c r="P381" s="201"/>
      <c r="Q381" s="126"/>
      <c r="R381" s="167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</row>
    <row r="382">
      <c r="A382" s="126"/>
      <c r="B382" s="126"/>
      <c r="C382" s="126"/>
      <c r="D382" s="126"/>
      <c r="E382" s="207"/>
      <c r="F382" s="207"/>
      <c r="G382" s="208"/>
      <c r="H382" s="126"/>
      <c r="I382" s="126"/>
      <c r="J382" s="126"/>
      <c r="K382" s="126"/>
      <c r="L382" s="209"/>
      <c r="M382" s="209"/>
      <c r="N382" s="209"/>
      <c r="O382" s="126"/>
      <c r="P382" s="201"/>
      <c r="Q382" s="126"/>
      <c r="R382" s="167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</row>
    <row r="383">
      <c r="A383" s="126"/>
      <c r="B383" s="126"/>
      <c r="C383" s="126"/>
      <c r="D383" s="126"/>
      <c r="E383" s="207"/>
      <c r="F383" s="207"/>
      <c r="G383" s="208"/>
      <c r="H383" s="126"/>
      <c r="I383" s="126"/>
      <c r="J383" s="126"/>
      <c r="K383" s="126"/>
      <c r="L383" s="209"/>
      <c r="M383" s="209"/>
      <c r="N383" s="209"/>
      <c r="O383" s="126"/>
      <c r="P383" s="201"/>
      <c r="Q383" s="126"/>
      <c r="R383" s="167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</row>
    <row r="384">
      <c r="A384" s="126"/>
      <c r="B384" s="126"/>
      <c r="C384" s="126"/>
      <c r="D384" s="126"/>
      <c r="E384" s="207"/>
      <c r="F384" s="207"/>
      <c r="G384" s="208"/>
      <c r="H384" s="126"/>
      <c r="I384" s="126"/>
      <c r="J384" s="126"/>
      <c r="K384" s="126"/>
      <c r="L384" s="209"/>
      <c r="M384" s="209"/>
      <c r="N384" s="209"/>
      <c r="O384" s="126"/>
      <c r="P384" s="201"/>
      <c r="Q384" s="126"/>
      <c r="R384" s="167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</row>
    <row r="385">
      <c r="A385" s="126"/>
      <c r="B385" s="126"/>
      <c r="C385" s="126"/>
      <c r="D385" s="126"/>
      <c r="E385" s="207"/>
      <c r="F385" s="207"/>
      <c r="G385" s="208"/>
      <c r="H385" s="126"/>
      <c r="I385" s="126"/>
      <c r="J385" s="126"/>
      <c r="K385" s="126"/>
      <c r="L385" s="209"/>
      <c r="M385" s="209"/>
      <c r="N385" s="209"/>
      <c r="O385" s="126"/>
      <c r="P385" s="201"/>
      <c r="Q385" s="126"/>
      <c r="R385" s="167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</row>
    <row r="386">
      <c r="A386" s="126"/>
      <c r="B386" s="126"/>
      <c r="C386" s="126"/>
      <c r="D386" s="126"/>
      <c r="E386" s="207"/>
      <c r="F386" s="207"/>
      <c r="G386" s="208"/>
      <c r="H386" s="126"/>
      <c r="I386" s="126"/>
      <c r="J386" s="126"/>
      <c r="K386" s="126"/>
      <c r="L386" s="209"/>
      <c r="M386" s="209"/>
      <c r="N386" s="209"/>
      <c r="O386" s="126"/>
      <c r="P386" s="201"/>
      <c r="Q386" s="126"/>
      <c r="R386" s="167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</row>
    <row r="387">
      <c r="A387" s="126"/>
      <c r="B387" s="126"/>
      <c r="C387" s="126"/>
      <c r="D387" s="126"/>
      <c r="E387" s="207"/>
      <c r="F387" s="207"/>
      <c r="G387" s="208"/>
      <c r="H387" s="126"/>
      <c r="I387" s="126"/>
      <c r="J387" s="126"/>
      <c r="K387" s="126"/>
      <c r="L387" s="209"/>
      <c r="M387" s="209"/>
      <c r="N387" s="209"/>
      <c r="O387" s="126"/>
      <c r="P387" s="201"/>
      <c r="Q387" s="126"/>
      <c r="R387" s="167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</row>
    <row r="388">
      <c r="A388" s="126"/>
      <c r="B388" s="126"/>
      <c r="C388" s="126"/>
      <c r="D388" s="126"/>
      <c r="E388" s="207"/>
      <c r="F388" s="207"/>
      <c r="G388" s="208"/>
      <c r="H388" s="126"/>
      <c r="I388" s="126"/>
      <c r="J388" s="126"/>
      <c r="K388" s="126"/>
      <c r="L388" s="209"/>
      <c r="M388" s="209"/>
      <c r="N388" s="209"/>
      <c r="O388" s="126"/>
      <c r="P388" s="201"/>
      <c r="Q388" s="126"/>
      <c r="R388" s="167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</row>
    <row r="389">
      <c r="A389" s="126"/>
      <c r="B389" s="126"/>
      <c r="C389" s="126"/>
      <c r="D389" s="126"/>
      <c r="E389" s="207"/>
      <c r="F389" s="207"/>
      <c r="G389" s="208"/>
      <c r="H389" s="126"/>
      <c r="I389" s="126"/>
      <c r="J389" s="126"/>
      <c r="K389" s="126"/>
      <c r="L389" s="209"/>
      <c r="M389" s="209"/>
      <c r="N389" s="209"/>
      <c r="O389" s="126"/>
      <c r="P389" s="201"/>
      <c r="Q389" s="126"/>
      <c r="R389" s="167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</row>
    <row r="390">
      <c r="A390" s="126"/>
      <c r="B390" s="126"/>
      <c r="C390" s="126"/>
      <c r="D390" s="126"/>
      <c r="E390" s="207"/>
      <c r="F390" s="207"/>
      <c r="G390" s="208"/>
      <c r="H390" s="126"/>
      <c r="I390" s="126"/>
      <c r="J390" s="126"/>
      <c r="K390" s="126"/>
      <c r="L390" s="209"/>
      <c r="M390" s="209"/>
      <c r="N390" s="209"/>
      <c r="O390" s="126"/>
      <c r="P390" s="201"/>
      <c r="Q390" s="126"/>
      <c r="R390" s="167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</row>
    <row r="391">
      <c r="A391" s="126"/>
      <c r="B391" s="126"/>
      <c r="C391" s="126"/>
      <c r="D391" s="126"/>
      <c r="E391" s="207"/>
      <c r="F391" s="207"/>
      <c r="G391" s="208"/>
      <c r="H391" s="126"/>
      <c r="I391" s="126"/>
      <c r="J391" s="126"/>
      <c r="K391" s="126"/>
      <c r="L391" s="209"/>
      <c r="M391" s="209"/>
      <c r="N391" s="209"/>
      <c r="O391" s="126"/>
      <c r="P391" s="201"/>
      <c r="Q391" s="126"/>
      <c r="R391" s="167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</row>
    <row r="392">
      <c r="A392" s="126"/>
      <c r="B392" s="126"/>
      <c r="C392" s="126"/>
      <c r="D392" s="126"/>
      <c r="E392" s="207"/>
      <c r="F392" s="207"/>
      <c r="G392" s="208"/>
      <c r="H392" s="126"/>
      <c r="I392" s="126"/>
      <c r="J392" s="126"/>
      <c r="K392" s="126"/>
      <c r="L392" s="209"/>
      <c r="M392" s="209"/>
      <c r="N392" s="209"/>
      <c r="O392" s="126"/>
      <c r="P392" s="201"/>
      <c r="Q392" s="126"/>
      <c r="R392" s="167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</row>
    <row r="393">
      <c r="A393" s="126"/>
      <c r="B393" s="126"/>
      <c r="C393" s="126"/>
      <c r="D393" s="126"/>
      <c r="E393" s="207"/>
      <c r="F393" s="207"/>
      <c r="G393" s="208"/>
      <c r="H393" s="126"/>
      <c r="I393" s="126"/>
      <c r="J393" s="126"/>
      <c r="K393" s="126"/>
      <c r="L393" s="209"/>
      <c r="M393" s="209"/>
      <c r="N393" s="209"/>
      <c r="O393" s="126"/>
      <c r="P393" s="201"/>
      <c r="Q393" s="126"/>
      <c r="R393" s="167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</row>
    <row r="394">
      <c r="A394" s="126"/>
      <c r="B394" s="126"/>
      <c r="C394" s="126"/>
      <c r="D394" s="126"/>
      <c r="E394" s="207"/>
      <c r="F394" s="207"/>
      <c r="G394" s="208"/>
      <c r="H394" s="126"/>
      <c r="I394" s="126"/>
      <c r="J394" s="126"/>
      <c r="K394" s="126"/>
      <c r="L394" s="209"/>
      <c r="M394" s="209"/>
      <c r="N394" s="209"/>
      <c r="O394" s="126"/>
      <c r="P394" s="201"/>
      <c r="Q394" s="126"/>
      <c r="R394" s="167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</row>
    <row r="395">
      <c r="A395" s="126"/>
      <c r="B395" s="126"/>
      <c r="C395" s="126"/>
      <c r="D395" s="126"/>
      <c r="E395" s="207"/>
      <c r="F395" s="207"/>
      <c r="G395" s="208"/>
      <c r="H395" s="126"/>
      <c r="I395" s="126"/>
      <c r="J395" s="126"/>
      <c r="K395" s="126"/>
      <c r="L395" s="209"/>
      <c r="M395" s="209"/>
      <c r="N395" s="209"/>
      <c r="O395" s="126"/>
      <c r="P395" s="201"/>
      <c r="Q395" s="126"/>
      <c r="R395" s="167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</row>
    <row r="396">
      <c r="A396" s="126"/>
      <c r="B396" s="126"/>
      <c r="C396" s="126"/>
      <c r="D396" s="126"/>
      <c r="E396" s="207"/>
      <c r="F396" s="207"/>
      <c r="G396" s="208"/>
      <c r="H396" s="126"/>
      <c r="I396" s="126"/>
      <c r="J396" s="126"/>
      <c r="K396" s="126"/>
      <c r="L396" s="209"/>
      <c r="M396" s="209"/>
      <c r="N396" s="209"/>
      <c r="O396" s="126"/>
      <c r="P396" s="201"/>
      <c r="Q396" s="126"/>
      <c r="R396" s="167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</row>
    <row r="397">
      <c r="A397" s="126"/>
      <c r="B397" s="126"/>
      <c r="C397" s="126"/>
      <c r="D397" s="126"/>
      <c r="E397" s="207"/>
      <c r="F397" s="207"/>
      <c r="G397" s="208"/>
      <c r="H397" s="126"/>
      <c r="I397" s="126"/>
      <c r="J397" s="126"/>
      <c r="K397" s="126"/>
      <c r="L397" s="209"/>
      <c r="M397" s="209"/>
      <c r="N397" s="209"/>
      <c r="O397" s="126"/>
      <c r="P397" s="201"/>
      <c r="Q397" s="126"/>
      <c r="R397" s="167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</row>
    <row r="398">
      <c r="A398" s="126"/>
      <c r="B398" s="126"/>
      <c r="C398" s="126"/>
      <c r="D398" s="126"/>
      <c r="E398" s="207"/>
      <c r="F398" s="207"/>
      <c r="G398" s="208"/>
      <c r="H398" s="126"/>
      <c r="I398" s="126"/>
      <c r="J398" s="126"/>
      <c r="K398" s="126"/>
      <c r="L398" s="209"/>
      <c r="M398" s="209"/>
      <c r="N398" s="209"/>
      <c r="O398" s="126"/>
      <c r="P398" s="201"/>
      <c r="Q398" s="126"/>
      <c r="R398" s="167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</row>
    <row r="399">
      <c r="A399" s="126"/>
      <c r="B399" s="126"/>
      <c r="C399" s="126"/>
      <c r="D399" s="126"/>
      <c r="E399" s="207"/>
      <c r="F399" s="207"/>
      <c r="G399" s="208"/>
      <c r="H399" s="126"/>
      <c r="I399" s="126"/>
      <c r="J399" s="126"/>
      <c r="K399" s="126"/>
      <c r="L399" s="209"/>
      <c r="M399" s="209"/>
      <c r="N399" s="209"/>
      <c r="O399" s="126"/>
      <c r="P399" s="201"/>
      <c r="Q399" s="126"/>
      <c r="R399" s="167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</row>
    <row r="400">
      <c r="A400" s="126"/>
      <c r="B400" s="126"/>
      <c r="C400" s="126"/>
      <c r="D400" s="126"/>
      <c r="E400" s="207"/>
      <c r="F400" s="207"/>
      <c r="G400" s="126"/>
      <c r="H400" s="126"/>
      <c r="I400" s="126"/>
      <c r="J400" s="126"/>
      <c r="K400" s="126"/>
      <c r="L400" s="209"/>
      <c r="M400" s="209"/>
      <c r="N400" s="209"/>
      <c r="O400" s="126"/>
      <c r="P400" s="201"/>
      <c r="Q400" s="126"/>
      <c r="R400" s="167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</row>
    <row r="401">
      <c r="A401" s="126"/>
      <c r="B401" s="126"/>
      <c r="C401" s="126"/>
      <c r="D401" s="126"/>
      <c r="E401" s="207"/>
      <c r="F401" s="207"/>
      <c r="G401" s="126"/>
      <c r="H401" s="126"/>
      <c r="I401" s="126"/>
      <c r="J401" s="126"/>
      <c r="K401" s="126"/>
      <c r="L401" s="209"/>
      <c r="M401" s="209"/>
      <c r="N401" s="209"/>
      <c r="O401" s="126"/>
      <c r="P401" s="201"/>
      <c r="Q401" s="126"/>
      <c r="R401" s="167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</row>
    <row r="402">
      <c r="A402" s="126"/>
      <c r="B402" s="126"/>
      <c r="C402" s="126"/>
      <c r="D402" s="126"/>
      <c r="E402" s="207"/>
      <c r="F402" s="207"/>
      <c r="G402" s="126"/>
      <c r="H402" s="126"/>
      <c r="I402" s="126"/>
      <c r="J402" s="126"/>
      <c r="K402" s="126"/>
      <c r="L402" s="209"/>
      <c r="M402" s="209"/>
      <c r="N402" s="209"/>
      <c r="O402" s="126"/>
      <c r="P402" s="201"/>
      <c r="Q402" s="126"/>
      <c r="R402" s="167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</row>
    <row r="403">
      <c r="A403" s="126"/>
      <c r="B403" s="126"/>
      <c r="C403" s="126"/>
      <c r="D403" s="126"/>
      <c r="E403" s="207"/>
      <c r="F403" s="207"/>
      <c r="G403" s="126"/>
      <c r="H403" s="126"/>
      <c r="I403" s="126"/>
      <c r="J403" s="126"/>
      <c r="K403" s="126"/>
      <c r="L403" s="209"/>
      <c r="M403" s="209"/>
      <c r="N403" s="209"/>
      <c r="O403" s="126"/>
      <c r="P403" s="201"/>
      <c r="Q403" s="126"/>
      <c r="R403" s="167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</row>
    <row r="404">
      <c r="A404" s="126"/>
      <c r="B404" s="126"/>
      <c r="C404" s="126"/>
      <c r="D404" s="126"/>
      <c r="E404" s="207"/>
      <c r="F404" s="207"/>
      <c r="G404" s="126"/>
      <c r="H404" s="126"/>
      <c r="I404" s="126"/>
      <c r="J404" s="126"/>
      <c r="K404" s="126"/>
      <c r="L404" s="209"/>
      <c r="M404" s="209"/>
      <c r="N404" s="209"/>
      <c r="O404" s="126"/>
      <c r="P404" s="201"/>
      <c r="Q404" s="126"/>
      <c r="R404" s="167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</row>
    <row r="405">
      <c r="A405" s="126"/>
      <c r="B405" s="126"/>
      <c r="C405" s="126"/>
      <c r="D405" s="126"/>
      <c r="E405" s="207"/>
      <c r="F405" s="207"/>
      <c r="G405" s="126"/>
      <c r="H405" s="126"/>
      <c r="I405" s="126"/>
      <c r="J405" s="126"/>
      <c r="K405" s="126"/>
      <c r="L405" s="209"/>
      <c r="M405" s="209"/>
      <c r="N405" s="209"/>
      <c r="O405" s="126"/>
      <c r="P405" s="201"/>
      <c r="Q405" s="126"/>
      <c r="R405" s="167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</row>
    <row r="406">
      <c r="A406" s="126"/>
      <c r="B406" s="126"/>
      <c r="C406" s="126"/>
      <c r="D406" s="126"/>
      <c r="E406" s="207"/>
      <c r="F406" s="207"/>
      <c r="G406" s="126"/>
      <c r="H406" s="126"/>
      <c r="I406" s="126"/>
      <c r="J406" s="126"/>
      <c r="K406" s="126"/>
      <c r="L406" s="209"/>
      <c r="M406" s="209"/>
      <c r="N406" s="209"/>
      <c r="O406" s="126"/>
      <c r="P406" s="201"/>
      <c r="Q406" s="126"/>
      <c r="R406" s="167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</row>
    <row r="407">
      <c r="A407" s="126"/>
      <c r="B407" s="126"/>
      <c r="C407" s="126"/>
      <c r="D407" s="126"/>
      <c r="E407" s="207"/>
      <c r="F407" s="207"/>
      <c r="G407" s="126"/>
      <c r="H407" s="126"/>
      <c r="I407" s="126"/>
      <c r="J407" s="126"/>
      <c r="K407" s="126"/>
      <c r="L407" s="209"/>
      <c r="M407" s="209"/>
      <c r="N407" s="209"/>
      <c r="O407" s="126"/>
      <c r="P407" s="201"/>
      <c r="Q407" s="126"/>
      <c r="R407" s="167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</row>
    <row r="408">
      <c r="A408" s="126"/>
      <c r="B408" s="126"/>
      <c r="C408" s="126"/>
      <c r="D408" s="126"/>
      <c r="E408" s="207"/>
      <c r="F408" s="207"/>
      <c r="G408" s="126"/>
      <c r="H408" s="126"/>
      <c r="I408" s="126"/>
      <c r="J408" s="126"/>
      <c r="K408" s="126"/>
      <c r="L408" s="209"/>
      <c r="M408" s="209"/>
      <c r="N408" s="209"/>
      <c r="O408" s="126"/>
      <c r="P408" s="201"/>
      <c r="Q408" s="126"/>
      <c r="R408" s="167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</row>
    <row r="409">
      <c r="A409" s="126"/>
      <c r="B409" s="126"/>
      <c r="C409" s="126"/>
      <c r="D409" s="126"/>
      <c r="E409" s="207"/>
      <c r="F409" s="207"/>
      <c r="G409" s="126"/>
      <c r="H409" s="126"/>
      <c r="I409" s="126"/>
      <c r="J409" s="126"/>
      <c r="K409" s="126"/>
      <c r="L409" s="209"/>
      <c r="M409" s="209"/>
      <c r="N409" s="209"/>
      <c r="O409" s="126"/>
      <c r="P409" s="201"/>
      <c r="Q409" s="126"/>
      <c r="R409" s="167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</row>
    <row r="410">
      <c r="A410" s="126"/>
      <c r="B410" s="126"/>
      <c r="C410" s="126"/>
      <c r="D410" s="126"/>
      <c r="E410" s="207"/>
      <c r="F410" s="207"/>
      <c r="G410" s="126"/>
      <c r="H410" s="126"/>
      <c r="I410" s="126"/>
      <c r="J410" s="126"/>
      <c r="K410" s="126"/>
      <c r="L410" s="209"/>
      <c r="M410" s="209"/>
      <c r="N410" s="209"/>
      <c r="O410" s="126"/>
      <c r="P410" s="201"/>
      <c r="Q410" s="126"/>
      <c r="R410" s="167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</row>
    <row r="411">
      <c r="A411" s="126"/>
      <c r="B411" s="126"/>
      <c r="C411" s="126"/>
      <c r="D411" s="126"/>
      <c r="E411" s="207"/>
      <c r="F411" s="207"/>
      <c r="G411" s="126"/>
      <c r="H411" s="126"/>
      <c r="I411" s="126"/>
      <c r="J411" s="126"/>
      <c r="K411" s="126"/>
      <c r="L411" s="209"/>
      <c r="M411" s="209"/>
      <c r="N411" s="209"/>
      <c r="O411" s="126"/>
      <c r="P411" s="201"/>
      <c r="Q411" s="126"/>
      <c r="R411" s="167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</row>
    <row r="412">
      <c r="A412" s="126"/>
      <c r="B412" s="126"/>
      <c r="C412" s="126"/>
      <c r="D412" s="126"/>
      <c r="E412" s="207"/>
      <c r="F412" s="207"/>
      <c r="G412" s="126"/>
      <c r="H412" s="126"/>
      <c r="I412" s="126"/>
      <c r="J412" s="126"/>
      <c r="K412" s="126"/>
      <c r="L412" s="209"/>
      <c r="M412" s="209"/>
      <c r="N412" s="209"/>
      <c r="O412" s="126"/>
      <c r="P412" s="201"/>
      <c r="Q412" s="126"/>
      <c r="R412" s="167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</row>
    <row r="413">
      <c r="A413" s="126"/>
      <c r="B413" s="126"/>
      <c r="C413" s="126"/>
      <c r="D413" s="126"/>
      <c r="E413" s="207"/>
      <c r="F413" s="207"/>
      <c r="G413" s="126"/>
      <c r="H413" s="126"/>
      <c r="I413" s="126"/>
      <c r="J413" s="126"/>
      <c r="K413" s="126"/>
      <c r="L413" s="209"/>
      <c r="M413" s="209"/>
      <c r="N413" s="209"/>
      <c r="O413" s="126"/>
      <c r="P413" s="201"/>
      <c r="Q413" s="126"/>
      <c r="R413" s="167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</row>
    <row r="414">
      <c r="A414" s="126"/>
      <c r="B414" s="126"/>
      <c r="C414" s="126"/>
      <c r="D414" s="126"/>
      <c r="E414" s="207"/>
      <c r="F414" s="207"/>
      <c r="G414" s="126"/>
      <c r="H414" s="126"/>
      <c r="I414" s="126"/>
      <c r="J414" s="126"/>
      <c r="K414" s="126"/>
      <c r="L414" s="209"/>
      <c r="M414" s="209"/>
      <c r="N414" s="209"/>
      <c r="O414" s="126"/>
      <c r="P414" s="201"/>
      <c r="Q414" s="126"/>
      <c r="R414" s="167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</row>
    <row r="415">
      <c r="A415" s="126"/>
      <c r="B415" s="126"/>
      <c r="C415" s="126"/>
      <c r="D415" s="126"/>
      <c r="E415" s="207"/>
      <c r="F415" s="207"/>
      <c r="G415" s="126"/>
      <c r="H415" s="126"/>
      <c r="I415" s="126"/>
      <c r="J415" s="126"/>
      <c r="K415" s="126"/>
      <c r="L415" s="209"/>
      <c r="M415" s="209"/>
      <c r="N415" s="209"/>
      <c r="O415" s="126"/>
      <c r="P415" s="201"/>
      <c r="Q415" s="126"/>
      <c r="R415" s="167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</row>
    <row r="416">
      <c r="A416" s="126"/>
      <c r="B416" s="126"/>
      <c r="C416" s="126"/>
      <c r="D416" s="126"/>
      <c r="E416" s="207"/>
      <c r="F416" s="207"/>
      <c r="G416" s="126"/>
      <c r="H416" s="126"/>
      <c r="I416" s="126"/>
      <c r="J416" s="126"/>
      <c r="K416" s="126"/>
      <c r="L416" s="209"/>
      <c r="M416" s="209"/>
      <c r="N416" s="209"/>
      <c r="O416" s="126"/>
      <c r="P416" s="201"/>
      <c r="Q416" s="126"/>
      <c r="R416" s="167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</row>
    <row r="417">
      <c r="A417" s="126"/>
      <c r="B417" s="126"/>
      <c r="C417" s="126"/>
      <c r="D417" s="126"/>
      <c r="E417" s="207"/>
      <c r="F417" s="207"/>
      <c r="G417" s="126"/>
      <c r="H417" s="126"/>
      <c r="I417" s="126"/>
      <c r="J417" s="126"/>
      <c r="K417" s="126"/>
      <c r="L417" s="209"/>
      <c r="M417" s="209"/>
      <c r="N417" s="209"/>
      <c r="O417" s="126"/>
      <c r="P417" s="201"/>
      <c r="Q417" s="126"/>
      <c r="R417" s="167"/>
      <c r="S417" s="126"/>
      <c r="T417" s="126"/>
      <c r="U417" s="126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</row>
    <row r="418">
      <c r="A418" s="126"/>
      <c r="B418" s="126"/>
      <c r="C418" s="126"/>
      <c r="D418" s="126"/>
      <c r="E418" s="207"/>
      <c r="F418" s="207"/>
      <c r="G418" s="126"/>
      <c r="H418" s="126"/>
      <c r="I418" s="126"/>
      <c r="J418" s="126"/>
      <c r="K418" s="126"/>
      <c r="L418" s="209"/>
      <c r="M418" s="209"/>
      <c r="N418" s="209"/>
      <c r="O418" s="126"/>
      <c r="P418" s="201"/>
      <c r="Q418" s="126"/>
      <c r="R418" s="167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</row>
    <row r="419">
      <c r="A419" s="126"/>
      <c r="B419" s="126"/>
      <c r="C419" s="126"/>
      <c r="D419" s="126"/>
      <c r="E419" s="207"/>
      <c r="F419" s="207"/>
      <c r="G419" s="126"/>
      <c r="H419" s="126"/>
      <c r="I419" s="126"/>
      <c r="J419" s="126"/>
      <c r="K419" s="126"/>
      <c r="L419" s="209"/>
      <c r="M419" s="209"/>
      <c r="N419" s="209"/>
      <c r="O419" s="126"/>
      <c r="P419" s="201"/>
      <c r="Q419" s="126"/>
      <c r="R419" s="167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</row>
    <row r="420">
      <c r="A420" s="126"/>
      <c r="B420" s="126"/>
      <c r="C420" s="126"/>
      <c r="D420" s="126"/>
      <c r="E420" s="207"/>
      <c r="F420" s="207"/>
      <c r="G420" s="126"/>
      <c r="H420" s="126"/>
      <c r="I420" s="126"/>
      <c r="J420" s="126"/>
      <c r="K420" s="126"/>
      <c r="L420" s="209"/>
      <c r="M420" s="209"/>
      <c r="N420" s="209"/>
      <c r="O420" s="126"/>
      <c r="P420" s="201"/>
      <c r="Q420" s="126"/>
      <c r="R420" s="167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</row>
    <row r="421">
      <c r="A421" s="126"/>
      <c r="B421" s="126"/>
      <c r="C421" s="126"/>
      <c r="D421" s="126"/>
      <c r="E421" s="207"/>
      <c r="F421" s="207"/>
      <c r="G421" s="126"/>
      <c r="H421" s="126"/>
      <c r="I421" s="126"/>
      <c r="J421" s="126"/>
      <c r="K421" s="126"/>
      <c r="L421" s="209"/>
      <c r="M421" s="209"/>
      <c r="N421" s="209"/>
      <c r="O421" s="126"/>
      <c r="P421" s="201"/>
      <c r="Q421" s="126"/>
      <c r="R421" s="167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</row>
    <row r="422">
      <c r="A422" s="126"/>
      <c r="B422" s="126"/>
      <c r="C422" s="126"/>
      <c r="D422" s="126"/>
      <c r="E422" s="207"/>
      <c r="F422" s="207"/>
      <c r="G422" s="126"/>
      <c r="H422" s="126"/>
      <c r="I422" s="126"/>
      <c r="J422" s="126"/>
      <c r="K422" s="126"/>
      <c r="L422" s="209"/>
      <c r="M422" s="209"/>
      <c r="N422" s="209"/>
      <c r="O422" s="126"/>
      <c r="P422" s="201"/>
      <c r="Q422" s="126"/>
      <c r="R422" s="167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</row>
    <row r="423">
      <c r="A423" s="126"/>
      <c r="B423" s="126"/>
      <c r="C423" s="126"/>
      <c r="D423" s="126"/>
      <c r="E423" s="207"/>
      <c r="F423" s="207"/>
      <c r="G423" s="126"/>
      <c r="H423" s="126"/>
      <c r="I423" s="126"/>
      <c r="J423" s="126"/>
      <c r="K423" s="126"/>
      <c r="L423" s="209"/>
      <c r="M423" s="209"/>
      <c r="N423" s="209"/>
      <c r="O423" s="126"/>
      <c r="P423" s="201"/>
      <c r="Q423" s="126"/>
      <c r="R423" s="167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</row>
    <row r="424">
      <c r="A424" s="126"/>
      <c r="B424" s="126"/>
      <c r="C424" s="126"/>
      <c r="D424" s="126"/>
      <c r="E424" s="207"/>
      <c r="F424" s="207"/>
      <c r="G424" s="126"/>
      <c r="H424" s="126"/>
      <c r="I424" s="126"/>
      <c r="J424" s="126"/>
      <c r="K424" s="126"/>
      <c r="L424" s="209"/>
      <c r="M424" s="209"/>
      <c r="N424" s="209"/>
      <c r="O424" s="126"/>
      <c r="P424" s="201"/>
      <c r="Q424" s="126"/>
      <c r="R424" s="167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</row>
    <row r="425">
      <c r="A425" s="126"/>
      <c r="B425" s="126"/>
      <c r="C425" s="126"/>
      <c r="D425" s="126"/>
      <c r="E425" s="207"/>
      <c r="F425" s="207"/>
      <c r="G425" s="126"/>
      <c r="H425" s="126"/>
      <c r="I425" s="126"/>
      <c r="J425" s="126"/>
      <c r="K425" s="126"/>
      <c r="L425" s="209"/>
      <c r="M425" s="209"/>
      <c r="N425" s="209"/>
      <c r="O425" s="126"/>
      <c r="P425" s="201"/>
      <c r="Q425" s="126"/>
      <c r="R425" s="167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</row>
    <row r="426">
      <c r="A426" s="126"/>
      <c r="B426" s="126"/>
      <c r="C426" s="126"/>
      <c r="D426" s="126"/>
      <c r="E426" s="207"/>
      <c r="F426" s="207"/>
      <c r="G426" s="126"/>
      <c r="H426" s="126"/>
      <c r="I426" s="126"/>
      <c r="J426" s="126"/>
      <c r="K426" s="126"/>
      <c r="L426" s="209"/>
      <c r="M426" s="209"/>
      <c r="N426" s="209"/>
      <c r="O426" s="126"/>
      <c r="P426" s="201"/>
      <c r="Q426" s="126"/>
      <c r="R426" s="167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</row>
    <row r="427">
      <c r="A427" s="126"/>
      <c r="B427" s="126"/>
      <c r="C427" s="126"/>
      <c r="D427" s="126"/>
      <c r="E427" s="207"/>
      <c r="F427" s="207"/>
      <c r="G427" s="126"/>
      <c r="H427" s="126"/>
      <c r="I427" s="126"/>
      <c r="J427" s="126"/>
      <c r="K427" s="126"/>
      <c r="L427" s="209"/>
      <c r="M427" s="209"/>
      <c r="N427" s="209"/>
      <c r="O427" s="126"/>
      <c r="P427" s="201"/>
      <c r="Q427" s="126"/>
      <c r="R427" s="167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</row>
    <row r="428">
      <c r="A428" s="126"/>
      <c r="B428" s="126"/>
      <c r="C428" s="126"/>
      <c r="D428" s="126"/>
      <c r="E428" s="207"/>
      <c r="F428" s="207"/>
      <c r="G428" s="126"/>
      <c r="H428" s="126"/>
      <c r="I428" s="126"/>
      <c r="J428" s="126"/>
      <c r="K428" s="126"/>
      <c r="L428" s="209"/>
      <c r="M428" s="209"/>
      <c r="N428" s="209"/>
      <c r="O428" s="126"/>
      <c r="P428" s="201"/>
      <c r="Q428" s="126"/>
      <c r="R428" s="167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</row>
    <row r="429">
      <c r="A429" s="126"/>
      <c r="B429" s="126"/>
      <c r="C429" s="126"/>
      <c r="D429" s="126"/>
      <c r="E429" s="207"/>
      <c r="F429" s="207"/>
      <c r="G429" s="126"/>
      <c r="H429" s="126"/>
      <c r="I429" s="126"/>
      <c r="J429" s="126"/>
      <c r="K429" s="126"/>
      <c r="L429" s="209"/>
      <c r="M429" s="209"/>
      <c r="N429" s="209"/>
      <c r="O429" s="126"/>
      <c r="P429" s="201"/>
      <c r="Q429" s="126"/>
      <c r="R429" s="167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</row>
    <row r="430">
      <c r="A430" s="126"/>
      <c r="B430" s="126"/>
      <c r="C430" s="126"/>
      <c r="D430" s="126"/>
      <c r="E430" s="207"/>
      <c r="F430" s="207"/>
      <c r="G430" s="126"/>
      <c r="H430" s="126"/>
      <c r="I430" s="126"/>
      <c r="J430" s="126"/>
      <c r="K430" s="126"/>
      <c r="L430" s="209"/>
      <c r="M430" s="209"/>
      <c r="N430" s="209"/>
      <c r="O430" s="126"/>
      <c r="P430" s="201"/>
      <c r="Q430" s="126"/>
      <c r="R430" s="167"/>
      <c r="S430" s="126"/>
      <c r="T430" s="126"/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</row>
    <row r="431">
      <c r="A431" s="126"/>
      <c r="B431" s="126"/>
      <c r="C431" s="126"/>
      <c r="D431" s="126"/>
      <c r="E431" s="207"/>
      <c r="F431" s="207"/>
      <c r="G431" s="126"/>
      <c r="H431" s="126"/>
      <c r="I431" s="126"/>
      <c r="J431" s="126"/>
      <c r="K431" s="126"/>
      <c r="L431" s="209"/>
      <c r="M431" s="209"/>
      <c r="N431" s="209"/>
      <c r="O431" s="126"/>
      <c r="P431" s="201"/>
      <c r="Q431" s="126"/>
      <c r="R431" s="167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</row>
    <row r="432">
      <c r="A432" s="126"/>
      <c r="B432" s="126"/>
      <c r="C432" s="126"/>
      <c r="D432" s="126"/>
      <c r="E432" s="207"/>
      <c r="F432" s="207"/>
      <c r="G432" s="126"/>
      <c r="H432" s="126"/>
      <c r="I432" s="126"/>
      <c r="J432" s="126"/>
      <c r="K432" s="126"/>
      <c r="L432" s="209"/>
      <c r="M432" s="209"/>
      <c r="N432" s="209"/>
      <c r="O432" s="126"/>
      <c r="P432" s="201"/>
      <c r="Q432" s="126"/>
      <c r="R432" s="167"/>
      <c r="S432" s="126"/>
      <c r="T432" s="126"/>
      <c r="U432" s="126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</row>
    <row r="433">
      <c r="A433" s="126"/>
      <c r="B433" s="126"/>
      <c r="C433" s="126"/>
      <c r="D433" s="126"/>
      <c r="E433" s="207"/>
      <c r="F433" s="207"/>
      <c r="G433" s="126"/>
      <c r="H433" s="126"/>
      <c r="I433" s="126"/>
      <c r="J433" s="126"/>
      <c r="K433" s="126"/>
      <c r="L433" s="209"/>
      <c r="M433" s="209"/>
      <c r="N433" s="209"/>
      <c r="O433" s="126"/>
      <c r="P433" s="201"/>
      <c r="Q433" s="126"/>
      <c r="R433" s="167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</row>
    <row r="434">
      <c r="A434" s="126"/>
      <c r="B434" s="126"/>
      <c r="C434" s="126"/>
      <c r="D434" s="126"/>
      <c r="E434" s="207"/>
      <c r="F434" s="207"/>
      <c r="G434" s="126"/>
      <c r="H434" s="126"/>
      <c r="I434" s="126"/>
      <c r="J434" s="126"/>
      <c r="K434" s="126"/>
      <c r="L434" s="209"/>
      <c r="M434" s="209"/>
      <c r="N434" s="209"/>
      <c r="O434" s="126"/>
      <c r="P434" s="201"/>
      <c r="Q434" s="126"/>
      <c r="R434" s="167"/>
      <c r="S434" s="126"/>
      <c r="T434" s="126"/>
      <c r="U434" s="126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</row>
    <row r="435">
      <c r="A435" s="126"/>
      <c r="B435" s="126"/>
      <c r="C435" s="126"/>
      <c r="D435" s="126"/>
      <c r="E435" s="207"/>
      <c r="F435" s="207"/>
      <c r="G435" s="126"/>
      <c r="H435" s="126"/>
      <c r="I435" s="126"/>
      <c r="J435" s="126"/>
      <c r="K435" s="126"/>
      <c r="L435" s="209"/>
      <c r="M435" s="209"/>
      <c r="N435" s="209"/>
      <c r="O435" s="126"/>
      <c r="P435" s="201"/>
      <c r="Q435" s="126"/>
      <c r="R435" s="167"/>
      <c r="S435" s="126"/>
      <c r="T435" s="126"/>
      <c r="U435" s="126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</row>
    <row r="436">
      <c r="A436" s="126"/>
      <c r="B436" s="126"/>
      <c r="C436" s="126"/>
      <c r="D436" s="126"/>
      <c r="E436" s="207"/>
      <c r="F436" s="207"/>
      <c r="G436" s="126"/>
      <c r="H436" s="126"/>
      <c r="I436" s="126"/>
      <c r="J436" s="126"/>
      <c r="K436" s="126"/>
      <c r="L436" s="209"/>
      <c r="M436" s="209"/>
      <c r="N436" s="209"/>
      <c r="O436" s="126"/>
      <c r="P436" s="201"/>
      <c r="Q436" s="126"/>
      <c r="R436" s="167"/>
      <c r="S436" s="126"/>
      <c r="T436" s="126"/>
      <c r="U436" s="126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</row>
    <row r="437">
      <c r="A437" s="126"/>
      <c r="B437" s="126"/>
      <c r="C437" s="126"/>
      <c r="D437" s="126"/>
      <c r="E437" s="207"/>
      <c r="F437" s="207"/>
      <c r="G437" s="126"/>
      <c r="H437" s="126"/>
      <c r="I437" s="126"/>
      <c r="J437" s="126"/>
      <c r="K437" s="126"/>
      <c r="L437" s="209"/>
      <c r="M437" s="209"/>
      <c r="N437" s="209"/>
      <c r="O437" s="126"/>
      <c r="P437" s="201"/>
      <c r="Q437" s="126"/>
      <c r="R437" s="167"/>
      <c r="S437" s="126"/>
      <c r="T437" s="126"/>
      <c r="U437" s="126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</row>
    <row r="438">
      <c r="A438" s="126"/>
      <c r="B438" s="126"/>
      <c r="C438" s="126"/>
      <c r="D438" s="126"/>
      <c r="E438" s="207"/>
      <c r="F438" s="207"/>
      <c r="G438" s="126"/>
      <c r="H438" s="126"/>
      <c r="I438" s="126"/>
      <c r="J438" s="126"/>
      <c r="K438" s="126"/>
      <c r="L438" s="209"/>
      <c r="M438" s="209"/>
      <c r="N438" s="209"/>
      <c r="O438" s="126"/>
      <c r="P438" s="201"/>
      <c r="Q438" s="126"/>
      <c r="R438" s="167"/>
      <c r="S438" s="126"/>
      <c r="T438" s="126"/>
      <c r="U438" s="126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</row>
    <row r="439">
      <c r="A439" s="126"/>
      <c r="B439" s="126"/>
      <c r="C439" s="126"/>
      <c r="D439" s="126"/>
      <c r="E439" s="207"/>
      <c r="F439" s="207"/>
      <c r="G439" s="126"/>
      <c r="H439" s="126"/>
      <c r="I439" s="126"/>
      <c r="J439" s="126"/>
      <c r="K439" s="126"/>
      <c r="L439" s="209"/>
      <c r="M439" s="209"/>
      <c r="N439" s="209"/>
      <c r="O439" s="126"/>
      <c r="P439" s="201"/>
      <c r="Q439" s="126"/>
      <c r="R439" s="167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</row>
    <row r="440">
      <c r="A440" s="126"/>
      <c r="B440" s="126"/>
      <c r="C440" s="126"/>
      <c r="D440" s="126"/>
      <c r="E440" s="207"/>
      <c r="F440" s="207"/>
      <c r="G440" s="126"/>
      <c r="H440" s="126"/>
      <c r="I440" s="126"/>
      <c r="J440" s="126"/>
      <c r="K440" s="126"/>
      <c r="L440" s="209"/>
      <c r="M440" s="209"/>
      <c r="N440" s="209"/>
      <c r="O440" s="126"/>
      <c r="P440" s="201"/>
      <c r="Q440" s="126"/>
      <c r="R440" s="167"/>
      <c r="S440" s="126"/>
      <c r="T440" s="126"/>
      <c r="U440" s="126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</row>
    <row r="441">
      <c r="A441" s="126"/>
      <c r="B441" s="126"/>
      <c r="C441" s="126"/>
      <c r="D441" s="126"/>
      <c r="E441" s="207"/>
      <c r="F441" s="207"/>
      <c r="G441" s="126"/>
      <c r="H441" s="126"/>
      <c r="I441" s="126"/>
      <c r="J441" s="126"/>
      <c r="K441" s="126"/>
      <c r="L441" s="209"/>
      <c r="M441" s="209"/>
      <c r="N441" s="209"/>
      <c r="O441" s="126"/>
      <c r="P441" s="201"/>
      <c r="Q441" s="126"/>
      <c r="R441" s="167"/>
      <c r="S441" s="126"/>
      <c r="T441" s="126"/>
      <c r="U441" s="126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</row>
    <row r="442">
      <c r="A442" s="126"/>
      <c r="B442" s="126"/>
      <c r="C442" s="126"/>
      <c r="D442" s="126"/>
      <c r="E442" s="207"/>
      <c r="F442" s="207"/>
      <c r="G442" s="126"/>
      <c r="H442" s="126"/>
      <c r="I442" s="126"/>
      <c r="J442" s="126"/>
      <c r="K442" s="126"/>
      <c r="L442" s="209"/>
      <c r="M442" s="209"/>
      <c r="N442" s="209"/>
      <c r="O442" s="126"/>
      <c r="P442" s="201"/>
      <c r="Q442" s="126"/>
      <c r="R442" s="167"/>
      <c r="S442" s="126"/>
      <c r="T442" s="126"/>
      <c r="U442" s="126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</row>
    <row r="443">
      <c r="A443" s="126"/>
      <c r="B443" s="126"/>
      <c r="C443" s="126"/>
      <c r="D443" s="126"/>
      <c r="E443" s="207"/>
      <c r="F443" s="207"/>
      <c r="G443" s="126"/>
      <c r="H443" s="126"/>
      <c r="I443" s="126"/>
      <c r="J443" s="126"/>
      <c r="K443" s="126"/>
      <c r="L443" s="209"/>
      <c r="M443" s="209"/>
      <c r="N443" s="209"/>
      <c r="O443" s="126"/>
      <c r="P443" s="201"/>
      <c r="Q443" s="126"/>
      <c r="R443" s="167"/>
      <c r="S443" s="126"/>
      <c r="T443" s="126"/>
      <c r="U443" s="126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</row>
    <row r="444">
      <c r="A444" s="126"/>
      <c r="B444" s="126"/>
      <c r="C444" s="126"/>
      <c r="D444" s="126"/>
      <c r="E444" s="207"/>
      <c r="F444" s="207"/>
      <c r="G444" s="126"/>
      <c r="H444" s="126"/>
      <c r="I444" s="126"/>
      <c r="J444" s="126"/>
      <c r="K444" s="126"/>
      <c r="L444" s="209"/>
      <c r="M444" s="209"/>
      <c r="N444" s="209"/>
      <c r="O444" s="126"/>
      <c r="P444" s="201"/>
      <c r="Q444" s="126"/>
      <c r="R444" s="167"/>
      <c r="S444" s="126"/>
      <c r="T444" s="126"/>
      <c r="U444" s="126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</row>
    <row r="445">
      <c r="A445" s="126"/>
      <c r="B445" s="126"/>
      <c r="C445" s="126"/>
      <c r="D445" s="126"/>
      <c r="E445" s="207"/>
      <c r="F445" s="207"/>
      <c r="G445" s="126"/>
      <c r="H445" s="126"/>
      <c r="I445" s="126"/>
      <c r="J445" s="126"/>
      <c r="K445" s="126"/>
      <c r="L445" s="209"/>
      <c r="M445" s="209"/>
      <c r="N445" s="209"/>
      <c r="O445" s="126"/>
      <c r="P445" s="201"/>
      <c r="Q445" s="126"/>
      <c r="R445" s="167"/>
      <c r="S445" s="126"/>
      <c r="T445" s="126"/>
      <c r="U445" s="126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</row>
    <row r="446">
      <c r="A446" s="126"/>
      <c r="B446" s="126"/>
      <c r="C446" s="126"/>
      <c r="D446" s="126"/>
      <c r="E446" s="207"/>
      <c r="F446" s="207"/>
      <c r="G446" s="126"/>
      <c r="H446" s="126"/>
      <c r="I446" s="126"/>
      <c r="J446" s="126"/>
      <c r="K446" s="126"/>
      <c r="L446" s="209"/>
      <c r="M446" s="209"/>
      <c r="N446" s="209"/>
      <c r="O446" s="126"/>
      <c r="P446" s="201"/>
      <c r="Q446" s="126"/>
      <c r="R446" s="167"/>
      <c r="S446" s="126"/>
      <c r="T446" s="126"/>
      <c r="U446" s="126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</row>
    <row r="447">
      <c r="A447" s="126"/>
      <c r="B447" s="126"/>
      <c r="C447" s="126"/>
      <c r="D447" s="126"/>
      <c r="E447" s="207"/>
      <c r="F447" s="207"/>
      <c r="G447" s="126"/>
      <c r="H447" s="126"/>
      <c r="I447" s="126"/>
      <c r="J447" s="126"/>
      <c r="K447" s="126"/>
      <c r="L447" s="209"/>
      <c r="M447" s="209"/>
      <c r="N447" s="209"/>
      <c r="O447" s="126"/>
      <c r="P447" s="201"/>
      <c r="Q447" s="126"/>
      <c r="R447" s="167"/>
      <c r="S447" s="126"/>
      <c r="T447" s="126"/>
      <c r="U447" s="126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</row>
    <row r="448">
      <c r="A448" s="126"/>
      <c r="B448" s="126"/>
      <c r="C448" s="126"/>
      <c r="D448" s="126"/>
      <c r="E448" s="207"/>
      <c r="F448" s="207"/>
      <c r="G448" s="126"/>
      <c r="H448" s="126"/>
      <c r="I448" s="126"/>
      <c r="J448" s="126"/>
      <c r="K448" s="126"/>
      <c r="L448" s="209"/>
      <c r="M448" s="209"/>
      <c r="N448" s="209"/>
      <c r="O448" s="126"/>
      <c r="P448" s="201"/>
      <c r="Q448" s="126"/>
      <c r="R448" s="167"/>
      <c r="S448" s="126"/>
      <c r="T448" s="126"/>
      <c r="U448" s="126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</row>
    <row r="449">
      <c r="A449" s="126"/>
      <c r="B449" s="126"/>
      <c r="C449" s="126"/>
      <c r="D449" s="126"/>
      <c r="E449" s="207"/>
      <c r="F449" s="207"/>
      <c r="G449" s="126"/>
      <c r="H449" s="126"/>
      <c r="I449" s="126"/>
      <c r="J449" s="126"/>
      <c r="K449" s="126"/>
      <c r="L449" s="209"/>
      <c r="M449" s="209"/>
      <c r="N449" s="209"/>
      <c r="O449" s="126"/>
      <c r="P449" s="201"/>
      <c r="Q449" s="126"/>
      <c r="R449" s="167"/>
      <c r="S449" s="126"/>
      <c r="T449" s="126"/>
      <c r="U449" s="126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</row>
    <row r="450">
      <c r="A450" s="126"/>
      <c r="B450" s="126"/>
      <c r="C450" s="126"/>
      <c r="D450" s="126"/>
      <c r="E450" s="207"/>
      <c r="F450" s="207"/>
      <c r="G450" s="126"/>
      <c r="H450" s="126"/>
      <c r="I450" s="126"/>
      <c r="J450" s="126"/>
      <c r="K450" s="126"/>
      <c r="L450" s="209"/>
      <c r="M450" s="209"/>
      <c r="N450" s="209"/>
      <c r="O450" s="126"/>
      <c r="P450" s="201"/>
      <c r="Q450" s="126"/>
      <c r="R450" s="167"/>
      <c r="S450" s="126"/>
      <c r="T450" s="126"/>
      <c r="U450" s="126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</row>
    <row r="451">
      <c r="A451" s="126"/>
      <c r="B451" s="126"/>
      <c r="C451" s="126"/>
      <c r="D451" s="126"/>
      <c r="E451" s="207"/>
      <c r="F451" s="207"/>
      <c r="G451" s="126"/>
      <c r="H451" s="126"/>
      <c r="I451" s="126"/>
      <c r="J451" s="126"/>
      <c r="K451" s="126"/>
      <c r="L451" s="209"/>
      <c r="M451" s="209"/>
      <c r="N451" s="209"/>
      <c r="O451" s="126"/>
      <c r="P451" s="201"/>
      <c r="Q451" s="126"/>
      <c r="R451" s="167"/>
      <c r="S451" s="126"/>
      <c r="T451" s="126"/>
      <c r="U451" s="126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</row>
    <row r="452">
      <c r="A452" s="126"/>
      <c r="B452" s="126"/>
      <c r="C452" s="126"/>
      <c r="D452" s="126"/>
      <c r="E452" s="207"/>
      <c r="F452" s="207"/>
      <c r="G452" s="126"/>
      <c r="H452" s="126"/>
      <c r="I452" s="126"/>
      <c r="J452" s="126"/>
      <c r="K452" s="126"/>
      <c r="L452" s="209"/>
      <c r="M452" s="209"/>
      <c r="N452" s="209"/>
      <c r="O452" s="126"/>
      <c r="P452" s="201"/>
      <c r="Q452" s="126"/>
      <c r="R452" s="167"/>
      <c r="S452" s="126"/>
      <c r="T452" s="126"/>
      <c r="U452" s="126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</row>
    <row r="453">
      <c r="A453" s="126"/>
      <c r="B453" s="126"/>
      <c r="C453" s="126"/>
      <c r="D453" s="126"/>
      <c r="E453" s="207"/>
      <c r="F453" s="207"/>
      <c r="G453" s="126"/>
      <c r="H453" s="126"/>
      <c r="I453" s="126"/>
      <c r="J453" s="126"/>
      <c r="K453" s="126"/>
      <c r="L453" s="209"/>
      <c r="M453" s="209"/>
      <c r="N453" s="209"/>
      <c r="O453" s="126"/>
      <c r="P453" s="201"/>
      <c r="Q453" s="126"/>
      <c r="R453" s="167"/>
      <c r="S453" s="126"/>
      <c r="T453" s="126"/>
      <c r="U453" s="126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</row>
    <row r="454">
      <c r="A454" s="126"/>
      <c r="B454" s="126"/>
      <c r="C454" s="126"/>
      <c r="D454" s="126"/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  <c r="O454" s="126"/>
      <c r="P454" s="201"/>
      <c r="Q454" s="126"/>
      <c r="R454" s="167"/>
      <c r="S454" s="126"/>
      <c r="T454" s="126"/>
      <c r="U454" s="126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</row>
    <row r="455">
      <c r="A455" s="126"/>
      <c r="B455" s="126"/>
      <c r="C455" s="126"/>
      <c r="D455" s="126"/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  <c r="O455" s="126"/>
      <c r="P455" s="201"/>
      <c r="Q455" s="126"/>
      <c r="R455" s="167"/>
      <c r="S455" s="126"/>
      <c r="T455" s="126"/>
      <c r="U455" s="126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</row>
    <row r="456">
      <c r="A456" s="126"/>
      <c r="B456" s="126"/>
      <c r="C456" s="126"/>
      <c r="D456" s="126"/>
      <c r="E456" s="126"/>
      <c r="F456" s="126"/>
      <c r="G456" s="126"/>
      <c r="H456" s="126"/>
      <c r="I456" s="126"/>
      <c r="J456" s="126"/>
      <c r="K456" s="126"/>
      <c r="L456" s="126"/>
      <c r="M456" s="126"/>
      <c r="N456" s="126"/>
      <c r="O456" s="126"/>
      <c r="P456" s="201"/>
      <c r="Q456" s="126"/>
      <c r="R456" s="167"/>
      <c r="S456" s="126"/>
      <c r="T456" s="126"/>
      <c r="U456" s="126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</row>
    <row r="457">
      <c r="A457" s="126"/>
      <c r="B457" s="126"/>
      <c r="C457" s="126"/>
      <c r="D457" s="126"/>
      <c r="E457" s="126"/>
      <c r="F457" s="126"/>
      <c r="G457" s="126"/>
      <c r="H457" s="126"/>
      <c r="I457" s="126"/>
      <c r="J457" s="126"/>
      <c r="K457" s="126"/>
      <c r="L457" s="126"/>
      <c r="M457" s="126"/>
      <c r="N457" s="126"/>
      <c r="O457" s="126"/>
      <c r="P457" s="201"/>
      <c r="Q457" s="126"/>
      <c r="R457" s="167"/>
      <c r="S457" s="126"/>
      <c r="T457" s="126"/>
      <c r="U457" s="126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</row>
    <row r="458">
      <c r="A458" s="126"/>
      <c r="B458" s="126"/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201"/>
      <c r="Q458" s="126"/>
      <c r="R458" s="167"/>
      <c r="S458" s="126"/>
      <c r="T458" s="126"/>
      <c r="U458" s="126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</row>
    <row r="459">
      <c r="A459" s="126"/>
      <c r="B459" s="126"/>
      <c r="C459" s="126"/>
      <c r="D459" s="126"/>
      <c r="E459" s="126"/>
      <c r="F459" s="126"/>
      <c r="G459" s="126"/>
      <c r="H459" s="126"/>
      <c r="I459" s="126"/>
      <c r="J459" s="126"/>
      <c r="K459" s="126"/>
      <c r="L459" s="126"/>
      <c r="M459" s="126"/>
      <c r="N459" s="126"/>
      <c r="O459" s="126"/>
      <c r="P459" s="201"/>
      <c r="Q459" s="126"/>
      <c r="R459" s="167"/>
      <c r="S459" s="126"/>
      <c r="T459" s="126"/>
      <c r="U459" s="126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</row>
    <row r="460">
      <c r="A460" s="126"/>
      <c r="B460" s="126"/>
      <c r="C460" s="126"/>
      <c r="D460" s="126"/>
      <c r="E460" s="126"/>
      <c r="F460" s="126"/>
      <c r="G460" s="126"/>
      <c r="H460" s="126"/>
      <c r="I460" s="126"/>
      <c r="J460" s="126"/>
      <c r="K460" s="126"/>
      <c r="L460" s="126"/>
      <c r="M460" s="126"/>
      <c r="N460" s="126"/>
      <c r="O460" s="126"/>
      <c r="P460" s="201"/>
      <c r="Q460" s="126"/>
      <c r="R460" s="167"/>
      <c r="S460" s="126"/>
      <c r="T460" s="126"/>
      <c r="U460" s="126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</row>
    <row r="461">
      <c r="A461" s="126"/>
      <c r="B461" s="126"/>
      <c r="C461" s="126"/>
      <c r="D461" s="126"/>
      <c r="E461" s="126"/>
      <c r="F461" s="126"/>
      <c r="G461" s="126"/>
      <c r="H461" s="126"/>
      <c r="I461" s="126"/>
      <c r="J461" s="126"/>
      <c r="K461" s="126"/>
      <c r="L461" s="126"/>
      <c r="M461" s="126"/>
      <c r="N461" s="126"/>
      <c r="O461" s="126"/>
      <c r="P461" s="201"/>
      <c r="Q461" s="126"/>
      <c r="R461" s="167"/>
      <c r="S461" s="126"/>
      <c r="T461" s="126"/>
      <c r="U461" s="126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</row>
    <row r="462">
      <c r="A462" s="126"/>
      <c r="B462" s="126"/>
      <c r="C462" s="126"/>
      <c r="D462" s="126"/>
      <c r="E462" s="126"/>
      <c r="F462" s="126"/>
      <c r="G462" s="126"/>
      <c r="H462" s="126"/>
      <c r="I462" s="126"/>
      <c r="J462" s="126"/>
      <c r="K462" s="126"/>
      <c r="L462" s="126"/>
      <c r="M462" s="126"/>
      <c r="N462" s="126"/>
      <c r="O462" s="126"/>
      <c r="P462" s="201"/>
      <c r="Q462" s="126"/>
      <c r="R462" s="167"/>
      <c r="S462" s="126"/>
      <c r="T462" s="126"/>
      <c r="U462" s="126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</row>
    <row r="463">
      <c r="A463" s="126"/>
      <c r="B463" s="126"/>
      <c r="C463" s="126"/>
      <c r="D463" s="126"/>
      <c r="E463" s="126"/>
      <c r="F463" s="126"/>
      <c r="G463" s="126"/>
      <c r="H463" s="126"/>
      <c r="I463" s="126"/>
      <c r="J463" s="126"/>
      <c r="K463" s="126"/>
      <c r="L463" s="126"/>
      <c r="M463" s="126"/>
      <c r="N463" s="126"/>
      <c r="O463" s="126"/>
      <c r="P463" s="201"/>
      <c r="Q463" s="126"/>
      <c r="R463" s="167"/>
      <c r="S463" s="126"/>
      <c r="T463" s="126"/>
      <c r="U463" s="126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</row>
    <row r="464">
      <c r="A464" s="126"/>
      <c r="B464" s="126"/>
      <c r="C464" s="126"/>
      <c r="D464" s="126"/>
      <c r="E464" s="126"/>
      <c r="F464" s="126"/>
      <c r="G464" s="126"/>
      <c r="H464" s="126"/>
      <c r="I464" s="126"/>
      <c r="J464" s="126"/>
      <c r="K464" s="126"/>
      <c r="L464" s="126"/>
      <c r="M464" s="126"/>
      <c r="N464" s="126"/>
      <c r="O464" s="126"/>
      <c r="P464" s="201"/>
      <c r="Q464" s="126"/>
      <c r="R464" s="167"/>
      <c r="S464" s="126"/>
      <c r="T464" s="126"/>
      <c r="U464" s="126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</row>
    <row r="465">
      <c r="A465" s="126"/>
      <c r="B465" s="126"/>
      <c r="C465" s="126"/>
      <c r="D465" s="126"/>
      <c r="E465" s="126"/>
      <c r="F465" s="126"/>
      <c r="G465" s="126"/>
      <c r="H465" s="126"/>
      <c r="I465" s="126"/>
      <c r="J465" s="126"/>
      <c r="K465" s="126"/>
      <c r="L465" s="126"/>
      <c r="M465" s="126"/>
      <c r="N465" s="126"/>
      <c r="O465" s="126"/>
      <c r="P465" s="201"/>
      <c r="Q465" s="126"/>
      <c r="R465" s="167"/>
      <c r="S465" s="126"/>
      <c r="T465" s="126"/>
      <c r="U465" s="126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</row>
    <row r="466">
      <c r="A466" s="126"/>
      <c r="B466" s="126"/>
      <c r="C466" s="126"/>
      <c r="D466" s="126"/>
      <c r="E466" s="126"/>
      <c r="F466" s="126"/>
      <c r="G466" s="126"/>
      <c r="H466" s="126"/>
      <c r="I466" s="126"/>
      <c r="J466" s="126"/>
      <c r="K466" s="126"/>
      <c r="L466" s="126"/>
      <c r="M466" s="126"/>
      <c r="N466" s="126"/>
      <c r="O466" s="126"/>
      <c r="P466" s="201"/>
      <c r="Q466" s="126"/>
      <c r="R466" s="167"/>
      <c r="S466" s="126"/>
      <c r="T466" s="126"/>
      <c r="U466" s="126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</row>
    <row r="467">
      <c r="A467" s="126"/>
      <c r="B467" s="126"/>
      <c r="C467" s="126"/>
      <c r="D467" s="126"/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  <c r="O467" s="126"/>
      <c r="P467" s="201"/>
      <c r="Q467" s="126"/>
      <c r="R467" s="167"/>
      <c r="S467" s="126"/>
      <c r="T467" s="126"/>
      <c r="U467" s="126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</row>
    <row r="468">
      <c r="A468" s="126"/>
      <c r="B468" s="126"/>
      <c r="C468" s="126"/>
      <c r="D468" s="126"/>
      <c r="E468" s="126"/>
      <c r="F468" s="126"/>
      <c r="G468" s="126"/>
      <c r="H468" s="126"/>
      <c r="I468" s="126"/>
      <c r="J468" s="126"/>
      <c r="K468" s="126"/>
      <c r="L468" s="126"/>
      <c r="M468" s="126"/>
      <c r="N468" s="126"/>
      <c r="O468" s="126"/>
      <c r="P468" s="201"/>
      <c r="Q468" s="126"/>
      <c r="R468" s="167"/>
      <c r="S468" s="126"/>
      <c r="T468" s="126"/>
      <c r="U468" s="126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</row>
    <row r="469">
      <c r="A469" s="126"/>
      <c r="B469" s="126"/>
      <c r="C469" s="126"/>
      <c r="D469" s="126"/>
      <c r="E469" s="126"/>
      <c r="F469" s="126"/>
      <c r="G469" s="126"/>
      <c r="H469" s="126"/>
      <c r="I469" s="126"/>
      <c r="J469" s="126"/>
      <c r="K469" s="126"/>
      <c r="L469" s="126"/>
      <c r="M469" s="126"/>
      <c r="N469" s="126"/>
      <c r="O469" s="126"/>
      <c r="P469" s="201"/>
      <c r="Q469" s="126"/>
      <c r="R469" s="167"/>
      <c r="S469" s="126"/>
      <c r="T469" s="126"/>
      <c r="U469" s="126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</row>
    <row r="470">
      <c r="A470" s="126"/>
      <c r="B470" s="126"/>
      <c r="C470" s="126"/>
      <c r="D470" s="126"/>
      <c r="E470" s="126"/>
      <c r="F470" s="126"/>
      <c r="G470" s="126"/>
      <c r="H470" s="126"/>
      <c r="I470" s="126"/>
      <c r="J470" s="126"/>
      <c r="K470" s="126"/>
      <c r="L470" s="126"/>
      <c r="M470" s="126"/>
      <c r="N470" s="126"/>
      <c r="O470" s="126"/>
      <c r="P470" s="201"/>
      <c r="Q470" s="126"/>
      <c r="R470" s="167"/>
      <c r="S470" s="126"/>
      <c r="T470" s="126"/>
      <c r="U470" s="126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</row>
    <row r="471">
      <c r="A471" s="126"/>
      <c r="B471" s="126"/>
      <c r="C471" s="126"/>
      <c r="D471" s="126"/>
      <c r="E471" s="126"/>
      <c r="F471" s="126"/>
      <c r="G471" s="126"/>
      <c r="H471" s="126"/>
      <c r="I471" s="126"/>
      <c r="J471" s="126"/>
      <c r="K471" s="126"/>
      <c r="L471" s="126"/>
      <c r="M471" s="126"/>
      <c r="N471" s="126"/>
      <c r="O471" s="126"/>
      <c r="P471" s="201"/>
      <c r="Q471" s="126"/>
      <c r="R471" s="167"/>
      <c r="S471" s="126"/>
      <c r="T471" s="126"/>
      <c r="U471" s="126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</row>
    <row r="472">
      <c r="A472" s="126"/>
      <c r="B472" s="126"/>
      <c r="C472" s="126"/>
      <c r="D472" s="126"/>
      <c r="E472" s="126"/>
      <c r="F472" s="126"/>
      <c r="G472" s="126"/>
      <c r="H472" s="126"/>
      <c r="I472" s="126"/>
      <c r="J472" s="126"/>
      <c r="K472" s="126"/>
      <c r="L472" s="126"/>
      <c r="M472" s="126"/>
      <c r="N472" s="126"/>
      <c r="O472" s="126"/>
      <c r="P472" s="201"/>
      <c r="Q472" s="126"/>
      <c r="R472" s="167"/>
      <c r="S472" s="126"/>
      <c r="T472" s="126"/>
      <c r="U472" s="126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</row>
    <row r="473">
      <c r="A473" s="126"/>
      <c r="B473" s="126"/>
      <c r="C473" s="126"/>
      <c r="D473" s="126"/>
      <c r="E473" s="126"/>
      <c r="F473" s="126"/>
      <c r="G473" s="126"/>
      <c r="H473" s="126"/>
      <c r="I473" s="126"/>
      <c r="J473" s="126"/>
      <c r="K473" s="126"/>
      <c r="L473" s="126"/>
      <c r="M473" s="126"/>
      <c r="N473" s="126"/>
      <c r="O473" s="126"/>
      <c r="P473" s="201"/>
      <c r="Q473" s="126"/>
      <c r="R473" s="167"/>
      <c r="S473" s="126"/>
      <c r="T473" s="126"/>
      <c r="U473" s="126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</row>
    <row r="474">
      <c r="A474" s="126"/>
      <c r="B474" s="126"/>
      <c r="C474" s="126"/>
      <c r="D474" s="126"/>
      <c r="E474" s="126"/>
      <c r="F474" s="126"/>
      <c r="G474" s="126"/>
      <c r="H474" s="126"/>
      <c r="I474" s="126"/>
      <c r="J474" s="126"/>
      <c r="K474" s="126"/>
      <c r="L474" s="126"/>
      <c r="M474" s="126"/>
      <c r="N474" s="126"/>
      <c r="O474" s="126"/>
      <c r="P474" s="201"/>
      <c r="Q474" s="126"/>
      <c r="R474" s="167"/>
      <c r="S474" s="126"/>
      <c r="T474" s="126"/>
      <c r="U474" s="126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</row>
    <row r="475">
      <c r="A475" s="126"/>
      <c r="B475" s="126"/>
      <c r="C475" s="126"/>
      <c r="D475" s="126"/>
      <c r="E475" s="126"/>
      <c r="F475" s="126"/>
      <c r="G475" s="126"/>
      <c r="H475" s="126"/>
      <c r="I475" s="126"/>
      <c r="J475" s="126"/>
      <c r="K475" s="126"/>
      <c r="L475" s="126"/>
      <c r="M475" s="126"/>
      <c r="N475" s="126"/>
      <c r="O475" s="126"/>
      <c r="P475" s="201"/>
      <c r="Q475" s="126"/>
      <c r="R475" s="167"/>
      <c r="S475" s="126"/>
      <c r="T475" s="126"/>
      <c r="U475" s="126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</row>
    <row r="476">
      <c r="A476" s="126"/>
      <c r="B476" s="126"/>
      <c r="C476" s="126"/>
      <c r="D476" s="126"/>
      <c r="E476" s="126"/>
      <c r="F476" s="126"/>
      <c r="G476" s="126"/>
      <c r="H476" s="126"/>
      <c r="I476" s="126"/>
      <c r="J476" s="126"/>
      <c r="K476" s="126"/>
      <c r="L476" s="126"/>
      <c r="M476" s="126"/>
      <c r="N476" s="126"/>
      <c r="O476" s="126"/>
      <c r="P476" s="201"/>
      <c r="Q476" s="126"/>
      <c r="R476" s="167"/>
      <c r="S476" s="126"/>
      <c r="T476" s="126"/>
      <c r="U476" s="126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</row>
    <row r="477">
      <c r="A477" s="126"/>
      <c r="B477" s="126"/>
      <c r="C477" s="126"/>
      <c r="D477" s="126"/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  <c r="O477" s="126"/>
      <c r="P477" s="201"/>
      <c r="Q477" s="126"/>
      <c r="R477" s="167"/>
      <c r="S477" s="126"/>
      <c r="T477" s="126"/>
      <c r="U477" s="126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</row>
    <row r="478">
      <c r="A478" s="126"/>
      <c r="B478" s="126"/>
      <c r="C478" s="126"/>
      <c r="D478" s="126"/>
      <c r="E478" s="126"/>
      <c r="F478" s="126"/>
      <c r="G478" s="126"/>
      <c r="H478" s="126"/>
      <c r="I478" s="126"/>
      <c r="J478" s="126"/>
      <c r="K478" s="126"/>
      <c r="L478" s="126"/>
      <c r="M478" s="126"/>
      <c r="N478" s="126"/>
      <c r="O478" s="126"/>
      <c r="P478" s="201"/>
      <c r="Q478" s="126"/>
      <c r="R478" s="167"/>
      <c r="S478" s="126"/>
      <c r="T478" s="126"/>
      <c r="U478" s="126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</row>
    <row r="479">
      <c r="A479" s="126"/>
      <c r="B479" s="126"/>
      <c r="C479" s="126"/>
      <c r="D479" s="126"/>
      <c r="E479" s="126"/>
      <c r="F479" s="126"/>
      <c r="G479" s="126"/>
      <c r="H479" s="126"/>
      <c r="I479" s="126"/>
      <c r="J479" s="126"/>
      <c r="K479" s="126"/>
      <c r="L479" s="126"/>
      <c r="M479" s="126"/>
      <c r="N479" s="126"/>
      <c r="O479" s="126"/>
      <c r="P479" s="201"/>
      <c r="Q479" s="126"/>
      <c r="R479" s="167"/>
      <c r="S479" s="126"/>
      <c r="T479" s="126"/>
      <c r="U479" s="126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</row>
    <row r="480">
      <c r="A480" s="126"/>
      <c r="B480" s="126"/>
      <c r="C480" s="126"/>
      <c r="D480" s="126"/>
      <c r="E480" s="126"/>
      <c r="F480" s="126"/>
      <c r="G480" s="126"/>
      <c r="H480" s="126"/>
      <c r="I480" s="126"/>
      <c r="J480" s="126"/>
      <c r="K480" s="126"/>
      <c r="L480" s="126"/>
      <c r="M480" s="126"/>
      <c r="N480" s="126"/>
      <c r="O480" s="126"/>
      <c r="P480" s="201"/>
      <c r="Q480" s="126"/>
      <c r="R480" s="167"/>
      <c r="S480" s="126"/>
      <c r="T480" s="126"/>
      <c r="U480" s="126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</row>
    <row r="481">
      <c r="A481" s="126"/>
      <c r="B481" s="126"/>
      <c r="C481" s="126"/>
      <c r="D481" s="126"/>
      <c r="E481" s="126"/>
      <c r="F481" s="126"/>
      <c r="G481" s="126"/>
      <c r="H481" s="126"/>
      <c r="I481" s="126"/>
      <c r="J481" s="126"/>
      <c r="K481" s="126"/>
      <c r="L481" s="126"/>
      <c r="M481" s="126"/>
      <c r="N481" s="126"/>
      <c r="O481" s="126"/>
      <c r="P481" s="201"/>
      <c r="Q481" s="126"/>
      <c r="R481" s="167"/>
      <c r="S481" s="126"/>
      <c r="T481" s="126"/>
      <c r="U481" s="126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</row>
    <row r="482">
      <c r="A482" s="126"/>
      <c r="B482" s="126"/>
      <c r="C482" s="126"/>
      <c r="D482" s="126"/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  <c r="O482" s="126"/>
      <c r="P482" s="201"/>
      <c r="Q482" s="126"/>
      <c r="R482" s="167"/>
      <c r="S482" s="126"/>
      <c r="T482" s="126"/>
      <c r="U482" s="126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</row>
    <row r="483">
      <c r="A483" s="126"/>
      <c r="B483" s="126"/>
      <c r="C483" s="126"/>
      <c r="D483" s="126"/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  <c r="O483" s="126"/>
      <c r="P483" s="201"/>
      <c r="Q483" s="126"/>
      <c r="R483" s="167"/>
      <c r="S483" s="126"/>
      <c r="T483" s="126"/>
      <c r="U483" s="126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</row>
    <row r="484">
      <c r="A484" s="126"/>
      <c r="B484" s="126"/>
      <c r="C484" s="126"/>
      <c r="D484" s="126"/>
      <c r="E484" s="126"/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201"/>
      <c r="Q484" s="126"/>
      <c r="R484" s="167"/>
      <c r="S484" s="126"/>
      <c r="T484" s="126"/>
      <c r="U484" s="126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</row>
    <row r="485">
      <c r="A485" s="126"/>
      <c r="B485" s="126"/>
      <c r="C485" s="126"/>
      <c r="D485" s="126"/>
      <c r="E485" s="126"/>
      <c r="F485" s="126"/>
      <c r="G485" s="126"/>
      <c r="H485" s="126"/>
      <c r="I485" s="126"/>
      <c r="J485" s="126"/>
      <c r="K485" s="126"/>
      <c r="L485" s="126"/>
      <c r="M485" s="126"/>
      <c r="N485" s="126"/>
      <c r="O485" s="126"/>
      <c r="P485" s="201"/>
      <c r="Q485" s="126"/>
      <c r="R485" s="167"/>
      <c r="S485" s="126"/>
      <c r="T485" s="126"/>
      <c r="U485" s="126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</row>
    <row r="486">
      <c r="A486" s="126"/>
      <c r="B486" s="126"/>
      <c r="C486" s="126"/>
      <c r="D486" s="126"/>
      <c r="E486" s="126"/>
      <c r="F486" s="126"/>
      <c r="G486" s="126"/>
      <c r="H486" s="126"/>
      <c r="I486" s="126"/>
      <c r="J486" s="126"/>
      <c r="K486" s="126"/>
      <c r="L486" s="126"/>
      <c r="M486" s="126"/>
      <c r="N486" s="126"/>
      <c r="O486" s="126"/>
      <c r="P486" s="201"/>
      <c r="Q486" s="126"/>
      <c r="R486" s="167"/>
      <c r="S486" s="126"/>
      <c r="T486" s="126"/>
      <c r="U486" s="126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</row>
    <row r="487">
      <c r="A487" s="126"/>
      <c r="B487" s="126"/>
      <c r="C487" s="126"/>
      <c r="D487" s="126"/>
      <c r="E487" s="126"/>
      <c r="F487" s="126"/>
      <c r="G487" s="126"/>
      <c r="H487" s="126"/>
      <c r="I487" s="126"/>
      <c r="J487" s="126"/>
      <c r="K487" s="126"/>
      <c r="L487" s="126"/>
      <c r="M487" s="126"/>
      <c r="N487" s="126"/>
      <c r="O487" s="126"/>
      <c r="P487" s="201"/>
      <c r="Q487" s="126"/>
      <c r="R487" s="167"/>
      <c r="S487" s="126"/>
      <c r="T487" s="126"/>
      <c r="U487" s="126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</row>
    <row r="488">
      <c r="A488" s="126"/>
      <c r="B488" s="126"/>
      <c r="C488" s="126"/>
      <c r="D488" s="126"/>
      <c r="E488" s="126"/>
      <c r="F488" s="126"/>
      <c r="G488" s="126"/>
      <c r="H488" s="126"/>
      <c r="I488" s="126"/>
      <c r="J488" s="126"/>
      <c r="K488" s="126"/>
      <c r="L488" s="126"/>
      <c r="M488" s="126"/>
      <c r="N488" s="126"/>
      <c r="O488" s="126"/>
      <c r="P488" s="201"/>
      <c r="Q488" s="126"/>
      <c r="R488" s="167"/>
      <c r="S488" s="126"/>
      <c r="T488" s="126"/>
      <c r="U488" s="126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</row>
    <row r="489">
      <c r="A489" s="126"/>
      <c r="B489" s="126"/>
      <c r="C489" s="126"/>
      <c r="D489" s="126"/>
      <c r="E489" s="126"/>
      <c r="F489" s="126"/>
      <c r="G489" s="126"/>
      <c r="H489" s="126"/>
      <c r="I489" s="126"/>
      <c r="J489" s="126"/>
      <c r="K489" s="126"/>
      <c r="L489" s="126"/>
      <c r="M489" s="126"/>
      <c r="N489" s="126"/>
      <c r="O489" s="126"/>
      <c r="P489" s="201"/>
      <c r="Q489" s="126"/>
      <c r="R489" s="167"/>
      <c r="S489" s="126"/>
      <c r="T489" s="126"/>
      <c r="U489" s="126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</row>
    <row r="490">
      <c r="A490" s="126"/>
      <c r="B490" s="126"/>
      <c r="C490" s="126"/>
      <c r="D490" s="126"/>
      <c r="E490" s="126"/>
      <c r="F490" s="126"/>
      <c r="G490" s="126"/>
      <c r="H490" s="126"/>
      <c r="I490" s="126"/>
      <c r="J490" s="126"/>
      <c r="K490" s="126"/>
      <c r="L490" s="126"/>
      <c r="M490" s="126"/>
      <c r="N490" s="126"/>
      <c r="O490" s="126"/>
      <c r="P490" s="201"/>
      <c r="Q490" s="126"/>
      <c r="R490" s="167"/>
      <c r="S490" s="126"/>
      <c r="T490" s="126"/>
      <c r="U490" s="126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</row>
    <row r="491">
      <c r="A491" s="126"/>
      <c r="B491" s="126"/>
      <c r="C491" s="126"/>
      <c r="D491" s="126"/>
      <c r="E491" s="126"/>
      <c r="F491" s="126"/>
      <c r="G491" s="126"/>
      <c r="H491" s="126"/>
      <c r="I491" s="126"/>
      <c r="J491" s="126"/>
      <c r="K491" s="126"/>
      <c r="L491" s="126"/>
      <c r="M491" s="126"/>
      <c r="N491" s="126"/>
      <c r="O491" s="126"/>
      <c r="P491" s="201"/>
      <c r="Q491" s="126"/>
      <c r="R491" s="167"/>
      <c r="S491" s="126"/>
      <c r="T491" s="126"/>
      <c r="U491" s="126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</row>
    <row r="492">
      <c r="A492" s="126"/>
      <c r="B492" s="126"/>
      <c r="C492" s="126"/>
      <c r="D492" s="126"/>
      <c r="E492" s="126"/>
      <c r="F492" s="126"/>
      <c r="G492" s="126"/>
      <c r="H492" s="126"/>
      <c r="I492" s="126"/>
      <c r="J492" s="126"/>
      <c r="K492" s="126"/>
      <c r="L492" s="126"/>
      <c r="M492" s="126"/>
      <c r="N492" s="126"/>
      <c r="O492" s="126"/>
      <c r="P492" s="201"/>
      <c r="Q492" s="126"/>
      <c r="R492" s="167"/>
      <c r="S492" s="126"/>
      <c r="T492" s="126"/>
      <c r="U492" s="126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</row>
    <row r="493">
      <c r="A493" s="126"/>
      <c r="B493" s="126"/>
      <c r="C493" s="126"/>
      <c r="D493" s="126"/>
      <c r="E493" s="126"/>
      <c r="F493" s="126"/>
      <c r="G493" s="126"/>
      <c r="H493" s="126"/>
      <c r="I493" s="126"/>
      <c r="J493" s="126"/>
      <c r="K493" s="126"/>
      <c r="L493" s="126"/>
      <c r="M493" s="126"/>
      <c r="N493" s="126"/>
      <c r="O493" s="126"/>
      <c r="P493" s="201"/>
      <c r="Q493" s="126"/>
      <c r="R493" s="167"/>
      <c r="S493" s="126"/>
      <c r="T493" s="126"/>
      <c r="U493" s="126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</row>
    <row r="494">
      <c r="A494" s="126"/>
      <c r="B494" s="126"/>
      <c r="C494" s="126"/>
      <c r="D494" s="126"/>
      <c r="E494" s="126"/>
      <c r="F494" s="126"/>
      <c r="G494" s="126"/>
      <c r="H494" s="126"/>
      <c r="I494" s="126"/>
      <c r="J494" s="126"/>
      <c r="K494" s="126"/>
      <c r="L494" s="126"/>
      <c r="M494" s="126"/>
      <c r="N494" s="126"/>
      <c r="O494" s="126"/>
      <c r="P494" s="201"/>
      <c r="Q494" s="126"/>
      <c r="R494" s="167"/>
      <c r="S494" s="126"/>
      <c r="T494" s="126"/>
      <c r="U494" s="126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</row>
    <row r="495">
      <c r="A495" s="126"/>
      <c r="B495" s="126"/>
      <c r="C495" s="126"/>
      <c r="D495" s="126"/>
      <c r="E495" s="126"/>
      <c r="F495" s="126"/>
      <c r="G495" s="126"/>
      <c r="H495" s="126"/>
      <c r="I495" s="126"/>
      <c r="J495" s="126"/>
      <c r="K495" s="126"/>
      <c r="L495" s="126"/>
      <c r="M495" s="126"/>
      <c r="N495" s="126"/>
      <c r="O495" s="126"/>
      <c r="P495" s="201"/>
      <c r="Q495" s="126"/>
      <c r="R495" s="167"/>
      <c r="S495" s="126"/>
      <c r="T495" s="126"/>
      <c r="U495" s="126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</row>
    <row r="496">
      <c r="A496" s="126"/>
      <c r="B496" s="126"/>
      <c r="C496" s="126"/>
      <c r="D496" s="126"/>
      <c r="E496" s="126"/>
      <c r="F496" s="126"/>
      <c r="G496" s="126"/>
      <c r="H496" s="126"/>
      <c r="I496" s="126"/>
      <c r="J496" s="126"/>
      <c r="K496" s="126"/>
      <c r="L496" s="126"/>
      <c r="M496" s="126"/>
      <c r="N496" s="126"/>
      <c r="O496" s="126"/>
      <c r="P496" s="201"/>
      <c r="Q496" s="126"/>
      <c r="R496" s="167"/>
      <c r="S496" s="126"/>
      <c r="T496" s="126"/>
      <c r="U496" s="126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</row>
    <row r="497">
      <c r="A497" s="126"/>
      <c r="B497" s="126"/>
      <c r="C497" s="126"/>
      <c r="D497" s="126"/>
      <c r="E497" s="126"/>
      <c r="F497" s="126"/>
      <c r="G497" s="126"/>
      <c r="H497" s="126"/>
      <c r="I497" s="126"/>
      <c r="J497" s="126"/>
      <c r="K497" s="126"/>
      <c r="L497" s="126"/>
      <c r="M497" s="126"/>
      <c r="N497" s="126"/>
      <c r="O497" s="126"/>
      <c r="P497" s="201"/>
      <c r="Q497" s="126"/>
      <c r="R497" s="167"/>
      <c r="S497" s="126"/>
      <c r="T497" s="126"/>
      <c r="U497" s="126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</row>
    <row r="498">
      <c r="A498" s="126"/>
      <c r="B498" s="126"/>
      <c r="C498" s="126"/>
      <c r="D498" s="126"/>
      <c r="E498" s="126"/>
      <c r="F498" s="126"/>
      <c r="G498" s="126"/>
      <c r="H498" s="126"/>
      <c r="I498" s="126"/>
      <c r="J498" s="126"/>
      <c r="K498" s="126"/>
      <c r="L498" s="126"/>
      <c r="M498" s="126"/>
      <c r="N498" s="126"/>
      <c r="O498" s="126"/>
      <c r="P498" s="201"/>
      <c r="Q498" s="126"/>
      <c r="R498" s="167"/>
      <c r="S498" s="126"/>
      <c r="T498" s="126"/>
      <c r="U498" s="126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</row>
    <row r="499">
      <c r="A499" s="126"/>
      <c r="B499" s="126"/>
      <c r="C499" s="126"/>
      <c r="D499" s="126"/>
      <c r="E499" s="126"/>
      <c r="F499" s="126"/>
      <c r="G499" s="126"/>
      <c r="H499" s="126"/>
      <c r="I499" s="126"/>
      <c r="J499" s="126"/>
      <c r="K499" s="126"/>
      <c r="L499" s="126"/>
      <c r="M499" s="126"/>
      <c r="N499" s="126"/>
      <c r="O499" s="126"/>
      <c r="P499" s="201"/>
      <c r="Q499" s="126"/>
      <c r="R499" s="167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</row>
    <row r="500">
      <c r="A500" s="126"/>
      <c r="B500" s="126"/>
      <c r="C500" s="126"/>
      <c r="D500" s="126"/>
      <c r="E500" s="126"/>
      <c r="F500" s="126"/>
      <c r="G500" s="126"/>
      <c r="H500" s="126"/>
      <c r="I500" s="126"/>
      <c r="J500" s="126"/>
      <c r="K500" s="126"/>
      <c r="L500" s="126"/>
      <c r="M500" s="126"/>
      <c r="N500" s="126"/>
      <c r="O500" s="126"/>
      <c r="P500" s="201"/>
      <c r="Q500" s="126"/>
      <c r="R500" s="167"/>
      <c r="S500" s="126"/>
      <c r="T500" s="126"/>
      <c r="U500" s="126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</row>
    <row r="501">
      <c r="A501" s="126"/>
      <c r="B501" s="126"/>
      <c r="C501" s="126"/>
      <c r="D501" s="126"/>
      <c r="E501" s="126"/>
      <c r="F501" s="126"/>
      <c r="G501" s="126"/>
      <c r="H501" s="126"/>
      <c r="I501" s="126"/>
      <c r="J501" s="126"/>
      <c r="K501" s="126"/>
      <c r="L501" s="126"/>
      <c r="M501" s="126"/>
      <c r="N501" s="126"/>
      <c r="O501" s="126"/>
      <c r="P501" s="201"/>
      <c r="Q501" s="126"/>
      <c r="R501" s="167"/>
      <c r="S501" s="126"/>
      <c r="T501" s="126"/>
      <c r="U501" s="126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</row>
    <row r="502">
      <c r="A502" s="126"/>
      <c r="B502" s="126"/>
      <c r="C502" s="126"/>
      <c r="D502" s="126"/>
      <c r="E502" s="126"/>
      <c r="F502" s="126"/>
      <c r="G502" s="126"/>
      <c r="H502" s="126"/>
      <c r="I502" s="126"/>
      <c r="J502" s="126"/>
      <c r="K502" s="126"/>
      <c r="L502" s="126"/>
      <c r="M502" s="126"/>
      <c r="N502" s="126"/>
      <c r="O502" s="126"/>
      <c r="P502" s="201"/>
      <c r="Q502" s="126"/>
      <c r="R502" s="167"/>
      <c r="S502" s="126"/>
      <c r="T502" s="126"/>
      <c r="U502" s="126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</row>
    <row r="503">
      <c r="A503" s="126"/>
      <c r="B503" s="126"/>
      <c r="C503" s="126"/>
      <c r="D503" s="126"/>
      <c r="E503" s="126"/>
      <c r="F503" s="126"/>
      <c r="G503" s="126"/>
      <c r="H503" s="126"/>
      <c r="I503" s="126"/>
      <c r="J503" s="126"/>
      <c r="K503" s="126"/>
      <c r="L503" s="126"/>
      <c r="M503" s="126"/>
      <c r="N503" s="126"/>
      <c r="O503" s="126"/>
      <c r="P503" s="201"/>
      <c r="Q503" s="126"/>
      <c r="R503" s="167"/>
      <c r="S503" s="126"/>
      <c r="T503" s="126"/>
      <c r="U503" s="126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</row>
    <row r="504">
      <c r="A504" s="126"/>
      <c r="B504" s="126"/>
      <c r="C504" s="126"/>
      <c r="D504" s="126"/>
      <c r="E504" s="126"/>
      <c r="F504" s="126"/>
      <c r="G504" s="126"/>
      <c r="H504" s="126"/>
      <c r="I504" s="126"/>
      <c r="J504" s="126"/>
      <c r="K504" s="126"/>
      <c r="L504" s="126"/>
      <c r="M504" s="126"/>
      <c r="N504" s="126"/>
      <c r="O504" s="126"/>
      <c r="P504" s="201"/>
      <c r="Q504" s="126"/>
      <c r="R504" s="167"/>
      <c r="S504" s="126"/>
      <c r="T504" s="126"/>
      <c r="U504" s="126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</row>
    <row r="505">
      <c r="A505" s="126"/>
      <c r="B505" s="126"/>
      <c r="C505" s="126"/>
      <c r="D505" s="126"/>
      <c r="E505" s="126"/>
      <c r="F505" s="126"/>
      <c r="G505" s="126"/>
      <c r="H505" s="126"/>
      <c r="I505" s="126"/>
      <c r="J505" s="126"/>
      <c r="K505" s="126"/>
      <c r="L505" s="126"/>
      <c r="M505" s="126"/>
      <c r="N505" s="126"/>
      <c r="O505" s="126"/>
      <c r="P505" s="201"/>
      <c r="Q505" s="126"/>
      <c r="R505" s="167"/>
      <c r="S505" s="126"/>
      <c r="T505" s="126"/>
      <c r="U505" s="126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</row>
    <row r="506">
      <c r="A506" s="126"/>
      <c r="B506" s="126"/>
      <c r="C506" s="126"/>
      <c r="D506" s="126"/>
      <c r="E506" s="126"/>
      <c r="F506" s="126"/>
      <c r="G506" s="126"/>
      <c r="H506" s="126"/>
      <c r="I506" s="126"/>
      <c r="J506" s="126"/>
      <c r="K506" s="126"/>
      <c r="L506" s="126"/>
      <c r="M506" s="126"/>
      <c r="N506" s="126"/>
      <c r="O506" s="126"/>
      <c r="P506" s="201"/>
      <c r="Q506" s="126"/>
      <c r="R506" s="167"/>
      <c r="S506" s="126"/>
      <c r="T506" s="126"/>
      <c r="U506" s="126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</row>
    <row r="507">
      <c r="A507" s="126"/>
      <c r="B507" s="126"/>
      <c r="C507" s="126"/>
      <c r="D507" s="126"/>
      <c r="E507" s="126"/>
      <c r="F507" s="126"/>
      <c r="G507" s="126"/>
      <c r="H507" s="126"/>
      <c r="I507" s="126"/>
      <c r="J507" s="126"/>
      <c r="K507" s="126"/>
      <c r="L507" s="126"/>
      <c r="M507" s="126"/>
      <c r="N507" s="126"/>
      <c r="O507" s="126"/>
      <c r="P507" s="201"/>
      <c r="Q507" s="126"/>
      <c r="R507" s="167"/>
      <c r="S507" s="126"/>
      <c r="T507" s="126"/>
      <c r="U507" s="126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</row>
    <row r="508">
      <c r="A508" s="126"/>
      <c r="B508" s="126"/>
      <c r="C508" s="126"/>
      <c r="D508" s="126"/>
      <c r="E508" s="126"/>
      <c r="F508" s="126"/>
      <c r="G508" s="126"/>
      <c r="H508" s="126"/>
      <c r="I508" s="126"/>
      <c r="J508" s="126"/>
      <c r="K508" s="126"/>
      <c r="L508" s="126"/>
      <c r="M508" s="126"/>
      <c r="N508" s="126"/>
      <c r="O508" s="126"/>
      <c r="P508" s="201"/>
      <c r="Q508" s="126"/>
      <c r="R508" s="167"/>
      <c r="S508" s="126"/>
      <c r="T508" s="126"/>
      <c r="U508" s="126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</row>
    <row r="509">
      <c r="A509" s="126"/>
      <c r="B509" s="126"/>
      <c r="C509" s="126"/>
      <c r="D509" s="126"/>
      <c r="E509" s="126"/>
      <c r="F509" s="126"/>
      <c r="G509" s="126"/>
      <c r="H509" s="126"/>
      <c r="I509" s="126"/>
      <c r="J509" s="126"/>
      <c r="K509" s="126"/>
      <c r="L509" s="126"/>
      <c r="M509" s="126"/>
      <c r="N509" s="126"/>
      <c r="O509" s="126"/>
      <c r="P509" s="201"/>
      <c r="Q509" s="126"/>
      <c r="R509" s="167"/>
      <c r="S509" s="126"/>
      <c r="T509" s="126"/>
      <c r="U509" s="126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</row>
    <row r="510">
      <c r="A510" s="126"/>
      <c r="B510" s="126"/>
      <c r="C510" s="126"/>
      <c r="D510" s="126"/>
      <c r="E510" s="126"/>
      <c r="F510" s="126"/>
      <c r="G510" s="126"/>
      <c r="H510" s="126"/>
      <c r="I510" s="126"/>
      <c r="J510" s="126"/>
      <c r="K510" s="126"/>
      <c r="L510" s="126"/>
      <c r="M510" s="126"/>
      <c r="N510" s="126"/>
      <c r="O510" s="126"/>
      <c r="P510" s="201"/>
      <c r="Q510" s="126"/>
      <c r="R510" s="167"/>
      <c r="S510" s="126"/>
      <c r="T510" s="126"/>
      <c r="U510" s="126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</row>
    <row r="511">
      <c r="A511" s="126"/>
      <c r="B511" s="126"/>
      <c r="C511" s="126"/>
      <c r="D511" s="126"/>
      <c r="E511" s="126"/>
      <c r="F511" s="126"/>
      <c r="G511" s="126"/>
      <c r="H511" s="126"/>
      <c r="I511" s="126"/>
      <c r="J511" s="126"/>
      <c r="K511" s="126"/>
      <c r="L511" s="126"/>
      <c r="M511" s="126"/>
      <c r="N511" s="126"/>
      <c r="O511" s="126"/>
      <c r="P511" s="201"/>
      <c r="Q511" s="126"/>
      <c r="R511" s="167"/>
      <c r="S511" s="126"/>
      <c r="T511" s="126"/>
      <c r="U511" s="126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</row>
    <row r="512">
      <c r="A512" s="126"/>
      <c r="B512" s="126"/>
      <c r="C512" s="126"/>
      <c r="D512" s="126"/>
      <c r="E512" s="126"/>
      <c r="F512" s="126"/>
      <c r="G512" s="126"/>
      <c r="H512" s="126"/>
      <c r="I512" s="126"/>
      <c r="J512" s="126"/>
      <c r="K512" s="126"/>
      <c r="L512" s="126"/>
      <c r="M512" s="126"/>
      <c r="N512" s="126"/>
      <c r="O512" s="126"/>
      <c r="P512" s="201"/>
      <c r="Q512" s="126"/>
      <c r="R512" s="167"/>
      <c r="S512" s="126"/>
      <c r="T512" s="126"/>
      <c r="U512" s="126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</row>
    <row r="513">
      <c r="A513" s="126"/>
      <c r="B513" s="126"/>
      <c r="C513" s="126"/>
      <c r="D513" s="126"/>
      <c r="E513" s="126"/>
      <c r="F513" s="126"/>
      <c r="G513" s="126"/>
      <c r="H513" s="126"/>
      <c r="I513" s="126"/>
      <c r="J513" s="126"/>
      <c r="K513" s="126"/>
      <c r="L513" s="126"/>
      <c r="M513" s="126"/>
      <c r="N513" s="126"/>
      <c r="O513" s="126"/>
      <c r="P513" s="201"/>
      <c r="Q513" s="126"/>
      <c r="R513" s="167"/>
      <c r="S513" s="126"/>
      <c r="T513" s="126"/>
      <c r="U513" s="126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</row>
    <row r="514">
      <c r="A514" s="126"/>
      <c r="B514" s="126"/>
      <c r="C514" s="126"/>
      <c r="D514" s="126"/>
      <c r="E514" s="126"/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201"/>
      <c r="Q514" s="126"/>
      <c r="R514" s="167"/>
      <c r="S514" s="126"/>
      <c r="T514" s="126"/>
      <c r="U514" s="126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</row>
    <row r="515">
      <c r="A515" s="126"/>
      <c r="B515" s="126"/>
      <c r="C515" s="126"/>
      <c r="D515" s="126"/>
      <c r="E515" s="126"/>
      <c r="F515" s="126"/>
      <c r="G515" s="126"/>
      <c r="H515" s="126"/>
      <c r="I515" s="126"/>
      <c r="J515" s="126"/>
      <c r="K515" s="126"/>
      <c r="L515" s="126"/>
      <c r="M515" s="126"/>
      <c r="N515" s="126"/>
      <c r="O515" s="126"/>
      <c r="P515" s="201"/>
      <c r="Q515" s="126"/>
      <c r="R515" s="167"/>
      <c r="S515" s="126"/>
      <c r="T515" s="126"/>
      <c r="U515" s="126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</row>
    <row r="516">
      <c r="A516" s="126"/>
      <c r="B516" s="126"/>
      <c r="C516" s="126"/>
      <c r="D516" s="126"/>
      <c r="E516" s="126"/>
      <c r="F516" s="126"/>
      <c r="G516" s="126"/>
      <c r="H516" s="126"/>
      <c r="I516" s="126"/>
      <c r="J516" s="126"/>
      <c r="K516" s="126"/>
      <c r="L516" s="126"/>
      <c r="M516" s="126"/>
      <c r="N516" s="126"/>
      <c r="O516" s="126"/>
      <c r="P516" s="201"/>
      <c r="Q516" s="126"/>
      <c r="R516" s="167"/>
      <c r="S516" s="126"/>
      <c r="T516" s="126"/>
      <c r="U516" s="126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</row>
    <row r="517">
      <c r="A517" s="126"/>
      <c r="B517" s="126"/>
      <c r="C517" s="126"/>
      <c r="D517" s="126"/>
      <c r="E517" s="126"/>
      <c r="F517" s="126"/>
      <c r="G517" s="126"/>
      <c r="H517" s="126"/>
      <c r="I517" s="126"/>
      <c r="J517" s="126"/>
      <c r="K517" s="126"/>
      <c r="L517" s="126"/>
      <c r="M517" s="126"/>
      <c r="N517" s="126"/>
      <c r="O517" s="126"/>
      <c r="P517" s="201"/>
      <c r="Q517" s="126"/>
      <c r="R517" s="167"/>
      <c r="S517" s="126"/>
      <c r="T517" s="126"/>
      <c r="U517" s="126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</row>
    <row r="518">
      <c r="A518" s="126"/>
      <c r="B518" s="126"/>
      <c r="C518" s="126"/>
      <c r="D518" s="126"/>
      <c r="E518" s="126"/>
      <c r="F518" s="126"/>
      <c r="G518" s="126"/>
      <c r="H518" s="126"/>
      <c r="I518" s="126"/>
      <c r="J518" s="126"/>
      <c r="K518" s="126"/>
      <c r="L518" s="126"/>
      <c r="M518" s="126"/>
      <c r="N518" s="126"/>
      <c r="O518" s="126"/>
      <c r="P518" s="201"/>
      <c r="Q518" s="126"/>
      <c r="R518" s="167"/>
      <c r="S518" s="126"/>
      <c r="T518" s="126"/>
      <c r="U518" s="126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</row>
    <row r="519">
      <c r="A519" s="126"/>
      <c r="B519" s="126"/>
      <c r="C519" s="126"/>
      <c r="D519" s="126"/>
      <c r="E519" s="126"/>
      <c r="F519" s="126"/>
      <c r="G519" s="126"/>
      <c r="H519" s="126"/>
      <c r="I519" s="126"/>
      <c r="J519" s="126"/>
      <c r="K519" s="126"/>
      <c r="L519" s="126"/>
      <c r="M519" s="126"/>
      <c r="N519" s="126"/>
      <c r="O519" s="126"/>
      <c r="P519" s="201"/>
      <c r="Q519" s="126"/>
      <c r="R519" s="167"/>
      <c r="S519" s="126"/>
      <c r="T519" s="126"/>
      <c r="U519" s="126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</row>
    <row r="520">
      <c r="A520" s="126"/>
      <c r="B520" s="126"/>
      <c r="C520" s="126"/>
      <c r="D520" s="126"/>
      <c r="E520" s="126"/>
      <c r="F520" s="126"/>
      <c r="G520" s="126"/>
      <c r="H520" s="126"/>
      <c r="I520" s="126"/>
      <c r="J520" s="126"/>
      <c r="K520" s="126"/>
      <c r="L520" s="126"/>
      <c r="M520" s="126"/>
      <c r="N520" s="126"/>
      <c r="O520" s="126"/>
      <c r="P520" s="201"/>
      <c r="Q520" s="126"/>
      <c r="R520" s="167"/>
      <c r="S520" s="126"/>
      <c r="T520" s="126"/>
      <c r="U520" s="126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</row>
    <row r="521">
      <c r="A521" s="126"/>
      <c r="B521" s="126"/>
      <c r="C521" s="126"/>
      <c r="D521" s="126"/>
      <c r="E521" s="126"/>
      <c r="F521" s="126"/>
      <c r="G521" s="126"/>
      <c r="H521" s="126"/>
      <c r="I521" s="126"/>
      <c r="J521" s="126"/>
      <c r="K521" s="126"/>
      <c r="L521" s="126"/>
      <c r="M521" s="126"/>
      <c r="N521" s="126"/>
      <c r="O521" s="126"/>
      <c r="P521" s="201"/>
      <c r="Q521" s="126"/>
      <c r="R521" s="167"/>
      <c r="S521" s="126"/>
      <c r="T521" s="126"/>
      <c r="U521" s="126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</row>
    <row r="522">
      <c r="A522" s="126"/>
      <c r="B522" s="126"/>
      <c r="C522" s="126"/>
      <c r="D522" s="126"/>
      <c r="E522" s="126"/>
      <c r="F522" s="126"/>
      <c r="G522" s="126"/>
      <c r="H522" s="126"/>
      <c r="I522" s="126"/>
      <c r="J522" s="126"/>
      <c r="K522" s="126"/>
      <c r="L522" s="126"/>
      <c r="M522" s="126"/>
      <c r="N522" s="126"/>
      <c r="O522" s="126"/>
      <c r="P522" s="201"/>
      <c r="Q522" s="126"/>
      <c r="R522" s="167"/>
      <c r="S522" s="126"/>
      <c r="T522" s="126"/>
      <c r="U522" s="126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</row>
    <row r="523">
      <c r="A523" s="126"/>
      <c r="B523" s="126"/>
      <c r="C523" s="126"/>
      <c r="D523" s="126"/>
      <c r="E523" s="126"/>
      <c r="F523" s="126"/>
      <c r="G523" s="126"/>
      <c r="H523" s="126"/>
      <c r="I523" s="126"/>
      <c r="J523" s="126"/>
      <c r="K523" s="126"/>
      <c r="L523" s="126"/>
      <c r="M523" s="126"/>
      <c r="N523" s="126"/>
      <c r="O523" s="126"/>
      <c r="P523" s="201"/>
      <c r="Q523" s="126"/>
      <c r="R523" s="167"/>
      <c r="S523" s="126"/>
      <c r="T523" s="126"/>
      <c r="U523" s="126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</row>
    <row r="524">
      <c r="A524" s="126"/>
      <c r="B524" s="126"/>
      <c r="C524" s="126"/>
      <c r="D524" s="126"/>
      <c r="E524" s="126"/>
      <c r="F524" s="126"/>
      <c r="G524" s="126"/>
      <c r="H524" s="126"/>
      <c r="I524" s="126"/>
      <c r="J524" s="126"/>
      <c r="K524" s="126"/>
      <c r="L524" s="126"/>
      <c r="M524" s="126"/>
      <c r="N524" s="126"/>
      <c r="O524" s="126"/>
      <c r="P524" s="201"/>
      <c r="Q524" s="126"/>
      <c r="R524" s="167"/>
      <c r="S524" s="126"/>
      <c r="T524" s="126"/>
      <c r="U524" s="126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</row>
    <row r="525">
      <c r="A525" s="126"/>
      <c r="B525" s="126"/>
      <c r="C525" s="126"/>
      <c r="D525" s="126"/>
      <c r="E525" s="126"/>
      <c r="F525" s="126"/>
      <c r="G525" s="126"/>
      <c r="H525" s="126"/>
      <c r="I525" s="126"/>
      <c r="J525" s="126"/>
      <c r="K525" s="126"/>
      <c r="L525" s="126"/>
      <c r="M525" s="126"/>
      <c r="N525" s="126"/>
      <c r="O525" s="126"/>
      <c r="P525" s="201"/>
      <c r="Q525" s="126"/>
      <c r="R525" s="167"/>
      <c r="S525" s="126"/>
      <c r="T525" s="126"/>
      <c r="U525" s="126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</row>
    <row r="526">
      <c r="A526" s="126"/>
      <c r="B526" s="126"/>
      <c r="C526" s="126"/>
      <c r="D526" s="126"/>
      <c r="E526" s="126"/>
      <c r="F526" s="126"/>
      <c r="G526" s="126"/>
      <c r="H526" s="126"/>
      <c r="I526" s="126"/>
      <c r="J526" s="126"/>
      <c r="K526" s="126"/>
      <c r="L526" s="126"/>
      <c r="M526" s="126"/>
      <c r="N526" s="126"/>
      <c r="O526" s="126"/>
      <c r="P526" s="201"/>
      <c r="Q526" s="126"/>
      <c r="R526" s="167"/>
      <c r="S526" s="126"/>
      <c r="T526" s="126"/>
      <c r="U526" s="126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</row>
    <row r="527">
      <c r="A527" s="126"/>
      <c r="B527" s="126"/>
      <c r="C527" s="126"/>
      <c r="D527" s="126"/>
      <c r="E527" s="126"/>
      <c r="F527" s="126"/>
      <c r="G527" s="126"/>
      <c r="H527" s="126"/>
      <c r="I527" s="126"/>
      <c r="J527" s="126"/>
      <c r="K527" s="126"/>
      <c r="L527" s="126"/>
      <c r="M527" s="126"/>
      <c r="N527" s="126"/>
      <c r="O527" s="126"/>
      <c r="P527" s="201"/>
      <c r="Q527" s="126"/>
      <c r="R527" s="167"/>
      <c r="S527" s="126"/>
      <c r="T527" s="126"/>
      <c r="U527" s="126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</row>
    <row r="528">
      <c r="A528" s="126"/>
      <c r="B528" s="126"/>
      <c r="C528" s="126"/>
      <c r="D528" s="126"/>
      <c r="E528" s="126"/>
      <c r="F528" s="126"/>
      <c r="G528" s="126"/>
      <c r="H528" s="126"/>
      <c r="I528" s="126"/>
      <c r="J528" s="126"/>
      <c r="K528" s="126"/>
      <c r="L528" s="126"/>
      <c r="M528" s="126"/>
      <c r="N528" s="126"/>
      <c r="O528" s="126"/>
      <c r="P528" s="201"/>
      <c r="Q528" s="126"/>
      <c r="R528" s="167"/>
      <c r="S528" s="126"/>
      <c r="T528" s="126"/>
      <c r="U528" s="126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</row>
    <row r="529">
      <c r="A529" s="126"/>
      <c r="B529" s="126"/>
      <c r="C529" s="126"/>
      <c r="D529" s="126"/>
      <c r="E529" s="126"/>
      <c r="F529" s="126"/>
      <c r="G529" s="126"/>
      <c r="H529" s="126"/>
      <c r="I529" s="126"/>
      <c r="J529" s="126"/>
      <c r="K529" s="126"/>
      <c r="L529" s="126"/>
      <c r="M529" s="126"/>
      <c r="N529" s="126"/>
      <c r="O529" s="126"/>
      <c r="P529" s="201"/>
      <c r="Q529" s="126"/>
      <c r="R529" s="167"/>
      <c r="S529" s="126"/>
      <c r="T529" s="126"/>
      <c r="U529" s="126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</row>
    <row r="530">
      <c r="A530" s="126"/>
      <c r="B530" s="126"/>
      <c r="C530" s="126"/>
      <c r="D530" s="126"/>
      <c r="E530" s="126"/>
      <c r="F530" s="126"/>
      <c r="G530" s="126"/>
      <c r="H530" s="126"/>
      <c r="I530" s="126"/>
      <c r="J530" s="126"/>
      <c r="K530" s="126"/>
      <c r="L530" s="126"/>
      <c r="M530" s="126"/>
      <c r="N530" s="126"/>
      <c r="O530" s="126"/>
      <c r="P530" s="201"/>
      <c r="Q530" s="126"/>
      <c r="R530" s="167"/>
      <c r="S530" s="126"/>
      <c r="T530" s="126"/>
      <c r="U530" s="126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</row>
    <row r="531">
      <c r="A531" s="126"/>
      <c r="B531" s="126"/>
      <c r="C531" s="126"/>
      <c r="D531" s="126"/>
      <c r="E531" s="126"/>
      <c r="F531" s="126"/>
      <c r="G531" s="126"/>
      <c r="H531" s="126"/>
      <c r="I531" s="126"/>
      <c r="J531" s="126"/>
      <c r="K531" s="126"/>
      <c r="L531" s="126"/>
      <c r="M531" s="126"/>
      <c r="N531" s="126"/>
      <c r="O531" s="126"/>
      <c r="P531" s="201"/>
      <c r="Q531" s="126"/>
      <c r="R531" s="167"/>
      <c r="S531" s="126"/>
      <c r="T531" s="126"/>
      <c r="U531" s="126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</row>
    <row r="532">
      <c r="A532" s="126"/>
      <c r="B532" s="126"/>
      <c r="C532" s="126"/>
      <c r="D532" s="126"/>
      <c r="E532" s="126"/>
      <c r="F532" s="126"/>
      <c r="G532" s="126"/>
      <c r="H532" s="126"/>
      <c r="I532" s="126"/>
      <c r="J532" s="126"/>
      <c r="K532" s="126"/>
      <c r="L532" s="126"/>
      <c r="M532" s="126"/>
      <c r="N532" s="126"/>
      <c r="O532" s="126"/>
      <c r="P532" s="201"/>
      <c r="Q532" s="126"/>
      <c r="R532" s="167"/>
      <c r="S532" s="126"/>
      <c r="T532" s="126"/>
      <c r="U532" s="126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</row>
    <row r="533">
      <c r="A533" s="126"/>
      <c r="B533" s="126"/>
      <c r="C533" s="126"/>
      <c r="D533" s="126"/>
      <c r="E533" s="126"/>
      <c r="F533" s="126"/>
      <c r="G533" s="126"/>
      <c r="H533" s="126"/>
      <c r="I533" s="126"/>
      <c r="J533" s="126"/>
      <c r="K533" s="126"/>
      <c r="L533" s="126"/>
      <c r="M533" s="126"/>
      <c r="N533" s="126"/>
      <c r="O533" s="126"/>
      <c r="P533" s="201"/>
      <c r="Q533" s="126"/>
      <c r="R533" s="167"/>
      <c r="S533" s="126"/>
      <c r="T533" s="126"/>
      <c r="U533" s="126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</row>
    <row r="534">
      <c r="A534" s="126"/>
      <c r="B534" s="126"/>
      <c r="C534" s="126"/>
      <c r="D534" s="126"/>
      <c r="E534" s="126"/>
      <c r="F534" s="126"/>
      <c r="G534" s="126"/>
      <c r="H534" s="126"/>
      <c r="I534" s="126"/>
      <c r="J534" s="126"/>
      <c r="K534" s="126"/>
      <c r="L534" s="126"/>
      <c r="M534" s="126"/>
      <c r="N534" s="126"/>
      <c r="O534" s="126"/>
      <c r="P534" s="201"/>
      <c r="Q534" s="126"/>
      <c r="R534" s="167"/>
      <c r="S534" s="126"/>
      <c r="T534" s="126"/>
      <c r="U534" s="126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</row>
    <row r="535">
      <c r="A535" s="126"/>
      <c r="B535" s="126"/>
      <c r="C535" s="126"/>
      <c r="D535" s="126"/>
      <c r="E535" s="126"/>
      <c r="F535" s="126"/>
      <c r="G535" s="126"/>
      <c r="H535" s="126"/>
      <c r="I535" s="126"/>
      <c r="J535" s="126"/>
      <c r="K535" s="126"/>
      <c r="L535" s="126"/>
      <c r="M535" s="126"/>
      <c r="N535" s="126"/>
      <c r="O535" s="126"/>
      <c r="P535" s="201"/>
      <c r="Q535" s="126"/>
      <c r="R535" s="167"/>
      <c r="S535" s="126"/>
      <c r="T535" s="126"/>
      <c r="U535" s="126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</row>
    <row r="536">
      <c r="A536" s="126"/>
      <c r="B536" s="126"/>
      <c r="C536" s="126"/>
      <c r="D536" s="126"/>
      <c r="E536" s="126"/>
      <c r="F536" s="126"/>
      <c r="G536" s="126"/>
      <c r="H536" s="126"/>
      <c r="I536" s="126"/>
      <c r="J536" s="126"/>
      <c r="K536" s="126"/>
      <c r="L536" s="126"/>
      <c r="M536" s="126"/>
      <c r="N536" s="126"/>
      <c r="O536" s="126"/>
      <c r="P536" s="201"/>
      <c r="Q536" s="126"/>
      <c r="R536" s="167"/>
      <c r="S536" s="126"/>
      <c r="T536" s="126"/>
      <c r="U536" s="126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</row>
    <row r="537">
      <c r="A537" s="126"/>
      <c r="B537" s="126"/>
      <c r="C537" s="126"/>
      <c r="D537" s="126"/>
      <c r="E537" s="126"/>
      <c r="F537" s="126"/>
      <c r="G537" s="126"/>
      <c r="H537" s="126"/>
      <c r="I537" s="126"/>
      <c r="J537" s="126"/>
      <c r="K537" s="126"/>
      <c r="L537" s="126"/>
      <c r="M537" s="126"/>
      <c r="N537" s="126"/>
      <c r="O537" s="126"/>
      <c r="P537" s="201"/>
      <c r="Q537" s="126"/>
      <c r="R537" s="167"/>
      <c r="S537" s="126"/>
      <c r="T537" s="126"/>
      <c r="U537" s="126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</row>
    <row r="538">
      <c r="A538" s="126"/>
      <c r="B538" s="126"/>
      <c r="C538" s="126"/>
      <c r="D538" s="126"/>
      <c r="E538" s="126"/>
      <c r="F538" s="126"/>
      <c r="G538" s="126"/>
      <c r="H538" s="126"/>
      <c r="I538" s="126"/>
      <c r="J538" s="126"/>
      <c r="K538" s="126"/>
      <c r="L538" s="126"/>
      <c r="M538" s="126"/>
      <c r="N538" s="126"/>
      <c r="O538" s="126"/>
      <c r="P538" s="201"/>
      <c r="Q538" s="126"/>
      <c r="R538" s="167"/>
      <c r="S538" s="126"/>
      <c r="T538" s="126"/>
      <c r="U538" s="126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</row>
    <row r="539">
      <c r="A539" s="126"/>
      <c r="B539" s="126"/>
      <c r="C539" s="126"/>
      <c r="D539" s="126"/>
      <c r="E539" s="126"/>
      <c r="F539" s="126"/>
      <c r="G539" s="126"/>
      <c r="H539" s="126"/>
      <c r="I539" s="126"/>
      <c r="J539" s="126"/>
      <c r="K539" s="126"/>
      <c r="L539" s="126"/>
      <c r="M539" s="126"/>
      <c r="N539" s="126"/>
      <c r="O539" s="126"/>
      <c r="P539" s="201"/>
      <c r="Q539" s="126"/>
      <c r="R539" s="167"/>
      <c r="S539" s="126"/>
      <c r="T539" s="126"/>
      <c r="U539" s="126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</row>
    <row r="540">
      <c r="A540" s="126"/>
      <c r="B540" s="126"/>
      <c r="C540" s="126"/>
      <c r="D540" s="126"/>
      <c r="E540" s="126"/>
      <c r="F540" s="126"/>
      <c r="G540" s="126"/>
      <c r="H540" s="126"/>
      <c r="I540" s="126"/>
      <c r="J540" s="126"/>
      <c r="K540" s="126"/>
      <c r="L540" s="126"/>
      <c r="M540" s="126"/>
      <c r="N540" s="126"/>
      <c r="O540" s="126"/>
      <c r="P540" s="201"/>
      <c r="Q540" s="126"/>
      <c r="R540" s="167"/>
      <c r="S540" s="126"/>
      <c r="T540" s="126"/>
      <c r="U540" s="126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</row>
    <row r="541">
      <c r="A541" s="126"/>
      <c r="B541" s="126"/>
      <c r="C541" s="126"/>
      <c r="D541" s="126"/>
      <c r="E541" s="126"/>
      <c r="F541" s="126"/>
      <c r="G541" s="126"/>
      <c r="H541" s="126"/>
      <c r="I541" s="126"/>
      <c r="J541" s="126"/>
      <c r="K541" s="126"/>
      <c r="L541" s="126"/>
      <c r="M541" s="126"/>
      <c r="N541" s="126"/>
      <c r="O541" s="126"/>
      <c r="P541" s="201"/>
      <c r="Q541" s="126"/>
      <c r="R541" s="167"/>
      <c r="S541" s="126"/>
      <c r="T541" s="126"/>
      <c r="U541" s="126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</row>
    <row r="542">
      <c r="A542" s="126"/>
      <c r="B542" s="126"/>
      <c r="C542" s="126"/>
      <c r="D542" s="126"/>
      <c r="E542" s="126"/>
      <c r="F542" s="126"/>
      <c r="G542" s="126"/>
      <c r="H542" s="126"/>
      <c r="I542" s="126"/>
      <c r="J542" s="126"/>
      <c r="K542" s="126"/>
      <c r="L542" s="126"/>
      <c r="M542" s="126"/>
      <c r="N542" s="126"/>
      <c r="O542" s="126"/>
      <c r="P542" s="201"/>
      <c r="Q542" s="126"/>
      <c r="R542" s="167"/>
      <c r="S542" s="126"/>
      <c r="T542" s="126"/>
      <c r="U542" s="126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</row>
    <row r="543">
      <c r="A543" s="126"/>
      <c r="B543" s="126"/>
      <c r="C543" s="126"/>
      <c r="D543" s="126"/>
      <c r="E543" s="126"/>
      <c r="F543" s="126"/>
      <c r="G543" s="126"/>
      <c r="H543" s="126"/>
      <c r="I543" s="126"/>
      <c r="J543" s="126"/>
      <c r="K543" s="126"/>
      <c r="L543" s="126"/>
      <c r="M543" s="126"/>
      <c r="N543" s="126"/>
      <c r="O543" s="126"/>
      <c r="P543" s="201"/>
      <c r="Q543" s="126"/>
      <c r="R543" s="167"/>
      <c r="S543" s="126"/>
      <c r="T543" s="126"/>
      <c r="U543" s="126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</row>
    <row r="544">
      <c r="A544" s="126"/>
      <c r="B544" s="126"/>
      <c r="C544" s="126"/>
      <c r="D544" s="126"/>
      <c r="E544" s="126"/>
      <c r="F544" s="126"/>
      <c r="G544" s="126"/>
      <c r="H544" s="126"/>
      <c r="I544" s="126"/>
      <c r="J544" s="126"/>
      <c r="K544" s="126"/>
      <c r="L544" s="126"/>
      <c r="M544" s="126"/>
      <c r="N544" s="126"/>
      <c r="O544" s="126"/>
      <c r="P544" s="201"/>
      <c r="Q544" s="126"/>
      <c r="R544" s="167"/>
      <c r="S544" s="126"/>
      <c r="T544" s="126"/>
      <c r="U544" s="126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</row>
    <row r="545">
      <c r="A545" s="126"/>
      <c r="B545" s="126"/>
      <c r="C545" s="126"/>
      <c r="D545" s="126"/>
      <c r="E545" s="126"/>
      <c r="F545" s="126"/>
      <c r="G545" s="126"/>
      <c r="H545" s="126"/>
      <c r="I545" s="126"/>
      <c r="J545" s="126"/>
      <c r="K545" s="126"/>
      <c r="L545" s="126"/>
      <c r="M545" s="126"/>
      <c r="N545" s="126"/>
      <c r="O545" s="126"/>
      <c r="P545" s="201"/>
      <c r="Q545" s="126"/>
      <c r="R545" s="167"/>
      <c r="S545" s="126"/>
      <c r="T545" s="126"/>
      <c r="U545" s="126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</row>
    <row r="546">
      <c r="A546" s="126"/>
      <c r="B546" s="126"/>
      <c r="C546" s="126"/>
      <c r="D546" s="126"/>
      <c r="E546" s="126"/>
      <c r="F546" s="126"/>
      <c r="G546" s="126"/>
      <c r="H546" s="126"/>
      <c r="I546" s="126"/>
      <c r="J546" s="126"/>
      <c r="K546" s="126"/>
      <c r="L546" s="126"/>
      <c r="M546" s="126"/>
      <c r="N546" s="126"/>
      <c r="O546" s="126"/>
      <c r="P546" s="201"/>
      <c r="Q546" s="126"/>
      <c r="R546" s="167"/>
      <c r="S546" s="126"/>
      <c r="T546" s="126"/>
      <c r="U546" s="126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</row>
    <row r="547">
      <c r="A547" s="126"/>
      <c r="B547" s="126"/>
      <c r="C547" s="126"/>
      <c r="D547" s="126"/>
      <c r="E547" s="126"/>
      <c r="F547" s="126"/>
      <c r="G547" s="126"/>
      <c r="H547" s="126"/>
      <c r="I547" s="126"/>
      <c r="J547" s="126"/>
      <c r="K547" s="126"/>
      <c r="L547" s="126"/>
      <c r="M547" s="126"/>
      <c r="N547" s="126"/>
      <c r="O547" s="126"/>
      <c r="P547" s="201"/>
      <c r="Q547" s="126"/>
      <c r="R547" s="167"/>
      <c r="S547" s="126"/>
      <c r="T547" s="126"/>
      <c r="U547" s="126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</row>
    <row r="548">
      <c r="A548" s="126"/>
      <c r="B548" s="126"/>
      <c r="C548" s="126"/>
      <c r="D548" s="126"/>
      <c r="E548" s="126"/>
      <c r="F548" s="126"/>
      <c r="G548" s="126"/>
      <c r="H548" s="126"/>
      <c r="I548" s="126"/>
      <c r="J548" s="126"/>
      <c r="K548" s="126"/>
      <c r="L548" s="126"/>
      <c r="M548" s="126"/>
      <c r="N548" s="126"/>
      <c r="O548" s="126"/>
      <c r="P548" s="201"/>
      <c r="Q548" s="126"/>
      <c r="R548" s="167"/>
      <c r="S548" s="126"/>
      <c r="T548" s="126"/>
      <c r="U548" s="126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</row>
    <row r="549">
      <c r="A549" s="126"/>
      <c r="B549" s="126"/>
      <c r="C549" s="126"/>
      <c r="D549" s="126"/>
      <c r="E549" s="126"/>
      <c r="F549" s="126"/>
      <c r="G549" s="126"/>
      <c r="H549" s="126"/>
      <c r="I549" s="126"/>
      <c r="J549" s="126"/>
      <c r="K549" s="126"/>
      <c r="L549" s="126"/>
      <c r="M549" s="126"/>
      <c r="N549" s="126"/>
      <c r="O549" s="126"/>
      <c r="P549" s="201"/>
      <c r="Q549" s="126"/>
      <c r="R549" s="167"/>
      <c r="S549" s="126"/>
      <c r="T549" s="126"/>
      <c r="U549" s="126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</row>
    <row r="550">
      <c r="A550" s="126"/>
      <c r="B550" s="126"/>
      <c r="C550" s="126"/>
      <c r="D550" s="126"/>
      <c r="E550" s="126"/>
      <c r="F550" s="126"/>
      <c r="G550" s="126"/>
      <c r="H550" s="126"/>
      <c r="I550" s="126"/>
      <c r="J550" s="126"/>
      <c r="K550" s="126"/>
      <c r="L550" s="126"/>
      <c r="M550" s="126"/>
      <c r="N550" s="126"/>
      <c r="O550" s="126"/>
      <c r="P550" s="201"/>
      <c r="Q550" s="126"/>
      <c r="R550" s="167"/>
      <c r="S550" s="126"/>
      <c r="T550" s="126"/>
      <c r="U550" s="126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</row>
    <row r="551">
      <c r="A551" s="126"/>
      <c r="B551" s="126"/>
      <c r="C551" s="126"/>
      <c r="D551" s="126"/>
      <c r="E551" s="126"/>
      <c r="F551" s="126"/>
      <c r="G551" s="126"/>
      <c r="H551" s="126"/>
      <c r="I551" s="126"/>
      <c r="J551" s="126"/>
      <c r="K551" s="126"/>
      <c r="L551" s="126"/>
      <c r="M551" s="126"/>
      <c r="N551" s="126"/>
      <c r="O551" s="126"/>
      <c r="P551" s="201"/>
      <c r="Q551" s="126"/>
      <c r="R551" s="167"/>
      <c r="S551" s="126"/>
      <c r="T551" s="126"/>
      <c r="U551" s="126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</row>
    <row r="552">
      <c r="A552" s="126"/>
      <c r="B552" s="126"/>
      <c r="C552" s="126"/>
      <c r="D552" s="126"/>
      <c r="E552" s="126"/>
      <c r="F552" s="126"/>
      <c r="G552" s="126"/>
      <c r="H552" s="126"/>
      <c r="I552" s="126"/>
      <c r="J552" s="126"/>
      <c r="K552" s="126"/>
      <c r="L552" s="126"/>
      <c r="M552" s="126"/>
      <c r="N552" s="126"/>
      <c r="O552" s="126"/>
      <c r="P552" s="201"/>
      <c r="Q552" s="126"/>
      <c r="R552" s="167"/>
      <c r="S552" s="126"/>
      <c r="T552" s="126"/>
      <c r="U552" s="126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</row>
    <row r="553">
      <c r="A553" s="126"/>
      <c r="B553" s="126"/>
      <c r="C553" s="126"/>
      <c r="D553" s="126"/>
      <c r="E553" s="126"/>
      <c r="F553" s="126"/>
      <c r="G553" s="126"/>
      <c r="H553" s="126"/>
      <c r="I553" s="126"/>
      <c r="J553" s="126"/>
      <c r="K553" s="126"/>
      <c r="L553" s="126"/>
      <c r="M553" s="126"/>
      <c r="N553" s="126"/>
      <c r="O553" s="126"/>
      <c r="P553" s="201"/>
      <c r="Q553" s="126"/>
      <c r="R553" s="167"/>
      <c r="S553" s="126"/>
      <c r="T553" s="126"/>
      <c r="U553" s="126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</row>
    <row r="554">
      <c r="A554" s="126"/>
      <c r="B554" s="126"/>
      <c r="C554" s="126"/>
      <c r="D554" s="126"/>
      <c r="E554" s="126"/>
      <c r="F554" s="126"/>
      <c r="G554" s="126"/>
      <c r="H554" s="126"/>
      <c r="I554" s="126"/>
      <c r="J554" s="126"/>
      <c r="K554" s="126"/>
      <c r="L554" s="126"/>
      <c r="M554" s="126"/>
      <c r="N554" s="126"/>
      <c r="O554" s="126"/>
      <c r="P554" s="201"/>
      <c r="Q554" s="126"/>
      <c r="R554" s="167"/>
      <c r="S554" s="126"/>
      <c r="T554" s="126"/>
      <c r="U554" s="126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</row>
    <row r="555">
      <c r="A555" s="126"/>
      <c r="B555" s="126"/>
      <c r="C555" s="126"/>
      <c r="D555" s="126"/>
      <c r="E555" s="126"/>
      <c r="F555" s="126"/>
      <c r="G555" s="126"/>
      <c r="H555" s="126"/>
      <c r="I555" s="126"/>
      <c r="J555" s="126"/>
      <c r="K555" s="126"/>
      <c r="L555" s="126"/>
      <c r="M555" s="126"/>
      <c r="N555" s="126"/>
      <c r="O555" s="126"/>
      <c r="P555" s="201"/>
      <c r="Q555" s="126"/>
      <c r="R555" s="167"/>
      <c r="S555" s="126"/>
      <c r="T555" s="126"/>
      <c r="U555" s="126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</row>
    <row r="556">
      <c r="A556" s="126"/>
      <c r="B556" s="126"/>
      <c r="C556" s="126"/>
      <c r="D556" s="126"/>
      <c r="E556" s="126"/>
      <c r="F556" s="126"/>
      <c r="G556" s="126"/>
      <c r="H556" s="126"/>
      <c r="I556" s="126"/>
      <c r="J556" s="126"/>
      <c r="K556" s="126"/>
      <c r="L556" s="126"/>
      <c r="M556" s="126"/>
      <c r="N556" s="126"/>
      <c r="O556" s="126"/>
      <c r="P556" s="201"/>
      <c r="Q556" s="126"/>
      <c r="R556" s="167"/>
      <c r="S556" s="126"/>
      <c r="T556" s="126"/>
      <c r="U556" s="126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</row>
    <row r="557">
      <c r="A557" s="126"/>
      <c r="B557" s="126"/>
      <c r="C557" s="126"/>
      <c r="D557" s="126"/>
      <c r="E557" s="126"/>
      <c r="F557" s="126"/>
      <c r="G557" s="126"/>
      <c r="H557" s="126"/>
      <c r="I557" s="126"/>
      <c r="J557" s="126"/>
      <c r="K557" s="126"/>
      <c r="L557" s="126"/>
      <c r="M557" s="126"/>
      <c r="N557" s="126"/>
      <c r="O557" s="126"/>
      <c r="P557" s="201"/>
      <c r="Q557" s="126"/>
      <c r="R557" s="167"/>
      <c r="S557" s="126"/>
      <c r="T557" s="126"/>
      <c r="U557" s="126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</row>
    <row r="558">
      <c r="A558" s="126"/>
      <c r="B558" s="126"/>
      <c r="C558" s="126"/>
      <c r="D558" s="126"/>
      <c r="E558" s="126"/>
      <c r="F558" s="126"/>
      <c r="G558" s="126"/>
      <c r="H558" s="126"/>
      <c r="I558" s="126"/>
      <c r="J558" s="126"/>
      <c r="K558" s="126"/>
      <c r="L558" s="126"/>
      <c r="M558" s="126"/>
      <c r="N558" s="126"/>
      <c r="O558" s="126"/>
      <c r="P558" s="201"/>
      <c r="Q558" s="126"/>
      <c r="R558" s="167"/>
      <c r="S558" s="126"/>
      <c r="T558" s="126"/>
      <c r="U558" s="126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</row>
    <row r="559">
      <c r="A559" s="126"/>
      <c r="B559" s="126"/>
      <c r="C559" s="126"/>
      <c r="D559" s="126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201"/>
      <c r="Q559" s="126"/>
      <c r="R559" s="167"/>
      <c r="S559" s="126"/>
      <c r="T559" s="126"/>
      <c r="U559" s="126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</row>
    <row r="560">
      <c r="A560" s="126"/>
      <c r="B560" s="126"/>
      <c r="C560" s="126"/>
      <c r="D560" s="126"/>
      <c r="E560" s="126"/>
      <c r="F560" s="126"/>
      <c r="G560" s="126"/>
      <c r="H560" s="126"/>
      <c r="I560" s="126"/>
      <c r="J560" s="126"/>
      <c r="K560" s="126"/>
      <c r="L560" s="126"/>
      <c r="M560" s="126"/>
      <c r="N560" s="126"/>
      <c r="O560" s="126"/>
      <c r="P560" s="201"/>
      <c r="Q560" s="126"/>
      <c r="R560" s="167"/>
      <c r="S560" s="126"/>
      <c r="T560" s="126"/>
      <c r="U560" s="126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</row>
    <row r="561">
      <c r="A561" s="126"/>
      <c r="B561" s="126"/>
      <c r="C561" s="126"/>
      <c r="D561" s="126"/>
      <c r="E561" s="126"/>
      <c r="F561" s="126"/>
      <c r="G561" s="126"/>
      <c r="H561" s="126"/>
      <c r="I561" s="126"/>
      <c r="J561" s="126"/>
      <c r="K561" s="126"/>
      <c r="L561" s="126"/>
      <c r="M561" s="126"/>
      <c r="N561" s="126"/>
      <c r="O561" s="126"/>
      <c r="P561" s="201"/>
      <c r="Q561" s="126"/>
      <c r="R561" s="167"/>
      <c r="S561" s="126"/>
      <c r="T561" s="126"/>
      <c r="U561" s="126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</row>
    <row r="562">
      <c r="A562" s="126"/>
      <c r="B562" s="126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  <c r="O562" s="126"/>
      <c r="P562" s="201"/>
      <c r="Q562" s="126"/>
      <c r="R562" s="167"/>
      <c r="S562" s="126"/>
      <c r="T562" s="126"/>
      <c r="U562" s="126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</row>
    <row r="563">
      <c r="A563" s="126"/>
      <c r="B563" s="126"/>
      <c r="C563" s="126"/>
      <c r="D563" s="126"/>
      <c r="E563" s="126"/>
      <c r="F563" s="126"/>
      <c r="G563" s="126"/>
      <c r="H563" s="126"/>
      <c r="I563" s="126"/>
      <c r="J563" s="126"/>
      <c r="K563" s="126"/>
      <c r="L563" s="126"/>
      <c r="M563" s="126"/>
      <c r="N563" s="126"/>
      <c r="O563" s="126"/>
      <c r="P563" s="201"/>
      <c r="Q563" s="126"/>
      <c r="R563" s="167"/>
      <c r="S563" s="126"/>
      <c r="T563" s="126"/>
      <c r="U563" s="126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</row>
    <row r="564">
      <c r="A564" s="126"/>
      <c r="B564" s="126"/>
      <c r="C564" s="126"/>
      <c r="D564" s="126"/>
      <c r="E564" s="126"/>
      <c r="F564" s="126"/>
      <c r="G564" s="126"/>
      <c r="H564" s="126"/>
      <c r="I564" s="126"/>
      <c r="J564" s="126"/>
      <c r="K564" s="126"/>
      <c r="L564" s="126"/>
      <c r="M564" s="126"/>
      <c r="N564" s="126"/>
      <c r="O564" s="126"/>
      <c r="P564" s="201"/>
      <c r="Q564" s="126"/>
      <c r="R564" s="167"/>
      <c r="S564" s="126"/>
      <c r="T564" s="126"/>
      <c r="U564" s="126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</row>
    <row r="565">
      <c r="A565" s="126"/>
      <c r="B565" s="126"/>
      <c r="C565" s="126"/>
      <c r="D565" s="126"/>
      <c r="E565" s="126"/>
      <c r="F565" s="126"/>
      <c r="G565" s="126"/>
      <c r="H565" s="126"/>
      <c r="I565" s="126"/>
      <c r="J565" s="126"/>
      <c r="K565" s="126"/>
      <c r="L565" s="126"/>
      <c r="M565" s="126"/>
      <c r="N565" s="126"/>
      <c r="O565" s="126"/>
      <c r="P565" s="201"/>
      <c r="Q565" s="126"/>
      <c r="R565" s="167"/>
      <c r="S565" s="126"/>
      <c r="T565" s="126"/>
      <c r="U565" s="126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</row>
    <row r="566">
      <c r="A566" s="126"/>
      <c r="B566" s="126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  <c r="O566" s="126"/>
      <c r="P566" s="201"/>
      <c r="Q566" s="126"/>
      <c r="R566" s="167"/>
      <c r="S566" s="126"/>
      <c r="T566" s="126"/>
      <c r="U566" s="126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</row>
    <row r="567">
      <c r="A567" s="126"/>
      <c r="B567" s="126"/>
      <c r="C567" s="126"/>
      <c r="D567" s="126"/>
      <c r="E567" s="126"/>
      <c r="F567" s="126"/>
      <c r="G567" s="126"/>
      <c r="H567" s="126"/>
      <c r="I567" s="126"/>
      <c r="J567" s="126"/>
      <c r="K567" s="126"/>
      <c r="L567" s="126"/>
      <c r="M567" s="126"/>
      <c r="N567" s="126"/>
      <c r="O567" s="126"/>
      <c r="P567" s="201"/>
      <c r="Q567" s="126"/>
      <c r="R567" s="167"/>
      <c r="S567" s="126"/>
      <c r="T567" s="126"/>
      <c r="U567" s="126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</row>
    <row r="568">
      <c r="A568" s="126"/>
      <c r="B568" s="126"/>
      <c r="C568" s="126"/>
      <c r="D568" s="126"/>
      <c r="E568" s="126"/>
      <c r="F568" s="126"/>
      <c r="G568" s="126"/>
      <c r="H568" s="126"/>
      <c r="I568" s="126"/>
      <c r="J568" s="126"/>
      <c r="K568" s="126"/>
      <c r="L568" s="126"/>
      <c r="M568" s="126"/>
      <c r="N568" s="126"/>
      <c r="O568" s="126"/>
      <c r="P568" s="201"/>
      <c r="Q568" s="126"/>
      <c r="R568" s="167"/>
      <c r="S568" s="126"/>
      <c r="T568" s="126"/>
      <c r="U568" s="126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</row>
    <row r="569">
      <c r="A569" s="126"/>
      <c r="B569" s="126"/>
      <c r="C569" s="126"/>
      <c r="D569" s="126"/>
      <c r="E569" s="126"/>
      <c r="F569" s="126"/>
      <c r="G569" s="126"/>
      <c r="H569" s="126"/>
      <c r="I569" s="126"/>
      <c r="J569" s="126"/>
      <c r="K569" s="126"/>
      <c r="L569" s="126"/>
      <c r="M569" s="126"/>
      <c r="N569" s="126"/>
      <c r="O569" s="126"/>
      <c r="P569" s="201"/>
      <c r="Q569" s="126"/>
      <c r="R569" s="167"/>
      <c r="S569" s="126"/>
      <c r="T569" s="126"/>
      <c r="U569" s="126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</row>
    <row r="570">
      <c r="A570" s="126"/>
      <c r="B570" s="126"/>
      <c r="C570" s="126"/>
      <c r="D570" s="126"/>
      <c r="E570" s="126"/>
      <c r="F570" s="126"/>
      <c r="G570" s="126"/>
      <c r="H570" s="126"/>
      <c r="I570" s="126"/>
      <c r="J570" s="126"/>
      <c r="K570" s="126"/>
      <c r="L570" s="126"/>
      <c r="M570" s="126"/>
      <c r="N570" s="126"/>
      <c r="O570" s="126"/>
      <c r="P570" s="201"/>
      <c r="Q570" s="126"/>
      <c r="R570" s="167"/>
      <c r="S570" s="126"/>
      <c r="T570" s="126"/>
      <c r="U570" s="126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</row>
    <row r="571">
      <c r="A571" s="126"/>
      <c r="B571" s="126"/>
      <c r="C571" s="126"/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  <c r="O571" s="126"/>
      <c r="P571" s="201"/>
      <c r="Q571" s="126"/>
      <c r="R571" s="167"/>
      <c r="S571" s="126"/>
      <c r="T571" s="126"/>
      <c r="U571" s="126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</row>
    <row r="572">
      <c r="A572" s="126"/>
      <c r="B572" s="126"/>
      <c r="C572" s="126"/>
      <c r="D572" s="126"/>
      <c r="E572" s="126"/>
      <c r="F572" s="126"/>
      <c r="G572" s="126"/>
      <c r="H572" s="126"/>
      <c r="I572" s="126"/>
      <c r="J572" s="126"/>
      <c r="K572" s="126"/>
      <c r="L572" s="126"/>
      <c r="M572" s="126"/>
      <c r="N572" s="126"/>
      <c r="O572" s="126"/>
      <c r="P572" s="201"/>
      <c r="Q572" s="126"/>
      <c r="R572" s="167"/>
      <c r="S572" s="126"/>
      <c r="T572" s="126"/>
      <c r="U572" s="126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</row>
    <row r="573">
      <c r="A573" s="126"/>
      <c r="B573" s="126"/>
      <c r="C573" s="126"/>
      <c r="D573" s="126"/>
      <c r="E573" s="126"/>
      <c r="F573" s="126"/>
      <c r="G573" s="126"/>
      <c r="H573" s="126"/>
      <c r="I573" s="126"/>
      <c r="J573" s="126"/>
      <c r="K573" s="126"/>
      <c r="L573" s="126"/>
      <c r="M573" s="126"/>
      <c r="N573" s="126"/>
      <c r="O573" s="126"/>
      <c r="P573" s="201"/>
      <c r="Q573" s="126"/>
      <c r="R573" s="167"/>
      <c r="S573" s="126"/>
      <c r="T573" s="126"/>
      <c r="U573" s="126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</row>
    <row r="574">
      <c r="A574" s="126"/>
      <c r="B574" s="126"/>
      <c r="C574" s="126"/>
      <c r="D574" s="126"/>
      <c r="E574" s="126"/>
      <c r="F574" s="126"/>
      <c r="G574" s="126"/>
      <c r="H574" s="126"/>
      <c r="I574" s="126"/>
      <c r="J574" s="126"/>
      <c r="K574" s="126"/>
      <c r="L574" s="126"/>
      <c r="M574" s="126"/>
      <c r="N574" s="126"/>
      <c r="O574" s="126"/>
      <c r="P574" s="201"/>
      <c r="Q574" s="126"/>
      <c r="R574" s="167"/>
      <c r="S574" s="126"/>
      <c r="T574" s="126"/>
      <c r="U574" s="126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</row>
    <row r="575">
      <c r="A575" s="126"/>
      <c r="B575" s="126"/>
      <c r="C575" s="126"/>
      <c r="D575" s="126"/>
      <c r="E575" s="126"/>
      <c r="F575" s="126"/>
      <c r="G575" s="126"/>
      <c r="H575" s="126"/>
      <c r="I575" s="126"/>
      <c r="J575" s="126"/>
      <c r="K575" s="126"/>
      <c r="L575" s="126"/>
      <c r="M575" s="126"/>
      <c r="N575" s="126"/>
      <c r="O575" s="126"/>
      <c r="P575" s="201"/>
      <c r="Q575" s="126"/>
      <c r="R575" s="167"/>
      <c r="S575" s="126"/>
      <c r="T575" s="126"/>
      <c r="U575" s="126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</row>
    <row r="576">
      <c r="A576" s="126"/>
      <c r="B576" s="126"/>
      <c r="C576" s="126"/>
      <c r="D576" s="126"/>
      <c r="E576" s="126"/>
      <c r="F576" s="126"/>
      <c r="G576" s="126"/>
      <c r="H576" s="126"/>
      <c r="I576" s="126"/>
      <c r="J576" s="126"/>
      <c r="K576" s="126"/>
      <c r="L576" s="126"/>
      <c r="M576" s="126"/>
      <c r="N576" s="126"/>
      <c r="O576" s="126"/>
      <c r="P576" s="201"/>
      <c r="Q576" s="126"/>
      <c r="R576" s="167"/>
      <c r="S576" s="126"/>
      <c r="T576" s="126"/>
      <c r="U576" s="126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</row>
    <row r="577">
      <c r="A577" s="126"/>
      <c r="B577" s="126"/>
      <c r="C577" s="126"/>
      <c r="D577" s="126"/>
      <c r="E577" s="126"/>
      <c r="F577" s="126"/>
      <c r="G577" s="126"/>
      <c r="H577" s="126"/>
      <c r="I577" s="126"/>
      <c r="J577" s="126"/>
      <c r="K577" s="126"/>
      <c r="L577" s="126"/>
      <c r="M577" s="126"/>
      <c r="N577" s="126"/>
      <c r="O577" s="126"/>
      <c r="P577" s="201"/>
      <c r="Q577" s="126"/>
      <c r="R577" s="167"/>
      <c r="S577" s="126"/>
      <c r="T577" s="126"/>
      <c r="U577" s="126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</row>
    <row r="578">
      <c r="A578" s="126"/>
      <c r="B578" s="126"/>
      <c r="C578" s="126"/>
      <c r="D578" s="126"/>
      <c r="E578" s="126"/>
      <c r="F578" s="126"/>
      <c r="G578" s="126"/>
      <c r="H578" s="126"/>
      <c r="I578" s="126"/>
      <c r="J578" s="126"/>
      <c r="K578" s="126"/>
      <c r="L578" s="126"/>
      <c r="M578" s="126"/>
      <c r="N578" s="126"/>
      <c r="O578" s="126"/>
      <c r="P578" s="201"/>
      <c r="Q578" s="126"/>
      <c r="R578" s="167"/>
      <c r="S578" s="126"/>
      <c r="T578" s="126"/>
      <c r="U578" s="126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</row>
    <row r="579">
      <c r="A579" s="126"/>
      <c r="B579" s="126"/>
      <c r="C579" s="126"/>
      <c r="D579" s="126"/>
      <c r="E579" s="126"/>
      <c r="F579" s="126"/>
      <c r="G579" s="126"/>
      <c r="H579" s="126"/>
      <c r="I579" s="126"/>
      <c r="J579" s="126"/>
      <c r="K579" s="126"/>
      <c r="L579" s="126"/>
      <c r="M579" s="126"/>
      <c r="N579" s="126"/>
      <c r="O579" s="126"/>
      <c r="P579" s="201"/>
      <c r="Q579" s="126"/>
      <c r="R579" s="167"/>
      <c r="S579" s="126"/>
      <c r="T579" s="126"/>
      <c r="U579" s="126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</row>
    <row r="580">
      <c r="A580" s="126"/>
      <c r="B580" s="126"/>
      <c r="C580" s="126"/>
      <c r="D580" s="126"/>
      <c r="E580" s="126"/>
      <c r="F580" s="126"/>
      <c r="G580" s="126"/>
      <c r="H580" s="126"/>
      <c r="I580" s="126"/>
      <c r="J580" s="126"/>
      <c r="K580" s="126"/>
      <c r="L580" s="126"/>
      <c r="M580" s="126"/>
      <c r="N580" s="126"/>
      <c r="O580" s="126"/>
      <c r="P580" s="201"/>
      <c r="Q580" s="126"/>
      <c r="R580" s="167"/>
      <c r="S580" s="126"/>
      <c r="T580" s="126"/>
      <c r="U580" s="126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</row>
    <row r="581">
      <c r="A581" s="126"/>
      <c r="B581" s="126"/>
      <c r="C581" s="126"/>
      <c r="D581" s="126"/>
      <c r="E581" s="126"/>
      <c r="F581" s="126"/>
      <c r="G581" s="126"/>
      <c r="H581" s="126"/>
      <c r="I581" s="126"/>
      <c r="J581" s="126"/>
      <c r="K581" s="126"/>
      <c r="L581" s="126"/>
      <c r="M581" s="126"/>
      <c r="N581" s="126"/>
      <c r="O581" s="126"/>
      <c r="P581" s="201"/>
      <c r="Q581" s="126"/>
      <c r="R581" s="167"/>
      <c r="S581" s="126"/>
      <c r="T581" s="126"/>
      <c r="U581" s="126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</row>
    <row r="582">
      <c r="A582" s="126"/>
      <c r="B582" s="126"/>
      <c r="C582" s="126"/>
      <c r="D582" s="126"/>
      <c r="E582" s="126"/>
      <c r="F582" s="126"/>
      <c r="G582" s="126"/>
      <c r="H582" s="126"/>
      <c r="I582" s="126"/>
      <c r="J582" s="126"/>
      <c r="K582" s="126"/>
      <c r="L582" s="126"/>
      <c r="M582" s="126"/>
      <c r="N582" s="126"/>
      <c r="O582" s="126"/>
      <c r="P582" s="201"/>
      <c r="Q582" s="126"/>
      <c r="R582" s="167"/>
      <c r="S582" s="126"/>
      <c r="T582" s="126"/>
      <c r="U582" s="126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</row>
    <row r="583">
      <c r="A583" s="126"/>
      <c r="B583" s="126"/>
      <c r="C583" s="126"/>
      <c r="D583" s="126"/>
      <c r="E583" s="126"/>
      <c r="F583" s="126"/>
      <c r="G583" s="126"/>
      <c r="H583" s="126"/>
      <c r="I583" s="126"/>
      <c r="J583" s="126"/>
      <c r="K583" s="126"/>
      <c r="L583" s="126"/>
      <c r="M583" s="126"/>
      <c r="N583" s="126"/>
      <c r="O583" s="126"/>
      <c r="P583" s="201"/>
      <c r="Q583" s="126"/>
      <c r="R583" s="167"/>
      <c r="S583" s="126"/>
      <c r="T583" s="126"/>
      <c r="U583" s="126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</row>
    <row r="584">
      <c r="A584" s="126"/>
      <c r="B584" s="126"/>
      <c r="C584" s="126"/>
      <c r="D584" s="126"/>
      <c r="E584" s="126"/>
      <c r="F584" s="126"/>
      <c r="G584" s="126"/>
      <c r="H584" s="126"/>
      <c r="I584" s="126"/>
      <c r="J584" s="126"/>
      <c r="K584" s="126"/>
      <c r="L584" s="126"/>
      <c r="M584" s="126"/>
      <c r="N584" s="126"/>
      <c r="O584" s="126"/>
      <c r="P584" s="201"/>
      <c r="Q584" s="126"/>
      <c r="R584" s="167"/>
      <c r="S584" s="126"/>
      <c r="T584" s="126"/>
      <c r="U584" s="126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</row>
    <row r="585">
      <c r="A585" s="126"/>
      <c r="B585" s="126"/>
      <c r="C585" s="126"/>
      <c r="D585" s="126"/>
      <c r="E585" s="126"/>
      <c r="F585" s="126"/>
      <c r="G585" s="126"/>
      <c r="H585" s="126"/>
      <c r="I585" s="126"/>
      <c r="J585" s="126"/>
      <c r="K585" s="126"/>
      <c r="L585" s="126"/>
      <c r="M585" s="126"/>
      <c r="N585" s="126"/>
      <c r="O585" s="126"/>
      <c r="P585" s="201"/>
      <c r="Q585" s="126"/>
      <c r="R585" s="167"/>
      <c r="S585" s="126"/>
      <c r="T585" s="126"/>
      <c r="U585" s="126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</row>
    <row r="586">
      <c r="A586" s="126"/>
      <c r="B586" s="126"/>
      <c r="C586" s="126"/>
      <c r="D586" s="126"/>
      <c r="E586" s="126"/>
      <c r="F586" s="126"/>
      <c r="G586" s="126"/>
      <c r="H586" s="126"/>
      <c r="I586" s="126"/>
      <c r="J586" s="126"/>
      <c r="K586" s="126"/>
      <c r="L586" s="126"/>
      <c r="M586" s="126"/>
      <c r="N586" s="126"/>
      <c r="O586" s="126"/>
      <c r="P586" s="201"/>
      <c r="Q586" s="126"/>
      <c r="R586" s="167"/>
      <c r="S586" s="126"/>
      <c r="T586" s="126"/>
      <c r="U586" s="126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</row>
    <row r="587">
      <c r="A587" s="126"/>
      <c r="B587" s="126"/>
      <c r="C587" s="126"/>
      <c r="D587" s="126"/>
      <c r="E587" s="126"/>
      <c r="F587" s="126"/>
      <c r="G587" s="126"/>
      <c r="H587" s="126"/>
      <c r="I587" s="126"/>
      <c r="J587" s="126"/>
      <c r="K587" s="126"/>
      <c r="L587" s="126"/>
      <c r="M587" s="126"/>
      <c r="N587" s="126"/>
      <c r="O587" s="126"/>
      <c r="P587" s="201"/>
      <c r="Q587" s="126"/>
      <c r="R587" s="167"/>
      <c r="S587" s="126"/>
      <c r="T587" s="126"/>
      <c r="U587" s="126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</row>
    <row r="588">
      <c r="A588" s="126"/>
      <c r="B588" s="126"/>
      <c r="C588" s="126"/>
      <c r="D588" s="126"/>
      <c r="E588" s="126"/>
      <c r="F588" s="126"/>
      <c r="G588" s="126"/>
      <c r="H588" s="126"/>
      <c r="I588" s="126"/>
      <c r="J588" s="126"/>
      <c r="K588" s="126"/>
      <c r="L588" s="126"/>
      <c r="M588" s="126"/>
      <c r="N588" s="126"/>
      <c r="O588" s="126"/>
      <c r="P588" s="201"/>
      <c r="Q588" s="126"/>
      <c r="R588" s="167"/>
      <c r="S588" s="126"/>
      <c r="T588" s="126"/>
      <c r="U588" s="126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</row>
    <row r="589">
      <c r="A589" s="126"/>
      <c r="B589" s="126"/>
      <c r="C589" s="126"/>
      <c r="D589" s="126"/>
      <c r="E589" s="126"/>
      <c r="F589" s="126"/>
      <c r="G589" s="126"/>
      <c r="H589" s="126"/>
      <c r="I589" s="126"/>
      <c r="J589" s="126"/>
      <c r="K589" s="126"/>
      <c r="L589" s="126"/>
      <c r="M589" s="126"/>
      <c r="N589" s="126"/>
      <c r="O589" s="126"/>
      <c r="P589" s="201"/>
      <c r="Q589" s="126"/>
      <c r="R589" s="167"/>
      <c r="S589" s="126"/>
      <c r="T589" s="126"/>
      <c r="U589" s="126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</row>
    <row r="590">
      <c r="A590" s="126"/>
      <c r="B590" s="126"/>
      <c r="C590" s="126"/>
      <c r="D590" s="126"/>
      <c r="E590" s="126"/>
      <c r="F590" s="126"/>
      <c r="G590" s="126"/>
      <c r="H590" s="126"/>
      <c r="I590" s="126"/>
      <c r="J590" s="126"/>
      <c r="K590" s="126"/>
      <c r="L590" s="126"/>
      <c r="M590" s="126"/>
      <c r="N590" s="126"/>
      <c r="O590" s="126"/>
      <c r="P590" s="201"/>
      <c r="Q590" s="126"/>
      <c r="R590" s="167"/>
      <c r="S590" s="126"/>
      <c r="T590" s="126"/>
      <c r="U590" s="126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</row>
    <row r="591">
      <c r="A591" s="126"/>
      <c r="B591" s="126"/>
      <c r="C591" s="126"/>
      <c r="D591" s="126"/>
      <c r="E591" s="126"/>
      <c r="F591" s="126"/>
      <c r="G591" s="126"/>
      <c r="H591" s="126"/>
      <c r="I591" s="126"/>
      <c r="J591" s="126"/>
      <c r="K591" s="126"/>
      <c r="L591" s="126"/>
      <c r="M591" s="126"/>
      <c r="N591" s="126"/>
      <c r="O591" s="126"/>
      <c r="P591" s="201"/>
      <c r="Q591" s="126"/>
      <c r="R591" s="167"/>
      <c r="S591" s="126"/>
      <c r="T591" s="126"/>
      <c r="U591" s="126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</row>
    <row r="592">
      <c r="A592" s="126"/>
      <c r="B592" s="126"/>
      <c r="C592" s="126"/>
      <c r="D592" s="126"/>
      <c r="E592" s="126"/>
      <c r="F592" s="126"/>
      <c r="G592" s="126"/>
      <c r="H592" s="126"/>
      <c r="I592" s="126"/>
      <c r="J592" s="126"/>
      <c r="K592" s="126"/>
      <c r="L592" s="126"/>
      <c r="M592" s="126"/>
      <c r="N592" s="126"/>
      <c r="O592" s="126"/>
      <c r="P592" s="201"/>
      <c r="Q592" s="126"/>
      <c r="R592" s="167"/>
      <c r="S592" s="126"/>
      <c r="T592" s="126"/>
      <c r="U592" s="126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</row>
    <row r="593">
      <c r="A593" s="126"/>
      <c r="B593" s="126"/>
      <c r="C593" s="126"/>
      <c r="D593" s="126"/>
      <c r="E593" s="126"/>
      <c r="F593" s="126"/>
      <c r="G593" s="126"/>
      <c r="H593" s="126"/>
      <c r="I593" s="126"/>
      <c r="J593" s="126"/>
      <c r="K593" s="126"/>
      <c r="L593" s="126"/>
      <c r="M593" s="126"/>
      <c r="N593" s="126"/>
      <c r="O593" s="126"/>
      <c r="P593" s="201"/>
      <c r="Q593" s="126"/>
      <c r="R593" s="167"/>
      <c r="S593" s="126"/>
      <c r="T593" s="126"/>
      <c r="U593" s="126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</row>
    <row r="594">
      <c r="A594" s="126"/>
      <c r="B594" s="126"/>
      <c r="C594" s="126"/>
      <c r="D594" s="126"/>
      <c r="E594" s="126"/>
      <c r="F594" s="126"/>
      <c r="G594" s="126"/>
      <c r="H594" s="126"/>
      <c r="I594" s="126"/>
      <c r="J594" s="126"/>
      <c r="K594" s="126"/>
      <c r="L594" s="126"/>
      <c r="M594" s="126"/>
      <c r="N594" s="126"/>
      <c r="O594" s="126"/>
      <c r="P594" s="201"/>
      <c r="Q594" s="126"/>
      <c r="R594" s="167"/>
      <c r="S594" s="126"/>
      <c r="T594" s="126"/>
      <c r="U594" s="126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</row>
    <row r="595">
      <c r="A595" s="126"/>
      <c r="B595" s="126"/>
      <c r="C595" s="126"/>
      <c r="D595" s="126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  <c r="O595" s="126"/>
      <c r="P595" s="201"/>
      <c r="Q595" s="126"/>
      <c r="R595" s="167"/>
      <c r="S595" s="126"/>
      <c r="T595" s="126"/>
      <c r="U595" s="126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</row>
    <row r="596">
      <c r="A596" s="126"/>
      <c r="B596" s="126"/>
      <c r="C596" s="126"/>
      <c r="D596" s="126"/>
      <c r="E596" s="126"/>
      <c r="F596" s="126"/>
      <c r="G596" s="126"/>
      <c r="H596" s="126"/>
      <c r="I596" s="126"/>
      <c r="J596" s="126"/>
      <c r="K596" s="126"/>
      <c r="L596" s="126"/>
      <c r="M596" s="126"/>
      <c r="N596" s="126"/>
      <c r="O596" s="126"/>
      <c r="P596" s="201"/>
      <c r="Q596" s="126"/>
      <c r="R596" s="167"/>
      <c r="S596" s="126"/>
      <c r="T596" s="126"/>
      <c r="U596" s="126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</row>
    <row r="597">
      <c r="A597" s="126"/>
      <c r="B597" s="126"/>
      <c r="C597" s="126"/>
      <c r="D597" s="126"/>
      <c r="E597" s="126"/>
      <c r="F597" s="126"/>
      <c r="G597" s="126"/>
      <c r="H597" s="126"/>
      <c r="I597" s="126"/>
      <c r="J597" s="126"/>
      <c r="K597" s="126"/>
      <c r="L597" s="126"/>
      <c r="M597" s="126"/>
      <c r="N597" s="126"/>
      <c r="O597" s="126"/>
      <c r="P597" s="201"/>
      <c r="Q597" s="126"/>
      <c r="R597" s="167"/>
      <c r="S597" s="126"/>
      <c r="T597" s="126"/>
      <c r="U597" s="126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</row>
    <row r="598">
      <c r="A598" s="126"/>
      <c r="B598" s="126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  <c r="O598" s="126"/>
      <c r="P598" s="201"/>
      <c r="Q598" s="126"/>
      <c r="R598" s="167"/>
      <c r="S598" s="126"/>
      <c r="T598" s="126"/>
      <c r="U598" s="126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</row>
    <row r="599">
      <c r="A599" s="126"/>
      <c r="B599" s="126"/>
      <c r="C599" s="126"/>
      <c r="D599" s="126"/>
      <c r="E599" s="126"/>
      <c r="F599" s="126"/>
      <c r="G599" s="126"/>
      <c r="H599" s="126"/>
      <c r="I599" s="126"/>
      <c r="J599" s="126"/>
      <c r="K599" s="126"/>
      <c r="L599" s="126"/>
      <c r="M599" s="126"/>
      <c r="N599" s="126"/>
      <c r="O599" s="126"/>
      <c r="P599" s="201"/>
      <c r="Q599" s="126"/>
      <c r="R599" s="167"/>
      <c r="S599" s="126"/>
      <c r="T599" s="126"/>
      <c r="U599" s="126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</row>
    <row r="600">
      <c r="A600" s="126"/>
      <c r="B600" s="126"/>
      <c r="C600" s="126"/>
      <c r="D600" s="126"/>
      <c r="E600" s="126"/>
      <c r="F600" s="126"/>
      <c r="G600" s="126"/>
      <c r="H600" s="126"/>
      <c r="I600" s="126"/>
      <c r="J600" s="126"/>
      <c r="K600" s="126"/>
      <c r="L600" s="126"/>
      <c r="M600" s="126"/>
      <c r="N600" s="126"/>
      <c r="O600" s="126"/>
      <c r="P600" s="201"/>
      <c r="Q600" s="126"/>
      <c r="R600" s="167"/>
      <c r="S600" s="126"/>
      <c r="T600" s="126"/>
      <c r="U600" s="126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</row>
    <row r="601">
      <c r="A601" s="126"/>
      <c r="B601" s="126"/>
      <c r="C601" s="126"/>
      <c r="D601" s="126"/>
      <c r="E601" s="126"/>
      <c r="F601" s="126"/>
      <c r="G601" s="126"/>
      <c r="H601" s="126"/>
      <c r="I601" s="126"/>
      <c r="J601" s="126"/>
      <c r="K601" s="126"/>
      <c r="L601" s="126"/>
      <c r="M601" s="126"/>
      <c r="N601" s="126"/>
      <c r="O601" s="126"/>
      <c r="P601" s="201"/>
      <c r="Q601" s="126"/>
      <c r="R601" s="167"/>
      <c r="S601" s="126"/>
      <c r="T601" s="126"/>
      <c r="U601" s="126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</row>
    <row r="602">
      <c r="A602" s="126"/>
      <c r="B602" s="126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  <c r="O602" s="126"/>
      <c r="P602" s="201"/>
      <c r="Q602" s="126"/>
      <c r="R602" s="167"/>
      <c r="S602" s="126"/>
      <c r="T602" s="126"/>
      <c r="U602" s="126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</row>
    <row r="603">
      <c r="A603" s="126"/>
      <c r="B603" s="126"/>
      <c r="C603" s="126"/>
      <c r="D603" s="126"/>
      <c r="E603" s="126"/>
      <c r="F603" s="126"/>
      <c r="G603" s="126"/>
      <c r="H603" s="126"/>
      <c r="I603" s="126"/>
      <c r="J603" s="126"/>
      <c r="K603" s="126"/>
      <c r="L603" s="126"/>
      <c r="M603" s="126"/>
      <c r="N603" s="126"/>
      <c r="O603" s="126"/>
      <c r="P603" s="201"/>
      <c r="Q603" s="126"/>
      <c r="R603" s="167"/>
      <c r="S603" s="126"/>
      <c r="T603" s="126"/>
      <c r="U603" s="126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</row>
    <row r="604">
      <c r="A604" s="126"/>
      <c r="B604" s="126"/>
      <c r="C604" s="126"/>
      <c r="D604" s="126"/>
      <c r="E604" s="126"/>
      <c r="F604" s="126"/>
      <c r="G604" s="126"/>
      <c r="H604" s="126"/>
      <c r="I604" s="126"/>
      <c r="J604" s="126"/>
      <c r="K604" s="126"/>
      <c r="L604" s="126"/>
      <c r="M604" s="126"/>
      <c r="N604" s="126"/>
      <c r="O604" s="126"/>
      <c r="P604" s="201"/>
      <c r="Q604" s="126"/>
      <c r="R604" s="167"/>
      <c r="S604" s="126"/>
      <c r="T604" s="126"/>
      <c r="U604" s="126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</row>
    <row r="605">
      <c r="A605" s="126"/>
      <c r="B605" s="126"/>
      <c r="C605" s="126"/>
      <c r="D605" s="126"/>
      <c r="E605" s="126"/>
      <c r="F605" s="126"/>
      <c r="G605" s="126"/>
      <c r="H605" s="126"/>
      <c r="I605" s="126"/>
      <c r="J605" s="126"/>
      <c r="K605" s="126"/>
      <c r="L605" s="126"/>
      <c r="M605" s="126"/>
      <c r="N605" s="126"/>
      <c r="O605" s="126"/>
      <c r="P605" s="201"/>
      <c r="Q605" s="126"/>
      <c r="R605" s="167"/>
      <c r="S605" s="126"/>
      <c r="T605" s="126"/>
      <c r="U605" s="126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</row>
    <row r="606">
      <c r="A606" s="126"/>
      <c r="B606" s="126"/>
      <c r="C606" s="126"/>
      <c r="D606" s="126"/>
      <c r="E606" s="126"/>
      <c r="F606" s="126"/>
      <c r="G606" s="126"/>
      <c r="H606" s="126"/>
      <c r="I606" s="126"/>
      <c r="J606" s="126"/>
      <c r="K606" s="126"/>
      <c r="L606" s="126"/>
      <c r="M606" s="126"/>
      <c r="N606" s="126"/>
      <c r="O606" s="126"/>
      <c r="P606" s="201"/>
      <c r="Q606" s="126"/>
      <c r="R606" s="167"/>
      <c r="S606" s="126"/>
      <c r="T606" s="126"/>
      <c r="U606" s="126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</row>
    <row r="607">
      <c r="A607" s="126"/>
      <c r="B607" s="126"/>
      <c r="C607" s="126"/>
      <c r="D607" s="126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  <c r="O607" s="126"/>
      <c r="P607" s="201"/>
      <c r="Q607" s="126"/>
      <c r="R607" s="167"/>
      <c r="S607" s="126"/>
      <c r="T607" s="126"/>
      <c r="U607" s="126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</row>
    <row r="608">
      <c r="A608" s="126"/>
      <c r="B608" s="126"/>
      <c r="C608" s="126"/>
      <c r="D608" s="126"/>
      <c r="E608" s="126"/>
      <c r="F608" s="126"/>
      <c r="G608" s="126"/>
      <c r="H608" s="126"/>
      <c r="I608" s="126"/>
      <c r="J608" s="126"/>
      <c r="K608" s="126"/>
      <c r="L608" s="126"/>
      <c r="M608" s="126"/>
      <c r="N608" s="126"/>
      <c r="O608" s="126"/>
      <c r="P608" s="201"/>
      <c r="Q608" s="126"/>
      <c r="R608" s="167"/>
      <c r="S608" s="126"/>
      <c r="T608" s="126"/>
      <c r="U608" s="126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</row>
    <row r="609">
      <c r="A609" s="126"/>
      <c r="B609" s="126"/>
      <c r="C609" s="126"/>
      <c r="D609" s="126"/>
      <c r="E609" s="126"/>
      <c r="F609" s="126"/>
      <c r="G609" s="126"/>
      <c r="H609" s="126"/>
      <c r="I609" s="126"/>
      <c r="J609" s="126"/>
      <c r="K609" s="126"/>
      <c r="L609" s="126"/>
      <c r="M609" s="126"/>
      <c r="N609" s="126"/>
      <c r="O609" s="126"/>
      <c r="P609" s="201"/>
      <c r="Q609" s="126"/>
      <c r="R609" s="167"/>
      <c r="S609" s="126"/>
      <c r="T609" s="126"/>
      <c r="U609" s="126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</row>
    <row r="610">
      <c r="A610" s="126"/>
      <c r="B610" s="126"/>
      <c r="C610" s="126"/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  <c r="O610" s="126"/>
      <c r="P610" s="201"/>
      <c r="Q610" s="126"/>
      <c r="R610" s="167"/>
      <c r="S610" s="126"/>
      <c r="T610" s="126"/>
      <c r="U610" s="126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</row>
    <row r="611">
      <c r="A611" s="126"/>
      <c r="B611" s="126"/>
      <c r="C611" s="126"/>
      <c r="D611" s="126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  <c r="O611" s="126"/>
      <c r="P611" s="201"/>
      <c r="Q611" s="126"/>
      <c r="R611" s="167"/>
      <c r="S611" s="126"/>
      <c r="T611" s="126"/>
      <c r="U611" s="126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</row>
    <row r="612">
      <c r="A612" s="126"/>
      <c r="B612" s="126"/>
      <c r="C612" s="126"/>
      <c r="D612" s="126"/>
      <c r="E612" s="126"/>
      <c r="F612" s="126"/>
      <c r="G612" s="126"/>
      <c r="H612" s="126"/>
      <c r="I612" s="126"/>
      <c r="J612" s="126"/>
      <c r="K612" s="126"/>
      <c r="L612" s="126"/>
      <c r="M612" s="126"/>
      <c r="N612" s="126"/>
      <c r="O612" s="126"/>
      <c r="P612" s="201"/>
      <c r="Q612" s="126"/>
      <c r="R612" s="167"/>
      <c r="S612" s="126"/>
      <c r="T612" s="126"/>
      <c r="U612" s="126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</row>
    <row r="613">
      <c r="A613" s="126"/>
      <c r="B613" s="126"/>
      <c r="C613" s="126"/>
      <c r="D613" s="126"/>
      <c r="E613" s="126"/>
      <c r="F613" s="126"/>
      <c r="G613" s="126"/>
      <c r="H613" s="126"/>
      <c r="I613" s="126"/>
      <c r="J613" s="126"/>
      <c r="K613" s="126"/>
      <c r="L613" s="126"/>
      <c r="M613" s="126"/>
      <c r="N613" s="126"/>
      <c r="O613" s="126"/>
      <c r="P613" s="201"/>
      <c r="Q613" s="126"/>
      <c r="R613" s="167"/>
      <c r="S613" s="126"/>
      <c r="T613" s="126"/>
      <c r="U613" s="126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</row>
    <row r="614">
      <c r="A614" s="126"/>
      <c r="B614" s="126"/>
      <c r="C614" s="126"/>
      <c r="D614" s="126"/>
      <c r="E614" s="126"/>
      <c r="F614" s="126"/>
      <c r="G614" s="126"/>
      <c r="H614" s="126"/>
      <c r="I614" s="126"/>
      <c r="J614" s="126"/>
      <c r="K614" s="126"/>
      <c r="L614" s="126"/>
      <c r="M614" s="126"/>
      <c r="N614" s="126"/>
      <c r="O614" s="126"/>
      <c r="P614" s="201"/>
      <c r="Q614" s="126"/>
      <c r="R614" s="167"/>
      <c r="S614" s="126"/>
      <c r="T614" s="126"/>
      <c r="U614" s="126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</row>
    <row r="615">
      <c r="A615" s="126"/>
      <c r="B615" s="126"/>
      <c r="C615" s="126"/>
      <c r="D615" s="126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  <c r="O615" s="126"/>
      <c r="P615" s="201"/>
      <c r="Q615" s="126"/>
      <c r="R615" s="167"/>
      <c r="S615" s="126"/>
      <c r="T615" s="126"/>
      <c r="U615" s="126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</row>
    <row r="616">
      <c r="A616" s="126"/>
      <c r="B616" s="126"/>
      <c r="C616" s="126"/>
      <c r="D616" s="126"/>
      <c r="E616" s="126"/>
      <c r="F616" s="126"/>
      <c r="G616" s="126"/>
      <c r="H616" s="126"/>
      <c r="I616" s="126"/>
      <c r="J616" s="126"/>
      <c r="K616" s="126"/>
      <c r="L616" s="126"/>
      <c r="M616" s="126"/>
      <c r="N616" s="126"/>
      <c r="O616" s="126"/>
      <c r="P616" s="201"/>
      <c r="Q616" s="126"/>
      <c r="R616" s="167"/>
      <c r="S616" s="126"/>
      <c r="T616" s="126"/>
      <c r="U616" s="126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</row>
    <row r="617">
      <c r="A617" s="126"/>
      <c r="B617" s="126"/>
      <c r="C617" s="126"/>
      <c r="D617" s="126"/>
      <c r="E617" s="126"/>
      <c r="F617" s="126"/>
      <c r="G617" s="126"/>
      <c r="H617" s="126"/>
      <c r="I617" s="126"/>
      <c r="J617" s="126"/>
      <c r="K617" s="126"/>
      <c r="L617" s="126"/>
      <c r="M617" s="126"/>
      <c r="N617" s="126"/>
      <c r="O617" s="126"/>
      <c r="P617" s="201"/>
      <c r="Q617" s="126"/>
      <c r="R617" s="167"/>
      <c r="S617" s="126"/>
      <c r="T617" s="126"/>
      <c r="U617" s="126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</row>
    <row r="618">
      <c r="A618" s="126"/>
      <c r="B618" s="126"/>
      <c r="C618" s="126"/>
      <c r="D618" s="126"/>
      <c r="E618" s="126"/>
      <c r="F618" s="126"/>
      <c r="G618" s="126"/>
      <c r="H618" s="126"/>
      <c r="I618" s="126"/>
      <c r="J618" s="126"/>
      <c r="K618" s="126"/>
      <c r="L618" s="126"/>
      <c r="M618" s="126"/>
      <c r="N618" s="126"/>
      <c r="O618" s="126"/>
      <c r="P618" s="201"/>
      <c r="Q618" s="126"/>
      <c r="R618" s="167"/>
      <c r="S618" s="126"/>
      <c r="T618" s="126"/>
      <c r="U618" s="126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</row>
    <row r="619">
      <c r="A619" s="126"/>
      <c r="B619" s="126"/>
      <c r="C619" s="126"/>
      <c r="D619" s="126"/>
      <c r="E619" s="126"/>
      <c r="F619" s="126"/>
      <c r="G619" s="126"/>
      <c r="H619" s="126"/>
      <c r="I619" s="126"/>
      <c r="J619" s="126"/>
      <c r="K619" s="126"/>
      <c r="L619" s="126"/>
      <c r="M619" s="126"/>
      <c r="N619" s="126"/>
      <c r="O619" s="126"/>
      <c r="P619" s="201"/>
      <c r="Q619" s="126"/>
      <c r="R619" s="167"/>
      <c r="S619" s="126"/>
      <c r="T619" s="126"/>
      <c r="U619" s="126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</row>
    <row r="620">
      <c r="A620" s="126"/>
      <c r="B620" s="126"/>
      <c r="C620" s="126"/>
      <c r="D620" s="126"/>
      <c r="E620" s="126"/>
      <c r="F620" s="126"/>
      <c r="G620" s="126"/>
      <c r="H620" s="126"/>
      <c r="I620" s="126"/>
      <c r="J620" s="126"/>
      <c r="K620" s="126"/>
      <c r="L620" s="126"/>
      <c r="M620" s="126"/>
      <c r="N620" s="126"/>
      <c r="O620" s="126"/>
      <c r="P620" s="201"/>
      <c r="Q620" s="126"/>
      <c r="R620" s="167"/>
      <c r="S620" s="126"/>
      <c r="T620" s="126"/>
      <c r="U620" s="126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</row>
    <row r="621">
      <c r="A621" s="126"/>
      <c r="B621" s="126"/>
      <c r="C621" s="126"/>
      <c r="D621" s="126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  <c r="O621" s="126"/>
      <c r="P621" s="201"/>
      <c r="Q621" s="126"/>
      <c r="R621" s="167"/>
      <c r="S621" s="126"/>
      <c r="T621" s="126"/>
      <c r="U621" s="126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</row>
    <row r="622">
      <c r="A622" s="126"/>
      <c r="B622" s="126"/>
      <c r="C622" s="126"/>
      <c r="D622" s="126"/>
      <c r="E622" s="126"/>
      <c r="F622" s="126"/>
      <c r="G622" s="126"/>
      <c r="H622" s="126"/>
      <c r="I622" s="126"/>
      <c r="J622" s="126"/>
      <c r="K622" s="126"/>
      <c r="L622" s="126"/>
      <c r="M622" s="126"/>
      <c r="N622" s="126"/>
      <c r="O622" s="126"/>
      <c r="P622" s="201"/>
      <c r="Q622" s="126"/>
      <c r="R622" s="167"/>
      <c r="S622" s="126"/>
      <c r="T622" s="126"/>
      <c r="U622" s="126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</row>
    <row r="623">
      <c r="A623" s="126"/>
      <c r="B623" s="126"/>
      <c r="C623" s="126"/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  <c r="O623" s="126"/>
      <c r="P623" s="201"/>
      <c r="Q623" s="126"/>
      <c r="R623" s="167"/>
      <c r="S623" s="126"/>
      <c r="T623" s="126"/>
      <c r="U623" s="126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</row>
    <row r="624">
      <c r="A624" s="126"/>
      <c r="B624" s="126"/>
      <c r="C624" s="126"/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  <c r="O624" s="126"/>
      <c r="P624" s="201"/>
      <c r="Q624" s="126"/>
      <c r="R624" s="167"/>
      <c r="S624" s="126"/>
      <c r="T624" s="126"/>
      <c r="U624" s="126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</row>
    <row r="625">
      <c r="A625" s="126"/>
      <c r="B625" s="126"/>
      <c r="C625" s="126"/>
      <c r="D625" s="126"/>
      <c r="E625" s="126"/>
      <c r="F625" s="126"/>
      <c r="G625" s="126"/>
      <c r="H625" s="126"/>
      <c r="I625" s="126"/>
      <c r="J625" s="126"/>
      <c r="K625" s="126"/>
      <c r="L625" s="126"/>
      <c r="M625" s="126"/>
      <c r="N625" s="126"/>
      <c r="O625" s="126"/>
      <c r="P625" s="201"/>
      <c r="Q625" s="126"/>
      <c r="R625" s="167"/>
      <c r="S625" s="126"/>
      <c r="T625" s="126"/>
      <c r="U625" s="126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</row>
    <row r="626">
      <c r="A626" s="126"/>
      <c r="B626" s="126"/>
      <c r="C626" s="126"/>
      <c r="D626" s="126"/>
      <c r="E626" s="126"/>
      <c r="F626" s="126"/>
      <c r="G626" s="126"/>
      <c r="H626" s="126"/>
      <c r="I626" s="126"/>
      <c r="J626" s="126"/>
      <c r="K626" s="126"/>
      <c r="L626" s="126"/>
      <c r="M626" s="126"/>
      <c r="N626" s="126"/>
      <c r="O626" s="126"/>
      <c r="P626" s="201"/>
      <c r="Q626" s="126"/>
      <c r="R626" s="167"/>
      <c r="S626" s="126"/>
      <c r="T626" s="126"/>
      <c r="U626" s="126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</row>
    <row r="627">
      <c r="A627" s="126"/>
      <c r="B627" s="126"/>
      <c r="C627" s="126"/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  <c r="O627" s="126"/>
      <c r="P627" s="201"/>
      <c r="Q627" s="126"/>
      <c r="R627" s="167"/>
      <c r="S627" s="126"/>
      <c r="T627" s="126"/>
      <c r="U627" s="126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</row>
    <row r="628">
      <c r="A628" s="126"/>
      <c r="B628" s="126"/>
      <c r="C628" s="126"/>
      <c r="D628" s="126"/>
      <c r="E628" s="126"/>
      <c r="F628" s="126"/>
      <c r="G628" s="126"/>
      <c r="H628" s="126"/>
      <c r="I628" s="126"/>
      <c r="J628" s="126"/>
      <c r="K628" s="126"/>
      <c r="L628" s="126"/>
      <c r="M628" s="126"/>
      <c r="N628" s="126"/>
      <c r="O628" s="126"/>
      <c r="P628" s="201"/>
      <c r="Q628" s="126"/>
      <c r="R628" s="167"/>
      <c r="S628" s="126"/>
      <c r="T628" s="126"/>
      <c r="U628" s="126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</row>
    <row r="629">
      <c r="A629" s="126"/>
      <c r="B629" s="126"/>
      <c r="C629" s="126"/>
      <c r="D629" s="126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  <c r="O629" s="126"/>
      <c r="P629" s="201"/>
      <c r="Q629" s="126"/>
      <c r="R629" s="167"/>
      <c r="S629" s="126"/>
      <c r="T629" s="126"/>
      <c r="U629" s="126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</row>
    <row r="630">
      <c r="A630" s="126"/>
      <c r="B630" s="126"/>
      <c r="C630" s="126"/>
      <c r="D630" s="126"/>
      <c r="E630" s="126"/>
      <c r="F630" s="126"/>
      <c r="G630" s="126"/>
      <c r="H630" s="126"/>
      <c r="I630" s="126"/>
      <c r="J630" s="126"/>
      <c r="K630" s="126"/>
      <c r="L630" s="126"/>
      <c r="M630" s="126"/>
      <c r="N630" s="126"/>
      <c r="O630" s="126"/>
      <c r="P630" s="201"/>
      <c r="Q630" s="126"/>
      <c r="R630" s="167"/>
      <c r="S630" s="126"/>
      <c r="T630" s="126"/>
      <c r="U630" s="126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</row>
    <row r="631">
      <c r="A631" s="126"/>
      <c r="B631" s="126"/>
      <c r="C631" s="126"/>
      <c r="D631" s="126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201"/>
      <c r="Q631" s="126"/>
      <c r="R631" s="167"/>
      <c r="S631" s="126"/>
      <c r="T631" s="126"/>
      <c r="U631" s="126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</row>
    <row r="632">
      <c r="A632" s="126"/>
      <c r="B632" s="126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  <c r="O632" s="126"/>
      <c r="P632" s="201"/>
      <c r="Q632" s="126"/>
      <c r="R632" s="167"/>
      <c r="S632" s="126"/>
      <c r="T632" s="126"/>
      <c r="U632" s="126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</row>
    <row r="633">
      <c r="A633" s="126"/>
      <c r="B633" s="126"/>
      <c r="C633" s="126"/>
      <c r="D633" s="126"/>
      <c r="E633" s="126"/>
      <c r="F633" s="126"/>
      <c r="G633" s="126"/>
      <c r="H633" s="126"/>
      <c r="I633" s="126"/>
      <c r="J633" s="126"/>
      <c r="K633" s="126"/>
      <c r="L633" s="126"/>
      <c r="M633" s="126"/>
      <c r="N633" s="126"/>
      <c r="O633" s="126"/>
      <c r="P633" s="201"/>
      <c r="Q633" s="126"/>
      <c r="R633" s="167"/>
      <c r="S633" s="126"/>
      <c r="T633" s="126"/>
      <c r="U633" s="126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</row>
    <row r="634">
      <c r="A634" s="126"/>
      <c r="B634" s="126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201"/>
      <c r="Q634" s="126"/>
      <c r="R634" s="167"/>
      <c r="S634" s="126"/>
      <c r="T634" s="126"/>
      <c r="U634" s="126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</row>
    <row r="635">
      <c r="A635" s="126"/>
      <c r="B635" s="126"/>
      <c r="C635" s="126"/>
      <c r="D635" s="126"/>
      <c r="E635" s="126"/>
      <c r="F635" s="126"/>
      <c r="G635" s="126"/>
      <c r="H635" s="126"/>
      <c r="I635" s="126"/>
      <c r="J635" s="126"/>
      <c r="K635" s="126"/>
      <c r="L635" s="126"/>
      <c r="M635" s="126"/>
      <c r="N635" s="126"/>
      <c r="O635" s="126"/>
      <c r="P635" s="201"/>
      <c r="Q635" s="126"/>
      <c r="R635" s="167"/>
      <c r="S635" s="126"/>
      <c r="T635" s="126"/>
      <c r="U635" s="126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</row>
    <row r="636">
      <c r="A636" s="126"/>
      <c r="B636" s="126"/>
      <c r="C636" s="126"/>
      <c r="D636" s="126"/>
      <c r="E636" s="126"/>
      <c r="F636" s="126"/>
      <c r="G636" s="126"/>
      <c r="H636" s="126"/>
      <c r="I636" s="126"/>
      <c r="J636" s="126"/>
      <c r="K636" s="126"/>
      <c r="L636" s="126"/>
      <c r="M636" s="126"/>
      <c r="N636" s="126"/>
      <c r="O636" s="126"/>
      <c r="P636" s="201"/>
      <c r="Q636" s="126"/>
      <c r="R636" s="167"/>
      <c r="S636" s="126"/>
      <c r="T636" s="126"/>
      <c r="U636" s="126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</row>
    <row r="637">
      <c r="A637" s="126"/>
      <c r="B637" s="126"/>
      <c r="C637" s="126"/>
      <c r="D637" s="126"/>
      <c r="E637" s="126"/>
      <c r="F637" s="126"/>
      <c r="G637" s="126"/>
      <c r="H637" s="126"/>
      <c r="I637" s="126"/>
      <c r="J637" s="126"/>
      <c r="K637" s="126"/>
      <c r="L637" s="126"/>
      <c r="M637" s="126"/>
      <c r="N637" s="126"/>
      <c r="O637" s="126"/>
      <c r="P637" s="201"/>
      <c r="Q637" s="126"/>
      <c r="R637" s="167"/>
      <c r="S637" s="126"/>
      <c r="T637" s="126"/>
      <c r="U637" s="126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</row>
    <row r="638">
      <c r="A638" s="126"/>
      <c r="B638" s="126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201"/>
      <c r="Q638" s="126"/>
      <c r="R638" s="167"/>
      <c r="S638" s="126"/>
      <c r="T638" s="126"/>
      <c r="U638" s="126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</row>
    <row r="639">
      <c r="A639" s="126"/>
      <c r="B639" s="126"/>
      <c r="C639" s="126"/>
      <c r="D639" s="126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  <c r="O639" s="126"/>
      <c r="P639" s="201"/>
      <c r="Q639" s="126"/>
      <c r="R639" s="167"/>
      <c r="S639" s="126"/>
      <c r="T639" s="126"/>
      <c r="U639" s="126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</row>
    <row r="640">
      <c r="A640" s="126"/>
      <c r="B640" s="126"/>
      <c r="C640" s="126"/>
      <c r="D640" s="126"/>
      <c r="E640" s="126"/>
      <c r="F640" s="126"/>
      <c r="G640" s="126"/>
      <c r="H640" s="126"/>
      <c r="I640" s="126"/>
      <c r="J640" s="126"/>
      <c r="K640" s="126"/>
      <c r="L640" s="126"/>
      <c r="M640" s="126"/>
      <c r="N640" s="126"/>
      <c r="O640" s="126"/>
      <c r="P640" s="201"/>
      <c r="Q640" s="126"/>
      <c r="R640" s="167"/>
      <c r="S640" s="126"/>
      <c r="T640" s="126"/>
      <c r="U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</row>
    <row r="641">
      <c r="A641" s="126"/>
      <c r="B641" s="126"/>
      <c r="C641" s="126"/>
      <c r="D641" s="126"/>
      <c r="E641" s="126"/>
      <c r="F641" s="126"/>
      <c r="G641" s="126"/>
      <c r="H641" s="126"/>
      <c r="I641" s="126"/>
      <c r="J641" s="126"/>
      <c r="K641" s="126"/>
      <c r="L641" s="126"/>
      <c r="M641" s="126"/>
      <c r="N641" s="126"/>
      <c r="O641" s="126"/>
      <c r="P641" s="201"/>
      <c r="Q641" s="126"/>
      <c r="R641" s="167"/>
      <c r="S641" s="126"/>
      <c r="T641" s="126"/>
      <c r="U641" s="126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</row>
    <row r="642">
      <c r="A642" s="126"/>
      <c r="B642" s="126"/>
      <c r="C642" s="126"/>
      <c r="D642" s="126"/>
      <c r="E642" s="126"/>
      <c r="F642" s="126"/>
      <c r="G642" s="126"/>
      <c r="H642" s="126"/>
      <c r="I642" s="126"/>
      <c r="J642" s="126"/>
      <c r="K642" s="126"/>
      <c r="L642" s="126"/>
      <c r="M642" s="126"/>
      <c r="N642" s="126"/>
      <c r="O642" s="126"/>
      <c r="P642" s="201"/>
      <c r="Q642" s="126"/>
      <c r="R642" s="167"/>
      <c r="S642" s="126"/>
      <c r="T642" s="126"/>
      <c r="U642" s="126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</row>
    <row r="643">
      <c r="A643" s="126"/>
      <c r="B643" s="126"/>
      <c r="C643" s="126"/>
      <c r="D643" s="126"/>
      <c r="E643" s="126"/>
      <c r="F643" s="126"/>
      <c r="G643" s="126"/>
      <c r="H643" s="126"/>
      <c r="I643" s="126"/>
      <c r="J643" s="126"/>
      <c r="K643" s="126"/>
      <c r="L643" s="126"/>
      <c r="M643" s="126"/>
      <c r="N643" s="126"/>
      <c r="O643" s="126"/>
      <c r="P643" s="201"/>
      <c r="Q643" s="126"/>
      <c r="R643" s="167"/>
      <c r="S643" s="126"/>
      <c r="T643" s="126"/>
      <c r="U643" s="126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</row>
    <row r="644">
      <c r="A644" s="126"/>
      <c r="B644" s="126"/>
      <c r="C644" s="126"/>
      <c r="D644" s="126"/>
      <c r="E644" s="126"/>
      <c r="F644" s="126"/>
      <c r="G644" s="126"/>
      <c r="H644" s="126"/>
      <c r="I644" s="126"/>
      <c r="J644" s="126"/>
      <c r="K644" s="126"/>
      <c r="L644" s="126"/>
      <c r="M644" s="126"/>
      <c r="N644" s="126"/>
      <c r="O644" s="126"/>
      <c r="P644" s="201"/>
      <c r="Q644" s="126"/>
      <c r="R644" s="167"/>
      <c r="S644" s="126"/>
      <c r="T644" s="126"/>
      <c r="U644" s="126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</row>
    <row r="645">
      <c r="A645" s="126"/>
      <c r="B645" s="126"/>
      <c r="C645" s="126"/>
      <c r="D645" s="126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  <c r="O645" s="126"/>
      <c r="P645" s="201"/>
      <c r="Q645" s="126"/>
      <c r="R645" s="167"/>
      <c r="S645" s="126"/>
      <c r="T645" s="126"/>
      <c r="U645" s="126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</row>
    <row r="646">
      <c r="A646" s="126"/>
      <c r="B646" s="126"/>
      <c r="C646" s="126"/>
      <c r="D646" s="126"/>
      <c r="E646" s="126"/>
      <c r="F646" s="126"/>
      <c r="G646" s="126"/>
      <c r="H646" s="126"/>
      <c r="I646" s="126"/>
      <c r="J646" s="126"/>
      <c r="K646" s="126"/>
      <c r="L646" s="126"/>
      <c r="M646" s="126"/>
      <c r="N646" s="126"/>
      <c r="O646" s="126"/>
      <c r="P646" s="201"/>
      <c r="Q646" s="126"/>
      <c r="R646" s="167"/>
      <c r="S646" s="126"/>
      <c r="T646" s="126"/>
      <c r="U646" s="126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</row>
    <row r="647">
      <c r="A647" s="126"/>
      <c r="B647" s="126"/>
      <c r="C647" s="126"/>
      <c r="D647" s="126"/>
      <c r="E647" s="126"/>
      <c r="F647" s="126"/>
      <c r="G647" s="126"/>
      <c r="H647" s="126"/>
      <c r="I647" s="126"/>
      <c r="J647" s="126"/>
      <c r="K647" s="126"/>
      <c r="L647" s="126"/>
      <c r="M647" s="126"/>
      <c r="N647" s="126"/>
      <c r="O647" s="126"/>
      <c r="P647" s="201"/>
      <c r="Q647" s="126"/>
      <c r="R647" s="167"/>
      <c r="S647" s="126"/>
      <c r="T647" s="126"/>
      <c r="U647" s="126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</row>
    <row r="648">
      <c r="A648" s="126"/>
      <c r="B648" s="126"/>
      <c r="C648" s="126"/>
      <c r="D648" s="126"/>
      <c r="E648" s="126"/>
      <c r="F648" s="126"/>
      <c r="G648" s="126"/>
      <c r="H648" s="126"/>
      <c r="I648" s="126"/>
      <c r="J648" s="126"/>
      <c r="K648" s="126"/>
      <c r="L648" s="126"/>
      <c r="M648" s="126"/>
      <c r="N648" s="126"/>
      <c r="O648" s="126"/>
      <c r="P648" s="201"/>
      <c r="Q648" s="126"/>
      <c r="R648" s="167"/>
      <c r="S648" s="126"/>
      <c r="T648" s="126"/>
      <c r="U648" s="126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</row>
    <row r="649">
      <c r="A649" s="126"/>
      <c r="B649" s="126"/>
      <c r="C649" s="126"/>
      <c r="D649" s="126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  <c r="O649" s="126"/>
      <c r="P649" s="201"/>
      <c r="Q649" s="126"/>
      <c r="R649" s="167"/>
      <c r="S649" s="126"/>
      <c r="T649" s="126"/>
      <c r="U649" s="126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</row>
    <row r="650">
      <c r="A650" s="126"/>
      <c r="B650" s="126"/>
      <c r="C650" s="126"/>
      <c r="D650" s="126"/>
      <c r="E650" s="126"/>
      <c r="F650" s="126"/>
      <c r="G650" s="126"/>
      <c r="H650" s="126"/>
      <c r="I650" s="126"/>
      <c r="J650" s="126"/>
      <c r="K650" s="126"/>
      <c r="L650" s="126"/>
      <c r="M650" s="126"/>
      <c r="N650" s="126"/>
      <c r="O650" s="126"/>
      <c r="P650" s="201"/>
      <c r="Q650" s="126"/>
      <c r="R650" s="167"/>
      <c r="S650" s="126"/>
      <c r="T650" s="126"/>
      <c r="U650" s="126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</row>
    <row r="651">
      <c r="A651" s="126"/>
      <c r="B651" s="126"/>
      <c r="C651" s="126"/>
      <c r="D651" s="126"/>
      <c r="E651" s="126"/>
      <c r="F651" s="126"/>
      <c r="G651" s="126"/>
      <c r="H651" s="126"/>
      <c r="I651" s="126"/>
      <c r="J651" s="126"/>
      <c r="K651" s="126"/>
      <c r="L651" s="126"/>
      <c r="M651" s="126"/>
      <c r="N651" s="126"/>
      <c r="O651" s="126"/>
      <c r="P651" s="201"/>
      <c r="Q651" s="126"/>
      <c r="R651" s="167"/>
      <c r="S651" s="126"/>
      <c r="T651" s="126"/>
      <c r="U651" s="126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</row>
    <row r="652">
      <c r="A652" s="126"/>
      <c r="B652" s="126"/>
      <c r="C652" s="126"/>
      <c r="D652" s="126"/>
      <c r="E652" s="126"/>
      <c r="F652" s="126"/>
      <c r="G652" s="126"/>
      <c r="H652" s="126"/>
      <c r="I652" s="126"/>
      <c r="J652" s="126"/>
      <c r="K652" s="126"/>
      <c r="L652" s="126"/>
      <c r="M652" s="126"/>
      <c r="N652" s="126"/>
      <c r="O652" s="126"/>
      <c r="P652" s="201"/>
      <c r="Q652" s="126"/>
      <c r="R652" s="167"/>
      <c r="S652" s="126"/>
      <c r="T652" s="126"/>
      <c r="U652" s="126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</row>
    <row r="653">
      <c r="A653" s="126"/>
      <c r="B653" s="126"/>
      <c r="C653" s="126"/>
      <c r="D653" s="126"/>
      <c r="E653" s="126"/>
      <c r="F653" s="126"/>
      <c r="G653" s="126"/>
      <c r="H653" s="126"/>
      <c r="I653" s="126"/>
      <c r="J653" s="126"/>
      <c r="K653" s="126"/>
      <c r="L653" s="126"/>
      <c r="M653" s="126"/>
      <c r="N653" s="126"/>
      <c r="O653" s="126"/>
      <c r="P653" s="201"/>
      <c r="Q653" s="126"/>
      <c r="R653" s="167"/>
      <c r="S653" s="126"/>
      <c r="T653" s="126"/>
      <c r="U653" s="126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</row>
    <row r="654">
      <c r="A654" s="126"/>
      <c r="B654" s="126"/>
      <c r="C654" s="126"/>
      <c r="D654" s="126"/>
      <c r="E654" s="126"/>
      <c r="F654" s="126"/>
      <c r="G654" s="126"/>
      <c r="H654" s="126"/>
      <c r="I654" s="126"/>
      <c r="J654" s="126"/>
      <c r="K654" s="126"/>
      <c r="L654" s="126"/>
      <c r="M654" s="126"/>
      <c r="N654" s="126"/>
      <c r="O654" s="126"/>
      <c r="P654" s="201"/>
      <c r="Q654" s="126"/>
      <c r="R654" s="167"/>
      <c r="S654" s="126"/>
      <c r="T654" s="126"/>
      <c r="U654" s="126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</row>
    <row r="655">
      <c r="A655" s="126"/>
      <c r="B655" s="126"/>
      <c r="C655" s="126"/>
      <c r="D655" s="126"/>
      <c r="E655" s="126"/>
      <c r="F655" s="126"/>
      <c r="G655" s="126"/>
      <c r="H655" s="126"/>
      <c r="I655" s="126"/>
      <c r="J655" s="126"/>
      <c r="K655" s="126"/>
      <c r="L655" s="126"/>
      <c r="M655" s="126"/>
      <c r="N655" s="126"/>
      <c r="O655" s="126"/>
      <c r="P655" s="201"/>
      <c r="Q655" s="126"/>
      <c r="R655" s="167"/>
      <c r="S655" s="126"/>
      <c r="T655" s="126"/>
      <c r="U655" s="126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</row>
    <row r="656">
      <c r="A656" s="126"/>
      <c r="B656" s="126"/>
      <c r="C656" s="126"/>
      <c r="D656" s="126"/>
      <c r="E656" s="126"/>
      <c r="F656" s="126"/>
      <c r="G656" s="126"/>
      <c r="H656" s="126"/>
      <c r="I656" s="126"/>
      <c r="J656" s="126"/>
      <c r="K656" s="126"/>
      <c r="L656" s="126"/>
      <c r="M656" s="126"/>
      <c r="N656" s="126"/>
      <c r="O656" s="126"/>
      <c r="P656" s="201"/>
      <c r="Q656" s="126"/>
      <c r="R656" s="167"/>
      <c r="S656" s="126"/>
      <c r="T656" s="126"/>
      <c r="U656" s="126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</row>
    <row r="657">
      <c r="A657" s="126"/>
      <c r="B657" s="126"/>
      <c r="C657" s="126"/>
      <c r="D657" s="126"/>
      <c r="E657" s="126"/>
      <c r="F657" s="126"/>
      <c r="G657" s="126"/>
      <c r="H657" s="126"/>
      <c r="I657" s="126"/>
      <c r="J657" s="126"/>
      <c r="K657" s="126"/>
      <c r="L657" s="126"/>
      <c r="M657" s="126"/>
      <c r="N657" s="126"/>
      <c r="O657" s="126"/>
      <c r="P657" s="201"/>
      <c r="Q657" s="126"/>
      <c r="R657" s="167"/>
      <c r="S657" s="126"/>
      <c r="T657" s="126"/>
      <c r="U657" s="126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</row>
    <row r="658">
      <c r="A658" s="126"/>
      <c r="B658" s="126"/>
      <c r="C658" s="126"/>
      <c r="D658" s="126"/>
      <c r="E658" s="126"/>
      <c r="F658" s="126"/>
      <c r="G658" s="126"/>
      <c r="H658" s="126"/>
      <c r="I658" s="126"/>
      <c r="J658" s="126"/>
      <c r="K658" s="126"/>
      <c r="L658" s="126"/>
      <c r="M658" s="126"/>
      <c r="N658" s="126"/>
      <c r="O658" s="126"/>
      <c r="P658" s="201"/>
      <c r="Q658" s="126"/>
      <c r="R658" s="167"/>
      <c r="S658" s="126"/>
      <c r="T658" s="126"/>
      <c r="U658" s="126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</row>
    <row r="659">
      <c r="A659" s="126"/>
      <c r="B659" s="126"/>
      <c r="C659" s="126"/>
      <c r="D659" s="126"/>
      <c r="E659" s="126"/>
      <c r="F659" s="126"/>
      <c r="G659" s="126"/>
      <c r="H659" s="126"/>
      <c r="I659" s="126"/>
      <c r="J659" s="126"/>
      <c r="K659" s="126"/>
      <c r="L659" s="126"/>
      <c r="M659" s="126"/>
      <c r="N659" s="126"/>
      <c r="O659" s="126"/>
      <c r="P659" s="201"/>
      <c r="Q659" s="126"/>
      <c r="R659" s="167"/>
      <c r="S659" s="126"/>
      <c r="T659" s="126"/>
      <c r="U659" s="126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</row>
    <row r="660">
      <c r="A660" s="126"/>
      <c r="B660" s="126"/>
      <c r="C660" s="126"/>
      <c r="D660" s="126"/>
      <c r="E660" s="126"/>
      <c r="F660" s="126"/>
      <c r="G660" s="126"/>
      <c r="H660" s="126"/>
      <c r="I660" s="126"/>
      <c r="J660" s="126"/>
      <c r="K660" s="126"/>
      <c r="L660" s="126"/>
      <c r="M660" s="126"/>
      <c r="N660" s="126"/>
      <c r="O660" s="126"/>
      <c r="P660" s="201"/>
      <c r="Q660" s="126"/>
      <c r="R660" s="167"/>
      <c r="S660" s="126"/>
      <c r="T660" s="126"/>
      <c r="U660" s="126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</row>
    <row r="661">
      <c r="A661" s="126"/>
      <c r="B661" s="126"/>
      <c r="C661" s="126"/>
      <c r="D661" s="126"/>
      <c r="E661" s="126"/>
      <c r="F661" s="126"/>
      <c r="G661" s="126"/>
      <c r="H661" s="126"/>
      <c r="I661" s="126"/>
      <c r="J661" s="126"/>
      <c r="K661" s="126"/>
      <c r="L661" s="126"/>
      <c r="M661" s="126"/>
      <c r="N661" s="126"/>
      <c r="O661" s="126"/>
      <c r="P661" s="201"/>
      <c r="Q661" s="126"/>
      <c r="R661" s="167"/>
      <c r="S661" s="126"/>
      <c r="T661" s="126"/>
      <c r="U661" s="126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</row>
    <row r="662">
      <c r="A662" s="126"/>
      <c r="B662" s="126"/>
      <c r="C662" s="126"/>
      <c r="D662" s="126"/>
      <c r="E662" s="126"/>
      <c r="F662" s="126"/>
      <c r="G662" s="126"/>
      <c r="H662" s="126"/>
      <c r="I662" s="126"/>
      <c r="J662" s="126"/>
      <c r="K662" s="126"/>
      <c r="L662" s="126"/>
      <c r="M662" s="126"/>
      <c r="N662" s="126"/>
      <c r="O662" s="126"/>
      <c r="P662" s="201"/>
      <c r="Q662" s="126"/>
      <c r="R662" s="167"/>
      <c r="S662" s="126"/>
      <c r="T662" s="126"/>
      <c r="U662" s="126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</row>
    <row r="663">
      <c r="A663" s="126"/>
      <c r="B663" s="126"/>
      <c r="C663" s="126"/>
      <c r="D663" s="126"/>
      <c r="E663" s="126"/>
      <c r="F663" s="126"/>
      <c r="G663" s="126"/>
      <c r="H663" s="126"/>
      <c r="I663" s="126"/>
      <c r="J663" s="126"/>
      <c r="K663" s="126"/>
      <c r="L663" s="126"/>
      <c r="M663" s="126"/>
      <c r="N663" s="126"/>
      <c r="O663" s="126"/>
      <c r="P663" s="201"/>
      <c r="Q663" s="126"/>
      <c r="R663" s="167"/>
      <c r="S663" s="126"/>
      <c r="T663" s="126"/>
      <c r="U663" s="126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</row>
    <row r="664">
      <c r="A664" s="126"/>
      <c r="B664" s="126"/>
      <c r="C664" s="126"/>
      <c r="D664" s="126"/>
      <c r="E664" s="126"/>
      <c r="F664" s="126"/>
      <c r="G664" s="126"/>
      <c r="H664" s="126"/>
      <c r="I664" s="126"/>
      <c r="J664" s="126"/>
      <c r="K664" s="126"/>
      <c r="L664" s="126"/>
      <c r="M664" s="126"/>
      <c r="N664" s="126"/>
      <c r="O664" s="126"/>
      <c r="P664" s="201"/>
      <c r="Q664" s="126"/>
      <c r="R664" s="167"/>
      <c r="S664" s="126"/>
      <c r="T664" s="126"/>
      <c r="U664" s="126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</row>
    <row r="665">
      <c r="A665" s="126"/>
      <c r="B665" s="126"/>
      <c r="C665" s="126"/>
      <c r="D665" s="126"/>
      <c r="E665" s="126"/>
      <c r="F665" s="126"/>
      <c r="G665" s="126"/>
      <c r="H665" s="126"/>
      <c r="I665" s="126"/>
      <c r="J665" s="126"/>
      <c r="K665" s="126"/>
      <c r="L665" s="126"/>
      <c r="M665" s="126"/>
      <c r="N665" s="126"/>
      <c r="O665" s="126"/>
      <c r="P665" s="201"/>
      <c r="Q665" s="126"/>
      <c r="R665" s="167"/>
      <c r="S665" s="126"/>
      <c r="T665" s="126"/>
      <c r="U665" s="126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</row>
    <row r="666">
      <c r="A666" s="126"/>
      <c r="B666" s="126"/>
      <c r="C666" s="126"/>
      <c r="D666" s="126"/>
      <c r="E666" s="126"/>
      <c r="F666" s="126"/>
      <c r="G666" s="126"/>
      <c r="H666" s="126"/>
      <c r="I666" s="126"/>
      <c r="J666" s="126"/>
      <c r="K666" s="126"/>
      <c r="L666" s="126"/>
      <c r="M666" s="126"/>
      <c r="N666" s="126"/>
      <c r="O666" s="126"/>
      <c r="P666" s="201"/>
      <c r="Q666" s="126"/>
      <c r="R666" s="167"/>
      <c r="S666" s="126"/>
      <c r="T666" s="126"/>
      <c r="U666" s="126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</row>
    <row r="667">
      <c r="A667" s="126"/>
      <c r="B667" s="126"/>
      <c r="C667" s="126"/>
      <c r="D667" s="126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201"/>
      <c r="Q667" s="126"/>
      <c r="R667" s="167"/>
      <c r="S667" s="126"/>
      <c r="T667" s="126"/>
      <c r="U667" s="126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</row>
    <row r="668">
      <c r="A668" s="126"/>
      <c r="B668" s="126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  <c r="O668" s="126"/>
      <c r="P668" s="201"/>
      <c r="Q668" s="126"/>
      <c r="R668" s="167"/>
      <c r="S668" s="126"/>
      <c r="T668" s="126"/>
      <c r="U668" s="126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</row>
    <row r="669">
      <c r="A669" s="126"/>
      <c r="B669" s="126"/>
      <c r="C669" s="126"/>
      <c r="D669" s="126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  <c r="O669" s="126"/>
      <c r="P669" s="201"/>
      <c r="Q669" s="126"/>
      <c r="R669" s="167"/>
      <c r="S669" s="126"/>
      <c r="T669" s="126"/>
      <c r="U669" s="126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</row>
    <row r="670">
      <c r="A670" s="126"/>
      <c r="B670" s="126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201"/>
      <c r="Q670" s="126"/>
      <c r="R670" s="167"/>
      <c r="S670" s="126"/>
      <c r="T670" s="126"/>
      <c r="U670" s="126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</row>
    <row r="671">
      <c r="A671" s="126"/>
      <c r="B671" s="126"/>
      <c r="C671" s="126"/>
      <c r="D671" s="126"/>
      <c r="E671" s="126"/>
      <c r="F671" s="126"/>
      <c r="G671" s="126"/>
      <c r="H671" s="126"/>
      <c r="I671" s="126"/>
      <c r="J671" s="126"/>
      <c r="K671" s="126"/>
      <c r="L671" s="126"/>
      <c r="M671" s="126"/>
      <c r="N671" s="126"/>
      <c r="O671" s="126"/>
      <c r="P671" s="201"/>
      <c r="Q671" s="126"/>
      <c r="R671" s="167"/>
      <c r="S671" s="126"/>
      <c r="T671" s="126"/>
      <c r="U671" s="126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</row>
    <row r="672">
      <c r="A672" s="126"/>
      <c r="B672" s="126"/>
      <c r="C672" s="126"/>
      <c r="D672" s="126"/>
      <c r="E672" s="126"/>
      <c r="F672" s="126"/>
      <c r="G672" s="126"/>
      <c r="H672" s="126"/>
      <c r="I672" s="126"/>
      <c r="J672" s="126"/>
      <c r="K672" s="126"/>
      <c r="L672" s="126"/>
      <c r="M672" s="126"/>
      <c r="N672" s="126"/>
      <c r="O672" s="126"/>
      <c r="P672" s="201"/>
      <c r="Q672" s="126"/>
      <c r="R672" s="167"/>
      <c r="S672" s="126"/>
      <c r="T672" s="126"/>
      <c r="U672" s="126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</row>
    <row r="673">
      <c r="A673" s="126"/>
      <c r="B673" s="126"/>
      <c r="C673" s="126"/>
      <c r="D673" s="126"/>
      <c r="E673" s="126"/>
      <c r="F673" s="126"/>
      <c r="G673" s="126"/>
      <c r="H673" s="126"/>
      <c r="I673" s="126"/>
      <c r="J673" s="126"/>
      <c r="K673" s="126"/>
      <c r="L673" s="126"/>
      <c r="M673" s="126"/>
      <c r="N673" s="126"/>
      <c r="O673" s="126"/>
      <c r="P673" s="201"/>
      <c r="Q673" s="126"/>
      <c r="R673" s="167"/>
      <c r="S673" s="126"/>
      <c r="T673" s="126"/>
      <c r="U673" s="126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</row>
    <row r="674">
      <c r="A674" s="126"/>
      <c r="B674" s="126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201"/>
      <c r="Q674" s="126"/>
      <c r="R674" s="167"/>
      <c r="S674" s="126"/>
      <c r="T674" s="126"/>
      <c r="U674" s="126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</row>
    <row r="675">
      <c r="A675" s="126"/>
      <c r="B675" s="126"/>
      <c r="C675" s="126"/>
      <c r="D675" s="126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  <c r="O675" s="126"/>
      <c r="P675" s="201"/>
      <c r="Q675" s="126"/>
      <c r="R675" s="167"/>
      <c r="S675" s="126"/>
      <c r="T675" s="126"/>
      <c r="U675" s="126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</row>
    <row r="676">
      <c r="A676" s="126"/>
      <c r="B676" s="126"/>
      <c r="C676" s="126"/>
      <c r="D676" s="126"/>
      <c r="E676" s="126"/>
      <c r="F676" s="126"/>
      <c r="G676" s="126"/>
      <c r="H676" s="126"/>
      <c r="I676" s="126"/>
      <c r="J676" s="126"/>
      <c r="K676" s="126"/>
      <c r="L676" s="126"/>
      <c r="M676" s="126"/>
      <c r="N676" s="126"/>
      <c r="O676" s="126"/>
      <c r="P676" s="201"/>
      <c r="Q676" s="126"/>
      <c r="R676" s="167"/>
      <c r="S676" s="126"/>
      <c r="T676" s="126"/>
      <c r="U676" s="126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</row>
    <row r="677">
      <c r="A677" s="126"/>
      <c r="B677" s="126"/>
      <c r="C677" s="126"/>
      <c r="D677" s="126"/>
      <c r="E677" s="126"/>
      <c r="F677" s="126"/>
      <c r="G677" s="126"/>
      <c r="H677" s="126"/>
      <c r="I677" s="126"/>
      <c r="J677" s="126"/>
      <c r="K677" s="126"/>
      <c r="L677" s="126"/>
      <c r="M677" s="126"/>
      <c r="N677" s="126"/>
      <c r="O677" s="126"/>
      <c r="P677" s="201"/>
      <c r="Q677" s="126"/>
      <c r="R677" s="167"/>
      <c r="S677" s="126"/>
      <c r="T677" s="126"/>
      <c r="U677" s="126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</row>
    <row r="678">
      <c r="A678" s="126"/>
      <c r="B678" s="126"/>
      <c r="C678" s="126"/>
      <c r="D678" s="126"/>
      <c r="E678" s="126"/>
      <c r="F678" s="126"/>
      <c r="G678" s="126"/>
      <c r="H678" s="126"/>
      <c r="I678" s="126"/>
      <c r="J678" s="126"/>
      <c r="K678" s="126"/>
      <c r="L678" s="126"/>
      <c r="M678" s="126"/>
      <c r="N678" s="126"/>
      <c r="O678" s="126"/>
      <c r="P678" s="201"/>
      <c r="Q678" s="126"/>
      <c r="R678" s="167"/>
      <c r="S678" s="126"/>
      <c r="T678" s="126"/>
      <c r="U678" s="126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</row>
    <row r="679">
      <c r="A679" s="126"/>
      <c r="B679" s="126"/>
      <c r="C679" s="126"/>
      <c r="D679" s="126"/>
      <c r="E679" s="126"/>
      <c r="F679" s="126"/>
      <c r="G679" s="126"/>
      <c r="H679" s="126"/>
      <c r="I679" s="126"/>
      <c r="J679" s="126"/>
      <c r="K679" s="126"/>
      <c r="L679" s="126"/>
      <c r="M679" s="126"/>
      <c r="N679" s="126"/>
      <c r="O679" s="126"/>
      <c r="P679" s="201"/>
      <c r="Q679" s="126"/>
      <c r="R679" s="167"/>
      <c r="S679" s="126"/>
      <c r="T679" s="126"/>
      <c r="U679" s="126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</row>
    <row r="680">
      <c r="A680" s="126"/>
      <c r="B680" s="126"/>
      <c r="C680" s="126"/>
      <c r="D680" s="126"/>
      <c r="E680" s="126"/>
      <c r="F680" s="126"/>
      <c r="G680" s="126"/>
      <c r="H680" s="126"/>
      <c r="I680" s="126"/>
      <c r="J680" s="126"/>
      <c r="K680" s="126"/>
      <c r="L680" s="126"/>
      <c r="M680" s="126"/>
      <c r="N680" s="126"/>
      <c r="O680" s="126"/>
      <c r="P680" s="201"/>
      <c r="Q680" s="126"/>
      <c r="R680" s="167"/>
      <c r="S680" s="126"/>
      <c r="T680" s="126"/>
      <c r="U680" s="126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</row>
    <row r="681">
      <c r="A681" s="126"/>
      <c r="B681" s="126"/>
      <c r="C681" s="126"/>
      <c r="D681" s="126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  <c r="O681" s="126"/>
      <c r="P681" s="201"/>
      <c r="Q681" s="126"/>
      <c r="R681" s="167"/>
      <c r="S681" s="126"/>
      <c r="T681" s="126"/>
      <c r="U681" s="126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</row>
    <row r="682">
      <c r="A682" s="126"/>
      <c r="B682" s="126"/>
      <c r="C682" s="126"/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6"/>
      <c r="O682" s="126"/>
      <c r="P682" s="201"/>
      <c r="Q682" s="126"/>
      <c r="R682" s="167"/>
      <c r="S682" s="126"/>
      <c r="T682" s="126"/>
      <c r="U682" s="126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</row>
    <row r="683">
      <c r="A683" s="126"/>
      <c r="B683" s="126"/>
      <c r="C683" s="126"/>
      <c r="D683" s="126"/>
      <c r="E683" s="126"/>
      <c r="F683" s="126"/>
      <c r="G683" s="126"/>
      <c r="H683" s="126"/>
      <c r="I683" s="126"/>
      <c r="J683" s="126"/>
      <c r="K683" s="126"/>
      <c r="L683" s="126"/>
      <c r="M683" s="126"/>
      <c r="N683" s="126"/>
      <c r="O683" s="126"/>
      <c r="P683" s="201"/>
      <c r="Q683" s="126"/>
      <c r="R683" s="167"/>
      <c r="S683" s="126"/>
      <c r="T683" s="126"/>
      <c r="U683" s="126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</row>
    <row r="684">
      <c r="A684" s="126"/>
      <c r="B684" s="126"/>
      <c r="C684" s="126"/>
      <c r="D684" s="126"/>
      <c r="E684" s="126"/>
      <c r="F684" s="126"/>
      <c r="G684" s="126"/>
      <c r="H684" s="126"/>
      <c r="I684" s="126"/>
      <c r="J684" s="126"/>
      <c r="K684" s="126"/>
      <c r="L684" s="126"/>
      <c r="M684" s="126"/>
      <c r="N684" s="126"/>
      <c r="O684" s="126"/>
      <c r="P684" s="201"/>
      <c r="Q684" s="126"/>
      <c r="R684" s="167"/>
      <c r="S684" s="126"/>
      <c r="T684" s="126"/>
      <c r="U684" s="126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</row>
    <row r="685">
      <c r="A685" s="126"/>
      <c r="B685" s="126"/>
      <c r="C685" s="126"/>
      <c r="D685" s="126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  <c r="O685" s="126"/>
      <c r="P685" s="201"/>
      <c r="Q685" s="126"/>
      <c r="R685" s="167"/>
      <c r="S685" s="126"/>
      <c r="T685" s="126"/>
      <c r="U685" s="126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</row>
    <row r="686">
      <c r="A686" s="126"/>
      <c r="B686" s="126"/>
      <c r="C686" s="126"/>
      <c r="D686" s="126"/>
      <c r="E686" s="126"/>
      <c r="F686" s="126"/>
      <c r="G686" s="126"/>
      <c r="H686" s="126"/>
      <c r="I686" s="126"/>
      <c r="J686" s="126"/>
      <c r="K686" s="126"/>
      <c r="L686" s="126"/>
      <c r="M686" s="126"/>
      <c r="N686" s="126"/>
      <c r="O686" s="126"/>
      <c r="P686" s="201"/>
      <c r="Q686" s="126"/>
      <c r="R686" s="167"/>
      <c r="S686" s="126"/>
      <c r="T686" s="126"/>
      <c r="U686" s="126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</row>
    <row r="687">
      <c r="A687" s="126"/>
      <c r="B687" s="126"/>
      <c r="C687" s="126"/>
      <c r="D687" s="126"/>
      <c r="E687" s="126"/>
      <c r="F687" s="126"/>
      <c r="G687" s="126"/>
      <c r="H687" s="126"/>
      <c r="I687" s="126"/>
      <c r="J687" s="126"/>
      <c r="K687" s="126"/>
      <c r="L687" s="126"/>
      <c r="M687" s="126"/>
      <c r="N687" s="126"/>
      <c r="O687" s="126"/>
      <c r="P687" s="201"/>
      <c r="Q687" s="126"/>
      <c r="R687" s="167"/>
      <c r="S687" s="126"/>
      <c r="T687" s="126"/>
      <c r="U687" s="126"/>
      <c r="V687" s="126"/>
      <c r="W687" s="126"/>
      <c r="X687" s="126"/>
      <c r="Y687" s="126"/>
      <c r="Z687" s="126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</row>
    <row r="688">
      <c r="A688" s="126"/>
      <c r="B688" s="126"/>
      <c r="C688" s="126"/>
      <c r="D688" s="126"/>
      <c r="E688" s="126"/>
      <c r="F688" s="126"/>
      <c r="G688" s="126"/>
      <c r="H688" s="126"/>
      <c r="I688" s="126"/>
      <c r="J688" s="126"/>
      <c r="K688" s="126"/>
      <c r="L688" s="126"/>
      <c r="M688" s="126"/>
      <c r="N688" s="126"/>
      <c r="O688" s="126"/>
      <c r="P688" s="201"/>
      <c r="Q688" s="126"/>
      <c r="R688" s="167"/>
      <c r="S688" s="126"/>
      <c r="T688" s="126"/>
      <c r="U688" s="126"/>
      <c r="V688" s="126"/>
      <c r="W688" s="126"/>
      <c r="X688" s="126"/>
      <c r="Y688" s="126"/>
      <c r="Z688" s="126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</row>
    <row r="689">
      <c r="A689" s="126"/>
      <c r="B689" s="126"/>
      <c r="C689" s="126"/>
      <c r="D689" s="126"/>
      <c r="E689" s="126"/>
      <c r="F689" s="126"/>
      <c r="G689" s="126"/>
      <c r="H689" s="126"/>
      <c r="I689" s="126"/>
      <c r="J689" s="126"/>
      <c r="K689" s="126"/>
      <c r="L689" s="126"/>
      <c r="M689" s="126"/>
      <c r="N689" s="126"/>
      <c r="O689" s="126"/>
      <c r="P689" s="201"/>
      <c r="Q689" s="126"/>
      <c r="R689" s="167"/>
      <c r="S689" s="126"/>
      <c r="T689" s="126"/>
      <c r="U689" s="126"/>
      <c r="V689" s="126"/>
      <c r="W689" s="126"/>
      <c r="X689" s="126"/>
      <c r="Y689" s="126"/>
      <c r="Z689" s="126"/>
      <c r="AA689" s="126"/>
      <c r="AB689" s="126"/>
      <c r="AC689" s="126"/>
      <c r="AD689" s="126"/>
      <c r="AE689" s="126"/>
      <c r="AF689" s="126"/>
      <c r="AG689" s="126"/>
      <c r="AH689" s="126"/>
      <c r="AI689" s="126"/>
      <c r="AJ689" s="126"/>
      <c r="AK689" s="126"/>
      <c r="AL689" s="126"/>
      <c r="AM689" s="126"/>
      <c r="AN689" s="126"/>
      <c r="AO689" s="126"/>
      <c r="AP689" s="126"/>
      <c r="AQ689" s="126"/>
      <c r="AR689" s="126"/>
    </row>
    <row r="690">
      <c r="A690" s="126"/>
      <c r="B690" s="126"/>
      <c r="C690" s="126"/>
      <c r="D690" s="126"/>
      <c r="E690" s="126"/>
      <c r="F690" s="126"/>
      <c r="G690" s="126"/>
      <c r="H690" s="126"/>
      <c r="I690" s="126"/>
      <c r="J690" s="126"/>
      <c r="K690" s="126"/>
      <c r="L690" s="126"/>
      <c r="M690" s="126"/>
      <c r="N690" s="126"/>
      <c r="O690" s="126"/>
      <c r="P690" s="201"/>
      <c r="Q690" s="126"/>
      <c r="R690" s="167"/>
      <c r="S690" s="126"/>
      <c r="T690" s="126"/>
      <c r="U690" s="126"/>
      <c r="V690" s="126"/>
      <c r="W690" s="126"/>
      <c r="X690" s="126"/>
      <c r="Y690" s="126"/>
      <c r="Z690" s="126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</row>
    <row r="691">
      <c r="A691" s="126"/>
      <c r="B691" s="126"/>
      <c r="C691" s="126"/>
      <c r="D691" s="126"/>
      <c r="E691" s="126"/>
      <c r="F691" s="126"/>
      <c r="G691" s="126"/>
      <c r="H691" s="126"/>
      <c r="I691" s="126"/>
      <c r="J691" s="126"/>
      <c r="K691" s="126"/>
      <c r="L691" s="126"/>
      <c r="M691" s="126"/>
      <c r="N691" s="126"/>
      <c r="O691" s="126"/>
      <c r="P691" s="201"/>
      <c r="Q691" s="126"/>
      <c r="R691" s="167"/>
      <c r="S691" s="126"/>
      <c r="T691" s="126"/>
      <c r="U691" s="126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</row>
    <row r="692">
      <c r="A692" s="126"/>
      <c r="B692" s="126"/>
      <c r="C692" s="126"/>
      <c r="D692" s="126"/>
      <c r="E692" s="126"/>
      <c r="F692" s="126"/>
      <c r="G692" s="126"/>
      <c r="H692" s="126"/>
      <c r="I692" s="126"/>
      <c r="J692" s="126"/>
      <c r="K692" s="126"/>
      <c r="L692" s="126"/>
      <c r="M692" s="126"/>
      <c r="N692" s="126"/>
      <c r="O692" s="126"/>
      <c r="P692" s="201"/>
      <c r="Q692" s="126"/>
      <c r="R692" s="167"/>
      <c r="S692" s="126"/>
      <c r="T692" s="126"/>
      <c r="U692" s="126"/>
      <c r="V692" s="126"/>
      <c r="W692" s="126"/>
      <c r="X692" s="126"/>
      <c r="Y692" s="126"/>
      <c r="Z692" s="126"/>
      <c r="AA692" s="126"/>
      <c r="AB692" s="126"/>
      <c r="AC692" s="126"/>
      <c r="AD692" s="126"/>
      <c r="AE692" s="126"/>
      <c r="AF692" s="126"/>
      <c r="AG692" s="126"/>
      <c r="AH692" s="126"/>
      <c r="AI692" s="126"/>
      <c r="AJ692" s="126"/>
      <c r="AK692" s="126"/>
      <c r="AL692" s="126"/>
      <c r="AM692" s="126"/>
      <c r="AN692" s="126"/>
      <c r="AO692" s="126"/>
      <c r="AP692" s="126"/>
      <c r="AQ692" s="126"/>
      <c r="AR692" s="126"/>
    </row>
    <row r="693">
      <c r="A693" s="126"/>
      <c r="B693" s="126"/>
      <c r="C693" s="126"/>
      <c r="D693" s="126"/>
      <c r="E693" s="126"/>
      <c r="F693" s="126"/>
      <c r="G693" s="126"/>
      <c r="H693" s="126"/>
      <c r="I693" s="126"/>
      <c r="J693" s="126"/>
      <c r="K693" s="126"/>
      <c r="L693" s="126"/>
      <c r="M693" s="126"/>
      <c r="N693" s="126"/>
      <c r="O693" s="126"/>
      <c r="P693" s="201"/>
      <c r="Q693" s="126"/>
      <c r="R693" s="167"/>
      <c r="S693" s="126"/>
      <c r="T693" s="126"/>
      <c r="U693" s="126"/>
      <c r="V693" s="126"/>
      <c r="W693" s="126"/>
      <c r="X693" s="126"/>
      <c r="Y693" s="126"/>
      <c r="Z693" s="126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</row>
    <row r="694">
      <c r="A694" s="126"/>
      <c r="B694" s="126"/>
      <c r="C694" s="126"/>
      <c r="D694" s="126"/>
      <c r="E694" s="126"/>
      <c r="F694" s="126"/>
      <c r="G694" s="126"/>
      <c r="H694" s="126"/>
      <c r="I694" s="126"/>
      <c r="J694" s="126"/>
      <c r="K694" s="126"/>
      <c r="L694" s="126"/>
      <c r="M694" s="126"/>
      <c r="N694" s="126"/>
      <c r="O694" s="126"/>
      <c r="P694" s="201"/>
      <c r="Q694" s="126"/>
      <c r="R694" s="167"/>
      <c r="S694" s="126"/>
      <c r="T694" s="126"/>
      <c r="U694" s="126"/>
      <c r="V694" s="126"/>
      <c r="W694" s="126"/>
      <c r="X694" s="126"/>
      <c r="Y694" s="126"/>
      <c r="Z694" s="126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</row>
    <row r="695">
      <c r="A695" s="126"/>
      <c r="B695" s="126"/>
      <c r="C695" s="126"/>
      <c r="D695" s="126"/>
      <c r="E695" s="126"/>
      <c r="F695" s="126"/>
      <c r="G695" s="126"/>
      <c r="H695" s="126"/>
      <c r="I695" s="126"/>
      <c r="J695" s="126"/>
      <c r="K695" s="126"/>
      <c r="L695" s="126"/>
      <c r="M695" s="126"/>
      <c r="N695" s="126"/>
      <c r="O695" s="126"/>
      <c r="P695" s="201"/>
      <c r="Q695" s="126"/>
      <c r="R695" s="167"/>
      <c r="S695" s="126"/>
      <c r="T695" s="126"/>
      <c r="U695" s="126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</row>
    <row r="696">
      <c r="A696" s="126"/>
      <c r="B696" s="126"/>
      <c r="C696" s="126"/>
      <c r="D696" s="126"/>
      <c r="E696" s="126"/>
      <c r="F696" s="126"/>
      <c r="G696" s="126"/>
      <c r="H696" s="126"/>
      <c r="I696" s="126"/>
      <c r="J696" s="126"/>
      <c r="K696" s="126"/>
      <c r="L696" s="126"/>
      <c r="M696" s="126"/>
      <c r="N696" s="126"/>
      <c r="O696" s="126"/>
      <c r="P696" s="201"/>
      <c r="Q696" s="126"/>
      <c r="R696" s="167"/>
      <c r="S696" s="126"/>
      <c r="T696" s="126"/>
      <c r="U696" s="126"/>
      <c r="V696" s="126"/>
      <c r="W696" s="126"/>
      <c r="X696" s="126"/>
      <c r="Y696" s="126"/>
      <c r="Z696" s="126"/>
      <c r="AA696" s="126"/>
      <c r="AB696" s="126"/>
      <c r="AC696" s="126"/>
      <c r="AD696" s="126"/>
      <c r="AE696" s="126"/>
      <c r="AF696" s="126"/>
      <c r="AG696" s="126"/>
      <c r="AH696" s="126"/>
      <c r="AI696" s="126"/>
      <c r="AJ696" s="126"/>
      <c r="AK696" s="126"/>
      <c r="AL696" s="126"/>
      <c r="AM696" s="126"/>
      <c r="AN696" s="126"/>
      <c r="AO696" s="126"/>
      <c r="AP696" s="126"/>
      <c r="AQ696" s="126"/>
      <c r="AR696" s="126"/>
    </row>
    <row r="697">
      <c r="A697" s="126"/>
      <c r="B697" s="126"/>
      <c r="C697" s="126"/>
      <c r="D697" s="126"/>
      <c r="E697" s="126"/>
      <c r="F697" s="126"/>
      <c r="G697" s="126"/>
      <c r="H697" s="126"/>
      <c r="I697" s="126"/>
      <c r="J697" s="126"/>
      <c r="K697" s="126"/>
      <c r="L697" s="126"/>
      <c r="M697" s="126"/>
      <c r="N697" s="126"/>
      <c r="O697" s="126"/>
      <c r="P697" s="201"/>
      <c r="Q697" s="126"/>
      <c r="R697" s="167"/>
      <c r="S697" s="126"/>
      <c r="T697" s="126"/>
      <c r="U697" s="126"/>
      <c r="V697" s="126"/>
      <c r="W697" s="126"/>
      <c r="X697" s="126"/>
      <c r="Y697" s="126"/>
      <c r="Z697" s="126"/>
      <c r="AA697" s="126"/>
      <c r="AB697" s="126"/>
      <c r="AC697" s="126"/>
      <c r="AD697" s="126"/>
      <c r="AE697" s="126"/>
      <c r="AF697" s="126"/>
      <c r="AG697" s="126"/>
      <c r="AH697" s="126"/>
      <c r="AI697" s="126"/>
      <c r="AJ697" s="126"/>
      <c r="AK697" s="126"/>
      <c r="AL697" s="126"/>
      <c r="AM697" s="126"/>
      <c r="AN697" s="126"/>
      <c r="AO697" s="126"/>
      <c r="AP697" s="126"/>
      <c r="AQ697" s="126"/>
      <c r="AR697" s="126"/>
    </row>
    <row r="698">
      <c r="A698" s="126"/>
      <c r="B698" s="126"/>
      <c r="C698" s="126"/>
      <c r="D698" s="126"/>
      <c r="E698" s="126"/>
      <c r="F698" s="126"/>
      <c r="G698" s="126"/>
      <c r="H698" s="126"/>
      <c r="I698" s="126"/>
      <c r="J698" s="126"/>
      <c r="K698" s="126"/>
      <c r="L698" s="126"/>
      <c r="M698" s="126"/>
      <c r="N698" s="126"/>
      <c r="O698" s="126"/>
      <c r="P698" s="201"/>
      <c r="Q698" s="126"/>
      <c r="R698" s="167"/>
      <c r="S698" s="126"/>
      <c r="T698" s="126"/>
      <c r="U698" s="126"/>
      <c r="V698" s="126"/>
      <c r="W698" s="126"/>
      <c r="X698" s="126"/>
      <c r="Y698" s="126"/>
      <c r="Z698" s="126"/>
      <c r="AA698" s="126"/>
      <c r="AB698" s="126"/>
      <c r="AC698" s="126"/>
      <c r="AD698" s="126"/>
      <c r="AE698" s="126"/>
      <c r="AF698" s="126"/>
      <c r="AG698" s="126"/>
      <c r="AH698" s="126"/>
      <c r="AI698" s="126"/>
      <c r="AJ698" s="126"/>
      <c r="AK698" s="126"/>
      <c r="AL698" s="126"/>
      <c r="AM698" s="126"/>
      <c r="AN698" s="126"/>
      <c r="AO698" s="126"/>
      <c r="AP698" s="126"/>
      <c r="AQ698" s="126"/>
      <c r="AR698" s="126"/>
    </row>
    <row r="699">
      <c r="A699" s="126"/>
      <c r="B699" s="126"/>
      <c r="C699" s="126"/>
      <c r="D699" s="126"/>
      <c r="E699" s="126"/>
      <c r="F699" s="126"/>
      <c r="G699" s="126"/>
      <c r="H699" s="126"/>
      <c r="I699" s="126"/>
      <c r="J699" s="126"/>
      <c r="K699" s="126"/>
      <c r="L699" s="126"/>
      <c r="M699" s="126"/>
      <c r="N699" s="126"/>
      <c r="O699" s="126"/>
      <c r="P699" s="201"/>
      <c r="Q699" s="126"/>
      <c r="R699" s="167"/>
      <c r="S699" s="126"/>
      <c r="T699" s="126"/>
      <c r="U699" s="126"/>
      <c r="V699" s="126"/>
      <c r="W699" s="126"/>
      <c r="X699" s="126"/>
      <c r="Y699" s="126"/>
      <c r="Z699" s="126"/>
      <c r="AA699" s="126"/>
      <c r="AB699" s="126"/>
      <c r="AC699" s="126"/>
      <c r="AD699" s="126"/>
      <c r="AE699" s="126"/>
      <c r="AF699" s="126"/>
      <c r="AG699" s="126"/>
      <c r="AH699" s="126"/>
      <c r="AI699" s="126"/>
      <c r="AJ699" s="126"/>
      <c r="AK699" s="126"/>
      <c r="AL699" s="126"/>
      <c r="AM699" s="126"/>
      <c r="AN699" s="126"/>
      <c r="AO699" s="126"/>
      <c r="AP699" s="126"/>
      <c r="AQ699" s="126"/>
      <c r="AR699" s="126"/>
    </row>
    <row r="700">
      <c r="A700" s="126"/>
      <c r="B700" s="126"/>
      <c r="C700" s="126"/>
      <c r="D700" s="126"/>
      <c r="E700" s="126"/>
      <c r="F700" s="126"/>
      <c r="G700" s="126"/>
      <c r="H700" s="126"/>
      <c r="I700" s="126"/>
      <c r="J700" s="126"/>
      <c r="K700" s="126"/>
      <c r="L700" s="126"/>
      <c r="M700" s="126"/>
      <c r="N700" s="126"/>
      <c r="O700" s="126"/>
      <c r="P700" s="201"/>
      <c r="Q700" s="126"/>
      <c r="R700" s="167"/>
      <c r="S700" s="126"/>
      <c r="T700" s="126"/>
      <c r="U700" s="126"/>
      <c r="V700" s="126"/>
      <c r="W700" s="126"/>
      <c r="X700" s="126"/>
      <c r="Y700" s="126"/>
      <c r="Z700" s="126"/>
      <c r="AA700" s="126"/>
      <c r="AB700" s="126"/>
      <c r="AC700" s="126"/>
      <c r="AD700" s="126"/>
      <c r="AE700" s="126"/>
      <c r="AF700" s="126"/>
      <c r="AG700" s="126"/>
      <c r="AH700" s="126"/>
      <c r="AI700" s="126"/>
      <c r="AJ700" s="126"/>
      <c r="AK700" s="126"/>
      <c r="AL700" s="126"/>
      <c r="AM700" s="126"/>
      <c r="AN700" s="126"/>
      <c r="AO700" s="126"/>
      <c r="AP700" s="126"/>
      <c r="AQ700" s="126"/>
      <c r="AR700" s="126"/>
    </row>
    <row r="701">
      <c r="A701" s="126"/>
      <c r="B701" s="126"/>
      <c r="C701" s="126"/>
      <c r="D701" s="126"/>
      <c r="E701" s="126"/>
      <c r="F701" s="126"/>
      <c r="G701" s="126"/>
      <c r="H701" s="126"/>
      <c r="I701" s="126"/>
      <c r="J701" s="126"/>
      <c r="K701" s="126"/>
      <c r="L701" s="126"/>
      <c r="M701" s="126"/>
      <c r="N701" s="126"/>
      <c r="O701" s="126"/>
      <c r="P701" s="201"/>
      <c r="Q701" s="126"/>
      <c r="R701" s="167"/>
      <c r="S701" s="126"/>
      <c r="T701" s="126"/>
      <c r="U701" s="126"/>
      <c r="V701" s="126"/>
      <c r="W701" s="126"/>
      <c r="X701" s="126"/>
      <c r="Y701" s="126"/>
      <c r="Z701" s="126"/>
      <c r="AA701" s="126"/>
      <c r="AB701" s="126"/>
      <c r="AC701" s="126"/>
      <c r="AD701" s="126"/>
      <c r="AE701" s="126"/>
      <c r="AF701" s="126"/>
      <c r="AG701" s="126"/>
      <c r="AH701" s="126"/>
      <c r="AI701" s="126"/>
      <c r="AJ701" s="126"/>
      <c r="AK701" s="126"/>
      <c r="AL701" s="126"/>
      <c r="AM701" s="126"/>
      <c r="AN701" s="126"/>
      <c r="AO701" s="126"/>
      <c r="AP701" s="126"/>
      <c r="AQ701" s="126"/>
      <c r="AR701" s="126"/>
    </row>
    <row r="702">
      <c r="A702" s="126"/>
      <c r="B702" s="126"/>
      <c r="C702" s="126"/>
      <c r="D702" s="126"/>
      <c r="E702" s="126"/>
      <c r="F702" s="126"/>
      <c r="G702" s="126"/>
      <c r="H702" s="126"/>
      <c r="I702" s="126"/>
      <c r="J702" s="126"/>
      <c r="K702" s="126"/>
      <c r="L702" s="126"/>
      <c r="M702" s="126"/>
      <c r="N702" s="126"/>
      <c r="O702" s="126"/>
      <c r="P702" s="201"/>
      <c r="Q702" s="126"/>
      <c r="R702" s="167"/>
      <c r="S702" s="126"/>
      <c r="T702" s="126"/>
      <c r="U702" s="126"/>
      <c r="V702" s="126"/>
      <c r="W702" s="126"/>
      <c r="X702" s="126"/>
      <c r="Y702" s="126"/>
      <c r="Z702" s="126"/>
      <c r="AA702" s="126"/>
      <c r="AB702" s="126"/>
      <c r="AC702" s="126"/>
      <c r="AD702" s="126"/>
      <c r="AE702" s="126"/>
      <c r="AF702" s="126"/>
      <c r="AG702" s="126"/>
      <c r="AH702" s="126"/>
      <c r="AI702" s="126"/>
      <c r="AJ702" s="126"/>
      <c r="AK702" s="126"/>
      <c r="AL702" s="126"/>
      <c r="AM702" s="126"/>
      <c r="AN702" s="126"/>
      <c r="AO702" s="126"/>
      <c r="AP702" s="126"/>
      <c r="AQ702" s="126"/>
      <c r="AR702" s="126"/>
    </row>
    <row r="703">
      <c r="A703" s="126"/>
      <c r="B703" s="126"/>
      <c r="C703" s="126"/>
      <c r="D703" s="126"/>
      <c r="E703" s="126"/>
      <c r="F703" s="126"/>
      <c r="G703" s="126"/>
      <c r="H703" s="126"/>
      <c r="I703" s="126"/>
      <c r="J703" s="126"/>
      <c r="K703" s="126"/>
      <c r="L703" s="126"/>
      <c r="M703" s="126"/>
      <c r="N703" s="126"/>
      <c r="O703" s="126"/>
      <c r="P703" s="201"/>
      <c r="Q703" s="126"/>
      <c r="R703" s="167"/>
      <c r="S703" s="126"/>
      <c r="T703" s="126"/>
      <c r="U703" s="126"/>
      <c r="V703" s="126"/>
      <c r="W703" s="126"/>
      <c r="X703" s="126"/>
      <c r="Y703" s="126"/>
      <c r="Z703" s="126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</row>
    <row r="704">
      <c r="A704" s="126"/>
      <c r="B704" s="126"/>
      <c r="C704" s="126"/>
      <c r="D704" s="126"/>
      <c r="E704" s="126"/>
      <c r="F704" s="126"/>
      <c r="G704" s="126"/>
      <c r="H704" s="126"/>
      <c r="I704" s="126"/>
      <c r="J704" s="126"/>
      <c r="K704" s="126"/>
      <c r="L704" s="126"/>
      <c r="M704" s="126"/>
      <c r="N704" s="126"/>
      <c r="O704" s="126"/>
      <c r="P704" s="201"/>
      <c r="Q704" s="126"/>
      <c r="R704" s="167"/>
      <c r="S704" s="126"/>
      <c r="T704" s="126"/>
      <c r="U704" s="126"/>
      <c r="V704" s="126"/>
      <c r="W704" s="126"/>
      <c r="X704" s="126"/>
      <c r="Y704" s="126"/>
      <c r="Z704" s="126"/>
      <c r="AA704" s="126"/>
      <c r="AB704" s="126"/>
      <c r="AC704" s="126"/>
      <c r="AD704" s="126"/>
      <c r="AE704" s="126"/>
      <c r="AF704" s="126"/>
      <c r="AG704" s="126"/>
      <c r="AH704" s="126"/>
      <c r="AI704" s="126"/>
      <c r="AJ704" s="126"/>
      <c r="AK704" s="126"/>
      <c r="AL704" s="126"/>
      <c r="AM704" s="126"/>
      <c r="AN704" s="126"/>
      <c r="AO704" s="126"/>
      <c r="AP704" s="126"/>
      <c r="AQ704" s="126"/>
      <c r="AR704" s="126"/>
    </row>
    <row r="705">
      <c r="A705" s="126"/>
      <c r="B705" s="126"/>
      <c r="C705" s="126"/>
      <c r="D705" s="126"/>
      <c r="E705" s="126"/>
      <c r="F705" s="126"/>
      <c r="G705" s="126"/>
      <c r="H705" s="126"/>
      <c r="I705" s="126"/>
      <c r="J705" s="126"/>
      <c r="K705" s="126"/>
      <c r="L705" s="126"/>
      <c r="M705" s="126"/>
      <c r="N705" s="126"/>
      <c r="O705" s="126"/>
      <c r="P705" s="201"/>
      <c r="Q705" s="126"/>
      <c r="R705" s="167"/>
      <c r="S705" s="126"/>
      <c r="T705" s="126"/>
      <c r="U705" s="126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</row>
    <row r="706">
      <c r="A706" s="126"/>
      <c r="B706" s="126"/>
      <c r="C706" s="126"/>
      <c r="D706" s="126"/>
      <c r="E706" s="126"/>
      <c r="F706" s="126"/>
      <c r="G706" s="126"/>
      <c r="H706" s="126"/>
      <c r="I706" s="126"/>
      <c r="J706" s="126"/>
      <c r="K706" s="126"/>
      <c r="L706" s="126"/>
      <c r="M706" s="126"/>
      <c r="N706" s="126"/>
      <c r="O706" s="126"/>
      <c r="P706" s="126"/>
      <c r="Q706" s="126"/>
      <c r="R706" s="167"/>
      <c r="S706" s="126"/>
      <c r="T706" s="126"/>
      <c r="U706" s="126"/>
      <c r="V706" s="126"/>
      <c r="W706" s="126"/>
      <c r="X706" s="126"/>
      <c r="Y706" s="126"/>
      <c r="Z706" s="126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</row>
    <row r="707">
      <c r="A707" s="126"/>
      <c r="B707" s="126"/>
      <c r="C707" s="126"/>
      <c r="D707" s="126"/>
      <c r="E707" s="126"/>
      <c r="F707" s="126"/>
      <c r="G707" s="126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67"/>
      <c r="S707" s="126"/>
      <c r="T707" s="126"/>
      <c r="U707" s="126"/>
      <c r="V707" s="126"/>
      <c r="W707" s="126"/>
      <c r="X707" s="126"/>
      <c r="Y707" s="126"/>
      <c r="Z707" s="126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</row>
    <row r="708">
      <c r="A708" s="126"/>
      <c r="B708" s="126"/>
      <c r="C708" s="126"/>
      <c r="D708" s="126"/>
      <c r="E708" s="126"/>
      <c r="F708" s="126"/>
      <c r="G708" s="126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67"/>
      <c r="S708" s="126"/>
      <c r="T708" s="126"/>
      <c r="U708" s="126"/>
      <c r="V708" s="126"/>
      <c r="W708" s="126"/>
      <c r="X708" s="126"/>
      <c r="Y708" s="126"/>
      <c r="Z708" s="126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</row>
    <row r="709">
      <c r="A709" s="126"/>
      <c r="B709" s="126"/>
      <c r="C709" s="126"/>
      <c r="D709" s="126"/>
      <c r="E709" s="126"/>
      <c r="F709" s="126"/>
      <c r="G709" s="126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67"/>
      <c r="S709" s="126"/>
      <c r="T709" s="126"/>
      <c r="U709" s="126"/>
      <c r="V709" s="126"/>
      <c r="W709" s="126"/>
      <c r="X709" s="126"/>
      <c r="Y709" s="126"/>
      <c r="Z709" s="126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</row>
    <row r="710">
      <c r="A710" s="126"/>
      <c r="B710" s="126"/>
      <c r="C710" s="126"/>
      <c r="D710" s="126"/>
      <c r="E710" s="126"/>
      <c r="F710" s="126"/>
      <c r="G710" s="126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67"/>
      <c r="S710" s="126"/>
      <c r="T710" s="126"/>
      <c r="U710" s="126"/>
      <c r="V710" s="126"/>
      <c r="W710" s="126"/>
      <c r="X710" s="126"/>
      <c r="Y710" s="126"/>
      <c r="Z710" s="126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</row>
    <row r="711">
      <c r="A711" s="126"/>
      <c r="B711" s="126"/>
      <c r="C711" s="126"/>
      <c r="D711" s="126"/>
      <c r="E711" s="126"/>
      <c r="F711" s="126"/>
      <c r="G711" s="126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67"/>
      <c r="S711" s="126"/>
      <c r="T711" s="126"/>
      <c r="U711" s="126"/>
      <c r="V711" s="126"/>
      <c r="W711" s="126"/>
      <c r="X711" s="126"/>
      <c r="Y711" s="126"/>
      <c r="Z711" s="126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</row>
    <row r="712">
      <c r="A712" s="126"/>
      <c r="B712" s="126"/>
      <c r="C712" s="126"/>
      <c r="D712" s="126"/>
      <c r="E712" s="126"/>
      <c r="F712" s="126"/>
      <c r="G712" s="126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67"/>
      <c r="S712" s="126"/>
      <c r="T712" s="126"/>
      <c r="U712" s="126"/>
      <c r="V712" s="126"/>
      <c r="W712" s="126"/>
      <c r="X712" s="126"/>
      <c r="Y712" s="126"/>
      <c r="Z712" s="126"/>
      <c r="AA712" s="126"/>
      <c r="AB712" s="126"/>
      <c r="AC712" s="126"/>
      <c r="AD712" s="126"/>
      <c r="AE712" s="126"/>
      <c r="AF712" s="126"/>
      <c r="AG712" s="126"/>
      <c r="AH712" s="126"/>
      <c r="AI712" s="126"/>
      <c r="AJ712" s="126"/>
      <c r="AK712" s="126"/>
      <c r="AL712" s="126"/>
      <c r="AM712" s="126"/>
      <c r="AN712" s="126"/>
      <c r="AO712" s="126"/>
      <c r="AP712" s="126"/>
      <c r="AQ712" s="126"/>
      <c r="AR712" s="126"/>
    </row>
    <row r="713">
      <c r="A713" s="126"/>
      <c r="B713" s="126"/>
      <c r="C713" s="126"/>
      <c r="D713" s="126"/>
      <c r="E713" s="126"/>
      <c r="F713" s="126"/>
      <c r="G713" s="126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67"/>
      <c r="S713" s="126"/>
      <c r="T713" s="126"/>
      <c r="U713" s="126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</row>
    <row r="714">
      <c r="A714" s="126"/>
      <c r="B714" s="126"/>
      <c r="C714" s="126"/>
      <c r="D714" s="126"/>
      <c r="E714" s="126"/>
      <c r="F714" s="126"/>
      <c r="G714" s="126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67"/>
      <c r="S714" s="126"/>
      <c r="T714" s="126"/>
      <c r="U714" s="126"/>
      <c r="V714" s="126"/>
      <c r="W714" s="126"/>
      <c r="X714" s="126"/>
      <c r="Y714" s="126"/>
      <c r="Z714" s="126"/>
      <c r="AA714" s="126"/>
      <c r="AB714" s="126"/>
      <c r="AC714" s="126"/>
      <c r="AD714" s="126"/>
      <c r="AE714" s="126"/>
      <c r="AF714" s="126"/>
      <c r="AG714" s="126"/>
      <c r="AH714" s="126"/>
      <c r="AI714" s="126"/>
      <c r="AJ714" s="126"/>
      <c r="AK714" s="126"/>
      <c r="AL714" s="126"/>
      <c r="AM714" s="126"/>
      <c r="AN714" s="126"/>
      <c r="AO714" s="126"/>
      <c r="AP714" s="126"/>
      <c r="AQ714" s="126"/>
      <c r="AR714" s="126"/>
    </row>
    <row r="715">
      <c r="A715" s="126"/>
      <c r="B715" s="126"/>
      <c r="C715" s="126"/>
      <c r="D715" s="126"/>
      <c r="E715" s="126"/>
      <c r="F715" s="126"/>
      <c r="G715" s="126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67"/>
      <c r="S715" s="126"/>
      <c r="T715" s="126"/>
      <c r="U715" s="126"/>
      <c r="V715" s="126"/>
      <c r="W715" s="126"/>
      <c r="X715" s="126"/>
      <c r="Y715" s="126"/>
      <c r="Z715" s="126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</row>
    <row r="716">
      <c r="A716" s="126"/>
      <c r="B716" s="126"/>
      <c r="C716" s="126"/>
      <c r="D716" s="126"/>
      <c r="E716" s="126"/>
      <c r="F716" s="126"/>
      <c r="G716" s="126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67"/>
      <c r="S716" s="126"/>
      <c r="T716" s="126"/>
      <c r="U716" s="126"/>
      <c r="V716" s="126"/>
      <c r="W716" s="126"/>
      <c r="X716" s="126"/>
      <c r="Y716" s="126"/>
      <c r="Z716" s="126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</row>
    <row r="717">
      <c r="A717" s="126"/>
      <c r="B717" s="126"/>
      <c r="C717" s="126"/>
      <c r="D717" s="126"/>
      <c r="E717" s="126"/>
      <c r="F717" s="126"/>
      <c r="G717" s="126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67"/>
      <c r="S717" s="126"/>
      <c r="T717" s="126"/>
      <c r="U717" s="126"/>
      <c r="V717" s="126"/>
      <c r="W717" s="126"/>
      <c r="X717" s="126"/>
      <c r="Y717" s="126"/>
      <c r="Z717" s="126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</row>
    <row r="718">
      <c r="A718" s="126"/>
      <c r="B718" s="126"/>
      <c r="C718" s="126"/>
      <c r="D718" s="126"/>
      <c r="E718" s="126"/>
      <c r="F718" s="126"/>
      <c r="G718" s="126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67"/>
      <c r="S718" s="126"/>
      <c r="T718" s="126"/>
      <c r="U718" s="126"/>
      <c r="V718" s="126"/>
      <c r="W718" s="126"/>
      <c r="X718" s="126"/>
      <c r="Y718" s="126"/>
      <c r="Z718" s="126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</row>
    <row r="719">
      <c r="A719" s="126"/>
      <c r="B719" s="126"/>
      <c r="C719" s="126"/>
      <c r="D719" s="126"/>
      <c r="E719" s="126"/>
      <c r="F719" s="126"/>
      <c r="G719" s="126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67"/>
      <c r="S719" s="126"/>
      <c r="T719" s="126"/>
      <c r="U719" s="126"/>
      <c r="V719" s="126"/>
      <c r="W719" s="126"/>
      <c r="X719" s="126"/>
      <c r="Y719" s="126"/>
      <c r="Z719" s="126"/>
      <c r="AA719" s="126"/>
      <c r="AB719" s="126"/>
      <c r="AC719" s="126"/>
      <c r="AD719" s="126"/>
      <c r="AE719" s="126"/>
      <c r="AF719" s="126"/>
      <c r="AG719" s="126"/>
      <c r="AH719" s="126"/>
      <c r="AI719" s="126"/>
      <c r="AJ719" s="126"/>
      <c r="AK719" s="126"/>
      <c r="AL719" s="126"/>
      <c r="AM719" s="126"/>
      <c r="AN719" s="126"/>
      <c r="AO719" s="126"/>
      <c r="AP719" s="126"/>
      <c r="AQ719" s="126"/>
      <c r="AR719" s="126"/>
    </row>
    <row r="720">
      <c r="A720" s="126"/>
      <c r="B720" s="126"/>
      <c r="C720" s="126"/>
      <c r="D720" s="126"/>
      <c r="E720" s="126"/>
      <c r="F720" s="126"/>
      <c r="G720" s="126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67"/>
      <c r="S720" s="126"/>
      <c r="T720" s="126"/>
      <c r="U720" s="126"/>
      <c r="V720" s="126"/>
      <c r="W720" s="126"/>
      <c r="X720" s="126"/>
      <c r="Y720" s="126"/>
      <c r="Z720" s="126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</row>
    <row r="721">
      <c r="A721" s="126"/>
      <c r="B721" s="126"/>
      <c r="C721" s="126"/>
      <c r="D721" s="126"/>
      <c r="E721" s="126"/>
      <c r="F721" s="126"/>
      <c r="G721" s="126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67"/>
      <c r="S721" s="126"/>
      <c r="T721" s="126"/>
      <c r="U721" s="126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</row>
    <row r="722">
      <c r="A722" s="126"/>
      <c r="B722" s="126"/>
      <c r="C722" s="126"/>
      <c r="D722" s="126"/>
      <c r="E722" s="126"/>
      <c r="F722" s="126"/>
      <c r="G722" s="126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67"/>
      <c r="S722" s="126"/>
      <c r="T722" s="126"/>
      <c r="U722" s="126"/>
      <c r="V722" s="126"/>
      <c r="W722" s="126"/>
      <c r="X722" s="126"/>
      <c r="Y722" s="126"/>
      <c r="Z722" s="126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</row>
    <row r="723">
      <c r="A723" s="126"/>
      <c r="B723" s="126"/>
      <c r="C723" s="126"/>
      <c r="D723" s="126"/>
      <c r="E723" s="126"/>
      <c r="F723" s="126"/>
      <c r="G723" s="126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67"/>
      <c r="S723" s="126"/>
      <c r="T723" s="126"/>
      <c r="U723" s="126"/>
      <c r="V723" s="126"/>
      <c r="W723" s="126"/>
      <c r="X723" s="126"/>
      <c r="Y723" s="126"/>
      <c r="Z723" s="126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</row>
    <row r="724">
      <c r="A724" s="126"/>
      <c r="B724" s="126"/>
      <c r="C724" s="126"/>
      <c r="D724" s="126"/>
      <c r="E724" s="126"/>
      <c r="F724" s="126"/>
      <c r="G724" s="126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67"/>
      <c r="S724" s="126"/>
      <c r="T724" s="126"/>
      <c r="U724" s="126"/>
      <c r="V724" s="126"/>
      <c r="W724" s="126"/>
      <c r="X724" s="126"/>
      <c r="Y724" s="126"/>
      <c r="Z724" s="126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</row>
    <row r="725">
      <c r="A725" s="126"/>
      <c r="B725" s="126"/>
      <c r="C725" s="126"/>
      <c r="D725" s="126"/>
      <c r="E725" s="126"/>
      <c r="F725" s="126"/>
      <c r="G725" s="126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67"/>
      <c r="S725" s="126"/>
      <c r="T725" s="126"/>
      <c r="U725" s="126"/>
      <c r="V725" s="126"/>
      <c r="W725" s="126"/>
      <c r="X725" s="126"/>
      <c r="Y725" s="126"/>
      <c r="Z725" s="126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</row>
    <row r="726">
      <c r="A726" s="126"/>
      <c r="B726" s="126"/>
      <c r="C726" s="126"/>
      <c r="D726" s="126"/>
      <c r="E726" s="126"/>
      <c r="F726" s="126"/>
      <c r="G726" s="126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67"/>
      <c r="S726" s="126"/>
      <c r="T726" s="126"/>
      <c r="U726" s="126"/>
      <c r="V726" s="126"/>
      <c r="W726" s="126"/>
      <c r="X726" s="126"/>
      <c r="Y726" s="126"/>
      <c r="Z726" s="126"/>
      <c r="AA726" s="126"/>
      <c r="AB726" s="126"/>
      <c r="AC726" s="126"/>
      <c r="AD726" s="126"/>
      <c r="AE726" s="126"/>
      <c r="AF726" s="126"/>
      <c r="AG726" s="126"/>
      <c r="AH726" s="126"/>
      <c r="AI726" s="126"/>
      <c r="AJ726" s="126"/>
      <c r="AK726" s="126"/>
      <c r="AL726" s="126"/>
      <c r="AM726" s="126"/>
      <c r="AN726" s="126"/>
      <c r="AO726" s="126"/>
      <c r="AP726" s="126"/>
      <c r="AQ726" s="126"/>
      <c r="AR726" s="126"/>
    </row>
    <row r="727">
      <c r="A727" s="126"/>
      <c r="B727" s="126"/>
      <c r="C727" s="126"/>
      <c r="D727" s="126"/>
      <c r="E727" s="126"/>
      <c r="F727" s="126"/>
      <c r="G727" s="126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67"/>
      <c r="S727" s="126"/>
      <c r="T727" s="126"/>
      <c r="U727" s="126"/>
      <c r="V727" s="126"/>
      <c r="W727" s="126"/>
      <c r="X727" s="126"/>
      <c r="Y727" s="126"/>
      <c r="Z727" s="126"/>
      <c r="AA727" s="126"/>
      <c r="AB727" s="126"/>
      <c r="AC727" s="126"/>
      <c r="AD727" s="126"/>
      <c r="AE727" s="126"/>
      <c r="AF727" s="126"/>
      <c r="AG727" s="126"/>
      <c r="AH727" s="126"/>
      <c r="AI727" s="126"/>
      <c r="AJ727" s="126"/>
      <c r="AK727" s="126"/>
      <c r="AL727" s="126"/>
      <c r="AM727" s="126"/>
      <c r="AN727" s="126"/>
      <c r="AO727" s="126"/>
      <c r="AP727" s="126"/>
      <c r="AQ727" s="126"/>
      <c r="AR727" s="126"/>
    </row>
    <row r="728">
      <c r="A728" s="126"/>
      <c r="B728" s="126"/>
      <c r="C728" s="126"/>
      <c r="D728" s="126"/>
      <c r="E728" s="126"/>
      <c r="F728" s="126"/>
      <c r="G728" s="126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67"/>
      <c r="S728" s="126"/>
      <c r="T728" s="126"/>
      <c r="U728" s="126"/>
      <c r="V728" s="126"/>
      <c r="W728" s="126"/>
      <c r="X728" s="126"/>
      <c r="Y728" s="126"/>
      <c r="Z728" s="126"/>
      <c r="AA728" s="126"/>
      <c r="AB728" s="126"/>
      <c r="AC728" s="126"/>
      <c r="AD728" s="126"/>
      <c r="AE728" s="126"/>
      <c r="AF728" s="126"/>
      <c r="AG728" s="126"/>
      <c r="AH728" s="126"/>
      <c r="AI728" s="126"/>
      <c r="AJ728" s="126"/>
      <c r="AK728" s="126"/>
      <c r="AL728" s="126"/>
      <c r="AM728" s="126"/>
      <c r="AN728" s="126"/>
      <c r="AO728" s="126"/>
      <c r="AP728" s="126"/>
      <c r="AQ728" s="126"/>
      <c r="AR728" s="126"/>
    </row>
    <row r="729">
      <c r="A729" s="126"/>
      <c r="B729" s="126"/>
      <c r="C729" s="126"/>
      <c r="D729" s="126"/>
      <c r="E729" s="126"/>
      <c r="F729" s="126"/>
      <c r="G729" s="126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67"/>
      <c r="S729" s="126"/>
      <c r="T729" s="126"/>
      <c r="U729" s="126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</row>
    <row r="730">
      <c r="A730" s="126"/>
      <c r="B730" s="126"/>
      <c r="C730" s="126"/>
      <c r="D730" s="126"/>
      <c r="E730" s="126"/>
      <c r="F730" s="126"/>
      <c r="G730" s="126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67"/>
      <c r="S730" s="126"/>
      <c r="T730" s="126"/>
      <c r="U730" s="126"/>
      <c r="V730" s="126"/>
      <c r="W730" s="126"/>
      <c r="X730" s="126"/>
      <c r="Y730" s="126"/>
      <c r="Z730" s="126"/>
      <c r="AA730" s="126"/>
      <c r="AB730" s="126"/>
      <c r="AC730" s="126"/>
      <c r="AD730" s="126"/>
      <c r="AE730" s="126"/>
      <c r="AF730" s="126"/>
      <c r="AG730" s="126"/>
      <c r="AH730" s="126"/>
      <c r="AI730" s="126"/>
      <c r="AJ730" s="126"/>
      <c r="AK730" s="126"/>
      <c r="AL730" s="126"/>
      <c r="AM730" s="126"/>
      <c r="AN730" s="126"/>
      <c r="AO730" s="126"/>
      <c r="AP730" s="126"/>
      <c r="AQ730" s="126"/>
      <c r="AR730" s="126"/>
    </row>
    <row r="731">
      <c r="A731" s="126"/>
      <c r="B731" s="126"/>
      <c r="C731" s="126"/>
      <c r="D731" s="126"/>
      <c r="E731" s="126"/>
      <c r="F731" s="126"/>
      <c r="G731" s="126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67"/>
      <c r="S731" s="126"/>
      <c r="T731" s="126"/>
      <c r="U731" s="126"/>
      <c r="V731" s="126"/>
      <c r="W731" s="126"/>
      <c r="X731" s="126"/>
      <c r="Y731" s="126"/>
      <c r="Z731" s="126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</row>
    <row r="732">
      <c r="A732" s="126"/>
      <c r="B732" s="126"/>
      <c r="C732" s="126"/>
      <c r="D732" s="126"/>
      <c r="E732" s="126"/>
      <c r="F732" s="126"/>
      <c r="G732" s="126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67"/>
      <c r="S732" s="126"/>
      <c r="T732" s="126"/>
      <c r="U732" s="126"/>
      <c r="V732" s="126"/>
      <c r="W732" s="126"/>
      <c r="X732" s="126"/>
      <c r="Y732" s="126"/>
      <c r="Z732" s="126"/>
      <c r="AA732" s="126"/>
      <c r="AB732" s="126"/>
      <c r="AC732" s="126"/>
      <c r="AD732" s="126"/>
      <c r="AE732" s="126"/>
      <c r="AF732" s="126"/>
      <c r="AG732" s="126"/>
      <c r="AH732" s="126"/>
      <c r="AI732" s="126"/>
      <c r="AJ732" s="126"/>
      <c r="AK732" s="126"/>
      <c r="AL732" s="126"/>
      <c r="AM732" s="126"/>
      <c r="AN732" s="126"/>
      <c r="AO732" s="126"/>
      <c r="AP732" s="126"/>
      <c r="AQ732" s="126"/>
      <c r="AR732" s="126"/>
    </row>
    <row r="733">
      <c r="A733" s="126"/>
      <c r="B733" s="126"/>
      <c r="C733" s="126"/>
      <c r="D733" s="126"/>
      <c r="E733" s="126"/>
      <c r="F733" s="126"/>
      <c r="G733" s="126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67"/>
      <c r="S733" s="126"/>
      <c r="T733" s="126"/>
      <c r="U733" s="126"/>
      <c r="V733" s="126"/>
      <c r="W733" s="126"/>
      <c r="X733" s="126"/>
      <c r="Y733" s="126"/>
      <c r="Z733" s="126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</row>
    <row r="734">
      <c r="A734" s="126"/>
      <c r="B734" s="126"/>
      <c r="C734" s="126"/>
      <c r="D734" s="126"/>
      <c r="E734" s="126"/>
      <c r="F734" s="126"/>
      <c r="G734" s="126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67"/>
      <c r="S734" s="126"/>
      <c r="T734" s="126"/>
      <c r="U734" s="126"/>
      <c r="V734" s="126"/>
      <c r="W734" s="126"/>
      <c r="X734" s="126"/>
      <c r="Y734" s="126"/>
      <c r="Z734" s="126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</row>
    <row r="735">
      <c r="A735" s="126"/>
      <c r="B735" s="126"/>
      <c r="C735" s="126"/>
      <c r="D735" s="126"/>
      <c r="E735" s="126"/>
      <c r="F735" s="126"/>
      <c r="G735" s="126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67"/>
      <c r="S735" s="126"/>
      <c r="T735" s="126"/>
      <c r="U735" s="126"/>
      <c r="V735" s="126"/>
      <c r="W735" s="126"/>
      <c r="X735" s="126"/>
      <c r="Y735" s="126"/>
      <c r="Z735" s="126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</row>
    <row r="736">
      <c r="A736" s="126"/>
      <c r="B736" s="126"/>
      <c r="C736" s="126"/>
      <c r="D736" s="126"/>
      <c r="E736" s="126"/>
      <c r="F736" s="126"/>
      <c r="G736" s="126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67"/>
      <c r="S736" s="126"/>
      <c r="T736" s="126"/>
      <c r="U736" s="126"/>
      <c r="V736" s="126"/>
      <c r="W736" s="126"/>
      <c r="X736" s="126"/>
      <c r="Y736" s="126"/>
      <c r="Z736" s="126"/>
      <c r="AA736" s="126"/>
      <c r="AB736" s="126"/>
      <c r="AC736" s="126"/>
      <c r="AD736" s="126"/>
      <c r="AE736" s="126"/>
      <c r="AF736" s="126"/>
      <c r="AG736" s="126"/>
      <c r="AH736" s="126"/>
      <c r="AI736" s="126"/>
      <c r="AJ736" s="126"/>
      <c r="AK736" s="126"/>
      <c r="AL736" s="126"/>
      <c r="AM736" s="126"/>
      <c r="AN736" s="126"/>
      <c r="AO736" s="126"/>
      <c r="AP736" s="126"/>
      <c r="AQ736" s="126"/>
      <c r="AR736" s="126"/>
    </row>
    <row r="737">
      <c r="A737" s="126"/>
      <c r="B737" s="126"/>
      <c r="C737" s="126"/>
      <c r="D737" s="126"/>
      <c r="E737" s="126"/>
      <c r="F737" s="126"/>
      <c r="G737" s="126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67"/>
      <c r="S737" s="126"/>
      <c r="T737" s="126"/>
      <c r="U737" s="126"/>
      <c r="V737" s="126"/>
      <c r="W737" s="126"/>
      <c r="X737" s="126"/>
      <c r="Y737" s="126"/>
      <c r="Z737" s="126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</row>
    <row r="738">
      <c r="A738" s="126"/>
      <c r="B738" s="126"/>
      <c r="C738" s="126"/>
      <c r="D738" s="126"/>
      <c r="E738" s="126"/>
      <c r="F738" s="126"/>
      <c r="G738" s="126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67"/>
      <c r="S738" s="126"/>
      <c r="T738" s="126"/>
      <c r="U738" s="126"/>
      <c r="V738" s="126"/>
      <c r="W738" s="126"/>
      <c r="X738" s="126"/>
      <c r="Y738" s="126"/>
      <c r="Z738" s="126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</row>
    <row r="739">
      <c r="A739" s="126"/>
      <c r="B739" s="126"/>
      <c r="C739" s="126"/>
      <c r="D739" s="126"/>
      <c r="E739" s="126"/>
      <c r="F739" s="126"/>
      <c r="G739" s="126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67"/>
      <c r="S739" s="126"/>
      <c r="T739" s="126"/>
      <c r="U739" s="126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</row>
    <row r="740">
      <c r="A740" s="126"/>
      <c r="B740" s="126"/>
      <c r="C740" s="126"/>
      <c r="D740" s="126"/>
      <c r="E740" s="126"/>
      <c r="F740" s="126"/>
      <c r="G740" s="126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67"/>
      <c r="S740" s="126"/>
      <c r="T740" s="126"/>
      <c r="U740" s="126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</row>
    <row r="741">
      <c r="A741" s="126"/>
      <c r="B741" s="126"/>
      <c r="C741" s="126"/>
      <c r="D741" s="126"/>
      <c r="E741" s="126"/>
      <c r="F741" s="126"/>
      <c r="G741" s="126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67"/>
      <c r="S741" s="126"/>
      <c r="T741" s="126"/>
      <c r="U741" s="126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  <c r="AF741" s="126"/>
      <c r="AG741" s="126"/>
      <c r="AH741" s="126"/>
      <c r="AI741" s="126"/>
      <c r="AJ741" s="126"/>
      <c r="AK741" s="126"/>
      <c r="AL741" s="126"/>
      <c r="AM741" s="126"/>
      <c r="AN741" s="126"/>
      <c r="AO741" s="126"/>
      <c r="AP741" s="126"/>
      <c r="AQ741" s="126"/>
      <c r="AR741" s="126"/>
    </row>
    <row r="742">
      <c r="A742" s="126"/>
      <c r="B742" s="126"/>
      <c r="C742" s="126"/>
      <c r="D742" s="126"/>
      <c r="E742" s="126"/>
      <c r="F742" s="126"/>
      <c r="G742" s="126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67"/>
      <c r="S742" s="126"/>
      <c r="T742" s="126"/>
      <c r="U742" s="126"/>
      <c r="V742" s="126"/>
      <c r="W742" s="126"/>
      <c r="X742" s="126"/>
      <c r="Y742" s="126"/>
      <c r="Z742" s="126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</row>
    <row r="743">
      <c r="A743" s="126"/>
      <c r="B743" s="126"/>
      <c r="C743" s="126"/>
      <c r="D743" s="126"/>
      <c r="E743" s="126"/>
      <c r="F743" s="126"/>
      <c r="G743" s="126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67"/>
      <c r="S743" s="126"/>
      <c r="T743" s="126"/>
      <c r="U743" s="126"/>
      <c r="V743" s="126"/>
      <c r="W743" s="126"/>
      <c r="X743" s="126"/>
      <c r="Y743" s="126"/>
      <c r="Z743" s="126"/>
      <c r="AA743" s="126"/>
      <c r="AB743" s="126"/>
      <c r="AC743" s="126"/>
      <c r="AD743" s="126"/>
      <c r="AE743" s="126"/>
      <c r="AF743" s="126"/>
      <c r="AG743" s="126"/>
      <c r="AH743" s="126"/>
      <c r="AI743" s="126"/>
      <c r="AJ743" s="126"/>
      <c r="AK743" s="126"/>
      <c r="AL743" s="126"/>
      <c r="AM743" s="126"/>
      <c r="AN743" s="126"/>
      <c r="AO743" s="126"/>
      <c r="AP743" s="126"/>
      <c r="AQ743" s="126"/>
      <c r="AR743" s="126"/>
    </row>
    <row r="744">
      <c r="A744" s="126"/>
      <c r="B744" s="126"/>
      <c r="C744" s="126"/>
      <c r="D744" s="126"/>
      <c r="E744" s="126"/>
      <c r="F744" s="126"/>
      <c r="G744" s="126"/>
      <c r="H744" s="126"/>
      <c r="I744" s="126"/>
      <c r="J744" s="126"/>
      <c r="K744" s="126"/>
      <c r="L744" s="126"/>
      <c r="M744" s="126"/>
      <c r="N744" s="126"/>
      <c r="O744" s="200"/>
      <c r="P744" s="126"/>
      <c r="Q744" s="126"/>
      <c r="R744" s="167"/>
      <c r="S744" s="126"/>
      <c r="T744" s="126"/>
      <c r="U744" s="126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</row>
    <row r="745">
      <c r="A745" s="126"/>
      <c r="B745" s="126"/>
      <c r="C745" s="126"/>
      <c r="D745" s="126"/>
      <c r="E745" s="126"/>
      <c r="F745" s="126"/>
      <c r="G745" s="126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67"/>
      <c r="S745" s="126"/>
      <c r="T745" s="126"/>
      <c r="U745" s="126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</row>
    <row r="746">
      <c r="A746" s="126"/>
      <c r="B746" s="126"/>
      <c r="C746" s="126"/>
      <c r="D746" s="126"/>
      <c r="E746" s="126"/>
      <c r="F746" s="126"/>
      <c r="G746" s="126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67"/>
      <c r="S746" s="126"/>
      <c r="T746" s="126"/>
      <c r="U746" s="126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</row>
    <row r="747">
      <c r="A747" s="126"/>
      <c r="B747" s="126"/>
      <c r="C747" s="126"/>
      <c r="D747" s="126"/>
      <c r="E747" s="126"/>
      <c r="F747" s="126"/>
      <c r="G747" s="126"/>
      <c r="H747" s="126"/>
      <c r="I747" s="126"/>
      <c r="J747" s="126"/>
      <c r="K747" s="126"/>
      <c r="L747" s="126"/>
      <c r="M747" s="126"/>
      <c r="N747" s="126"/>
      <c r="O747" s="126"/>
      <c r="P747" s="126"/>
      <c r="Q747" s="126"/>
      <c r="R747" s="167"/>
      <c r="S747" s="126"/>
      <c r="T747" s="126"/>
      <c r="U747" s="126"/>
      <c r="V747" s="126"/>
      <c r="W747" s="126"/>
      <c r="X747" s="126"/>
      <c r="Y747" s="126"/>
      <c r="Z747" s="126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</row>
    <row r="748">
      <c r="A748" s="126"/>
      <c r="B748" s="126"/>
      <c r="C748" s="126"/>
      <c r="D748" s="126"/>
      <c r="E748" s="126"/>
      <c r="F748" s="126"/>
      <c r="G748" s="126"/>
      <c r="H748" s="126"/>
      <c r="I748" s="126"/>
      <c r="J748" s="126"/>
      <c r="K748" s="126"/>
      <c r="L748" s="126"/>
      <c r="M748" s="126"/>
      <c r="N748" s="126"/>
      <c r="O748" s="126"/>
      <c r="P748" s="126"/>
      <c r="Q748" s="126"/>
      <c r="R748" s="167"/>
      <c r="S748" s="126"/>
      <c r="T748" s="126"/>
      <c r="U748" s="126"/>
      <c r="V748" s="126"/>
      <c r="W748" s="126"/>
      <c r="X748" s="126"/>
      <c r="Y748" s="126"/>
      <c r="Z748" s="126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</row>
    <row r="749">
      <c r="A749" s="126"/>
      <c r="B749" s="126"/>
      <c r="C749" s="126"/>
      <c r="D749" s="126"/>
      <c r="E749" s="126"/>
      <c r="F749" s="126"/>
      <c r="G749" s="126"/>
      <c r="H749" s="126"/>
      <c r="I749" s="126"/>
      <c r="J749" s="126"/>
      <c r="K749" s="126"/>
      <c r="L749" s="126"/>
      <c r="M749" s="126"/>
      <c r="N749" s="126"/>
      <c r="O749" s="126"/>
      <c r="P749" s="126"/>
      <c r="Q749" s="126"/>
      <c r="R749" s="167"/>
      <c r="S749" s="126"/>
      <c r="T749" s="126"/>
      <c r="U749" s="126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6"/>
      <c r="AK749" s="126"/>
      <c r="AL749" s="126"/>
      <c r="AM749" s="126"/>
      <c r="AN749" s="126"/>
      <c r="AO749" s="126"/>
      <c r="AP749" s="126"/>
      <c r="AQ749" s="126"/>
      <c r="AR749" s="126"/>
    </row>
    <row r="750">
      <c r="A750" s="126"/>
      <c r="B750" s="126"/>
      <c r="C750" s="126"/>
      <c r="D750" s="126"/>
      <c r="E750" s="126"/>
      <c r="F750" s="126"/>
      <c r="G750" s="126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67"/>
      <c r="S750" s="126"/>
      <c r="T750" s="126"/>
      <c r="U750" s="126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</row>
    <row r="751">
      <c r="A751" s="126"/>
      <c r="B751" s="126"/>
      <c r="C751" s="126"/>
      <c r="D751" s="126"/>
      <c r="E751" s="126"/>
      <c r="F751" s="126"/>
      <c r="G751" s="126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67"/>
      <c r="S751" s="126"/>
      <c r="T751" s="126"/>
      <c r="U751" s="126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</row>
    <row r="752">
      <c r="A752" s="126"/>
      <c r="B752" s="126"/>
      <c r="C752" s="126"/>
      <c r="D752" s="126"/>
      <c r="E752" s="126"/>
      <c r="F752" s="126"/>
      <c r="G752" s="126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67"/>
      <c r="S752" s="126"/>
      <c r="T752" s="126"/>
      <c r="U752" s="126"/>
      <c r="V752" s="126"/>
      <c r="W752" s="126"/>
      <c r="X752" s="126"/>
      <c r="Y752" s="126"/>
      <c r="Z752" s="126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</row>
    <row r="753">
      <c r="A753" s="126"/>
      <c r="B753" s="126"/>
      <c r="C753" s="126"/>
      <c r="D753" s="126"/>
      <c r="E753" s="126"/>
      <c r="F753" s="126"/>
      <c r="G753" s="126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67"/>
      <c r="S753" s="126"/>
      <c r="T753" s="126"/>
      <c r="U753" s="126"/>
      <c r="V753" s="126"/>
      <c r="W753" s="126"/>
      <c r="X753" s="126"/>
      <c r="Y753" s="126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</row>
    <row r="754">
      <c r="A754" s="126"/>
      <c r="B754" s="126"/>
      <c r="C754" s="126"/>
      <c r="D754" s="126"/>
      <c r="E754" s="126"/>
      <c r="F754" s="126"/>
      <c r="G754" s="126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67"/>
      <c r="S754" s="126"/>
      <c r="T754" s="126"/>
      <c r="U754" s="126"/>
      <c r="V754" s="126"/>
      <c r="W754" s="126"/>
      <c r="X754" s="126"/>
      <c r="Y754" s="126"/>
      <c r="Z754" s="126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</row>
    <row r="755">
      <c r="A755" s="126"/>
      <c r="B755" s="126"/>
      <c r="C755" s="126"/>
      <c r="D755" s="126"/>
      <c r="E755" s="126"/>
      <c r="F755" s="126"/>
      <c r="G755" s="126"/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67"/>
      <c r="S755" s="126"/>
      <c r="T755" s="126"/>
      <c r="U755" s="126"/>
      <c r="V755" s="126"/>
      <c r="W755" s="126"/>
      <c r="X755" s="126"/>
      <c r="Y755" s="126"/>
      <c r="Z755" s="126"/>
      <c r="AA755" s="126"/>
      <c r="AB755" s="126"/>
      <c r="AC755" s="126"/>
      <c r="AD755" s="126"/>
      <c r="AE755" s="126"/>
      <c r="AF755" s="126"/>
      <c r="AG755" s="126"/>
      <c r="AH755" s="126"/>
      <c r="AI755" s="126"/>
      <c r="AJ755" s="126"/>
      <c r="AK755" s="126"/>
      <c r="AL755" s="126"/>
      <c r="AM755" s="126"/>
      <c r="AN755" s="126"/>
      <c r="AO755" s="126"/>
      <c r="AP755" s="126"/>
      <c r="AQ755" s="126"/>
      <c r="AR755" s="126"/>
    </row>
    <row r="756">
      <c r="A756" s="126"/>
      <c r="B756" s="126"/>
      <c r="C756" s="126"/>
      <c r="D756" s="126"/>
      <c r="E756" s="126"/>
      <c r="F756" s="126"/>
      <c r="G756" s="126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67"/>
      <c r="S756" s="126"/>
      <c r="T756" s="126"/>
      <c r="U756" s="126"/>
      <c r="V756" s="126"/>
      <c r="W756" s="126"/>
      <c r="X756" s="126"/>
      <c r="Y756" s="126"/>
      <c r="Z756" s="126"/>
      <c r="AA756" s="126"/>
      <c r="AB756" s="126"/>
      <c r="AC756" s="126"/>
      <c r="AD756" s="126"/>
      <c r="AE756" s="126"/>
      <c r="AF756" s="126"/>
      <c r="AG756" s="126"/>
      <c r="AH756" s="126"/>
      <c r="AI756" s="126"/>
      <c r="AJ756" s="126"/>
      <c r="AK756" s="126"/>
      <c r="AL756" s="126"/>
      <c r="AM756" s="126"/>
      <c r="AN756" s="126"/>
      <c r="AO756" s="126"/>
      <c r="AP756" s="126"/>
      <c r="AQ756" s="126"/>
      <c r="AR756" s="126"/>
    </row>
    <row r="757">
      <c r="A757" s="126"/>
      <c r="B757" s="126"/>
      <c r="C757" s="126"/>
      <c r="D757" s="126"/>
      <c r="E757" s="126"/>
      <c r="F757" s="126"/>
      <c r="G757" s="126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67"/>
      <c r="S757" s="126"/>
      <c r="T757" s="126"/>
      <c r="U757" s="126"/>
      <c r="V757" s="126"/>
      <c r="W757" s="126"/>
      <c r="X757" s="126"/>
      <c r="Y757" s="126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</row>
    <row r="758">
      <c r="A758" s="126"/>
      <c r="B758" s="126"/>
      <c r="C758" s="126"/>
      <c r="D758" s="126"/>
      <c r="E758" s="126"/>
      <c r="F758" s="126"/>
      <c r="G758" s="126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67"/>
      <c r="S758" s="126"/>
      <c r="T758" s="126"/>
      <c r="U758" s="126"/>
      <c r="V758" s="126"/>
      <c r="W758" s="126"/>
      <c r="X758" s="126"/>
      <c r="Y758" s="126"/>
      <c r="Z758" s="126"/>
      <c r="AA758" s="126"/>
      <c r="AB758" s="126"/>
      <c r="AC758" s="126"/>
      <c r="AD758" s="126"/>
      <c r="AE758" s="126"/>
      <c r="AF758" s="126"/>
      <c r="AG758" s="126"/>
      <c r="AH758" s="126"/>
      <c r="AI758" s="126"/>
      <c r="AJ758" s="126"/>
      <c r="AK758" s="126"/>
      <c r="AL758" s="126"/>
      <c r="AM758" s="126"/>
      <c r="AN758" s="126"/>
      <c r="AO758" s="126"/>
      <c r="AP758" s="126"/>
      <c r="AQ758" s="126"/>
      <c r="AR758" s="126"/>
    </row>
    <row r="759">
      <c r="A759" s="126"/>
      <c r="B759" s="126"/>
      <c r="C759" s="126"/>
      <c r="D759" s="126"/>
      <c r="E759" s="126"/>
      <c r="F759" s="126"/>
      <c r="G759" s="126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67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</row>
    <row r="760">
      <c r="A760" s="126"/>
      <c r="B760" s="126"/>
      <c r="C760" s="126"/>
      <c r="D760" s="126"/>
      <c r="E760" s="126"/>
      <c r="F760" s="126"/>
      <c r="G760" s="126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67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</row>
    <row r="761">
      <c r="A761" s="126"/>
      <c r="B761" s="126"/>
      <c r="C761" s="126"/>
      <c r="D761" s="126"/>
      <c r="E761" s="126"/>
      <c r="F761" s="126"/>
      <c r="G761" s="126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67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</row>
    <row r="762">
      <c r="A762" s="126"/>
      <c r="B762" s="126"/>
      <c r="C762" s="126"/>
      <c r="D762" s="126"/>
      <c r="E762" s="126"/>
      <c r="F762" s="126"/>
      <c r="G762" s="126"/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67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</row>
    <row r="763">
      <c r="A763" s="126"/>
      <c r="B763" s="126"/>
      <c r="C763" s="126"/>
      <c r="D763" s="126"/>
      <c r="E763" s="126"/>
      <c r="F763" s="126"/>
      <c r="G763" s="126"/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67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</row>
    <row r="764">
      <c r="A764" s="126"/>
      <c r="B764" s="126"/>
      <c r="C764" s="126"/>
      <c r="D764" s="126"/>
      <c r="E764" s="126"/>
      <c r="F764" s="126"/>
      <c r="G764" s="126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67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</row>
    <row r="765">
      <c r="A765" s="126"/>
      <c r="B765" s="126"/>
      <c r="C765" s="126"/>
      <c r="D765" s="126"/>
      <c r="E765" s="126"/>
      <c r="F765" s="126"/>
      <c r="G765" s="126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67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6"/>
      <c r="AD765" s="126"/>
      <c r="AE765" s="126"/>
      <c r="AF765" s="126"/>
      <c r="AG765" s="126"/>
      <c r="AH765" s="126"/>
      <c r="AI765" s="126"/>
      <c r="AJ765" s="126"/>
      <c r="AK765" s="126"/>
      <c r="AL765" s="126"/>
      <c r="AM765" s="126"/>
      <c r="AN765" s="126"/>
      <c r="AO765" s="126"/>
      <c r="AP765" s="126"/>
      <c r="AQ765" s="126"/>
      <c r="AR765" s="126"/>
    </row>
    <row r="766">
      <c r="A766" s="126"/>
      <c r="B766" s="126"/>
      <c r="C766" s="126"/>
      <c r="D766" s="126"/>
      <c r="E766" s="126"/>
      <c r="F766" s="126"/>
      <c r="G766" s="126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67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</row>
    <row r="767">
      <c r="A767" s="126"/>
      <c r="B767" s="126"/>
      <c r="C767" s="126"/>
      <c r="D767" s="126"/>
      <c r="E767" s="126"/>
      <c r="F767" s="126"/>
      <c r="G767" s="126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67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6"/>
      <c r="AD767" s="126"/>
      <c r="AE767" s="126"/>
      <c r="AF767" s="126"/>
      <c r="AG767" s="126"/>
      <c r="AH767" s="126"/>
      <c r="AI767" s="126"/>
      <c r="AJ767" s="126"/>
      <c r="AK767" s="126"/>
      <c r="AL767" s="126"/>
      <c r="AM767" s="126"/>
      <c r="AN767" s="126"/>
      <c r="AO767" s="126"/>
      <c r="AP767" s="126"/>
      <c r="AQ767" s="126"/>
      <c r="AR767" s="126"/>
    </row>
    <row r="768">
      <c r="A768" s="126"/>
      <c r="B768" s="126"/>
      <c r="C768" s="126"/>
      <c r="D768" s="126"/>
      <c r="E768" s="126"/>
      <c r="F768" s="126"/>
      <c r="G768" s="126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67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</row>
    <row r="769">
      <c r="A769" s="126"/>
      <c r="B769" s="126"/>
      <c r="C769" s="126"/>
      <c r="D769" s="126"/>
      <c r="E769" s="126"/>
      <c r="F769" s="126"/>
      <c r="G769" s="126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67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6"/>
      <c r="AD769" s="126"/>
      <c r="AE769" s="126"/>
      <c r="AF769" s="126"/>
      <c r="AG769" s="126"/>
      <c r="AH769" s="126"/>
      <c r="AI769" s="126"/>
      <c r="AJ769" s="126"/>
      <c r="AK769" s="126"/>
      <c r="AL769" s="126"/>
      <c r="AM769" s="126"/>
      <c r="AN769" s="126"/>
      <c r="AO769" s="126"/>
      <c r="AP769" s="126"/>
      <c r="AQ769" s="126"/>
      <c r="AR769" s="126"/>
    </row>
    <row r="770">
      <c r="A770" s="126"/>
      <c r="B770" s="126"/>
      <c r="C770" s="126"/>
      <c r="D770" s="126"/>
      <c r="E770" s="126"/>
      <c r="F770" s="126"/>
      <c r="G770" s="126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67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6"/>
      <c r="AD770" s="126"/>
      <c r="AE770" s="126"/>
      <c r="AF770" s="126"/>
      <c r="AG770" s="126"/>
      <c r="AH770" s="126"/>
      <c r="AI770" s="126"/>
      <c r="AJ770" s="126"/>
      <c r="AK770" s="126"/>
      <c r="AL770" s="126"/>
      <c r="AM770" s="126"/>
      <c r="AN770" s="126"/>
      <c r="AO770" s="126"/>
      <c r="AP770" s="126"/>
      <c r="AQ770" s="126"/>
      <c r="AR770" s="126"/>
    </row>
    <row r="771">
      <c r="A771" s="126"/>
      <c r="B771" s="126"/>
      <c r="C771" s="126"/>
      <c r="D771" s="126"/>
      <c r="E771" s="126"/>
      <c r="F771" s="126"/>
      <c r="G771" s="126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67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6"/>
      <c r="AD771" s="126"/>
      <c r="AE771" s="126"/>
      <c r="AF771" s="126"/>
      <c r="AG771" s="126"/>
      <c r="AH771" s="126"/>
      <c r="AI771" s="126"/>
      <c r="AJ771" s="126"/>
      <c r="AK771" s="126"/>
      <c r="AL771" s="126"/>
      <c r="AM771" s="126"/>
      <c r="AN771" s="126"/>
      <c r="AO771" s="126"/>
      <c r="AP771" s="126"/>
      <c r="AQ771" s="126"/>
      <c r="AR771" s="126"/>
    </row>
    <row r="772">
      <c r="A772" s="126"/>
      <c r="B772" s="126"/>
      <c r="C772" s="126"/>
      <c r="D772" s="126"/>
      <c r="E772" s="126"/>
      <c r="F772" s="126"/>
      <c r="G772" s="126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67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6"/>
      <c r="AD772" s="126"/>
      <c r="AE772" s="126"/>
      <c r="AF772" s="126"/>
      <c r="AG772" s="126"/>
      <c r="AH772" s="126"/>
      <c r="AI772" s="126"/>
      <c r="AJ772" s="126"/>
      <c r="AK772" s="126"/>
      <c r="AL772" s="126"/>
      <c r="AM772" s="126"/>
      <c r="AN772" s="126"/>
      <c r="AO772" s="126"/>
      <c r="AP772" s="126"/>
      <c r="AQ772" s="126"/>
      <c r="AR772" s="126"/>
    </row>
    <row r="773">
      <c r="A773" s="126"/>
      <c r="B773" s="126"/>
      <c r="C773" s="126"/>
      <c r="D773" s="126"/>
      <c r="E773" s="126"/>
      <c r="F773" s="126"/>
      <c r="G773" s="126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67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6"/>
      <c r="AD773" s="126"/>
      <c r="AE773" s="126"/>
      <c r="AF773" s="126"/>
      <c r="AG773" s="126"/>
      <c r="AH773" s="126"/>
      <c r="AI773" s="126"/>
      <c r="AJ773" s="126"/>
      <c r="AK773" s="126"/>
      <c r="AL773" s="126"/>
      <c r="AM773" s="126"/>
      <c r="AN773" s="126"/>
      <c r="AO773" s="126"/>
      <c r="AP773" s="126"/>
      <c r="AQ773" s="126"/>
      <c r="AR773" s="126"/>
    </row>
    <row r="774">
      <c r="A774" s="126"/>
      <c r="B774" s="126"/>
      <c r="C774" s="126"/>
      <c r="D774" s="126"/>
      <c r="E774" s="126"/>
      <c r="F774" s="126"/>
      <c r="G774" s="126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67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6"/>
      <c r="AD774" s="126"/>
      <c r="AE774" s="126"/>
      <c r="AF774" s="126"/>
      <c r="AG774" s="126"/>
      <c r="AH774" s="126"/>
      <c r="AI774" s="126"/>
      <c r="AJ774" s="126"/>
      <c r="AK774" s="126"/>
      <c r="AL774" s="126"/>
      <c r="AM774" s="126"/>
      <c r="AN774" s="126"/>
      <c r="AO774" s="126"/>
      <c r="AP774" s="126"/>
      <c r="AQ774" s="126"/>
      <c r="AR774" s="126"/>
    </row>
    <row r="775">
      <c r="A775" s="126"/>
      <c r="B775" s="126"/>
      <c r="C775" s="126"/>
      <c r="D775" s="126"/>
      <c r="E775" s="126"/>
      <c r="F775" s="126"/>
      <c r="G775" s="126"/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67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6"/>
      <c r="AD775" s="126"/>
      <c r="AE775" s="126"/>
      <c r="AF775" s="126"/>
      <c r="AG775" s="126"/>
      <c r="AH775" s="126"/>
      <c r="AI775" s="126"/>
      <c r="AJ775" s="126"/>
      <c r="AK775" s="126"/>
      <c r="AL775" s="126"/>
      <c r="AM775" s="126"/>
      <c r="AN775" s="126"/>
      <c r="AO775" s="126"/>
      <c r="AP775" s="126"/>
      <c r="AQ775" s="126"/>
      <c r="AR775" s="126"/>
    </row>
    <row r="776">
      <c r="A776" s="126"/>
      <c r="B776" s="126"/>
      <c r="C776" s="126"/>
      <c r="D776" s="126"/>
      <c r="E776" s="126"/>
      <c r="F776" s="126"/>
      <c r="G776" s="126"/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67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6"/>
      <c r="AD776" s="126"/>
      <c r="AE776" s="126"/>
      <c r="AF776" s="126"/>
      <c r="AG776" s="126"/>
      <c r="AH776" s="126"/>
      <c r="AI776" s="126"/>
      <c r="AJ776" s="126"/>
      <c r="AK776" s="126"/>
      <c r="AL776" s="126"/>
      <c r="AM776" s="126"/>
      <c r="AN776" s="126"/>
      <c r="AO776" s="126"/>
      <c r="AP776" s="126"/>
      <c r="AQ776" s="126"/>
      <c r="AR776" s="126"/>
    </row>
    <row r="777">
      <c r="A777" s="126"/>
      <c r="B777" s="126"/>
      <c r="C777" s="126"/>
      <c r="D777" s="126"/>
      <c r="E777" s="126"/>
      <c r="F777" s="126"/>
      <c r="G777" s="126"/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67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6"/>
      <c r="AD777" s="126"/>
      <c r="AE777" s="126"/>
      <c r="AF777" s="126"/>
      <c r="AG777" s="126"/>
      <c r="AH777" s="126"/>
      <c r="AI777" s="126"/>
      <c r="AJ777" s="126"/>
      <c r="AK777" s="126"/>
      <c r="AL777" s="126"/>
      <c r="AM777" s="126"/>
      <c r="AN777" s="126"/>
      <c r="AO777" s="126"/>
      <c r="AP777" s="126"/>
      <c r="AQ777" s="126"/>
      <c r="AR777" s="126"/>
    </row>
    <row r="778">
      <c r="A778" s="126"/>
      <c r="B778" s="126"/>
      <c r="C778" s="126"/>
      <c r="D778" s="126"/>
      <c r="E778" s="126"/>
      <c r="F778" s="126"/>
      <c r="G778" s="126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67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6"/>
      <c r="AK778" s="126"/>
      <c r="AL778" s="126"/>
      <c r="AM778" s="126"/>
      <c r="AN778" s="126"/>
      <c r="AO778" s="126"/>
      <c r="AP778" s="126"/>
      <c r="AQ778" s="126"/>
      <c r="AR778" s="126"/>
    </row>
    <row r="779">
      <c r="A779" s="126"/>
      <c r="B779" s="126"/>
      <c r="C779" s="126"/>
      <c r="D779" s="126"/>
      <c r="E779" s="126"/>
      <c r="F779" s="126"/>
      <c r="G779" s="126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67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6"/>
      <c r="AD779" s="126"/>
      <c r="AE779" s="126"/>
      <c r="AF779" s="126"/>
      <c r="AG779" s="126"/>
      <c r="AH779" s="126"/>
      <c r="AI779" s="126"/>
      <c r="AJ779" s="126"/>
      <c r="AK779" s="126"/>
      <c r="AL779" s="126"/>
      <c r="AM779" s="126"/>
      <c r="AN779" s="126"/>
      <c r="AO779" s="126"/>
      <c r="AP779" s="126"/>
      <c r="AQ779" s="126"/>
      <c r="AR779" s="126"/>
    </row>
    <row r="780">
      <c r="A780" s="126"/>
      <c r="B780" s="126"/>
      <c r="C780" s="126"/>
      <c r="D780" s="126"/>
      <c r="E780" s="126"/>
      <c r="F780" s="126"/>
      <c r="G780" s="126"/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67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6"/>
      <c r="AD780" s="126"/>
      <c r="AE780" s="126"/>
      <c r="AF780" s="126"/>
      <c r="AG780" s="126"/>
      <c r="AH780" s="126"/>
      <c r="AI780" s="126"/>
      <c r="AJ780" s="126"/>
      <c r="AK780" s="126"/>
      <c r="AL780" s="126"/>
      <c r="AM780" s="126"/>
      <c r="AN780" s="126"/>
      <c r="AO780" s="126"/>
      <c r="AP780" s="126"/>
      <c r="AQ780" s="126"/>
      <c r="AR780" s="126"/>
    </row>
    <row r="781">
      <c r="A781" s="126"/>
      <c r="B781" s="126"/>
      <c r="C781" s="126"/>
      <c r="D781" s="126"/>
      <c r="E781" s="126"/>
      <c r="F781" s="126"/>
      <c r="G781" s="126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67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6"/>
      <c r="AD781" s="126"/>
      <c r="AE781" s="126"/>
      <c r="AF781" s="126"/>
      <c r="AG781" s="126"/>
      <c r="AH781" s="126"/>
      <c r="AI781" s="126"/>
      <c r="AJ781" s="126"/>
      <c r="AK781" s="126"/>
      <c r="AL781" s="126"/>
      <c r="AM781" s="126"/>
      <c r="AN781" s="126"/>
      <c r="AO781" s="126"/>
      <c r="AP781" s="126"/>
      <c r="AQ781" s="126"/>
      <c r="AR781" s="126"/>
    </row>
    <row r="782">
      <c r="A782" s="126"/>
      <c r="B782" s="126"/>
      <c r="C782" s="126"/>
      <c r="D782" s="126"/>
      <c r="E782" s="126"/>
      <c r="F782" s="126"/>
      <c r="G782" s="126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67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6"/>
      <c r="AD782" s="126"/>
      <c r="AE782" s="126"/>
      <c r="AF782" s="126"/>
      <c r="AG782" s="126"/>
      <c r="AH782" s="126"/>
      <c r="AI782" s="126"/>
      <c r="AJ782" s="126"/>
      <c r="AK782" s="126"/>
      <c r="AL782" s="126"/>
      <c r="AM782" s="126"/>
      <c r="AN782" s="126"/>
      <c r="AO782" s="126"/>
      <c r="AP782" s="126"/>
      <c r="AQ782" s="126"/>
      <c r="AR782" s="126"/>
    </row>
    <row r="783">
      <c r="A783" s="126"/>
      <c r="B783" s="126"/>
      <c r="C783" s="126"/>
      <c r="D783" s="126"/>
      <c r="E783" s="126"/>
      <c r="F783" s="126"/>
      <c r="G783" s="126"/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67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6"/>
      <c r="AD783" s="126"/>
      <c r="AE783" s="126"/>
      <c r="AF783" s="126"/>
      <c r="AG783" s="126"/>
      <c r="AH783" s="126"/>
      <c r="AI783" s="126"/>
      <c r="AJ783" s="126"/>
      <c r="AK783" s="126"/>
      <c r="AL783" s="126"/>
      <c r="AM783" s="126"/>
      <c r="AN783" s="126"/>
      <c r="AO783" s="126"/>
      <c r="AP783" s="126"/>
      <c r="AQ783" s="126"/>
      <c r="AR783" s="126"/>
    </row>
    <row r="784">
      <c r="A784" s="126"/>
      <c r="B784" s="126"/>
      <c r="C784" s="126"/>
      <c r="D784" s="126"/>
      <c r="E784" s="126"/>
      <c r="F784" s="126"/>
      <c r="G784" s="126"/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67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6"/>
      <c r="AD784" s="126"/>
      <c r="AE784" s="126"/>
      <c r="AF784" s="126"/>
      <c r="AG784" s="126"/>
      <c r="AH784" s="126"/>
      <c r="AI784" s="126"/>
      <c r="AJ784" s="126"/>
      <c r="AK784" s="126"/>
      <c r="AL784" s="126"/>
      <c r="AM784" s="126"/>
      <c r="AN784" s="126"/>
      <c r="AO784" s="126"/>
      <c r="AP784" s="126"/>
      <c r="AQ784" s="126"/>
      <c r="AR784" s="126"/>
    </row>
    <row r="785">
      <c r="A785" s="126"/>
      <c r="B785" s="126"/>
      <c r="C785" s="126"/>
      <c r="D785" s="126"/>
      <c r="E785" s="126"/>
      <c r="F785" s="126"/>
      <c r="G785" s="126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67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6"/>
      <c r="AD785" s="126"/>
      <c r="AE785" s="126"/>
      <c r="AF785" s="126"/>
      <c r="AG785" s="126"/>
      <c r="AH785" s="126"/>
      <c r="AI785" s="126"/>
      <c r="AJ785" s="126"/>
      <c r="AK785" s="126"/>
      <c r="AL785" s="126"/>
      <c r="AM785" s="126"/>
      <c r="AN785" s="126"/>
      <c r="AO785" s="126"/>
      <c r="AP785" s="126"/>
      <c r="AQ785" s="126"/>
      <c r="AR785" s="126"/>
    </row>
    <row r="786">
      <c r="A786" s="126"/>
      <c r="B786" s="126"/>
      <c r="C786" s="126"/>
      <c r="D786" s="126"/>
      <c r="E786" s="126"/>
      <c r="F786" s="126"/>
      <c r="G786" s="126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67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6"/>
      <c r="AD786" s="126"/>
      <c r="AE786" s="126"/>
      <c r="AF786" s="126"/>
      <c r="AG786" s="126"/>
      <c r="AH786" s="126"/>
      <c r="AI786" s="126"/>
      <c r="AJ786" s="126"/>
      <c r="AK786" s="126"/>
      <c r="AL786" s="126"/>
      <c r="AM786" s="126"/>
      <c r="AN786" s="126"/>
      <c r="AO786" s="126"/>
      <c r="AP786" s="126"/>
      <c r="AQ786" s="126"/>
      <c r="AR786" s="126"/>
    </row>
    <row r="787">
      <c r="A787" s="126"/>
      <c r="B787" s="126"/>
      <c r="C787" s="126"/>
      <c r="D787" s="126"/>
      <c r="E787" s="126"/>
      <c r="F787" s="126"/>
      <c r="G787" s="126"/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67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6"/>
      <c r="AD787" s="126"/>
      <c r="AE787" s="126"/>
      <c r="AF787" s="126"/>
      <c r="AG787" s="126"/>
      <c r="AH787" s="126"/>
      <c r="AI787" s="126"/>
      <c r="AJ787" s="126"/>
      <c r="AK787" s="126"/>
      <c r="AL787" s="126"/>
      <c r="AM787" s="126"/>
      <c r="AN787" s="126"/>
      <c r="AO787" s="126"/>
      <c r="AP787" s="126"/>
      <c r="AQ787" s="126"/>
      <c r="AR787" s="126"/>
    </row>
    <row r="788">
      <c r="A788" s="126"/>
      <c r="B788" s="126"/>
      <c r="C788" s="126"/>
      <c r="D788" s="126"/>
      <c r="E788" s="126"/>
      <c r="F788" s="126"/>
      <c r="G788" s="126"/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67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6"/>
      <c r="AD788" s="126"/>
      <c r="AE788" s="126"/>
      <c r="AF788" s="126"/>
      <c r="AG788" s="126"/>
      <c r="AH788" s="126"/>
      <c r="AI788" s="126"/>
      <c r="AJ788" s="126"/>
      <c r="AK788" s="126"/>
      <c r="AL788" s="126"/>
      <c r="AM788" s="126"/>
      <c r="AN788" s="126"/>
      <c r="AO788" s="126"/>
      <c r="AP788" s="126"/>
      <c r="AQ788" s="126"/>
      <c r="AR788" s="126"/>
    </row>
    <row r="789">
      <c r="A789" s="126"/>
      <c r="B789" s="126"/>
      <c r="C789" s="126"/>
      <c r="D789" s="126"/>
      <c r="E789" s="126"/>
      <c r="F789" s="126"/>
      <c r="G789" s="126"/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67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6"/>
      <c r="AD789" s="126"/>
      <c r="AE789" s="126"/>
      <c r="AF789" s="126"/>
      <c r="AG789" s="126"/>
      <c r="AH789" s="126"/>
      <c r="AI789" s="126"/>
      <c r="AJ789" s="126"/>
      <c r="AK789" s="126"/>
      <c r="AL789" s="126"/>
      <c r="AM789" s="126"/>
      <c r="AN789" s="126"/>
      <c r="AO789" s="126"/>
      <c r="AP789" s="126"/>
      <c r="AQ789" s="126"/>
      <c r="AR789" s="126"/>
    </row>
    <row r="790">
      <c r="A790" s="126"/>
      <c r="B790" s="126"/>
      <c r="C790" s="126"/>
      <c r="D790" s="126"/>
      <c r="E790" s="126"/>
      <c r="F790" s="126"/>
      <c r="G790" s="126"/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67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6"/>
      <c r="AD790" s="126"/>
      <c r="AE790" s="126"/>
      <c r="AF790" s="126"/>
      <c r="AG790" s="126"/>
      <c r="AH790" s="126"/>
      <c r="AI790" s="126"/>
      <c r="AJ790" s="126"/>
      <c r="AK790" s="126"/>
      <c r="AL790" s="126"/>
      <c r="AM790" s="126"/>
      <c r="AN790" s="126"/>
      <c r="AO790" s="126"/>
      <c r="AP790" s="126"/>
      <c r="AQ790" s="126"/>
      <c r="AR790" s="126"/>
    </row>
    <row r="791">
      <c r="A791" s="126"/>
      <c r="B791" s="126"/>
      <c r="C791" s="126"/>
      <c r="D791" s="126"/>
      <c r="E791" s="126"/>
      <c r="F791" s="126"/>
      <c r="G791" s="126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67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6"/>
      <c r="AD791" s="126"/>
      <c r="AE791" s="126"/>
      <c r="AF791" s="126"/>
      <c r="AG791" s="126"/>
      <c r="AH791" s="126"/>
      <c r="AI791" s="126"/>
      <c r="AJ791" s="126"/>
      <c r="AK791" s="126"/>
      <c r="AL791" s="126"/>
      <c r="AM791" s="126"/>
      <c r="AN791" s="126"/>
      <c r="AO791" s="126"/>
      <c r="AP791" s="126"/>
      <c r="AQ791" s="126"/>
      <c r="AR791" s="126"/>
    </row>
    <row r="792">
      <c r="A792" s="126"/>
      <c r="B792" s="126"/>
      <c r="C792" s="126"/>
      <c r="D792" s="126"/>
      <c r="E792" s="126"/>
      <c r="F792" s="126"/>
      <c r="G792" s="126"/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67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6"/>
      <c r="AD792" s="126"/>
      <c r="AE792" s="126"/>
      <c r="AF792" s="126"/>
      <c r="AG792" s="126"/>
      <c r="AH792" s="126"/>
      <c r="AI792" s="126"/>
      <c r="AJ792" s="126"/>
      <c r="AK792" s="126"/>
      <c r="AL792" s="126"/>
      <c r="AM792" s="126"/>
      <c r="AN792" s="126"/>
      <c r="AO792" s="126"/>
      <c r="AP792" s="126"/>
      <c r="AQ792" s="126"/>
      <c r="AR792" s="126"/>
    </row>
    <row r="793">
      <c r="A793" s="126"/>
      <c r="B793" s="126"/>
      <c r="C793" s="126"/>
      <c r="D793" s="126"/>
      <c r="E793" s="126"/>
      <c r="F793" s="126"/>
      <c r="G793" s="126"/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67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6"/>
      <c r="AD793" s="126"/>
      <c r="AE793" s="126"/>
      <c r="AF793" s="126"/>
      <c r="AG793" s="126"/>
      <c r="AH793" s="126"/>
      <c r="AI793" s="126"/>
      <c r="AJ793" s="126"/>
      <c r="AK793" s="126"/>
      <c r="AL793" s="126"/>
      <c r="AM793" s="126"/>
      <c r="AN793" s="126"/>
      <c r="AO793" s="126"/>
      <c r="AP793" s="126"/>
      <c r="AQ793" s="126"/>
      <c r="AR793" s="126"/>
    </row>
    <row r="794">
      <c r="A794" s="126"/>
      <c r="B794" s="126"/>
      <c r="C794" s="126"/>
      <c r="D794" s="126"/>
      <c r="E794" s="126"/>
      <c r="F794" s="126"/>
      <c r="G794" s="126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67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6"/>
      <c r="AD794" s="126"/>
      <c r="AE794" s="126"/>
      <c r="AF794" s="126"/>
      <c r="AG794" s="126"/>
      <c r="AH794" s="126"/>
      <c r="AI794" s="126"/>
      <c r="AJ794" s="126"/>
      <c r="AK794" s="126"/>
      <c r="AL794" s="126"/>
      <c r="AM794" s="126"/>
      <c r="AN794" s="126"/>
      <c r="AO794" s="126"/>
      <c r="AP794" s="126"/>
      <c r="AQ794" s="126"/>
      <c r="AR794" s="126"/>
    </row>
    <row r="795">
      <c r="A795" s="126"/>
      <c r="B795" s="126"/>
      <c r="C795" s="126"/>
      <c r="D795" s="126"/>
      <c r="E795" s="126"/>
      <c r="F795" s="126"/>
      <c r="G795" s="126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67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6"/>
      <c r="AD795" s="126"/>
      <c r="AE795" s="126"/>
      <c r="AF795" s="126"/>
      <c r="AG795" s="126"/>
      <c r="AH795" s="126"/>
      <c r="AI795" s="126"/>
      <c r="AJ795" s="126"/>
      <c r="AK795" s="126"/>
      <c r="AL795" s="126"/>
      <c r="AM795" s="126"/>
      <c r="AN795" s="126"/>
      <c r="AO795" s="126"/>
      <c r="AP795" s="126"/>
      <c r="AQ795" s="126"/>
      <c r="AR795" s="126"/>
    </row>
    <row r="796">
      <c r="A796" s="126"/>
      <c r="B796" s="126"/>
      <c r="C796" s="126"/>
      <c r="D796" s="126"/>
      <c r="E796" s="126"/>
      <c r="F796" s="126"/>
      <c r="G796" s="126"/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67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6"/>
      <c r="AD796" s="126"/>
      <c r="AE796" s="126"/>
      <c r="AF796" s="126"/>
      <c r="AG796" s="126"/>
      <c r="AH796" s="126"/>
      <c r="AI796" s="126"/>
      <c r="AJ796" s="126"/>
      <c r="AK796" s="126"/>
      <c r="AL796" s="126"/>
      <c r="AM796" s="126"/>
      <c r="AN796" s="126"/>
      <c r="AO796" s="126"/>
      <c r="AP796" s="126"/>
      <c r="AQ796" s="126"/>
      <c r="AR796" s="126"/>
    </row>
    <row r="797">
      <c r="A797" s="126"/>
      <c r="B797" s="126"/>
      <c r="C797" s="126"/>
      <c r="D797" s="126"/>
      <c r="E797" s="126"/>
      <c r="F797" s="126"/>
      <c r="G797" s="126"/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67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6"/>
      <c r="AD797" s="126"/>
      <c r="AE797" s="126"/>
      <c r="AF797" s="126"/>
      <c r="AG797" s="126"/>
      <c r="AH797" s="126"/>
      <c r="AI797" s="126"/>
      <c r="AJ797" s="126"/>
      <c r="AK797" s="126"/>
      <c r="AL797" s="126"/>
      <c r="AM797" s="126"/>
      <c r="AN797" s="126"/>
      <c r="AO797" s="126"/>
      <c r="AP797" s="126"/>
      <c r="AQ797" s="126"/>
      <c r="AR797" s="126"/>
    </row>
    <row r="798">
      <c r="A798" s="126"/>
      <c r="B798" s="126"/>
      <c r="C798" s="126"/>
      <c r="D798" s="126"/>
      <c r="E798" s="126"/>
      <c r="F798" s="126"/>
      <c r="G798" s="126"/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67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6"/>
      <c r="AD798" s="126"/>
      <c r="AE798" s="126"/>
      <c r="AF798" s="126"/>
      <c r="AG798" s="126"/>
      <c r="AH798" s="126"/>
      <c r="AI798" s="126"/>
      <c r="AJ798" s="126"/>
      <c r="AK798" s="126"/>
      <c r="AL798" s="126"/>
      <c r="AM798" s="126"/>
      <c r="AN798" s="126"/>
      <c r="AO798" s="126"/>
      <c r="AP798" s="126"/>
      <c r="AQ798" s="126"/>
      <c r="AR798" s="126"/>
    </row>
    <row r="799">
      <c r="A799" s="126"/>
      <c r="B799" s="126"/>
      <c r="C799" s="126"/>
      <c r="D799" s="126"/>
      <c r="E799" s="126"/>
      <c r="F799" s="126"/>
      <c r="G799" s="126"/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67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6"/>
      <c r="AD799" s="126"/>
      <c r="AE799" s="126"/>
      <c r="AF799" s="126"/>
      <c r="AG799" s="126"/>
      <c r="AH799" s="126"/>
      <c r="AI799" s="126"/>
      <c r="AJ799" s="126"/>
      <c r="AK799" s="126"/>
      <c r="AL799" s="126"/>
      <c r="AM799" s="126"/>
      <c r="AN799" s="126"/>
      <c r="AO799" s="126"/>
      <c r="AP799" s="126"/>
      <c r="AQ799" s="126"/>
      <c r="AR799" s="126"/>
    </row>
    <row r="800">
      <c r="A800" s="126"/>
      <c r="B800" s="126"/>
      <c r="C800" s="126"/>
      <c r="D800" s="126"/>
      <c r="E800" s="126"/>
      <c r="F800" s="126"/>
      <c r="G800" s="126"/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67"/>
      <c r="S800" s="126"/>
      <c r="T800" s="126"/>
      <c r="U800" s="126"/>
      <c r="V800" s="126"/>
      <c r="W800" s="126"/>
      <c r="X800" s="126"/>
      <c r="Y800" s="126"/>
      <c r="Z800" s="126"/>
      <c r="AA800" s="126"/>
      <c r="AB800" s="126"/>
      <c r="AC800" s="126"/>
      <c r="AD800" s="126"/>
      <c r="AE800" s="126"/>
      <c r="AF800" s="126"/>
      <c r="AG800" s="126"/>
      <c r="AH800" s="126"/>
      <c r="AI800" s="126"/>
      <c r="AJ800" s="126"/>
      <c r="AK800" s="126"/>
      <c r="AL800" s="126"/>
      <c r="AM800" s="126"/>
      <c r="AN800" s="126"/>
      <c r="AO800" s="126"/>
      <c r="AP800" s="126"/>
      <c r="AQ800" s="126"/>
      <c r="AR800" s="126"/>
    </row>
    <row r="801">
      <c r="A801" s="126"/>
      <c r="B801" s="126"/>
      <c r="C801" s="126"/>
      <c r="D801" s="126"/>
      <c r="E801" s="126"/>
      <c r="F801" s="126"/>
      <c r="G801" s="126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67"/>
      <c r="S801" s="126"/>
      <c r="T801" s="126"/>
      <c r="U801" s="126"/>
      <c r="V801" s="126"/>
      <c r="W801" s="126"/>
      <c r="X801" s="126"/>
      <c r="Y801" s="126"/>
      <c r="Z801" s="126"/>
      <c r="AA801" s="126"/>
      <c r="AB801" s="126"/>
      <c r="AC801" s="126"/>
      <c r="AD801" s="126"/>
      <c r="AE801" s="126"/>
      <c r="AF801" s="126"/>
      <c r="AG801" s="126"/>
      <c r="AH801" s="126"/>
      <c r="AI801" s="126"/>
      <c r="AJ801" s="126"/>
      <c r="AK801" s="126"/>
      <c r="AL801" s="126"/>
      <c r="AM801" s="126"/>
      <c r="AN801" s="126"/>
      <c r="AO801" s="126"/>
      <c r="AP801" s="126"/>
      <c r="AQ801" s="126"/>
      <c r="AR801" s="126"/>
    </row>
    <row r="802">
      <c r="A802" s="126"/>
      <c r="B802" s="126"/>
      <c r="C802" s="126"/>
      <c r="D802" s="126"/>
      <c r="E802" s="126"/>
      <c r="F802" s="126"/>
      <c r="G802" s="126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67"/>
      <c r="S802" s="126"/>
      <c r="T802" s="126"/>
      <c r="U802" s="126"/>
      <c r="V802" s="126"/>
      <c r="W802" s="126"/>
      <c r="X802" s="126"/>
      <c r="Y802" s="126"/>
      <c r="Z802" s="126"/>
      <c r="AA802" s="126"/>
      <c r="AB802" s="126"/>
      <c r="AC802" s="126"/>
      <c r="AD802" s="126"/>
      <c r="AE802" s="126"/>
      <c r="AF802" s="126"/>
      <c r="AG802" s="126"/>
      <c r="AH802" s="126"/>
      <c r="AI802" s="126"/>
      <c r="AJ802" s="126"/>
      <c r="AK802" s="126"/>
      <c r="AL802" s="126"/>
      <c r="AM802" s="126"/>
      <c r="AN802" s="126"/>
      <c r="AO802" s="126"/>
      <c r="AP802" s="126"/>
      <c r="AQ802" s="126"/>
      <c r="AR802" s="126"/>
    </row>
    <row r="803">
      <c r="A803" s="126"/>
      <c r="B803" s="126"/>
      <c r="C803" s="126"/>
      <c r="D803" s="126"/>
      <c r="E803" s="126"/>
      <c r="F803" s="126"/>
      <c r="G803" s="126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67"/>
      <c r="S803" s="126"/>
      <c r="T803" s="126"/>
      <c r="U803" s="126"/>
      <c r="V803" s="126"/>
      <c r="W803" s="126"/>
      <c r="X803" s="126"/>
      <c r="Y803" s="126"/>
      <c r="Z803" s="126"/>
      <c r="AA803" s="126"/>
      <c r="AB803" s="126"/>
      <c r="AC803" s="126"/>
      <c r="AD803" s="126"/>
      <c r="AE803" s="126"/>
      <c r="AF803" s="126"/>
      <c r="AG803" s="126"/>
      <c r="AH803" s="126"/>
      <c r="AI803" s="126"/>
      <c r="AJ803" s="126"/>
      <c r="AK803" s="126"/>
      <c r="AL803" s="126"/>
      <c r="AM803" s="126"/>
      <c r="AN803" s="126"/>
      <c r="AO803" s="126"/>
      <c r="AP803" s="126"/>
      <c r="AQ803" s="126"/>
      <c r="AR803" s="126"/>
    </row>
    <row r="804">
      <c r="A804" s="126"/>
      <c r="B804" s="126"/>
      <c r="C804" s="126"/>
      <c r="D804" s="126"/>
      <c r="E804" s="126"/>
      <c r="F804" s="126"/>
      <c r="G804" s="126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67"/>
      <c r="S804" s="126"/>
      <c r="T804" s="126"/>
      <c r="U804" s="126"/>
      <c r="V804" s="126"/>
      <c r="W804" s="126"/>
      <c r="X804" s="126"/>
      <c r="Y804" s="126"/>
      <c r="Z804" s="126"/>
      <c r="AA804" s="126"/>
      <c r="AB804" s="126"/>
      <c r="AC804" s="126"/>
      <c r="AD804" s="126"/>
      <c r="AE804" s="126"/>
      <c r="AF804" s="126"/>
      <c r="AG804" s="126"/>
      <c r="AH804" s="126"/>
      <c r="AI804" s="126"/>
      <c r="AJ804" s="126"/>
      <c r="AK804" s="126"/>
      <c r="AL804" s="126"/>
      <c r="AM804" s="126"/>
      <c r="AN804" s="126"/>
      <c r="AO804" s="126"/>
      <c r="AP804" s="126"/>
      <c r="AQ804" s="126"/>
      <c r="AR804" s="126"/>
    </row>
    <row r="805">
      <c r="A805" s="126"/>
      <c r="B805" s="126"/>
      <c r="C805" s="126"/>
      <c r="D805" s="126"/>
      <c r="E805" s="126"/>
      <c r="F805" s="126"/>
      <c r="G805" s="126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67"/>
      <c r="S805" s="126"/>
      <c r="T805" s="126"/>
      <c r="U805" s="126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</row>
    <row r="806">
      <c r="A806" s="126"/>
      <c r="B806" s="126"/>
      <c r="C806" s="126"/>
      <c r="D806" s="126"/>
      <c r="E806" s="126"/>
      <c r="F806" s="126"/>
      <c r="G806" s="126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67"/>
      <c r="S806" s="126"/>
      <c r="T806" s="126"/>
      <c r="U806" s="126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  <c r="AF806" s="126"/>
      <c r="AG806" s="126"/>
      <c r="AH806" s="126"/>
      <c r="AI806" s="126"/>
      <c r="AJ806" s="126"/>
      <c r="AK806" s="126"/>
      <c r="AL806" s="126"/>
      <c r="AM806" s="126"/>
      <c r="AN806" s="126"/>
      <c r="AO806" s="126"/>
      <c r="AP806" s="126"/>
      <c r="AQ806" s="126"/>
      <c r="AR806" s="126"/>
    </row>
    <row r="807">
      <c r="A807" s="126"/>
      <c r="B807" s="126"/>
      <c r="C807" s="126"/>
      <c r="D807" s="126"/>
      <c r="E807" s="126"/>
      <c r="F807" s="126"/>
      <c r="G807" s="126"/>
      <c r="H807" s="126"/>
      <c r="I807" s="126"/>
      <c r="J807" s="126"/>
      <c r="K807" s="126"/>
      <c r="L807" s="126"/>
      <c r="M807" s="126"/>
      <c r="N807" s="126"/>
      <c r="O807" s="126"/>
      <c r="P807" s="126"/>
      <c r="Q807" s="126"/>
      <c r="R807" s="167"/>
      <c r="S807" s="126"/>
      <c r="T807" s="126"/>
      <c r="U807" s="126"/>
      <c r="V807" s="126"/>
      <c r="W807" s="126"/>
      <c r="X807" s="126"/>
      <c r="Y807" s="126"/>
      <c r="Z807" s="126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</row>
    <row r="808">
      <c r="A808" s="126"/>
      <c r="B808" s="126"/>
      <c r="C808" s="126"/>
      <c r="D808" s="126"/>
      <c r="E808" s="126"/>
      <c r="F808" s="126"/>
      <c r="G808" s="126"/>
      <c r="H808" s="126"/>
      <c r="I808" s="126"/>
      <c r="J808" s="126"/>
      <c r="K808" s="126"/>
      <c r="L808" s="126"/>
      <c r="M808" s="126"/>
      <c r="N808" s="126"/>
      <c r="O808" s="126"/>
      <c r="P808" s="126"/>
      <c r="Q808" s="126"/>
      <c r="R808" s="167"/>
      <c r="S808" s="126"/>
      <c r="T808" s="126"/>
      <c r="U808" s="126"/>
      <c r="V808" s="126"/>
      <c r="W808" s="126"/>
      <c r="X808" s="126"/>
      <c r="Y808" s="126"/>
      <c r="Z808" s="126"/>
      <c r="AA808" s="126"/>
      <c r="AB808" s="126"/>
      <c r="AC808" s="126"/>
      <c r="AD808" s="126"/>
      <c r="AE808" s="126"/>
      <c r="AF808" s="126"/>
      <c r="AG808" s="126"/>
      <c r="AH808" s="126"/>
      <c r="AI808" s="126"/>
      <c r="AJ808" s="126"/>
      <c r="AK808" s="126"/>
      <c r="AL808" s="126"/>
      <c r="AM808" s="126"/>
      <c r="AN808" s="126"/>
      <c r="AO808" s="126"/>
      <c r="AP808" s="126"/>
      <c r="AQ808" s="126"/>
      <c r="AR808" s="126"/>
    </row>
    <row r="809">
      <c r="A809" s="126"/>
      <c r="B809" s="126"/>
      <c r="C809" s="126"/>
      <c r="D809" s="126"/>
      <c r="E809" s="126"/>
      <c r="F809" s="126"/>
      <c r="G809" s="126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67"/>
      <c r="S809" s="126"/>
      <c r="T809" s="126"/>
      <c r="U809" s="126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</row>
    <row r="810">
      <c r="A810" s="126"/>
      <c r="B810" s="126"/>
      <c r="C810" s="126"/>
      <c r="D810" s="126"/>
      <c r="E810" s="126"/>
      <c r="F810" s="126"/>
      <c r="G810" s="126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67"/>
      <c r="S810" s="126"/>
      <c r="T810" s="126"/>
      <c r="U810" s="126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  <c r="AF810" s="126"/>
      <c r="AG810" s="126"/>
      <c r="AH810" s="126"/>
      <c r="AI810" s="126"/>
      <c r="AJ810" s="126"/>
      <c r="AK810" s="126"/>
      <c r="AL810" s="126"/>
      <c r="AM810" s="126"/>
      <c r="AN810" s="126"/>
      <c r="AO810" s="126"/>
      <c r="AP810" s="126"/>
      <c r="AQ810" s="126"/>
      <c r="AR810" s="126"/>
    </row>
    <row r="811">
      <c r="A811" s="126"/>
      <c r="B811" s="126"/>
      <c r="C811" s="126"/>
      <c r="D811" s="126"/>
      <c r="E811" s="126"/>
      <c r="F811" s="126"/>
      <c r="G811" s="126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67"/>
      <c r="S811" s="126"/>
      <c r="T811" s="126"/>
      <c r="U811" s="126"/>
      <c r="V811" s="126"/>
      <c r="W811" s="126"/>
      <c r="X811" s="126"/>
      <c r="Y811" s="126"/>
      <c r="Z811" s="126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</row>
    <row r="812">
      <c r="A812" s="126"/>
      <c r="B812" s="126"/>
      <c r="C812" s="126"/>
      <c r="D812" s="126"/>
      <c r="E812" s="126"/>
      <c r="F812" s="126"/>
      <c r="G812" s="126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67"/>
      <c r="S812" s="126"/>
      <c r="T812" s="126"/>
      <c r="U812" s="126"/>
      <c r="V812" s="126"/>
      <c r="W812" s="126"/>
      <c r="X812" s="126"/>
      <c r="Y812" s="126"/>
      <c r="Z812" s="126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</row>
    <row r="813">
      <c r="A813" s="126"/>
      <c r="B813" s="126"/>
      <c r="C813" s="126"/>
      <c r="D813" s="126"/>
      <c r="E813" s="126"/>
      <c r="F813" s="126"/>
      <c r="G813" s="126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67"/>
      <c r="S813" s="126"/>
      <c r="T813" s="126"/>
      <c r="U813" s="126"/>
      <c r="V813" s="126"/>
      <c r="W813" s="126"/>
      <c r="X813" s="126"/>
      <c r="Y813" s="126"/>
      <c r="Z813" s="126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</row>
    <row r="814">
      <c r="A814" s="126"/>
      <c r="B814" s="126"/>
      <c r="C814" s="126"/>
      <c r="D814" s="126"/>
      <c r="E814" s="126"/>
      <c r="F814" s="126"/>
      <c r="G814" s="126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67"/>
      <c r="S814" s="126"/>
      <c r="T814" s="126"/>
      <c r="U814" s="126"/>
      <c r="V814" s="126"/>
      <c r="W814" s="126"/>
      <c r="X814" s="126"/>
      <c r="Y814" s="126"/>
      <c r="Z814" s="126"/>
      <c r="AA814" s="126"/>
      <c r="AB814" s="126"/>
      <c r="AC814" s="126"/>
      <c r="AD814" s="126"/>
      <c r="AE814" s="126"/>
      <c r="AF814" s="126"/>
      <c r="AG814" s="126"/>
      <c r="AH814" s="126"/>
      <c r="AI814" s="126"/>
      <c r="AJ814" s="126"/>
      <c r="AK814" s="126"/>
      <c r="AL814" s="126"/>
      <c r="AM814" s="126"/>
      <c r="AN814" s="126"/>
      <c r="AO814" s="126"/>
      <c r="AP814" s="126"/>
      <c r="AQ814" s="126"/>
      <c r="AR814" s="126"/>
    </row>
    <row r="815">
      <c r="A815" s="126"/>
      <c r="B815" s="126"/>
      <c r="C815" s="126"/>
      <c r="D815" s="126"/>
      <c r="E815" s="126"/>
      <c r="F815" s="126"/>
      <c r="G815" s="126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67"/>
      <c r="S815" s="126"/>
      <c r="T815" s="126"/>
      <c r="U815" s="126"/>
      <c r="V815" s="126"/>
      <c r="W815" s="126"/>
      <c r="X815" s="126"/>
      <c r="Y815" s="126"/>
      <c r="Z815" s="126"/>
      <c r="AA815" s="126"/>
      <c r="AB815" s="126"/>
      <c r="AC815" s="126"/>
      <c r="AD815" s="126"/>
      <c r="AE815" s="126"/>
      <c r="AF815" s="126"/>
      <c r="AG815" s="126"/>
      <c r="AH815" s="126"/>
      <c r="AI815" s="126"/>
      <c r="AJ815" s="126"/>
      <c r="AK815" s="126"/>
      <c r="AL815" s="126"/>
      <c r="AM815" s="126"/>
      <c r="AN815" s="126"/>
      <c r="AO815" s="126"/>
      <c r="AP815" s="126"/>
      <c r="AQ815" s="126"/>
      <c r="AR815" s="126"/>
    </row>
    <row r="816">
      <c r="A816" s="126"/>
      <c r="B816" s="126"/>
      <c r="C816" s="126"/>
      <c r="D816" s="126"/>
      <c r="E816" s="126"/>
      <c r="F816" s="126"/>
      <c r="G816" s="126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67"/>
      <c r="S816" s="126"/>
      <c r="T816" s="126"/>
      <c r="U816" s="126"/>
      <c r="V816" s="126"/>
      <c r="W816" s="126"/>
      <c r="X816" s="126"/>
      <c r="Y816" s="126"/>
      <c r="Z816" s="126"/>
      <c r="AA816" s="126"/>
      <c r="AB816" s="126"/>
      <c r="AC816" s="126"/>
      <c r="AD816" s="126"/>
      <c r="AE816" s="126"/>
      <c r="AF816" s="126"/>
      <c r="AG816" s="126"/>
      <c r="AH816" s="126"/>
      <c r="AI816" s="126"/>
      <c r="AJ816" s="126"/>
      <c r="AK816" s="126"/>
      <c r="AL816" s="126"/>
      <c r="AM816" s="126"/>
      <c r="AN816" s="126"/>
      <c r="AO816" s="126"/>
      <c r="AP816" s="126"/>
      <c r="AQ816" s="126"/>
      <c r="AR816" s="126"/>
    </row>
    <row r="817">
      <c r="A817" s="126"/>
      <c r="B817" s="126"/>
      <c r="C817" s="126"/>
      <c r="D817" s="126"/>
      <c r="E817" s="126"/>
      <c r="F817" s="126"/>
      <c r="G817" s="126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67"/>
      <c r="S817" s="126"/>
      <c r="T817" s="126"/>
      <c r="U817" s="126"/>
      <c r="V817" s="126"/>
      <c r="W817" s="126"/>
      <c r="X817" s="126"/>
      <c r="Y817" s="126"/>
      <c r="Z817" s="126"/>
      <c r="AA817" s="126"/>
      <c r="AB817" s="126"/>
      <c r="AC817" s="126"/>
      <c r="AD817" s="126"/>
      <c r="AE817" s="126"/>
      <c r="AF817" s="126"/>
      <c r="AG817" s="126"/>
      <c r="AH817" s="126"/>
      <c r="AI817" s="126"/>
      <c r="AJ817" s="126"/>
      <c r="AK817" s="126"/>
      <c r="AL817" s="126"/>
      <c r="AM817" s="126"/>
      <c r="AN817" s="126"/>
      <c r="AO817" s="126"/>
      <c r="AP817" s="126"/>
      <c r="AQ817" s="126"/>
      <c r="AR817" s="126"/>
    </row>
    <row r="818">
      <c r="A818" s="126"/>
      <c r="B818" s="126"/>
      <c r="C818" s="126"/>
      <c r="D818" s="126"/>
      <c r="E818" s="126"/>
      <c r="F818" s="126"/>
      <c r="G818" s="126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67"/>
      <c r="S818" s="126"/>
      <c r="T818" s="126"/>
      <c r="U818" s="126"/>
      <c r="V818" s="126"/>
      <c r="W818" s="126"/>
      <c r="X818" s="126"/>
      <c r="Y818" s="126"/>
      <c r="Z818" s="126"/>
      <c r="AA818" s="126"/>
      <c r="AB818" s="126"/>
      <c r="AC818" s="126"/>
      <c r="AD818" s="126"/>
      <c r="AE818" s="126"/>
      <c r="AF818" s="126"/>
      <c r="AG818" s="126"/>
      <c r="AH818" s="126"/>
      <c r="AI818" s="126"/>
      <c r="AJ818" s="126"/>
      <c r="AK818" s="126"/>
      <c r="AL818" s="126"/>
      <c r="AM818" s="126"/>
      <c r="AN818" s="126"/>
      <c r="AO818" s="126"/>
      <c r="AP818" s="126"/>
      <c r="AQ818" s="126"/>
      <c r="AR818" s="126"/>
    </row>
    <row r="819">
      <c r="A819" s="126"/>
      <c r="B819" s="126"/>
      <c r="C819" s="126"/>
      <c r="D819" s="126"/>
      <c r="E819" s="126"/>
      <c r="F819" s="126"/>
      <c r="G819" s="126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67"/>
      <c r="S819" s="126"/>
      <c r="T819" s="126"/>
      <c r="U819" s="126"/>
      <c r="V819" s="126"/>
      <c r="W819" s="126"/>
      <c r="X819" s="126"/>
      <c r="Y819" s="126"/>
      <c r="Z819" s="126"/>
      <c r="AA819" s="126"/>
      <c r="AB819" s="126"/>
      <c r="AC819" s="126"/>
      <c r="AD819" s="126"/>
      <c r="AE819" s="126"/>
      <c r="AF819" s="126"/>
      <c r="AG819" s="126"/>
      <c r="AH819" s="126"/>
      <c r="AI819" s="126"/>
      <c r="AJ819" s="126"/>
      <c r="AK819" s="126"/>
      <c r="AL819" s="126"/>
      <c r="AM819" s="126"/>
      <c r="AN819" s="126"/>
      <c r="AO819" s="126"/>
      <c r="AP819" s="126"/>
      <c r="AQ819" s="126"/>
      <c r="AR819" s="126"/>
    </row>
    <row r="820">
      <c r="A820" s="126"/>
      <c r="B820" s="126"/>
      <c r="C820" s="126"/>
      <c r="D820" s="126"/>
      <c r="E820" s="126"/>
      <c r="F820" s="126"/>
      <c r="G820" s="126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67"/>
      <c r="S820" s="126"/>
      <c r="T820" s="126"/>
      <c r="U820" s="126"/>
      <c r="V820" s="126"/>
      <c r="W820" s="126"/>
      <c r="X820" s="126"/>
      <c r="Y820" s="126"/>
      <c r="Z820" s="126"/>
      <c r="AA820" s="126"/>
      <c r="AB820" s="126"/>
      <c r="AC820" s="126"/>
      <c r="AD820" s="126"/>
      <c r="AE820" s="126"/>
      <c r="AF820" s="126"/>
      <c r="AG820" s="126"/>
      <c r="AH820" s="126"/>
      <c r="AI820" s="126"/>
      <c r="AJ820" s="126"/>
      <c r="AK820" s="126"/>
      <c r="AL820" s="126"/>
      <c r="AM820" s="126"/>
      <c r="AN820" s="126"/>
      <c r="AO820" s="126"/>
      <c r="AP820" s="126"/>
      <c r="AQ820" s="126"/>
      <c r="AR820" s="126"/>
    </row>
    <row r="821">
      <c r="A821" s="126"/>
      <c r="B821" s="126"/>
      <c r="C821" s="126"/>
      <c r="D821" s="126"/>
      <c r="E821" s="126"/>
      <c r="F821" s="126"/>
      <c r="G821" s="126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67"/>
      <c r="S821" s="126"/>
      <c r="T821" s="126"/>
      <c r="U821" s="126"/>
      <c r="V821" s="126"/>
      <c r="W821" s="126"/>
      <c r="X821" s="126"/>
      <c r="Y821" s="126"/>
      <c r="Z821" s="126"/>
      <c r="AA821" s="126"/>
      <c r="AB821" s="126"/>
      <c r="AC821" s="126"/>
      <c r="AD821" s="126"/>
      <c r="AE821" s="126"/>
      <c r="AF821" s="126"/>
      <c r="AG821" s="126"/>
      <c r="AH821" s="126"/>
      <c r="AI821" s="126"/>
      <c r="AJ821" s="126"/>
      <c r="AK821" s="126"/>
      <c r="AL821" s="126"/>
      <c r="AM821" s="126"/>
      <c r="AN821" s="126"/>
      <c r="AO821" s="126"/>
      <c r="AP821" s="126"/>
      <c r="AQ821" s="126"/>
      <c r="AR821" s="126"/>
    </row>
    <row r="822">
      <c r="A822" s="126"/>
      <c r="B822" s="126"/>
      <c r="C822" s="126"/>
      <c r="D822" s="126"/>
      <c r="E822" s="126"/>
      <c r="F822" s="126"/>
      <c r="G822" s="126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67"/>
      <c r="S822" s="126"/>
      <c r="T822" s="126"/>
      <c r="U822" s="126"/>
      <c r="V822" s="126"/>
      <c r="W822" s="126"/>
      <c r="X822" s="126"/>
      <c r="Y822" s="126"/>
      <c r="Z822" s="126"/>
      <c r="AA822" s="126"/>
      <c r="AB822" s="126"/>
      <c r="AC822" s="126"/>
      <c r="AD822" s="126"/>
      <c r="AE822" s="126"/>
      <c r="AF822" s="126"/>
      <c r="AG822" s="126"/>
      <c r="AH822" s="126"/>
      <c r="AI822" s="126"/>
      <c r="AJ822" s="126"/>
      <c r="AK822" s="126"/>
      <c r="AL822" s="126"/>
      <c r="AM822" s="126"/>
      <c r="AN822" s="126"/>
      <c r="AO822" s="126"/>
      <c r="AP822" s="126"/>
      <c r="AQ822" s="126"/>
      <c r="AR822" s="126"/>
    </row>
    <row r="823">
      <c r="A823" s="126"/>
      <c r="B823" s="126"/>
      <c r="C823" s="126"/>
      <c r="D823" s="126"/>
      <c r="E823" s="126"/>
      <c r="F823" s="126"/>
      <c r="G823" s="126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67"/>
      <c r="S823" s="126"/>
      <c r="T823" s="126"/>
      <c r="U823" s="126"/>
      <c r="V823" s="126"/>
      <c r="W823" s="126"/>
      <c r="X823" s="126"/>
      <c r="Y823" s="126"/>
      <c r="Z823" s="126"/>
      <c r="AA823" s="126"/>
      <c r="AB823" s="126"/>
      <c r="AC823" s="126"/>
      <c r="AD823" s="126"/>
      <c r="AE823" s="126"/>
      <c r="AF823" s="126"/>
      <c r="AG823" s="126"/>
      <c r="AH823" s="126"/>
      <c r="AI823" s="126"/>
      <c r="AJ823" s="126"/>
      <c r="AK823" s="126"/>
      <c r="AL823" s="126"/>
      <c r="AM823" s="126"/>
      <c r="AN823" s="126"/>
      <c r="AO823" s="126"/>
      <c r="AP823" s="126"/>
      <c r="AQ823" s="126"/>
      <c r="AR823" s="126"/>
    </row>
    <row r="824">
      <c r="A824" s="126"/>
      <c r="B824" s="126"/>
      <c r="C824" s="126"/>
      <c r="D824" s="126"/>
      <c r="E824" s="126"/>
      <c r="F824" s="126"/>
      <c r="G824" s="126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67"/>
      <c r="S824" s="126"/>
      <c r="T824" s="126"/>
      <c r="U824" s="126"/>
      <c r="V824" s="126"/>
      <c r="W824" s="126"/>
      <c r="X824" s="126"/>
      <c r="Y824" s="126"/>
      <c r="Z824" s="126"/>
      <c r="AA824" s="126"/>
      <c r="AB824" s="126"/>
      <c r="AC824" s="126"/>
      <c r="AD824" s="126"/>
      <c r="AE824" s="126"/>
      <c r="AF824" s="126"/>
      <c r="AG824" s="126"/>
      <c r="AH824" s="126"/>
      <c r="AI824" s="126"/>
      <c r="AJ824" s="126"/>
      <c r="AK824" s="126"/>
      <c r="AL824" s="126"/>
      <c r="AM824" s="126"/>
      <c r="AN824" s="126"/>
      <c r="AO824" s="126"/>
      <c r="AP824" s="126"/>
      <c r="AQ824" s="126"/>
      <c r="AR824" s="126"/>
    </row>
    <row r="825">
      <c r="A825" s="126"/>
      <c r="B825" s="126"/>
      <c r="C825" s="126"/>
      <c r="D825" s="126"/>
      <c r="E825" s="126"/>
      <c r="F825" s="126"/>
      <c r="G825" s="126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67"/>
      <c r="S825" s="126"/>
      <c r="T825" s="126"/>
      <c r="U825" s="126"/>
      <c r="V825" s="126"/>
      <c r="W825" s="126"/>
      <c r="X825" s="126"/>
      <c r="Y825" s="126"/>
      <c r="Z825" s="126"/>
      <c r="AA825" s="126"/>
      <c r="AB825" s="126"/>
      <c r="AC825" s="126"/>
      <c r="AD825" s="126"/>
      <c r="AE825" s="126"/>
      <c r="AF825" s="126"/>
      <c r="AG825" s="126"/>
      <c r="AH825" s="126"/>
      <c r="AI825" s="126"/>
      <c r="AJ825" s="126"/>
      <c r="AK825" s="126"/>
      <c r="AL825" s="126"/>
      <c r="AM825" s="126"/>
      <c r="AN825" s="126"/>
      <c r="AO825" s="126"/>
      <c r="AP825" s="126"/>
      <c r="AQ825" s="126"/>
      <c r="AR825" s="126"/>
    </row>
    <row r="826">
      <c r="A826" s="126"/>
      <c r="B826" s="126"/>
      <c r="C826" s="126"/>
      <c r="D826" s="126"/>
      <c r="E826" s="126"/>
      <c r="F826" s="126"/>
      <c r="G826" s="126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67"/>
      <c r="S826" s="126"/>
      <c r="T826" s="126"/>
      <c r="U826" s="126"/>
      <c r="V826" s="126"/>
      <c r="W826" s="126"/>
      <c r="X826" s="126"/>
      <c r="Y826" s="126"/>
      <c r="Z826" s="126"/>
      <c r="AA826" s="126"/>
      <c r="AB826" s="126"/>
      <c r="AC826" s="126"/>
      <c r="AD826" s="126"/>
      <c r="AE826" s="126"/>
      <c r="AF826" s="126"/>
      <c r="AG826" s="126"/>
      <c r="AH826" s="126"/>
      <c r="AI826" s="126"/>
      <c r="AJ826" s="126"/>
      <c r="AK826" s="126"/>
      <c r="AL826" s="126"/>
      <c r="AM826" s="126"/>
      <c r="AN826" s="126"/>
      <c r="AO826" s="126"/>
      <c r="AP826" s="126"/>
      <c r="AQ826" s="126"/>
      <c r="AR826" s="126"/>
    </row>
    <row r="827">
      <c r="A827" s="126"/>
      <c r="B827" s="126"/>
      <c r="C827" s="126"/>
      <c r="D827" s="126"/>
      <c r="E827" s="126"/>
      <c r="F827" s="126"/>
      <c r="G827" s="126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67"/>
      <c r="S827" s="126"/>
      <c r="T827" s="126"/>
      <c r="U827" s="126"/>
      <c r="V827" s="126"/>
      <c r="W827" s="126"/>
      <c r="X827" s="126"/>
      <c r="Y827" s="126"/>
      <c r="Z827" s="126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6"/>
      <c r="AK827" s="126"/>
      <c r="AL827" s="126"/>
      <c r="AM827" s="126"/>
      <c r="AN827" s="126"/>
      <c r="AO827" s="126"/>
      <c r="AP827" s="126"/>
      <c r="AQ827" s="126"/>
      <c r="AR827" s="126"/>
    </row>
    <row r="828">
      <c r="A828" s="126"/>
      <c r="B828" s="126"/>
      <c r="C828" s="126"/>
      <c r="D828" s="126"/>
      <c r="E828" s="126"/>
      <c r="F828" s="126"/>
      <c r="G828" s="126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67"/>
      <c r="S828" s="126"/>
      <c r="T828" s="126"/>
      <c r="U828" s="126"/>
      <c r="V828" s="126"/>
      <c r="W828" s="126"/>
      <c r="X828" s="126"/>
      <c r="Y828" s="126"/>
      <c r="Z828" s="126"/>
      <c r="AA828" s="126"/>
      <c r="AB828" s="126"/>
      <c r="AC828" s="126"/>
      <c r="AD828" s="126"/>
      <c r="AE828" s="126"/>
      <c r="AF828" s="126"/>
      <c r="AG828" s="126"/>
      <c r="AH828" s="126"/>
      <c r="AI828" s="126"/>
      <c r="AJ828" s="126"/>
      <c r="AK828" s="126"/>
      <c r="AL828" s="126"/>
      <c r="AM828" s="126"/>
      <c r="AN828" s="126"/>
      <c r="AO828" s="126"/>
      <c r="AP828" s="126"/>
      <c r="AQ828" s="126"/>
      <c r="AR828" s="126"/>
    </row>
    <row r="829">
      <c r="A829" s="126"/>
      <c r="B829" s="126"/>
      <c r="C829" s="126"/>
      <c r="D829" s="126"/>
      <c r="E829" s="126"/>
      <c r="F829" s="126"/>
      <c r="G829" s="126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67"/>
      <c r="S829" s="126"/>
      <c r="T829" s="126"/>
      <c r="U829" s="126"/>
      <c r="V829" s="126"/>
      <c r="W829" s="126"/>
      <c r="X829" s="126"/>
      <c r="Y829" s="126"/>
      <c r="Z829" s="126"/>
      <c r="AA829" s="126"/>
      <c r="AB829" s="126"/>
      <c r="AC829" s="126"/>
      <c r="AD829" s="126"/>
      <c r="AE829" s="126"/>
      <c r="AF829" s="126"/>
      <c r="AG829" s="126"/>
      <c r="AH829" s="126"/>
      <c r="AI829" s="126"/>
      <c r="AJ829" s="126"/>
      <c r="AK829" s="126"/>
      <c r="AL829" s="126"/>
      <c r="AM829" s="126"/>
      <c r="AN829" s="126"/>
      <c r="AO829" s="126"/>
      <c r="AP829" s="126"/>
      <c r="AQ829" s="126"/>
      <c r="AR829" s="126"/>
    </row>
    <row r="830">
      <c r="A830" s="126"/>
      <c r="B830" s="126"/>
      <c r="C830" s="126"/>
      <c r="D830" s="126"/>
      <c r="E830" s="126"/>
      <c r="F830" s="126"/>
      <c r="G830" s="126"/>
      <c r="H830" s="126"/>
      <c r="I830" s="126"/>
      <c r="J830" s="126"/>
      <c r="K830" s="126"/>
      <c r="L830" s="126"/>
      <c r="M830" s="126"/>
      <c r="N830" s="126"/>
      <c r="O830" s="126"/>
      <c r="P830" s="126"/>
      <c r="Q830" s="126"/>
      <c r="R830" s="167"/>
      <c r="S830" s="126"/>
      <c r="T830" s="126"/>
      <c r="U830" s="126"/>
      <c r="V830" s="126"/>
      <c r="W830" s="126"/>
      <c r="X830" s="126"/>
      <c r="Y830" s="126"/>
      <c r="Z830" s="126"/>
      <c r="AA830" s="126"/>
      <c r="AB830" s="126"/>
      <c r="AC830" s="126"/>
      <c r="AD830" s="126"/>
      <c r="AE830" s="126"/>
      <c r="AF830" s="126"/>
      <c r="AG830" s="126"/>
      <c r="AH830" s="126"/>
      <c r="AI830" s="126"/>
      <c r="AJ830" s="126"/>
      <c r="AK830" s="126"/>
      <c r="AL830" s="126"/>
      <c r="AM830" s="126"/>
      <c r="AN830" s="126"/>
      <c r="AO830" s="126"/>
      <c r="AP830" s="126"/>
      <c r="AQ830" s="126"/>
      <c r="AR830" s="126"/>
    </row>
    <row r="831">
      <c r="A831" s="126"/>
      <c r="B831" s="126"/>
      <c r="C831" s="126"/>
      <c r="D831" s="126"/>
      <c r="E831" s="126"/>
      <c r="F831" s="126"/>
      <c r="G831" s="126"/>
      <c r="H831" s="126"/>
      <c r="I831" s="126"/>
      <c r="J831" s="126"/>
      <c r="K831" s="126"/>
      <c r="L831" s="126"/>
      <c r="M831" s="126"/>
      <c r="N831" s="126"/>
      <c r="O831" s="126"/>
      <c r="P831" s="126"/>
      <c r="Q831" s="126"/>
      <c r="R831" s="167"/>
      <c r="S831" s="126"/>
      <c r="T831" s="126"/>
      <c r="U831" s="126"/>
      <c r="V831" s="126"/>
      <c r="W831" s="126"/>
      <c r="X831" s="126"/>
      <c r="Y831" s="126"/>
      <c r="Z831" s="126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6"/>
      <c r="AK831" s="126"/>
      <c r="AL831" s="126"/>
      <c r="AM831" s="126"/>
      <c r="AN831" s="126"/>
      <c r="AO831" s="126"/>
      <c r="AP831" s="126"/>
      <c r="AQ831" s="126"/>
      <c r="AR831" s="126"/>
    </row>
    <row r="832">
      <c r="A832" s="126"/>
      <c r="B832" s="126"/>
      <c r="C832" s="126"/>
      <c r="D832" s="126"/>
      <c r="E832" s="126"/>
      <c r="F832" s="126"/>
      <c r="G832" s="126"/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67"/>
      <c r="S832" s="126"/>
      <c r="T832" s="126"/>
      <c r="U832" s="126"/>
      <c r="V832" s="126"/>
      <c r="W832" s="126"/>
      <c r="X832" s="126"/>
      <c r="Y832" s="126"/>
      <c r="Z832" s="126"/>
      <c r="AA832" s="126"/>
      <c r="AB832" s="126"/>
      <c r="AC832" s="126"/>
      <c r="AD832" s="126"/>
      <c r="AE832" s="126"/>
      <c r="AF832" s="126"/>
      <c r="AG832" s="126"/>
      <c r="AH832" s="126"/>
      <c r="AI832" s="126"/>
      <c r="AJ832" s="126"/>
      <c r="AK832" s="126"/>
      <c r="AL832" s="126"/>
      <c r="AM832" s="126"/>
      <c r="AN832" s="126"/>
      <c r="AO832" s="126"/>
      <c r="AP832" s="126"/>
      <c r="AQ832" s="126"/>
      <c r="AR832" s="126"/>
    </row>
    <row r="833">
      <c r="A833" s="126"/>
      <c r="B833" s="126"/>
      <c r="C833" s="126"/>
      <c r="D833" s="126"/>
      <c r="E833" s="126"/>
      <c r="F833" s="126"/>
      <c r="G833" s="126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67"/>
      <c r="S833" s="126"/>
      <c r="T833" s="126"/>
      <c r="U833" s="126"/>
      <c r="V833" s="126"/>
      <c r="W833" s="126"/>
      <c r="X833" s="126"/>
      <c r="Y833" s="126"/>
      <c r="Z833" s="126"/>
      <c r="AA833" s="126"/>
      <c r="AB833" s="126"/>
      <c r="AC833" s="126"/>
      <c r="AD833" s="126"/>
      <c r="AE833" s="126"/>
      <c r="AF833" s="126"/>
      <c r="AG833" s="126"/>
      <c r="AH833" s="126"/>
      <c r="AI833" s="126"/>
      <c r="AJ833" s="126"/>
      <c r="AK833" s="126"/>
      <c r="AL833" s="126"/>
      <c r="AM833" s="126"/>
      <c r="AN833" s="126"/>
      <c r="AO833" s="126"/>
      <c r="AP833" s="126"/>
      <c r="AQ833" s="126"/>
      <c r="AR833" s="126"/>
    </row>
    <row r="834">
      <c r="A834" s="126"/>
      <c r="B834" s="126"/>
      <c r="C834" s="126"/>
      <c r="D834" s="126"/>
      <c r="E834" s="126"/>
      <c r="F834" s="126"/>
      <c r="G834" s="126"/>
      <c r="H834" s="126"/>
      <c r="I834" s="126"/>
      <c r="J834" s="126"/>
      <c r="K834" s="126"/>
      <c r="L834" s="126"/>
      <c r="M834" s="126"/>
      <c r="N834" s="126"/>
      <c r="O834" s="126"/>
      <c r="P834" s="126"/>
      <c r="Q834" s="126"/>
      <c r="R834" s="167"/>
      <c r="S834" s="126"/>
      <c r="T834" s="126"/>
      <c r="U834" s="126"/>
      <c r="V834" s="126"/>
      <c r="W834" s="126"/>
      <c r="X834" s="126"/>
      <c r="Y834" s="126"/>
      <c r="Z834" s="126"/>
      <c r="AA834" s="126"/>
      <c r="AB834" s="126"/>
      <c r="AC834" s="126"/>
      <c r="AD834" s="126"/>
      <c r="AE834" s="126"/>
      <c r="AF834" s="126"/>
      <c r="AG834" s="126"/>
      <c r="AH834" s="126"/>
      <c r="AI834" s="126"/>
      <c r="AJ834" s="126"/>
      <c r="AK834" s="126"/>
      <c r="AL834" s="126"/>
      <c r="AM834" s="126"/>
      <c r="AN834" s="126"/>
      <c r="AO834" s="126"/>
      <c r="AP834" s="126"/>
      <c r="AQ834" s="126"/>
      <c r="AR834" s="126"/>
    </row>
    <row r="835">
      <c r="A835" s="126"/>
      <c r="B835" s="126"/>
      <c r="C835" s="126"/>
      <c r="D835" s="126"/>
      <c r="E835" s="126"/>
      <c r="F835" s="126"/>
      <c r="G835" s="126"/>
      <c r="H835" s="126"/>
      <c r="I835" s="126"/>
      <c r="J835" s="126"/>
      <c r="K835" s="126"/>
      <c r="L835" s="126"/>
      <c r="M835" s="126"/>
      <c r="N835" s="126"/>
      <c r="O835" s="126"/>
      <c r="P835" s="126"/>
      <c r="Q835" s="126"/>
      <c r="R835" s="167"/>
      <c r="S835" s="126"/>
      <c r="T835" s="126"/>
      <c r="U835" s="126"/>
      <c r="V835" s="126"/>
      <c r="W835" s="126"/>
      <c r="X835" s="126"/>
      <c r="Y835" s="126"/>
      <c r="Z835" s="126"/>
      <c r="AA835" s="126"/>
      <c r="AB835" s="126"/>
      <c r="AC835" s="126"/>
      <c r="AD835" s="126"/>
      <c r="AE835" s="126"/>
      <c r="AF835" s="126"/>
      <c r="AG835" s="126"/>
      <c r="AH835" s="126"/>
      <c r="AI835" s="126"/>
      <c r="AJ835" s="126"/>
      <c r="AK835" s="126"/>
      <c r="AL835" s="126"/>
      <c r="AM835" s="126"/>
      <c r="AN835" s="126"/>
      <c r="AO835" s="126"/>
      <c r="AP835" s="126"/>
      <c r="AQ835" s="126"/>
      <c r="AR835" s="126"/>
    </row>
    <row r="836">
      <c r="A836" s="126"/>
      <c r="B836" s="126"/>
      <c r="C836" s="126"/>
      <c r="D836" s="126"/>
      <c r="E836" s="126"/>
      <c r="F836" s="126"/>
      <c r="G836" s="126"/>
      <c r="H836" s="126"/>
      <c r="I836" s="126"/>
      <c r="J836" s="126"/>
      <c r="K836" s="126"/>
      <c r="L836" s="126"/>
      <c r="M836" s="126"/>
      <c r="N836" s="126"/>
      <c r="O836" s="126"/>
      <c r="P836" s="126"/>
      <c r="Q836" s="126"/>
      <c r="R836" s="167"/>
      <c r="S836" s="126"/>
      <c r="T836" s="126"/>
      <c r="U836" s="126"/>
      <c r="V836" s="126"/>
      <c r="W836" s="126"/>
      <c r="X836" s="126"/>
      <c r="Y836" s="126"/>
      <c r="Z836" s="126"/>
      <c r="AA836" s="126"/>
      <c r="AB836" s="126"/>
      <c r="AC836" s="126"/>
      <c r="AD836" s="126"/>
      <c r="AE836" s="126"/>
      <c r="AF836" s="126"/>
      <c r="AG836" s="126"/>
      <c r="AH836" s="126"/>
      <c r="AI836" s="126"/>
      <c r="AJ836" s="126"/>
      <c r="AK836" s="126"/>
      <c r="AL836" s="126"/>
      <c r="AM836" s="126"/>
      <c r="AN836" s="126"/>
      <c r="AO836" s="126"/>
      <c r="AP836" s="126"/>
      <c r="AQ836" s="126"/>
      <c r="AR836" s="126"/>
    </row>
    <row r="837">
      <c r="A837" s="126"/>
      <c r="B837" s="126"/>
      <c r="C837" s="126"/>
      <c r="D837" s="126"/>
      <c r="E837" s="126"/>
      <c r="F837" s="126"/>
      <c r="G837" s="126"/>
      <c r="H837" s="126"/>
      <c r="I837" s="126"/>
      <c r="J837" s="126"/>
      <c r="K837" s="126"/>
      <c r="L837" s="126"/>
      <c r="M837" s="126"/>
      <c r="N837" s="126"/>
      <c r="O837" s="126"/>
      <c r="P837" s="126"/>
      <c r="Q837" s="126"/>
      <c r="R837" s="167"/>
      <c r="S837" s="126"/>
      <c r="T837" s="126"/>
      <c r="U837" s="126"/>
      <c r="V837" s="126"/>
      <c r="W837" s="126"/>
      <c r="X837" s="126"/>
      <c r="Y837" s="126"/>
      <c r="Z837" s="126"/>
      <c r="AA837" s="126"/>
      <c r="AB837" s="126"/>
      <c r="AC837" s="126"/>
      <c r="AD837" s="126"/>
      <c r="AE837" s="126"/>
      <c r="AF837" s="126"/>
      <c r="AG837" s="126"/>
      <c r="AH837" s="126"/>
      <c r="AI837" s="126"/>
      <c r="AJ837" s="126"/>
      <c r="AK837" s="126"/>
      <c r="AL837" s="126"/>
      <c r="AM837" s="126"/>
      <c r="AN837" s="126"/>
      <c r="AO837" s="126"/>
      <c r="AP837" s="126"/>
      <c r="AQ837" s="126"/>
      <c r="AR837" s="126"/>
    </row>
    <row r="838">
      <c r="A838" s="126"/>
      <c r="B838" s="126"/>
      <c r="C838" s="126"/>
      <c r="D838" s="126"/>
      <c r="E838" s="126"/>
      <c r="F838" s="126"/>
      <c r="G838" s="126"/>
      <c r="H838" s="126"/>
      <c r="I838" s="126"/>
      <c r="J838" s="126"/>
      <c r="K838" s="126"/>
      <c r="L838" s="126"/>
      <c r="M838" s="126"/>
      <c r="N838" s="126"/>
      <c r="O838" s="126"/>
      <c r="P838" s="126"/>
      <c r="Q838" s="126"/>
      <c r="R838" s="167"/>
      <c r="S838" s="126"/>
      <c r="T838" s="126"/>
      <c r="U838" s="126"/>
      <c r="V838" s="126"/>
      <c r="W838" s="126"/>
      <c r="X838" s="126"/>
      <c r="Y838" s="126"/>
      <c r="Z838" s="126"/>
      <c r="AA838" s="126"/>
      <c r="AB838" s="126"/>
      <c r="AC838" s="126"/>
      <c r="AD838" s="126"/>
      <c r="AE838" s="126"/>
      <c r="AF838" s="126"/>
      <c r="AG838" s="126"/>
      <c r="AH838" s="126"/>
      <c r="AI838" s="126"/>
      <c r="AJ838" s="126"/>
      <c r="AK838" s="126"/>
      <c r="AL838" s="126"/>
      <c r="AM838" s="126"/>
      <c r="AN838" s="126"/>
      <c r="AO838" s="126"/>
      <c r="AP838" s="126"/>
      <c r="AQ838" s="126"/>
      <c r="AR838" s="126"/>
    </row>
    <row r="839">
      <c r="A839" s="126"/>
      <c r="B839" s="126"/>
      <c r="C839" s="126"/>
      <c r="D839" s="126"/>
      <c r="E839" s="126"/>
      <c r="F839" s="126"/>
      <c r="G839" s="126"/>
      <c r="H839" s="126"/>
      <c r="I839" s="126"/>
      <c r="J839" s="126"/>
      <c r="K839" s="126"/>
      <c r="L839" s="126"/>
      <c r="M839" s="126"/>
      <c r="N839" s="126"/>
      <c r="O839" s="126"/>
      <c r="P839" s="126"/>
      <c r="Q839" s="126"/>
      <c r="R839" s="167"/>
      <c r="S839" s="126"/>
      <c r="T839" s="126"/>
      <c r="U839" s="126"/>
      <c r="V839" s="126"/>
      <c r="W839" s="126"/>
      <c r="X839" s="126"/>
      <c r="Y839" s="126"/>
      <c r="Z839" s="126"/>
      <c r="AA839" s="126"/>
      <c r="AB839" s="126"/>
      <c r="AC839" s="126"/>
      <c r="AD839" s="126"/>
      <c r="AE839" s="126"/>
      <c r="AF839" s="126"/>
      <c r="AG839" s="126"/>
      <c r="AH839" s="126"/>
      <c r="AI839" s="126"/>
      <c r="AJ839" s="126"/>
      <c r="AK839" s="126"/>
      <c r="AL839" s="126"/>
      <c r="AM839" s="126"/>
      <c r="AN839" s="126"/>
      <c r="AO839" s="126"/>
      <c r="AP839" s="126"/>
      <c r="AQ839" s="126"/>
      <c r="AR839" s="126"/>
    </row>
    <row r="840">
      <c r="A840" s="126"/>
      <c r="B840" s="126"/>
      <c r="C840" s="126"/>
      <c r="D840" s="126"/>
      <c r="E840" s="126"/>
      <c r="F840" s="126"/>
      <c r="G840" s="126"/>
      <c r="H840" s="126"/>
      <c r="I840" s="126"/>
      <c r="J840" s="126"/>
      <c r="K840" s="126"/>
      <c r="L840" s="126"/>
      <c r="M840" s="126"/>
      <c r="N840" s="126"/>
      <c r="O840" s="126"/>
      <c r="P840" s="126"/>
      <c r="Q840" s="126"/>
      <c r="R840" s="167"/>
      <c r="S840" s="126"/>
      <c r="T840" s="126"/>
      <c r="U840" s="126"/>
      <c r="V840" s="126"/>
      <c r="W840" s="126"/>
      <c r="X840" s="126"/>
      <c r="Y840" s="126"/>
      <c r="Z840" s="126"/>
      <c r="AA840" s="126"/>
      <c r="AB840" s="126"/>
      <c r="AC840" s="126"/>
      <c r="AD840" s="126"/>
      <c r="AE840" s="126"/>
      <c r="AF840" s="126"/>
      <c r="AG840" s="126"/>
      <c r="AH840" s="126"/>
      <c r="AI840" s="126"/>
      <c r="AJ840" s="126"/>
      <c r="AK840" s="126"/>
      <c r="AL840" s="126"/>
      <c r="AM840" s="126"/>
      <c r="AN840" s="126"/>
      <c r="AO840" s="126"/>
      <c r="AP840" s="126"/>
      <c r="AQ840" s="126"/>
      <c r="AR840" s="126"/>
    </row>
    <row r="841">
      <c r="A841" s="126"/>
      <c r="B841" s="126"/>
      <c r="C841" s="126"/>
      <c r="D841" s="126"/>
      <c r="E841" s="126"/>
      <c r="F841" s="126"/>
      <c r="G841" s="126"/>
      <c r="H841" s="126"/>
      <c r="I841" s="126"/>
      <c r="J841" s="126"/>
      <c r="K841" s="126"/>
      <c r="L841" s="126"/>
      <c r="M841" s="126"/>
      <c r="N841" s="126"/>
      <c r="O841" s="126"/>
      <c r="P841" s="126"/>
      <c r="Q841" s="126"/>
      <c r="R841" s="167"/>
      <c r="S841" s="126"/>
      <c r="T841" s="126"/>
      <c r="U841" s="126"/>
      <c r="V841" s="126"/>
      <c r="W841" s="126"/>
      <c r="X841" s="126"/>
      <c r="Y841" s="126"/>
      <c r="Z841" s="126"/>
      <c r="AA841" s="126"/>
      <c r="AB841" s="126"/>
      <c r="AC841" s="126"/>
      <c r="AD841" s="126"/>
      <c r="AE841" s="126"/>
      <c r="AF841" s="126"/>
      <c r="AG841" s="126"/>
      <c r="AH841" s="126"/>
      <c r="AI841" s="126"/>
      <c r="AJ841" s="126"/>
      <c r="AK841" s="126"/>
      <c r="AL841" s="126"/>
      <c r="AM841" s="126"/>
      <c r="AN841" s="126"/>
      <c r="AO841" s="126"/>
      <c r="AP841" s="126"/>
      <c r="AQ841" s="126"/>
      <c r="AR841" s="126"/>
    </row>
    <row r="842">
      <c r="A842" s="126"/>
      <c r="B842" s="126"/>
      <c r="C842" s="126"/>
      <c r="D842" s="126"/>
      <c r="E842" s="126"/>
      <c r="F842" s="126"/>
      <c r="G842" s="126"/>
      <c r="H842" s="126"/>
      <c r="I842" s="126"/>
      <c r="J842" s="126"/>
      <c r="K842" s="126"/>
      <c r="L842" s="126"/>
      <c r="M842" s="126"/>
      <c r="N842" s="126"/>
      <c r="O842" s="126"/>
      <c r="P842" s="126"/>
      <c r="Q842" s="126"/>
      <c r="R842" s="167"/>
      <c r="S842" s="126"/>
      <c r="T842" s="126"/>
      <c r="U842" s="126"/>
      <c r="V842" s="126"/>
      <c r="W842" s="126"/>
      <c r="X842" s="126"/>
      <c r="Y842" s="126"/>
      <c r="Z842" s="126"/>
      <c r="AA842" s="126"/>
      <c r="AB842" s="126"/>
      <c r="AC842" s="126"/>
      <c r="AD842" s="126"/>
      <c r="AE842" s="126"/>
      <c r="AF842" s="126"/>
      <c r="AG842" s="126"/>
      <c r="AH842" s="126"/>
      <c r="AI842" s="126"/>
      <c r="AJ842" s="126"/>
      <c r="AK842" s="126"/>
      <c r="AL842" s="126"/>
      <c r="AM842" s="126"/>
      <c r="AN842" s="126"/>
      <c r="AO842" s="126"/>
      <c r="AP842" s="126"/>
      <c r="AQ842" s="126"/>
      <c r="AR842" s="126"/>
    </row>
    <row r="843">
      <c r="A843" s="126"/>
      <c r="B843" s="126"/>
      <c r="C843" s="126"/>
      <c r="D843" s="126"/>
      <c r="E843" s="126"/>
      <c r="F843" s="126"/>
      <c r="G843" s="126"/>
      <c r="H843" s="126"/>
      <c r="I843" s="126"/>
      <c r="J843" s="126"/>
      <c r="K843" s="126"/>
      <c r="L843" s="126"/>
      <c r="M843" s="126"/>
      <c r="N843" s="126"/>
      <c r="O843" s="126"/>
      <c r="P843" s="126"/>
      <c r="Q843" s="126"/>
      <c r="R843" s="167"/>
      <c r="S843" s="126"/>
      <c r="T843" s="126"/>
      <c r="U843" s="126"/>
      <c r="V843" s="126"/>
      <c r="W843" s="126"/>
      <c r="X843" s="126"/>
      <c r="Y843" s="126"/>
      <c r="Z843" s="126"/>
      <c r="AA843" s="126"/>
      <c r="AB843" s="126"/>
      <c r="AC843" s="126"/>
      <c r="AD843" s="126"/>
      <c r="AE843" s="126"/>
      <c r="AF843" s="126"/>
      <c r="AG843" s="126"/>
      <c r="AH843" s="126"/>
      <c r="AI843" s="126"/>
      <c r="AJ843" s="126"/>
      <c r="AK843" s="126"/>
      <c r="AL843" s="126"/>
      <c r="AM843" s="126"/>
      <c r="AN843" s="126"/>
      <c r="AO843" s="126"/>
      <c r="AP843" s="126"/>
      <c r="AQ843" s="126"/>
      <c r="AR843" s="126"/>
    </row>
    <row r="844">
      <c r="A844" s="126"/>
      <c r="B844" s="126"/>
      <c r="C844" s="126"/>
      <c r="D844" s="126"/>
      <c r="E844" s="126"/>
      <c r="F844" s="126"/>
      <c r="G844" s="126"/>
      <c r="H844" s="126"/>
      <c r="I844" s="126"/>
      <c r="J844" s="126"/>
      <c r="K844" s="126"/>
      <c r="L844" s="126"/>
      <c r="M844" s="126"/>
      <c r="N844" s="126"/>
      <c r="O844" s="126"/>
      <c r="P844" s="126"/>
      <c r="Q844" s="126"/>
      <c r="R844" s="167"/>
      <c r="S844" s="126"/>
      <c r="T844" s="126"/>
      <c r="U844" s="126"/>
      <c r="V844" s="126"/>
      <c r="W844" s="126"/>
      <c r="X844" s="126"/>
      <c r="Y844" s="126"/>
      <c r="Z844" s="126"/>
      <c r="AA844" s="126"/>
      <c r="AB844" s="126"/>
      <c r="AC844" s="126"/>
      <c r="AD844" s="126"/>
      <c r="AE844" s="126"/>
      <c r="AF844" s="126"/>
      <c r="AG844" s="126"/>
      <c r="AH844" s="126"/>
      <c r="AI844" s="126"/>
      <c r="AJ844" s="126"/>
      <c r="AK844" s="126"/>
      <c r="AL844" s="126"/>
      <c r="AM844" s="126"/>
      <c r="AN844" s="126"/>
      <c r="AO844" s="126"/>
      <c r="AP844" s="126"/>
      <c r="AQ844" s="126"/>
      <c r="AR844" s="126"/>
    </row>
    <row r="845">
      <c r="A845" s="126"/>
      <c r="B845" s="126"/>
      <c r="C845" s="126"/>
      <c r="D845" s="126"/>
      <c r="E845" s="126"/>
      <c r="F845" s="126"/>
      <c r="G845" s="126"/>
      <c r="H845" s="126"/>
      <c r="I845" s="126"/>
      <c r="J845" s="126"/>
      <c r="K845" s="126"/>
      <c r="L845" s="126"/>
      <c r="M845" s="126"/>
      <c r="N845" s="126"/>
      <c r="O845" s="126"/>
      <c r="P845" s="126"/>
      <c r="Q845" s="126"/>
      <c r="R845" s="167"/>
      <c r="S845" s="126"/>
      <c r="T845" s="126"/>
      <c r="U845" s="126"/>
      <c r="V845" s="126"/>
      <c r="W845" s="126"/>
      <c r="X845" s="126"/>
      <c r="Y845" s="126"/>
      <c r="Z845" s="126"/>
      <c r="AA845" s="126"/>
      <c r="AB845" s="126"/>
      <c r="AC845" s="126"/>
      <c r="AD845" s="126"/>
      <c r="AE845" s="126"/>
      <c r="AF845" s="126"/>
      <c r="AG845" s="126"/>
      <c r="AH845" s="126"/>
      <c r="AI845" s="126"/>
      <c r="AJ845" s="126"/>
      <c r="AK845" s="126"/>
      <c r="AL845" s="126"/>
      <c r="AM845" s="126"/>
      <c r="AN845" s="126"/>
      <c r="AO845" s="126"/>
      <c r="AP845" s="126"/>
      <c r="AQ845" s="126"/>
      <c r="AR845" s="126"/>
    </row>
    <row r="846">
      <c r="A846" s="126"/>
      <c r="B846" s="126"/>
      <c r="C846" s="126"/>
      <c r="D846" s="126"/>
      <c r="E846" s="126"/>
      <c r="F846" s="126"/>
      <c r="G846" s="126"/>
      <c r="H846" s="126"/>
      <c r="I846" s="126"/>
      <c r="J846" s="126"/>
      <c r="K846" s="126"/>
      <c r="L846" s="126"/>
      <c r="M846" s="126"/>
      <c r="N846" s="126"/>
      <c r="O846" s="126"/>
      <c r="P846" s="126"/>
      <c r="Q846" s="126"/>
      <c r="R846" s="167"/>
      <c r="S846" s="126"/>
      <c r="T846" s="126"/>
      <c r="U846" s="126"/>
      <c r="V846" s="126"/>
      <c r="W846" s="126"/>
      <c r="X846" s="126"/>
      <c r="Y846" s="126"/>
      <c r="Z846" s="126"/>
      <c r="AA846" s="126"/>
      <c r="AB846" s="126"/>
      <c r="AC846" s="126"/>
      <c r="AD846" s="126"/>
      <c r="AE846" s="126"/>
      <c r="AF846" s="126"/>
      <c r="AG846" s="126"/>
      <c r="AH846" s="126"/>
      <c r="AI846" s="126"/>
      <c r="AJ846" s="126"/>
      <c r="AK846" s="126"/>
      <c r="AL846" s="126"/>
      <c r="AM846" s="126"/>
      <c r="AN846" s="126"/>
      <c r="AO846" s="126"/>
      <c r="AP846" s="126"/>
      <c r="AQ846" s="126"/>
      <c r="AR846" s="126"/>
    </row>
    <row r="847">
      <c r="A847" s="126"/>
      <c r="B847" s="126"/>
      <c r="C847" s="126"/>
      <c r="D847" s="126"/>
      <c r="E847" s="126"/>
      <c r="F847" s="126"/>
      <c r="G847" s="126"/>
      <c r="H847" s="126"/>
      <c r="I847" s="126"/>
      <c r="J847" s="126"/>
      <c r="K847" s="126"/>
      <c r="L847" s="126"/>
      <c r="M847" s="126"/>
      <c r="N847" s="126"/>
      <c r="O847" s="126"/>
      <c r="P847" s="126"/>
      <c r="Q847" s="126"/>
      <c r="R847" s="167"/>
      <c r="S847" s="126"/>
      <c r="T847" s="126"/>
      <c r="U847" s="126"/>
      <c r="V847" s="126"/>
      <c r="W847" s="126"/>
      <c r="X847" s="126"/>
      <c r="Y847" s="126"/>
      <c r="Z847" s="126"/>
      <c r="AA847" s="126"/>
      <c r="AB847" s="126"/>
      <c r="AC847" s="126"/>
      <c r="AD847" s="126"/>
      <c r="AE847" s="126"/>
      <c r="AF847" s="126"/>
      <c r="AG847" s="126"/>
      <c r="AH847" s="126"/>
      <c r="AI847" s="126"/>
      <c r="AJ847" s="126"/>
      <c r="AK847" s="126"/>
      <c r="AL847" s="126"/>
      <c r="AM847" s="126"/>
      <c r="AN847" s="126"/>
      <c r="AO847" s="126"/>
      <c r="AP847" s="126"/>
      <c r="AQ847" s="126"/>
      <c r="AR847" s="126"/>
    </row>
    <row r="848">
      <c r="A848" s="126"/>
      <c r="B848" s="126"/>
      <c r="C848" s="126"/>
      <c r="D848" s="126"/>
      <c r="E848" s="126"/>
      <c r="F848" s="126"/>
      <c r="G848" s="126"/>
      <c r="H848" s="126"/>
      <c r="I848" s="126"/>
      <c r="J848" s="126"/>
      <c r="K848" s="126"/>
      <c r="L848" s="126"/>
      <c r="M848" s="126"/>
      <c r="N848" s="126"/>
      <c r="O848" s="126"/>
      <c r="P848" s="126"/>
      <c r="Q848" s="126"/>
      <c r="R848" s="167"/>
      <c r="S848" s="126"/>
      <c r="T848" s="126"/>
      <c r="U848" s="126"/>
      <c r="V848" s="126"/>
      <c r="W848" s="126"/>
      <c r="X848" s="126"/>
      <c r="Y848" s="126"/>
      <c r="Z848" s="126"/>
      <c r="AA848" s="126"/>
      <c r="AB848" s="126"/>
      <c r="AC848" s="126"/>
      <c r="AD848" s="126"/>
      <c r="AE848" s="126"/>
      <c r="AF848" s="126"/>
      <c r="AG848" s="126"/>
      <c r="AH848" s="126"/>
      <c r="AI848" s="126"/>
      <c r="AJ848" s="126"/>
      <c r="AK848" s="126"/>
      <c r="AL848" s="126"/>
      <c r="AM848" s="126"/>
      <c r="AN848" s="126"/>
      <c r="AO848" s="126"/>
      <c r="AP848" s="126"/>
      <c r="AQ848" s="126"/>
      <c r="AR848" s="126"/>
    </row>
    <row r="849">
      <c r="A849" s="126"/>
      <c r="B849" s="126"/>
      <c r="C849" s="126"/>
      <c r="D849" s="126"/>
      <c r="E849" s="126"/>
      <c r="F849" s="126"/>
      <c r="G849" s="126"/>
      <c r="H849" s="126"/>
      <c r="I849" s="126"/>
      <c r="J849" s="126"/>
      <c r="K849" s="126"/>
      <c r="L849" s="126"/>
      <c r="M849" s="126"/>
      <c r="N849" s="126"/>
      <c r="O849" s="126"/>
      <c r="P849" s="126"/>
      <c r="Q849" s="126"/>
      <c r="R849" s="167"/>
      <c r="S849" s="126"/>
      <c r="T849" s="126"/>
      <c r="U849" s="126"/>
      <c r="V849" s="126"/>
      <c r="W849" s="126"/>
      <c r="X849" s="126"/>
      <c r="Y849" s="126"/>
      <c r="Z849" s="126"/>
      <c r="AA849" s="126"/>
      <c r="AB849" s="126"/>
      <c r="AC849" s="126"/>
      <c r="AD849" s="126"/>
      <c r="AE849" s="126"/>
      <c r="AF849" s="126"/>
      <c r="AG849" s="126"/>
      <c r="AH849" s="126"/>
      <c r="AI849" s="126"/>
      <c r="AJ849" s="126"/>
      <c r="AK849" s="126"/>
      <c r="AL849" s="126"/>
      <c r="AM849" s="126"/>
      <c r="AN849" s="126"/>
      <c r="AO849" s="126"/>
      <c r="AP849" s="126"/>
      <c r="AQ849" s="126"/>
      <c r="AR849" s="126"/>
    </row>
    <row r="850">
      <c r="A850" s="126"/>
      <c r="B850" s="126"/>
      <c r="C850" s="126"/>
      <c r="D850" s="126"/>
      <c r="E850" s="126"/>
      <c r="F850" s="126"/>
      <c r="G850" s="126"/>
      <c r="H850" s="126"/>
      <c r="I850" s="126"/>
      <c r="J850" s="126"/>
      <c r="K850" s="126"/>
      <c r="L850" s="126"/>
      <c r="M850" s="126"/>
      <c r="N850" s="126"/>
      <c r="O850" s="126"/>
      <c r="P850" s="126"/>
      <c r="Q850" s="126"/>
      <c r="R850" s="167"/>
      <c r="S850" s="126"/>
      <c r="T850" s="126"/>
      <c r="U850" s="126"/>
      <c r="V850" s="126"/>
      <c r="W850" s="126"/>
      <c r="X850" s="126"/>
      <c r="Y850" s="126"/>
      <c r="Z850" s="126"/>
      <c r="AA850" s="126"/>
      <c r="AB850" s="126"/>
      <c r="AC850" s="126"/>
      <c r="AD850" s="126"/>
      <c r="AE850" s="126"/>
      <c r="AF850" s="126"/>
      <c r="AG850" s="126"/>
      <c r="AH850" s="126"/>
      <c r="AI850" s="126"/>
      <c r="AJ850" s="126"/>
      <c r="AK850" s="126"/>
      <c r="AL850" s="126"/>
      <c r="AM850" s="126"/>
      <c r="AN850" s="126"/>
      <c r="AO850" s="126"/>
      <c r="AP850" s="126"/>
      <c r="AQ850" s="126"/>
      <c r="AR850" s="126"/>
    </row>
    <row r="851">
      <c r="A851" s="126"/>
      <c r="B851" s="126"/>
      <c r="C851" s="126"/>
      <c r="D851" s="126"/>
      <c r="E851" s="126"/>
      <c r="F851" s="126"/>
      <c r="G851" s="126"/>
      <c r="H851" s="126"/>
      <c r="I851" s="126"/>
      <c r="J851" s="126"/>
      <c r="K851" s="126"/>
      <c r="L851" s="126"/>
      <c r="M851" s="126"/>
      <c r="N851" s="126"/>
      <c r="O851" s="126"/>
      <c r="P851" s="126"/>
      <c r="Q851" s="126"/>
      <c r="R851" s="167"/>
      <c r="S851" s="126"/>
      <c r="T851" s="126"/>
      <c r="U851" s="126"/>
      <c r="V851" s="126"/>
      <c r="W851" s="126"/>
      <c r="X851" s="126"/>
      <c r="Y851" s="126"/>
      <c r="Z851" s="126"/>
      <c r="AA851" s="126"/>
      <c r="AB851" s="126"/>
      <c r="AC851" s="126"/>
      <c r="AD851" s="126"/>
      <c r="AE851" s="126"/>
      <c r="AF851" s="126"/>
      <c r="AG851" s="126"/>
      <c r="AH851" s="126"/>
      <c r="AI851" s="126"/>
      <c r="AJ851" s="126"/>
      <c r="AK851" s="126"/>
      <c r="AL851" s="126"/>
      <c r="AM851" s="126"/>
      <c r="AN851" s="126"/>
      <c r="AO851" s="126"/>
      <c r="AP851" s="126"/>
      <c r="AQ851" s="126"/>
      <c r="AR851" s="126"/>
    </row>
    <row r="852">
      <c r="A852" s="126"/>
      <c r="B852" s="126"/>
      <c r="C852" s="126"/>
      <c r="D852" s="126"/>
      <c r="E852" s="126"/>
      <c r="F852" s="126"/>
      <c r="G852" s="126"/>
      <c r="H852" s="126"/>
      <c r="I852" s="126"/>
      <c r="J852" s="126"/>
      <c r="K852" s="126"/>
      <c r="L852" s="126"/>
      <c r="M852" s="126"/>
      <c r="N852" s="126"/>
      <c r="O852" s="126"/>
      <c r="P852" s="126"/>
      <c r="Q852" s="126"/>
      <c r="R852" s="167"/>
      <c r="S852" s="126"/>
      <c r="T852" s="126"/>
      <c r="U852" s="126"/>
      <c r="V852" s="126"/>
      <c r="W852" s="126"/>
      <c r="X852" s="126"/>
      <c r="Y852" s="126"/>
      <c r="Z852" s="126"/>
      <c r="AA852" s="126"/>
      <c r="AB852" s="126"/>
      <c r="AC852" s="126"/>
      <c r="AD852" s="126"/>
      <c r="AE852" s="126"/>
      <c r="AF852" s="126"/>
      <c r="AG852" s="126"/>
      <c r="AH852" s="126"/>
      <c r="AI852" s="126"/>
      <c r="AJ852" s="126"/>
      <c r="AK852" s="126"/>
      <c r="AL852" s="126"/>
      <c r="AM852" s="126"/>
      <c r="AN852" s="126"/>
      <c r="AO852" s="126"/>
      <c r="AP852" s="126"/>
      <c r="AQ852" s="126"/>
      <c r="AR852" s="126"/>
    </row>
    <row r="853">
      <c r="A853" s="126"/>
      <c r="B853" s="126"/>
      <c r="C853" s="126"/>
      <c r="D853" s="126"/>
      <c r="E853" s="126"/>
      <c r="F853" s="126"/>
      <c r="G853" s="126"/>
      <c r="H853" s="126"/>
      <c r="I853" s="126"/>
      <c r="J853" s="126"/>
      <c r="K853" s="126"/>
      <c r="L853" s="126"/>
      <c r="M853" s="126"/>
      <c r="N853" s="126"/>
      <c r="O853" s="126"/>
      <c r="P853" s="126"/>
      <c r="Q853" s="126"/>
      <c r="R853" s="167"/>
      <c r="S853" s="126"/>
      <c r="T853" s="126"/>
      <c r="U853" s="126"/>
      <c r="V853" s="126"/>
      <c r="W853" s="126"/>
      <c r="X853" s="126"/>
      <c r="Y853" s="126"/>
      <c r="Z853" s="126"/>
      <c r="AA853" s="126"/>
      <c r="AB853" s="126"/>
      <c r="AC853" s="126"/>
      <c r="AD853" s="126"/>
      <c r="AE853" s="126"/>
      <c r="AF853" s="126"/>
      <c r="AG853" s="126"/>
      <c r="AH853" s="126"/>
      <c r="AI853" s="126"/>
      <c r="AJ853" s="126"/>
      <c r="AK853" s="126"/>
      <c r="AL853" s="126"/>
      <c r="AM853" s="126"/>
      <c r="AN853" s="126"/>
      <c r="AO853" s="126"/>
      <c r="AP853" s="126"/>
      <c r="AQ853" s="126"/>
      <c r="AR853" s="126"/>
    </row>
    <row r="854">
      <c r="A854" s="126"/>
      <c r="B854" s="126"/>
      <c r="C854" s="126"/>
      <c r="D854" s="126"/>
      <c r="E854" s="126"/>
      <c r="F854" s="126"/>
      <c r="G854" s="126"/>
      <c r="H854" s="126"/>
      <c r="I854" s="126"/>
      <c r="J854" s="126"/>
      <c r="K854" s="126"/>
      <c r="L854" s="126"/>
      <c r="M854" s="126"/>
      <c r="N854" s="126"/>
      <c r="O854" s="126"/>
      <c r="P854" s="126"/>
      <c r="Q854" s="126"/>
      <c r="R854" s="167"/>
      <c r="S854" s="126"/>
      <c r="T854" s="126"/>
      <c r="U854" s="126"/>
      <c r="V854" s="126"/>
      <c r="W854" s="126"/>
      <c r="X854" s="126"/>
      <c r="Y854" s="126"/>
      <c r="Z854" s="126"/>
      <c r="AA854" s="126"/>
      <c r="AB854" s="126"/>
      <c r="AC854" s="126"/>
      <c r="AD854" s="126"/>
      <c r="AE854" s="126"/>
      <c r="AF854" s="126"/>
      <c r="AG854" s="126"/>
      <c r="AH854" s="126"/>
      <c r="AI854" s="126"/>
      <c r="AJ854" s="126"/>
      <c r="AK854" s="126"/>
      <c r="AL854" s="126"/>
      <c r="AM854" s="126"/>
      <c r="AN854" s="126"/>
      <c r="AO854" s="126"/>
      <c r="AP854" s="126"/>
      <c r="AQ854" s="126"/>
      <c r="AR854" s="126"/>
    </row>
    <row r="855">
      <c r="A855" s="126"/>
      <c r="B855" s="126"/>
      <c r="C855" s="126"/>
      <c r="D855" s="126"/>
      <c r="E855" s="126"/>
      <c r="F855" s="126"/>
      <c r="G855" s="126"/>
      <c r="H855" s="126"/>
      <c r="I855" s="126"/>
      <c r="J855" s="126"/>
      <c r="K855" s="126"/>
      <c r="L855" s="126"/>
      <c r="M855" s="126"/>
      <c r="N855" s="126"/>
      <c r="O855" s="126"/>
      <c r="P855" s="126"/>
      <c r="Q855" s="126"/>
      <c r="R855" s="167"/>
      <c r="S855" s="126"/>
      <c r="T855" s="126"/>
      <c r="U855" s="126"/>
      <c r="V855" s="126"/>
      <c r="W855" s="126"/>
      <c r="X855" s="126"/>
      <c r="Y855" s="126"/>
      <c r="Z855" s="126"/>
      <c r="AA855" s="126"/>
      <c r="AB855" s="126"/>
      <c r="AC855" s="126"/>
      <c r="AD855" s="126"/>
      <c r="AE855" s="126"/>
      <c r="AF855" s="126"/>
      <c r="AG855" s="126"/>
      <c r="AH855" s="126"/>
      <c r="AI855" s="126"/>
      <c r="AJ855" s="126"/>
      <c r="AK855" s="126"/>
      <c r="AL855" s="126"/>
      <c r="AM855" s="126"/>
      <c r="AN855" s="126"/>
      <c r="AO855" s="126"/>
      <c r="AP855" s="126"/>
      <c r="AQ855" s="126"/>
      <c r="AR855" s="126"/>
    </row>
    <row r="856">
      <c r="A856" s="126"/>
      <c r="B856" s="126"/>
      <c r="C856" s="126"/>
      <c r="D856" s="126"/>
      <c r="E856" s="126"/>
      <c r="F856" s="126"/>
      <c r="G856" s="126"/>
      <c r="H856" s="126"/>
      <c r="I856" s="126"/>
      <c r="J856" s="126"/>
      <c r="K856" s="126"/>
      <c r="L856" s="126"/>
      <c r="M856" s="126"/>
      <c r="N856" s="126"/>
      <c r="O856" s="126"/>
      <c r="P856" s="126"/>
      <c r="Q856" s="126"/>
      <c r="R856" s="167"/>
      <c r="S856" s="126"/>
      <c r="T856" s="126"/>
      <c r="U856" s="126"/>
      <c r="V856" s="126"/>
      <c r="W856" s="126"/>
      <c r="X856" s="126"/>
      <c r="Y856" s="126"/>
      <c r="Z856" s="126"/>
      <c r="AA856" s="126"/>
      <c r="AB856" s="126"/>
      <c r="AC856" s="126"/>
      <c r="AD856" s="126"/>
      <c r="AE856" s="126"/>
      <c r="AF856" s="126"/>
      <c r="AG856" s="126"/>
      <c r="AH856" s="126"/>
      <c r="AI856" s="126"/>
      <c r="AJ856" s="126"/>
      <c r="AK856" s="126"/>
      <c r="AL856" s="126"/>
      <c r="AM856" s="126"/>
      <c r="AN856" s="126"/>
      <c r="AO856" s="126"/>
      <c r="AP856" s="126"/>
      <c r="AQ856" s="126"/>
      <c r="AR856" s="126"/>
    </row>
    <row r="857">
      <c r="A857" s="126"/>
      <c r="B857" s="126"/>
      <c r="C857" s="126"/>
      <c r="D857" s="126"/>
      <c r="E857" s="126"/>
      <c r="F857" s="126"/>
      <c r="G857" s="126"/>
      <c r="H857" s="126"/>
      <c r="I857" s="126"/>
      <c r="J857" s="126"/>
      <c r="K857" s="126"/>
      <c r="L857" s="126"/>
      <c r="M857" s="126"/>
      <c r="N857" s="126"/>
      <c r="O857" s="126"/>
      <c r="P857" s="126"/>
      <c r="Q857" s="126"/>
      <c r="R857" s="167"/>
      <c r="S857" s="126"/>
      <c r="T857" s="126"/>
      <c r="U857" s="126"/>
      <c r="V857" s="126"/>
      <c r="W857" s="126"/>
      <c r="X857" s="126"/>
      <c r="Y857" s="126"/>
      <c r="Z857" s="126"/>
      <c r="AA857" s="126"/>
      <c r="AB857" s="126"/>
      <c r="AC857" s="126"/>
      <c r="AD857" s="126"/>
      <c r="AE857" s="126"/>
      <c r="AF857" s="126"/>
      <c r="AG857" s="126"/>
      <c r="AH857" s="126"/>
      <c r="AI857" s="126"/>
      <c r="AJ857" s="126"/>
      <c r="AK857" s="126"/>
      <c r="AL857" s="126"/>
      <c r="AM857" s="126"/>
      <c r="AN857" s="126"/>
      <c r="AO857" s="126"/>
      <c r="AP857" s="126"/>
      <c r="AQ857" s="126"/>
      <c r="AR857" s="126"/>
    </row>
    <row r="858">
      <c r="A858" s="126"/>
      <c r="B858" s="126"/>
      <c r="C858" s="126"/>
      <c r="D858" s="126"/>
      <c r="E858" s="126"/>
      <c r="F858" s="126"/>
      <c r="G858" s="126"/>
      <c r="H858" s="126"/>
      <c r="I858" s="126"/>
      <c r="J858" s="126"/>
      <c r="K858" s="126"/>
      <c r="L858" s="126"/>
      <c r="M858" s="126"/>
      <c r="N858" s="126"/>
      <c r="O858" s="126"/>
      <c r="P858" s="126"/>
      <c r="Q858" s="126"/>
      <c r="R858" s="167"/>
      <c r="S858" s="126"/>
      <c r="T858" s="126"/>
      <c r="U858" s="126"/>
      <c r="V858" s="126"/>
      <c r="W858" s="126"/>
      <c r="X858" s="126"/>
      <c r="Y858" s="126"/>
      <c r="Z858" s="126"/>
      <c r="AA858" s="126"/>
      <c r="AB858" s="126"/>
      <c r="AC858" s="126"/>
      <c r="AD858" s="126"/>
      <c r="AE858" s="126"/>
      <c r="AF858" s="126"/>
      <c r="AG858" s="126"/>
      <c r="AH858" s="126"/>
      <c r="AI858" s="126"/>
      <c r="AJ858" s="126"/>
      <c r="AK858" s="126"/>
      <c r="AL858" s="126"/>
      <c r="AM858" s="126"/>
      <c r="AN858" s="126"/>
      <c r="AO858" s="126"/>
      <c r="AP858" s="126"/>
      <c r="AQ858" s="126"/>
      <c r="AR858" s="126"/>
    </row>
    <row r="859">
      <c r="A859" s="126"/>
      <c r="B859" s="126"/>
      <c r="C859" s="126"/>
      <c r="D859" s="126"/>
      <c r="E859" s="126"/>
      <c r="F859" s="126"/>
      <c r="G859" s="126"/>
      <c r="H859" s="126"/>
      <c r="I859" s="126"/>
      <c r="J859" s="126"/>
      <c r="K859" s="126"/>
      <c r="L859" s="126"/>
      <c r="M859" s="126"/>
      <c r="N859" s="126"/>
      <c r="O859" s="126"/>
      <c r="P859" s="126"/>
      <c r="Q859" s="126"/>
      <c r="R859" s="167"/>
      <c r="S859" s="126"/>
      <c r="T859" s="126"/>
      <c r="U859" s="126"/>
      <c r="V859" s="126"/>
      <c r="W859" s="126"/>
      <c r="X859" s="126"/>
      <c r="Y859" s="126"/>
      <c r="Z859" s="126"/>
      <c r="AA859" s="126"/>
      <c r="AB859" s="126"/>
      <c r="AC859" s="126"/>
      <c r="AD859" s="126"/>
      <c r="AE859" s="126"/>
      <c r="AF859" s="126"/>
      <c r="AG859" s="126"/>
      <c r="AH859" s="126"/>
      <c r="AI859" s="126"/>
      <c r="AJ859" s="126"/>
      <c r="AK859" s="126"/>
      <c r="AL859" s="126"/>
      <c r="AM859" s="126"/>
      <c r="AN859" s="126"/>
      <c r="AO859" s="126"/>
      <c r="AP859" s="126"/>
      <c r="AQ859" s="126"/>
      <c r="AR859" s="126"/>
    </row>
    <row r="860">
      <c r="A860" s="126"/>
      <c r="B860" s="126"/>
      <c r="C860" s="126"/>
      <c r="D860" s="126"/>
      <c r="E860" s="126"/>
      <c r="F860" s="126"/>
      <c r="G860" s="126"/>
      <c r="H860" s="126"/>
      <c r="I860" s="126"/>
      <c r="J860" s="126"/>
      <c r="K860" s="126"/>
      <c r="L860" s="126"/>
      <c r="M860" s="126"/>
      <c r="N860" s="126"/>
      <c r="O860" s="126"/>
      <c r="P860" s="126"/>
      <c r="Q860" s="126"/>
      <c r="R860" s="167"/>
      <c r="S860" s="126"/>
      <c r="T860" s="126"/>
      <c r="U860" s="126"/>
      <c r="V860" s="126"/>
      <c r="W860" s="126"/>
      <c r="X860" s="126"/>
      <c r="Y860" s="126"/>
      <c r="Z860" s="126"/>
      <c r="AA860" s="126"/>
      <c r="AB860" s="126"/>
      <c r="AC860" s="126"/>
      <c r="AD860" s="126"/>
      <c r="AE860" s="126"/>
      <c r="AF860" s="126"/>
      <c r="AG860" s="126"/>
      <c r="AH860" s="126"/>
      <c r="AI860" s="126"/>
      <c r="AJ860" s="126"/>
      <c r="AK860" s="126"/>
      <c r="AL860" s="126"/>
      <c r="AM860" s="126"/>
      <c r="AN860" s="126"/>
      <c r="AO860" s="126"/>
      <c r="AP860" s="126"/>
      <c r="AQ860" s="126"/>
      <c r="AR860" s="126"/>
    </row>
    <row r="861">
      <c r="A861" s="126"/>
      <c r="B861" s="126"/>
      <c r="C861" s="126"/>
      <c r="D861" s="126"/>
      <c r="E861" s="126"/>
      <c r="F861" s="126"/>
      <c r="G861" s="126"/>
      <c r="H861" s="126"/>
      <c r="I861" s="126"/>
      <c r="J861" s="126"/>
      <c r="K861" s="126"/>
      <c r="L861" s="126"/>
      <c r="M861" s="126"/>
      <c r="N861" s="126"/>
      <c r="O861" s="126"/>
      <c r="P861" s="126"/>
      <c r="Q861" s="126"/>
      <c r="R861" s="167"/>
      <c r="S861" s="126"/>
      <c r="T861" s="126"/>
      <c r="U861" s="126"/>
      <c r="V861" s="126"/>
      <c r="W861" s="126"/>
      <c r="X861" s="126"/>
      <c r="Y861" s="126"/>
      <c r="Z861" s="126"/>
      <c r="AA861" s="126"/>
      <c r="AB861" s="126"/>
      <c r="AC861" s="126"/>
      <c r="AD861" s="126"/>
      <c r="AE861" s="126"/>
      <c r="AF861" s="126"/>
      <c r="AG861" s="126"/>
      <c r="AH861" s="126"/>
      <c r="AI861" s="126"/>
      <c r="AJ861" s="126"/>
      <c r="AK861" s="126"/>
      <c r="AL861" s="126"/>
      <c r="AM861" s="126"/>
      <c r="AN861" s="126"/>
      <c r="AO861" s="126"/>
      <c r="AP861" s="126"/>
      <c r="AQ861" s="126"/>
      <c r="AR861" s="126"/>
    </row>
    <row r="862">
      <c r="A862" s="126"/>
      <c r="B862" s="126"/>
      <c r="C862" s="126"/>
      <c r="D862" s="126"/>
      <c r="E862" s="126"/>
      <c r="F862" s="126"/>
      <c r="G862" s="126"/>
      <c r="H862" s="126"/>
      <c r="I862" s="126"/>
      <c r="J862" s="126"/>
      <c r="K862" s="126"/>
      <c r="L862" s="126"/>
      <c r="M862" s="126"/>
      <c r="N862" s="126"/>
      <c r="O862" s="126"/>
      <c r="P862" s="126"/>
      <c r="Q862" s="126"/>
      <c r="R862" s="167"/>
      <c r="S862" s="126"/>
      <c r="T862" s="126"/>
      <c r="U862" s="126"/>
      <c r="V862" s="126"/>
      <c r="W862" s="126"/>
      <c r="X862" s="126"/>
      <c r="Y862" s="126"/>
      <c r="Z862" s="126"/>
      <c r="AA862" s="126"/>
      <c r="AB862" s="126"/>
      <c r="AC862" s="126"/>
      <c r="AD862" s="126"/>
      <c r="AE862" s="126"/>
      <c r="AF862" s="126"/>
      <c r="AG862" s="126"/>
      <c r="AH862" s="126"/>
      <c r="AI862" s="126"/>
      <c r="AJ862" s="126"/>
      <c r="AK862" s="126"/>
      <c r="AL862" s="126"/>
      <c r="AM862" s="126"/>
      <c r="AN862" s="126"/>
      <c r="AO862" s="126"/>
      <c r="AP862" s="126"/>
      <c r="AQ862" s="126"/>
      <c r="AR862" s="126"/>
    </row>
    <row r="863">
      <c r="A863" s="126"/>
      <c r="B863" s="126"/>
      <c r="C863" s="126"/>
      <c r="D863" s="126"/>
      <c r="E863" s="126"/>
      <c r="F863" s="126"/>
      <c r="G863" s="126"/>
      <c r="H863" s="126"/>
      <c r="I863" s="126"/>
      <c r="J863" s="126"/>
      <c r="K863" s="126"/>
      <c r="L863" s="126"/>
      <c r="M863" s="126"/>
      <c r="N863" s="126"/>
      <c r="O863" s="126"/>
      <c r="P863" s="126"/>
      <c r="Q863" s="126"/>
      <c r="R863" s="167"/>
      <c r="S863" s="126"/>
      <c r="T863" s="126"/>
      <c r="U863" s="126"/>
      <c r="V863" s="126"/>
      <c r="W863" s="126"/>
      <c r="X863" s="126"/>
      <c r="Y863" s="126"/>
      <c r="Z863" s="126"/>
      <c r="AA863" s="126"/>
      <c r="AB863" s="126"/>
      <c r="AC863" s="126"/>
      <c r="AD863" s="126"/>
      <c r="AE863" s="126"/>
      <c r="AF863" s="126"/>
      <c r="AG863" s="126"/>
      <c r="AH863" s="126"/>
      <c r="AI863" s="126"/>
      <c r="AJ863" s="126"/>
      <c r="AK863" s="126"/>
      <c r="AL863" s="126"/>
      <c r="AM863" s="126"/>
      <c r="AN863" s="126"/>
      <c r="AO863" s="126"/>
      <c r="AP863" s="126"/>
      <c r="AQ863" s="126"/>
      <c r="AR863" s="126"/>
    </row>
    <row r="864">
      <c r="A864" s="126"/>
      <c r="B864" s="126"/>
      <c r="C864" s="126"/>
      <c r="D864" s="126"/>
      <c r="E864" s="126"/>
      <c r="F864" s="126"/>
      <c r="G864" s="126"/>
      <c r="H864" s="126"/>
      <c r="I864" s="126"/>
      <c r="J864" s="126"/>
      <c r="K864" s="126"/>
      <c r="L864" s="126"/>
      <c r="M864" s="126"/>
      <c r="N864" s="126"/>
      <c r="O864" s="126"/>
      <c r="P864" s="126"/>
      <c r="Q864" s="126"/>
      <c r="R864" s="167"/>
      <c r="S864" s="126"/>
      <c r="T864" s="126"/>
      <c r="U864" s="126"/>
      <c r="V864" s="126"/>
      <c r="W864" s="126"/>
      <c r="X864" s="126"/>
      <c r="Y864" s="126"/>
      <c r="Z864" s="126"/>
      <c r="AA864" s="126"/>
      <c r="AB864" s="126"/>
      <c r="AC864" s="126"/>
      <c r="AD864" s="126"/>
      <c r="AE864" s="126"/>
      <c r="AF864" s="126"/>
      <c r="AG864" s="126"/>
      <c r="AH864" s="126"/>
      <c r="AI864" s="126"/>
      <c r="AJ864" s="126"/>
      <c r="AK864" s="126"/>
      <c r="AL864" s="126"/>
      <c r="AM864" s="126"/>
      <c r="AN864" s="126"/>
      <c r="AO864" s="126"/>
      <c r="AP864" s="126"/>
      <c r="AQ864" s="126"/>
      <c r="AR864" s="126"/>
    </row>
    <row r="865">
      <c r="A865" s="126"/>
      <c r="B865" s="126"/>
      <c r="C865" s="126"/>
      <c r="D865" s="126"/>
      <c r="E865" s="126"/>
      <c r="F865" s="126"/>
      <c r="G865" s="126"/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67"/>
      <c r="S865" s="126"/>
      <c r="T865" s="126"/>
      <c r="U865" s="126"/>
      <c r="V865" s="126"/>
      <c r="W865" s="126"/>
      <c r="X865" s="126"/>
      <c r="Y865" s="126"/>
      <c r="Z865" s="126"/>
      <c r="AA865" s="126"/>
      <c r="AB865" s="126"/>
      <c r="AC865" s="126"/>
      <c r="AD865" s="126"/>
      <c r="AE865" s="126"/>
      <c r="AF865" s="126"/>
      <c r="AG865" s="126"/>
      <c r="AH865" s="126"/>
      <c r="AI865" s="126"/>
      <c r="AJ865" s="126"/>
      <c r="AK865" s="126"/>
      <c r="AL865" s="126"/>
      <c r="AM865" s="126"/>
      <c r="AN865" s="126"/>
      <c r="AO865" s="126"/>
      <c r="AP865" s="126"/>
      <c r="AQ865" s="126"/>
      <c r="AR865" s="126"/>
    </row>
    <row r="866">
      <c r="A866" s="126"/>
      <c r="B866" s="126"/>
      <c r="C866" s="126"/>
      <c r="D866" s="126"/>
      <c r="E866" s="126"/>
      <c r="F866" s="126"/>
      <c r="G866" s="126"/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67"/>
      <c r="S866" s="126"/>
      <c r="T866" s="126"/>
      <c r="U866" s="126"/>
      <c r="V866" s="126"/>
      <c r="W866" s="126"/>
      <c r="X866" s="126"/>
      <c r="Y866" s="126"/>
      <c r="Z866" s="126"/>
      <c r="AA866" s="126"/>
      <c r="AB866" s="126"/>
      <c r="AC866" s="126"/>
      <c r="AD866" s="126"/>
      <c r="AE866" s="126"/>
      <c r="AF866" s="126"/>
      <c r="AG866" s="126"/>
      <c r="AH866" s="126"/>
      <c r="AI866" s="126"/>
      <c r="AJ866" s="126"/>
      <c r="AK866" s="126"/>
      <c r="AL866" s="126"/>
      <c r="AM866" s="126"/>
      <c r="AN866" s="126"/>
      <c r="AO866" s="126"/>
      <c r="AP866" s="126"/>
      <c r="AQ866" s="126"/>
      <c r="AR866" s="126"/>
    </row>
    <row r="867">
      <c r="A867" s="126"/>
      <c r="B867" s="126"/>
      <c r="C867" s="126"/>
      <c r="D867" s="126"/>
      <c r="E867" s="126"/>
      <c r="F867" s="126"/>
      <c r="G867" s="126"/>
      <c r="H867" s="126"/>
      <c r="I867" s="126"/>
      <c r="J867" s="126"/>
      <c r="K867" s="126"/>
      <c r="L867" s="126"/>
      <c r="M867" s="126"/>
      <c r="N867" s="126"/>
      <c r="O867" s="126"/>
      <c r="P867" s="126"/>
      <c r="Q867" s="126"/>
      <c r="R867" s="167"/>
      <c r="S867" s="126"/>
      <c r="T867" s="126"/>
      <c r="U867" s="126"/>
      <c r="V867" s="126"/>
      <c r="W867" s="126"/>
      <c r="X867" s="126"/>
      <c r="Y867" s="126"/>
      <c r="Z867" s="126"/>
      <c r="AA867" s="126"/>
      <c r="AB867" s="126"/>
      <c r="AC867" s="126"/>
      <c r="AD867" s="126"/>
      <c r="AE867" s="126"/>
      <c r="AF867" s="126"/>
      <c r="AG867" s="126"/>
      <c r="AH867" s="126"/>
      <c r="AI867" s="126"/>
      <c r="AJ867" s="126"/>
      <c r="AK867" s="126"/>
      <c r="AL867" s="126"/>
      <c r="AM867" s="126"/>
      <c r="AN867" s="126"/>
      <c r="AO867" s="126"/>
      <c r="AP867" s="126"/>
      <c r="AQ867" s="126"/>
      <c r="AR867" s="126"/>
    </row>
    <row r="868">
      <c r="A868" s="126"/>
      <c r="B868" s="126"/>
      <c r="C868" s="126"/>
      <c r="D868" s="126"/>
      <c r="E868" s="126"/>
      <c r="F868" s="126"/>
      <c r="G868" s="126"/>
      <c r="H868" s="126"/>
      <c r="I868" s="126"/>
      <c r="J868" s="126"/>
      <c r="K868" s="126"/>
      <c r="L868" s="126"/>
      <c r="M868" s="126"/>
      <c r="N868" s="126"/>
      <c r="O868" s="126"/>
      <c r="P868" s="126"/>
      <c r="Q868" s="126"/>
      <c r="R868" s="167"/>
      <c r="S868" s="126"/>
      <c r="T868" s="126"/>
      <c r="U868" s="126"/>
      <c r="V868" s="126"/>
      <c r="W868" s="126"/>
      <c r="X868" s="126"/>
      <c r="Y868" s="126"/>
      <c r="Z868" s="126"/>
      <c r="AA868" s="126"/>
      <c r="AB868" s="126"/>
      <c r="AC868" s="126"/>
      <c r="AD868" s="126"/>
      <c r="AE868" s="126"/>
      <c r="AF868" s="126"/>
      <c r="AG868" s="126"/>
      <c r="AH868" s="126"/>
      <c r="AI868" s="126"/>
      <c r="AJ868" s="126"/>
      <c r="AK868" s="126"/>
      <c r="AL868" s="126"/>
      <c r="AM868" s="126"/>
      <c r="AN868" s="126"/>
      <c r="AO868" s="126"/>
      <c r="AP868" s="126"/>
      <c r="AQ868" s="126"/>
      <c r="AR868" s="126"/>
    </row>
    <row r="869">
      <c r="A869" s="126"/>
      <c r="B869" s="126"/>
      <c r="C869" s="126"/>
      <c r="D869" s="126"/>
      <c r="E869" s="126"/>
      <c r="F869" s="126"/>
      <c r="G869" s="126"/>
      <c r="H869" s="126"/>
      <c r="I869" s="126"/>
      <c r="J869" s="126"/>
      <c r="K869" s="126"/>
      <c r="L869" s="126"/>
      <c r="M869" s="126"/>
      <c r="N869" s="126"/>
      <c r="O869" s="126"/>
      <c r="P869" s="126"/>
      <c r="Q869" s="126"/>
      <c r="R869" s="167"/>
      <c r="S869" s="126"/>
      <c r="T869" s="126"/>
      <c r="U869" s="126"/>
      <c r="V869" s="126"/>
      <c r="W869" s="126"/>
      <c r="X869" s="126"/>
      <c r="Y869" s="126"/>
      <c r="Z869" s="126"/>
      <c r="AA869" s="126"/>
      <c r="AB869" s="126"/>
      <c r="AC869" s="126"/>
      <c r="AD869" s="126"/>
      <c r="AE869" s="126"/>
      <c r="AF869" s="126"/>
      <c r="AG869" s="126"/>
      <c r="AH869" s="126"/>
      <c r="AI869" s="126"/>
      <c r="AJ869" s="126"/>
      <c r="AK869" s="126"/>
      <c r="AL869" s="126"/>
      <c r="AM869" s="126"/>
      <c r="AN869" s="126"/>
      <c r="AO869" s="126"/>
      <c r="AP869" s="126"/>
      <c r="AQ869" s="126"/>
      <c r="AR869" s="126"/>
    </row>
    <row r="870">
      <c r="A870" s="126"/>
      <c r="B870" s="126"/>
      <c r="C870" s="126"/>
      <c r="D870" s="126"/>
      <c r="E870" s="126"/>
      <c r="F870" s="126"/>
      <c r="G870" s="126"/>
      <c r="H870" s="126"/>
      <c r="I870" s="126"/>
      <c r="J870" s="126"/>
      <c r="K870" s="126"/>
      <c r="L870" s="126"/>
      <c r="M870" s="126"/>
      <c r="N870" s="126"/>
      <c r="O870" s="126"/>
      <c r="P870" s="126"/>
      <c r="Q870" s="126"/>
      <c r="R870" s="167"/>
      <c r="S870" s="126"/>
      <c r="T870" s="126"/>
      <c r="U870" s="126"/>
      <c r="V870" s="126"/>
      <c r="W870" s="126"/>
      <c r="X870" s="126"/>
      <c r="Y870" s="126"/>
      <c r="Z870" s="126"/>
      <c r="AA870" s="126"/>
      <c r="AB870" s="126"/>
      <c r="AC870" s="126"/>
      <c r="AD870" s="126"/>
      <c r="AE870" s="126"/>
      <c r="AF870" s="126"/>
      <c r="AG870" s="126"/>
      <c r="AH870" s="126"/>
      <c r="AI870" s="126"/>
      <c r="AJ870" s="126"/>
      <c r="AK870" s="126"/>
      <c r="AL870" s="126"/>
      <c r="AM870" s="126"/>
      <c r="AN870" s="126"/>
      <c r="AO870" s="126"/>
      <c r="AP870" s="126"/>
      <c r="AQ870" s="126"/>
      <c r="AR870" s="126"/>
    </row>
    <row r="871">
      <c r="A871" s="126"/>
      <c r="B871" s="126"/>
      <c r="C871" s="126"/>
      <c r="D871" s="126"/>
      <c r="E871" s="126"/>
      <c r="F871" s="126"/>
      <c r="G871" s="126"/>
      <c r="H871" s="126"/>
      <c r="I871" s="126"/>
      <c r="J871" s="126"/>
      <c r="K871" s="126"/>
      <c r="L871" s="126"/>
      <c r="M871" s="126"/>
      <c r="N871" s="126"/>
      <c r="O871" s="126"/>
      <c r="P871" s="126"/>
      <c r="Q871" s="126"/>
      <c r="R871" s="167"/>
      <c r="S871" s="126"/>
      <c r="T871" s="126"/>
      <c r="U871" s="126"/>
      <c r="V871" s="126"/>
      <c r="W871" s="126"/>
      <c r="X871" s="126"/>
      <c r="Y871" s="126"/>
      <c r="Z871" s="126"/>
      <c r="AA871" s="126"/>
      <c r="AB871" s="126"/>
      <c r="AC871" s="126"/>
      <c r="AD871" s="126"/>
      <c r="AE871" s="126"/>
      <c r="AF871" s="126"/>
      <c r="AG871" s="126"/>
      <c r="AH871" s="126"/>
      <c r="AI871" s="126"/>
      <c r="AJ871" s="126"/>
      <c r="AK871" s="126"/>
      <c r="AL871" s="126"/>
      <c r="AM871" s="126"/>
      <c r="AN871" s="126"/>
      <c r="AO871" s="126"/>
      <c r="AP871" s="126"/>
      <c r="AQ871" s="126"/>
      <c r="AR871" s="126"/>
    </row>
    <row r="872">
      <c r="A872" s="126"/>
      <c r="B872" s="126"/>
      <c r="C872" s="126"/>
      <c r="D872" s="126"/>
      <c r="E872" s="126"/>
      <c r="F872" s="126"/>
      <c r="G872" s="126"/>
      <c r="H872" s="126"/>
      <c r="I872" s="126"/>
      <c r="J872" s="126"/>
      <c r="K872" s="126"/>
      <c r="L872" s="126"/>
      <c r="M872" s="126"/>
      <c r="N872" s="126"/>
      <c r="O872" s="126"/>
      <c r="P872" s="126"/>
      <c r="Q872" s="126"/>
      <c r="R872" s="167"/>
      <c r="S872" s="126"/>
      <c r="T872" s="126"/>
      <c r="U872" s="126"/>
      <c r="V872" s="126"/>
      <c r="W872" s="126"/>
      <c r="X872" s="126"/>
      <c r="Y872" s="126"/>
      <c r="Z872" s="126"/>
      <c r="AA872" s="126"/>
      <c r="AB872" s="126"/>
      <c r="AC872" s="126"/>
      <c r="AD872" s="126"/>
      <c r="AE872" s="126"/>
      <c r="AF872" s="126"/>
      <c r="AG872" s="126"/>
      <c r="AH872" s="126"/>
      <c r="AI872" s="126"/>
      <c r="AJ872" s="126"/>
      <c r="AK872" s="126"/>
      <c r="AL872" s="126"/>
      <c r="AM872" s="126"/>
      <c r="AN872" s="126"/>
      <c r="AO872" s="126"/>
      <c r="AP872" s="126"/>
      <c r="AQ872" s="126"/>
      <c r="AR872" s="126"/>
    </row>
    <row r="873">
      <c r="A873" s="126"/>
      <c r="B873" s="126"/>
      <c r="C873" s="126"/>
      <c r="D873" s="126"/>
      <c r="E873" s="126"/>
      <c r="F873" s="126"/>
      <c r="G873" s="126"/>
      <c r="H873" s="126"/>
      <c r="I873" s="126"/>
      <c r="J873" s="126"/>
      <c r="K873" s="126"/>
      <c r="L873" s="126"/>
      <c r="M873" s="126"/>
      <c r="N873" s="126"/>
      <c r="O873" s="126"/>
      <c r="P873" s="126"/>
      <c r="Q873" s="126"/>
      <c r="R873" s="167"/>
      <c r="S873" s="126"/>
      <c r="T873" s="126"/>
      <c r="U873" s="126"/>
      <c r="V873" s="126"/>
      <c r="W873" s="126"/>
      <c r="X873" s="126"/>
      <c r="Y873" s="126"/>
      <c r="Z873" s="126"/>
      <c r="AA873" s="126"/>
      <c r="AB873" s="126"/>
      <c r="AC873" s="126"/>
      <c r="AD873" s="126"/>
      <c r="AE873" s="126"/>
      <c r="AF873" s="126"/>
      <c r="AG873" s="126"/>
      <c r="AH873" s="126"/>
      <c r="AI873" s="126"/>
      <c r="AJ873" s="126"/>
      <c r="AK873" s="126"/>
      <c r="AL873" s="126"/>
      <c r="AM873" s="126"/>
      <c r="AN873" s="126"/>
      <c r="AO873" s="126"/>
      <c r="AP873" s="126"/>
      <c r="AQ873" s="126"/>
      <c r="AR873" s="126"/>
    </row>
    <row r="874">
      <c r="A874" s="126"/>
      <c r="B874" s="126"/>
      <c r="C874" s="126"/>
      <c r="D874" s="126"/>
      <c r="E874" s="126"/>
      <c r="F874" s="126"/>
      <c r="G874" s="126"/>
      <c r="H874" s="126"/>
      <c r="I874" s="126"/>
      <c r="J874" s="126"/>
      <c r="K874" s="126"/>
      <c r="L874" s="126"/>
      <c r="M874" s="126"/>
      <c r="N874" s="126"/>
      <c r="O874" s="126"/>
      <c r="P874" s="126"/>
      <c r="Q874" s="126"/>
      <c r="R874" s="167"/>
      <c r="S874" s="126"/>
      <c r="T874" s="126"/>
      <c r="U874" s="126"/>
      <c r="V874" s="126"/>
      <c r="W874" s="126"/>
      <c r="X874" s="126"/>
      <c r="Y874" s="126"/>
      <c r="Z874" s="126"/>
      <c r="AA874" s="126"/>
      <c r="AB874" s="126"/>
      <c r="AC874" s="126"/>
      <c r="AD874" s="126"/>
      <c r="AE874" s="126"/>
      <c r="AF874" s="126"/>
      <c r="AG874" s="126"/>
      <c r="AH874" s="126"/>
      <c r="AI874" s="126"/>
      <c r="AJ874" s="126"/>
      <c r="AK874" s="126"/>
      <c r="AL874" s="126"/>
      <c r="AM874" s="126"/>
      <c r="AN874" s="126"/>
      <c r="AO874" s="126"/>
      <c r="AP874" s="126"/>
      <c r="AQ874" s="126"/>
      <c r="AR874" s="126"/>
    </row>
    <row r="875">
      <c r="A875" s="126"/>
      <c r="B875" s="126"/>
      <c r="C875" s="126"/>
      <c r="D875" s="126"/>
      <c r="E875" s="126"/>
      <c r="F875" s="126"/>
      <c r="G875" s="126"/>
      <c r="H875" s="126"/>
      <c r="I875" s="126"/>
      <c r="J875" s="126"/>
      <c r="K875" s="126"/>
      <c r="L875" s="126"/>
      <c r="M875" s="126"/>
      <c r="N875" s="126"/>
      <c r="O875" s="126"/>
      <c r="P875" s="126"/>
      <c r="Q875" s="126"/>
      <c r="R875" s="167"/>
      <c r="S875" s="126"/>
      <c r="T875" s="126"/>
      <c r="U875" s="126"/>
      <c r="V875" s="126"/>
      <c r="W875" s="126"/>
      <c r="X875" s="126"/>
      <c r="Y875" s="126"/>
      <c r="Z875" s="126"/>
      <c r="AA875" s="126"/>
      <c r="AB875" s="126"/>
      <c r="AC875" s="126"/>
      <c r="AD875" s="126"/>
      <c r="AE875" s="126"/>
      <c r="AF875" s="126"/>
      <c r="AG875" s="126"/>
      <c r="AH875" s="126"/>
      <c r="AI875" s="126"/>
      <c r="AJ875" s="126"/>
      <c r="AK875" s="126"/>
      <c r="AL875" s="126"/>
      <c r="AM875" s="126"/>
      <c r="AN875" s="126"/>
      <c r="AO875" s="126"/>
      <c r="AP875" s="126"/>
      <c r="AQ875" s="126"/>
      <c r="AR875" s="126"/>
    </row>
    <row r="876">
      <c r="A876" s="126"/>
      <c r="B876" s="126"/>
      <c r="C876" s="126"/>
      <c r="D876" s="126"/>
      <c r="E876" s="126"/>
      <c r="F876" s="126"/>
      <c r="G876" s="126"/>
      <c r="H876" s="126"/>
      <c r="I876" s="126"/>
      <c r="J876" s="126"/>
      <c r="K876" s="126"/>
      <c r="L876" s="126"/>
      <c r="M876" s="126"/>
      <c r="N876" s="126"/>
      <c r="O876" s="126"/>
      <c r="P876" s="126"/>
      <c r="Q876" s="126"/>
      <c r="R876" s="167"/>
      <c r="S876" s="126"/>
      <c r="T876" s="126"/>
      <c r="U876" s="126"/>
      <c r="V876" s="126"/>
      <c r="W876" s="126"/>
      <c r="X876" s="126"/>
      <c r="Y876" s="126"/>
      <c r="Z876" s="126"/>
      <c r="AA876" s="126"/>
      <c r="AB876" s="126"/>
      <c r="AC876" s="126"/>
      <c r="AD876" s="126"/>
      <c r="AE876" s="126"/>
      <c r="AF876" s="126"/>
      <c r="AG876" s="126"/>
      <c r="AH876" s="126"/>
      <c r="AI876" s="126"/>
      <c r="AJ876" s="126"/>
      <c r="AK876" s="126"/>
      <c r="AL876" s="126"/>
      <c r="AM876" s="126"/>
      <c r="AN876" s="126"/>
      <c r="AO876" s="126"/>
      <c r="AP876" s="126"/>
      <c r="AQ876" s="126"/>
      <c r="AR876" s="126"/>
    </row>
    <row r="877">
      <c r="A877" s="126"/>
      <c r="B877" s="126"/>
      <c r="C877" s="126"/>
      <c r="D877" s="126"/>
      <c r="E877" s="126"/>
      <c r="F877" s="126"/>
      <c r="G877" s="126"/>
      <c r="H877" s="126"/>
      <c r="I877" s="126"/>
      <c r="J877" s="126"/>
      <c r="K877" s="126"/>
      <c r="L877" s="126"/>
      <c r="M877" s="126"/>
      <c r="N877" s="126"/>
      <c r="O877" s="126"/>
      <c r="P877" s="126"/>
      <c r="Q877" s="126"/>
      <c r="R877" s="167"/>
      <c r="S877" s="126"/>
      <c r="T877" s="126"/>
      <c r="U877" s="126"/>
      <c r="V877" s="126"/>
      <c r="W877" s="126"/>
      <c r="X877" s="126"/>
      <c r="Y877" s="126"/>
      <c r="Z877" s="126"/>
      <c r="AA877" s="126"/>
      <c r="AB877" s="126"/>
      <c r="AC877" s="126"/>
      <c r="AD877" s="126"/>
      <c r="AE877" s="126"/>
      <c r="AF877" s="126"/>
      <c r="AG877" s="126"/>
      <c r="AH877" s="126"/>
      <c r="AI877" s="126"/>
      <c r="AJ877" s="126"/>
      <c r="AK877" s="126"/>
      <c r="AL877" s="126"/>
      <c r="AM877" s="126"/>
      <c r="AN877" s="126"/>
      <c r="AO877" s="126"/>
      <c r="AP877" s="126"/>
      <c r="AQ877" s="126"/>
      <c r="AR877" s="126"/>
    </row>
    <row r="878">
      <c r="A878" s="126"/>
      <c r="B878" s="126"/>
      <c r="C878" s="126"/>
      <c r="D878" s="126"/>
      <c r="E878" s="126"/>
      <c r="F878" s="126"/>
      <c r="G878" s="126"/>
      <c r="H878" s="126"/>
      <c r="I878" s="126"/>
      <c r="J878" s="126"/>
      <c r="K878" s="126"/>
      <c r="L878" s="126"/>
      <c r="M878" s="126"/>
      <c r="N878" s="126"/>
      <c r="O878" s="126"/>
      <c r="P878" s="126"/>
      <c r="Q878" s="126"/>
      <c r="R878" s="167"/>
      <c r="S878" s="126"/>
      <c r="T878" s="126"/>
      <c r="U878" s="126"/>
      <c r="V878" s="126"/>
      <c r="W878" s="126"/>
      <c r="X878" s="126"/>
      <c r="Y878" s="126"/>
      <c r="Z878" s="126"/>
      <c r="AA878" s="126"/>
      <c r="AB878" s="126"/>
      <c r="AC878" s="126"/>
      <c r="AD878" s="126"/>
      <c r="AE878" s="126"/>
      <c r="AF878" s="126"/>
      <c r="AG878" s="126"/>
      <c r="AH878" s="126"/>
      <c r="AI878" s="126"/>
      <c r="AJ878" s="126"/>
      <c r="AK878" s="126"/>
      <c r="AL878" s="126"/>
      <c r="AM878" s="126"/>
      <c r="AN878" s="126"/>
      <c r="AO878" s="126"/>
      <c r="AP878" s="126"/>
      <c r="AQ878" s="126"/>
      <c r="AR878" s="126"/>
    </row>
    <row r="879">
      <c r="A879" s="126"/>
      <c r="B879" s="126"/>
      <c r="C879" s="126"/>
      <c r="D879" s="126"/>
      <c r="E879" s="126"/>
      <c r="F879" s="126"/>
      <c r="G879" s="126"/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67"/>
      <c r="S879" s="126"/>
      <c r="T879" s="126"/>
      <c r="U879" s="126"/>
      <c r="V879" s="126"/>
      <c r="W879" s="126"/>
      <c r="X879" s="126"/>
      <c r="Y879" s="126"/>
      <c r="Z879" s="126"/>
      <c r="AA879" s="126"/>
      <c r="AB879" s="126"/>
      <c r="AC879" s="126"/>
      <c r="AD879" s="126"/>
      <c r="AE879" s="126"/>
      <c r="AF879" s="126"/>
      <c r="AG879" s="126"/>
      <c r="AH879" s="126"/>
      <c r="AI879" s="126"/>
      <c r="AJ879" s="126"/>
      <c r="AK879" s="126"/>
      <c r="AL879" s="126"/>
      <c r="AM879" s="126"/>
      <c r="AN879" s="126"/>
      <c r="AO879" s="126"/>
      <c r="AP879" s="126"/>
      <c r="AQ879" s="126"/>
      <c r="AR879" s="126"/>
    </row>
    <row r="880">
      <c r="A880" s="126"/>
      <c r="B880" s="126"/>
      <c r="C880" s="126"/>
      <c r="D880" s="126"/>
      <c r="E880" s="126"/>
      <c r="F880" s="126"/>
      <c r="G880" s="126"/>
      <c r="H880" s="126"/>
      <c r="I880" s="126"/>
      <c r="J880" s="126"/>
      <c r="K880" s="126"/>
      <c r="L880" s="126"/>
      <c r="M880" s="126"/>
      <c r="N880" s="126"/>
      <c r="O880" s="126"/>
      <c r="P880" s="126"/>
      <c r="Q880" s="126"/>
      <c r="R880" s="167"/>
      <c r="S880" s="126"/>
      <c r="T880" s="126"/>
      <c r="U880" s="126"/>
      <c r="V880" s="126"/>
      <c r="W880" s="126"/>
      <c r="X880" s="126"/>
      <c r="Y880" s="126"/>
      <c r="Z880" s="126"/>
      <c r="AA880" s="126"/>
      <c r="AB880" s="126"/>
      <c r="AC880" s="126"/>
      <c r="AD880" s="126"/>
      <c r="AE880" s="126"/>
      <c r="AF880" s="126"/>
      <c r="AG880" s="126"/>
      <c r="AH880" s="126"/>
      <c r="AI880" s="126"/>
      <c r="AJ880" s="126"/>
      <c r="AK880" s="126"/>
      <c r="AL880" s="126"/>
      <c r="AM880" s="126"/>
      <c r="AN880" s="126"/>
      <c r="AO880" s="126"/>
      <c r="AP880" s="126"/>
      <c r="AQ880" s="126"/>
      <c r="AR880" s="126"/>
    </row>
    <row r="881">
      <c r="A881" s="126"/>
      <c r="B881" s="126"/>
      <c r="C881" s="126"/>
      <c r="D881" s="126"/>
      <c r="E881" s="126"/>
      <c r="F881" s="126"/>
      <c r="G881" s="126"/>
      <c r="H881" s="126"/>
      <c r="I881" s="126"/>
      <c r="J881" s="126"/>
      <c r="K881" s="126"/>
      <c r="L881" s="126"/>
      <c r="M881" s="126"/>
      <c r="N881" s="126"/>
      <c r="O881" s="126"/>
      <c r="P881" s="126"/>
      <c r="Q881" s="126"/>
      <c r="R881" s="167"/>
      <c r="S881" s="126"/>
      <c r="T881" s="126"/>
      <c r="U881" s="126"/>
      <c r="V881" s="126"/>
      <c r="W881" s="126"/>
      <c r="X881" s="126"/>
      <c r="Y881" s="126"/>
      <c r="Z881" s="126"/>
      <c r="AA881" s="126"/>
      <c r="AB881" s="126"/>
      <c r="AC881" s="126"/>
      <c r="AD881" s="126"/>
      <c r="AE881" s="126"/>
      <c r="AF881" s="126"/>
      <c r="AG881" s="126"/>
      <c r="AH881" s="126"/>
      <c r="AI881" s="126"/>
      <c r="AJ881" s="126"/>
      <c r="AK881" s="126"/>
      <c r="AL881" s="126"/>
      <c r="AM881" s="126"/>
      <c r="AN881" s="126"/>
      <c r="AO881" s="126"/>
      <c r="AP881" s="126"/>
      <c r="AQ881" s="126"/>
      <c r="AR881" s="126"/>
    </row>
    <row r="882">
      <c r="A882" s="126"/>
      <c r="B882" s="126"/>
      <c r="C882" s="126"/>
      <c r="D882" s="126"/>
      <c r="E882" s="126"/>
      <c r="F882" s="126"/>
      <c r="G882" s="126"/>
      <c r="H882" s="126"/>
      <c r="I882" s="126"/>
      <c r="J882" s="126"/>
      <c r="K882" s="126"/>
      <c r="L882" s="126"/>
      <c r="M882" s="126"/>
      <c r="N882" s="126"/>
      <c r="O882" s="126"/>
      <c r="P882" s="126"/>
      <c r="Q882" s="126"/>
      <c r="R882" s="167"/>
      <c r="S882" s="126"/>
      <c r="T882" s="126"/>
      <c r="U882" s="126"/>
      <c r="V882" s="126"/>
      <c r="W882" s="126"/>
      <c r="X882" s="126"/>
      <c r="Y882" s="126"/>
      <c r="Z882" s="126"/>
      <c r="AA882" s="126"/>
      <c r="AB882" s="126"/>
      <c r="AC882" s="126"/>
      <c r="AD882" s="126"/>
      <c r="AE882" s="126"/>
      <c r="AF882" s="126"/>
      <c r="AG882" s="126"/>
      <c r="AH882" s="126"/>
      <c r="AI882" s="126"/>
      <c r="AJ882" s="126"/>
      <c r="AK882" s="126"/>
      <c r="AL882" s="126"/>
      <c r="AM882" s="126"/>
      <c r="AN882" s="126"/>
      <c r="AO882" s="126"/>
      <c r="AP882" s="126"/>
      <c r="AQ882" s="126"/>
      <c r="AR882" s="126"/>
    </row>
    <row r="883">
      <c r="A883" s="126"/>
      <c r="B883" s="126"/>
      <c r="C883" s="126"/>
      <c r="D883" s="126"/>
      <c r="E883" s="126"/>
      <c r="F883" s="126"/>
      <c r="G883" s="126"/>
      <c r="H883" s="126"/>
      <c r="I883" s="126"/>
      <c r="J883" s="126"/>
      <c r="K883" s="126"/>
      <c r="L883" s="126"/>
      <c r="M883" s="126"/>
      <c r="N883" s="126"/>
      <c r="O883" s="126"/>
      <c r="P883" s="126"/>
      <c r="Q883" s="126"/>
      <c r="R883" s="167"/>
      <c r="S883" s="126"/>
      <c r="T883" s="126"/>
      <c r="U883" s="126"/>
      <c r="V883" s="126"/>
      <c r="W883" s="126"/>
      <c r="X883" s="126"/>
      <c r="Y883" s="126"/>
      <c r="Z883" s="126"/>
      <c r="AA883" s="126"/>
      <c r="AB883" s="126"/>
      <c r="AC883" s="126"/>
      <c r="AD883" s="126"/>
      <c r="AE883" s="126"/>
      <c r="AF883" s="126"/>
      <c r="AG883" s="126"/>
      <c r="AH883" s="126"/>
      <c r="AI883" s="126"/>
      <c r="AJ883" s="126"/>
      <c r="AK883" s="126"/>
      <c r="AL883" s="126"/>
      <c r="AM883" s="126"/>
      <c r="AN883" s="126"/>
      <c r="AO883" s="126"/>
      <c r="AP883" s="126"/>
      <c r="AQ883" s="126"/>
      <c r="AR883" s="126"/>
    </row>
    <row r="884">
      <c r="A884" s="126"/>
      <c r="B884" s="126"/>
      <c r="C884" s="126"/>
      <c r="D884" s="126"/>
      <c r="E884" s="126"/>
      <c r="F884" s="126"/>
      <c r="G884" s="126"/>
      <c r="H884" s="126"/>
      <c r="I884" s="126"/>
      <c r="J884" s="126"/>
      <c r="K884" s="126"/>
      <c r="L884" s="126"/>
      <c r="M884" s="126"/>
      <c r="N884" s="126"/>
      <c r="O884" s="126"/>
      <c r="P884" s="126"/>
      <c r="Q884" s="126"/>
      <c r="R884" s="167"/>
      <c r="S884" s="126"/>
      <c r="T884" s="126"/>
      <c r="U884" s="126"/>
      <c r="V884" s="126"/>
      <c r="W884" s="126"/>
      <c r="X884" s="126"/>
      <c r="Y884" s="126"/>
      <c r="Z884" s="126"/>
      <c r="AA884" s="126"/>
      <c r="AB884" s="126"/>
      <c r="AC884" s="126"/>
      <c r="AD884" s="126"/>
      <c r="AE884" s="126"/>
      <c r="AF884" s="126"/>
      <c r="AG884" s="126"/>
      <c r="AH884" s="126"/>
      <c r="AI884" s="126"/>
      <c r="AJ884" s="126"/>
      <c r="AK884" s="126"/>
      <c r="AL884" s="126"/>
      <c r="AM884" s="126"/>
      <c r="AN884" s="126"/>
      <c r="AO884" s="126"/>
      <c r="AP884" s="126"/>
      <c r="AQ884" s="126"/>
      <c r="AR884" s="126"/>
    </row>
    <row r="885">
      <c r="A885" s="126"/>
      <c r="B885" s="126"/>
      <c r="C885" s="126"/>
      <c r="D885" s="126"/>
      <c r="E885" s="126"/>
      <c r="F885" s="126"/>
      <c r="G885" s="126"/>
      <c r="H885" s="126"/>
      <c r="I885" s="126"/>
      <c r="J885" s="126"/>
      <c r="K885" s="126"/>
      <c r="L885" s="126"/>
      <c r="M885" s="126"/>
      <c r="N885" s="126"/>
      <c r="O885" s="126"/>
      <c r="P885" s="126"/>
      <c r="Q885" s="126"/>
      <c r="R885" s="167"/>
      <c r="S885" s="126"/>
      <c r="T885" s="126"/>
      <c r="U885" s="126"/>
      <c r="V885" s="126"/>
      <c r="W885" s="126"/>
      <c r="X885" s="126"/>
      <c r="Y885" s="126"/>
      <c r="Z885" s="126"/>
      <c r="AA885" s="126"/>
      <c r="AB885" s="126"/>
      <c r="AC885" s="126"/>
      <c r="AD885" s="126"/>
      <c r="AE885" s="126"/>
      <c r="AF885" s="126"/>
      <c r="AG885" s="126"/>
      <c r="AH885" s="126"/>
      <c r="AI885" s="126"/>
      <c r="AJ885" s="126"/>
      <c r="AK885" s="126"/>
      <c r="AL885" s="126"/>
      <c r="AM885" s="126"/>
      <c r="AN885" s="126"/>
      <c r="AO885" s="126"/>
      <c r="AP885" s="126"/>
      <c r="AQ885" s="126"/>
      <c r="AR885" s="126"/>
    </row>
    <row r="886">
      <c r="A886" s="126"/>
      <c r="B886" s="126"/>
      <c r="C886" s="126"/>
      <c r="D886" s="126"/>
      <c r="E886" s="126"/>
      <c r="F886" s="126"/>
      <c r="G886" s="126"/>
      <c r="H886" s="126"/>
      <c r="I886" s="126"/>
      <c r="J886" s="126"/>
      <c r="K886" s="126"/>
      <c r="L886" s="126"/>
      <c r="M886" s="126"/>
      <c r="N886" s="126"/>
      <c r="O886" s="126"/>
      <c r="P886" s="126"/>
      <c r="Q886" s="126"/>
      <c r="R886" s="167"/>
      <c r="S886" s="126"/>
      <c r="T886" s="126"/>
      <c r="U886" s="126"/>
      <c r="V886" s="126"/>
      <c r="W886" s="126"/>
      <c r="X886" s="126"/>
      <c r="Y886" s="126"/>
      <c r="Z886" s="126"/>
      <c r="AA886" s="126"/>
      <c r="AB886" s="126"/>
      <c r="AC886" s="126"/>
      <c r="AD886" s="126"/>
      <c r="AE886" s="126"/>
      <c r="AF886" s="126"/>
      <c r="AG886" s="126"/>
      <c r="AH886" s="126"/>
      <c r="AI886" s="126"/>
      <c r="AJ886" s="126"/>
      <c r="AK886" s="126"/>
      <c r="AL886" s="126"/>
      <c r="AM886" s="126"/>
      <c r="AN886" s="126"/>
      <c r="AO886" s="126"/>
      <c r="AP886" s="126"/>
      <c r="AQ886" s="126"/>
      <c r="AR886" s="126"/>
    </row>
    <row r="887">
      <c r="A887" s="126"/>
      <c r="B887" s="126"/>
      <c r="C887" s="126"/>
      <c r="D887" s="126"/>
      <c r="E887" s="126"/>
      <c r="F887" s="126"/>
      <c r="G887" s="126"/>
      <c r="H887" s="126"/>
      <c r="I887" s="126"/>
      <c r="J887" s="126"/>
      <c r="K887" s="126"/>
      <c r="L887" s="126"/>
      <c r="M887" s="126"/>
      <c r="N887" s="126"/>
      <c r="O887" s="126"/>
      <c r="P887" s="126"/>
      <c r="Q887" s="126"/>
      <c r="R887" s="167"/>
      <c r="S887" s="126"/>
      <c r="T887" s="126"/>
      <c r="U887" s="126"/>
      <c r="V887" s="126"/>
      <c r="W887" s="126"/>
      <c r="X887" s="126"/>
      <c r="Y887" s="126"/>
      <c r="Z887" s="126"/>
      <c r="AA887" s="126"/>
      <c r="AB887" s="126"/>
      <c r="AC887" s="126"/>
      <c r="AD887" s="126"/>
      <c r="AE887" s="126"/>
      <c r="AF887" s="126"/>
      <c r="AG887" s="126"/>
      <c r="AH887" s="126"/>
      <c r="AI887" s="126"/>
      <c r="AJ887" s="126"/>
      <c r="AK887" s="126"/>
      <c r="AL887" s="126"/>
      <c r="AM887" s="126"/>
      <c r="AN887" s="126"/>
      <c r="AO887" s="126"/>
      <c r="AP887" s="126"/>
      <c r="AQ887" s="126"/>
      <c r="AR887" s="126"/>
    </row>
    <row r="888">
      <c r="A888" s="126"/>
      <c r="B888" s="126"/>
      <c r="C888" s="126"/>
      <c r="D888" s="126"/>
      <c r="E888" s="126"/>
      <c r="F888" s="126"/>
      <c r="G888" s="126"/>
      <c r="H888" s="126"/>
      <c r="I888" s="126"/>
      <c r="J888" s="126"/>
      <c r="K888" s="126"/>
      <c r="L888" s="126"/>
      <c r="M888" s="126"/>
      <c r="N888" s="126"/>
      <c r="O888" s="126"/>
      <c r="P888" s="126"/>
      <c r="Q888" s="126"/>
      <c r="R888" s="167"/>
      <c r="S888" s="126"/>
      <c r="T888" s="126"/>
      <c r="U888" s="126"/>
      <c r="V888" s="126"/>
      <c r="W888" s="126"/>
      <c r="X888" s="126"/>
      <c r="Y888" s="126"/>
      <c r="Z888" s="126"/>
      <c r="AA888" s="126"/>
      <c r="AB888" s="126"/>
      <c r="AC888" s="126"/>
      <c r="AD888" s="126"/>
      <c r="AE888" s="126"/>
      <c r="AF888" s="126"/>
      <c r="AG888" s="126"/>
      <c r="AH888" s="126"/>
      <c r="AI888" s="126"/>
      <c r="AJ888" s="126"/>
      <c r="AK888" s="126"/>
      <c r="AL888" s="126"/>
      <c r="AM888" s="126"/>
      <c r="AN888" s="126"/>
      <c r="AO888" s="126"/>
      <c r="AP888" s="126"/>
      <c r="AQ888" s="126"/>
      <c r="AR888" s="126"/>
    </row>
    <row r="889">
      <c r="A889" s="126"/>
      <c r="B889" s="126"/>
      <c r="C889" s="126"/>
      <c r="D889" s="126"/>
      <c r="E889" s="126"/>
      <c r="F889" s="126"/>
      <c r="G889" s="126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67"/>
      <c r="S889" s="126"/>
      <c r="T889" s="126"/>
      <c r="U889" s="126"/>
      <c r="V889" s="126"/>
      <c r="W889" s="126"/>
      <c r="X889" s="126"/>
      <c r="Y889" s="126"/>
      <c r="Z889" s="126"/>
      <c r="AA889" s="126"/>
      <c r="AB889" s="126"/>
      <c r="AC889" s="126"/>
      <c r="AD889" s="126"/>
      <c r="AE889" s="126"/>
      <c r="AF889" s="126"/>
      <c r="AG889" s="126"/>
      <c r="AH889" s="126"/>
      <c r="AI889" s="126"/>
      <c r="AJ889" s="126"/>
      <c r="AK889" s="126"/>
      <c r="AL889" s="126"/>
      <c r="AM889" s="126"/>
      <c r="AN889" s="126"/>
      <c r="AO889" s="126"/>
      <c r="AP889" s="126"/>
      <c r="AQ889" s="126"/>
      <c r="AR889" s="126"/>
    </row>
    <row r="890">
      <c r="A890" s="126"/>
      <c r="B890" s="126"/>
      <c r="C890" s="126"/>
      <c r="D890" s="126"/>
      <c r="E890" s="126"/>
      <c r="F890" s="126"/>
      <c r="G890" s="126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67"/>
      <c r="S890" s="126"/>
      <c r="T890" s="126"/>
      <c r="U890" s="126"/>
      <c r="V890" s="126"/>
      <c r="W890" s="126"/>
      <c r="X890" s="126"/>
      <c r="Y890" s="126"/>
      <c r="Z890" s="126"/>
      <c r="AA890" s="126"/>
      <c r="AB890" s="126"/>
      <c r="AC890" s="126"/>
      <c r="AD890" s="126"/>
      <c r="AE890" s="126"/>
      <c r="AF890" s="126"/>
      <c r="AG890" s="126"/>
      <c r="AH890" s="126"/>
      <c r="AI890" s="126"/>
      <c r="AJ890" s="126"/>
      <c r="AK890" s="126"/>
      <c r="AL890" s="126"/>
      <c r="AM890" s="126"/>
      <c r="AN890" s="126"/>
      <c r="AO890" s="126"/>
      <c r="AP890" s="126"/>
      <c r="AQ890" s="126"/>
      <c r="AR890" s="126"/>
    </row>
    <row r="891">
      <c r="A891" s="126"/>
      <c r="B891" s="126"/>
      <c r="C891" s="126"/>
      <c r="D891" s="126"/>
      <c r="E891" s="126"/>
      <c r="F891" s="126"/>
      <c r="G891" s="126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67"/>
      <c r="S891" s="126"/>
      <c r="T891" s="126"/>
      <c r="U891" s="126"/>
      <c r="V891" s="126"/>
      <c r="W891" s="126"/>
      <c r="X891" s="126"/>
      <c r="Y891" s="126"/>
      <c r="Z891" s="126"/>
      <c r="AA891" s="126"/>
      <c r="AB891" s="126"/>
      <c r="AC891" s="126"/>
      <c r="AD891" s="126"/>
      <c r="AE891" s="126"/>
      <c r="AF891" s="126"/>
      <c r="AG891" s="126"/>
      <c r="AH891" s="126"/>
      <c r="AI891" s="126"/>
      <c r="AJ891" s="126"/>
      <c r="AK891" s="126"/>
      <c r="AL891" s="126"/>
      <c r="AM891" s="126"/>
      <c r="AN891" s="126"/>
      <c r="AO891" s="126"/>
      <c r="AP891" s="126"/>
      <c r="AQ891" s="126"/>
      <c r="AR891" s="126"/>
    </row>
    <row r="892">
      <c r="A892" s="126"/>
      <c r="B892" s="126"/>
      <c r="C892" s="126"/>
      <c r="D892" s="126"/>
      <c r="E892" s="126"/>
      <c r="F892" s="126"/>
      <c r="G892" s="126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67"/>
      <c r="S892" s="126"/>
      <c r="T892" s="126"/>
      <c r="U892" s="126"/>
      <c r="V892" s="126"/>
      <c r="W892" s="126"/>
      <c r="X892" s="126"/>
      <c r="Y892" s="126"/>
      <c r="Z892" s="126"/>
      <c r="AA892" s="126"/>
      <c r="AB892" s="126"/>
      <c r="AC892" s="126"/>
      <c r="AD892" s="126"/>
      <c r="AE892" s="126"/>
      <c r="AF892" s="126"/>
      <c r="AG892" s="126"/>
      <c r="AH892" s="126"/>
      <c r="AI892" s="126"/>
      <c r="AJ892" s="126"/>
      <c r="AK892" s="126"/>
      <c r="AL892" s="126"/>
      <c r="AM892" s="126"/>
      <c r="AN892" s="126"/>
      <c r="AO892" s="126"/>
      <c r="AP892" s="126"/>
      <c r="AQ892" s="126"/>
      <c r="AR892" s="126"/>
    </row>
    <row r="893">
      <c r="A893" s="126"/>
      <c r="B893" s="126"/>
      <c r="C893" s="126"/>
      <c r="D893" s="126"/>
      <c r="E893" s="126"/>
      <c r="F893" s="126"/>
      <c r="G893" s="126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67"/>
      <c r="S893" s="126"/>
      <c r="T893" s="126"/>
      <c r="U893" s="126"/>
      <c r="V893" s="126"/>
      <c r="W893" s="126"/>
      <c r="X893" s="126"/>
      <c r="Y893" s="126"/>
      <c r="Z893" s="126"/>
      <c r="AA893" s="126"/>
      <c r="AB893" s="126"/>
      <c r="AC893" s="126"/>
      <c r="AD893" s="126"/>
      <c r="AE893" s="126"/>
      <c r="AF893" s="126"/>
      <c r="AG893" s="126"/>
      <c r="AH893" s="126"/>
      <c r="AI893" s="126"/>
      <c r="AJ893" s="126"/>
      <c r="AK893" s="126"/>
      <c r="AL893" s="126"/>
      <c r="AM893" s="126"/>
      <c r="AN893" s="126"/>
      <c r="AO893" s="126"/>
      <c r="AP893" s="126"/>
      <c r="AQ893" s="126"/>
      <c r="AR893" s="126"/>
    </row>
    <row r="894">
      <c r="A894" s="126"/>
      <c r="B894" s="126"/>
      <c r="C894" s="126"/>
      <c r="D894" s="126"/>
      <c r="E894" s="126"/>
      <c r="F894" s="126"/>
      <c r="G894" s="126"/>
      <c r="H894" s="126"/>
      <c r="I894" s="126"/>
      <c r="J894" s="126"/>
      <c r="K894" s="126"/>
      <c r="L894" s="126"/>
      <c r="M894" s="126"/>
      <c r="N894" s="126"/>
      <c r="O894" s="126"/>
      <c r="P894" s="126"/>
      <c r="Q894" s="126"/>
      <c r="R894" s="167"/>
      <c r="S894" s="126"/>
      <c r="T894" s="126"/>
      <c r="U894" s="126"/>
      <c r="V894" s="126"/>
      <c r="W894" s="126"/>
      <c r="X894" s="126"/>
      <c r="Y894" s="126"/>
      <c r="Z894" s="126"/>
      <c r="AA894" s="126"/>
      <c r="AB894" s="126"/>
      <c r="AC894" s="126"/>
      <c r="AD894" s="126"/>
      <c r="AE894" s="126"/>
      <c r="AF894" s="126"/>
      <c r="AG894" s="126"/>
      <c r="AH894" s="126"/>
      <c r="AI894" s="126"/>
      <c r="AJ894" s="126"/>
      <c r="AK894" s="126"/>
      <c r="AL894" s="126"/>
      <c r="AM894" s="126"/>
      <c r="AN894" s="126"/>
      <c r="AO894" s="126"/>
      <c r="AP894" s="126"/>
      <c r="AQ894" s="126"/>
      <c r="AR894" s="126"/>
    </row>
    <row r="895">
      <c r="A895" s="126"/>
      <c r="B895" s="126"/>
      <c r="C895" s="126"/>
      <c r="D895" s="126"/>
      <c r="E895" s="126"/>
      <c r="F895" s="126"/>
      <c r="G895" s="126"/>
      <c r="H895" s="126"/>
      <c r="I895" s="126"/>
      <c r="J895" s="126"/>
      <c r="K895" s="126"/>
      <c r="L895" s="126"/>
      <c r="M895" s="126"/>
      <c r="N895" s="126"/>
      <c r="O895" s="126"/>
      <c r="P895" s="126"/>
      <c r="Q895" s="126"/>
      <c r="R895" s="167"/>
      <c r="S895" s="126"/>
      <c r="T895" s="126"/>
      <c r="U895" s="126"/>
      <c r="V895" s="126"/>
      <c r="W895" s="126"/>
      <c r="X895" s="126"/>
      <c r="Y895" s="126"/>
      <c r="Z895" s="126"/>
      <c r="AA895" s="126"/>
      <c r="AB895" s="126"/>
      <c r="AC895" s="126"/>
      <c r="AD895" s="126"/>
      <c r="AE895" s="126"/>
      <c r="AF895" s="126"/>
      <c r="AG895" s="126"/>
      <c r="AH895" s="126"/>
      <c r="AI895" s="126"/>
      <c r="AJ895" s="126"/>
      <c r="AK895" s="126"/>
      <c r="AL895" s="126"/>
      <c r="AM895" s="126"/>
      <c r="AN895" s="126"/>
      <c r="AO895" s="126"/>
      <c r="AP895" s="126"/>
      <c r="AQ895" s="126"/>
      <c r="AR895" s="126"/>
    </row>
    <row r="896">
      <c r="A896" s="126"/>
      <c r="B896" s="126"/>
      <c r="C896" s="126"/>
      <c r="D896" s="126"/>
      <c r="E896" s="126"/>
      <c r="F896" s="126"/>
      <c r="G896" s="126"/>
      <c r="H896" s="126"/>
      <c r="I896" s="126"/>
      <c r="J896" s="126"/>
      <c r="K896" s="126"/>
      <c r="L896" s="126"/>
      <c r="M896" s="126"/>
      <c r="N896" s="126"/>
      <c r="O896" s="126"/>
      <c r="P896" s="126"/>
      <c r="Q896" s="126"/>
      <c r="R896" s="167"/>
      <c r="S896" s="126"/>
      <c r="T896" s="126"/>
      <c r="U896" s="126"/>
      <c r="V896" s="126"/>
      <c r="W896" s="126"/>
      <c r="X896" s="126"/>
      <c r="Y896" s="126"/>
      <c r="Z896" s="126"/>
      <c r="AA896" s="126"/>
      <c r="AB896" s="126"/>
      <c r="AC896" s="126"/>
      <c r="AD896" s="126"/>
      <c r="AE896" s="126"/>
      <c r="AF896" s="126"/>
      <c r="AG896" s="126"/>
      <c r="AH896" s="126"/>
      <c r="AI896" s="126"/>
      <c r="AJ896" s="126"/>
      <c r="AK896" s="126"/>
      <c r="AL896" s="126"/>
      <c r="AM896" s="126"/>
      <c r="AN896" s="126"/>
      <c r="AO896" s="126"/>
      <c r="AP896" s="126"/>
      <c r="AQ896" s="126"/>
      <c r="AR896" s="126"/>
    </row>
    <row r="897">
      <c r="A897" s="126"/>
      <c r="B897" s="126"/>
      <c r="C897" s="126"/>
      <c r="D897" s="126"/>
      <c r="E897" s="126"/>
      <c r="F897" s="126"/>
      <c r="G897" s="126"/>
      <c r="H897" s="126"/>
      <c r="I897" s="126"/>
      <c r="J897" s="126"/>
      <c r="K897" s="126"/>
      <c r="L897" s="126"/>
      <c r="M897" s="126"/>
      <c r="N897" s="126"/>
      <c r="O897" s="126"/>
      <c r="P897" s="126"/>
      <c r="Q897" s="126"/>
      <c r="R897" s="167"/>
      <c r="S897" s="126"/>
      <c r="T897" s="126"/>
      <c r="U897" s="126"/>
      <c r="V897" s="126"/>
      <c r="W897" s="126"/>
      <c r="X897" s="126"/>
      <c r="Y897" s="126"/>
      <c r="Z897" s="126"/>
      <c r="AA897" s="126"/>
      <c r="AB897" s="126"/>
      <c r="AC897" s="126"/>
      <c r="AD897" s="126"/>
      <c r="AE897" s="126"/>
      <c r="AF897" s="126"/>
      <c r="AG897" s="126"/>
      <c r="AH897" s="126"/>
      <c r="AI897" s="126"/>
      <c r="AJ897" s="126"/>
      <c r="AK897" s="126"/>
      <c r="AL897" s="126"/>
      <c r="AM897" s="126"/>
      <c r="AN897" s="126"/>
      <c r="AO897" s="126"/>
      <c r="AP897" s="126"/>
      <c r="AQ897" s="126"/>
      <c r="AR897" s="126"/>
    </row>
    <row r="898">
      <c r="A898" s="126"/>
      <c r="B898" s="126"/>
      <c r="C898" s="126"/>
      <c r="D898" s="126"/>
      <c r="E898" s="126"/>
      <c r="F898" s="126"/>
      <c r="G898" s="126"/>
      <c r="H898" s="126"/>
      <c r="I898" s="126"/>
      <c r="J898" s="126"/>
      <c r="K898" s="126"/>
      <c r="L898" s="126"/>
      <c r="M898" s="126"/>
      <c r="N898" s="126"/>
      <c r="O898" s="126"/>
      <c r="P898" s="126"/>
      <c r="Q898" s="126"/>
      <c r="R898" s="167"/>
      <c r="S898" s="126"/>
      <c r="T898" s="126"/>
      <c r="U898" s="126"/>
      <c r="V898" s="126"/>
      <c r="W898" s="126"/>
      <c r="X898" s="126"/>
      <c r="Y898" s="126"/>
      <c r="Z898" s="126"/>
      <c r="AA898" s="126"/>
      <c r="AB898" s="126"/>
      <c r="AC898" s="126"/>
      <c r="AD898" s="126"/>
      <c r="AE898" s="126"/>
      <c r="AF898" s="126"/>
      <c r="AG898" s="126"/>
      <c r="AH898" s="126"/>
      <c r="AI898" s="126"/>
      <c r="AJ898" s="126"/>
      <c r="AK898" s="126"/>
      <c r="AL898" s="126"/>
      <c r="AM898" s="126"/>
      <c r="AN898" s="126"/>
      <c r="AO898" s="126"/>
      <c r="AP898" s="126"/>
      <c r="AQ898" s="126"/>
      <c r="AR898" s="126"/>
    </row>
  </sheetData>
  <mergeCells count="8">
    <mergeCell ref="A1:O1"/>
    <mergeCell ref="A2:O2"/>
    <mergeCell ref="A3:O3"/>
    <mergeCell ref="A4:O4"/>
    <mergeCell ref="A6:O6"/>
    <mergeCell ref="A9:O9"/>
    <mergeCell ref="A10:O10"/>
    <mergeCell ref="C121:O121"/>
  </mergeCells>
  <conditionalFormatting sqref="L12:N120 L122:N898">
    <cfRule type="containsBlanks" dxfId="17" priority="1">
      <formula>LEN(TRIM(L12))=0</formula>
    </cfRule>
  </conditionalFormatting>
  <conditionalFormatting sqref="L12:L120 L122:L898">
    <cfRule type="containsText" dxfId="2" priority="2" operator="containsText" text="X">
      <formula>NOT(ISERROR(SEARCH(("X"),(L12))))</formula>
    </cfRule>
  </conditionalFormatting>
  <conditionalFormatting sqref="M12:M120 M122:M898">
    <cfRule type="containsText" dxfId="3" priority="3" operator="containsText" text="X">
      <formula>NOT(ISERROR(SEARCH(("X"),(M12))))</formula>
    </cfRule>
  </conditionalFormatting>
  <conditionalFormatting sqref="A12:N898">
    <cfRule type="expression" dxfId="2" priority="4">
      <formula>$K12="Ambetter - Superior"</formula>
    </cfRule>
  </conditionalFormatting>
  <conditionalFormatting sqref="O12:O120 O122:O898">
    <cfRule type="containsText" dxfId="2" priority="5" operator="containsText" text="FULL UA">
      <formula>NOT(ISERROR(SEARCH(("FULL UA"),(O12))))</formula>
    </cfRule>
  </conditionalFormatting>
  <conditionalFormatting sqref="O12:O120 O122:O898">
    <cfRule type="containsText" dxfId="18" priority="6" operator="containsText" text="GABA">
      <formula>NOT(ISERROR(SEARCH(("GABA"),(O12))))</formula>
    </cfRule>
  </conditionalFormatting>
  <conditionalFormatting sqref="O12:O120 O122:O898">
    <cfRule type="containsText" dxfId="18" priority="7" operator="containsText" text="SSRI">
      <formula>NOT(ISERROR(SEARCH(("SSRI"),(O12))))</formula>
    </cfRule>
  </conditionalFormatting>
  <conditionalFormatting sqref="O12:O120 O122:O898">
    <cfRule type="containsText" dxfId="18" priority="8" operator="containsText" text="PREGAB">
      <formula>NOT(ISERROR(SEARCH(("PREGAB"),(O12))))</formula>
    </cfRule>
  </conditionalFormatting>
  <conditionalFormatting sqref="O12:O120 O122:O898">
    <cfRule type="containsText" dxfId="18" priority="9" operator="containsText" text="TCA">
      <formula>NOT(ISERROR(SEARCH(("TCA"),(O12))))</formula>
    </cfRule>
  </conditionalFormatting>
  <conditionalFormatting sqref="P1:P898">
    <cfRule type="containsText" dxfId="8" priority="10" operator="containsText" text="pregab">
      <formula>NOT(ISERROR(SEARCH(("pregab"),(P1))))</formula>
    </cfRule>
  </conditionalFormatting>
  <conditionalFormatting sqref="P1:P898">
    <cfRule type="containsText" dxfId="8" priority="11" operator="containsText" text="gaba">
      <formula>NOT(ISERROR(SEARCH(("gaba"),(P1))))</formula>
    </cfRule>
  </conditionalFormatting>
  <conditionalFormatting sqref="P1:P898">
    <cfRule type="containsText" dxfId="8" priority="12" operator="containsText" text="duloxetine">
      <formula>NOT(ISERROR(SEARCH(("duloxetine"),(P1))))</formula>
    </cfRule>
  </conditionalFormatting>
  <conditionalFormatting sqref="P1:P898">
    <cfRule type="containsText" dxfId="8" priority="13" operator="containsText" text="cymbalta">
      <formula>NOT(ISERROR(SEARCH(("cymbalta"),(P1))))</formula>
    </cfRule>
  </conditionalFormatting>
  <conditionalFormatting sqref="P1:P898">
    <cfRule type="containsText" dxfId="8" priority="14" operator="containsText" text="lyrica">
      <formula>NOT(ISERROR(SEARCH(("lyrica"),(P1))))</formula>
    </cfRule>
  </conditionalFormatting>
  <conditionalFormatting sqref="P1:P898">
    <cfRule type="containsText" dxfId="8" priority="15" operator="containsText" text="amitrip">
      <formula>NOT(ISERROR(SEARCH(("amitrip"),(P1))))</formula>
    </cfRule>
  </conditionalFormatting>
  <conditionalFormatting sqref="P1:P898">
    <cfRule type="containsText" dxfId="8" priority="16" operator="containsText" text="nortrip">
      <formula>NOT(ISERROR(SEARCH(("nortrip"),(P1))))</formula>
    </cfRule>
  </conditionalFormatting>
  <conditionalFormatting sqref="Q1:Q898">
    <cfRule type="containsText" dxfId="19" priority="17" operator="containsText" text="FALSE">
      <formula>NOT(ISERROR(SEARCH(("FALSE"),(Q1))))</formula>
    </cfRule>
  </conditionalFormatting>
  <conditionalFormatting sqref="Q1:Q898">
    <cfRule type="containsText" dxfId="20" priority="18" operator="containsText" text="TRUE">
      <formula>NOT(ISERROR(SEARCH(("TRUE"),(Q1))))</formula>
    </cfRule>
  </conditionalFormatting>
  <dataValidations>
    <dataValidation type="list" allowBlank="1" sqref="O12:O119">
      <formula1>Data!$B$50:$B$65</formula1>
    </dataValidation>
  </dataValidations>
  <printOptions horizontalCentered="1"/>
  <pageMargins bottom="3.980595084087969" footer="0.0" header="0.0" left="0.75" right="0.75" top="0.5"/>
  <pageSetup fitToHeight="0" orientation="portrait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4.0"/>
    <col customWidth="1" min="2" max="2" width="5.57"/>
    <col customWidth="1" min="4" max="4" width="11.43"/>
    <col customWidth="1" min="6" max="6" width="7.86"/>
    <col customWidth="1" hidden="1" min="7" max="7" width="6.71"/>
    <col customWidth="1" hidden="1" min="8" max="8" width="7.14"/>
    <col customWidth="1" hidden="1" min="9" max="9" width="8.86"/>
    <col hidden="1" min="10" max="10" width="14.43"/>
    <col customWidth="1" hidden="1" min="11" max="11" width="34.86"/>
    <col customWidth="1" min="12" max="12" width="8.86"/>
    <col customWidth="1" min="13" max="13" width="7.0"/>
    <col customWidth="1" min="14" max="14" width="6.29"/>
    <col customWidth="1" min="15" max="15" width="23.57"/>
    <col customWidth="1" min="16" max="16" width="72.0"/>
    <col customWidth="1" min="17" max="17" width="14.57"/>
    <col customWidth="1" min="18" max="18" width="32.43"/>
    <col customWidth="1" min="19" max="19" width="23.86"/>
    <col customWidth="1" min="20" max="21" width="16.0"/>
  </cols>
  <sheetData>
    <row r="1">
      <c r="A1" s="163">
        <v>44446.0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66"/>
      <c r="Q1" s="126"/>
      <c r="R1" s="167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</row>
    <row r="2">
      <c r="A2" s="168"/>
      <c r="O2" s="169"/>
      <c r="P2" s="166"/>
      <c r="Q2" s="126"/>
      <c r="R2" s="167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</row>
    <row r="3">
      <c r="A3" s="170" t="s">
        <v>7141</v>
      </c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5"/>
      <c r="P3" s="166"/>
      <c r="Q3" s="126"/>
      <c r="R3" s="167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</row>
    <row r="4">
      <c r="A4" s="172"/>
      <c r="O4" s="169"/>
      <c r="P4" s="166"/>
      <c r="Q4" s="126"/>
      <c r="R4" s="167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</row>
    <row r="5">
      <c r="A5" s="173"/>
      <c r="B5" s="174"/>
      <c r="C5" s="174"/>
      <c r="D5" s="174"/>
      <c r="E5" s="175"/>
      <c r="F5" s="175"/>
      <c r="G5" s="174"/>
      <c r="H5" s="174"/>
      <c r="I5" s="174"/>
      <c r="J5" s="174"/>
      <c r="K5" s="174"/>
      <c r="L5" s="174"/>
      <c r="M5" s="174"/>
      <c r="N5" s="174"/>
      <c r="O5" s="176"/>
      <c r="P5" s="177"/>
      <c r="Q5" s="126"/>
      <c r="R5" s="167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</row>
    <row r="6">
      <c r="A6" s="172"/>
      <c r="O6" s="169"/>
      <c r="P6" s="166"/>
      <c r="Q6" s="126"/>
      <c r="R6" s="167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</row>
    <row r="7">
      <c r="A7" s="178" t="s">
        <v>7142</v>
      </c>
      <c r="B7" s="174"/>
      <c r="C7" s="109"/>
      <c r="D7" s="179"/>
      <c r="E7" s="175" t="s">
        <v>7143</v>
      </c>
      <c r="F7" s="175"/>
      <c r="G7" s="110"/>
      <c r="H7" s="180"/>
      <c r="I7" s="181" t="s">
        <v>7144</v>
      </c>
      <c r="J7" s="109"/>
      <c r="K7" s="182"/>
      <c r="L7" s="174"/>
      <c r="M7" s="174"/>
      <c r="N7" s="109"/>
      <c r="O7" s="183" t="s">
        <v>7145</v>
      </c>
      <c r="P7" s="184"/>
      <c r="Q7" s="123"/>
      <c r="R7" s="185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</row>
    <row r="8">
      <c r="A8" s="172"/>
      <c r="B8" s="186"/>
      <c r="C8" s="186"/>
      <c r="D8" s="174"/>
      <c r="E8" s="175"/>
      <c r="F8" s="30"/>
      <c r="G8" s="186"/>
      <c r="H8" s="174"/>
      <c r="I8" s="174"/>
      <c r="J8" s="174"/>
      <c r="K8" s="174"/>
      <c r="L8" s="174"/>
      <c r="M8" s="174"/>
      <c r="N8" s="174"/>
      <c r="O8" s="176"/>
      <c r="P8" s="166"/>
      <c r="Q8" s="126"/>
      <c r="R8" s="167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</row>
    <row r="9">
      <c r="A9" s="187"/>
      <c r="O9" s="169"/>
      <c r="P9" s="166"/>
      <c r="Q9" s="126"/>
      <c r="R9" s="167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</row>
    <row r="10">
      <c r="A10" s="188" t="s">
        <v>7146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5"/>
      <c r="P10" s="166"/>
      <c r="Q10" s="126"/>
      <c r="R10" s="167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</row>
    <row r="11" ht="23.25" customHeight="1">
      <c r="A11" s="189" t="s">
        <v>7147</v>
      </c>
      <c r="B11" s="189" t="s">
        <v>7148</v>
      </c>
      <c r="C11" s="189" t="s">
        <v>7149</v>
      </c>
      <c r="D11" s="189" t="s">
        <v>0</v>
      </c>
      <c r="E11" s="189" t="s">
        <v>2</v>
      </c>
      <c r="F11" s="189" t="s">
        <v>7150</v>
      </c>
      <c r="G11" s="189" t="s">
        <v>7151</v>
      </c>
      <c r="H11" s="189" t="s">
        <v>7152</v>
      </c>
      <c r="I11" s="189" t="s">
        <v>6046</v>
      </c>
      <c r="J11" s="189" t="s">
        <v>6047</v>
      </c>
      <c r="K11" s="189" t="s">
        <v>6048</v>
      </c>
      <c r="L11" s="190" t="s">
        <v>6161</v>
      </c>
      <c r="M11" s="190" t="s">
        <v>6162</v>
      </c>
      <c r="N11" s="190" t="s">
        <v>7153</v>
      </c>
      <c r="O11" s="189" t="s">
        <v>7154</v>
      </c>
      <c r="P11" s="191" t="s">
        <v>7155</v>
      </c>
      <c r="Q11" s="191" t="s">
        <v>7156</v>
      </c>
      <c r="R11" s="186" t="s">
        <v>7186</v>
      </c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</row>
    <row r="12">
      <c r="A12" s="192" t="s">
        <v>873</v>
      </c>
      <c r="B12" s="12">
        <v>4.0</v>
      </c>
      <c r="C12" s="12">
        <v>205771.0</v>
      </c>
      <c r="D12" s="12">
        <v>11330.0</v>
      </c>
      <c r="E12" s="13">
        <v>20840.0</v>
      </c>
      <c r="F12" s="240">
        <v>44537.0</v>
      </c>
      <c r="G12" s="193">
        <v>0.34375</v>
      </c>
      <c r="H12" s="16" t="s">
        <v>6054</v>
      </c>
      <c r="I12" s="17" t="s">
        <v>6055</v>
      </c>
      <c r="J12" s="18" t="s">
        <v>6056</v>
      </c>
      <c r="K12" s="194" t="s">
        <v>6097</v>
      </c>
      <c r="L12" s="195"/>
      <c r="M12" s="23" t="s">
        <v>6058</v>
      </c>
      <c r="N12" s="196"/>
      <c r="O12" s="23"/>
      <c r="P12" s="197" t="str">
        <f>IFS($D12="","",$D12, vlookup($D12,'DATA - LIS - RX'!$A:$D,2,0))</f>
        <v>Hydrocodone</v>
      </c>
      <c r="Q12" s="198" t="b">
        <f>IFS($D12="","",$D12, VLOOKUP(D12, 'DATA - LIS - RX'!A:D, 3, 0))</f>
        <v>1</v>
      </c>
      <c r="R12" s="199">
        <f>IFS($D12="","",$D12, vlookup(D12,'DATA - LIS - RX'!A:D,4,0))</f>
        <v>44578</v>
      </c>
      <c r="S12" s="200" t="s">
        <v>6463</v>
      </c>
      <c r="T12" s="201"/>
      <c r="U12" s="201"/>
      <c r="V12" s="201"/>
      <c r="W12" s="201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</row>
    <row r="13">
      <c r="A13" s="192" t="s">
        <v>5578</v>
      </c>
      <c r="B13" s="12">
        <f t="shared" ref="B13:B37" si="1">B12+1</f>
        <v>5</v>
      </c>
      <c r="C13" s="12">
        <v>205772.0</v>
      </c>
      <c r="D13" s="12">
        <v>17670.0</v>
      </c>
      <c r="E13" s="13">
        <v>15233.0</v>
      </c>
      <c r="F13" s="240">
        <v>44537.0</v>
      </c>
      <c r="G13" s="193">
        <v>0.34375</v>
      </c>
      <c r="H13" s="16" t="s">
        <v>6054</v>
      </c>
      <c r="I13" s="17" t="s">
        <v>6067</v>
      </c>
      <c r="J13" s="18" t="s">
        <v>6081</v>
      </c>
      <c r="K13" s="194" t="s">
        <v>6109</v>
      </c>
      <c r="L13" s="195" t="s">
        <v>6058</v>
      </c>
      <c r="M13" s="23"/>
      <c r="N13" s="196"/>
      <c r="O13" s="202" t="s">
        <v>7145</v>
      </c>
      <c r="P13" s="197" t="str">
        <f>IFS($D13="","",$D13, vlookup($D13,'DATA - LIS - RX'!$A:$D,2,0))</f>
        <v>Gabapentin</v>
      </c>
      <c r="Q13" s="198" t="b">
        <f>IFS($D13="","",$D13, VLOOKUP(D13, 'DATA - LIS - RX'!A:D, 3, 0))</f>
        <v>1</v>
      </c>
      <c r="R13" s="199">
        <f>IFS($D13="","",$D13, vlookup(D13,'DATA - LIS - RX'!A:D,4,0))</f>
        <v>44578</v>
      </c>
      <c r="S13" s="200" t="s">
        <v>6483</v>
      </c>
      <c r="T13" s="201"/>
      <c r="U13" s="201"/>
      <c r="V13" s="201"/>
      <c r="W13" s="201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</row>
    <row r="14">
      <c r="A14" s="192" t="s">
        <v>5483</v>
      </c>
      <c r="B14" s="12">
        <f t="shared" si="1"/>
        <v>6</v>
      </c>
      <c r="C14" s="12">
        <v>205773.0</v>
      </c>
      <c r="D14" s="12">
        <v>17499.0</v>
      </c>
      <c r="E14" s="13">
        <v>29169.0</v>
      </c>
      <c r="F14" s="240">
        <v>44537.0</v>
      </c>
      <c r="G14" s="193">
        <v>0.34375</v>
      </c>
      <c r="H14" s="16" t="s">
        <v>6060</v>
      </c>
      <c r="I14" s="17" t="s">
        <v>6067</v>
      </c>
      <c r="J14" s="18" t="s">
        <v>6081</v>
      </c>
      <c r="K14" s="194" t="s">
        <v>6111</v>
      </c>
      <c r="L14" s="195" t="s">
        <v>6058</v>
      </c>
      <c r="M14" s="23"/>
      <c r="N14" s="196"/>
      <c r="O14" s="202" t="s">
        <v>7145</v>
      </c>
      <c r="P14" s="197" t="str">
        <f>IFS($D14="","",$D14, vlookup($D14,'DATA - LIS - RX'!$A:$D,2,0))</f>
        <v>Duloxetine, Gabapentin</v>
      </c>
      <c r="Q14" s="198" t="b">
        <f>IFS($D14="","",$D14, VLOOKUP(D14, 'DATA - LIS - RX'!A:D, 3, 0))</f>
        <v>1</v>
      </c>
      <c r="R14" s="199">
        <f>IFS($D14="","",$D14, vlookup(D14,'DATA - LIS - RX'!A:D,4,0))</f>
        <v>44578</v>
      </c>
      <c r="S14" s="200" t="s">
        <v>6613</v>
      </c>
      <c r="T14" s="200" t="s">
        <v>6483</v>
      </c>
      <c r="U14" s="201"/>
      <c r="V14" s="201"/>
      <c r="W14" s="201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</row>
    <row r="15">
      <c r="A15" s="192" t="s">
        <v>19</v>
      </c>
      <c r="B15" s="12">
        <f t="shared" si="1"/>
        <v>7</v>
      </c>
      <c r="C15" s="12">
        <v>205774.0</v>
      </c>
      <c r="D15" s="12">
        <v>9170.0</v>
      </c>
      <c r="E15" s="13">
        <v>18503.0</v>
      </c>
      <c r="F15" s="240">
        <v>44537.0</v>
      </c>
      <c r="G15" s="193">
        <v>0.3541666666666667</v>
      </c>
      <c r="H15" s="16" t="s">
        <v>6054</v>
      </c>
      <c r="I15" s="17" t="s">
        <v>6055</v>
      </c>
      <c r="J15" s="18" t="s">
        <v>6056</v>
      </c>
      <c r="K15" s="194" t="s">
        <v>6094</v>
      </c>
      <c r="L15" s="195"/>
      <c r="M15" s="23" t="s">
        <v>6058</v>
      </c>
      <c r="N15" s="196"/>
      <c r="O15" s="23"/>
      <c r="P15" s="197" t="str">
        <f>IFS($D15="","",$D15, vlookup($D15,'DATA - LIS - RX'!$A:$D,2,0))</f>
        <v>Codeine</v>
      </c>
      <c r="Q15" s="198" t="b">
        <f>IFS($D15="","",$D15, VLOOKUP(D15, 'DATA - LIS - RX'!A:D, 3, 0))</f>
        <v>1</v>
      </c>
      <c r="R15" s="199">
        <f>IFS($D15="","",$D15, vlookup(D15,'DATA - LIS - RX'!A:D,4,0))</f>
        <v>44578</v>
      </c>
      <c r="S15" s="200" t="s">
        <v>6465</v>
      </c>
      <c r="T15" s="201"/>
      <c r="U15" s="201"/>
      <c r="V15" s="201"/>
      <c r="W15" s="201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</row>
    <row r="16">
      <c r="A16" s="192" t="s">
        <v>5138</v>
      </c>
      <c r="B16" s="12">
        <f t="shared" si="1"/>
        <v>8</v>
      </c>
      <c r="C16" s="12">
        <v>205776.0</v>
      </c>
      <c r="D16" s="12">
        <v>17060.0</v>
      </c>
      <c r="E16" s="13">
        <v>24734.0</v>
      </c>
      <c r="F16" s="240">
        <v>44537.0</v>
      </c>
      <c r="G16" s="193">
        <v>0.3958333333333333</v>
      </c>
      <c r="H16" s="16" t="s">
        <v>6054</v>
      </c>
      <c r="I16" s="17" t="s">
        <v>6061</v>
      </c>
      <c r="J16" s="18" t="s">
        <v>6081</v>
      </c>
      <c r="K16" s="194" t="s">
        <v>6069</v>
      </c>
      <c r="L16" s="195" t="s">
        <v>6058</v>
      </c>
      <c r="M16" s="23"/>
      <c r="N16" s="196"/>
      <c r="O16" s="202" t="s">
        <v>7145</v>
      </c>
      <c r="P16" s="197" t="str">
        <f>IFS($D16="","",$D16, vlookup($D16,'DATA - LIS - RX'!$A:$D,2,0))</f>
        <v> - </v>
      </c>
      <c r="Q16" s="198" t="b">
        <f>IFS($D16="","",$D16, VLOOKUP(D16, 'DATA - LIS - RX'!A:D, 3, 0))</f>
        <v>1</v>
      </c>
      <c r="R16" s="199">
        <f>IFS($D16="","",$D16, vlookup(D16,'DATA - LIS - RX'!A:D,4,0))</f>
        <v>44578</v>
      </c>
      <c r="S16" s="200" t="s">
        <v>7161</v>
      </c>
      <c r="T16" s="201"/>
      <c r="U16" s="201"/>
      <c r="V16" s="201"/>
      <c r="W16" s="201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</row>
    <row r="17">
      <c r="A17" s="192" t="s">
        <v>4127</v>
      </c>
      <c r="B17" s="12">
        <f t="shared" si="1"/>
        <v>9</v>
      </c>
      <c r="C17" s="12">
        <v>205777.0</v>
      </c>
      <c r="D17" s="12">
        <v>15802.0</v>
      </c>
      <c r="E17" s="13">
        <v>14014.0</v>
      </c>
      <c r="F17" s="240">
        <v>44537.0</v>
      </c>
      <c r="G17" s="193">
        <v>0.40625</v>
      </c>
      <c r="H17" s="16" t="s">
        <v>6054</v>
      </c>
      <c r="I17" s="17" t="s">
        <v>6067</v>
      </c>
      <c r="J17" s="18" t="s">
        <v>6062</v>
      </c>
      <c r="K17" s="194" t="s">
        <v>6057</v>
      </c>
      <c r="L17" s="195"/>
      <c r="M17" s="23" t="s">
        <v>6058</v>
      </c>
      <c r="N17" s="196"/>
      <c r="O17" s="23" t="s">
        <v>7167</v>
      </c>
      <c r="P17" s="197" t="str">
        <f>IFS($D17="","",$D17, vlookup($D17,'DATA - LIS - RX'!$A:$D,2,0))</f>
        <v>Pregabalin, Tramadol</v>
      </c>
      <c r="Q17" s="198" t="b">
        <f>IFS($D17="","",$D17, VLOOKUP(D17, 'DATA - LIS - RX'!A:D, 3, 0))</f>
        <v>1</v>
      </c>
      <c r="R17" s="199">
        <f>IFS($D17="","",$D17, vlookup(D17,'DATA - LIS - RX'!A:D,4,0))</f>
        <v>44578</v>
      </c>
      <c r="S17" s="200" t="s">
        <v>6477</v>
      </c>
      <c r="T17" s="200" t="s">
        <v>6512</v>
      </c>
      <c r="U17" s="201"/>
      <c r="V17" s="201"/>
      <c r="W17" s="201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</row>
    <row r="18">
      <c r="A18" s="192" t="s">
        <v>964</v>
      </c>
      <c r="B18" s="12">
        <f t="shared" si="1"/>
        <v>10</v>
      </c>
      <c r="C18" s="12">
        <v>205778.0</v>
      </c>
      <c r="D18" s="12">
        <v>11535.0</v>
      </c>
      <c r="E18" s="13">
        <v>22079.0</v>
      </c>
      <c r="F18" s="240">
        <v>44537.0</v>
      </c>
      <c r="G18" s="193">
        <v>0.4166666666666667</v>
      </c>
      <c r="H18" s="16" t="s">
        <v>6060</v>
      </c>
      <c r="I18" s="17" t="s">
        <v>6061</v>
      </c>
      <c r="J18" s="18" t="s">
        <v>6081</v>
      </c>
      <c r="K18" s="194" t="s">
        <v>6076</v>
      </c>
      <c r="L18" s="195"/>
      <c r="M18" s="23" t="s">
        <v>6058</v>
      </c>
      <c r="N18" s="196"/>
      <c r="O18" s="23"/>
      <c r="P18" s="197" t="str">
        <f>IFS($D18="","",$D18, vlookup($D18,'DATA - LIS - RX'!$A:$D,2,0))</f>
        <v>Hydrocodone, Pregabalin</v>
      </c>
      <c r="Q18" s="198" t="b">
        <f>IFS($D18="","",$D18, VLOOKUP(D18, 'DATA - LIS - RX'!A:D, 3, 0))</f>
        <v>1</v>
      </c>
      <c r="R18" s="199">
        <f>IFS($D18="","",$D18, vlookup(D18,'DATA - LIS - RX'!A:D,4,0))</f>
        <v>44578</v>
      </c>
      <c r="S18" s="200" t="s">
        <v>6463</v>
      </c>
      <c r="T18" s="200" t="s">
        <v>6477</v>
      </c>
      <c r="U18" s="201"/>
      <c r="V18" s="201"/>
      <c r="W18" s="201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</row>
    <row r="19">
      <c r="A19" s="192" t="s">
        <v>5487</v>
      </c>
      <c r="B19" s="12">
        <f t="shared" si="1"/>
        <v>11</v>
      </c>
      <c r="C19" s="12">
        <v>205779.0</v>
      </c>
      <c r="D19" s="12">
        <v>17504.0</v>
      </c>
      <c r="E19" s="13">
        <v>23663.0</v>
      </c>
      <c r="F19" s="240">
        <v>44537.0</v>
      </c>
      <c r="G19" s="193">
        <v>0.4479166666666667</v>
      </c>
      <c r="H19" s="16" t="s">
        <v>6060</v>
      </c>
      <c r="I19" s="17" t="s">
        <v>6067</v>
      </c>
      <c r="J19" s="18" t="s">
        <v>6081</v>
      </c>
      <c r="K19" s="194" t="s">
        <v>6105</v>
      </c>
      <c r="L19" s="195" t="s">
        <v>6058</v>
      </c>
      <c r="M19" s="23"/>
      <c r="N19" s="196"/>
      <c r="O19" s="202" t="s">
        <v>7145</v>
      </c>
      <c r="P19" s="197" t="str">
        <f>IFS($D19="","",$D19, vlookup($D19,'DATA - LIS - RX'!$A:$D,2,0))</f>
        <v> - </v>
      </c>
      <c r="Q19" s="198" t="b">
        <f>IFS($D19="","",$D19, VLOOKUP(D19, 'DATA - LIS - RX'!A:D, 3, 0))</f>
        <v>1</v>
      </c>
      <c r="R19" s="199">
        <f>IFS($D19="","",$D19, vlookup(D19,'DATA - LIS - RX'!A:D,4,0))</f>
        <v>44578</v>
      </c>
      <c r="S19" s="200" t="s">
        <v>7161</v>
      </c>
      <c r="T19" s="201"/>
      <c r="U19" s="201"/>
      <c r="V19" s="201"/>
      <c r="W19" s="201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</row>
    <row r="20">
      <c r="A20" s="192" t="s">
        <v>5366</v>
      </c>
      <c r="B20" s="12">
        <f t="shared" si="1"/>
        <v>12</v>
      </c>
      <c r="C20" s="12">
        <v>205780.0</v>
      </c>
      <c r="D20" s="12">
        <v>17348.0</v>
      </c>
      <c r="E20" s="13">
        <v>24346.0</v>
      </c>
      <c r="F20" s="240">
        <v>44537.0</v>
      </c>
      <c r="G20" s="193">
        <v>0.4479166666666667</v>
      </c>
      <c r="H20" s="16" t="s">
        <v>6060</v>
      </c>
      <c r="I20" s="17" t="s">
        <v>6061</v>
      </c>
      <c r="J20" s="18" t="s">
        <v>6081</v>
      </c>
      <c r="K20" s="194" t="s">
        <v>6099</v>
      </c>
      <c r="L20" s="195" t="s">
        <v>6058</v>
      </c>
      <c r="M20" s="23"/>
      <c r="N20" s="196"/>
      <c r="O20" s="202" t="s">
        <v>7145</v>
      </c>
      <c r="P20" s="197" t="str">
        <f>IFS($D20="","",$D20, vlookup($D20,'DATA - LIS - RX'!$A:$D,2,0))</f>
        <v>Duloxetine, Gabapentin, Tramadol</v>
      </c>
      <c r="Q20" s="198" t="b">
        <f>IFS($D20="","",$D20, VLOOKUP(D20, 'DATA - LIS - RX'!A:D, 3, 0))</f>
        <v>1</v>
      </c>
      <c r="R20" s="199">
        <f>IFS($D20="","",$D20, vlookup(D20,'DATA - LIS - RX'!A:D,4,0))</f>
        <v>44578</v>
      </c>
      <c r="S20" s="200" t="s">
        <v>6613</v>
      </c>
      <c r="T20" s="200" t="s">
        <v>6483</v>
      </c>
      <c r="U20" s="200" t="s">
        <v>6512</v>
      </c>
      <c r="V20" s="201"/>
      <c r="W20" s="201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</row>
    <row r="21">
      <c r="A21" s="192" t="s">
        <v>5582</v>
      </c>
      <c r="B21" s="12">
        <f t="shared" si="1"/>
        <v>13</v>
      </c>
      <c r="C21" s="12">
        <v>205781.0</v>
      </c>
      <c r="D21" s="12">
        <v>17679.0</v>
      </c>
      <c r="E21" s="13">
        <v>29073.0</v>
      </c>
      <c r="F21" s="240">
        <v>44537.0</v>
      </c>
      <c r="G21" s="193">
        <v>0.46875</v>
      </c>
      <c r="H21" s="16" t="s">
        <v>6060</v>
      </c>
      <c r="I21" s="17" t="s">
        <v>6061</v>
      </c>
      <c r="J21" s="18" t="s">
        <v>6081</v>
      </c>
      <c r="K21" s="194" t="s">
        <v>6076</v>
      </c>
      <c r="L21" s="195" t="s">
        <v>6058</v>
      </c>
      <c r="M21" s="23"/>
      <c r="N21" s="196"/>
      <c r="O21" s="202" t="s">
        <v>7145</v>
      </c>
      <c r="P21" s="197" t="str">
        <f>IFS($D21="","",$D21, vlookup($D21,'DATA - LIS - RX'!$A:$D,2,0))</f>
        <v>Gabapentin</v>
      </c>
      <c r="Q21" s="198" t="b">
        <f>IFS($D21="","",$D21, VLOOKUP(D21, 'DATA - LIS - RX'!A:D, 3, 0))</f>
        <v>1</v>
      </c>
      <c r="R21" s="199">
        <f>IFS($D21="","",$D21, vlookup(D21,'DATA - LIS - RX'!A:D,4,0))</f>
        <v>44578</v>
      </c>
      <c r="S21" s="200" t="s">
        <v>6483</v>
      </c>
      <c r="T21" s="201"/>
      <c r="U21" s="201"/>
      <c r="V21" s="201"/>
      <c r="W21" s="241" t="s">
        <v>7186</v>
      </c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</row>
    <row r="22">
      <c r="A22" s="192" t="s">
        <v>532</v>
      </c>
      <c r="B22" s="12">
        <f t="shared" si="1"/>
        <v>14</v>
      </c>
      <c r="C22" s="12">
        <v>205770.0</v>
      </c>
      <c r="D22" s="12">
        <v>10482.0</v>
      </c>
      <c r="E22" s="13">
        <v>34497.0</v>
      </c>
      <c r="F22" s="240">
        <v>44537.0</v>
      </c>
      <c r="G22" s="193">
        <v>0.4791666666666667</v>
      </c>
      <c r="H22" s="16" t="s">
        <v>6060</v>
      </c>
      <c r="I22" s="17" t="s">
        <v>6055</v>
      </c>
      <c r="J22" s="18" t="s">
        <v>6068</v>
      </c>
      <c r="K22" s="194" t="s">
        <v>6097</v>
      </c>
      <c r="L22" s="195"/>
      <c r="M22" s="23" t="s">
        <v>6058</v>
      </c>
      <c r="N22" s="196"/>
      <c r="O22" s="23" t="s">
        <v>7159</v>
      </c>
      <c r="P22" s="197" t="str">
        <f>IFS($D22="","",$D22, vlookup($D22,'DATA - LIS - RX'!$A:$D,2,0))</f>
        <v>Gabapentin, Tramadol</v>
      </c>
      <c r="Q22" s="198" t="b">
        <f>IFS($D22="","",$D22, VLOOKUP(D22, 'DATA - LIS - RX'!A:D, 3, 0))</f>
        <v>1</v>
      </c>
      <c r="R22" s="199">
        <f>IFS($D22="","",$D22, vlookup(D22,'DATA - LIS - RX'!A:D,4,0))</f>
        <v>44578</v>
      </c>
      <c r="S22" s="200" t="s">
        <v>6483</v>
      </c>
      <c r="T22" s="200" t="s">
        <v>6512</v>
      </c>
      <c r="U22" s="201"/>
      <c r="V22" s="201"/>
      <c r="W22" s="201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</row>
    <row r="23">
      <c r="A23" s="192" t="s">
        <v>3979</v>
      </c>
      <c r="B23" s="12">
        <f t="shared" si="1"/>
        <v>15</v>
      </c>
      <c r="C23" s="12">
        <v>205783.0</v>
      </c>
      <c r="D23" s="12">
        <v>15641.0</v>
      </c>
      <c r="E23" s="13">
        <v>14095.0</v>
      </c>
      <c r="F23" s="240">
        <v>44537.0</v>
      </c>
      <c r="G23" s="193">
        <v>0.4791666666666667</v>
      </c>
      <c r="H23" s="16" t="s">
        <v>6054</v>
      </c>
      <c r="I23" s="17" t="s">
        <v>6055</v>
      </c>
      <c r="J23" s="18" t="s">
        <v>6056</v>
      </c>
      <c r="K23" s="194" t="s">
        <v>6094</v>
      </c>
      <c r="L23" s="195"/>
      <c r="M23" s="23" t="s">
        <v>6058</v>
      </c>
      <c r="N23" s="196"/>
      <c r="O23" s="23" t="s">
        <v>7163</v>
      </c>
      <c r="P23" s="197" t="str">
        <f>IFS($D23="","",$D23, vlookup($D23,'DATA - LIS - RX'!$A:$D,2,0))</f>
        <v>Codeine, Duloxetine</v>
      </c>
      <c r="Q23" s="198" t="b">
        <f>IFS($D23="","",$D23, VLOOKUP(D23, 'DATA - LIS - RX'!A:D, 3, 0))</f>
        <v>1</v>
      </c>
      <c r="R23" s="199">
        <f>IFS($D23="","",$D23, vlookup(D23,'DATA - LIS - RX'!A:D,4,0))</f>
        <v>44578</v>
      </c>
      <c r="S23" s="200" t="s">
        <v>6465</v>
      </c>
      <c r="T23" s="200" t="s">
        <v>6613</v>
      </c>
      <c r="U23" s="201"/>
      <c r="V23" s="201"/>
      <c r="W23" s="201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</row>
    <row r="24">
      <c r="A24" s="192" t="s">
        <v>4211</v>
      </c>
      <c r="B24" s="12">
        <f t="shared" si="1"/>
        <v>16</v>
      </c>
      <c r="C24" s="12">
        <v>205784.0</v>
      </c>
      <c r="D24" s="12">
        <v>15892.0</v>
      </c>
      <c r="E24" s="13">
        <v>23446.0</v>
      </c>
      <c r="F24" s="240">
        <v>44537.0</v>
      </c>
      <c r="G24" s="193">
        <v>0.4895833333333333</v>
      </c>
      <c r="H24" s="16" t="s">
        <v>6060</v>
      </c>
      <c r="I24" s="17" t="s">
        <v>6055</v>
      </c>
      <c r="J24" s="18" t="s">
        <v>6056</v>
      </c>
      <c r="K24" s="194" t="s">
        <v>6076</v>
      </c>
      <c r="L24" s="195"/>
      <c r="M24" s="23" t="s">
        <v>6058</v>
      </c>
      <c r="N24" s="196"/>
      <c r="O24" s="23"/>
      <c r="P24" s="197" t="str">
        <f>IFS($D24="","",$D24, vlookup($D24,'DATA - LIS - RX'!$A:$D,2,0))</f>
        <v>Alprazolam, Hydrocodone</v>
      </c>
      <c r="Q24" s="198" t="b">
        <f>IFS($D24="","",$D24, VLOOKUP(D24, 'DATA - LIS - RX'!A:D, 3, 0))</f>
        <v>1</v>
      </c>
      <c r="R24" s="199">
        <f>IFS($D24="","",$D24, vlookup(D24,'DATA - LIS - RX'!A:D,4,0))</f>
        <v>44578</v>
      </c>
      <c r="S24" s="200" t="s">
        <v>6639</v>
      </c>
      <c r="T24" s="200" t="s">
        <v>6463</v>
      </c>
      <c r="U24" s="201"/>
      <c r="V24" s="201"/>
      <c r="W24" s="201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</row>
    <row r="25">
      <c r="A25" s="192" t="s">
        <v>4210</v>
      </c>
      <c r="B25" s="12">
        <f t="shared" si="1"/>
        <v>17</v>
      </c>
      <c r="C25" s="12">
        <v>205785.0</v>
      </c>
      <c r="D25" s="12">
        <v>15891.0</v>
      </c>
      <c r="E25" s="13">
        <v>25116.0</v>
      </c>
      <c r="F25" s="240">
        <v>44537.0</v>
      </c>
      <c r="G25" s="193">
        <v>0.4895833333333333</v>
      </c>
      <c r="H25" s="16" t="s">
        <v>6054</v>
      </c>
      <c r="I25" s="17" t="s">
        <v>6055</v>
      </c>
      <c r="J25" s="18" t="s">
        <v>6056</v>
      </c>
      <c r="K25" s="194" t="s">
        <v>6076</v>
      </c>
      <c r="L25" s="195"/>
      <c r="M25" s="23" t="s">
        <v>6058</v>
      </c>
      <c r="N25" s="196"/>
      <c r="O25" s="23" t="s">
        <v>7167</v>
      </c>
      <c r="P25" s="197" t="str">
        <f>IFS($D25="","",$D25, vlookup($D25,'DATA - LIS - RX'!$A:$D,2,0))</f>
        <v>Alprazolam, Hydrocodone, Pregabalin</v>
      </c>
      <c r="Q25" s="198" t="b">
        <f>IFS($D25="","",$D25, VLOOKUP(D25, 'DATA - LIS - RX'!A:D, 3, 0))</f>
        <v>1</v>
      </c>
      <c r="R25" s="199">
        <f>IFS($D25="","",$D25, vlookup(D25,'DATA - LIS - RX'!A:D,4,0))</f>
        <v>44578</v>
      </c>
      <c r="S25" s="200" t="s">
        <v>6639</v>
      </c>
      <c r="T25" s="200" t="s">
        <v>6463</v>
      </c>
      <c r="U25" s="200" t="s">
        <v>6477</v>
      </c>
      <c r="V25" s="201"/>
      <c r="W25" s="201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</row>
    <row r="26">
      <c r="A26" s="192" t="s">
        <v>5423</v>
      </c>
      <c r="B26" s="12">
        <f t="shared" si="1"/>
        <v>18</v>
      </c>
      <c r="C26" s="12">
        <v>205787.0</v>
      </c>
      <c r="D26" s="12">
        <v>17421.0</v>
      </c>
      <c r="E26" s="13">
        <v>22316.0</v>
      </c>
      <c r="F26" s="240">
        <v>44537.0</v>
      </c>
      <c r="G26" s="193">
        <v>0.5625</v>
      </c>
      <c r="H26" s="16" t="s">
        <v>6054</v>
      </c>
      <c r="I26" s="17" t="s">
        <v>6067</v>
      </c>
      <c r="J26" s="18" t="s">
        <v>6081</v>
      </c>
      <c r="K26" s="194" t="s">
        <v>6074</v>
      </c>
      <c r="L26" s="195" t="s">
        <v>6058</v>
      </c>
      <c r="M26" s="23"/>
      <c r="N26" s="196"/>
      <c r="O26" s="202" t="s">
        <v>7145</v>
      </c>
      <c r="P26" s="197" t="str">
        <f>IFS($D26="","",$D26, vlookup($D26,'DATA - LIS - RX'!$A:$D,2,0))</f>
        <v>Hydrocodone</v>
      </c>
      <c r="Q26" s="198" t="b">
        <f>IFS($D26="","",$D26, VLOOKUP(D26, 'DATA - LIS - RX'!A:D, 3, 0))</f>
        <v>1</v>
      </c>
      <c r="R26" s="199">
        <f>IFS($D26="","",$D26, vlookup(D26,'DATA - LIS - RX'!A:D,4,0))</f>
        <v>44578</v>
      </c>
      <c r="S26" s="200" t="s">
        <v>6463</v>
      </c>
      <c r="T26" s="201"/>
      <c r="U26" s="201"/>
      <c r="V26" s="201"/>
      <c r="W26" s="201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</row>
    <row r="27">
      <c r="A27" s="192" t="s">
        <v>5528</v>
      </c>
      <c r="B27" s="12">
        <f t="shared" si="1"/>
        <v>19</v>
      </c>
      <c r="C27" s="12">
        <v>205788.0</v>
      </c>
      <c r="D27" s="12">
        <v>17564.0</v>
      </c>
      <c r="E27" s="13">
        <v>29667.0</v>
      </c>
      <c r="F27" s="240">
        <v>44537.0</v>
      </c>
      <c r="G27" s="193">
        <v>0.5625</v>
      </c>
      <c r="H27" s="16" t="s">
        <v>6060</v>
      </c>
      <c r="I27" s="17" t="s">
        <v>6067</v>
      </c>
      <c r="J27" s="18" t="s">
        <v>6081</v>
      </c>
      <c r="K27" s="194" t="s">
        <v>6111</v>
      </c>
      <c r="L27" s="195" t="s">
        <v>6058</v>
      </c>
      <c r="M27" s="23"/>
      <c r="N27" s="196"/>
      <c r="O27" s="202" t="s">
        <v>7145</v>
      </c>
      <c r="P27" s="197" t="str">
        <f>IFS($D27="","",$D27, vlookup($D27,'DATA - LIS - RX'!$A:$D,2,0))</f>
        <v> - </v>
      </c>
      <c r="Q27" s="198" t="b">
        <f>IFS($D27="","",$D27, VLOOKUP(D27, 'DATA - LIS - RX'!A:D, 3, 0))</f>
        <v>1</v>
      </c>
      <c r="R27" s="199">
        <f>IFS($D27="","",$D27, vlookup(D27,'DATA - LIS - RX'!A:D,4,0))</f>
        <v>44578</v>
      </c>
      <c r="S27" s="200" t="s">
        <v>7161</v>
      </c>
      <c r="T27" s="201"/>
      <c r="U27" s="201"/>
      <c r="V27" s="201"/>
      <c r="W27" s="201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</row>
    <row r="28">
      <c r="A28" s="192" t="s">
        <v>2714</v>
      </c>
      <c r="B28" s="12">
        <f t="shared" si="1"/>
        <v>20</v>
      </c>
      <c r="C28" s="12">
        <v>205789.0</v>
      </c>
      <c r="D28" s="12">
        <v>14106.0</v>
      </c>
      <c r="E28" s="13">
        <v>29830.0</v>
      </c>
      <c r="F28" s="240">
        <v>44537.0</v>
      </c>
      <c r="G28" s="193">
        <v>0.5729166666666666</v>
      </c>
      <c r="H28" s="16" t="s">
        <v>6054</v>
      </c>
      <c r="I28" s="17" t="s">
        <v>6087</v>
      </c>
      <c r="J28" s="18" t="s">
        <v>6068</v>
      </c>
      <c r="K28" s="194" t="s">
        <v>6069</v>
      </c>
      <c r="L28" s="195"/>
      <c r="M28" s="23" t="s">
        <v>6058</v>
      </c>
      <c r="N28" s="196"/>
      <c r="O28" s="23"/>
      <c r="P28" s="197" t="str">
        <f>IFS($D28="","",$D28, vlookup($D28,'DATA - LIS - RX'!$A:$D,2,0))</f>
        <v>Cyclobenzaprine, Oxycodone</v>
      </c>
      <c r="Q28" s="198" t="b">
        <f>IFS($D28="","",$D28, VLOOKUP(D28, 'DATA - LIS - RX'!A:D, 3, 0))</f>
        <v>1</v>
      </c>
      <c r="R28" s="199">
        <f>IFS($D28="","",$D28, vlookup(D28,'DATA - LIS - RX'!A:D,4,0))</f>
        <v>44578</v>
      </c>
      <c r="S28" s="200" t="s">
        <v>6646</v>
      </c>
      <c r="T28" s="200" t="s">
        <v>6476</v>
      </c>
      <c r="U28" s="201"/>
      <c r="V28" s="201"/>
      <c r="W28" s="201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</row>
    <row r="29">
      <c r="A29" s="192" t="s">
        <v>2378</v>
      </c>
      <c r="B29" s="12">
        <f t="shared" si="1"/>
        <v>21</v>
      </c>
      <c r="C29" s="12">
        <v>205790.0</v>
      </c>
      <c r="D29" s="12">
        <v>13668.0</v>
      </c>
      <c r="E29" s="13">
        <v>23634.0</v>
      </c>
      <c r="F29" s="240">
        <v>44537.0</v>
      </c>
      <c r="G29" s="193">
        <v>0.5729166666666666</v>
      </c>
      <c r="H29" s="16" t="s">
        <v>6054</v>
      </c>
      <c r="I29" s="17" t="s">
        <v>6055</v>
      </c>
      <c r="J29" s="18" t="s">
        <v>6056</v>
      </c>
      <c r="K29" s="194" t="s">
        <v>6077</v>
      </c>
      <c r="L29" s="195"/>
      <c r="M29" s="23" t="s">
        <v>6058</v>
      </c>
      <c r="N29" s="196"/>
      <c r="O29" s="23" t="s">
        <v>7163</v>
      </c>
      <c r="P29" s="197" t="str">
        <f>IFS($D29="","",$D29, vlookup($D29,'DATA - LIS - RX'!$A:$D,2,0))</f>
        <v>Gabapentin, Hydrocodone, Duloxetine, Cyclobenzaprine</v>
      </c>
      <c r="Q29" s="198" t="b">
        <f>IFS($D29="","",$D29, VLOOKUP(D29, 'DATA - LIS - RX'!A:D, 3, 0))</f>
        <v>1</v>
      </c>
      <c r="R29" s="199">
        <f>IFS($D29="","",$D29, vlookup(D29,'DATA - LIS - RX'!A:D,4,0))</f>
        <v>44578</v>
      </c>
      <c r="S29" s="200" t="s">
        <v>6483</v>
      </c>
      <c r="T29" s="200" t="s">
        <v>6463</v>
      </c>
      <c r="U29" s="200" t="s">
        <v>6613</v>
      </c>
      <c r="V29" s="200" t="s">
        <v>6646</v>
      </c>
      <c r="W29" s="201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</row>
    <row r="30">
      <c r="A30" s="192" t="s">
        <v>658</v>
      </c>
      <c r="B30" s="12">
        <f t="shared" si="1"/>
        <v>22</v>
      </c>
      <c r="C30" s="12">
        <v>205791.0</v>
      </c>
      <c r="D30" s="12">
        <v>10801.0</v>
      </c>
      <c r="E30" s="13">
        <v>28794.0</v>
      </c>
      <c r="F30" s="240">
        <v>44537.0</v>
      </c>
      <c r="G30" s="193">
        <v>0.5833333333333334</v>
      </c>
      <c r="H30" s="16" t="s">
        <v>6060</v>
      </c>
      <c r="I30" s="17" t="s">
        <v>6087</v>
      </c>
      <c r="J30" s="18" t="s">
        <v>6068</v>
      </c>
      <c r="K30" s="194" t="s">
        <v>6109</v>
      </c>
      <c r="L30" s="195"/>
      <c r="M30" s="23" t="s">
        <v>6058</v>
      </c>
      <c r="N30" s="196"/>
      <c r="O30" s="23" t="s">
        <v>7167</v>
      </c>
      <c r="P30" s="197" t="str">
        <f>IFS($D30="","",$D30, vlookup($D30,'DATA - LIS - RX'!$A:$D,2,0))</f>
        <v>Hydrocodone, Pregabalin, Cyclobenzaprine</v>
      </c>
      <c r="Q30" s="198" t="b">
        <f>IFS($D30="","",$D30, VLOOKUP(D30, 'DATA - LIS - RX'!A:D, 3, 0))</f>
        <v>1</v>
      </c>
      <c r="R30" s="199">
        <f>IFS($D30="","",$D30, vlookup(D30,'DATA - LIS - RX'!A:D,4,0))</f>
        <v>44578</v>
      </c>
      <c r="S30" s="200" t="s">
        <v>6463</v>
      </c>
      <c r="T30" s="200" t="s">
        <v>6477</v>
      </c>
      <c r="U30" s="200" t="s">
        <v>6646</v>
      </c>
      <c r="V30" s="201"/>
      <c r="W30" s="201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</row>
    <row r="31">
      <c r="A31" s="192" t="s">
        <v>5558</v>
      </c>
      <c r="B31" s="12">
        <f t="shared" si="1"/>
        <v>23</v>
      </c>
      <c r="C31" s="12">
        <v>205792.0</v>
      </c>
      <c r="D31" s="12">
        <v>17628.0</v>
      </c>
      <c r="E31" s="13">
        <v>21258.0</v>
      </c>
      <c r="F31" s="240">
        <v>44537.0</v>
      </c>
      <c r="G31" s="193">
        <v>0.59375</v>
      </c>
      <c r="H31" s="16" t="s">
        <v>6054</v>
      </c>
      <c r="I31" s="17" t="s">
        <v>6061</v>
      </c>
      <c r="J31" s="18" t="s">
        <v>6081</v>
      </c>
      <c r="K31" s="194" t="s">
        <v>6088</v>
      </c>
      <c r="L31" s="195" t="s">
        <v>6058</v>
      </c>
      <c r="M31" s="23"/>
      <c r="N31" s="196"/>
      <c r="O31" s="202" t="s">
        <v>7145</v>
      </c>
      <c r="P31" s="197" t="str">
        <f>IFS($D31="","",$D31, vlookup($D31,'DATA - LIS - RX'!$A:$D,2,0))</f>
        <v> - </v>
      </c>
      <c r="Q31" s="198" t="b">
        <f>IFS($D31="","",$D31, VLOOKUP(D31, 'DATA - LIS - RX'!A:D, 3, 0))</f>
        <v>1</v>
      </c>
      <c r="R31" s="199">
        <f>IFS($D31="","",$D31, vlookup(D31,'DATA - LIS - RX'!A:D,4,0))</f>
        <v>44578</v>
      </c>
      <c r="S31" s="200" t="s">
        <v>7161</v>
      </c>
      <c r="T31" s="201"/>
      <c r="U31" s="201"/>
      <c r="V31" s="201"/>
      <c r="W31" s="201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</row>
    <row r="32">
      <c r="A32" s="192" t="s">
        <v>5579</v>
      </c>
      <c r="B32" s="12">
        <f t="shared" si="1"/>
        <v>24</v>
      </c>
      <c r="C32" s="12">
        <v>205793.0</v>
      </c>
      <c r="D32" s="12">
        <v>17672.0</v>
      </c>
      <c r="E32" s="13">
        <v>24669.0</v>
      </c>
      <c r="F32" s="240">
        <v>44537.0</v>
      </c>
      <c r="G32" s="193">
        <v>0.59375</v>
      </c>
      <c r="H32" s="16" t="s">
        <v>6060</v>
      </c>
      <c r="I32" s="17" t="s">
        <v>6061</v>
      </c>
      <c r="J32" s="18" t="s">
        <v>6081</v>
      </c>
      <c r="K32" s="194" t="s">
        <v>6121</v>
      </c>
      <c r="L32" s="195" t="s">
        <v>6058</v>
      </c>
      <c r="M32" s="23"/>
      <c r="N32" s="196"/>
      <c r="O32" s="202" t="s">
        <v>7145</v>
      </c>
      <c r="P32" s="197" t="str">
        <f>IFS($D32="","",$D32, vlookup($D32,'DATA - LIS - RX'!$A:$D,2,0))</f>
        <v>Duloxetine, Hydrocodone, Tramadol</v>
      </c>
      <c r="Q32" s="198" t="b">
        <f>IFS($D32="","",$D32, VLOOKUP(D32, 'DATA - LIS - RX'!A:D, 3, 0))</f>
        <v>1</v>
      </c>
      <c r="R32" s="199">
        <f>IFS($D32="","",$D32, vlookup(D32,'DATA - LIS - RX'!A:D,4,0))</f>
        <v>44578</v>
      </c>
      <c r="S32" s="200" t="s">
        <v>6613</v>
      </c>
      <c r="T32" s="200" t="s">
        <v>6463</v>
      </c>
      <c r="U32" s="200" t="s">
        <v>6512</v>
      </c>
      <c r="V32" s="201"/>
      <c r="W32" s="201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</row>
    <row r="33">
      <c r="A33" s="192" t="s">
        <v>3871</v>
      </c>
      <c r="B33" s="12">
        <f t="shared" si="1"/>
        <v>25</v>
      </c>
      <c r="C33" s="12">
        <v>205794.0</v>
      </c>
      <c r="D33" s="12">
        <v>15521.0</v>
      </c>
      <c r="E33" s="13">
        <v>27379.0</v>
      </c>
      <c r="F33" s="240">
        <v>44537.0</v>
      </c>
      <c r="G33" s="193">
        <v>0.6041666666666666</v>
      </c>
      <c r="H33" s="16" t="s">
        <v>6054</v>
      </c>
      <c r="I33" s="17" t="s">
        <v>6055</v>
      </c>
      <c r="J33" s="18" t="s">
        <v>6056</v>
      </c>
      <c r="K33" s="194" t="s">
        <v>6111</v>
      </c>
      <c r="L33" s="195"/>
      <c r="M33" s="23" t="s">
        <v>6058</v>
      </c>
      <c r="N33" s="196"/>
      <c r="O33" s="23"/>
      <c r="P33" s="197" t="str">
        <f>IFS($D33="","",$D33, vlookup($D33,'DATA - LIS - RX'!$A:$D,2,0))</f>
        <v>Hydrocodone</v>
      </c>
      <c r="Q33" s="198" t="b">
        <f>IFS($D33="","",$D33, VLOOKUP(D33, 'DATA - LIS - RX'!A:D, 3, 0))</f>
        <v>1</v>
      </c>
      <c r="R33" s="199">
        <f>IFS($D33="","",$D33, vlookup(D33,'DATA - LIS - RX'!A:D,4,0))</f>
        <v>44578</v>
      </c>
      <c r="S33" s="200" t="s">
        <v>6463</v>
      </c>
      <c r="T33" s="201"/>
      <c r="U33" s="201"/>
      <c r="V33" s="201"/>
      <c r="W33" s="201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</row>
    <row r="34">
      <c r="A34" s="192" t="s">
        <v>5399</v>
      </c>
      <c r="B34" s="12">
        <f t="shared" si="1"/>
        <v>26</v>
      </c>
      <c r="C34" s="12">
        <v>205797.0</v>
      </c>
      <c r="D34" s="12">
        <v>17389.0</v>
      </c>
      <c r="E34" s="13">
        <v>25089.0</v>
      </c>
      <c r="F34" s="240">
        <v>44537.0</v>
      </c>
      <c r="G34" s="193">
        <v>0.6145833333333334</v>
      </c>
      <c r="H34" s="16" t="s">
        <v>6054</v>
      </c>
      <c r="I34" s="17" t="s">
        <v>6061</v>
      </c>
      <c r="J34" s="18" t="s">
        <v>6081</v>
      </c>
      <c r="K34" s="194" t="s">
        <v>6116</v>
      </c>
      <c r="L34" s="195" t="s">
        <v>6058</v>
      </c>
      <c r="M34" s="23"/>
      <c r="N34" s="196"/>
      <c r="O34" s="202" t="s">
        <v>7145</v>
      </c>
      <c r="P34" s="197" t="str">
        <f>IFS($D34="","",$D34, vlookup($D34,'DATA - LIS - RX'!$A:$D,2,0))</f>
        <v> - </v>
      </c>
      <c r="Q34" s="198" t="b">
        <f>IFS($D34="","",$D34, VLOOKUP(D34, 'DATA - LIS - RX'!A:D, 3, 0))</f>
        <v>1</v>
      </c>
      <c r="R34" s="199">
        <f>IFS($D34="","",$D34, vlookup(D34,'DATA - LIS - RX'!A:D,4,0))</f>
        <v>44578</v>
      </c>
      <c r="S34" s="200" t="s">
        <v>7161</v>
      </c>
      <c r="T34" s="201"/>
      <c r="U34" s="201"/>
      <c r="V34" s="201"/>
      <c r="W34" s="201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</row>
    <row r="35">
      <c r="A35" s="192" t="s">
        <v>6164</v>
      </c>
      <c r="B35" s="12">
        <f t="shared" si="1"/>
        <v>27</v>
      </c>
      <c r="C35" s="12">
        <v>205833.0</v>
      </c>
      <c r="D35" s="12">
        <v>14612.0</v>
      </c>
      <c r="E35" s="13"/>
      <c r="F35" s="240">
        <v>44537.0</v>
      </c>
      <c r="G35" s="193"/>
      <c r="H35" s="16"/>
      <c r="I35" s="17"/>
      <c r="J35" s="18"/>
      <c r="K35" s="194"/>
      <c r="L35" s="195"/>
      <c r="M35" s="23" t="s">
        <v>6058</v>
      </c>
      <c r="N35" s="196"/>
      <c r="O35" s="23"/>
      <c r="P35" s="197" t="str">
        <f>IFS($D35="","",$D35, vlookup($D35,'DATA - LIS - RX'!$A:$D,2,0))</f>
        <v>Alprazolam, Codeine</v>
      </c>
      <c r="Q35" s="198" t="b">
        <f>IFS($D35="","",$D35, VLOOKUP(D35, 'DATA - LIS - RX'!A:D, 3, 0))</f>
        <v>1</v>
      </c>
      <c r="R35" s="199">
        <f>IFS($D35="","",$D35, vlookup(D35,'DATA - LIS - RX'!A:D,4,0))</f>
        <v>44578</v>
      </c>
      <c r="S35" s="200" t="s">
        <v>6639</v>
      </c>
      <c r="T35" s="200" t="s">
        <v>6465</v>
      </c>
      <c r="U35" s="201"/>
      <c r="V35" s="201"/>
      <c r="W35" s="201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</row>
    <row r="36">
      <c r="A36" s="192" t="s">
        <v>6165</v>
      </c>
      <c r="B36" s="12">
        <f t="shared" si="1"/>
        <v>28</v>
      </c>
      <c r="C36" s="12">
        <v>205834.0</v>
      </c>
      <c r="D36" s="12">
        <v>15359.0</v>
      </c>
      <c r="E36" s="13"/>
      <c r="F36" s="240">
        <v>44537.0</v>
      </c>
      <c r="G36" s="193"/>
      <c r="H36" s="16"/>
      <c r="I36" s="17"/>
      <c r="J36" s="18"/>
      <c r="K36" s="194"/>
      <c r="L36" s="195"/>
      <c r="M36" s="23" t="s">
        <v>6058</v>
      </c>
      <c r="N36" s="196"/>
      <c r="O36" s="23" t="s">
        <v>7167</v>
      </c>
      <c r="P36" s="197" t="str">
        <f>IFS($D36="","",$D36, vlookup($D36,'DATA - LIS - RX'!$A:$D,2,0))</f>
        <v>Hydrocodone, Clonazepam, Pregabalin</v>
      </c>
      <c r="Q36" s="198" t="b">
        <f>IFS($D36="","",$D36, VLOOKUP(D36, 'DATA - LIS - RX'!A:D, 3, 0))</f>
        <v>1</v>
      </c>
      <c r="R36" s="199">
        <f>IFS($D36="","",$D36, vlookup(D36,'DATA - LIS - RX'!A:D,4,0))</f>
        <v>44578</v>
      </c>
      <c r="S36" s="200" t="s">
        <v>6463</v>
      </c>
      <c r="T36" s="200" t="s">
        <v>6541</v>
      </c>
      <c r="U36" s="200" t="s">
        <v>6477</v>
      </c>
      <c r="V36" s="201"/>
      <c r="W36" s="201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</row>
    <row r="37">
      <c r="A37" s="242" t="s">
        <v>6166</v>
      </c>
      <c r="B37" s="12">
        <f t="shared" si="1"/>
        <v>29</v>
      </c>
      <c r="C37" s="12">
        <v>205835.0</v>
      </c>
      <c r="D37" s="12">
        <v>17432.0</v>
      </c>
      <c r="E37" s="13"/>
      <c r="F37" s="240">
        <v>44537.0</v>
      </c>
      <c r="G37" s="193"/>
      <c r="H37" s="16"/>
      <c r="I37" s="17"/>
      <c r="J37" s="18"/>
      <c r="K37" s="194"/>
      <c r="L37" s="195"/>
      <c r="M37" s="23"/>
      <c r="N37" s="196"/>
      <c r="O37" s="23"/>
      <c r="P37" s="197" t="str">
        <f>IFS($D37="","",$D37, vlookup($D37,'DATA - LIS - RX'!$A:$D,2,0))</f>
        <v>Duloxetine, Tramadol</v>
      </c>
      <c r="Q37" s="198" t="b">
        <f>IFS($D37="","",$D37, VLOOKUP(D37, 'DATA - LIS - RX'!A:D, 3, 0))</f>
        <v>1</v>
      </c>
      <c r="R37" s="199">
        <f>IFS($D37="","",$D37, vlookup(D37,'DATA - LIS - RX'!A:D,4,0))</f>
        <v>44537</v>
      </c>
      <c r="S37" s="200" t="s">
        <v>6613</v>
      </c>
      <c r="T37" s="200" t="s">
        <v>6512</v>
      </c>
      <c r="U37" s="201"/>
      <c r="V37" s="201"/>
      <c r="W37" s="201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</row>
    <row r="38">
      <c r="A38" s="126"/>
      <c r="B38" s="126"/>
      <c r="C38" s="126"/>
      <c r="D38" s="126"/>
      <c r="E38" s="207"/>
      <c r="F38" s="239"/>
      <c r="G38" s="208"/>
      <c r="H38" s="126"/>
      <c r="I38" s="126"/>
      <c r="J38" s="126"/>
      <c r="K38" s="126"/>
      <c r="L38" s="209"/>
      <c r="M38" s="209"/>
      <c r="N38" s="209"/>
      <c r="O38" s="126"/>
      <c r="P38" s="201"/>
      <c r="Q38" s="126"/>
      <c r="R38" s="167"/>
      <c r="S38" s="201"/>
      <c r="T38" s="201"/>
      <c r="U38" s="201"/>
      <c r="V38" s="201"/>
      <c r="W38" s="201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</row>
    <row r="39">
      <c r="A39" s="192" t="s">
        <v>551</v>
      </c>
      <c r="B39" s="12">
        <f>B37+1</f>
        <v>30</v>
      </c>
      <c r="C39" s="12">
        <v>205801.0</v>
      </c>
      <c r="D39" s="12">
        <v>10524.0</v>
      </c>
      <c r="E39" s="13">
        <v>27107.0</v>
      </c>
      <c r="F39" s="240">
        <v>44538.0</v>
      </c>
      <c r="G39" s="193">
        <v>0.3333333333333333</v>
      </c>
      <c r="H39" s="16" t="s">
        <v>6054</v>
      </c>
      <c r="I39" s="17" t="s">
        <v>6055</v>
      </c>
      <c r="J39" s="18" t="s">
        <v>6056</v>
      </c>
      <c r="K39" s="194" t="s">
        <v>6069</v>
      </c>
      <c r="L39" s="195"/>
      <c r="M39" s="23" t="s">
        <v>6058</v>
      </c>
      <c r="N39" s="195"/>
      <c r="O39" s="23" t="s">
        <v>7167</v>
      </c>
      <c r="P39" s="197" t="str">
        <f>IFS($D39="","",$D39, vlookup($D39,'DATA - LIS - RX'!$A:$D,2,0))</f>
        <v>Hydrocodone, Pregabalin</v>
      </c>
      <c r="Q39" s="198" t="b">
        <f>IFS($D39="","",$D39, VLOOKUP(D39, 'DATA - LIS - RX'!A:D, 3, 0))</f>
        <v>1</v>
      </c>
      <c r="R39" s="199">
        <f>IFS($D39="","",$D39, vlookup(D39,'DATA - LIS - RX'!A:D,4,0))</f>
        <v>44578</v>
      </c>
      <c r="S39" s="200" t="s">
        <v>6463</v>
      </c>
      <c r="T39" s="200" t="s">
        <v>6477</v>
      </c>
      <c r="U39" s="201"/>
      <c r="V39" s="201"/>
      <c r="W39" s="201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</row>
    <row r="40">
      <c r="A40" s="192" t="s">
        <v>7219</v>
      </c>
      <c r="B40" s="12">
        <f t="shared" ref="B40:B60" si="2">B39+1</f>
        <v>31</v>
      </c>
      <c r="C40" s="12">
        <v>205802.0</v>
      </c>
      <c r="D40" s="12">
        <v>17017.0</v>
      </c>
      <c r="E40" s="13">
        <v>29428.0</v>
      </c>
      <c r="F40" s="240">
        <v>44538.0</v>
      </c>
      <c r="G40" s="193">
        <v>0.3333333333333333</v>
      </c>
      <c r="H40" s="16" t="s">
        <v>6054</v>
      </c>
      <c r="I40" s="17" t="s">
        <v>6055</v>
      </c>
      <c r="J40" s="18" t="s">
        <v>6056</v>
      </c>
      <c r="K40" s="194" t="s">
        <v>6076</v>
      </c>
      <c r="L40" s="195"/>
      <c r="M40" s="23" t="s">
        <v>6058</v>
      </c>
      <c r="N40" s="195"/>
      <c r="O40" s="23" t="s">
        <v>7159</v>
      </c>
      <c r="P40" s="197" t="str">
        <f>IFS($D40="","",$D40, vlookup($D40,'DATA - LIS - RX'!$A:$D,2,0))</f>
        <v>Gabapentin, Hydrocodone</v>
      </c>
      <c r="Q40" s="198" t="b">
        <f>IFS($D40="","",$D40, VLOOKUP(D40, 'DATA - LIS - RX'!A:D, 3, 0))</f>
        <v>1</v>
      </c>
      <c r="R40" s="199">
        <f>IFS($D40="","",$D40, vlookup(D40,'DATA - LIS - RX'!A:D,4,0))</f>
        <v>44578</v>
      </c>
      <c r="S40" s="200" t="s">
        <v>6483</v>
      </c>
      <c r="T40" s="200" t="s">
        <v>6463</v>
      </c>
      <c r="U40" s="201"/>
      <c r="V40" s="201"/>
      <c r="W40" s="201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</row>
    <row r="41">
      <c r="A41" s="192" t="s">
        <v>94</v>
      </c>
      <c r="B41" s="12">
        <f t="shared" si="2"/>
        <v>32</v>
      </c>
      <c r="C41" s="12">
        <v>205803.0</v>
      </c>
      <c r="D41" s="12">
        <v>9278.0</v>
      </c>
      <c r="E41" s="13">
        <v>24413.0</v>
      </c>
      <c r="F41" s="240">
        <v>44538.0</v>
      </c>
      <c r="G41" s="193">
        <v>0.3541666666666667</v>
      </c>
      <c r="H41" s="16" t="s">
        <v>6054</v>
      </c>
      <c r="I41" s="17" t="s">
        <v>6055</v>
      </c>
      <c r="J41" s="18" t="s">
        <v>6068</v>
      </c>
      <c r="K41" s="194" t="s">
        <v>6069</v>
      </c>
      <c r="L41" s="195"/>
      <c r="M41" s="23" t="s">
        <v>6058</v>
      </c>
      <c r="N41" s="195"/>
      <c r="O41" s="23"/>
      <c r="P41" s="197" t="str">
        <f>IFS($D41="","",$D41, vlookup($D41,'DATA - LIS - RX'!$A:$D,2,0))</f>
        <v>Adderall, Clonazepam, Hydrocodone</v>
      </c>
      <c r="Q41" s="198" t="b">
        <f>IFS($D41="","",$D41, VLOOKUP(D41, 'DATA - LIS - RX'!A:D, 3, 0))</f>
        <v>1</v>
      </c>
      <c r="R41" s="199">
        <f>IFS($D41="","",$D41, vlookup(D41,'DATA - LIS - RX'!A:D,4,0))</f>
        <v>44578</v>
      </c>
      <c r="S41" s="200" t="s">
        <v>6837</v>
      </c>
      <c r="T41" s="200" t="s">
        <v>6541</v>
      </c>
      <c r="U41" s="200" t="s">
        <v>6463</v>
      </c>
      <c r="V41" s="201"/>
      <c r="W41" s="201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</row>
    <row r="42">
      <c r="A42" s="192" t="s">
        <v>1612</v>
      </c>
      <c r="B42" s="12">
        <f t="shared" si="2"/>
        <v>33</v>
      </c>
      <c r="C42" s="12">
        <v>205804.0</v>
      </c>
      <c r="D42" s="12">
        <v>12710.0</v>
      </c>
      <c r="E42" s="13">
        <v>29031.0</v>
      </c>
      <c r="F42" s="240">
        <v>44538.0</v>
      </c>
      <c r="G42" s="193">
        <v>0.3541666666666667</v>
      </c>
      <c r="H42" s="16" t="s">
        <v>6060</v>
      </c>
      <c r="I42" s="17" t="s">
        <v>6055</v>
      </c>
      <c r="J42" s="18" t="s">
        <v>6068</v>
      </c>
      <c r="K42" s="194" t="s">
        <v>6121</v>
      </c>
      <c r="L42" s="195"/>
      <c r="M42" s="23" t="s">
        <v>6058</v>
      </c>
      <c r="N42" s="195"/>
      <c r="O42" s="23" t="s">
        <v>7164</v>
      </c>
      <c r="P42" s="197" t="str">
        <f>IFS($D42="","",$D42, vlookup($D42,'DATA - LIS - RX'!$A:$D,2,0))</f>
        <v>Nortriptyline </v>
      </c>
      <c r="Q42" s="198" t="b">
        <f>IFS($D42="","",$D42, VLOOKUP(D42, 'DATA - LIS - RX'!A:D, 3, 0))</f>
        <v>1</v>
      </c>
      <c r="R42" s="199">
        <f>IFS($D42="","",$D42, vlookup(D42,'DATA - LIS - RX'!A:D,4,0))</f>
        <v>44578</v>
      </c>
      <c r="S42" s="200" t="s">
        <v>6545</v>
      </c>
      <c r="T42" s="201"/>
      <c r="U42" s="201"/>
      <c r="V42" s="201"/>
      <c r="W42" s="201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</row>
    <row r="43">
      <c r="A43" s="192" t="s">
        <v>3703</v>
      </c>
      <c r="B43" s="12">
        <f t="shared" si="2"/>
        <v>34</v>
      </c>
      <c r="C43" s="12">
        <v>205806.0</v>
      </c>
      <c r="D43" s="12">
        <v>15322.0</v>
      </c>
      <c r="E43" s="13">
        <v>16468.0</v>
      </c>
      <c r="F43" s="240">
        <v>44538.0</v>
      </c>
      <c r="G43" s="193">
        <v>0.3541666666666667</v>
      </c>
      <c r="H43" s="16" t="s">
        <v>6054</v>
      </c>
      <c r="I43" s="17" t="s">
        <v>6055</v>
      </c>
      <c r="J43" s="18" t="s">
        <v>6056</v>
      </c>
      <c r="K43" s="194" t="s">
        <v>6102</v>
      </c>
      <c r="L43" s="195"/>
      <c r="M43" s="23" t="s">
        <v>6058</v>
      </c>
      <c r="N43" s="195"/>
      <c r="O43" s="23"/>
      <c r="P43" s="197" t="str">
        <f>IFS($D43="","",$D43, vlookup($D43,'DATA - LIS - RX'!$A:$D,2,0))</f>
        <v> - </v>
      </c>
      <c r="Q43" s="198" t="b">
        <f>IFS($D43="","",$D43, VLOOKUP(D43, 'DATA - LIS - RX'!A:D, 3, 0))</f>
        <v>1</v>
      </c>
      <c r="R43" s="199">
        <f>IFS($D43="","",$D43, vlookup(D43,'DATA - LIS - RX'!A:D,4,0))</f>
        <v>44578</v>
      </c>
      <c r="S43" s="200" t="s">
        <v>7161</v>
      </c>
      <c r="T43" s="201"/>
      <c r="U43" s="201"/>
      <c r="V43" s="201"/>
      <c r="W43" s="201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</row>
    <row r="44">
      <c r="A44" s="192" t="s">
        <v>1728</v>
      </c>
      <c r="B44" s="12">
        <f t="shared" si="2"/>
        <v>35</v>
      </c>
      <c r="C44" s="12">
        <v>205808.0</v>
      </c>
      <c r="D44" s="12">
        <v>12849.0</v>
      </c>
      <c r="E44" s="13">
        <v>19291.0</v>
      </c>
      <c r="F44" s="240">
        <v>44538.0</v>
      </c>
      <c r="G44" s="193">
        <v>0.3958333333333333</v>
      </c>
      <c r="H44" s="16" t="s">
        <v>6060</v>
      </c>
      <c r="I44" s="17" t="s">
        <v>6055</v>
      </c>
      <c r="J44" s="18" t="s">
        <v>6068</v>
      </c>
      <c r="K44" s="194" t="s">
        <v>6113</v>
      </c>
      <c r="L44" s="195"/>
      <c r="M44" s="23" t="s">
        <v>6058</v>
      </c>
      <c r="N44" s="195"/>
      <c r="O44" s="23" t="s">
        <v>7164</v>
      </c>
      <c r="P44" s="197" t="str">
        <f>IFS($D44="","",$D44, vlookup($D44,'DATA - LIS - RX'!$A:$D,2,0))</f>
        <v>Amitriptyline, Duloxetine, Oxycodone</v>
      </c>
      <c r="Q44" s="198" t="b">
        <f>IFS($D44="","",$D44, VLOOKUP(D44, 'DATA - LIS - RX'!A:D, 3, 0))</f>
        <v>1</v>
      </c>
      <c r="R44" s="199">
        <f>IFS($D44="","",$D44, vlookup(D44,'DATA - LIS - RX'!A:D,4,0))</f>
        <v>44578</v>
      </c>
      <c r="S44" s="200" t="s">
        <v>6664</v>
      </c>
      <c r="T44" s="200" t="s">
        <v>6613</v>
      </c>
      <c r="U44" s="200" t="s">
        <v>6476</v>
      </c>
      <c r="V44" s="201"/>
      <c r="W44" s="201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</row>
    <row r="45">
      <c r="A45" s="192" t="s">
        <v>2679</v>
      </c>
      <c r="B45" s="12">
        <f t="shared" si="2"/>
        <v>36</v>
      </c>
      <c r="C45" s="12">
        <v>205809.0</v>
      </c>
      <c r="D45" s="12">
        <v>14066.0</v>
      </c>
      <c r="E45" s="13">
        <v>35192.0</v>
      </c>
      <c r="F45" s="240">
        <v>44538.0</v>
      </c>
      <c r="G45" s="193">
        <v>0.3958333333333333</v>
      </c>
      <c r="H45" s="16" t="s">
        <v>6054</v>
      </c>
      <c r="I45" s="17" t="s">
        <v>6055</v>
      </c>
      <c r="J45" s="18" t="s">
        <v>6068</v>
      </c>
      <c r="K45" s="194" t="s">
        <v>6118</v>
      </c>
      <c r="L45" s="195"/>
      <c r="M45" s="23" t="s">
        <v>6058</v>
      </c>
      <c r="N45" s="195"/>
      <c r="O45" s="23"/>
      <c r="P45" s="197" t="str">
        <f>IFS($D45="","",$D45, vlookup($D45,'DATA - LIS - RX'!$A:$D,2,0))</f>
        <v>Hydrocodone</v>
      </c>
      <c r="Q45" s="198" t="b">
        <f>IFS($D45="","",$D45, VLOOKUP(D45, 'DATA - LIS - RX'!A:D, 3, 0))</f>
        <v>1</v>
      </c>
      <c r="R45" s="199">
        <f>IFS($D45="","",$D45, vlookup(D45,'DATA - LIS - RX'!A:D,4,0))</f>
        <v>44578</v>
      </c>
      <c r="S45" s="200" t="s">
        <v>6463</v>
      </c>
      <c r="T45" s="201"/>
      <c r="U45" s="201"/>
      <c r="V45" s="201"/>
      <c r="W45" s="201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</row>
    <row r="46">
      <c r="A46" s="192" t="s">
        <v>3281</v>
      </c>
      <c r="B46" s="12">
        <f t="shared" si="2"/>
        <v>37</v>
      </c>
      <c r="C46" s="12">
        <v>205811.0</v>
      </c>
      <c r="D46" s="12">
        <v>14810.0</v>
      </c>
      <c r="E46" s="13">
        <v>18103.0</v>
      </c>
      <c r="F46" s="240">
        <v>44538.0</v>
      </c>
      <c r="G46" s="193">
        <v>0.3958333333333333</v>
      </c>
      <c r="H46" s="16" t="s">
        <v>6060</v>
      </c>
      <c r="I46" s="17" t="s">
        <v>6067</v>
      </c>
      <c r="J46" s="18" t="s">
        <v>6081</v>
      </c>
      <c r="K46" s="194" t="s">
        <v>6099</v>
      </c>
      <c r="L46" s="195"/>
      <c r="M46" s="23" t="s">
        <v>6058</v>
      </c>
      <c r="N46" s="195"/>
      <c r="O46" s="23" t="s">
        <v>7159</v>
      </c>
      <c r="P46" s="197" t="str">
        <f>IFS($D46="","",$D46, vlookup($D46,'DATA - LIS - RX'!$A:$D,2,0))</f>
        <v>Gabapentin, Codeine</v>
      </c>
      <c r="Q46" s="198" t="b">
        <f>IFS($D46="","",$D46, VLOOKUP(D46, 'DATA - LIS - RX'!A:D, 3, 0))</f>
        <v>1</v>
      </c>
      <c r="R46" s="199">
        <f>IFS($D46="","",$D46, vlookup(D46,'DATA - LIS - RX'!A:D,4,0))</f>
        <v>44578</v>
      </c>
      <c r="S46" s="200" t="s">
        <v>6483</v>
      </c>
      <c r="T46" s="200" t="s">
        <v>6465</v>
      </c>
      <c r="U46" s="201"/>
      <c r="V46" s="201"/>
      <c r="W46" s="201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</row>
    <row r="47">
      <c r="A47" s="192" t="s">
        <v>1387</v>
      </c>
      <c r="B47" s="12">
        <f t="shared" si="2"/>
        <v>38</v>
      </c>
      <c r="C47" s="12">
        <v>205813.0</v>
      </c>
      <c r="D47" s="12">
        <v>12375.0</v>
      </c>
      <c r="E47" s="13">
        <v>25838.0</v>
      </c>
      <c r="F47" s="240">
        <v>44538.0</v>
      </c>
      <c r="G47" s="193">
        <v>0.40625</v>
      </c>
      <c r="H47" s="16" t="s">
        <v>6054</v>
      </c>
      <c r="I47" s="17" t="s">
        <v>6055</v>
      </c>
      <c r="J47" s="18" t="s">
        <v>6068</v>
      </c>
      <c r="K47" s="194" t="s">
        <v>6069</v>
      </c>
      <c r="L47" s="195"/>
      <c r="M47" s="23" t="s">
        <v>6058</v>
      </c>
      <c r="N47" s="195"/>
      <c r="O47" s="23"/>
      <c r="P47" s="197" t="str">
        <f>IFS($D47="","",$D47, vlookup($D47,'DATA - LIS - RX'!$A:$D,2,0))</f>
        <v> - </v>
      </c>
      <c r="Q47" s="198" t="b">
        <f>IFS($D47="","",$D47, VLOOKUP(D47, 'DATA - LIS - RX'!A:D, 3, 0))</f>
        <v>1</v>
      </c>
      <c r="R47" s="199">
        <f>IFS($D47="","",$D47, vlookup(D47,'DATA - LIS - RX'!A:D,4,0))</f>
        <v>44578</v>
      </c>
      <c r="S47" s="200" t="s">
        <v>7161</v>
      </c>
      <c r="T47" s="201"/>
      <c r="U47" s="201"/>
      <c r="V47" s="201"/>
      <c r="W47" s="201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</row>
    <row r="48">
      <c r="A48" s="192" t="s">
        <v>5542</v>
      </c>
      <c r="B48" s="12">
        <f t="shared" si="2"/>
        <v>39</v>
      </c>
      <c r="C48" s="12">
        <v>205814.0</v>
      </c>
      <c r="D48" s="12">
        <v>17588.0</v>
      </c>
      <c r="E48" s="13">
        <v>20083.0</v>
      </c>
      <c r="F48" s="240">
        <v>44538.0</v>
      </c>
      <c r="G48" s="193">
        <v>0.4166666666666667</v>
      </c>
      <c r="H48" s="16" t="s">
        <v>6060</v>
      </c>
      <c r="I48" s="17" t="s">
        <v>6067</v>
      </c>
      <c r="J48" s="18" t="s">
        <v>6062</v>
      </c>
      <c r="K48" s="194" t="s">
        <v>6057</v>
      </c>
      <c r="L48" s="195" t="s">
        <v>6058</v>
      </c>
      <c r="M48" s="23"/>
      <c r="N48" s="195"/>
      <c r="O48" s="202" t="s">
        <v>7145</v>
      </c>
      <c r="P48" s="197" t="str">
        <f>IFS($D48="","",$D48, vlookup($D48,'DATA - LIS - RX'!$A:$D,2,0))</f>
        <v> - </v>
      </c>
      <c r="Q48" s="198" t="b">
        <f>IFS($D48="","",$D48, VLOOKUP(D48, 'DATA - LIS - RX'!A:D, 3, 0))</f>
        <v>1</v>
      </c>
      <c r="R48" s="199">
        <f>IFS($D48="","",$D48, vlookup(D48,'DATA - LIS - RX'!A:D,4,0))</f>
        <v>44578</v>
      </c>
      <c r="S48" s="200" t="s">
        <v>7161</v>
      </c>
      <c r="T48" s="201"/>
      <c r="U48" s="201"/>
      <c r="V48" s="201"/>
      <c r="W48" s="201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</row>
    <row r="49">
      <c r="A49" s="192" t="s">
        <v>3455</v>
      </c>
      <c r="B49" s="12">
        <f t="shared" si="2"/>
        <v>40</v>
      </c>
      <c r="C49" s="12">
        <v>205815.0</v>
      </c>
      <c r="D49" s="12">
        <v>15020.0</v>
      </c>
      <c r="E49" s="13">
        <v>30728.0</v>
      </c>
      <c r="F49" s="240">
        <v>44538.0</v>
      </c>
      <c r="G49" s="193">
        <v>0.4166666666666667</v>
      </c>
      <c r="H49" s="16" t="s">
        <v>6054</v>
      </c>
      <c r="I49" s="17" t="s">
        <v>6067</v>
      </c>
      <c r="J49" s="18" t="s">
        <v>6081</v>
      </c>
      <c r="K49" s="194" t="s">
        <v>6088</v>
      </c>
      <c r="L49" s="195"/>
      <c r="M49" s="23" t="s">
        <v>6058</v>
      </c>
      <c r="N49" s="195"/>
      <c r="O49" s="23"/>
      <c r="P49" s="197" t="str">
        <f>IFS($D49="","",$D49, vlookup($D49,'DATA - LIS - RX'!$A:$D,2,0))</f>
        <v> - </v>
      </c>
      <c r="Q49" s="198" t="b">
        <f>IFS($D49="","",$D49, VLOOKUP(D49, 'DATA - LIS - RX'!A:D, 3, 0))</f>
        <v>1</v>
      </c>
      <c r="R49" s="199">
        <f>IFS($D49="","",$D49, vlookup(D49,'DATA - LIS - RX'!A:D,4,0))</f>
        <v>44578</v>
      </c>
      <c r="S49" s="200" t="s">
        <v>7161</v>
      </c>
      <c r="T49" s="201"/>
      <c r="U49" s="201"/>
      <c r="V49" s="201"/>
      <c r="W49" s="201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</row>
    <row r="50">
      <c r="A50" s="192" t="s">
        <v>3501</v>
      </c>
      <c r="B50" s="12">
        <f t="shared" si="2"/>
        <v>41</v>
      </c>
      <c r="C50" s="12">
        <v>205817.0</v>
      </c>
      <c r="D50" s="12">
        <v>15076.0</v>
      </c>
      <c r="E50" s="13">
        <v>18452.0</v>
      </c>
      <c r="F50" s="240">
        <v>44538.0</v>
      </c>
      <c r="G50" s="193">
        <v>0.4375</v>
      </c>
      <c r="H50" s="16" t="s">
        <v>6060</v>
      </c>
      <c r="I50" s="17" t="s">
        <v>6067</v>
      </c>
      <c r="J50" s="18" t="s">
        <v>6056</v>
      </c>
      <c r="K50" s="194" t="s">
        <v>6057</v>
      </c>
      <c r="L50" s="195"/>
      <c r="M50" s="23" t="s">
        <v>6058</v>
      </c>
      <c r="N50" s="195"/>
      <c r="O50" s="23" t="s">
        <v>7166</v>
      </c>
      <c r="P50" s="197" t="str">
        <f>IFS($D50="","",$D50, vlookup($D50,'DATA - LIS - RX'!$A:$D,2,0))</f>
        <v>Gabapentin, Duloxetine, Tramadol</v>
      </c>
      <c r="Q50" s="198" t="b">
        <f>IFS($D50="","",$D50, VLOOKUP(D50, 'DATA - LIS - RX'!A:D, 3, 0))</f>
        <v>1</v>
      </c>
      <c r="R50" s="199">
        <f>IFS($D50="","",$D50, vlookup(D50,'DATA - LIS - RX'!A:D,4,0))</f>
        <v>44578</v>
      </c>
      <c r="S50" s="200" t="s">
        <v>6483</v>
      </c>
      <c r="T50" s="200" t="s">
        <v>6613</v>
      </c>
      <c r="U50" s="200" t="s">
        <v>6512</v>
      </c>
      <c r="V50" s="201"/>
      <c r="W50" s="201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</row>
    <row r="51">
      <c r="A51" s="192" t="s">
        <v>371</v>
      </c>
      <c r="B51" s="12">
        <f t="shared" si="2"/>
        <v>42</v>
      </c>
      <c r="C51" s="12">
        <v>205819.0</v>
      </c>
      <c r="D51" s="12">
        <v>10084.0</v>
      </c>
      <c r="E51" s="13">
        <v>27338.0</v>
      </c>
      <c r="F51" s="240">
        <v>44538.0</v>
      </c>
      <c r="G51" s="193">
        <v>0.46875</v>
      </c>
      <c r="H51" s="16" t="s">
        <v>6054</v>
      </c>
      <c r="I51" s="17" t="s">
        <v>6055</v>
      </c>
      <c r="J51" s="18" t="s">
        <v>6056</v>
      </c>
      <c r="K51" s="194" t="s">
        <v>6069</v>
      </c>
      <c r="L51" s="195"/>
      <c r="M51" s="23" t="s">
        <v>6058</v>
      </c>
      <c r="N51" s="195"/>
      <c r="O51" s="23" t="s">
        <v>7168</v>
      </c>
      <c r="P51" s="197" t="str">
        <f>IFS($D51="","",$D51, vlookup($D51,'DATA - LIS - RX'!$A:$D,2,0))</f>
        <v>Hydrocodone, Nortriptyline, Pregabalin</v>
      </c>
      <c r="Q51" s="198" t="b">
        <f>IFS($D51="","",$D51, VLOOKUP(D51, 'DATA - LIS - RX'!A:D, 3, 0))</f>
        <v>1</v>
      </c>
      <c r="R51" s="199">
        <f>IFS($D51="","",$D51, vlookup(D51,'DATA - LIS - RX'!A:D,4,0))</f>
        <v>44578</v>
      </c>
      <c r="S51" s="200" t="s">
        <v>6463</v>
      </c>
      <c r="T51" s="200" t="s">
        <v>6545</v>
      </c>
      <c r="U51" s="200" t="s">
        <v>6477</v>
      </c>
      <c r="V51" s="201"/>
      <c r="W51" s="201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</row>
    <row r="52">
      <c r="A52" s="192" t="s">
        <v>1831</v>
      </c>
      <c r="B52" s="12">
        <f t="shared" si="2"/>
        <v>43</v>
      </c>
      <c r="C52" s="12">
        <v>205820.0</v>
      </c>
      <c r="D52" s="12">
        <v>12975.0</v>
      </c>
      <c r="E52" s="13">
        <v>14177.0</v>
      </c>
      <c r="F52" s="240">
        <v>44538.0</v>
      </c>
      <c r="G52" s="193">
        <v>0.4791666666666667</v>
      </c>
      <c r="H52" s="16" t="s">
        <v>6054</v>
      </c>
      <c r="I52" s="17" t="s">
        <v>6055</v>
      </c>
      <c r="J52" s="18" t="s">
        <v>6068</v>
      </c>
      <c r="K52" s="194" t="s">
        <v>6094</v>
      </c>
      <c r="L52" s="195"/>
      <c r="M52" s="23" t="s">
        <v>6058</v>
      </c>
      <c r="N52" s="195"/>
      <c r="O52" s="23"/>
      <c r="P52" s="197" t="str">
        <f>IFS($D52="","",$D52, vlookup($D52,'DATA - LIS - RX'!$A:$D,2,0))</f>
        <v>Codeine</v>
      </c>
      <c r="Q52" s="198" t="b">
        <f>IFS($D52="","",$D52, VLOOKUP(D52, 'DATA - LIS - RX'!A:D, 3, 0))</f>
        <v>1</v>
      </c>
      <c r="R52" s="199">
        <f>IFS($D52="","",$D52, vlookup(D52,'DATA - LIS - RX'!A:D,4,0))</f>
        <v>44578</v>
      </c>
      <c r="S52" s="200" t="s">
        <v>6465</v>
      </c>
      <c r="T52" s="201"/>
      <c r="U52" s="201"/>
      <c r="V52" s="201"/>
      <c r="W52" s="201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</row>
    <row r="53">
      <c r="A53" s="192" t="s">
        <v>3951</v>
      </c>
      <c r="B53" s="12">
        <f t="shared" si="2"/>
        <v>44</v>
      </c>
      <c r="C53" s="12">
        <v>205822.0</v>
      </c>
      <c r="D53" s="12">
        <v>15609.0</v>
      </c>
      <c r="E53" s="13">
        <v>28149.0</v>
      </c>
      <c r="F53" s="240">
        <v>44538.0</v>
      </c>
      <c r="G53" s="193">
        <v>0.5520833333333334</v>
      </c>
      <c r="H53" s="16" t="s">
        <v>6060</v>
      </c>
      <c r="I53" s="17" t="s">
        <v>6055</v>
      </c>
      <c r="J53" s="18" t="s">
        <v>6068</v>
      </c>
      <c r="K53" s="194" t="s">
        <v>6114</v>
      </c>
      <c r="L53" s="195"/>
      <c r="M53" s="23" t="s">
        <v>6058</v>
      </c>
      <c r="N53" s="195"/>
      <c r="O53" s="23" t="s">
        <v>7167</v>
      </c>
      <c r="P53" s="197" t="str">
        <f>IFS($D53="","",$D53, vlookup($D53,'DATA - LIS - RX'!$A:$D,2,0))</f>
        <v>Pregabalin, Oxycodone</v>
      </c>
      <c r="Q53" s="198" t="b">
        <f>IFS($D53="","",$D53, VLOOKUP(D53, 'DATA - LIS - RX'!A:D, 3, 0))</f>
        <v>1</v>
      </c>
      <c r="R53" s="199">
        <f>IFS($D53="","",$D53, vlookup(D53,'DATA - LIS - RX'!A:D,4,0))</f>
        <v>44578</v>
      </c>
      <c r="S53" s="200" t="s">
        <v>6477</v>
      </c>
      <c r="T53" s="200" t="s">
        <v>6476</v>
      </c>
      <c r="U53" s="201"/>
      <c r="V53" s="201"/>
      <c r="W53" s="201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</row>
    <row r="54">
      <c r="A54" s="192" t="s">
        <v>4131</v>
      </c>
      <c r="B54" s="12">
        <f t="shared" si="2"/>
        <v>45</v>
      </c>
      <c r="C54" s="12">
        <v>205824.0</v>
      </c>
      <c r="D54" s="12">
        <v>15806.0</v>
      </c>
      <c r="E54" s="13">
        <v>18664.0</v>
      </c>
      <c r="F54" s="240">
        <v>44538.0</v>
      </c>
      <c r="G54" s="193">
        <v>0.5833333333333334</v>
      </c>
      <c r="H54" s="16" t="s">
        <v>6054</v>
      </c>
      <c r="I54" s="17" t="s">
        <v>6067</v>
      </c>
      <c r="J54" s="18" t="s">
        <v>6062</v>
      </c>
      <c r="K54" s="194" t="s">
        <v>6057</v>
      </c>
      <c r="L54" s="195"/>
      <c r="M54" s="23" t="s">
        <v>6058</v>
      </c>
      <c r="N54" s="195"/>
      <c r="O54" s="23"/>
      <c r="P54" s="197" t="str">
        <f>IFS($D54="","",$D54, vlookup($D54,'DATA - LIS - RX'!$A:$D,2,0))</f>
        <v>Buprenorphine, Gabapentin, Hydrocodone, Lorazepam</v>
      </c>
      <c r="Q54" s="198" t="b">
        <f>IFS($D54="","",$D54, VLOOKUP(D54, 'DATA - LIS - RX'!A:D, 3, 0))</f>
        <v>1</v>
      </c>
      <c r="R54" s="199">
        <f>IFS($D54="","",$D54, vlookup(D54,'DATA - LIS - RX'!A:D,4,0))</f>
        <v>44578</v>
      </c>
      <c r="S54" s="200" t="s">
        <v>6851</v>
      </c>
      <c r="T54" s="200" t="s">
        <v>6483</v>
      </c>
      <c r="U54" s="200" t="s">
        <v>6463</v>
      </c>
      <c r="V54" s="200" t="s">
        <v>6874</v>
      </c>
      <c r="W54" s="201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</row>
    <row r="55">
      <c r="A55" s="192" t="s">
        <v>4341</v>
      </c>
      <c r="B55" s="12">
        <f t="shared" si="2"/>
        <v>46</v>
      </c>
      <c r="C55" s="12">
        <v>205825.0</v>
      </c>
      <c r="D55" s="12">
        <v>16044.0</v>
      </c>
      <c r="E55" s="13">
        <v>29615.0</v>
      </c>
      <c r="F55" s="240">
        <v>44538.0</v>
      </c>
      <c r="G55" s="193">
        <v>0.59375</v>
      </c>
      <c r="H55" s="16" t="s">
        <v>6054</v>
      </c>
      <c r="I55" s="17" t="s">
        <v>6055</v>
      </c>
      <c r="J55" s="18" t="s">
        <v>6068</v>
      </c>
      <c r="K55" s="194" t="s">
        <v>6069</v>
      </c>
      <c r="L55" s="195"/>
      <c r="M55" s="23" t="s">
        <v>6058</v>
      </c>
      <c r="N55" s="195"/>
      <c r="O55" s="23"/>
      <c r="P55" s="197" t="str">
        <f>IFS($D55="","",$D55, vlookup($D55,'DATA - LIS - RX'!$A:$D,2,0))</f>
        <v>Hydrocodone</v>
      </c>
      <c r="Q55" s="198" t="b">
        <f>IFS($D55="","",$D55, VLOOKUP(D55, 'DATA - LIS - RX'!A:D, 3, 0))</f>
        <v>1</v>
      </c>
      <c r="R55" s="199">
        <f>IFS($D55="","",$D55, vlookup(D55,'DATA - LIS - RX'!A:D,4,0))</f>
        <v>44578</v>
      </c>
      <c r="S55" s="200" t="s">
        <v>6463</v>
      </c>
      <c r="T55" s="201"/>
      <c r="U55" s="201"/>
      <c r="V55" s="201"/>
      <c r="W55" s="201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</row>
    <row r="56">
      <c r="A56" s="192" t="s">
        <v>3706</v>
      </c>
      <c r="B56" s="12">
        <f t="shared" si="2"/>
        <v>47</v>
      </c>
      <c r="C56" s="12">
        <v>205826.0</v>
      </c>
      <c r="D56" s="12">
        <v>15326.0</v>
      </c>
      <c r="E56" s="13">
        <v>26038.0</v>
      </c>
      <c r="F56" s="240">
        <v>44538.0</v>
      </c>
      <c r="G56" s="193">
        <v>0.6041666666666666</v>
      </c>
      <c r="H56" s="16" t="s">
        <v>6054</v>
      </c>
      <c r="I56" s="17" t="s">
        <v>6055</v>
      </c>
      <c r="J56" s="18" t="s">
        <v>6068</v>
      </c>
      <c r="K56" s="194" t="s">
        <v>6069</v>
      </c>
      <c r="L56" s="195"/>
      <c r="M56" s="23" t="s">
        <v>6058</v>
      </c>
      <c r="N56" s="195"/>
      <c r="O56" s="23" t="s">
        <v>7163</v>
      </c>
      <c r="P56" s="197" t="str">
        <f>IFS($D56="","",$D56, vlookup($D56,'DATA - LIS - RX'!$A:$D,2,0))</f>
        <v>Duloxetine, Gabapentin, Hydrocodone</v>
      </c>
      <c r="Q56" s="198" t="b">
        <f>IFS($D56="","",$D56, VLOOKUP(D56, 'DATA - LIS - RX'!A:D, 3, 0))</f>
        <v>1</v>
      </c>
      <c r="R56" s="199">
        <f>IFS($D56="","",$D56, vlookup(D56,'DATA - LIS - RX'!A:D,4,0))</f>
        <v>44578</v>
      </c>
      <c r="S56" s="200" t="s">
        <v>6613</v>
      </c>
      <c r="T56" s="200" t="s">
        <v>6483</v>
      </c>
      <c r="U56" s="200" t="s">
        <v>6463</v>
      </c>
      <c r="V56" s="201"/>
      <c r="W56" s="201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</row>
    <row r="57">
      <c r="A57" s="192" t="s">
        <v>3514</v>
      </c>
      <c r="B57" s="12">
        <f t="shared" si="2"/>
        <v>48</v>
      </c>
      <c r="C57" s="12">
        <v>205827.0</v>
      </c>
      <c r="D57" s="12">
        <v>15091.0</v>
      </c>
      <c r="E57" s="13">
        <v>18239.0</v>
      </c>
      <c r="F57" s="240">
        <v>44538.0</v>
      </c>
      <c r="G57" s="193">
        <v>0.6041666666666666</v>
      </c>
      <c r="H57" s="16" t="s">
        <v>6054</v>
      </c>
      <c r="I57" s="17" t="s">
        <v>6055</v>
      </c>
      <c r="J57" s="18" t="s">
        <v>6056</v>
      </c>
      <c r="K57" s="194" t="s">
        <v>6082</v>
      </c>
      <c r="L57" s="195"/>
      <c r="M57" s="23" t="s">
        <v>6058</v>
      </c>
      <c r="N57" s="195"/>
      <c r="O57" s="23" t="s">
        <v>7159</v>
      </c>
      <c r="P57" s="197" t="str">
        <f>IFS($D57="","",$D57, vlookup($D57,'DATA - LIS - RX'!$A:$D,2,0))</f>
        <v>Buprenorphine, Gabapentin, Hydrocodone</v>
      </c>
      <c r="Q57" s="198" t="b">
        <f>IFS($D57="","",$D57, VLOOKUP(D57, 'DATA - LIS - RX'!A:D, 3, 0))</f>
        <v>1</v>
      </c>
      <c r="R57" s="199">
        <f>IFS($D57="","",$D57, vlookup(D57,'DATA - LIS - RX'!A:D,4,0))</f>
        <v>44578</v>
      </c>
      <c r="S57" s="200" t="s">
        <v>6851</v>
      </c>
      <c r="T57" s="200" t="s">
        <v>6483</v>
      </c>
      <c r="U57" s="200" t="s">
        <v>6463</v>
      </c>
      <c r="V57" s="201"/>
      <c r="W57" s="201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</row>
    <row r="58">
      <c r="A58" s="192" t="s">
        <v>1308</v>
      </c>
      <c r="B58" s="12">
        <f t="shared" si="2"/>
        <v>49</v>
      </c>
      <c r="C58" s="12">
        <v>205828.0</v>
      </c>
      <c r="D58" s="12">
        <v>12248.0</v>
      </c>
      <c r="E58" s="13">
        <v>19554.0</v>
      </c>
      <c r="F58" s="240">
        <v>44538.0</v>
      </c>
      <c r="G58" s="193">
        <v>0.6145833333333334</v>
      </c>
      <c r="H58" s="16" t="s">
        <v>6060</v>
      </c>
      <c r="I58" s="17" t="s">
        <v>6055</v>
      </c>
      <c r="J58" s="18" t="s">
        <v>6056</v>
      </c>
      <c r="K58" s="194" t="s">
        <v>6091</v>
      </c>
      <c r="L58" s="195"/>
      <c r="M58" s="23" t="s">
        <v>6058</v>
      </c>
      <c r="N58" s="195"/>
      <c r="O58" s="23"/>
      <c r="P58" s="197" t="str">
        <f>IFS($D58="","",$D58, vlookup($D58,'DATA - LIS - RX'!$A:$D,2,0))</f>
        <v> - </v>
      </c>
      <c r="Q58" s="198" t="b">
        <f>IFS($D58="","",$D58, VLOOKUP(D58, 'DATA - LIS - RX'!A:D, 3, 0))</f>
        <v>1</v>
      </c>
      <c r="R58" s="199">
        <f>IFS($D58="","",$D58, vlookup(D58,'DATA - LIS - RX'!A:D,4,0))</f>
        <v>44579</v>
      </c>
      <c r="S58" s="200" t="s">
        <v>7161</v>
      </c>
      <c r="T58" s="201"/>
      <c r="U58" s="201"/>
      <c r="V58" s="201"/>
      <c r="W58" s="201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</row>
    <row r="59">
      <c r="A59" s="192" t="s">
        <v>1708</v>
      </c>
      <c r="B59" s="12">
        <f t="shared" si="2"/>
        <v>50</v>
      </c>
      <c r="C59" s="12">
        <v>205829.0</v>
      </c>
      <c r="D59" s="12">
        <v>14079.0</v>
      </c>
      <c r="E59" s="13">
        <v>18184.0</v>
      </c>
      <c r="F59" s="240">
        <v>44538.0</v>
      </c>
      <c r="G59" s="193">
        <v>0.625</v>
      </c>
      <c r="H59" s="16" t="s">
        <v>6054</v>
      </c>
      <c r="I59" s="17" t="s">
        <v>6055</v>
      </c>
      <c r="J59" s="18" t="s">
        <v>6056</v>
      </c>
      <c r="K59" s="194" t="s">
        <v>6069</v>
      </c>
      <c r="L59" s="195"/>
      <c r="M59" s="23" t="s">
        <v>6058</v>
      </c>
      <c r="N59" s="195"/>
      <c r="O59" s="23"/>
      <c r="P59" s="197" t="str">
        <f>IFS($D59="","",$D59, vlookup($D59,'DATA - LIS - RX'!$A:$D,2,0))</f>
        <v>Morphine </v>
      </c>
      <c r="Q59" s="198" t="b">
        <f>IFS($D59="","",$D59, VLOOKUP(D59, 'DATA - LIS - RX'!A:D, 3, 0))</f>
        <v>1</v>
      </c>
      <c r="R59" s="199">
        <f>IFS($D59="","",$D59, vlookup(D59,'DATA - LIS - RX'!A:D,4,0))</f>
        <v>44579</v>
      </c>
      <c r="S59" s="200" t="s">
        <v>6941</v>
      </c>
      <c r="T59" s="201"/>
      <c r="U59" s="201"/>
      <c r="V59" s="201"/>
      <c r="W59" s="201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</row>
    <row r="60">
      <c r="A60" s="192" t="s">
        <v>3864</v>
      </c>
      <c r="B60" s="12">
        <f t="shared" si="2"/>
        <v>51</v>
      </c>
      <c r="C60" s="12">
        <v>205832.0</v>
      </c>
      <c r="D60" s="12">
        <v>15514.0</v>
      </c>
      <c r="E60" s="13">
        <v>11897.0</v>
      </c>
      <c r="F60" s="240">
        <v>44538.0</v>
      </c>
      <c r="G60" s="193">
        <v>0.65625</v>
      </c>
      <c r="H60" s="16" t="s">
        <v>6054</v>
      </c>
      <c r="I60" s="17" t="s">
        <v>6055</v>
      </c>
      <c r="J60" s="18" t="s">
        <v>6056</v>
      </c>
      <c r="K60" s="194" t="s">
        <v>6057</v>
      </c>
      <c r="L60" s="195"/>
      <c r="M60" s="23" t="s">
        <v>6058</v>
      </c>
      <c r="N60" s="195"/>
      <c r="O60" s="23" t="s">
        <v>7159</v>
      </c>
      <c r="P60" s="197" t="str">
        <f>IFS($D60="","",$D60, vlookup($D60,'DATA - LIS - RX'!$A:$D,2,0))</f>
        <v>Gabapentin</v>
      </c>
      <c r="Q60" s="198" t="b">
        <f>IFS($D60="","",$D60, VLOOKUP(D60, 'DATA - LIS - RX'!A:D, 3, 0))</f>
        <v>1</v>
      </c>
      <c r="R60" s="199">
        <f>IFS($D60="","",$D60, vlookup(D60,'DATA - LIS - RX'!A:D,4,0))</f>
        <v>44579</v>
      </c>
      <c r="S60" s="200" t="s">
        <v>6483</v>
      </c>
      <c r="T60" s="201"/>
      <c r="U60" s="201"/>
      <c r="V60" s="201"/>
      <c r="W60" s="201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</row>
    <row r="61">
      <c r="A61" s="126"/>
      <c r="B61" s="126"/>
      <c r="C61" s="126"/>
      <c r="D61" s="126"/>
      <c r="E61" s="207"/>
      <c r="F61" s="239"/>
      <c r="G61" s="208"/>
      <c r="H61" s="126"/>
      <c r="I61" s="126"/>
      <c r="J61" s="126"/>
      <c r="K61" s="126"/>
      <c r="L61" s="209"/>
      <c r="M61" s="209"/>
      <c r="N61" s="209"/>
      <c r="O61" s="126"/>
      <c r="P61" s="201"/>
      <c r="Q61" s="126"/>
      <c r="R61" s="167"/>
      <c r="S61" s="201"/>
      <c r="T61" s="201"/>
      <c r="U61" s="201"/>
      <c r="V61" s="201"/>
      <c r="W61" s="201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</row>
    <row r="62">
      <c r="A62" s="192" t="s">
        <v>1753</v>
      </c>
      <c r="B62" s="12">
        <v>4.0</v>
      </c>
      <c r="C62" s="12">
        <v>205837.0</v>
      </c>
      <c r="D62" s="12">
        <v>12879.0</v>
      </c>
      <c r="E62" s="13">
        <v>20311.0</v>
      </c>
      <c r="F62" s="240">
        <v>44539.0</v>
      </c>
      <c r="G62" s="193">
        <v>0.3333333333333333</v>
      </c>
      <c r="H62" s="16" t="s">
        <v>6054</v>
      </c>
      <c r="I62" s="17" t="s">
        <v>6055</v>
      </c>
      <c r="J62" s="18" t="s">
        <v>6056</v>
      </c>
      <c r="K62" s="194" t="s">
        <v>6082</v>
      </c>
      <c r="L62" s="195"/>
      <c r="M62" s="23" t="s">
        <v>6058</v>
      </c>
      <c r="N62" s="195"/>
      <c r="O62" s="23" t="s">
        <v>7167</v>
      </c>
      <c r="P62" s="197" t="str">
        <f>IFS($D62="","",$D62, vlookup($D62,'DATA - LIS - RX'!$A:$D,2,0))</f>
        <v>Hydrocodone, Pregabalin</v>
      </c>
      <c r="Q62" s="198" t="b">
        <f>IFS($D62="","",$D62, VLOOKUP(D62, 'DATA - LIS - RX'!A:D, 3, 0))</f>
        <v>1</v>
      </c>
      <c r="R62" s="199">
        <f>IFS($D62="","",$D62, vlookup(D62,'DATA - LIS - RX'!A:D,4,0))</f>
        <v>44579</v>
      </c>
      <c r="S62" s="200" t="s">
        <v>6463</v>
      </c>
      <c r="T62" s="200" t="s">
        <v>6477</v>
      </c>
      <c r="U62" s="201"/>
      <c r="V62" s="201"/>
      <c r="W62" s="201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</row>
    <row r="63">
      <c r="A63" s="192" t="s">
        <v>552</v>
      </c>
      <c r="B63" s="12">
        <f t="shared" ref="B63:B79" si="3">B62+1</f>
        <v>5</v>
      </c>
      <c r="C63" s="12">
        <v>205838.0</v>
      </c>
      <c r="D63" s="12">
        <v>10525.0</v>
      </c>
      <c r="E63" s="13">
        <v>21713.0</v>
      </c>
      <c r="F63" s="240">
        <v>44539.0</v>
      </c>
      <c r="G63" s="193">
        <v>0.34375</v>
      </c>
      <c r="H63" s="16" t="s">
        <v>6054</v>
      </c>
      <c r="I63" s="17" t="s">
        <v>6055</v>
      </c>
      <c r="J63" s="18" t="s">
        <v>6068</v>
      </c>
      <c r="K63" s="194" t="s">
        <v>6069</v>
      </c>
      <c r="L63" s="195"/>
      <c r="M63" s="23" t="s">
        <v>6058</v>
      </c>
      <c r="N63" s="195"/>
      <c r="O63" s="23"/>
      <c r="P63" s="197" t="str">
        <f>IFS($D63="","",$D63, vlookup($D63,'DATA - LIS - RX'!$A:$D,2,0))</f>
        <v>Hydrocodone</v>
      </c>
      <c r="Q63" s="198" t="b">
        <f>IFS($D63="","",$D63, VLOOKUP(D63, 'DATA - LIS - RX'!A:D, 3, 0))</f>
        <v>1</v>
      </c>
      <c r="R63" s="199">
        <f>IFS($D63="","",$D63, vlookup(D63,'DATA - LIS - RX'!A:D,4,0))</f>
        <v>44579</v>
      </c>
      <c r="S63" s="200" t="s">
        <v>6463</v>
      </c>
      <c r="T63" s="201"/>
      <c r="U63" s="201"/>
      <c r="V63" s="201"/>
      <c r="W63" s="201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</row>
    <row r="64">
      <c r="A64" s="242" t="s">
        <v>3571</v>
      </c>
      <c r="B64" s="12">
        <f t="shared" si="3"/>
        <v>6</v>
      </c>
      <c r="C64" s="12">
        <v>205840.0</v>
      </c>
      <c r="D64" s="12">
        <v>15159.0</v>
      </c>
      <c r="E64" s="13">
        <v>18926.0</v>
      </c>
      <c r="F64" s="240">
        <v>44539.0</v>
      </c>
      <c r="G64" s="193">
        <v>0.34375</v>
      </c>
      <c r="H64" s="16" t="s">
        <v>6054</v>
      </c>
      <c r="I64" s="17" t="s">
        <v>6055</v>
      </c>
      <c r="J64" s="18" t="s">
        <v>6081</v>
      </c>
      <c r="K64" s="194" t="s">
        <v>6121</v>
      </c>
      <c r="L64" s="195"/>
      <c r="M64" s="23" t="s">
        <v>6058</v>
      </c>
      <c r="N64" s="195"/>
      <c r="O64" s="23"/>
      <c r="P64" s="197" t="str">
        <f>IFS($D64="","",$D64, vlookup($D64,'DATA - LIS - RX'!$A:$D,2,0))</f>
        <v> - </v>
      </c>
      <c r="Q64" s="198" t="b">
        <f>IFS($D64="","",$D64, VLOOKUP(D64, 'DATA - LIS - RX'!A:D, 3, 0))</f>
        <v>1</v>
      </c>
      <c r="R64" s="199">
        <f>IFS($D64="","",$D64, vlookup(D64,'DATA - LIS - RX'!A:D,4,0))</f>
        <v>44579</v>
      </c>
      <c r="S64" s="200" t="s">
        <v>7161</v>
      </c>
      <c r="T64" s="201"/>
      <c r="U64" s="201"/>
      <c r="V64" s="201"/>
      <c r="W64" s="201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</row>
    <row r="65">
      <c r="A65" s="242" t="s">
        <v>807</v>
      </c>
      <c r="B65" s="12">
        <f t="shared" si="3"/>
        <v>7</v>
      </c>
      <c r="C65" s="12">
        <v>205839.0</v>
      </c>
      <c r="D65" s="12">
        <v>11163.0</v>
      </c>
      <c r="E65" s="13">
        <v>28099.0</v>
      </c>
      <c r="F65" s="240">
        <v>44539.0</v>
      </c>
      <c r="G65" s="193">
        <v>0.3541666666666667</v>
      </c>
      <c r="H65" s="16" t="s">
        <v>6054</v>
      </c>
      <c r="I65" s="17" t="s">
        <v>6055</v>
      </c>
      <c r="J65" s="18" t="s">
        <v>6068</v>
      </c>
      <c r="K65" s="194" t="s">
        <v>6088</v>
      </c>
      <c r="L65" s="195"/>
      <c r="M65" s="23" t="s">
        <v>6058</v>
      </c>
      <c r="N65" s="195"/>
      <c r="O65" s="23"/>
      <c r="P65" s="197" t="str">
        <f>IFS($D65="","",$D65, vlookup($D65,'DATA - LIS - RX'!$A:$D,2,0))</f>
        <v>Tramadol</v>
      </c>
      <c r="Q65" s="198" t="b">
        <f>IFS($D65="","",$D65, VLOOKUP(D65, 'DATA - LIS - RX'!A:D, 3, 0))</f>
        <v>1</v>
      </c>
      <c r="R65" s="199">
        <f>IFS($D65="","",$D65, vlookup(D65,'DATA - LIS - RX'!A:D,4,0))</f>
        <v>44579</v>
      </c>
      <c r="S65" s="200" t="s">
        <v>6512</v>
      </c>
      <c r="T65" s="201"/>
      <c r="U65" s="201"/>
      <c r="V65" s="201"/>
      <c r="W65" s="201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</row>
    <row r="66">
      <c r="A66" s="192" t="s">
        <v>69</v>
      </c>
      <c r="B66" s="12">
        <f t="shared" si="3"/>
        <v>8</v>
      </c>
      <c r="C66" s="12">
        <v>205841.0</v>
      </c>
      <c r="D66" s="12">
        <v>9245.0</v>
      </c>
      <c r="E66" s="13">
        <v>16580.0</v>
      </c>
      <c r="F66" s="240">
        <v>44539.0</v>
      </c>
      <c r="G66" s="193">
        <v>0.375</v>
      </c>
      <c r="H66" s="16" t="s">
        <v>6060</v>
      </c>
      <c r="I66" s="17" t="s">
        <v>6055</v>
      </c>
      <c r="J66" s="18" t="s">
        <v>6068</v>
      </c>
      <c r="K66" s="194" t="s">
        <v>6094</v>
      </c>
      <c r="L66" s="195"/>
      <c r="M66" s="23" t="s">
        <v>6058</v>
      </c>
      <c r="N66" s="195"/>
      <c r="O66" s="23" t="s">
        <v>7159</v>
      </c>
      <c r="P66" s="197" t="str">
        <f>IFS($D66="","",$D66, vlookup($D66,'DATA - LIS - RX'!$A:$D,2,0))</f>
        <v>Alprazolam, Gabapentin, Hydrocodone</v>
      </c>
      <c r="Q66" s="198" t="b">
        <f>IFS($D66="","",$D66, VLOOKUP(D66, 'DATA - LIS - RX'!A:D, 3, 0))</f>
        <v>1</v>
      </c>
      <c r="R66" s="199">
        <f>IFS($D66="","",$D66, vlookup(D66,'DATA - LIS - RX'!A:D,4,0))</f>
        <v>44579</v>
      </c>
      <c r="S66" s="200" t="s">
        <v>6639</v>
      </c>
      <c r="T66" s="200" t="s">
        <v>6483</v>
      </c>
      <c r="U66" s="200" t="s">
        <v>6463</v>
      </c>
      <c r="V66" s="201"/>
      <c r="W66" s="201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</row>
    <row r="67">
      <c r="A67" s="192" t="s">
        <v>1546</v>
      </c>
      <c r="B67" s="12">
        <f t="shared" si="3"/>
        <v>9</v>
      </c>
      <c r="C67" s="12">
        <v>205842.0</v>
      </c>
      <c r="D67" s="12">
        <v>12620.0</v>
      </c>
      <c r="E67" s="13">
        <v>15570.0</v>
      </c>
      <c r="F67" s="240">
        <v>44539.0</v>
      </c>
      <c r="G67" s="193">
        <v>0.375</v>
      </c>
      <c r="H67" s="16" t="s">
        <v>6060</v>
      </c>
      <c r="I67" s="17" t="s">
        <v>6055</v>
      </c>
      <c r="J67" s="18" t="s">
        <v>6056</v>
      </c>
      <c r="K67" s="194" t="s">
        <v>6113</v>
      </c>
      <c r="L67" s="195"/>
      <c r="M67" s="23" t="s">
        <v>6058</v>
      </c>
      <c r="N67" s="195"/>
      <c r="O67" s="23" t="s">
        <v>7160</v>
      </c>
      <c r="P67" s="197" t="str">
        <f>IFS($D67="","",$D67, vlookup($D67,'DATA - LIS - RX'!$A:$D,2,0))</f>
        <v>Codeine, Duloxetine</v>
      </c>
      <c r="Q67" s="198" t="b">
        <f>IFS($D67="","",$D67, VLOOKUP(D67, 'DATA - LIS - RX'!A:D, 3, 0))</f>
        <v>1</v>
      </c>
      <c r="R67" s="199">
        <f>IFS($D67="","",$D67, vlookup(D67,'DATA - LIS - RX'!A:D,4,0))</f>
        <v>44579</v>
      </c>
      <c r="S67" s="200" t="s">
        <v>6465</v>
      </c>
      <c r="T67" s="200" t="s">
        <v>6613</v>
      </c>
      <c r="U67" s="201"/>
      <c r="V67" s="201"/>
      <c r="W67" s="201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</row>
    <row r="68">
      <c r="A68" s="192" t="s">
        <v>1342</v>
      </c>
      <c r="B68" s="12">
        <f t="shared" si="3"/>
        <v>10</v>
      </c>
      <c r="C68" s="12">
        <v>205845.0</v>
      </c>
      <c r="D68" s="12">
        <v>12303.0</v>
      </c>
      <c r="E68" s="13">
        <v>26384.0</v>
      </c>
      <c r="F68" s="240">
        <v>44539.0</v>
      </c>
      <c r="G68" s="193">
        <v>0.40625</v>
      </c>
      <c r="H68" s="16" t="s">
        <v>6060</v>
      </c>
      <c r="I68" s="17" t="s">
        <v>6055</v>
      </c>
      <c r="J68" s="18" t="s">
        <v>6068</v>
      </c>
      <c r="K68" s="194" t="s">
        <v>6088</v>
      </c>
      <c r="L68" s="195"/>
      <c r="M68" s="23" t="s">
        <v>6058</v>
      </c>
      <c r="N68" s="195"/>
      <c r="O68" s="23" t="s">
        <v>7164</v>
      </c>
      <c r="P68" s="197" t="str">
        <f>IFS($D68="","",$D68, vlookup($D68,'DATA - LIS - RX'!$A:$D,2,0))</f>
        <v>Amitriptyline, Tramadol</v>
      </c>
      <c r="Q68" s="198" t="b">
        <f>IFS($D68="","",$D68, VLOOKUP(D68, 'DATA - LIS - RX'!A:D, 3, 0))</f>
        <v>1</v>
      </c>
      <c r="R68" s="199">
        <f>IFS($D68="","",$D68, vlookup(D68,'DATA - LIS - RX'!A:D,4,0))</f>
        <v>44579</v>
      </c>
      <c r="S68" s="200" t="s">
        <v>6664</v>
      </c>
      <c r="T68" s="200" t="s">
        <v>6512</v>
      </c>
      <c r="U68" s="201"/>
      <c r="V68" s="201"/>
      <c r="W68" s="201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</row>
    <row r="69">
      <c r="A69" s="192" t="s">
        <v>3836</v>
      </c>
      <c r="B69" s="12">
        <f t="shared" si="3"/>
        <v>11</v>
      </c>
      <c r="C69" s="12">
        <v>205846.0</v>
      </c>
      <c r="D69" s="12">
        <v>15479.0</v>
      </c>
      <c r="E69" s="13">
        <v>28397.0</v>
      </c>
      <c r="F69" s="240">
        <v>44539.0</v>
      </c>
      <c r="G69" s="193">
        <v>0.4166666666666667</v>
      </c>
      <c r="H69" s="16" t="s">
        <v>6060</v>
      </c>
      <c r="I69" s="17" t="s">
        <v>6055</v>
      </c>
      <c r="J69" s="18" t="s">
        <v>6056</v>
      </c>
      <c r="K69" s="194" t="s">
        <v>6121</v>
      </c>
      <c r="L69" s="195"/>
      <c r="M69" s="23" t="s">
        <v>6058</v>
      </c>
      <c r="N69" s="23" t="s">
        <v>7220</v>
      </c>
      <c r="O69" s="23" t="s">
        <v>7159</v>
      </c>
      <c r="P69" s="197" t="str">
        <f>IFS($D69="","",$D69, vlookup($D69,'DATA - LIS - RX'!$A:$D,2,0))</f>
        <v>Oxycodone, Buprenorphine, Gabapentin</v>
      </c>
      <c r="Q69" s="198" t="b">
        <f>IFS($D69="","",$D69, VLOOKUP(D69, 'DATA - LIS - RX'!A:D, 3, 0))</f>
        <v>1</v>
      </c>
      <c r="R69" s="199">
        <f>IFS($D69="","",$D69, vlookup(D69,'DATA - LIS - RX'!A:D,4,0))</f>
        <v>44582</v>
      </c>
      <c r="S69" s="200" t="s">
        <v>6465</v>
      </c>
      <c r="T69" s="200" t="s">
        <v>7221</v>
      </c>
      <c r="U69" s="200" t="s">
        <v>6483</v>
      </c>
      <c r="V69" s="201"/>
      <c r="W69" s="201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</row>
    <row r="70">
      <c r="A70" s="242" t="s">
        <v>737</v>
      </c>
      <c r="B70" s="12">
        <f t="shared" si="3"/>
        <v>12</v>
      </c>
      <c r="C70" s="12">
        <v>205849.0</v>
      </c>
      <c r="D70" s="12">
        <v>11026.0</v>
      </c>
      <c r="E70" s="13">
        <v>21125.0</v>
      </c>
      <c r="F70" s="240">
        <v>44539.0</v>
      </c>
      <c r="G70" s="193">
        <v>0.4166666666666667</v>
      </c>
      <c r="H70" s="16" t="s">
        <v>6060</v>
      </c>
      <c r="I70" s="17" t="s">
        <v>6055</v>
      </c>
      <c r="J70" s="18" t="s">
        <v>6056</v>
      </c>
      <c r="K70" s="194" t="s">
        <v>6074</v>
      </c>
      <c r="L70" s="195"/>
      <c r="M70" s="23" t="s">
        <v>6058</v>
      </c>
      <c r="N70" s="195"/>
      <c r="O70" s="23"/>
      <c r="P70" s="197" t="str">
        <f>IFS($D70="","",$D70, vlookup($D70,'DATA - LIS - RX'!$A:$D,2,0))</f>
        <v>Hydrocodone</v>
      </c>
      <c r="Q70" s="198" t="b">
        <f>IFS($D70="","",$D70, VLOOKUP(D70, 'DATA - LIS - RX'!A:D, 3, 0))</f>
        <v>1</v>
      </c>
      <c r="R70" s="199">
        <f>IFS($D70="","",$D70, vlookup(D70,'DATA - LIS - RX'!A:D,4,0))</f>
        <v>44579</v>
      </c>
      <c r="S70" s="200" t="s">
        <v>6463</v>
      </c>
      <c r="T70" s="201"/>
      <c r="U70" s="201"/>
      <c r="V70" s="201"/>
      <c r="W70" s="201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</row>
    <row r="71">
      <c r="A71" s="192" t="s">
        <v>5507</v>
      </c>
      <c r="B71" s="12">
        <f t="shared" si="3"/>
        <v>13</v>
      </c>
      <c r="C71" s="12">
        <v>205848.0</v>
      </c>
      <c r="D71" s="12">
        <v>17536.0</v>
      </c>
      <c r="E71" s="13">
        <v>26216.0</v>
      </c>
      <c r="F71" s="240">
        <v>44539.0</v>
      </c>
      <c r="G71" s="193">
        <v>0.4375</v>
      </c>
      <c r="H71" s="16" t="s">
        <v>6060</v>
      </c>
      <c r="I71" s="17" t="s">
        <v>6067</v>
      </c>
      <c r="J71" s="18" t="s">
        <v>6062</v>
      </c>
      <c r="K71" s="194" t="s">
        <v>6057</v>
      </c>
      <c r="L71" s="195" t="s">
        <v>6058</v>
      </c>
      <c r="M71" s="23"/>
      <c r="N71" s="195"/>
      <c r="O71" s="202" t="s">
        <v>7145</v>
      </c>
      <c r="P71" s="197" t="str">
        <f>IFS($D71="","",$D71, vlookup($D71,'DATA - LIS - RX'!$A:$D,2,0))</f>
        <v>Oxycodone</v>
      </c>
      <c r="Q71" s="198" t="b">
        <f>IFS($D71="","",$D71, VLOOKUP(D71, 'DATA - LIS - RX'!A:D, 3, 0))</f>
        <v>1</v>
      </c>
      <c r="R71" s="199">
        <f>IFS($D71="","",$D71, vlookup(D71,'DATA - LIS - RX'!A:D,4,0))</f>
        <v>44578</v>
      </c>
      <c r="S71" s="200" t="s">
        <v>6476</v>
      </c>
      <c r="T71" s="201"/>
      <c r="U71" s="201"/>
      <c r="V71" s="201"/>
      <c r="W71" s="201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</row>
    <row r="72">
      <c r="A72" s="192" t="s">
        <v>2327</v>
      </c>
      <c r="B72" s="12">
        <f t="shared" si="3"/>
        <v>14</v>
      </c>
      <c r="C72" s="12">
        <v>205851.0</v>
      </c>
      <c r="D72" s="12">
        <v>13602.0</v>
      </c>
      <c r="E72" s="13">
        <v>24396.0</v>
      </c>
      <c r="F72" s="240">
        <v>44539.0</v>
      </c>
      <c r="G72" s="193">
        <v>0.5625</v>
      </c>
      <c r="H72" s="16" t="s">
        <v>6060</v>
      </c>
      <c r="I72" s="17" t="s">
        <v>6055</v>
      </c>
      <c r="J72" s="18" t="s">
        <v>6056</v>
      </c>
      <c r="K72" s="194" t="s">
        <v>6111</v>
      </c>
      <c r="L72" s="195"/>
      <c r="M72" s="23" t="s">
        <v>6058</v>
      </c>
      <c r="N72" s="195"/>
      <c r="O72" s="23" t="s">
        <v>7159</v>
      </c>
      <c r="P72" s="197" t="str">
        <f>IFS($D72="","",$D72, vlookup($D72,'DATA - LIS - RX'!$A:$D,2,0))</f>
        <v>Gabapentin, Tramadol</v>
      </c>
      <c r="Q72" s="198" t="b">
        <f>IFS($D72="","",$D72, VLOOKUP(D72, 'DATA - LIS - RX'!A:D, 3, 0))</f>
        <v>1</v>
      </c>
      <c r="R72" s="199">
        <f>IFS($D72="","",$D72, vlookup(D72,'DATA - LIS - RX'!A:D,4,0))</f>
        <v>44582</v>
      </c>
      <c r="S72" s="200" t="s">
        <v>6483</v>
      </c>
      <c r="T72" s="200" t="s">
        <v>6512</v>
      </c>
      <c r="U72" s="201"/>
      <c r="V72" s="201"/>
      <c r="W72" s="201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</row>
    <row r="73">
      <c r="A73" s="192" t="s">
        <v>4871</v>
      </c>
      <c r="B73" s="12">
        <f t="shared" si="3"/>
        <v>15</v>
      </c>
      <c r="C73" s="12">
        <v>205854.0</v>
      </c>
      <c r="D73" s="12">
        <v>16726.0</v>
      </c>
      <c r="E73" s="13">
        <v>24152.0</v>
      </c>
      <c r="F73" s="240">
        <v>44539.0</v>
      </c>
      <c r="G73" s="193">
        <v>0.5833333333333334</v>
      </c>
      <c r="H73" s="16" t="s">
        <v>6060</v>
      </c>
      <c r="I73" s="17" t="s">
        <v>6055</v>
      </c>
      <c r="J73" s="18" t="s">
        <v>6068</v>
      </c>
      <c r="K73" s="194" t="s">
        <v>6088</v>
      </c>
      <c r="L73" s="195"/>
      <c r="M73" s="23" t="s">
        <v>6058</v>
      </c>
      <c r="N73" s="195"/>
      <c r="O73" s="23"/>
      <c r="P73" s="197" t="str">
        <f>IFS($D73="","",$D73, vlookup($D73,'DATA - LIS - RX'!$A:$D,2,0))</f>
        <v>Codeine, Duloxetine, Diazepam</v>
      </c>
      <c r="Q73" s="198" t="b">
        <f>IFS($D73="","",$D73, VLOOKUP(D73, 'DATA - LIS - RX'!A:D, 3, 0))</f>
        <v>1</v>
      </c>
      <c r="R73" s="199">
        <f>IFS($D73="","",$D73, vlookup(D73,'DATA - LIS - RX'!A:D,4,0))</f>
        <v>44582</v>
      </c>
      <c r="S73" s="200" t="s">
        <v>6465</v>
      </c>
      <c r="T73" s="201"/>
      <c r="U73" s="201"/>
      <c r="V73" s="201"/>
      <c r="W73" s="201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</row>
    <row r="74">
      <c r="A74" s="192" t="s">
        <v>3239</v>
      </c>
      <c r="B74" s="12">
        <f t="shared" si="3"/>
        <v>16</v>
      </c>
      <c r="C74" s="12">
        <v>205855.0</v>
      </c>
      <c r="D74" s="12">
        <v>14756.0</v>
      </c>
      <c r="E74" s="13">
        <v>22966.0</v>
      </c>
      <c r="F74" s="240">
        <v>44539.0</v>
      </c>
      <c r="G74" s="193">
        <v>0.59375</v>
      </c>
      <c r="H74" s="16" t="s">
        <v>6054</v>
      </c>
      <c r="I74" s="17" t="s">
        <v>6055</v>
      </c>
      <c r="J74" s="18" t="s">
        <v>6068</v>
      </c>
      <c r="K74" s="194" t="s">
        <v>6097</v>
      </c>
      <c r="L74" s="195"/>
      <c r="M74" s="23" t="s">
        <v>6058</v>
      </c>
      <c r="N74" s="195"/>
      <c r="O74" s="23"/>
      <c r="P74" s="197" t="str">
        <f>IFS($D74="","",$D74, vlookup($D74,'DATA - LIS - RX'!$A:$D,2,0))</f>
        <v>Cyclobenzaprine, Tramadol</v>
      </c>
      <c r="Q74" s="198" t="b">
        <f>IFS($D74="","",$D74, VLOOKUP(D74, 'DATA - LIS - RX'!A:D, 3, 0))</f>
        <v>1</v>
      </c>
      <c r="R74" s="199">
        <f>IFS($D74="","",$D74, vlookup(D74,'DATA - LIS - RX'!A:D,4,0))</f>
        <v>44578</v>
      </c>
      <c r="S74" s="200" t="s">
        <v>6646</v>
      </c>
      <c r="T74" s="200" t="s">
        <v>6512</v>
      </c>
      <c r="U74" s="201"/>
      <c r="V74" s="201"/>
      <c r="W74" s="201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</row>
    <row r="75">
      <c r="A75" s="192" t="s">
        <v>447</v>
      </c>
      <c r="B75" s="12">
        <f t="shared" si="3"/>
        <v>17</v>
      </c>
      <c r="C75" s="12">
        <v>205856.0</v>
      </c>
      <c r="D75" s="12">
        <v>10291.0</v>
      </c>
      <c r="E75" s="13">
        <v>20391.0</v>
      </c>
      <c r="F75" s="240">
        <v>44539.0</v>
      </c>
      <c r="G75" s="193">
        <v>0.6041666666666666</v>
      </c>
      <c r="H75" s="16" t="s">
        <v>6060</v>
      </c>
      <c r="I75" s="17" t="s">
        <v>6055</v>
      </c>
      <c r="J75" s="18" t="s">
        <v>6056</v>
      </c>
      <c r="K75" s="194" t="s">
        <v>6057</v>
      </c>
      <c r="L75" s="195"/>
      <c r="M75" s="23" t="s">
        <v>6058</v>
      </c>
      <c r="N75" s="195"/>
      <c r="O75" s="23"/>
      <c r="P75" s="197" t="str">
        <f>IFS($D75="","",$D75, vlookup($D75,'DATA - LIS - RX'!$A:$D,2,0))</f>
        <v>Alprazolam, Hydrocodone, Cyclobenzaprine, Codeine</v>
      </c>
      <c r="Q75" s="198" t="b">
        <f>IFS($D75="","",$D75, VLOOKUP(D75, 'DATA - LIS - RX'!A:D, 3, 0))</f>
        <v>1</v>
      </c>
      <c r="R75" s="199">
        <f>IFS($D75="","",$D75, vlookup(D75,'DATA - LIS - RX'!A:D,4,0))</f>
        <v>44582</v>
      </c>
      <c r="S75" s="200" t="s">
        <v>6639</v>
      </c>
      <c r="T75" s="200" t="s">
        <v>6463</v>
      </c>
      <c r="U75" s="200" t="s">
        <v>6646</v>
      </c>
      <c r="V75" s="200" t="s">
        <v>6465</v>
      </c>
      <c r="W75" s="201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</row>
    <row r="76">
      <c r="A76" s="192" t="s">
        <v>3552</v>
      </c>
      <c r="B76" s="12">
        <f t="shared" si="3"/>
        <v>18</v>
      </c>
      <c r="C76" s="12">
        <v>205857.0</v>
      </c>
      <c r="D76" s="12">
        <v>15132.0</v>
      </c>
      <c r="E76" s="13">
        <v>24767.0</v>
      </c>
      <c r="F76" s="240">
        <v>44539.0</v>
      </c>
      <c r="G76" s="193">
        <v>0.6354166666666666</v>
      </c>
      <c r="H76" s="16" t="s">
        <v>6060</v>
      </c>
      <c r="I76" s="17" t="s">
        <v>6055</v>
      </c>
      <c r="J76" s="18" t="s">
        <v>6056</v>
      </c>
      <c r="K76" s="194" t="s">
        <v>6101</v>
      </c>
      <c r="L76" s="195"/>
      <c r="M76" s="23" t="s">
        <v>6058</v>
      </c>
      <c r="N76" s="195"/>
      <c r="O76" s="23"/>
      <c r="P76" s="197" t="str">
        <f>IFS($D76="","",$D76, vlookup($D76,'DATA - LIS - RX'!$A:$D,2,0))</f>
        <v>Gabapentin, Clonazepam, Tramadol</v>
      </c>
      <c r="Q76" s="198" t="b">
        <f>IFS($D76="","",$D76, VLOOKUP(D76, 'DATA - LIS - RX'!A:D, 3, 0))</f>
        <v>1</v>
      </c>
      <c r="R76" s="199">
        <f>IFS($D76="","",$D76, vlookup(D76,'DATA - LIS - RX'!A:D,4,0))</f>
        <v>44582</v>
      </c>
      <c r="S76" s="200" t="s">
        <v>6465</v>
      </c>
      <c r="T76" s="200" t="s">
        <v>6541</v>
      </c>
      <c r="U76" s="200" t="s">
        <v>6512</v>
      </c>
      <c r="V76" s="201"/>
      <c r="W76" s="201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</row>
    <row r="77">
      <c r="A77" s="192" t="s">
        <v>4382</v>
      </c>
      <c r="B77" s="12">
        <f t="shared" si="3"/>
        <v>19</v>
      </c>
      <c r="C77" s="12">
        <v>205861.0</v>
      </c>
      <c r="D77" s="12">
        <v>16089.0</v>
      </c>
      <c r="E77" s="13">
        <v>16520.0</v>
      </c>
      <c r="F77" s="240">
        <v>44539.0</v>
      </c>
      <c r="G77" s="193">
        <v>0.6666666666666666</v>
      </c>
      <c r="H77" s="16" t="s">
        <v>6060</v>
      </c>
      <c r="I77" s="17" t="s">
        <v>6055</v>
      </c>
      <c r="J77" s="18" t="s">
        <v>6056</v>
      </c>
      <c r="K77" s="194" t="s">
        <v>6109</v>
      </c>
      <c r="L77" s="195"/>
      <c r="M77" s="23" t="s">
        <v>6058</v>
      </c>
      <c r="N77" s="195"/>
      <c r="O77" s="23" t="s">
        <v>7167</v>
      </c>
      <c r="P77" s="197" t="str">
        <f>IFS($D77="","",$D77, vlookup($D77,'DATA - LIS - RX'!$A:$D,2,0))</f>
        <v> - </v>
      </c>
      <c r="Q77" s="198" t="b">
        <f>IFS($D77="","",$D77, VLOOKUP(D77, 'DATA - LIS - RX'!A:D, 3, 0))</f>
        <v>1</v>
      </c>
      <c r="R77" s="199">
        <f>IFS($D77="","",$D77, vlookup(D77,'DATA - LIS - RX'!A:D,4,0))</f>
        <v>44582</v>
      </c>
      <c r="S77" s="200" t="s">
        <v>6477</v>
      </c>
      <c r="T77" s="201"/>
      <c r="U77" s="201"/>
      <c r="V77" s="201"/>
      <c r="W77" s="201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</row>
    <row r="78">
      <c r="A78" s="192" t="s">
        <v>6167</v>
      </c>
      <c r="B78" s="12">
        <f t="shared" si="3"/>
        <v>20</v>
      </c>
      <c r="C78" s="12">
        <v>206048.0</v>
      </c>
      <c r="D78" s="12">
        <v>17691.0</v>
      </c>
      <c r="E78" s="13">
        <v>15625.0</v>
      </c>
      <c r="F78" s="240">
        <v>44539.0</v>
      </c>
      <c r="G78" s="193"/>
      <c r="H78" s="16"/>
      <c r="I78" s="17"/>
      <c r="J78" s="18"/>
      <c r="K78" s="194"/>
      <c r="L78" s="195" t="s">
        <v>6058</v>
      </c>
      <c r="M78" s="23"/>
      <c r="N78" s="195"/>
      <c r="O78" s="202" t="s">
        <v>7145</v>
      </c>
      <c r="P78" s="197" t="str">
        <f>IFS($D78="","",$D78, vlookup($D78,'DATA - LIS - RX'!$A:$D,2,0))</f>
        <v>Duloxetine, Gabapentin</v>
      </c>
      <c r="Q78" s="198" t="b">
        <f>IFS($D78="","",$D78, VLOOKUP(D78, 'DATA - LIS - RX'!A:D, 3, 0))</f>
        <v>1</v>
      </c>
      <c r="R78" s="199">
        <f>IFS($D78="","",$D78, vlookup(D78,'DATA - LIS - RX'!A:D,4,0))</f>
        <v>44578</v>
      </c>
      <c r="S78" s="200" t="s">
        <v>6613</v>
      </c>
      <c r="T78" s="200" t="s">
        <v>6483</v>
      </c>
      <c r="U78" s="201"/>
      <c r="V78" s="201"/>
      <c r="W78" s="201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</row>
    <row r="79">
      <c r="A79" s="192" t="s">
        <v>6169</v>
      </c>
      <c r="B79" s="12">
        <f t="shared" si="3"/>
        <v>21</v>
      </c>
      <c r="C79" s="12">
        <v>206050.0</v>
      </c>
      <c r="D79" s="12">
        <v>16745.0</v>
      </c>
      <c r="E79" s="13">
        <v>34760.0</v>
      </c>
      <c r="F79" s="240">
        <v>44539.0</v>
      </c>
      <c r="G79" s="193"/>
      <c r="H79" s="16"/>
      <c r="I79" s="17"/>
      <c r="J79" s="18"/>
      <c r="K79" s="194"/>
      <c r="L79" s="195"/>
      <c r="M79" s="23" t="s">
        <v>6058</v>
      </c>
      <c r="N79" s="195"/>
      <c r="O79" s="23" t="s">
        <v>7159</v>
      </c>
      <c r="P79" s="197" t="str">
        <f>IFS($D79="","",$D79, vlookup($D79,'DATA - LIS - RX'!$A:$D,2,0))</f>
        <v>Gabapentin, Tramadol</v>
      </c>
      <c r="Q79" s="198" t="b">
        <f>IFS($D79="","",$D79, VLOOKUP(D79, 'DATA - LIS - RX'!A:D, 3, 0))</f>
        <v>1</v>
      </c>
      <c r="R79" s="199">
        <f>IFS($D79="","",$D79, vlookup(D79,'DATA - LIS - RX'!A:D,4,0))</f>
        <v>44582</v>
      </c>
      <c r="S79" s="200" t="s">
        <v>6483</v>
      </c>
      <c r="T79" s="200" t="s">
        <v>6512</v>
      </c>
      <c r="U79" s="201"/>
      <c r="V79" s="201"/>
      <c r="W79" s="201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</row>
    <row r="80">
      <c r="A80" s="126"/>
      <c r="B80" s="126"/>
      <c r="C80" s="126"/>
      <c r="D80" s="126"/>
      <c r="E80" s="207"/>
      <c r="F80" s="239"/>
      <c r="G80" s="208"/>
      <c r="H80" s="126"/>
      <c r="I80" s="126"/>
      <c r="J80" s="126"/>
      <c r="K80" s="126"/>
      <c r="L80" s="209"/>
      <c r="M80" s="209"/>
      <c r="N80" s="209"/>
      <c r="O80" s="126"/>
      <c r="P80" s="201"/>
      <c r="Q80" s="126"/>
      <c r="R80" s="167"/>
      <c r="S80" s="201"/>
      <c r="T80" s="201"/>
      <c r="U80" s="201"/>
      <c r="V80" s="201"/>
      <c r="W80" s="201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</row>
    <row r="81">
      <c r="A81" s="192" t="s">
        <v>2080</v>
      </c>
      <c r="B81" s="12">
        <f>B79+1</f>
        <v>22</v>
      </c>
      <c r="C81" s="12">
        <v>205863.0</v>
      </c>
      <c r="D81" s="12">
        <v>13283.0</v>
      </c>
      <c r="E81" s="13">
        <v>28196.0</v>
      </c>
      <c r="F81" s="240">
        <v>44540.0</v>
      </c>
      <c r="G81" s="193">
        <v>0.34375</v>
      </c>
      <c r="H81" s="16" t="s">
        <v>6054</v>
      </c>
      <c r="I81" s="17" t="s">
        <v>6055</v>
      </c>
      <c r="J81" s="18" t="s">
        <v>6056</v>
      </c>
      <c r="K81" s="194" t="s">
        <v>6069</v>
      </c>
      <c r="L81" s="195"/>
      <c r="M81" s="23" t="s">
        <v>6058</v>
      </c>
      <c r="N81" s="195"/>
      <c r="O81" s="23" t="s">
        <v>7167</v>
      </c>
      <c r="P81" s="197" t="str">
        <f>IFS($D81="","",$D81, vlookup($D81,'DATA - LIS - RX'!$A:$D,2,0))</f>
        <v>Adderall, Pregabalin, Hydrocodone, Oxycodone</v>
      </c>
      <c r="Q81" s="198" t="b">
        <f>IFS($D81="","",$D81, VLOOKUP(D81, 'DATA - LIS - RX'!A:D, 3, 0))</f>
        <v>1</v>
      </c>
      <c r="R81" s="199">
        <f>IFS($D81="","",$D81, vlookup(D81,'DATA - LIS - RX'!A:D,4,0))</f>
        <v>44582</v>
      </c>
      <c r="S81" s="200" t="s">
        <v>6837</v>
      </c>
      <c r="T81" s="200" t="s">
        <v>6477</v>
      </c>
      <c r="U81" s="200" t="s">
        <v>6463</v>
      </c>
      <c r="V81" s="201"/>
      <c r="W81" s="201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</row>
    <row r="82">
      <c r="A82" s="192" t="s">
        <v>3724</v>
      </c>
      <c r="B82" s="12">
        <f t="shared" ref="B82:B99" si="4">B81+1</f>
        <v>23</v>
      </c>
      <c r="C82" s="12">
        <v>205864.0</v>
      </c>
      <c r="D82" s="12">
        <v>15346.0</v>
      </c>
      <c r="E82" s="13">
        <v>24452.0</v>
      </c>
      <c r="F82" s="240">
        <v>44540.0</v>
      </c>
      <c r="G82" s="193">
        <v>0.3541666666666667</v>
      </c>
      <c r="H82" s="16" t="s">
        <v>6054</v>
      </c>
      <c r="I82" s="17" t="s">
        <v>6055</v>
      </c>
      <c r="J82" s="18" t="s">
        <v>6068</v>
      </c>
      <c r="K82" s="194" t="s">
        <v>6069</v>
      </c>
      <c r="L82" s="195"/>
      <c r="M82" s="23" t="s">
        <v>6058</v>
      </c>
      <c r="N82" s="195"/>
      <c r="O82" s="23"/>
      <c r="P82" s="197" t="str">
        <f>IFS($D82="","",$D82, vlookup($D82,'DATA - LIS - RX'!$A:$D,2,0))</f>
        <v> - </v>
      </c>
      <c r="Q82" s="198" t="b">
        <f>IFS($D82="","",$D82, VLOOKUP(D82, 'DATA - LIS - RX'!A:D, 3, 0))</f>
        <v>1</v>
      </c>
      <c r="R82" s="199">
        <f>IFS($D82="","",$D82, vlookup(D82,'DATA - LIS - RX'!A:D,4,0))</f>
        <v>44582</v>
      </c>
      <c r="S82" s="200" t="s">
        <v>7161</v>
      </c>
      <c r="T82" s="201"/>
      <c r="U82" s="201"/>
      <c r="V82" s="201"/>
      <c r="W82" s="201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</row>
    <row r="83">
      <c r="A83" s="192" t="s">
        <v>135</v>
      </c>
      <c r="B83" s="12">
        <f t="shared" si="4"/>
        <v>24</v>
      </c>
      <c r="C83" s="12">
        <v>205870.0</v>
      </c>
      <c r="D83" s="12">
        <v>9437.0</v>
      </c>
      <c r="E83" s="13">
        <v>26224.0</v>
      </c>
      <c r="F83" s="240">
        <v>44540.0</v>
      </c>
      <c r="G83" s="193">
        <v>0.3854166666666667</v>
      </c>
      <c r="H83" s="16" t="s">
        <v>6060</v>
      </c>
      <c r="I83" s="17" t="s">
        <v>6055</v>
      </c>
      <c r="J83" s="18" t="s">
        <v>6068</v>
      </c>
      <c r="K83" s="194" t="s">
        <v>6057</v>
      </c>
      <c r="L83" s="195"/>
      <c r="M83" s="23" t="s">
        <v>6058</v>
      </c>
      <c r="N83" s="195"/>
      <c r="O83" s="23" t="s">
        <v>7167</v>
      </c>
      <c r="P83" s="197" t="str">
        <f>IFS($D83="","",$D83, vlookup($D83,'DATA - LIS - RX'!$A:$D,2,0))</f>
        <v>Pregabalin, Oxycodone</v>
      </c>
      <c r="Q83" s="198" t="b">
        <f>IFS($D83="","",$D83, VLOOKUP(D83, 'DATA - LIS - RX'!A:D, 3, 0))</f>
        <v>1</v>
      </c>
      <c r="R83" s="199">
        <f>IFS($D83="","",$D83, vlookup(D83,'DATA - LIS - RX'!A:D,4,0))</f>
        <v>44582</v>
      </c>
      <c r="S83" s="200" t="s">
        <v>6639</v>
      </c>
      <c r="T83" s="200" t="s">
        <v>6477</v>
      </c>
      <c r="U83" s="200" t="s">
        <v>6476</v>
      </c>
      <c r="V83" s="201"/>
      <c r="W83" s="201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</row>
    <row r="84">
      <c r="A84" s="192" t="s">
        <v>1384</v>
      </c>
      <c r="B84" s="12">
        <f t="shared" si="4"/>
        <v>25</v>
      </c>
      <c r="C84" s="12">
        <v>205872.0</v>
      </c>
      <c r="D84" s="12">
        <v>12370.0</v>
      </c>
      <c r="E84" s="13">
        <v>29544.0</v>
      </c>
      <c r="F84" s="240">
        <v>44540.0</v>
      </c>
      <c r="G84" s="193">
        <v>0.4166666666666667</v>
      </c>
      <c r="H84" s="16" t="s">
        <v>6054</v>
      </c>
      <c r="I84" s="17" t="s">
        <v>6055</v>
      </c>
      <c r="J84" s="18" t="s">
        <v>6056</v>
      </c>
      <c r="K84" s="194" t="s">
        <v>6069</v>
      </c>
      <c r="L84" s="195"/>
      <c r="M84" s="23" t="s">
        <v>6058</v>
      </c>
      <c r="N84" s="195"/>
      <c r="O84" s="23" t="s">
        <v>7167</v>
      </c>
      <c r="P84" s="197" t="str">
        <f>IFS($D84="","",$D84, vlookup($D84,'DATA - LIS - RX'!$A:$D,2,0))</f>
        <v>Hydrocodone, Pregabalin</v>
      </c>
      <c r="Q84" s="198" t="b">
        <f>IFS($D84="","",$D84, VLOOKUP(D84, 'DATA - LIS - RX'!A:D, 3, 0))</f>
        <v>1</v>
      </c>
      <c r="R84" s="199">
        <f>IFS($D84="","",$D84, vlookup(D84,'DATA - LIS - RX'!A:D,4,0))</f>
        <v>44582</v>
      </c>
      <c r="S84" s="200" t="s">
        <v>6463</v>
      </c>
      <c r="T84" s="200" t="s">
        <v>6477</v>
      </c>
      <c r="U84" s="200" t="s">
        <v>6512</v>
      </c>
      <c r="V84" s="200" t="s">
        <v>6476</v>
      </c>
      <c r="W84" s="201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</row>
    <row r="85">
      <c r="A85" s="192" t="s">
        <v>2168</v>
      </c>
      <c r="B85" s="12">
        <f t="shared" si="4"/>
        <v>26</v>
      </c>
      <c r="C85" s="12">
        <v>205874.0</v>
      </c>
      <c r="D85" s="12">
        <v>13402.0</v>
      </c>
      <c r="E85" s="13">
        <v>27668.0</v>
      </c>
      <c r="F85" s="240">
        <v>44540.0</v>
      </c>
      <c r="G85" s="193">
        <v>0.4166666666666667</v>
      </c>
      <c r="H85" s="16" t="s">
        <v>6060</v>
      </c>
      <c r="I85" s="17" t="s">
        <v>6055</v>
      </c>
      <c r="J85" s="18" t="s">
        <v>6068</v>
      </c>
      <c r="K85" s="194" t="s">
        <v>6074</v>
      </c>
      <c r="L85" s="195"/>
      <c r="M85" s="23" t="s">
        <v>6058</v>
      </c>
      <c r="N85" s="195"/>
      <c r="O85" s="23" t="s">
        <v>7159</v>
      </c>
      <c r="P85" s="197" t="str">
        <f>IFS($D85="","",$D85, vlookup($D85,'DATA - LIS - RX'!$A:$D,2,0))</f>
        <v>Alprazolam, Gabapentin, Clonazepam, Tramadol</v>
      </c>
      <c r="Q85" s="198" t="b">
        <f>IFS($D85="","",$D85, VLOOKUP(D85, 'DATA - LIS - RX'!A:D, 3, 0))</f>
        <v>1</v>
      </c>
      <c r="R85" s="199">
        <f>IFS($D85="","",$D85, vlookup(D85,'DATA - LIS - RX'!A:D,4,0))</f>
        <v>44582</v>
      </c>
      <c r="S85" s="200" t="s">
        <v>6639</v>
      </c>
      <c r="T85" s="200" t="s">
        <v>6483</v>
      </c>
      <c r="U85" s="200" t="s">
        <v>6463</v>
      </c>
      <c r="V85" s="201"/>
      <c r="W85" s="201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</row>
    <row r="86">
      <c r="A86" s="192" t="s">
        <v>1967</v>
      </c>
      <c r="B86" s="12">
        <f t="shared" si="4"/>
        <v>27</v>
      </c>
      <c r="C86" s="12">
        <v>205875.0</v>
      </c>
      <c r="D86" s="12">
        <v>13139.0</v>
      </c>
      <c r="E86" s="13">
        <v>29676.0</v>
      </c>
      <c r="F86" s="240">
        <v>44540.0</v>
      </c>
      <c r="G86" s="193">
        <v>0.4270833333333333</v>
      </c>
      <c r="H86" s="16" t="s">
        <v>6060</v>
      </c>
      <c r="I86" s="17" t="s">
        <v>6055</v>
      </c>
      <c r="J86" s="18" t="s">
        <v>6056</v>
      </c>
      <c r="K86" s="194" t="s">
        <v>6088</v>
      </c>
      <c r="L86" s="195"/>
      <c r="M86" s="23" t="s">
        <v>6058</v>
      </c>
      <c r="N86" s="195"/>
      <c r="O86" s="23" t="s">
        <v>7159</v>
      </c>
      <c r="P86" s="197" t="str">
        <f>IFS($D86="","",$D86, vlookup($D86,'DATA - LIS - RX'!$A:$D,2,0))</f>
        <v>Oxycodone, Gabapentin</v>
      </c>
      <c r="Q86" s="198" t="b">
        <f>IFS($D86="","",$D86, VLOOKUP(D86, 'DATA - LIS - RX'!A:D, 3, 0))</f>
        <v>1</v>
      </c>
      <c r="R86" s="199">
        <f>IFS($D86="","",$D86, vlookup(D86,'DATA - LIS - RX'!A:D,4,0))</f>
        <v>44582</v>
      </c>
      <c r="S86" s="200" t="s">
        <v>6476</v>
      </c>
      <c r="T86" s="200" t="s">
        <v>6483</v>
      </c>
      <c r="U86" s="201"/>
      <c r="V86" s="201"/>
      <c r="W86" s="201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</row>
    <row r="87">
      <c r="A87" s="192" t="s">
        <v>865</v>
      </c>
      <c r="B87" s="12">
        <f t="shared" si="4"/>
        <v>28</v>
      </c>
      <c r="C87" s="12">
        <v>205877.0</v>
      </c>
      <c r="D87" s="12">
        <v>11303.0</v>
      </c>
      <c r="E87" s="13">
        <v>17223.0</v>
      </c>
      <c r="F87" s="240">
        <v>44540.0</v>
      </c>
      <c r="G87" s="193">
        <v>0.4479166666666667</v>
      </c>
      <c r="H87" s="16" t="s">
        <v>6054</v>
      </c>
      <c r="I87" s="17" t="s">
        <v>6055</v>
      </c>
      <c r="J87" s="18" t="s">
        <v>6068</v>
      </c>
      <c r="K87" s="194" t="s">
        <v>6069</v>
      </c>
      <c r="L87" s="195"/>
      <c r="M87" s="23" t="s">
        <v>6058</v>
      </c>
      <c r="N87" s="195"/>
      <c r="O87" s="23" t="s">
        <v>7159</v>
      </c>
      <c r="P87" s="197" t="str">
        <f>IFS($D87="","",$D87, vlookup($D87,'DATA - LIS - RX'!$A:$D,2,0))</f>
        <v>Gabapentin, Hydrocodone, Zolpidem</v>
      </c>
      <c r="Q87" s="198" t="b">
        <f>IFS($D87="","",$D87, VLOOKUP(D87, 'DATA - LIS - RX'!A:D, 3, 0))</f>
        <v>1</v>
      </c>
      <c r="R87" s="199">
        <f>IFS($D87="","",$D87, vlookup(D87,'DATA - LIS - RX'!A:D,4,0))</f>
        <v>44582</v>
      </c>
      <c r="S87" s="200" t="s">
        <v>6483</v>
      </c>
      <c r="T87" s="200" t="s">
        <v>6463</v>
      </c>
      <c r="U87" s="200" t="s">
        <v>6591</v>
      </c>
      <c r="V87" s="201"/>
      <c r="W87" s="201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</row>
    <row r="88">
      <c r="A88" s="192" t="s">
        <v>813</v>
      </c>
      <c r="B88" s="12">
        <f t="shared" si="4"/>
        <v>29</v>
      </c>
      <c r="C88" s="12">
        <v>205878.0</v>
      </c>
      <c r="D88" s="12">
        <v>11174.0</v>
      </c>
      <c r="E88" s="13">
        <v>20173.0</v>
      </c>
      <c r="F88" s="240">
        <v>44540.0</v>
      </c>
      <c r="G88" s="193">
        <v>0.46875</v>
      </c>
      <c r="H88" s="16" t="s">
        <v>6060</v>
      </c>
      <c r="I88" s="17" t="s">
        <v>6055</v>
      </c>
      <c r="J88" s="18" t="s">
        <v>6056</v>
      </c>
      <c r="K88" s="194" t="s">
        <v>6109</v>
      </c>
      <c r="L88" s="195"/>
      <c r="M88" s="23" t="s">
        <v>6058</v>
      </c>
      <c r="N88" s="195"/>
      <c r="O88" s="23" t="s">
        <v>7159</v>
      </c>
      <c r="P88" s="197" t="str">
        <f>IFS($D88="","",$D88, vlookup($D88,'DATA - LIS - RX'!$A:$D,2,0))</f>
        <v>Gabapentin, Hydrocodone, Cyclobenzaprine</v>
      </c>
      <c r="Q88" s="198" t="b">
        <f>IFS($D88="","",$D88, VLOOKUP(D88, 'DATA - LIS - RX'!A:D, 3, 0))</f>
        <v>1</v>
      </c>
      <c r="R88" s="199">
        <f>IFS($D88="","",$D88, vlookup(D88,'DATA - LIS - RX'!A:D,4,0))</f>
        <v>44582</v>
      </c>
      <c r="S88" s="200" t="s">
        <v>6483</v>
      </c>
      <c r="T88" s="200" t="s">
        <v>6463</v>
      </c>
      <c r="U88" s="200" t="s">
        <v>6646</v>
      </c>
      <c r="V88" s="201"/>
      <c r="W88" s="201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</row>
    <row r="89">
      <c r="A89" s="192" t="s">
        <v>4630</v>
      </c>
      <c r="B89" s="12">
        <f t="shared" si="4"/>
        <v>30</v>
      </c>
      <c r="C89" s="12">
        <v>205879.0</v>
      </c>
      <c r="D89" s="12">
        <v>16401.0</v>
      </c>
      <c r="E89" s="13">
        <v>23628.0</v>
      </c>
      <c r="F89" s="240">
        <v>44540.0</v>
      </c>
      <c r="G89" s="193">
        <v>0.46875</v>
      </c>
      <c r="H89" s="16" t="s">
        <v>6054</v>
      </c>
      <c r="I89" s="17" t="s">
        <v>6055</v>
      </c>
      <c r="J89" s="18" t="s">
        <v>6056</v>
      </c>
      <c r="K89" s="194" t="s">
        <v>6111</v>
      </c>
      <c r="L89" s="195"/>
      <c r="M89" s="23" t="s">
        <v>6058</v>
      </c>
      <c r="N89" s="195"/>
      <c r="O89" s="23"/>
      <c r="P89" s="197" t="str">
        <f>IFS($D89="","",$D89, vlookup($D89,'DATA - LIS - RX'!$A:$D,2,0))</f>
        <v>Tramadol</v>
      </c>
      <c r="Q89" s="198" t="b">
        <f>IFS($D89="","",$D89, VLOOKUP(D89, 'DATA - LIS - RX'!A:D, 3, 0))</f>
        <v>1</v>
      </c>
      <c r="R89" s="199">
        <f>IFS($D89="","",$D89, vlookup(D89,'DATA - LIS - RX'!A:D,4,0))</f>
        <v>44582</v>
      </c>
      <c r="S89" s="200" t="s">
        <v>7161</v>
      </c>
      <c r="T89" s="201"/>
      <c r="U89" s="201"/>
      <c r="V89" s="201"/>
      <c r="W89" s="201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</row>
    <row r="90">
      <c r="A90" s="192" t="s">
        <v>412</v>
      </c>
      <c r="B90" s="12">
        <f t="shared" si="4"/>
        <v>31</v>
      </c>
      <c r="C90" s="12">
        <v>205881.0</v>
      </c>
      <c r="D90" s="12">
        <v>10181.0</v>
      </c>
      <c r="E90" s="13">
        <v>13596.0</v>
      </c>
      <c r="F90" s="240">
        <v>44540.0</v>
      </c>
      <c r="G90" s="193">
        <v>0.4791666666666667</v>
      </c>
      <c r="H90" s="16" t="s">
        <v>6060</v>
      </c>
      <c r="I90" s="17" t="s">
        <v>6055</v>
      </c>
      <c r="J90" s="18" t="s">
        <v>6056</v>
      </c>
      <c r="K90" s="194" t="s">
        <v>6098</v>
      </c>
      <c r="L90" s="195"/>
      <c r="M90" s="23" t="s">
        <v>6058</v>
      </c>
      <c r="N90" s="195"/>
      <c r="O90" s="23" t="s">
        <v>7159</v>
      </c>
      <c r="P90" s="197" t="str">
        <f>IFS($D90="","",$D90, vlookup($D90,'DATA - LIS - RX'!$A:$D,2,0))</f>
        <v>Codeine, Alprazolam, Gabapentin, Zolpidem, Hydrocodone</v>
      </c>
      <c r="Q90" s="198" t="b">
        <f>IFS($D90="","",$D90, VLOOKUP(D90, 'DATA - LIS - RX'!A:D, 3, 0))</f>
        <v>1</v>
      </c>
      <c r="R90" s="199">
        <f>IFS($D90="","",$D90, vlookup(D90,'DATA - LIS - RX'!A:D,4,0))</f>
        <v>44582</v>
      </c>
      <c r="S90" s="200" t="s">
        <v>6465</v>
      </c>
      <c r="T90" s="200" t="s">
        <v>6639</v>
      </c>
      <c r="U90" s="200" t="s">
        <v>6483</v>
      </c>
      <c r="V90" s="200" t="s">
        <v>6591</v>
      </c>
      <c r="W90" s="201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</row>
    <row r="91">
      <c r="A91" s="192" t="s">
        <v>1243</v>
      </c>
      <c r="B91" s="12">
        <f t="shared" si="4"/>
        <v>32</v>
      </c>
      <c r="C91" s="12">
        <v>205882.0</v>
      </c>
      <c r="D91" s="12">
        <v>12109.0</v>
      </c>
      <c r="E91" s="13">
        <v>23037.0</v>
      </c>
      <c r="F91" s="240">
        <v>44540.0</v>
      </c>
      <c r="G91" s="193">
        <v>0.4791666666666667</v>
      </c>
      <c r="H91" s="16" t="s">
        <v>6054</v>
      </c>
      <c r="I91" s="17" t="s">
        <v>6067</v>
      </c>
      <c r="J91" s="18" t="s">
        <v>6062</v>
      </c>
      <c r="K91" s="194" t="s">
        <v>6057</v>
      </c>
      <c r="L91" s="195"/>
      <c r="M91" s="23" t="s">
        <v>6058</v>
      </c>
      <c r="N91" s="195"/>
      <c r="O91" s="23" t="s">
        <v>7163</v>
      </c>
      <c r="P91" s="197" t="str">
        <f>IFS($D91="","",$D91, vlookup($D91,'DATA - LIS - RX'!$A:$D,2,0))</f>
        <v>Alprazolam, Gabapentin, Hydrocodone, Cyclobenzaprine, Duloxetine</v>
      </c>
      <c r="Q91" s="198" t="b">
        <f>IFS($D91="","",$D91, VLOOKUP(D91, 'DATA - LIS - RX'!A:D, 3, 0))</f>
        <v>1</v>
      </c>
      <c r="R91" s="199">
        <f>IFS($D91="","",$D91, vlookup(D91,'DATA - LIS - RX'!A:D,4,0))</f>
        <v>44582</v>
      </c>
      <c r="S91" s="200" t="s">
        <v>6639</v>
      </c>
      <c r="T91" s="200" t="s">
        <v>6483</v>
      </c>
      <c r="U91" s="200" t="s">
        <v>6463</v>
      </c>
      <c r="V91" s="200" t="s">
        <v>6646</v>
      </c>
      <c r="W91" s="200" t="s">
        <v>6613</v>
      </c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</row>
    <row r="92">
      <c r="A92" s="192" t="s">
        <v>4526</v>
      </c>
      <c r="B92" s="12">
        <f t="shared" si="4"/>
        <v>33</v>
      </c>
      <c r="C92" s="12">
        <v>205883.0</v>
      </c>
      <c r="D92" s="12">
        <v>16262.0</v>
      </c>
      <c r="E92" s="13">
        <v>23868.0</v>
      </c>
      <c r="F92" s="240">
        <v>44540.0</v>
      </c>
      <c r="G92" s="193">
        <v>0.5</v>
      </c>
      <c r="H92" s="16" t="s">
        <v>6054</v>
      </c>
      <c r="I92" s="17" t="s">
        <v>6067</v>
      </c>
      <c r="J92" s="18" t="s">
        <v>6081</v>
      </c>
      <c r="K92" s="194" t="s">
        <v>6069</v>
      </c>
      <c r="L92" s="195"/>
      <c r="M92" s="23" t="s">
        <v>6058</v>
      </c>
      <c r="N92" s="195"/>
      <c r="O92" s="23" t="s">
        <v>7167</v>
      </c>
      <c r="P92" s="197" t="str">
        <f>IFS($D92="","",$D92, vlookup($D92,'DATA - LIS - RX'!$A:$D,2,0))</f>
        <v>Hydrocodone, Pregabalin</v>
      </c>
      <c r="Q92" s="198" t="b">
        <f>IFS($D92="","",$D92, VLOOKUP(D92, 'DATA - LIS - RX'!A:D, 3, 0))</f>
        <v>1</v>
      </c>
      <c r="R92" s="199">
        <f>IFS($D92="","",$D92, vlookup(D92,'DATA - LIS - RX'!A:D,4,0))</f>
        <v>44582</v>
      </c>
      <c r="S92" s="200" t="s">
        <v>6463</v>
      </c>
      <c r="T92" s="200" t="s">
        <v>6483</v>
      </c>
      <c r="U92" s="200" t="s">
        <v>6477</v>
      </c>
      <c r="V92" s="201"/>
      <c r="W92" s="201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</row>
    <row r="93">
      <c r="A93" s="192" t="s">
        <v>805</v>
      </c>
      <c r="B93" s="12">
        <f t="shared" si="4"/>
        <v>34</v>
      </c>
      <c r="C93" s="12">
        <v>205884.0</v>
      </c>
      <c r="D93" s="12">
        <v>11155.0</v>
      </c>
      <c r="E93" s="13">
        <v>11016.0</v>
      </c>
      <c r="F93" s="240">
        <v>44540.0</v>
      </c>
      <c r="G93" s="193">
        <v>0.5520833333333334</v>
      </c>
      <c r="H93" s="16" t="s">
        <v>6060</v>
      </c>
      <c r="I93" s="17" t="s">
        <v>6067</v>
      </c>
      <c r="J93" s="18" t="s">
        <v>6081</v>
      </c>
      <c r="K93" s="194" t="s">
        <v>6091</v>
      </c>
      <c r="L93" s="195"/>
      <c r="M93" s="23" t="s">
        <v>6058</v>
      </c>
      <c r="N93" s="195"/>
      <c r="O93" s="23"/>
      <c r="P93" s="197" t="str">
        <f>IFS($D93="","",$D93, vlookup($D93,'DATA - LIS - RX'!$A:$D,2,0))</f>
        <v> - </v>
      </c>
      <c r="Q93" s="198" t="b">
        <f>IFS($D93="","",$D93, VLOOKUP(D93, 'DATA - LIS - RX'!A:D, 3, 0))</f>
        <v>1</v>
      </c>
      <c r="R93" s="199">
        <f>IFS($D93="","",$D93, vlookup(D93,'DATA - LIS - RX'!A:D,4,0))</f>
        <v>44582</v>
      </c>
      <c r="S93" s="200" t="s">
        <v>7161</v>
      </c>
      <c r="T93" s="201"/>
      <c r="U93" s="201"/>
      <c r="V93" s="201"/>
      <c r="W93" s="201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</row>
    <row r="94">
      <c r="A94" s="192" t="s">
        <v>703</v>
      </c>
      <c r="B94" s="12">
        <f t="shared" si="4"/>
        <v>35</v>
      </c>
      <c r="C94" s="12">
        <v>205887.0</v>
      </c>
      <c r="D94" s="12">
        <v>10942.0</v>
      </c>
      <c r="E94" s="13">
        <v>32534.0</v>
      </c>
      <c r="F94" s="240">
        <v>44540.0</v>
      </c>
      <c r="G94" s="193">
        <v>0.5625</v>
      </c>
      <c r="H94" s="16" t="s">
        <v>6054</v>
      </c>
      <c r="I94" s="17" t="s">
        <v>6055</v>
      </c>
      <c r="J94" s="18" t="s">
        <v>6056</v>
      </c>
      <c r="K94" s="194" t="s">
        <v>6069</v>
      </c>
      <c r="L94" s="195"/>
      <c r="M94" s="23" t="s">
        <v>6058</v>
      </c>
      <c r="N94" s="195"/>
      <c r="O94" s="23" t="s">
        <v>7159</v>
      </c>
      <c r="P94" s="197" t="str">
        <f>IFS($D94="","",$D94, vlookup($D94,'DATA - LIS - RX'!$A:$D,2,0))</f>
        <v>Gabapentin, Tramadol</v>
      </c>
      <c r="Q94" s="198" t="b">
        <f>IFS($D94="","",$D94, VLOOKUP(D94, 'DATA - LIS - RX'!A:D, 3, 0))</f>
        <v>1</v>
      </c>
      <c r="R94" s="199">
        <f>IFS($D94="","",$D94, vlookup(D94,'DATA - LIS - RX'!A:D,4,0))</f>
        <v>44582</v>
      </c>
      <c r="S94" s="200" t="s">
        <v>6483</v>
      </c>
      <c r="T94" s="200" t="s">
        <v>6512</v>
      </c>
      <c r="U94" s="201"/>
      <c r="V94" s="201"/>
      <c r="W94" s="201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</row>
    <row r="95">
      <c r="A95" s="192" t="s">
        <v>2118</v>
      </c>
      <c r="B95" s="12">
        <f t="shared" si="4"/>
        <v>36</v>
      </c>
      <c r="C95" s="12">
        <v>205886.0</v>
      </c>
      <c r="D95" s="12">
        <v>13331.0</v>
      </c>
      <c r="E95" s="13">
        <v>17613.0</v>
      </c>
      <c r="F95" s="240">
        <v>44540.0</v>
      </c>
      <c r="G95" s="193">
        <v>0.5729166666666666</v>
      </c>
      <c r="H95" s="16" t="s">
        <v>6054</v>
      </c>
      <c r="I95" s="17" t="s">
        <v>6055</v>
      </c>
      <c r="J95" s="18" t="s">
        <v>6056</v>
      </c>
      <c r="K95" s="194" t="s">
        <v>6109</v>
      </c>
      <c r="L95" s="195"/>
      <c r="M95" s="23" t="s">
        <v>6058</v>
      </c>
      <c r="N95" s="195"/>
      <c r="O95" s="23" t="s">
        <v>7159</v>
      </c>
      <c r="P95" s="197" t="str">
        <f>IFS($D95="","",$D95, vlookup($D95,'DATA - LIS - RX'!$A:$D,2,0))</f>
        <v>Codeine, Alprazolam, Diazepam, Gabapentin</v>
      </c>
      <c r="Q95" s="198" t="b">
        <f>IFS($D95="","",$D95, VLOOKUP(D95, 'DATA - LIS - RX'!A:D, 3, 0))</f>
        <v>1</v>
      </c>
      <c r="R95" s="199">
        <f>IFS($D95="","",$D95, vlookup(D95,'DATA - LIS - RX'!A:D,4,0))</f>
        <v>44582</v>
      </c>
      <c r="S95" s="200" t="s">
        <v>6465</v>
      </c>
      <c r="T95" s="200" t="s">
        <v>6639</v>
      </c>
      <c r="U95" s="200" t="s">
        <v>6602</v>
      </c>
      <c r="V95" s="200" t="s">
        <v>6483</v>
      </c>
      <c r="W95" s="201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</row>
    <row r="96">
      <c r="A96" s="192" t="s">
        <v>2843</v>
      </c>
      <c r="B96" s="12">
        <f t="shared" si="4"/>
        <v>37</v>
      </c>
      <c r="C96" s="12">
        <v>205891.0</v>
      </c>
      <c r="D96" s="12">
        <v>14276.0</v>
      </c>
      <c r="E96" s="13">
        <v>27880.0</v>
      </c>
      <c r="F96" s="240">
        <v>44540.0</v>
      </c>
      <c r="G96" s="193">
        <v>0.625</v>
      </c>
      <c r="H96" s="16" t="s">
        <v>6054</v>
      </c>
      <c r="I96" s="17" t="s">
        <v>6067</v>
      </c>
      <c r="J96" s="18" t="s">
        <v>6062</v>
      </c>
      <c r="K96" s="194" t="s">
        <v>6057</v>
      </c>
      <c r="L96" s="195"/>
      <c r="M96" s="23" t="s">
        <v>6058</v>
      </c>
      <c r="N96" s="195"/>
      <c r="O96" s="23" t="s">
        <v>7159</v>
      </c>
      <c r="P96" s="197" t="str">
        <f>IFS($D96="","",$D96, vlookup($D96,'DATA - LIS - RX'!$A:$D,2,0))</f>
        <v>Gabapentin, Buprenorphine, Codeine</v>
      </c>
      <c r="Q96" s="198" t="b">
        <f>IFS($D96="","",$D96, VLOOKUP(D96, 'DATA - LIS - RX'!A:D, 3, 0))</f>
        <v>1</v>
      </c>
      <c r="R96" s="199">
        <f>IFS($D96="","",$D96, vlookup(D96,'DATA - LIS - RX'!A:D,4,0))</f>
        <v>44582</v>
      </c>
      <c r="S96" s="200" t="s">
        <v>6483</v>
      </c>
      <c r="T96" s="200" t="s">
        <v>6646</v>
      </c>
      <c r="U96" s="200" t="s">
        <v>6465</v>
      </c>
      <c r="V96" s="201"/>
      <c r="W96" s="201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</row>
    <row r="97">
      <c r="A97" s="192" t="s">
        <v>2766</v>
      </c>
      <c r="B97" s="12">
        <f t="shared" si="4"/>
        <v>38</v>
      </c>
      <c r="C97" s="12">
        <v>205892.0</v>
      </c>
      <c r="D97" s="12">
        <v>14178.0</v>
      </c>
      <c r="E97" s="13">
        <v>20540.0</v>
      </c>
      <c r="F97" s="240">
        <v>44540.0</v>
      </c>
      <c r="G97" s="193">
        <v>0.625</v>
      </c>
      <c r="H97" s="16" t="s">
        <v>6054</v>
      </c>
      <c r="I97" s="17" t="s">
        <v>6055</v>
      </c>
      <c r="J97" s="18" t="s">
        <v>6068</v>
      </c>
      <c r="K97" s="194" t="s">
        <v>6069</v>
      </c>
      <c r="L97" s="195"/>
      <c r="M97" s="23" t="s">
        <v>6058</v>
      </c>
      <c r="N97" s="195"/>
      <c r="O97" s="23" t="s">
        <v>7163</v>
      </c>
      <c r="P97" s="197" t="str">
        <f>IFS($D97="","",$D97, vlookup($D97,'DATA - LIS - RX'!$A:$D,2,0))</f>
        <v>Gabapentin, Oxycodone, Duloxetine</v>
      </c>
      <c r="Q97" s="198" t="b">
        <f>IFS($D97="","",$D97, VLOOKUP(D97, 'DATA - LIS - RX'!A:D, 3, 0))</f>
        <v>1</v>
      </c>
      <c r="R97" s="199">
        <f>IFS($D97="","",$D97, vlookup(D97,'DATA - LIS - RX'!A:D,4,0))</f>
        <v>44582</v>
      </c>
      <c r="S97" s="200" t="s">
        <v>6483</v>
      </c>
      <c r="T97" s="200" t="s">
        <v>6476</v>
      </c>
      <c r="U97" s="200" t="s">
        <v>6613</v>
      </c>
      <c r="V97" s="201"/>
      <c r="W97" s="201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</row>
    <row r="98">
      <c r="A98" s="192" t="s">
        <v>2065</v>
      </c>
      <c r="B98" s="12">
        <f t="shared" si="4"/>
        <v>39</v>
      </c>
      <c r="C98" s="12">
        <v>205894.0</v>
      </c>
      <c r="D98" s="12">
        <v>13263.0</v>
      </c>
      <c r="E98" s="13">
        <v>24387.0</v>
      </c>
      <c r="F98" s="240">
        <v>44540.0</v>
      </c>
      <c r="G98" s="193">
        <v>0.6666666666666666</v>
      </c>
      <c r="H98" s="16" t="s">
        <v>6060</v>
      </c>
      <c r="I98" s="17" t="s">
        <v>6055</v>
      </c>
      <c r="J98" s="18" t="s">
        <v>6056</v>
      </c>
      <c r="K98" s="194" t="s">
        <v>6069</v>
      </c>
      <c r="L98" s="195"/>
      <c r="M98" s="23" t="s">
        <v>6058</v>
      </c>
      <c r="N98" s="195"/>
      <c r="O98" s="23" t="s">
        <v>7167</v>
      </c>
      <c r="P98" s="197" t="str">
        <f>IFS($D98="","",$D98, vlookup($D98,'DATA - LIS - RX'!$A:$D,2,0))</f>
        <v>Pregabalin</v>
      </c>
      <c r="Q98" s="198" t="b">
        <f>IFS($D98="","",$D98, VLOOKUP(D98, 'DATA - LIS - RX'!A:D, 3, 0))</f>
        <v>1</v>
      </c>
      <c r="R98" s="199">
        <f>IFS($D98="","",$D98, vlookup(D98,'DATA - LIS - RX'!A:D,4,0))</f>
        <v>44582</v>
      </c>
      <c r="S98" s="200" t="s">
        <v>6477</v>
      </c>
      <c r="T98" s="201"/>
      <c r="U98" s="201"/>
      <c r="V98" s="201"/>
      <c r="W98" s="201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</row>
    <row r="99">
      <c r="A99" s="192" t="s">
        <v>3743</v>
      </c>
      <c r="B99" s="12">
        <f t="shared" si="4"/>
        <v>40</v>
      </c>
      <c r="C99" s="12">
        <v>205895.0</v>
      </c>
      <c r="D99" s="12">
        <v>15368.0</v>
      </c>
      <c r="E99" s="13">
        <v>14748.0</v>
      </c>
      <c r="F99" s="240">
        <v>44540.0</v>
      </c>
      <c r="G99" s="193">
        <v>0.6979166666666666</v>
      </c>
      <c r="H99" s="16" t="s">
        <v>6060</v>
      </c>
      <c r="I99" s="17" t="s">
        <v>6055</v>
      </c>
      <c r="J99" s="18" t="s">
        <v>6056</v>
      </c>
      <c r="K99" s="194" t="s">
        <v>6099</v>
      </c>
      <c r="L99" s="195"/>
      <c r="M99" s="23" t="s">
        <v>6058</v>
      </c>
      <c r="N99" s="195"/>
      <c r="O99" s="23"/>
      <c r="P99" s="197" t="str">
        <f>IFS($D99="","",$D99, vlookup($D99,'DATA - LIS - RX'!$A:$D,2,0))</f>
        <v>Codeine</v>
      </c>
      <c r="Q99" s="198" t="b">
        <f>IFS($D99="","",$D99, VLOOKUP(D99, 'DATA - LIS - RX'!A:D, 3, 0))</f>
        <v>1</v>
      </c>
      <c r="R99" s="199">
        <f>IFS($D99="","",$D99, vlookup(D99,'DATA - LIS - RX'!A:D,4,0))</f>
        <v>44582</v>
      </c>
      <c r="S99" s="200" t="s">
        <v>6465</v>
      </c>
      <c r="T99" s="201"/>
      <c r="U99" s="201"/>
      <c r="V99" s="201"/>
      <c r="W99" s="201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</row>
    <row r="100">
      <c r="A100" s="126"/>
      <c r="B100" s="126"/>
      <c r="C100" s="126"/>
      <c r="D100" s="126"/>
      <c r="E100" s="207"/>
      <c r="F100" s="207"/>
      <c r="G100" s="208"/>
      <c r="H100" s="126"/>
      <c r="I100" s="126"/>
      <c r="J100" s="126"/>
      <c r="K100" s="126"/>
      <c r="L100" s="209"/>
      <c r="M100" s="209"/>
      <c r="N100" s="209"/>
      <c r="O100" s="126"/>
      <c r="P100" s="201"/>
      <c r="Q100" s="126"/>
      <c r="R100" s="167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</row>
    <row r="101">
      <c r="A101" s="210" t="s">
        <v>7171</v>
      </c>
      <c r="B101" s="211">
        <f>COUNTIF(L:M, "X")</f>
        <v>84</v>
      </c>
      <c r="C101" s="212" t="s">
        <v>7172</v>
      </c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5"/>
      <c r="P101" s="212" t="s">
        <v>7172</v>
      </c>
      <c r="Q101" s="126"/>
      <c r="R101" s="167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</row>
    <row r="102">
      <c r="A102" s="126"/>
      <c r="B102" s="126"/>
      <c r="C102" s="126"/>
      <c r="D102" s="126"/>
      <c r="E102" s="207"/>
      <c r="F102" s="207"/>
      <c r="G102" s="208"/>
      <c r="H102" s="126"/>
      <c r="I102" s="126"/>
      <c r="J102" s="126"/>
      <c r="K102" s="126"/>
      <c r="L102" s="209"/>
      <c r="M102" s="209"/>
      <c r="N102" s="209"/>
      <c r="O102" s="126"/>
      <c r="P102" s="201"/>
      <c r="Q102" s="126"/>
      <c r="R102" s="167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</row>
    <row r="103">
      <c r="A103" s="126"/>
      <c r="B103" s="126"/>
      <c r="C103" s="126"/>
      <c r="D103" s="126"/>
      <c r="E103" s="207"/>
      <c r="F103" s="207"/>
      <c r="G103" s="208"/>
      <c r="H103" s="126"/>
      <c r="I103" s="126"/>
      <c r="J103" s="126"/>
      <c r="K103" s="126"/>
      <c r="L103" s="209"/>
      <c r="M103" s="209"/>
      <c r="N103" s="209"/>
      <c r="O103" s="126"/>
      <c r="P103" s="201"/>
      <c r="Q103" s="126"/>
      <c r="R103" s="167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</row>
    <row r="104">
      <c r="A104" s="126"/>
      <c r="B104" s="126"/>
      <c r="C104" s="126"/>
      <c r="D104" s="126"/>
      <c r="E104" s="207"/>
      <c r="F104" s="207"/>
      <c r="G104" s="208"/>
      <c r="H104" s="126"/>
      <c r="I104" s="126"/>
      <c r="J104" s="126"/>
      <c r="K104" s="126"/>
      <c r="L104" s="209"/>
      <c r="M104" s="209"/>
      <c r="N104" s="209"/>
      <c r="O104" s="126"/>
      <c r="P104" s="201"/>
      <c r="Q104" s="126"/>
      <c r="R104" s="167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</row>
    <row r="105">
      <c r="A105" s="126"/>
      <c r="B105" s="126"/>
      <c r="C105" s="126"/>
      <c r="D105" s="126"/>
      <c r="E105" s="207"/>
      <c r="F105" s="207"/>
      <c r="G105" s="208"/>
      <c r="H105" s="126"/>
      <c r="I105" s="126"/>
      <c r="J105" s="126"/>
      <c r="K105" s="126"/>
      <c r="L105" s="209"/>
      <c r="M105" s="209"/>
      <c r="N105" s="209"/>
      <c r="O105" s="126"/>
      <c r="P105" s="201"/>
      <c r="Q105" s="126"/>
      <c r="R105" s="167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</row>
    <row r="106">
      <c r="A106" s="126"/>
      <c r="B106" s="126"/>
      <c r="C106" s="126"/>
      <c r="D106" s="126"/>
      <c r="E106" s="207"/>
      <c r="F106" s="207"/>
      <c r="G106" s="208"/>
      <c r="H106" s="126"/>
      <c r="I106" s="126"/>
      <c r="J106" s="126"/>
      <c r="K106" s="126"/>
      <c r="L106" s="209"/>
      <c r="M106" s="209"/>
      <c r="N106" s="209"/>
      <c r="O106" s="126"/>
      <c r="P106" s="201"/>
      <c r="Q106" s="126"/>
      <c r="R106" s="167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</row>
    <row r="107">
      <c r="A107" s="126"/>
      <c r="B107" s="126"/>
      <c r="C107" s="126"/>
      <c r="D107" s="126"/>
      <c r="E107" s="207"/>
      <c r="F107" s="207"/>
      <c r="G107" s="208"/>
      <c r="H107" s="126"/>
      <c r="I107" s="126"/>
      <c r="J107" s="126"/>
      <c r="K107" s="126"/>
      <c r="L107" s="209"/>
      <c r="M107" s="209"/>
      <c r="N107" s="209"/>
      <c r="O107" s="126"/>
      <c r="P107" s="201"/>
      <c r="Q107" s="126"/>
      <c r="R107" s="167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</row>
    <row r="108">
      <c r="A108" s="126"/>
      <c r="B108" s="126"/>
      <c r="C108" s="126"/>
      <c r="D108" s="126"/>
      <c r="E108" s="207"/>
      <c r="F108" s="207"/>
      <c r="G108" s="208"/>
      <c r="H108" s="126"/>
      <c r="I108" s="126"/>
      <c r="J108" s="126"/>
      <c r="K108" s="126"/>
      <c r="L108" s="209"/>
      <c r="M108" s="209"/>
      <c r="N108" s="209"/>
      <c r="O108" s="126"/>
      <c r="P108" s="201"/>
      <c r="Q108" s="126"/>
      <c r="R108" s="167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</row>
    <row r="109">
      <c r="A109" s="126"/>
      <c r="B109" s="126"/>
      <c r="C109" s="126"/>
      <c r="D109" s="126"/>
      <c r="E109" s="207"/>
      <c r="F109" s="207"/>
      <c r="G109" s="208"/>
      <c r="H109" s="126"/>
      <c r="I109" s="126"/>
      <c r="J109" s="126"/>
      <c r="K109" s="126"/>
      <c r="L109" s="209"/>
      <c r="M109" s="209"/>
      <c r="N109" s="209"/>
      <c r="O109" s="126"/>
      <c r="P109" s="201"/>
      <c r="Q109" s="126"/>
      <c r="R109" s="167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</row>
    <row r="110">
      <c r="A110" s="126"/>
      <c r="B110" s="126"/>
      <c r="C110" s="126"/>
      <c r="D110" s="126"/>
      <c r="E110" s="207"/>
      <c r="F110" s="207"/>
      <c r="G110" s="208"/>
      <c r="H110" s="126"/>
      <c r="I110" s="126"/>
      <c r="J110" s="126"/>
      <c r="K110" s="126"/>
      <c r="L110" s="209"/>
      <c r="M110" s="209"/>
      <c r="N110" s="209"/>
      <c r="O110" s="126"/>
      <c r="P110" s="201"/>
      <c r="Q110" s="126"/>
      <c r="R110" s="167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</row>
    <row r="111">
      <c r="A111" s="126"/>
      <c r="B111" s="126"/>
      <c r="C111" s="126"/>
      <c r="D111" s="126"/>
      <c r="E111" s="207"/>
      <c r="F111" s="207"/>
      <c r="G111" s="208"/>
      <c r="H111" s="126"/>
      <c r="I111" s="126"/>
      <c r="J111" s="126"/>
      <c r="K111" s="126"/>
      <c r="L111" s="209"/>
      <c r="M111" s="209"/>
      <c r="N111" s="209"/>
      <c r="O111" s="126"/>
      <c r="P111" s="201"/>
      <c r="Q111" s="126"/>
      <c r="R111" s="167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</row>
    <row r="112">
      <c r="A112" s="126"/>
      <c r="B112" s="126"/>
      <c r="C112" s="126"/>
      <c r="D112" s="126"/>
      <c r="E112" s="207"/>
      <c r="F112" s="207"/>
      <c r="G112" s="208"/>
      <c r="H112" s="126"/>
      <c r="I112" s="126"/>
      <c r="J112" s="126"/>
      <c r="K112" s="126"/>
      <c r="L112" s="209"/>
      <c r="M112" s="209"/>
      <c r="N112" s="209"/>
      <c r="O112" s="126"/>
      <c r="P112" s="201"/>
      <c r="Q112" s="126"/>
      <c r="R112" s="167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</row>
    <row r="113">
      <c r="A113" s="126"/>
      <c r="B113" s="126"/>
      <c r="C113" s="126"/>
      <c r="D113" s="126"/>
      <c r="E113" s="207"/>
      <c r="F113" s="207"/>
      <c r="G113" s="208"/>
      <c r="H113" s="126"/>
      <c r="I113" s="126"/>
      <c r="J113" s="126"/>
      <c r="K113" s="126"/>
      <c r="L113" s="209"/>
      <c r="M113" s="209"/>
      <c r="N113" s="209"/>
      <c r="O113" s="126"/>
      <c r="P113" s="201"/>
      <c r="Q113" s="126"/>
      <c r="R113" s="167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</row>
    <row r="114">
      <c r="A114" s="126"/>
      <c r="B114" s="126"/>
      <c r="C114" s="126"/>
      <c r="D114" s="126"/>
      <c r="E114" s="207"/>
      <c r="F114" s="207"/>
      <c r="G114" s="208"/>
      <c r="H114" s="126"/>
      <c r="I114" s="126"/>
      <c r="J114" s="126"/>
      <c r="K114" s="126"/>
      <c r="L114" s="209"/>
      <c r="M114" s="209"/>
      <c r="N114" s="209"/>
      <c r="O114" s="126"/>
      <c r="P114" s="201"/>
      <c r="Q114" s="126"/>
      <c r="R114" s="167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</row>
    <row r="115">
      <c r="A115" s="126"/>
      <c r="B115" s="126"/>
      <c r="C115" s="126"/>
      <c r="D115" s="126"/>
      <c r="E115" s="207"/>
      <c r="F115" s="207"/>
      <c r="G115" s="208"/>
      <c r="H115" s="126"/>
      <c r="I115" s="126"/>
      <c r="J115" s="126"/>
      <c r="K115" s="126"/>
      <c r="L115" s="209"/>
      <c r="M115" s="209"/>
      <c r="N115" s="209"/>
      <c r="O115" s="126"/>
      <c r="P115" s="201"/>
      <c r="Q115" s="126"/>
      <c r="R115" s="167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</row>
    <row r="116">
      <c r="A116" s="126"/>
      <c r="B116" s="126"/>
      <c r="C116" s="126"/>
      <c r="D116" s="126"/>
      <c r="E116" s="207"/>
      <c r="F116" s="207"/>
      <c r="G116" s="208"/>
      <c r="H116" s="126"/>
      <c r="I116" s="126"/>
      <c r="J116" s="126"/>
      <c r="K116" s="126"/>
      <c r="L116" s="209"/>
      <c r="M116" s="209"/>
      <c r="N116" s="209"/>
      <c r="O116" s="126"/>
      <c r="P116" s="201"/>
      <c r="Q116" s="126"/>
      <c r="R116" s="167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</row>
    <row r="117">
      <c r="A117" s="126"/>
      <c r="B117" s="126"/>
      <c r="C117" s="126"/>
      <c r="D117" s="126"/>
      <c r="E117" s="207"/>
      <c r="F117" s="207"/>
      <c r="G117" s="208"/>
      <c r="H117" s="126"/>
      <c r="I117" s="126"/>
      <c r="J117" s="126"/>
      <c r="K117" s="126"/>
      <c r="L117" s="209"/>
      <c r="M117" s="209"/>
      <c r="N117" s="209"/>
      <c r="O117" s="126"/>
      <c r="P117" s="201"/>
      <c r="Q117" s="126"/>
      <c r="R117" s="167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</row>
    <row r="118">
      <c r="A118" s="126"/>
      <c r="B118" s="126"/>
      <c r="C118" s="126"/>
      <c r="D118" s="126"/>
      <c r="E118" s="207"/>
      <c r="F118" s="207"/>
      <c r="G118" s="208"/>
      <c r="H118" s="126"/>
      <c r="I118" s="126"/>
      <c r="J118" s="126"/>
      <c r="K118" s="126"/>
      <c r="L118" s="209"/>
      <c r="M118" s="209"/>
      <c r="N118" s="209"/>
      <c r="O118" s="126"/>
      <c r="P118" s="201"/>
      <c r="Q118" s="126"/>
      <c r="R118" s="167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</row>
    <row r="119">
      <c r="A119" s="126"/>
      <c r="B119" s="126"/>
      <c r="C119" s="126"/>
      <c r="D119" s="126"/>
      <c r="E119" s="207"/>
      <c r="F119" s="207"/>
      <c r="G119" s="208"/>
      <c r="H119" s="126"/>
      <c r="I119" s="126"/>
      <c r="J119" s="126"/>
      <c r="K119" s="126"/>
      <c r="L119" s="209"/>
      <c r="M119" s="209"/>
      <c r="N119" s="209"/>
      <c r="O119" s="126"/>
      <c r="P119" s="201"/>
      <c r="Q119" s="126"/>
      <c r="R119" s="167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</row>
    <row r="120">
      <c r="A120" s="126"/>
      <c r="B120" s="126"/>
      <c r="C120" s="126"/>
      <c r="D120" s="126"/>
      <c r="E120" s="207"/>
      <c r="F120" s="207"/>
      <c r="G120" s="208"/>
      <c r="H120" s="126"/>
      <c r="I120" s="126"/>
      <c r="J120" s="126"/>
      <c r="K120" s="126"/>
      <c r="L120" s="209"/>
      <c r="M120" s="209"/>
      <c r="N120" s="209"/>
      <c r="O120" s="126"/>
      <c r="P120" s="201"/>
      <c r="Q120" s="126"/>
      <c r="R120" s="167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</row>
    <row r="121">
      <c r="A121" s="126"/>
      <c r="B121" s="126"/>
      <c r="C121" s="126"/>
      <c r="D121" s="126"/>
      <c r="E121" s="207"/>
      <c r="F121" s="207"/>
      <c r="G121" s="208"/>
      <c r="H121" s="126"/>
      <c r="I121" s="126"/>
      <c r="J121" s="126"/>
      <c r="K121" s="126"/>
      <c r="L121" s="209"/>
      <c r="M121" s="209"/>
      <c r="N121" s="209"/>
      <c r="O121" s="126"/>
      <c r="P121" s="201"/>
      <c r="Q121" s="126"/>
      <c r="R121" s="167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</row>
    <row r="122">
      <c r="A122" s="126"/>
      <c r="B122" s="126"/>
      <c r="C122" s="126"/>
      <c r="D122" s="126"/>
      <c r="E122" s="207"/>
      <c r="F122" s="207"/>
      <c r="G122" s="208"/>
      <c r="H122" s="126"/>
      <c r="I122" s="126"/>
      <c r="J122" s="126"/>
      <c r="K122" s="126"/>
      <c r="L122" s="209"/>
      <c r="M122" s="209"/>
      <c r="N122" s="209"/>
      <c r="O122" s="126"/>
      <c r="P122" s="201"/>
      <c r="Q122" s="126"/>
      <c r="R122" s="167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</row>
    <row r="123">
      <c r="A123" s="126"/>
      <c r="B123" s="126"/>
      <c r="C123" s="126"/>
      <c r="D123" s="126"/>
      <c r="E123" s="207"/>
      <c r="F123" s="207"/>
      <c r="G123" s="208"/>
      <c r="H123" s="126"/>
      <c r="I123" s="126"/>
      <c r="J123" s="126"/>
      <c r="K123" s="126"/>
      <c r="L123" s="209"/>
      <c r="M123" s="209"/>
      <c r="N123" s="209"/>
      <c r="O123" s="126"/>
      <c r="P123" s="201"/>
      <c r="Q123" s="126"/>
      <c r="R123" s="167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</row>
    <row r="124">
      <c r="A124" s="126"/>
      <c r="B124" s="126"/>
      <c r="C124" s="126"/>
      <c r="D124" s="126"/>
      <c r="E124" s="207"/>
      <c r="F124" s="207"/>
      <c r="G124" s="208"/>
      <c r="H124" s="126"/>
      <c r="I124" s="126"/>
      <c r="J124" s="126"/>
      <c r="K124" s="126"/>
      <c r="L124" s="209"/>
      <c r="M124" s="209"/>
      <c r="N124" s="209"/>
      <c r="O124" s="126"/>
      <c r="P124" s="201"/>
      <c r="Q124" s="126"/>
      <c r="R124" s="167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</row>
    <row r="125">
      <c r="A125" s="126"/>
      <c r="B125" s="126"/>
      <c r="C125" s="126"/>
      <c r="D125" s="126"/>
      <c r="E125" s="207"/>
      <c r="F125" s="207"/>
      <c r="G125" s="208"/>
      <c r="H125" s="126"/>
      <c r="I125" s="126"/>
      <c r="J125" s="126"/>
      <c r="K125" s="126"/>
      <c r="L125" s="209"/>
      <c r="M125" s="209"/>
      <c r="N125" s="209"/>
      <c r="O125" s="126"/>
      <c r="P125" s="201"/>
      <c r="Q125" s="126"/>
      <c r="R125" s="167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</row>
    <row r="126">
      <c r="A126" s="126"/>
      <c r="B126" s="126"/>
      <c r="C126" s="126"/>
      <c r="D126" s="126"/>
      <c r="E126" s="207"/>
      <c r="F126" s="207"/>
      <c r="G126" s="208"/>
      <c r="H126" s="126"/>
      <c r="I126" s="126"/>
      <c r="J126" s="126"/>
      <c r="K126" s="126"/>
      <c r="L126" s="209"/>
      <c r="M126" s="209"/>
      <c r="N126" s="209"/>
      <c r="O126" s="126"/>
      <c r="P126" s="201"/>
      <c r="Q126" s="126"/>
      <c r="R126" s="167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</row>
    <row r="127">
      <c r="A127" s="126"/>
      <c r="B127" s="126"/>
      <c r="C127" s="126"/>
      <c r="D127" s="126"/>
      <c r="E127" s="207"/>
      <c r="F127" s="207"/>
      <c r="G127" s="208"/>
      <c r="H127" s="126"/>
      <c r="I127" s="126"/>
      <c r="J127" s="126"/>
      <c r="K127" s="126"/>
      <c r="L127" s="209"/>
      <c r="M127" s="209"/>
      <c r="N127" s="209"/>
      <c r="O127" s="126"/>
      <c r="P127" s="201"/>
      <c r="Q127" s="126"/>
      <c r="R127" s="167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</row>
    <row r="128">
      <c r="A128" s="126"/>
      <c r="B128" s="126"/>
      <c r="C128" s="126"/>
      <c r="D128" s="126"/>
      <c r="E128" s="207"/>
      <c r="F128" s="207"/>
      <c r="G128" s="208"/>
      <c r="H128" s="126"/>
      <c r="I128" s="126"/>
      <c r="J128" s="126"/>
      <c r="K128" s="126"/>
      <c r="L128" s="209"/>
      <c r="M128" s="209"/>
      <c r="N128" s="209"/>
      <c r="O128" s="126"/>
      <c r="P128" s="201"/>
      <c r="Q128" s="126"/>
      <c r="R128" s="167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</row>
    <row r="129">
      <c r="A129" s="126"/>
      <c r="B129" s="126"/>
      <c r="C129" s="126"/>
      <c r="D129" s="126"/>
      <c r="E129" s="207"/>
      <c r="F129" s="207"/>
      <c r="G129" s="208"/>
      <c r="H129" s="126"/>
      <c r="I129" s="126"/>
      <c r="J129" s="126"/>
      <c r="K129" s="126"/>
      <c r="L129" s="209"/>
      <c r="M129" s="209"/>
      <c r="N129" s="209"/>
      <c r="O129" s="126"/>
      <c r="P129" s="201"/>
      <c r="Q129" s="126"/>
      <c r="R129" s="167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</row>
    <row r="130">
      <c r="A130" s="126"/>
      <c r="B130" s="126"/>
      <c r="C130" s="126"/>
      <c r="D130" s="126"/>
      <c r="E130" s="207"/>
      <c r="F130" s="207"/>
      <c r="G130" s="208"/>
      <c r="H130" s="126"/>
      <c r="I130" s="126"/>
      <c r="J130" s="126"/>
      <c r="K130" s="126"/>
      <c r="L130" s="209"/>
      <c r="M130" s="209"/>
      <c r="N130" s="209"/>
      <c r="O130" s="126"/>
      <c r="P130" s="201"/>
      <c r="Q130" s="126"/>
      <c r="R130" s="167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</row>
    <row r="131">
      <c r="A131" s="126"/>
      <c r="B131" s="126"/>
      <c r="C131" s="126"/>
      <c r="D131" s="126"/>
      <c r="E131" s="207"/>
      <c r="F131" s="207"/>
      <c r="G131" s="208"/>
      <c r="H131" s="126"/>
      <c r="I131" s="126"/>
      <c r="J131" s="126"/>
      <c r="K131" s="126"/>
      <c r="L131" s="209"/>
      <c r="M131" s="209"/>
      <c r="N131" s="209"/>
      <c r="O131" s="126"/>
      <c r="P131" s="201"/>
      <c r="Q131" s="126"/>
      <c r="R131" s="167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</row>
    <row r="132">
      <c r="A132" s="126"/>
      <c r="B132" s="126"/>
      <c r="C132" s="126"/>
      <c r="D132" s="126"/>
      <c r="E132" s="207"/>
      <c r="F132" s="207"/>
      <c r="G132" s="208"/>
      <c r="H132" s="126"/>
      <c r="I132" s="126"/>
      <c r="J132" s="126"/>
      <c r="K132" s="126"/>
      <c r="L132" s="209"/>
      <c r="M132" s="209"/>
      <c r="N132" s="209"/>
      <c r="O132" s="126"/>
      <c r="P132" s="201"/>
      <c r="Q132" s="126"/>
      <c r="R132" s="167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</row>
    <row r="133">
      <c r="A133" s="126"/>
      <c r="B133" s="126"/>
      <c r="C133" s="126"/>
      <c r="D133" s="126"/>
      <c r="E133" s="207"/>
      <c r="F133" s="207"/>
      <c r="G133" s="208"/>
      <c r="H133" s="126"/>
      <c r="I133" s="126"/>
      <c r="J133" s="126"/>
      <c r="K133" s="126"/>
      <c r="L133" s="209"/>
      <c r="M133" s="209"/>
      <c r="N133" s="209"/>
      <c r="O133" s="126"/>
      <c r="P133" s="201"/>
      <c r="Q133" s="126"/>
      <c r="R133" s="167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</row>
    <row r="134">
      <c r="A134" s="126"/>
      <c r="B134" s="126"/>
      <c r="C134" s="126"/>
      <c r="D134" s="126"/>
      <c r="E134" s="207"/>
      <c r="F134" s="207"/>
      <c r="G134" s="208"/>
      <c r="H134" s="126"/>
      <c r="I134" s="126"/>
      <c r="J134" s="126"/>
      <c r="K134" s="126"/>
      <c r="L134" s="209"/>
      <c r="M134" s="209"/>
      <c r="N134" s="209"/>
      <c r="O134" s="126"/>
      <c r="P134" s="201"/>
      <c r="Q134" s="126"/>
      <c r="R134" s="167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</row>
    <row r="135">
      <c r="A135" s="126"/>
      <c r="B135" s="126"/>
      <c r="C135" s="126"/>
      <c r="D135" s="126"/>
      <c r="E135" s="207"/>
      <c r="F135" s="207"/>
      <c r="G135" s="208"/>
      <c r="H135" s="126"/>
      <c r="I135" s="126"/>
      <c r="J135" s="126"/>
      <c r="K135" s="126"/>
      <c r="L135" s="209"/>
      <c r="M135" s="209"/>
      <c r="N135" s="209"/>
      <c r="O135" s="126"/>
      <c r="P135" s="201"/>
      <c r="Q135" s="126"/>
      <c r="R135" s="167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</row>
    <row r="136">
      <c r="A136" s="126"/>
      <c r="B136" s="126"/>
      <c r="C136" s="126"/>
      <c r="D136" s="126"/>
      <c r="E136" s="207"/>
      <c r="F136" s="207"/>
      <c r="G136" s="208"/>
      <c r="H136" s="126"/>
      <c r="I136" s="126"/>
      <c r="J136" s="126"/>
      <c r="K136" s="126"/>
      <c r="L136" s="209"/>
      <c r="M136" s="209"/>
      <c r="N136" s="209"/>
      <c r="O136" s="126"/>
      <c r="P136" s="201"/>
      <c r="Q136" s="126"/>
      <c r="R136" s="167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</row>
    <row r="137">
      <c r="A137" s="126"/>
      <c r="B137" s="126"/>
      <c r="C137" s="126"/>
      <c r="D137" s="126"/>
      <c r="E137" s="207"/>
      <c r="F137" s="207"/>
      <c r="G137" s="208"/>
      <c r="H137" s="126"/>
      <c r="I137" s="126"/>
      <c r="J137" s="126"/>
      <c r="K137" s="126"/>
      <c r="L137" s="209"/>
      <c r="M137" s="209"/>
      <c r="N137" s="209"/>
      <c r="O137" s="126"/>
      <c r="P137" s="201"/>
      <c r="Q137" s="126"/>
      <c r="R137" s="167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</row>
    <row r="138">
      <c r="A138" s="126"/>
      <c r="B138" s="126"/>
      <c r="C138" s="126"/>
      <c r="D138" s="126"/>
      <c r="E138" s="207"/>
      <c r="F138" s="207"/>
      <c r="G138" s="208"/>
      <c r="H138" s="126"/>
      <c r="I138" s="126"/>
      <c r="J138" s="126"/>
      <c r="K138" s="126"/>
      <c r="L138" s="209"/>
      <c r="M138" s="209"/>
      <c r="N138" s="209"/>
      <c r="O138" s="126"/>
      <c r="P138" s="201"/>
      <c r="Q138" s="126"/>
      <c r="R138" s="167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</row>
    <row r="139">
      <c r="A139" s="126"/>
      <c r="B139" s="126"/>
      <c r="C139" s="126"/>
      <c r="D139" s="126"/>
      <c r="E139" s="207"/>
      <c r="F139" s="207"/>
      <c r="G139" s="208"/>
      <c r="H139" s="126"/>
      <c r="I139" s="126"/>
      <c r="J139" s="126"/>
      <c r="K139" s="126"/>
      <c r="L139" s="209"/>
      <c r="M139" s="209"/>
      <c r="N139" s="209"/>
      <c r="O139" s="126"/>
      <c r="P139" s="201"/>
      <c r="Q139" s="126"/>
      <c r="R139" s="167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</row>
    <row r="140">
      <c r="A140" s="126"/>
      <c r="B140" s="126"/>
      <c r="C140" s="126"/>
      <c r="D140" s="126"/>
      <c r="E140" s="207"/>
      <c r="F140" s="207"/>
      <c r="G140" s="208"/>
      <c r="H140" s="126"/>
      <c r="I140" s="126"/>
      <c r="J140" s="126"/>
      <c r="K140" s="126"/>
      <c r="L140" s="209"/>
      <c r="M140" s="209"/>
      <c r="N140" s="209"/>
      <c r="O140" s="126"/>
      <c r="P140" s="201"/>
      <c r="Q140" s="126"/>
      <c r="R140" s="167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</row>
    <row r="141">
      <c r="A141" s="126"/>
      <c r="B141" s="126"/>
      <c r="C141" s="126"/>
      <c r="D141" s="126"/>
      <c r="E141" s="207"/>
      <c r="F141" s="207"/>
      <c r="G141" s="208"/>
      <c r="H141" s="126"/>
      <c r="I141" s="126"/>
      <c r="J141" s="126"/>
      <c r="K141" s="126"/>
      <c r="L141" s="209"/>
      <c r="M141" s="209"/>
      <c r="N141" s="209"/>
      <c r="O141" s="126"/>
      <c r="P141" s="201"/>
      <c r="Q141" s="126"/>
      <c r="R141" s="167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</row>
    <row r="142">
      <c r="A142" s="126"/>
      <c r="B142" s="126"/>
      <c r="C142" s="126"/>
      <c r="D142" s="126"/>
      <c r="E142" s="207"/>
      <c r="F142" s="207"/>
      <c r="G142" s="208"/>
      <c r="H142" s="126"/>
      <c r="I142" s="126"/>
      <c r="J142" s="126"/>
      <c r="K142" s="126"/>
      <c r="L142" s="209"/>
      <c r="M142" s="209"/>
      <c r="N142" s="209"/>
      <c r="O142" s="126"/>
      <c r="P142" s="201"/>
      <c r="Q142" s="126"/>
      <c r="R142" s="167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</row>
    <row r="143">
      <c r="A143" s="126"/>
      <c r="B143" s="126"/>
      <c r="C143" s="126"/>
      <c r="D143" s="126"/>
      <c r="E143" s="207"/>
      <c r="F143" s="207"/>
      <c r="G143" s="208"/>
      <c r="H143" s="126"/>
      <c r="I143" s="126"/>
      <c r="J143" s="126"/>
      <c r="K143" s="126"/>
      <c r="L143" s="209"/>
      <c r="M143" s="209"/>
      <c r="N143" s="209"/>
      <c r="O143" s="126"/>
      <c r="P143" s="201"/>
      <c r="Q143" s="126"/>
      <c r="R143" s="167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</row>
    <row r="144">
      <c r="A144" s="126"/>
      <c r="B144" s="126"/>
      <c r="C144" s="126"/>
      <c r="D144" s="126"/>
      <c r="E144" s="207"/>
      <c r="F144" s="207"/>
      <c r="G144" s="208"/>
      <c r="H144" s="126"/>
      <c r="I144" s="126"/>
      <c r="J144" s="126"/>
      <c r="K144" s="126"/>
      <c r="L144" s="209"/>
      <c r="M144" s="209"/>
      <c r="N144" s="209"/>
      <c r="O144" s="126"/>
      <c r="P144" s="201"/>
      <c r="Q144" s="126"/>
      <c r="R144" s="167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</row>
    <row r="145">
      <c r="A145" s="126"/>
      <c r="B145" s="126"/>
      <c r="C145" s="126"/>
      <c r="D145" s="126"/>
      <c r="E145" s="207"/>
      <c r="F145" s="207"/>
      <c r="G145" s="208"/>
      <c r="H145" s="126"/>
      <c r="I145" s="126"/>
      <c r="J145" s="126"/>
      <c r="K145" s="126"/>
      <c r="L145" s="209"/>
      <c r="M145" s="209"/>
      <c r="N145" s="209"/>
      <c r="O145" s="126"/>
      <c r="P145" s="201"/>
      <c r="Q145" s="126"/>
      <c r="R145" s="167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</row>
    <row r="146">
      <c r="A146" s="126"/>
      <c r="B146" s="126"/>
      <c r="C146" s="126"/>
      <c r="D146" s="126"/>
      <c r="E146" s="207"/>
      <c r="F146" s="207"/>
      <c r="G146" s="208"/>
      <c r="H146" s="126"/>
      <c r="I146" s="126"/>
      <c r="J146" s="126"/>
      <c r="K146" s="126"/>
      <c r="L146" s="209"/>
      <c r="M146" s="209"/>
      <c r="N146" s="209"/>
      <c r="O146" s="126"/>
      <c r="P146" s="201"/>
      <c r="Q146" s="126"/>
      <c r="R146" s="167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</row>
    <row r="147">
      <c r="A147" s="126"/>
      <c r="B147" s="126"/>
      <c r="C147" s="126"/>
      <c r="D147" s="126"/>
      <c r="E147" s="207"/>
      <c r="F147" s="207"/>
      <c r="G147" s="208"/>
      <c r="H147" s="126"/>
      <c r="I147" s="126"/>
      <c r="J147" s="126"/>
      <c r="K147" s="126"/>
      <c r="L147" s="209"/>
      <c r="M147" s="209"/>
      <c r="N147" s="209"/>
      <c r="O147" s="126"/>
      <c r="P147" s="201"/>
      <c r="Q147" s="126"/>
      <c r="R147" s="167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</row>
    <row r="148">
      <c r="A148" s="126"/>
      <c r="B148" s="126"/>
      <c r="C148" s="126"/>
      <c r="D148" s="126"/>
      <c r="E148" s="207"/>
      <c r="F148" s="207"/>
      <c r="G148" s="208"/>
      <c r="H148" s="126"/>
      <c r="I148" s="126"/>
      <c r="J148" s="126"/>
      <c r="K148" s="126"/>
      <c r="L148" s="209"/>
      <c r="M148" s="209"/>
      <c r="N148" s="209"/>
      <c r="O148" s="126"/>
      <c r="P148" s="201"/>
      <c r="Q148" s="126"/>
      <c r="R148" s="167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</row>
    <row r="149">
      <c r="A149" s="126"/>
      <c r="B149" s="126"/>
      <c r="C149" s="126"/>
      <c r="D149" s="126"/>
      <c r="E149" s="207"/>
      <c r="F149" s="207"/>
      <c r="G149" s="208"/>
      <c r="H149" s="126"/>
      <c r="I149" s="126"/>
      <c r="J149" s="126"/>
      <c r="K149" s="126"/>
      <c r="L149" s="209"/>
      <c r="M149" s="209"/>
      <c r="N149" s="209"/>
      <c r="O149" s="126"/>
      <c r="P149" s="201"/>
      <c r="Q149" s="126"/>
      <c r="R149" s="167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</row>
    <row r="150">
      <c r="A150" s="126"/>
      <c r="B150" s="126"/>
      <c r="C150" s="126"/>
      <c r="D150" s="126"/>
      <c r="E150" s="207"/>
      <c r="F150" s="207"/>
      <c r="G150" s="208"/>
      <c r="H150" s="126"/>
      <c r="I150" s="126"/>
      <c r="J150" s="126"/>
      <c r="K150" s="126"/>
      <c r="L150" s="209"/>
      <c r="M150" s="209"/>
      <c r="N150" s="209"/>
      <c r="O150" s="126"/>
      <c r="P150" s="201"/>
      <c r="Q150" s="126"/>
      <c r="R150" s="167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</row>
    <row r="151">
      <c r="A151" s="126"/>
      <c r="B151" s="126"/>
      <c r="C151" s="126"/>
      <c r="D151" s="126"/>
      <c r="E151" s="207"/>
      <c r="F151" s="207"/>
      <c r="G151" s="208"/>
      <c r="H151" s="126"/>
      <c r="I151" s="126"/>
      <c r="J151" s="126"/>
      <c r="K151" s="126"/>
      <c r="L151" s="209"/>
      <c r="M151" s="209"/>
      <c r="N151" s="209"/>
      <c r="O151" s="126"/>
      <c r="P151" s="201"/>
      <c r="Q151" s="126"/>
      <c r="R151" s="167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</row>
    <row r="152">
      <c r="A152" s="126"/>
      <c r="B152" s="126"/>
      <c r="C152" s="126"/>
      <c r="D152" s="126"/>
      <c r="E152" s="207"/>
      <c r="F152" s="207"/>
      <c r="G152" s="208"/>
      <c r="H152" s="126"/>
      <c r="I152" s="126"/>
      <c r="J152" s="126"/>
      <c r="K152" s="126"/>
      <c r="L152" s="209"/>
      <c r="M152" s="209"/>
      <c r="N152" s="209"/>
      <c r="O152" s="126"/>
      <c r="P152" s="201"/>
      <c r="Q152" s="126"/>
      <c r="R152" s="167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</row>
    <row r="153">
      <c r="A153" s="126"/>
      <c r="B153" s="126"/>
      <c r="C153" s="126"/>
      <c r="D153" s="126"/>
      <c r="E153" s="207"/>
      <c r="F153" s="207"/>
      <c r="G153" s="208"/>
      <c r="H153" s="126"/>
      <c r="I153" s="126"/>
      <c r="J153" s="126"/>
      <c r="K153" s="126"/>
      <c r="L153" s="209"/>
      <c r="M153" s="209"/>
      <c r="N153" s="209"/>
      <c r="O153" s="126"/>
      <c r="P153" s="201"/>
      <c r="Q153" s="126"/>
      <c r="R153" s="167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</row>
    <row r="154">
      <c r="A154" s="126"/>
      <c r="B154" s="126"/>
      <c r="C154" s="126"/>
      <c r="D154" s="126"/>
      <c r="E154" s="207"/>
      <c r="F154" s="207"/>
      <c r="G154" s="208"/>
      <c r="H154" s="126"/>
      <c r="I154" s="126"/>
      <c r="J154" s="126"/>
      <c r="K154" s="126"/>
      <c r="L154" s="209"/>
      <c r="M154" s="209"/>
      <c r="N154" s="209"/>
      <c r="O154" s="126"/>
      <c r="P154" s="201"/>
      <c r="Q154" s="126"/>
      <c r="R154" s="167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</row>
    <row r="155">
      <c r="A155" s="126"/>
      <c r="B155" s="126"/>
      <c r="C155" s="126"/>
      <c r="D155" s="126"/>
      <c r="E155" s="207"/>
      <c r="F155" s="207"/>
      <c r="G155" s="208"/>
      <c r="H155" s="126"/>
      <c r="I155" s="126"/>
      <c r="J155" s="126"/>
      <c r="K155" s="126"/>
      <c r="L155" s="209"/>
      <c r="M155" s="209"/>
      <c r="N155" s="209"/>
      <c r="O155" s="126"/>
      <c r="P155" s="201"/>
      <c r="Q155" s="126"/>
      <c r="R155" s="167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</row>
    <row r="156">
      <c r="A156" s="126"/>
      <c r="B156" s="126"/>
      <c r="C156" s="126"/>
      <c r="D156" s="126"/>
      <c r="E156" s="207"/>
      <c r="F156" s="207"/>
      <c r="G156" s="208"/>
      <c r="H156" s="126"/>
      <c r="I156" s="126"/>
      <c r="J156" s="126"/>
      <c r="K156" s="126"/>
      <c r="L156" s="209"/>
      <c r="M156" s="209"/>
      <c r="N156" s="209"/>
      <c r="O156" s="126"/>
      <c r="P156" s="201"/>
      <c r="Q156" s="126"/>
      <c r="R156" s="167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</row>
    <row r="157">
      <c r="A157" s="126"/>
      <c r="B157" s="126"/>
      <c r="C157" s="126"/>
      <c r="D157" s="126"/>
      <c r="E157" s="207"/>
      <c r="F157" s="207"/>
      <c r="G157" s="208"/>
      <c r="H157" s="126"/>
      <c r="I157" s="126"/>
      <c r="J157" s="126"/>
      <c r="K157" s="126"/>
      <c r="L157" s="209"/>
      <c r="M157" s="209"/>
      <c r="N157" s="209"/>
      <c r="O157" s="126"/>
      <c r="P157" s="201"/>
      <c r="Q157" s="126"/>
      <c r="R157" s="167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</row>
    <row r="158">
      <c r="A158" s="126"/>
      <c r="B158" s="126"/>
      <c r="C158" s="126"/>
      <c r="D158" s="126"/>
      <c r="E158" s="207"/>
      <c r="F158" s="207"/>
      <c r="G158" s="208"/>
      <c r="H158" s="126"/>
      <c r="I158" s="126"/>
      <c r="J158" s="126"/>
      <c r="K158" s="126"/>
      <c r="L158" s="209"/>
      <c r="M158" s="209"/>
      <c r="N158" s="209"/>
      <c r="O158" s="126"/>
      <c r="P158" s="201"/>
      <c r="Q158" s="126"/>
      <c r="R158" s="167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</row>
    <row r="159">
      <c r="A159" s="126"/>
      <c r="B159" s="126"/>
      <c r="C159" s="126"/>
      <c r="D159" s="126"/>
      <c r="E159" s="207"/>
      <c r="F159" s="207"/>
      <c r="G159" s="208"/>
      <c r="H159" s="126"/>
      <c r="I159" s="126"/>
      <c r="J159" s="126"/>
      <c r="K159" s="126"/>
      <c r="L159" s="209"/>
      <c r="M159" s="209"/>
      <c r="N159" s="209"/>
      <c r="O159" s="126"/>
      <c r="P159" s="201"/>
      <c r="Q159" s="126"/>
      <c r="R159" s="167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</row>
    <row r="160">
      <c r="A160" s="126"/>
      <c r="B160" s="126"/>
      <c r="C160" s="126"/>
      <c r="D160" s="126"/>
      <c r="E160" s="207"/>
      <c r="F160" s="207"/>
      <c r="G160" s="208"/>
      <c r="H160" s="126"/>
      <c r="I160" s="126"/>
      <c r="J160" s="126"/>
      <c r="K160" s="126"/>
      <c r="L160" s="209"/>
      <c r="M160" s="209"/>
      <c r="N160" s="209"/>
      <c r="O160" s="126"/>
      <c r="P160" s="201"/>
      <c r="Q160" s="126"/>
      <c r="R160" s="167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</row>
    <row r="161">
      <c r="A161" s="126"/>
      <c r="B161" s="126"/>
      <c r="C161" s="126"/>
      <c r="D161" s="126"/>
      <c r="E161" s="207"/>
      <c r="F161" s="207"/>
      <c r="G161" s="208"/>
      <c r="H161" s="126"/>
      <c r="I161" s="126"/>
      <c r="J161" s="126"/>
      <c r="K161" s="126"/>
      <c r="L161" s="209"/>
      <c r="M161" s="209"/>
      <c r="N161" s="209"/>
      <c r="O161" s="126"/>
      <c r="P161" s="201"/>
      <c r="Q161" s="126"/>
      <c r="R161" s="167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</row>
    <row r="162">
      <c r="A162" s="126"/>
      <c r="B162" s="126"/>
      <c r="C162" s="126"/>
      <c r="D162" s="126"/>
      <c r="E162" s="207"/>
      <c r="F162" s="207"/>
      <c r="G162" s="208"/>
      <c r="H162" s="126"/>
      <c r="I162" s="126"/>
      <c r="J162" s="126"/>
      <c r="K162" s="126"/>
      <c r="L162" s="209"/>
      <c r="M162" s="209"/>
      <c r="N162" s="209"/>
      <c r="O162" s="126"/>
      <c r="P162" s="201"/>
      <c r="Q162" s="126"/>
      <c r="R162" s="167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</row>
    <row r="163">
      <c r="A163" s="126"/>
      <c r="B163" s="126"/>
      <c r="C163" s="126"/>
      <c r="D163" s="126"/>
      <c r="E163" s="207"/>
      <c r="F163" s="207"/>
      <c r="G163" s="208"/>
      <c r="H163" s="126"/>
      <c r="I163" s="126"/>
      <c r="J163" s="126"/>
      <c r="K163" s="126"/>
      <c r="L163" s="209"/>
      <c r="M163" s="209"/>
      <c r="N163" s="209"/>
      <c r="O163" s="126"/>
      <c r="P163" s="201"/>
      <c r="Q163" s="126"/>
      <c r="R163" s="167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</row>
    <row r="164">
      <c r="A164" s="126"/>
      <c r="B164" s="126"/>
      <c r="C164" s="126"/>
      <c r="D164" s="126"/>
      <c r="E164" s="207"/>
      <c r="F164" s="207"/>
      <c r="G164" s="208"/>
      <c r="H164" s="126"/>
      <c r="I164" s="126"/>
      <c r="J164" s="126"/>
      <c r="K164" s="126"/>
      <c r="L164" s="209"/>
      <c r="M164" s="209"/>
      <c r="N164" s="209"/>
      <c r="O164" s="126"/>
      <c r="P164" s="201"/>
      <c r="Q164" s="126"/>
      <c r="R164" s="167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</row>
    <row r="165">
      <c r="A165" s="126"/>
      <c r="B165" s="126"/>
      <c r="C165" s="126"/>
      <c r="D165" s="126"/>
      <c r="E165" s="207"/>
      <c r="F165" s="207"/>
      <c r="G165" s="208"/>
      <c r="H165" s="126"/>
      <c r="I165" s="126"/>
      <c r="J165" s="126"/>
      <c r="K165" s="126"/>
      <c r="L165" s="209"/>
      <c r="M165" s="209"/>
      <c r="N165" s="209"/>
      <c r="O165" s="126"/>
      <c r="P165" s="201"/>
      <c r="Q165" s="126"/>
      <c r="R165" s="167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</row>
    <row r="166">
      <c r="A166" s="126"/>
      <c r="B166" s="126"/>
      <c r="C166" s="126"/>
      <c r="D166" s="126"/>
      <c r="E166" s="207"/>
      <c r="F166" s="207"/>
      <c r="G166" s="208"/>
      <c r="H166" s="126"/>
      <c r="I166" s="126"/>
      <c r="J166" s="126"/>
      <c r="K166" s="126"/>
      <c r="L166" s="209"/>
      <c r="M166" s="209"/>
      <c r="N166" s="209"/>
      <c r="O166" s="126"/>
      <c r="P166" s="201"/>
      <c r="Q166" s="126"/>
      <c r="R166" s="167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</row>
    <row r="167">
      <c r="A167" s="126"/>
      <c r="B167" s="126"/>
      <c r="C167" s="126"/>
      <c r="D167" s="126"/>
      <c r="E167" s="207"/>
      <c r="F167" s="207"/>
      <c r="G167" s="208"/>
      <c r="H167" s="126"/>
      <c r="I167" s="126"/>
      <c r="J167" s="126"/>
      <c r="K167" s="126"/>
      <c r="L167" s="209"/>
      <c r="M167" s="209"/>
      <c r="N167" s="209"/>
      <c r="O167" s="126"/>
      <c r="P167" s="201"/>
      <c r="Q167" s="126"/>
      <c r="R167" s="167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</row>
    <row r="168">
      <c r="A168" s="126"/>
      <c r="B168" s="126"/>
      <c r="C168" s="126"/>
      <c r="D168" s="126"/>
      <c r="E168" s="207"/>
      <c r="F168" s="207"/>
      <c r="G168" s="208"/>
      <c r="H168" s="126"/>
      <c r="I168" s="126"/>
      <c r="J168" s="126"/>
      <c r="K168" s="126"/>
      <c r="L168" s="209"/>
      <c r="M168" s="209"/>
      <c r="N168" s="209"/>
      <c r="O168" s="126"/>
      <c r="P168" s="201"/>
      <c r="Q168" s="126"/>
      <c r="R168" s="167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</row>
    <row r="169">
      <c r="A169" s="126"/>
      <c r="B169" s="126"/>
      <c r="C169" s="126"/>
      <c r="D169" s="126"/>
      <c r="E169" s="207"/>
      <c r="F169" s="207"/>
      <c r="G169" s="208"/>
      <c r="H169" s="126"/>
      <c r="I169" s="126"/>
      <c r="J169" s="126"/>
      <c r="K169" s="126"/>
      <c r="L169" s="209"/>
      <c r="M169" s="209"/>
      <c r="N169" s="209"/>
      <c r="O169" s="126"/>
      <c r="P169" s="201"/>
      <c r="Q169" s="126"/>
      <c r="R169" s="167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</row>
    <row r="170">
      <c r="A170" s="126"/>
      <c r="B170" s="126"/>
      <c r="C170" s="126"/>
      <c r="D170" s="126"/>
      <c r="E170" s="207"/>
      <c r="F170" s="207"/>
      <c r="G170" s="208"/>
      <c r="H170" s="126"/>
      <c r="I170" s="126"/>
      <c r="J170" s="126"/>
      <c r="K170" s="126"/>
      <c r="L170" s="209"/>
      <c r="M170" s="209"/>
      <c r="N170" s="209"/>
      <c r="O170" s="126"/>
      <c r="P170" s="201"/>
      <c r="Q170" s="126"/>
      <c r="R170" s="167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</row>
    <row r="171">
      <c r="A171" s="126"/>
      <c r="B171" s="126"/>
      <c r="C171" s="126"/>
      <c r="D171" s="126"/>
      <c r="E171" s="207"/>
      <c r="F171" s="207"/>
      <c r="G171" s="208"/>
      <c r="H171" s="126"/>
      <c r="I171" s="126"/>
      <c r="J171" s="126"/>
      <c r="K171" s="126"/>
      <c r="L171" s="209"/>
      <c r="M171" s="209"/>
      <c r="N171" s="209"/>
      <c r="O171" s="126"/>
      <c r="P171" s="201"/>
      <c r="Q171" s="126"/>
      <c r="R171" s="167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</row>
    <row r="172">
      <c r="A172" s="126"/>
      <c r="B172" s="126"/>
      <c r="C172" s="126"/>
      <c r="D172" s="126"/>
      <c r="E172" s="207"/>
      <c r="F172" s="207"/>
      <c r="G172" s="208"/>
      <c r="H172" s="126"/>
      <c r="I172" s="126"/>
      <c r="J172" s="126"/>
      <c r="K172" s="126"/>
      <c r="L172" s="209"/>
      <c r="M172" s="209"/>
      <c r="N172" s="209"/>
      <c r="O172" s="126"/>
      <c r="P172" s="201"/>
      <c r="Q172" s="126"/>
      <c r="R172" s="167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</row>
    <row r="173">
      <c r="A173" s="126"/>
      <c r="B173" s="126"/>
      <c r="C173" s="126"/>
      <c r="D173" s="126"/>
      <c r="E173" s="207"/>
      <c r="F173" s="207"/>
      <c r="G173" s="208"/>
      <c r="H173" s="126"/>
      <c r="I173" s="126"/>
      <c r="J173" s="126"/>
      <c r="K173" s="126"/>
      <c r="L173" s="209"/>
      <c r="M173" s="209"/>
      <c r="N173" s="209"/>
      <c r="O173" s="126"/>
      <c r="P173" s="201"/>
      <c r="Q173" s="126"/>
      <c r="R173" s="167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</row>
    <row r="174">
      <c r="A174" s="126"/>
      <c r="B174" s="126"/>
      <c r="C174" s="126"/>
      <c r="D174" s="126"/>
      <c r="E174" s="207"/>
      <c r="F174" s="207"/>
      <c r="G174" s="208"/>
      <c r="H174" s="126"/>
      <c r="I174" s="126"/>
      <c r="J174" s="126"/>
      <c r="K174" s="126"/>
      <c r="L174" s="209"/>
      <c r="M174" s="209"/>
      <c r="N174" s="209"/>
      <c r="O174" s="126"/>
      <c r="P174" s="201"/>
      <c r="Q174" s="126"/>
      <c r="R174" s="167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</row>
    <row r="175">
      <c r="A175" s="126"/>
      <c r="B175" s="126"/>
      <c r="C175" s="126"/>
      <c r="D175" s="126"/>
      <c r="E175" s="207"/>
      <c r="F175" s="207"/>
      <c r="G175" s="208"/>
      <c r="H175" s="126"/>
      <c r="I175" s="126"/>
      <c r="J175" s="126"/>
      <c r="K175" s="126"/>
      <c r="L175" s="209"/>
      <c r="M175" s="209"/>
      <c r="N175" s="209"/>
      <c r="O175" s="126"/>
      <c r="P175" s="201"/>
      <c r="Q175" s="126"/>
      <c r="R175" s="167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</row>
    <row r="176">
      <c r="A176" s="126"/>
      <c r="B176" s="126"/>
      <c r="C176" s="126"/>
      <c r="D176" s="126"/>
      <c r="E176" s="207"/>
      <c r="F176" s="207"/>
      <c r="G176" s="208"/>
      <c r="H176" s="126"/>
      <c r="I176" s="126"/>
      <c r="J176" s="126"/>
      <c r="K176" s="126"/>
      <c r="L176" s="209"/>
      <c r="M176" s="209"/>
      <c r="N176" s="209"/>
      <c r="O176" s="126"/>
      <c r="P176" s="201"/>
      <c r="Q176" s="126"/>
      <c r="R176" s="167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</row>
    <row r="177">
      <c r="A177" s="126"/>
      <c r="B177" s="126"/>
      <c r="C177" s="126"/>
      <c r="D177" s="126"/>
      <c r="E177" s="207"/>
      <c r="F177" s="207"/>
      <c r="G177" s="208"/>
      <c r="H177" s="126"/>
      <c r="I177" s="126"/>
      <c r="J177" s="126"/>
      <c r="K177" s="126"/>
      <c r="L177" s="209"/>
      <c r="M177" s="209"/>
      <c r="N177" s="209"/>
      <c r="O177" s="126"/>
      <c r="P177" s="201"/>
      <c r="Q177" s="126"/>
      <c r="R177" s="167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</row>
    <row r="178">
      <c r="A178" s="126"/>
      <c r="B178" s="126"/>
      <c r="C178" s="126"/>
      <c r="D178" s="126"/>
      <c r="E178" s="207"/>
      <c r="F178" s="207"/>
      <c r="G178" s="208"/>
      <c r="H178" s="126"/>
      <c r="I178" s="126"/>
      <c r="J178" s="126"/>
      <c r="K178" s="126"/>
      <c r="L178" s="209"/>
      <c r="M178" s="209"/>
      <c r="N178" s="209"/>
      <c r="O178" s="126"/>
      <c r="P178" s="201"/>
      <c r="Q178" s="126"/>
      <c r="R178" s="167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</row>
    <row r="179">
      <c r="A179" s="126"/>
      <c r="B179" s="126"/>
      <c r="C179" s="126"/>
      <c r="D179" s="126"/>
      <c r="E179" s="207"/>
      <c r="F179" s="207"/>
      <c r="G179" s="208"/>
      <c r="H179" s="126"/>
      <c r="I179" s="126"/>
      <c r="J179" s="126"/>
      <c r="K179" s="126"/>
      <c r="L179" s="209"/>
      <c r="M179" s="209"/>
      <c r="N179" s="209"/>
      <c r="O179" s="126"/>
      <c r="P179" s="201"/>
      <c r="Q179" s="126"/>
      <c r="R179" s="167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</row>
    <row r="180">
      <c r="A180" s="126"/>
      <c r="B180" s="126"/>
      <c r="C180" s="126"/>
      <c r="D180" s="126"/>
      <c r="E180" s="207"/>
      <c r="F180" s="207"/>
      <c r="G180" s="208"/>
      <c r="H180" s="126"/>
      <c r="I180" s="126"/>
      <c r="J180" s="126"/>
      <c r="K180" s="126"/>
      <c r="L180" s="209"/>
      <c r="M180" s="209"/>
      <c r="N180" s="209"/>
      <c r="O180" s="126"/>
      <c r="P180" s="201"/>
      <c r="Q180" s="126"/>
      <c r="R180" s="167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</row>
    <row r="181">
      <c r="A181" s="126"/>
      <c r="B181" s="126"/>
      <c r="C181" s="126"/>
      <c r="D181" s="126"/>
      <c r="E181" s="207"/>
      <c r="F181" s="207"/>
      <c r="G181" s="208"/>
      <c r="H181" s="126"/>
      <c r="I181" s="126"/>
      <c r="J181" s="126"/>
      <c r="K181" s="126"/>
      <c r="L181" s="209"/>
      <c r="M181" s="209"/>
      <c r="N181" s="209"/>
      <c r="O181" s="126"/>
      <c r="P181" s="201"/>
      <c r="Q181" s="126"/>
      <c r="R181" s="167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</row>
    <row r="182">
      <c r="A182" s="126"/>
      <c r="B182" s="126"/>
      <c r="C182" s="126"/>
      <c r="D182" s="126"/>
      <c r="E182" s="207"/>
      <c r="F182" s="207"/>
      <c r="G182" s="208"/>
      <c r="H182" s="126"/>
      <c r="I182" s="126"/>
      <c r="J182" s="126"/>
      <c r="K182" s="126"/>
      <c r="L182" s="209"/>
      <c r="M182" s="209"/>
      <c r="N182" s="209"/>
      <c r="O182" s="126"/>
      <c r="P182" s="201"/>
      <c r="Q182" s="126"/>
      <c r="R182" s="167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</row>
    <row r="183">
      <c r="A183" s="126"/>
      <c r="B183" s="126"/>
      <c r="C183" s="126"/>
      <c r="D183" s="126"/>
      <c r="E183" s="207"/>
      <c r="F183" s="207"/>
      <c r="G183" s="208"/>
      <c r="H183" s="126"/>
      <c r="I183" s="126"/>
      <c r="J183" s="126"/>
      <c r="K183" s="126"/>
      <c r="L183" s="209"/>
      <c r="M183" s="209"/>
      <c r="N183" s="209"/>
      <c r="O183" s="126"/>
      <c r="P183" s="201"/>
      <c r="Q183" s="126"/>
      <c r="R183" s="167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</row>
    <row r="184">
      <c r="A184" s="126"/>
      <c r="B184" s="126"/>
      <c r="C184" s="126"/>
      <c r="D184" s="126"/>
      <c r="E184" s="207"/>
      <c r="F184" s="207"/>
      <c r="G184" s="208"/>
      <c r="H184" s="126"/>
      <c r="I184" s="126"/>
      <c r="J184" s="126"/>
      <c r="K184" s="126"/>
      <c r="L184" s="209"/>
      <c r="M184" s="209"/>
      <c r="N184" s="209"/>
      <c r="O184" s="126"/>
      <c r="P184" s="201"/>
      <c r="Q184" s="126"/>
      <c r="R184" s="167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</row>
    <row r="185">
      <c r="A185" s="126"/>
      <c r="B185" s="126"/>
      <c r="C185" s="126"/>
      <c r="D185" s="126"/>
      <c r="E185" s="207"/>
      <c r="F185" s="207"/>
      <c r="G185" s="208"/>
      <c r="H185" s="126"/>
      <c r="I185" s="126"/>
      <c r="J185" s="126"/>
      <c r="K185" s="126"/>
      <c r="L185" s="209"/>
      <c r="M185" s="209"/>
      <c r="N185" s="209"/>
      <c r="O185" s="126"/>
      <c r="P185" s="201"/>
      <c r="Q185" s="126"/>
      <c r="R185" s="167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</row>
    <row r="186">
      <c r="A186" s="126"/>
      <c r="B186" s="126"/>
      <c r="C186" s="126"/>
      <c r="D186" s="126"/>
      <c r="E186" s="207"/>
      <c r="F186" s="207"/>
      <c r="G186" s="208"/>
      <c r="H186" s="126"/>
      <c r="I186" s="126"/>
      <c r="J186" s="126"/>
      <c r="K186" s="126"/>
      <c r="L186" s="209"/>
      <c r="M186" s="209"/>
      <c r="N186" s="209"/>
      <c r="O186" s="126"/>
      <c r="P186" s="201"/>
      <c r="Q186" s="126"/>
      <c r="R186" s="167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</row>
    <row r="187">
      <c r="A187" s="126"/>
      <c r="B187" s="126"/>
      <c r="C187" s="126"/>
      <c r="D187" s="126"/>
      <c r="E187" s="207"/>
      <c r="F187" s="207"/>
      <c r="G187" s="208"/>
      <c r="H187" s="126"/>
      <c r="I187" s="126"/>
      <c r="J187" s="126"/>
      <c r="K187" s="126"/>
      <c r="L187" s="209"/>
      <c r="M187" s="209"/>
      <c r="N187" s="209"/>
      <c r="O187" s="126"/>
      <c r="P187" s="201"/>
      <c r="Q187" s="126"/>
      <c r="R187" s="167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</row>
    <row r="188">
      <c r="A188" s="126"/>
      <c r="B188" s="126"/>
      <c r="C188" s="126"/>
      <c r="D188" s="126"/>
      <c r="E188" s="207"/>
      <c r="F188" s="207"/>
      <c r="G188" s="126"/>
      <c r="H188" s="126"/>
      <c r="I188" s="126"/>
      <c r="J188" s="126"/>
      <c r="K188" s="126"/>
      <c r="L188" s="209"/>
      <c r="M188" s="209"/>
      <c r="N188" s="209"/>
      <c r="O188" s="126"/>
      <c r="P188" s="201"/>
      <c r="Q188" s="126"/>
      <c r="R188" s="167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</row>
    <row r="189">
      <c r="A189" s="126"/>
      <c r="B189" s="126"/>
      <c r="C189" s="126"/>
      <c r="D189" s="126"/>
      <c r="E189" s="207"/>
      <c r="F189" s="207"/>
      <c r="G189" s="126"/>
      <c r="H189" s="126"/>
      <c r="I189" s="126"/>
      <c r="J189" s="126"/>
      <c r="K189" s="126"/>
      <c r="L189" s="209"/>
      <c r="M189" s="209"/>
      <c r="N189" s="209"/>
      <c r="O189" s="126"/>
      <c r="P189" s="201"/>
      <c r="Q189" s="126"/>
      <c r="R189" s="167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</row>
    <row r="190">
      <c r="A190" s="126"/>
      <c r="B190" s="126"/>
      <c r="C190" s="126"/>
      <c r="D190" s="126"/>
      <c r="E190" s="207"/>
      <c r="F190" s="207"/>
      <c r="G190" s="126"/>
      <c r="H190" s="126"/>
      <c r="I190" s="126"/>
      <c r="J190" s="126"/>
      <c r="K190" s="126"/>
      <c r="L190" s="209"/>
      <c r="M190" s="209"/>
      <c r="N190" s="209"/>
      <c r="O190" s="126"/>
      <c r="P190" s="201"/>
      <c r="Q190" s="126"/>
      <c r="R190" s="167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</row>
    <row r="191">
      <c r="A191" s="126"/>
      <c r="B191" s="126"/>
      <c r="C191" s="126"/>
      <c r="D191" s="126"/>
      <c r="E191" s="207"/>
      <c r="F191" s="207"/>
      <c r="G191" s="126"/>
      <c r="H191" s="126"/>
      <c r="I191" s="126"/>
      <c r="J191" s="126"/>
      <c r="K191" s="126"/>
      <c r="L191" s="209"/>
      <c r="M191" s="209"/>
      <c r="N191" s="209"/>
      <c r="O191" s="126"/>
      <c r="P191" s="201"/>
      <c r="Q191" s="126"/>
      <c r="R191" s="167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</row>
    <row r="192">
      <c r="A192" s="126"/>
      <c r="B192" s="126"/>
      <c r="C192" s="126"/>
      <c r="D192" s="126"/>
      <c r="E192" s="207"/>
      <c r="F192" s="207"/>
      <c r="G192" s="126"/>
      <c r="H192" s="126"/>
      <c r="I192" s="126"/>
      <c r="J192" s="126"/>
      <c r="K192" s="126"/>
      <c r="L192" s="209"/>
      <c r="M192" s="209"/>
      <c r="N192" s="209"/>
      <c r="O192" s="126"/>
      <c r="P192" s="201"/>
      <c r="Q192" s="126"/>
      <c r="R192" s="167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</row>
    <row r="193">
      <c r="A193" s="126"/>
      <c r="B193" s="126"/>
      <c r="C193" s="126"/>
      <c r="D193" s="126"/>
      <c r="E193" s="207"/>
      <c r="F193" s="207"/>
      <c r="G193" s="126"/>
      <c r="H193" s="126"/>
      <c r="I193" s="126"/>
      <c r="J193" s="126"/>
      <c r="K193" s="126"/>
      <c r="L193" s="209"/>
      <c r="M193" s="209"/>
      <c r="N193" s="209"/>
      <c r="O193" s="126"/>
      <c r="P193" s="201"/>
      <c r="Q193" s="126"/>
      <c r="R193" s="167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</row>
    <row r="194">
      <c r="A194" s="126"/>
      <c r="B194" s="126"/>
      <c r="C194" s="126"/>
      <c r="D194" s="126"/>
      <c r="E194" s="207"/>
      <c r="F194" s="207"/>
      <c r="G194" s="126"/>
      <c r="H194" s="126"/>
      <c r="I194" s="126"/>
      <c r="J194" s="126"/>
      <c r="K194" s="126"/>
      <c r="L194" s="209"/>
      <c r="M194" s="209"/>
      <c r="N194" s="209"/>
      <c r="O194" s="126"/>
      <c r="P194" s="201"/>
      <c r="Q194" s="126"/>
      <c r="R194" s="167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</row>
    <row r="195">
      <c r="A195" s="126"/>
      <c r="B195" s="126"/>
      <c r="C195" s="126"/>
      <c r="D195" s="126"/>
      <c r="E195" s="207"/>
      <c r="F195" s="207"/>
      <c r="G195" s="126"/>
      <c r="H195" s="126"/>
      <c r="I195" s="126"/>
      <c r="J195" s="126"/>
      <c r="K195" s="126"/>
      <c r="L195" s="209"/>
      <c r="M195" s="209"/>
      <c r="N195" s="209"/>
      <c r="O195" s="126"/>
      <c r="P195" s="201"/>
      <c r="Q195" s="126"/>
      <c r="R195" s="167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</row>
    <row r="196">
      <c r="A196" s="126"/>
      <c r="B196" s="126"/>
      <c r="C196" s="126"/>
      <c r="D196" s="126"/>
      <c r="E196" s="207"/>
      <c r="F196" s="207"/>
      <c r="G196" s="126"/>
      <c r="H196" s="126"/>
      <c r="I196" s="126"/>
      <c r="J196" s="126"/>
      <c r="K196" s="126"/>
      <c r="L196" s="209"/>
      <c r="M196" s="209"/>
      <c r="N196" s="209"/>
      <c r="O196" s="126"/>
      <c r="P196" s="201"/>
      <c r="Q196" s="126"/>
      <c r="R196" s="167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</row>
    <row r="197">
      <c r="A197" s="126"/>
      <c r="B197" s="126"/>
      <c r="C197" s="126"/>
      <c r="D197" s="126"/>
      <c r="E197" s="207"/>
      <c r="F197" s="207"/>
      <c r="G197" s="126"/>
      <c r="H197" s="126"/>
      <c r="I197" s="126"/>
      <c r="J197" s="126"/>
      <c r="K197" s="126"/>
      <c r="L197" s="209"/>
      <c r="M197" s="209"/>
      <c r="N197" s="209"/>
      <c r="O197" s="126"/>
      <c r="P197" s="201"/>
      <c r="Q197" s="126"/>
      <c r="R197" s="167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</row>
    <row r="198">
      <c r="A198" s="126"/>
      <c r="B198" s="126"/>
      <c r="C198" s="126"/>
      <c r="D198" s="126"/>
      <c r="E198" s="207"/>
      <c r="F198" s="207"/>
      <c r="G198" s="126"/>
      <c r="H198" s="126"/>
      <c r="I198" s="126"/>
      <c r="J198" s="126"/>
      <c r="K198" s="126"/>
      <c r="L198" s="209"/>
      <c r="M198" s="209"/>
      <c r="N198" s="209"/>
      <c r="O198" s="126"/>
      <c r="P198" s="201"/>
      <c r="Q198" s="126"/>
      <c r="R198" s="167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</row>
    <row r="199">
      <c r="A199" s="126"/>
      <c r="B199" s="126"/>
      <c r="C199" s="126"/>
      <c r="D199" s="126"/>
      <c r="E199" s="207"/>
      <c r="F199" s="207"/>
      <c r="G199" s="126"/>
      <c r="H199" s="126"/>
      <c r="I199" s="126"/>
      <c r="J199" s="126"/>
      <c r="K199" s="126"/>
      <c r="L199" s="209"/>
      <c r="M199" s="209"/>
      <c r="N199" s="209"/>
      <c r="O199" s="126"/>
      <c r="P199" s="201"/>
      <c r="Q199" s="126"/>
      <c r="R199" s="167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</row>
    <row r="200">
      <c r="A200" s="126"/>
      <c r="B200" s="126"/>
      <c r="C200" s="126"/>
      <c r="D200" s="126"/>
      <c r="E200" s="207"/>
      <c r="F200" s="207"/>
      <c r="G200" s="126"/>
      <c r="H200" s="126"/>
      <c r="I200" s="126"/>
      <c r="J200" s="126"/>
      <c r="K200" s="126"/>
      <c r="L200" s="209"/>
      <c r="M200" s="209"/>
      <c r="N200" s="209"/>
      <c r="O200" s="126"/>
      <c r="P200" s="201"/>
      <c r="Q200" s="126"/>
      <c r="R200" s="167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</row>
    <row r="201">
      <c r="A201" s="126"/>
      <c r="B201" s="126"/>
      <c r="C201" s="126"/>
      <c r="D201" s="126"/>
      <c r="E201" s="207"/>
      <c r="F201" s="207"/>
      <c r="G201" s="126"/>
      <c r="H201" s="126"/>
      <c r="I201" s="126"/>
      <c r="J201" s="126"/>
      <c r="K201" s="126"/>
      <c r="L201" s="209"/>
      <c r="M201" s="209"/>
      <c r="N201" s="209"/>
      <c r="O201" s="126"/>
      <c r="P201" s="201"/>
      <c r="Q201" s="126"/>
      <c r="R201" s="167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</row>
    <row r="202">
      <c r="A202" s="126"/>
      <c r="B202" s="126"/>
      <c r="C202" s="126"/>
      <c r="D202" s="126"/>
      <c r="E202" s="207"/>
      <c r="F202" s="207"/>
      <c r="G202" s="126"/>
      <c r="H202" s="126"/>
      <c r="I202" s="126"/>
      <c r="J202" s="126"/>
      <c r="K202" s="126"/>
      <c r="L202" s="209"/>
      <c r="M202" s="209"/>
      <c r="N202" s="209"/>
      <c r="O202" s="126"/>
      <c r="P202" s="201"/>
      <c r="Q202" s="126"/>
      <c r="R202" s="167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</row>
    <row r="203">
      <c r="A203" s="126"/>
      <c r="B203" s="126"/>
      <c r="C203" s="126"/>
      <c r="D203" s="126"/>
      <c r="E203" s="207"/>
      <c r="F203" s="207"/>
      <c r="G203" s="126"/>
      <c r="H203" s="126"/>
      <c r="I203" s="126"/>
      <c r="J203" s="126"/>
      <c r="K203" s="126"/>
      <c r="L203" s="209"/>
      <c r="M203" s="209"/>
      <c r="N203" s="209"/>
      <c r="O203" s="126"/>
      <c r="P203" s="201"/>
      <c r="Q203" s="126"/>
      <c r="R203" s="167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</row>
    <row r="204">
      <c r="A204" s="126"/>
      <c r="B204" s="126"/>
      <c r="C204" s="126"/>
      <c r="D204" s="126"/>
      <c r="E204" s="207"/>
      <c r="F204" s="207"/>
      <c r="G204" s="126"/>
      <c r="H204" s="126"/>
      <c r="I204" s="126"/>
      <c r="J204" s="126"/>
      <c r="K204" s="126"/>
      <c r="L204" s="209"/>
      <c r="M204" s="209"/>
      <c r="N204" s="209"/>
      <c r="O204" s="126"/>
      <c r="P204" s="201"/>
      <c r="Q204" s="126"/>
      <c r="R204" s="167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</row>
    <row r="205">
      <c r="A205" s="126"/>
      <c r="B205" s="126"/>
      <c r="C205" s="126"/>
      <c r="D205" s="126"/>
      <c r="E205" s="207"/>
      <c r="F205" s="207"/>
      <c r="G205" s="126"/>
      <c r="H205" s="126"/>
      <c r="I205" s="126"/>
      <c r="J205" s="126"/>
      <c r="K205" s="126"/>
      <c r="L205" s="209"/>
      <c r="M205" s="209"/>
      <c r="N205" s="209"/>
      <c r="O205" s="126"/>
      <c r="P205" s="201"/>
      <c r="Q205" s="126"/>
      <c r="R205" s="167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</row>
    <row r="206">
      <c r="A206" s="126"/>
      <c r="B206" s="126"/>
      <c r="C206" s="126"/>
      <c r="D206" s="126"/>
      <c r="E206" s="207"/>
      <c r="F206" s="207"/>
      <c r="G206" s="126"/>
      <c r="H206" s="126"/>
      <c r="I206" s="126"/>
      <c r="J206" s="126"/>
      <c r="K206" s="126"/>
      <c r="L206" s="209"/>
      <c r="M206" s="209"/>
      <c r="N206" s="209"/>
      <c r="O206" s="126"/>
      <c r="P206" s="201"/>
      <c r="Q206" s="126"/>
      <c r="R206" s="167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</row>
    <row r="207">
      <c r="A207" s="126"/>
      <c r="B207" s="126"/>
      <c r="C207" s="126"/>
      <c r="D207" s="126"/>
      <c r="E207" s="207"/>
      <c r="F207" s="207"/>
      <c r="G207" s="126"/>
      <c r="H207" s="126"/>
      <c r="I207" s="126"/>
      <c r="J207" s="126"/>
      <c r="K207" s="126"/>
      <c r="L207" s="209"/>
      <c r="M207" s="209"/>
      <c r="N207" s="209"/>
      <c r="O207" s="126"/>
      <c r="P207" s="201"/>
      <c r="Q207" s="126"/>
      <c r="R207" s="167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</row>
    <row r="208">
      <c r="A208" s="126"/>
      <c r="B208" s="126"/>
      <c r="C208" s="126"/>
      <c r="D208" s="126"/>
      <c r="E208" s="207"/>
      <c r="F208" s="207"/>
      <c r="G208" s="126"/>
      <c r="H208" s="126"/>
      <c r="I208" s="126"/>
      <c r="J208" s="126"/>
      <c r="K208" s="126"/>
      <c r="L208" s="209"/>
      <c r="M208" s="209"/>
      <c r="N208" s="209"/>
      <c r="O208" s="126"/>
      <c r="P208" s="201"/>
      <c r="Q208" s="126"/>
      <c r="R208" s="167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</row>
    <row r="209">
      <c r="A209" s="126"/>
      <c r="B209" s="126"/>
      <c r="C209" s="126"/>
      <c r="D209" s="126"/>
      <c r="E209" s="207"/>
      <c r="F209" s="207"/>
      <c r="G209" s="126"/>
      <c r="H209" s="126"/>
      <c r="I209" s="126"/>
      <c r="J209" s="126"/>
      <c r="K209" s="126"/>
      <c r="L209" s="209"/>
      <c r="M209" s="209"/>
      <c r="N209" s="209"/>
      <c r="O209" s="126"/>
      <c r="P209" s="201"/>
      <c r="Q209" s="126"/>
      <c r="R209" s="167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</row>
    <row r="210">
      <c r="A210" s="126"/>
      <c r="B210" s="126"/>
      <c r="C210" s="126"/>
      <c r="D210" s="126"/>
      <c r="E210" s="207"/>
      <c r="F210" s="207"/>
      <c r="G210" s="126"/>
      <c r="H210" s="126"/>
      <c r="I210" s="126"/>
      <c r="J210" s="126"/>
      <c r="K210" s="126"/>
      <c r="L210" s="209"/>
      <c r="M210" s="209"/>
      <c r="N210" s="209"/>
      <c r="O210" s="126"/>
      <c r="P210" s="201"/>
      <c r="Q210" s="126"/>
      <c r="R210" s="167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</row>
    <row r="211">
      <c r="A211" s="126"/>
      <c r="B211" s="126"/>
      <c r="C211" s="126"/>
      <c r="D211" s="126"/>
      <c r="E211" s="207"/>
      <c r="F211" s="207"/>
      <c r="G211" s="126"/>
      <c r="H211" s="126"/>
      <c r="I211" s="126"/>
      <c r="J211" s="126"/>
      <c r="K211" s="126"/>
      <c r="L211" s="209"/>
      <c r="M211" s="209"/>
      <c r="N211" s="209"/>
      <c r="O211" s="126"/>
      <c r="P211" s="201"/>
      <c r="Q211" s="126"/>
      <c r="R211" s="167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</row>
    <row r="212">
      <c r="A212" s="126"/>
      <c r="B212" s="126"/>
      <c r="C212" s="126"/>
      <c r="D212" s="126"/>
      <c r="E212" s="207"/>
      <c r="F212" s="207"/>
      <c r="G212" s="126"/>
      <c r="H212" s="126"/>
      <c r="I212" s="126"/>
      <c r="J212" s="126"/>
      <c r="K212" s="126"/>
      <c r="L212" s="209"/>
      <c r="M212" s="209"/>
      <c r="N212" s="209"/>
      <c r="O212" s="126"/>
      <c r="P212" s="201"/>
      <c r="Q212" s="126"/>
      <c r="R212" s="167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</row>
    <row r="213">
      <c r="A213" s="126"/>
      <c r="B213" s="126"/>
      <c r="C213" s="126"/>
      <c r="D213" s="126"/>
      <c r="E213" s="207"/>
      <c r="F213" s="207"/>
      <c r="G213" s="126"/>
      <c r="H213" s="126"/>
      <c r="I213" s="126"/>
      <c r="J213" s="126"/>
      <c r="K213" s="126"/>
      <c r="L213" s="209"/>
      <c r="M213" s="209"/>
      <c r="N213" s="209"/>
      <c r="O213" s="126"/>
      <c r="P213" s="201"/>
      <c r="Q213" s="126"/>
      <c r="R213" s="167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</row>
    <row r="214">
      <c r="A214" s="126"/>
      <c r="B214" s="126"/>
      <c r="C214" s="126"/>
      <c r="D214" s="126"/>
      <c r="E214" s="207"/>
      <c r="F214" s="207"/>
      <c r="G214" s="126"/>
      <c r="H214" s="126"/>
      <c r="I214" s="126"/>
      <c r="J214" s="126"/>
      <c r="K214" s="126"/>
      <c r="L214" s="209"/>
      <c r="M214" s="209"/>
      <c r="N214" s="209"/>
      <c r="O214" s="126"/>
      <c r="P214" s="201"/>
      <c r="Q214" s="126"/>
      <c r="R214" s="167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</row>
    <row r="215">
      <c r="A215" s="126"/>
      <c r="B215" s="126"/>
      <c r="C215" s="126"/>
      <c r="D215" s="126"/>
      <c r="E215" s="207"/>
      <c r="F215" s="207"/>
      <c r="G215" s="126"/>
      <c r="H215" s="126"/>
      <c r="I215" s="126"/>
      <c r="J215" s="126"/>
      <c r="K215" s="126"/>
      <c r="L215" s="209"/>
      <c r="M215" s="209"/>
      <c r="N215" s="209"/>
      <c r="O215" s="126"/>
      <c r="P215" s="201"/>
      <c r="Q215" s="126"/>
      <c r="R215" s="167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</row>
    <row r="216">
      <c r="A216" s="126"/>
      <c r="B216" s="126"/>
      <c r="C216" s="126"/>
      <c r="D216" s="126"/>
      <c r="E216" s="207"/>
      <c r="F216" s="207"/>
      <c r="G216" s="126"/>
      <c r="H216" s="126"/>
      <c r="I216" s="126"/>
      <c r="J216" s="126"/>
      <c r="K216" s="126"/>
      <c r="L216" s="209"/>
      <c r="M216" s="209"/>
      <c r="N216" s="209"/>
      <c r="O216" s="126"/>
      <c r="P216" s="201"/>
      <c r="Q216" s="126"/>
      <c r="R216" s="167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</row>
    <row r="217">
      <c r="A217" s="126"/>
      <c r="B217" s="126"/>
      <c r="C217" s="126"/>
      <c r="D217" s="126"/>
      <c r="E217" s="207"/>
      <c r="F217" s="207"/>
      <c r="G217" s="126"/>
      <c r="H217" s="126"/>
      <c r="I217" s="126"/>
      <c r="J217" s="126"/>
      <c r="K217" s="126"/>
      <c r="L217" s="209"/>
      <c r="M217" s="209"/>
      <c r="N217" s="209"/>
      <c r="O217" s="126"/>
      <c r="P217" s="201"/>
      <c r="Q217" s="126"/>
      <c r="R217" s="167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</row>
    <row r="218">
      <c r="A218" s="126"/>
      <c r="B218" s="126"/>
      <c r="C218" s="126"/>
      <c r="D218" s="126"/>
      <c r="E218" s="207"/>
      <c r="F218" s="207"/>
      <c r="G218" s="126"/>
      <c r="H218" s="126"/>
      <c r="I218" s="126"/>
      <c r="J218" s="126"/>
      <c r="K218" s="126"/>
      <c r="L218" s="209"/>
      <c r="M218" s="209"/>
      <c r="N218" s="209"/>
      <c r="O218" s="126"/>
      <c r="P218" s="201"/>
      <c r="Q218" s="126"/>
      <c r="R218" s="167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</row>
    <row r="219">
      <c r="A219" s="126"/>
      <c r="B219" s="126"/>
      <c r="C219" s="126"/>
      <c r="D219" s="126"/>
      <c r="E219" s="207"/>
      <c r="F219" s="207"/>
      <c r="G219" s="126"/>
      <c r="H219" s="126"/>
      <c r="I219" s="126"/>
      <c r="J219" s="126"/>
      <c r="K219" s="126"/>
      <c r="L219" s="209"/>
      <c r="M219" s="209"/>
      <c r="N219" s="209"/>
      <c r="O219" s="126"/>
      <c r="P219" s="201"/>
      <c r="Q219" s="126"/>
      <c r="R219" s="167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</row>
    <row r="220">
      <c r="A220" s="126"/>
      <c r="B220" s="126"/>
      <c r="C220" s="126"/>
      <c r="D220" s="126"/>
      <c r="E220" s="207"/>
      <c r="F220" s="207"/>
      <c r="G220" s="126"/>
      <c r="H220" s="126"/>
      <c r="I220" s="126"/>
      <c r="J220" s="126"/>
      <c r="K220" s="126"/>
      <c r="L220" s="209"/>
      <c r="M220" s="209"/>
      <c r="N220" s="209"/>
      <c r="O220" s="126"/>
      <c r="P220" s="201"/>
      <c r="Q220" s="126"/>
      <c r="R220" s="167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</row>
    <row r="221">
      <c r="A221" s="126"/>
      <c r="B221" s="126"/>
      <c r="C221" s="126"/>
      <c r="D221" s="126"/>
      <c r="E221" s="207"/>
      <c r="F221" s="207"/>
      <c r="G221" s="126"/>
      <c r="H221" s="126"/>
      <c r="I221" s="126"/>
      <c r="J221" s="126"/>
      <c r="K221" s="126"/>
      <c r="L221" s="209"/>
      <c r="M221" s="209"/>
      <c r="N221" s="209"/>
      <c r="O221" s="126"/>
      <c r="P221" s="201"/>
      <c r="Q221" s="126"/>
      <c r="R221" s="167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</row>
    <row r="222">
      <c r="A222" s="126"/>
      <c r="B222" s="126"/>
      <c r="C222" s="126"/>
      <c r="D222" s="126"/>
      <c r="E222" s="207"/>
      <c r="F222" s="207"/>
      <c r="G222" s="126"/>
      <c r="H222" s="126"/>
      <c r="I222" s="126"/>
      <c r="J222" s="126"/>
      <c r="K222" s="126"/>
      <c r="L222" s="209"/>
      <c r="M222" s="209"/>
      <c r="N222" s="209"/>
      <c r="O222" s="126"/>
      <c r="P222" s="201"/>
      <c r="Q222" s="126"/>
      <c r="R222" s="167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</row>
    <row r="223">
      <c r="A223" s="126"/>
      <c r="B223" s="126"/>
      <c r="C223" s="126"/>
      <c r="D223" s="126"/>
      <c r="E223" s="207"/>
      <c r="F223" s="207"/>
      <c r="G223" s="126"/>
      <c r="H223" s="126"/>
      <c r="I223" s="126"/>
      <c r="J223" s="126"/>
      <c r="K223" s="126"/>
      <c r="L223" s="209"/>
      <c r="M223" s="209"/>
      <c r="N223" s="209"/>
      <c r="O223" s="126"/>
      <c r="P223" s="201"/>
      <c r="Q223" s="126"/>
      <c r="R223" s="167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</row>
    <row r="224">
      <c r="A224" s="126"/>
      <c r="B224" s="126"/>
      <c r="C224" s="126"/>
      <c r="D224" s="126"/>
      <c r="E224" s="207"/>
      <c r="F224" s="207"/>
      <c r="G224" s="126"/>
      <c r="H224" s="126"/>
      <c r="I224" s="126"/>
      <c r="J224" s="126"/>
      <c r="K224" s="126"/>
      <c r="L224" s="209"/>
      <c r="M224" s="209"/>
      <c r="N224" s="209"/>
      <c r="O224" s="126"/>
      <c r="P224" s="201"/>
      <c r="Q224" s="126"/>
      <c r="R224" s="167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</row>
    <row r="225">
      <c r="A225" s="126"/>
      <c r="B225" s="126"/>
      <c r="C225" s="126"/>
      <c r="D225" s="126"/>
      <c r="E225" s="207"/>
      <c r="F225" s="207"/>
      <c r="G225" s="126"/>
      <c r="H225" s="126"/>
      <c r="I225" s="126"/>
      <c r="J225" s="126"/>
      <c r="K225" s="126"/>
      <c r="L225" s="209"/>
      <c r="M225" s="209"/>
      <c r="N225" s="209"/>
      <c r="O225" s="126"/>
      <c r="P225" s="201"/>
      <c r="Q225" s="126"/>
      <c r="R225" s="167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</row>
    <row r="226">
      <c r="A226" s="126"/>
      <c r="B226" s="126"/>
      <c r="C226" s="126"/>
      <c r="D226" s="126"/>
      <c r="E226" s="207"/>
      <c r="F226" s="207"/>
      <c r="G226" s="126"/>
      <c r="H226" s="126"/>
      <c r="I226" s="126"/>
      <c r="J226" s="126"/>
      <c r="K226" s="126"/>
      <c r="L226" s="209"/>
      <c r="M226" s="209"/>
      <c r="N226" s="209"/>
      <c r="O226" s="126"/>
      <c r="P226" s="201"/>
      <c r="Q226" s="126"/>
      <c r="R226" s="167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</row>
    <row r="227">
      <c r="A227" s="126"/>
      <c r="B227" s="126"/>
      <c r="C227" s="126"/>
      <c r="D227" s="126"/>
      <c r="E227" s="207"/>
      <c r="F227" s="207"/>
      <c r="G227" s="126"/>
      <c r="H227" s="126"/>
      <c r="I227" s="126"/>
      <c r="J227" s="126"/>
      <c r="K227" s="126"/>
      <c r="L227" s="209"/>
      <c r="M227" s="209"/>
      <c r="N227" s="209"/>
      <c r="O227" s="126"/>
      <c r="P227" s="201"/>
      <c r="Q227" s="126"/>
      <c r="R227" s="167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</row>
    <row r="228">
      <c r="A228" s="126"/>
      <c r="B228" s="126"/>
      <c r="C228" s="126"/>
      <c r="D228" s="126"/>
      <c r="E228" s="207"/>
      <c r="F228" s="207"/>
      <c r="G228" s="126"/>
      <c r="H228" s="126"/>
      <c r="I228" s="126"/>
      <c r="J228" s="126"/>
      <c r="K228" s="126"/>
      <c r="L228" s="209"/>
      <c r="M228" s="209"/>
      <c r="N228" s="209"/>
      <c r="O228" s="126"/>
      <c r="P228" s="201"/>
      <c r="Q228" s="126"/>
      <c r="R228" s="167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</row>
    <row r="229">
      <c r="A229" s="126"/>
      <c r="B229" s="126"/>
      <c r="C229" s="126"/>
      <c r="D229" s="126"/>
      <c r="E229" s="207"/>
      <c r="F229" s="207"/>
      <c r="G229" s="126"/>
      <c r="H229" s="126"/>
      <c r="I229" s="126"/>
      <c r="J229" s="126"/>
      <c r="K229" s="126"/>
      <c r="L229" s="209"/>
      <c r="M229" s="209"/>
      <c r="N229" s="209"/>
      <c r="O229" s="126"/>
      <c r="P229" s="201"/>
      <c r="Q229" s="126"/>
      <c r="R229" s="167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</row>
    <row r="230">
      <c r="A230" s="126"/>
      <c r="B230" s="126"/>
      <c r="C230" s="126"/>
      <c r="D230" s="126"/>
      <c r="E230" s="207"/>
      <c r="F230" s="207"/>
      <c r="G230" s="126"/>
      <c r="H230" s="126"/>
      <c r="I230" s="126"/>
      <c r="J230" s="126"/>
      <c r="K230" s="126"/>
      <c r="L230" s="209"/>
      <c r="M230" s="209"/>
      <c r="N230" s="209"/>
      <c r="O230" s="126"/>
      <c r="P230" s="201"/>
      <c r="Q230" s="126"/>
      <c r="R230" s="167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</row>
    <row r="231">
      <c r="A231" s="126"/>
      <c r="B231" s="126"/>
      <c r="C231" s="126"/>
      <c r="D231" s="126"/>
      <c r="E231" s="207"/>
      <c r="F231" s="207"/>
      <c r="G231" s="126"/>
      <c r="H231" s="126"/>
      <c r="I231" s="126"/>
      <c r="J231" s="126"/>
      <c r="K231" s="126"/>
      <c r="L231" s="209"/>
      <c r="M231" s="209"/>
      <c r="N231" s="209"/>
      <c r="O231" s="126"/>
      <c r="P231" s="201"/>
      <c r="Q231" s="126"/>
      <c r="R231" s="167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</row>
    <row r="232">
      <c r="A232" s="126"/>
      <c r="B232" s="126"/>
      <c r="C232" s="126"/>
      <c r="D232" s="126"/>
      <c r="E232" s="207"/>
      <c r="F232" s="207"/>
      <c r="G232" s="126"/>
      <c r="H232" s="126"/>
      <c r="I232" s="126"/>
      <c r="J232" s="126"/>
      <c r="K232" s="126"/>
      <c r="L232" s="209"/>
      <c r="M232" s="209"/>
      <c r="N232" s="209"/>
      <c r="O232" s="126"/>
      <c r="P232" s="201"/>
      <c r="Q232" s="126"/>
      <c r="R232" s="167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</row>
    <row r="233">
      <c r="A233" s="126"/>
      <c r="B233" s="126"/>
      <c r="C233" s="126"/>
      <c r="D233" s="126"/>
      <c r="E233" s="207"/>
      <c r="F233" s="207"/>
      <c r="G233" s="126"/>
      <c r="H233" s="126"/>
      <c r="I233" s="126"/>
      <c r="J233" s="126"/>
      <c r="K233" s="126"/>
      <c r="L233" s="209"/>
      <c r="M233" s="209"/>
      <c r="N233" s="209"/>
      <c r="O233" s="126"/>
      <c r="P233" s="201"/>
      <c r="Q233" s="126"/>
      <c r="R233" s="167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</row>
    <row r="234">
      <c r="A234" s="126"/>
      <c r="B234" s="126"/>
      <c r="C234" s="126"/>
      <c r="D234" s="126"/>
      <c r="E234" s="207"/>
      <c r="F234" s="207"/>
      <c r="G234" s="126"/>
      <c r="H234" s="126"/>
      <c r="I234" s="126"/>
      <c r="J234" s="126"/>
      <c r="K234" s="126"/>
      <c r="L234" s="209"/>
      <c r="M234" s="209"/>
      <c r="N234" s="209"/>
      <c r="O234" s="126"/>
      <c r="P234" s="201"/>
      <c r="Q234" s="126"/>
      <c r="R234" s="167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</row>
    <row r="235">
      <c r="A235" s="126"/>
      <c r="B235" s="126"/>
      <c r="C235" s="126"/>
      <c r="D235" s="126"/>
      <c r="E235" s="207"/>
      <c r="F235" s="207"/>
      <c r="G235" s="126"/>
      <c r="H235" s="126"/>
      <c r="I235" s="126"/>
      <c r="J235" s="126"/>
      <c r="K235" s="126"/>
      <c r="L235" s="209"/>
      <c r="M235" s="209"/>
      <c r="N235" s="209"/>
      <c r="O235" s="126"/>
      <c r="P235" s="201"/>
      <c r="Q235" s="126"/>
      <c r="R235" s="167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</row>
    <row r="236">
      <c r="A236" s="126"/>
      <c r="B236" s="126"/>
      <c r="C236" s="126"/>
      <c r="D236" s="126"/>
      <c r="E236" s="207"/>
      <c r="F236" s="207"/>
      <c r="G236" s="126"/>
      <c r="H236" s="126"/>
      <c r="I236" s="126"/>
      <c r="J236" s="126"/>
      <c r="K236" s="126"/>
      <c r="L236" s="209"/>
      <c r="M236" s="209"/>
      <c r="N236" s="209"/>
      <c r="O236" s="126"/>
      <c r="P236" s="201"/>
      <c r="Q236" s="126"/>
      <c r="R236" s="167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</row>
    <row r="237">
      <c r="A237" s="126"/>
      <c r="B237" s="126"/>
      <c r="C237" s="126"/>
      <c r="D237" s="126"/>
      <c r="E237" s="207"/>
      <c r="F237" s="207"/>
      <c r="G237" s="126"/>
      <c r="H237" s="126"/>
      <c r="I237" s="126"/>
      <c r="J237" s="126"/>
      <c r="K237" s="126"/>
      <c r="L237" s="209"/>
      <c r="M237" s="209"/>
      <c r="N237" s="209"/>
      <c r="O237" s="126"/>
      <c r="P237" s="201"/>
      <c r="Q237" s="126"/>
      <c r="R237" s="167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</row>
    <row r="238">
      <c r="A238" s="126"/>
      <c r="B238" s="126"/>
      <c r="C238" s="126"/>
      <c r="D238" s="126"/>
      <c r="E238" s="207"/>
      <c r="F238" s="207"/>
      <c r="G238" s="126"/>
      <c r="H238" s="126"/>
      <c r="I238" s="126"/>
      <c r="J238" s="126"/>
      <c r="K238" s="126"/>
      <c r="L238" s="209"/>
      <c r="M238" s="209"/>
      <c r="N238" s="209"/>
      <c r="O238" s="126"/>
      <c r="P238" s="201"/>
      <c r="Q238" s="126"/>
      <c r="R238" s="167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</row>
    <row r="239">
      <c r="A239" s="126"/>
      <c r="B239" s="126"/>
      <c r="C239" s="126"/>
      <c r="D239" s="126"/>
      <c r="E239" s="207"/>
      <c r="F239" s="207"/>
      <c r="G239" s="126"/>
      <c r="H239" s="126"/>
      <c r="I239" s="126"/>
      <c r="J239" s="126"/>
      <c r="K239" s="126"/>
      <c r="L239" s="209"/>
      <c r="M239" s="209"/>
      <c r="N239" s="209"/>
      <c r="O239" s="126"/>
      <c r="P239" s="201"/>
      <c r="Q239" s="126"/>
      <c r="R239" s="167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</row>
    <row r="240">
      <c r="A240" s="126"/>
      <c r="B240" s="126"/>
      <c r="C240" s="126"/>
      <c r="D240" s="126"/>
      <c r="E240" s="207"/>
      <c r="F240" s="207"/>
      <c r="G240" s="126"/>
      <c r="H240" s="126"/>
      <c r="I240" s="126"/>
      <c r="J240" s="126"/>
      <c r="K240" s="126"/>
      <c r="L240" s="209"/>
      <c r="M240" s="209"/>
      <c r="N240" s="209"/>
      <c r="O240" s="126"/>
      <c r="P240" s="201"/>
      <c r="Q240" s="126"/>
      <c r="R240" s="167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</row>
    <row r="241">
      <c r="A241" s="126"/>
      <c r="B241" s="126"/>
      <c r="C241" s="126"/>
      <c r="D241" s="126"/>
      <c r="E241" s="207"/>
      <c r="F241" s="207"/>
      <c r="G241" s="126"/>
      <c r="H241" s="126"/>
      <c r="I241" s="126"/>
      <c r="J241" s="126"/>
      <c r="K241" s="126"/>
      <c r="L241" s="209"/>
      <c r="M241" s="209"/>
      <c r="N241" s="209"/>
      <c r="O241" s="126"/>
      <c r="P241" s="201"/>
      <c r="Q241" s="126"/>
      <c r="R241" s="167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</row>
    <row r="242">
      <c r="A242" s="126"/>
      <c r="B242" s="126"/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201"/>
      <c r="Q242" s="126"/>
      <c r="R242" s="167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</row>
    <row r="243">
      <c r="A243" s="126"/>
      <c r="B243" s="126"/>
      <c r="C243" s="126"/>
      <c r="D243" s="126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201"/>
      <c r="Q243" s="126"/>
      <c r="R243" s="167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</row>
    <row r="244">
      <c r="A244" s="126"/>
      <c r="B244" s="126"/>
      <c r="C244" s="126"/>
      <c r="D244" s="126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201"/>
      <c r="Q244" s="126"/>
      <c r="R244" s="167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</row>
    <row r="245">
      <c r="A245" s="126"/>
      <c r="B245" s="126"/>
      <c r="C245" s="126"/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201"/>
      <c r="Q245" s="126"/>
      <c r="R245" s="167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</row>
    <row r="246">
      <c r="A246" s="126"/>
      <c r="B246" s="126"/>
      <c r="C246" s="126"/>
      <c r="D246" s="126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201"/>
      <c r="Q246" s="126"/>
      <c r="R246" s="167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</row>
    <row r="247">
      <c r="A247" s="126"/>
      <c r="B247" s="126"/>
      <c r="C247" s="126"/>
      <c r="D247" s="126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201"/>
      <c r="Q247" s="126"/>
      <c r="R247" s="167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</row>
    <row r="248">
      <c r="A248" s="126"/>
      <c r="B248" s="126"/>
      <c r="C248" s="126"/>
      <c r="D248" s="126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201"/>
      <c r="Q248" s="126"/>
      <c r="R248" s="167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</row>
    <row r="249">
      <c r="A249" s="126"/>
      <c r="B249" s="126"/>
      <c r="C249" s="126"/>
      <c r="D249" s="126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201"/>
      <c r="Q249" s="126"/>
      <c r="R249" s="167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</row>
    <row r="250">
      <c r="A250" s="126"/>
      <c r="B250" s="126"/>
      <c r="C250" s="126"/>
      <c r="D250" s="126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201"/>
      <c r="Q250" s="126"/>
      <c r="R250" s="167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</row>
    <row r="251">
      <c r="A251" s="126"/>
      <c r="B251" s="126"/>
      <c r="C251" s="126"/>
      <c r="D251" s="126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201"/>
      <c r="Q251" s="126"/>
      <c r="R251" s="167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</row>
    <row r="252">
      <c r="A252" s="126"/>
      <c r="B252" s="126"/>
      <c r="C252" s="126"/>
      <c r="D252" s="126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201"/>
      <c r="Q252" s="126"/>
      <c r="R252" s="167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</row>
    <row r="253">
      <c r="A253" s="126"/>
      <c r="B253" s="126"/>
      <c r="C253" s="126"/>
      <c r="D253" s="126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201"/>
      <c r="Q253" s="126"/>
      <c r="R253" s="167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</row>
    <row r="254">
      <c r="A254" s="126"/>
      <c r="B254" s="126"/>
      <c r="C254" s="126"/>
      <c r="D254" s="126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201"/>
      <c r="Q254" s="126"/>
      <c r="R254" s="167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</row>
    <row r="255">
      <c r="A255" s="126"/>
      <c r="B255" s="126"/>
      <c r="C255" s="126"/>
      <c r="D255" s="126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201"/>
      <c r="Q255" s="126"/>
      <c r="R255" s="167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</row>
    <row r="256">
      <c r="A256" s="126"/>
      <c r="B256" s="126"/>
      <c r="C256" s="126"/>
      <c r="D256" s="126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201"/>
      <c r="Q256" s="126"/>
      <c r="R256" s="167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</row>
    <row r="257">
      <c r="A257" s="126"/>
      <c r="B257" s="126"/>
      <c r="C257" s="126"/>
      <c r="D257" s="126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201"/>
      <c r="Q257" s="126"/>
      <c r="R257" s="167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</row>
    <row r="258">
      <c r="A258" s="126"/>
      <c r="B258" s="126"/>
      <c r="C258" s="126"/>
      <c r="D258" s="126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201"/>
      <c r="Q258" s="126"/>
      <c r="R258" s="167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</row>
    <row r="259">
      <c r="A259" s="126"/>
      <c r="B259" s="126"/>
      <c r="C259" s="126"/>
      <c r="D259" s="126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201"/>
      <c r="Q259" s="126"/>
      <c r="R259" s="167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</row>
    <row r="260">
      <c r="A260" s="126"/>
      <c r="B260" s="126"/>
      <c r="C260" s="126"/>
      <c r="D260" s="126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201"/>
      <c r="Q260" s="126"/>
      <c r="R260" s="167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</row>
    <row r="261">
      <c r="A261" s="126"/>
      <c r="B261" s="126"/>
      <c r="C261" s="126"/>
      <c r="D261" s="126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201"/>
      <c r="Q261" s="126"/>
      <c r="R261" s="167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</row>
    <row r="262">
      <c r="A262" s="126"/>
      <c r="B262" s="126"/>
      <c r="C262" s="126"/>
      <c r="D262" s="126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201"/>
      <c r="Q262" s="126"/>
      <c r="R262" s="167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</row>
    <row r="263">
      <c r="A263" s="126"/>
      <c r="B263" s="126"/>
      <c r="C263" s="126"/>
      <c r="D263" s="126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201"/>
      <c r="Q263" s="126"/>
      <c r="R263" s="167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</row>
    <row r="264">
      <c r="A264" s="126"/>
      <c r="B264" s="126"/>
      <c r="C264" s="126"/>
      <c r="D264" s="126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201"/>
      <c r="Q264" s="126"/>
      <c r="R264" s="167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</row>
    <row r="265">
      <c r="A265" s="126"/>
      <c r="B265" s="126"/>
      <c r="C265" s="126"/>
      <c r="D265" s="126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201"/>
      <c r="Q265" s="126"/>
      <c r="R265" s="167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</row>
    <row r="266">
      <c r="A266" s="126"/>
      <c r="B266" s="126"/>
      <c r="C266" s="126"/>
      <c r="D266" s="126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201"/>
      <c r="Q266" s="126"/>
      <c r="R266" s="167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</row>
    <row r="267">
      <c r="A267" s="126"/>
      <c r="B267" s="126"/>
      <c r="C267" s="126"/>
      <c r="D267" s="126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201"/>
      <c r="Q267" s="126"/>
      <c r="R267" s="167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</row>
    <row r="268">
      <c r="A268" s="126"/>
      <c r="B268" s="126"/>
      <c r="C268" s="126"/>
      <c r="D268" s="126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201"/>
      <c r="Q268" s="126"/>
      <c r="R268" s="167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</row>
    <row r="269">
      <c r="A269" s="126"/>
      <c r="B269" s="126"/>
      <c r="C269" s="126"/>
      <c r="D269" s="126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201"/>
      <c r="Q269" s="126"/>
      <c r="R269" s="167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</row>
    <row r="270">
      <c r="A270" s="126"/>
      <c r="B270" s="126"/>
      <c r="C270" s="126"/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201"/>
      <c r="Q270" s="126"/>
      <c r="R270" s="167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</row>
    <row r="271">
      <c r="A271" s="126"/>
      <c r="B271" s="126"/>
      <c r="C271" s="126"/>
      <c r="D271" s="126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201"/>
      <c r="Q271" s="126"/>
      <c r="R271" s="167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</row>
    <row r="272">
      <c r="A272" s="126"/>
      <c r="B272" s="126"/>
      <c r="C272" s="126"/>
      <c r="D272" s="126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201"/>
      <c r="Q272" s="126"/>
      <c r="R272" s="167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</row>
    <row r="273">
      <c r="A273" s="126"/>
      <c r="B273" s="126"/>
      <c r="C273" s="126"/>
      <c r="D273" s="126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201"/>
      <c r="Q273" s="126"/>
      <c r="R273" s="167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</row>
    <row r="274">
      <c r="A274" s="126"/>
      <c r="B274" s="126"/>
      <c r="C274" s="126"/>
      <c r="D274" s="126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201"/>
      <c r="Q274" s="126"/>
      <c r="R274" s="167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</row>
    <row r="275">
      <c r="A275" s="126"/>
      <c r="B275" s="126"/>
      <c r="C275" s="126"/>
      <c r="D275" s="126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201"/>
      <c r="Q275" s="126"/>
      <c r="R275" s="167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</row>
    <row r="276">
      <c r="A276" s="126"/>
      <c r="B276" s="126"/>
      <c r="C276" s="126"/>
      <c r="D276" s="126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201"/>
      <c r="Q276" s="126"/>
      <c r="R276" s="167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</row>
    <row r="277">
      <c r="A277" s="126"/>
      <c r="B277" s="126"/>
      <c r="C277" s="126"/>
      <c r="D277" s="126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201"/>
      <c r="Q277" s="126"/>
      <c r="R277" s="167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</row>
    <row r="278">
      <c r="A278" s="126"/>
      <c r="B278" s="126"/>
      <c r="C278" s="126"/>
      <c r="D278" s="126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201"/>
      <c r="Q278" s="126"/>
      <c r="R278" s="167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</row>
    <row r="279">
      <c r="A279" s="126"/>
      <c r="B279" s="126"/>
      <c r="C279" s="126"/>
      <c r="D279" s="126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201"/>
      <c r="Q279" s="126"/>
      <c r="R279" s="167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</row>
    <row r="280">
      <c r="A280" s="126"/>
      <c r="B280" s="126"/>
      <c r="C280" s="126"/>
      <c r="D280" s="126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201"/>
      <c r="Q280" s="126"/>
      <c r="R280" s="167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</row>
    <row r="281">
      <c r="A281" s="126"/>
      <c r="B281" s="126"/>
      <c r="C281" s="126"/>
      <c r="D281" s="126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201"/>
      <c r="Q281" s="126"/>
      <c r="R281" s="167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</row>
    <row r="282">
      <c r="A282" s="126"/>
      <c r="B282" s="126"/>
      <c r="C282" s="126"/>
      <c r="D282" s="126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201"/>
      <c r="Q282" s="126"/>
      <c r="R282" s="167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</row>
    <row r="283">
      <c r="A283" s="126"/>
      <c r="B283" s="126"/>
      <c r="C283" s="126"/>
      <c r="D283" s="126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201"/>
      <c r="Q283" s="126"/>
      <c r="R283" s="167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</row>
    <row r="284">
      <c r="A284" s="126"/>
      <c r="B284" s="126"/>
      <c r="C284" s="126"/>
      <c r="D284" s="126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201"/>
      <c r="Q284" s="126"/>
      <c r="R284" s="167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</row>
    <row r="285">
      <c r="A285" s="126"/>
      <c r="B285" s="126"/>
      <c r="C285" s="126"/>
      <c r="D285" s="126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201"/>
      <c r="Q285" s="126"/>
      <c r="R285" s="167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</row>
    <row r="286">
      <c r="A286" s="126"/>
      <c r="B286" s="126"/>
      <c r="C286" s="126"/>
      <c r="D286" s="126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201"/>
      <c r="Q286" s="126"/>
      <c r="R286" s="167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</row>
    <row r="287">
      <c r="A287" s="126"/>
      <c r="B287" s="126"/>
      <c r="C287" s="126"/>
      <c r="D287" s="126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201"/>
      <c r="Q287" s="126"/>
      <c r="R287" s="167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</row>
    <row r="288">
      <c r="A288" s="126"/>
      <c r="B288" s="126"/>
      <c r="C288" s="126"/>
      <c r="D288" s="126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201"/>
      <c r="Q288" s="126"/>
      <c r="R288" s="167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</row>
    <row r="289">
      <c r="A289" s="126"/>
      <c r="B289" s="126"/>
      <c r="C289" s="126"/>
      <c r="D289" s="126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201"/>
      <c r="Q289" s="126"/>
      <c r="R289" s="167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</row>
    <row r="290">
      <c r="A290" s="126"/>
      <c r="B290" s="126"/>
      <c r="C290" s="126"/>
      <c r="D290" s="126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201"/>
      <c r="Q290" s="126"/>
      <c r="R290" s="167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</row>
    <row r="291">
      <c r="A291" s="126"/>
      <c r="B291" s="126"/>
      <c r="C291" s="126"/>
      <c r="D291" s="126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201"/>
      <c r="Q291" s="126"/>
      <c r="R291" s="167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</row>
    <row r="292">
      <c r="A292" s="126"/>
      <c r="B292" s="126"/>
      <c r="C292" s="126"/>
      <c r="D292" s="126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201"/>
      <c r="Q292" s="126"/>
      <c r="R292" s="167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</row>
    <row r="293">
      <c r="A293" s="126"/>
      <c r="B293" s="126"/>
      <c r="C293" s="126"/>
      <c r="D293" s="126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201"/>
      <c r="Q293" s="126"/>
      <c r="R293" s="167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</row>
    <row r="294">
      <c r="A294" s="126"/>
      <c r="B294" s="126"/>
      <c r="C294" s="126"/>
      <c r="D294" s="126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201"/>
      <c r="Q294" s="126"/>
      <c r="R294" s="167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</row>
    <row r="295">
      <c r="A295" s="126"/>
      <c r="B295" s="126"/>
      <c r="C295" s="126"/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201"/>
      <c r="Q295" s="126"/>
      <c r="R295" s="167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</row>
    <row r="296">
      <c r="A296" s="126"/>
      <c r="B296" s="126"/>
      <c r="C296" s="126"/>
      <c r="D296" s="126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201"/>
      <c r="Q296" s="126"/>
      <c r="R296" s="167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</row>
    <row r="297">
      <c r="A297" s="126"/>
      <c r="B297" s="126"/>
      <c r="C297" s="126"/>
      <c r="D297" s="126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201"/>
      <c r="Q297" s="126"/>
      <c r="R297" s="167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</row>
    <row r="298">
      <c r="A298" s="126"/>
      <c r="B298" s="126"/>
      <c r="C298" s="126"/>
      <c r="D298" s="126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201"/>
      <c r="Q298" s="126"/>
      <c r="R298" s="167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</row>
    <row r="299">
      <c r="A299" s="126"/>
      <c r="B299" s="126"/>
      <c r="C299" s="126"/>
      <c r="D299" s="126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201"/>
      <c r="Q299" s="126"/>
      <c r="R299" s="167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</row>
    <row r="300">
      <c r="A300" s="126"/>
      <c r="B300" s="126"/>
      <c r="C300" s="126"/>
      <c r="D300" s="126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201"/>
      <c r="Q300" s="126"/>
      <c r="R300" s="167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</row>
    <row r="301">
      <c r="A301" s="126"/>
      <c r="B301" s="126"/>
      <c r="C301" s="126"/>
      <c r="D301" s="126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201"/>
      <c r="Q301" s="126"/>
      <c r="R301" s="167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</row>
    <row r="302">
      <c r="A302" s="126"/>
      <c r="B302" s="126"/>
      <c r="C302" s="126"/>
      <c r="D302" s="126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201"/>
      <c r="Q302" s="126"/>
      <c r="R302" s="167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</row>
    <row r="303">
      <c r="A303" s="126"/>
      <c r="B303" s="126"/>
      <c r="C303" s="126"/>
      <c r="D303" s="126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201"/>
      <c r="Q303" s="126"/>
      <c r="R303" s="167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</row>
    <row r="304">
      <c r="A304" s="126"/>
      <c r="B304" s="126"/>
      <c r="C304" s="126"/>
      <c r="D304" s="126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201"/>
      <c r="Q304" s="126"/>
      <c r="R304" s="167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</row>
    <row r="305">
      <c r="A305" s="126"/>
      <c r="B305" s="126"/>
      <c r="C305" s="126"/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201"/>
      <c r="Q305" s="126"/>
      <c r="R305" s="167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</row>
    <row r="306">
      <c r="A306" s="126"/>
      <c r="B306" s="126"/>
      <c r="C306" s="126"/>
      <c r="D306" s="126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201"/>
      <c r="Q306" s="126"/>
      <c r="R306" s="167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</row>
    <row r="307">
      <c r="A307" s="126"/>
      <c r="B307" s="126"/>
      <c r="C307" s="126"/>
      <c r="D307" s="126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201"/>
      <c r="Q307" s="126"/>
      <c r="R307" s="167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</row>
    <row r="308">
      <c r="A308" s="126"/>
      <c r="B308" s="126"/>
      <c r="C308" s="126"/>
      <c r="D308" s="126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201"/>
      <c r="Q308" s="126"/>
      <c r="R308" s="167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</row>
    <row r="309">
      <c r="A309" s="126"/>
      <c r="B309" s="126"/>
      <c r="C309" s="126"/>
      <c r="D309" s="126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201"/>
      <c r="Q309" s="126"/>
      <c r="R309" s="167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</row>
    <row r="310">
      <c r="A310" s="126"/>
      <c r="B310" s="126"/>
      <c r="C310" s="126"/>
      <c r="D310" s="126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201"/>
      <c r="Q310" s="126"/>
      <c r="R310" s="167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</row>
    <row r="311">
      <c r="A311" s="126"/>
      <c r="B311" s="126"/>
      <c r="C311" s="126"/>
      <c r="D311" s="126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201"/>
      <c r="Q311" s="126"/>
      <c r="R311" s="167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</row>
    <row r="312">
      <c r="A312" s="126"/>
      <c r="B312" s="126"/>
      <c r="C312" s="126"/>
      <c r="D312" s="126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201"/>
      <c r="Q312" s="126"/>
      <c r="R312" s="167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</row>
    <row r="313">
      <c r="A313" s="126"/>
      <c r="B313" s="126"/>
      <c r="C313" s="126"/>
      <c r="D313" s="126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201"/>
      <c r="Q313" s="126"/>
      <c r="R313" s="167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</row>
    <row r="314">
      <c r="A314" s="126"/>
      <c r="B314" s="126"/>
      <c r="C314" s="126"/>
      <c r="D314" s="126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201"/>
      <c r="Q314" s="126"/>
      <c r="R314" s="167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</row>
    <row r="315">
      <c r="A315" s="126"/>
      <c r="B315" s="126"/>
      <c r="C315" s="126"/>
      <c r="D315" s="126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201"/>
      <c r="Q315" s="126"/>
      <c r="R315" s="167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</row>
    <row r="316">
      <c r="A316" s="126"/>
      <c r="B316" s="126"/>
      <c r="C316" s="126"/>
      <c r="D316" s="126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201"/>
      <c r="Q316" s="126"/>
      <c r="R316" s="167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</row>
    <row r="317">
      <c r="A317" s="126"/>
      <c r="B317" s="126"/>
      <c r="C317" s="126"/>
      <c r="D317" s="126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201"/>
      <c r="Q317" s="126"/>
      <c r="R317" s="167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</row>
    <row r="318">
      <c r="A318" s="126"/>
      <c r="B318" s="126"/>
      <c r="C318" s="126"/>
      <c r="D318" s="126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201"/>
      <c r="Q318" s="126"/>
      <c r="R318" s="167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</row>
    <row r="319">
      <c r="A319" s="126"/>
      <c r="B319" s="126"/>
      <c r="C319" s="126"/>
      <c r="D319" s="126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201"/>
      <c r="Q319" s="126"/>
      <c r="R319" s="167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</row>
    <row r="320">
      <c r="A320" s="126"/>
      <c r="B320" s="126"/>
      <c r="C320" s="126"/>
      <c r="D320" s="126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201"/>
      <c r="Q320" s="126"/>
      <c r="R320" s="167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</row>
    <row r="321">
      <c r="A321" s="126"/>
      <c r="B321" s="126"/>
      <c r="C321" s="126"/>
      <c r="D321" s="126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201"/>
      <c r="Q321" s="126"/>
      <c r="R321" s="167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</row>
    <row r="322">
      <c r="A322" s="126"/>
      <c r="B322" s="126"/>
      <c r="C322" s="126"/>
      <c r="D322" s="126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201"/>
      <c r="Q322" s="126"/>
      <c r="R322" s="167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</row>
    <row r="323">
      <c r="A323" s="126"/>
      <c r="B323" s="126"/>
      <c r="C323" s="126"/>
      <c r="D323" s="126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201"/>
      <c r="Q323" s="126"/>
      <c r="R323" s="167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</row>
    <row r="324">
      <c r="A324" s="126"/>
      <c r="B324" s="126"/>
      <c r="C324" s="126"/>
      <c r="D324" s="126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201"/>
      <c r="Q324" s="126"/>
      <c r="R324" s="167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</row>
    <row r="325">
      <c r="A325" s="126"/>
      <c r="B325" s="126"/>
      <c r="C325" s="126"/>
      <c r="D325" s="126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201"/>
      <c r="Q325" s="126"/>
      <c r="R325" s="167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</row>
    <row r="326">
      <c r="A326" s="126"/>
      <c r="B326" s="126"/>
      <c r="C326" s="126"/>
      <c r="D326" s="126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201"/>
      <c r="Q326" s="126"/>
      <c r="R326" s="167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</row>
    <row r="327">
      <c r="A327" s="126"/>
      <c r="B327" s="126"/>
      <c r="C327" s="126"/>
      <c r="D327" s="126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201"/>
      <c r="Q327" s="126"/>
      <c r="R327" s="167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</row>
    <row r="328">
      <c r="A328" s="126"/>
      <c r="B328" s="126"/>
      <c r="C328" s="126"/>
      <c r="D328" s="126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201"/>
      <c r="Q328" s="126"/>
      <c r="R328" s="167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</row>
    <row r="329">
      <c r="A329" s="126"/>
      <c r="B329" s="126"/>
      <c r="C329" s="126"/>
      <c r="D329" s="126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201"/>
      <c r="Q329" s="126"/>
      <c r="R329" s="167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</row>
    <row r="330">
      <c r="A330" s="126"/>
      <c r="B330" s="126"/>
      <c r="C330" s="126"/>
      <c r="D330" s="126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201"/>
      <c r="Q330" s="126"/>
      <c r="R330" s="167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</row>
    <row r="331">
      <c r="A331" s="126"/>
      <c r="B331" s="126"/>
      <c r="C331" s="126"/>
      <c r="D331" s="126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201"/>
      <c r="Q331" s="126"/>
      <c r="R331" s="167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</row>
    <row r="332">
      <c r="A332" s="126"/>
      <c r="B332" s="126"/>
      <c r="C332" s="126"/>
      <c r="D332" s="126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201"/>
      <c r="Q332" s="126"/>
      <c r="R332" s="167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</row>
    <row r="333">
      <c r="A333" s="126"/>
      <c r="B333" s="126"/>
      <c r="C333" s="126"/>
      <c r="D333" s="126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201"/>
      <c r="Q333" s="126"/>
      <c r="R333" s="167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</row>
    <row r="334">
      <c r="A334" s="126"/>
      <c r="B334" s="126"/>
      <c r="C334" s="126"/>
      <c r="D334" s="126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201"/>
      <c r="Q334" s="126"/>
      <c r="R334" s="167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</row>
    <row r="335">
      <c r="A335" s="126"/>
      <c r="B335" s="126"/>
      <c r="C335" s="126"/>
      <c r="D335" s="126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201"/>
      <c r="Q335" s="126"/>
      <c r="R335" s="167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</row>
    <row r="336">
      <c r="A336" s="126"/>
      <c r="B336" s="126"/>
      <c r="C336" s="126"/>
      <c r="D336" s="126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201"/>
      <c r="Q336" s="126"/>
      <c r="R336" s="167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</row>
    <row r="337">
      <c r="A337" s="126"/>
      <c r="B337" s="126"/>
      <c r="C337" s="126"/>
      <c r="D337" s="126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201"/>
      <c r="Q337" s="126"/>
      <c r="R337" s="167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</row>
    <row r="338">
      <c r="A338" s="126"/>
      <c r="B338" s="126"/>
      <c r="C338" s="126"/>
      <c r="D338" s="126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201"/>
      <c r="Q338" s="126"/>
      <c r="R338" s="167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</row>
    <row r="339">
      <c r="A339" s="126"/>
      <c r="B339" s="126"/>
      <c r="C339" s="126"/>
      <c r="D339" s="126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201"/>
      <c r="Q339" s="126"/>
      <c r="R339" s="167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</row>
    <row r="340">
      <c r="A340" s="126"/>
      <c r="B340" s="126"/>
      <c r="C340" s="126"/>
      <c r="D340" s="126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201"/>
      <c r="Q340" s="126"/>
      <c r="R340" s="167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</row>
    <row r="341">
      <c r="A341" s="126"/>
      <c r="B341" s="126"/>
      <c r="C341" s="126"/>
      <c r="D341" s="126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201"/>
      <c r="Q341" s="126"/>
      <c r="R341" s="167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</row>
    <row r="342">
      <c r="A342" s="126"/>
      <c r="B342" s="126"/>
      <c r="C342" s="126"/>
      <c r="D342" s="126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201"/>
      <c r="Q342" s="126"/>
      <c r="R342" s="167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</row>
    <row r="343">
      <c r="A343" s="126"/>
      <c r="B343" s="126"/>
      <c r="C343" s="126"/>
      <c r="D343" s="126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201"/>
      <c r="Q343" s="126"/>
      <c r="R343" s="167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</row>
    <row r="344">
      <c r="A344" s="126"/>
      <c r="B344" s="126"/>
      <c r="C344" s="126"/>
      <c r="D344" s="126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201"/>
      <c r="Q344" s="126"/>
      <c r="R344" s="167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</row>
    <row r="345">
      <c r="A345" s="126"/>
      <c r="B345" s="126"/>
      <c r="C345" s="126"/>
      <c r="D345" s="126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201"/>
      <c r="Q345" s="126"/>
      <c r="R345" s="167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</row>
    <row r="346">
      <c r="A346" s="126"/>
      <c r="B346" s="126"/>
      <c r="C346" s="126"/>
      <c r="D346" s="126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201"/>
      <c r="Q346" s="126"/>
      <c r="R346" s="167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</row>
    <row r="347">
      <c r="A347" s="126"/>
      <c r="B347" s="126"/>
      <c r="C347" s="126"/>
      <c r="D347" s="126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201"/>
      <c r="Q347" s="126"/>
      <c r="R347" s="167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</row>
    <row r="348">
      <c r="A348" s="126"/>
      <c r="B348" s="126"/>
      <c r="C348" s="126"/>
      <c r="D348" s="126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201"/>
      <c r="Q348" s="126"/>
      <c r="R348" s="167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</row>
    <row r="349">
      <c r="A349" s="126"/>
      <c r="B349" s="126"/>
      <c r="C349" s="126"/>
      <c r="D349" s="126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201"/>
      <c r="Q349" s="126"/>
      <c r="R349" s="167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</row>
    <row r="350">
      <c r="A350" s="126"/>
      <c r="B350" s="126"/>
      <c r="C350" s="126"/>
      <c r="D350" s="126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201"/>
      <c r="Q350" s="126"/>
      <c r="R350" s="167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</row>
    <row r="351">
      <c r="A351" s="126"/>
      <c r="B351" s="126"/>
      <c r="C351" s="126"/>
      <c r="D351" s="126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201"/>
      <c r="Q351" s="126"/>
      <c r="R351" s="167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</row>
    <row r="352">
      <c r="A352" s="126"/>
      <c r="B352" s="126"/>
      <c r="C352" s="126"/>
      <c r="D352" s="126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201"/>
      <c r="Q352" s="126"/>
      <c r="R352" s="167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</row>
    <row r="353">
      <c r="A353" s="126"/>
      <c r="B353" s="126"/>
      <c r="C353" s="126"/>
      <c r="D353" s="126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201"/>
      <c r="Q353" s="126"/>
      <c r="R353" s="167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</row>
    <row r="354">
      <c r="A354" s="126"/>
      <c r="B354" s="126"/>
      <c r="C354" s="126"/>
      <c r="D354" s="126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201"/>
      <c r="Q354" s="126"/>
      <c r="R354" s="167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</row>
    <row r="355">
      <c r="A355" s="126"/>
      <c r="B355" s="126"/>
      <c r="C355" s="126"/>
      <c r="D355" s="126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201"/>
      <c r="Q355" s="126"/>
      <c r="R355" s="167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</row>
    <row r="356">
      <c r="A356" s="126"/>
      <c r="B356" s="126"/>
      <c r="C356" s="126"/>
      <c r="D356" s="126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201"/>
      <c r="Q356" s="126"/>
      <c r="R356" s="167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</row>
    <row r="357">
      <c r="A357" s="126"/>
      <c r="B357" s="126"/>
      <c r="C357" s="126"/>
      <c r="D357" s="126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201"/>
      <c r="Q357" s="126"/>
      <c r="R357" s="167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</row>
    <row r="358">
      <c r="A358" s="126"/>
      <c r="B358" s="126"/>
      <c r="C358" s="126"/>
      <c r="D358" s="126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201"/>
      <c r="Q358" s="126"/>
      <c r="R358" s="167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</row>
    <row r="359">
      <c r="A359" s="126"/>
      <c r="B359" s="126"/>
      <c r="C359" s="126"/>
      <c r="D359" s="126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201"/>
      <c r="Q359" s="126"/>
      <c r="R359" s="167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</row>
    <row r="360">
      <c r="A360" s="126"/>
      <c r="B360" s="126"/>
      <c r="C360" s="126"/>
      <c r="D360" s="126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201"/>
      <c r="Q360" s="126"/>
      <c r="R360" s="167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</row>
    <row r="361">
      <c r="A361" s="126"/>
      <c r="B361" s="126"/>
      <c r="C361" s="126"/>
      <c r="D361" s="126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201"/>
      <c r="Q361" s="126"/>
      <c r="R361" s="167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</row>
    <row r="362">
      <c r="A362" s="126"/>
      <c r="B362" s="126"/>
      <c r="C362" s="126"/>
      <c r="D362" s="126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201"/>
      <c r="Q362" s="126"/>
      <c r="R362" s="167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</row>
    <row r="363">
      <c r="A363" s="126"/>
      <c r="B363" s="126"/>
      <c r="C363" s="126"/>
      <c r="D363" s="126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201"/>
      <c r="Q363" s="126"/>
      <c r="R363" s="167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</row>
    <row r="364">
      <c r="A364" s="126"/>
      <c r="B364" s="126"/>
      <c r="C364" s="126"/>
      <c r="D364" s="126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201"/>
      <c r="Q364" s="126"/>
      <c r="R364" s="167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</row>
    <row r="365">
      <c r="A365" s="126"/>
      <c r="B365" s="126"/>
      <c r="C365" s="126"/>
      <c r="D365" s="126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201"/>
      <c r="Q365" s="126"/>
      <c r="R365" s="167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</row>
    <row r="366">
      <c r="A366" s="126"/>
      <c r="B366" s="126"/>
      <c r="C366" s="126"/>
      <c r="D366" s="126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201"/>
      <c r="Q366" s="126"/>
      <c r="R366" s="167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</row>
    <row r="367">
      <c r="A367" s="126"/>
      <c r="B367" s="126"/>
      <c r="C367" s="126"/>
      <c r="D367" s="126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201"/>
      <c r="Q367" s="126"/>
      <c r="R367" s="167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</row>
    <row r="368">
      <c r="A368" s="126"/>
      <c r="B368" s="126"/>
      <c r="C368" s="126"/>
      <c r="D368" s="126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201"/>
      <c r="Q368" s="126"/>
      <c r="R368" s="167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</row>
    <row r="369">
      <c r="A369" s="126"/>
      <c r="B369" s="126"/>
      <c r="C369" s="126"/>
      <c r="D369" s="126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201"/>
      <c r="Q369" s="126"/>
      <c r="R369" s="167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</row>
    <row r="370">
      <c r="A370" s="126"/>
      <c r="B370" s="126"/>
      <c r="C370" s="126"/>
      <c r="D370" s="126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201"/>
      <c r="Q370" s="126"/>
      <c r="R370" s="167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</row>
    <row r="371">
      <c r="A371" s="126"/>
      <c r="B371" s="126"/>
      <c r="C371" s="126"/>
      <c r="D371" s="126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201"/>
      <c r="Q371" s="126"/>
      <c r="R371" s="167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</row>
    <row r="372">
      <c r="A372" s="126"/>
      <c r="B372" s="126"/>
      <c r="C372" s="126"/>
      <c r="D372" s="126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201"/>
      <c r="Q372" s="126"/>
      <c r="R372" s="167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</row>
    <row r="373">
      <c r="A373" s="126"/>
      <c r="B373" s="126"/>
      <c r="C373" s="126"/>
      <c r="D373" s="126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201"/>
      <c r="Q373" s="126"/>
      <c r="R373" s="167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</row>
    <row r="374">
      <c r="A374" s="126"/>
      <c r="B374" s="126"/>
      <c r="C374" s="126"/>
      <c r="D374" s="126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201"/>
      <c r="Q374" s="126"/>
      <c r="R374" s="167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</row>
    <row r="375">
      <c r="A375" s="126"/>
      <c r="B375" s="126"/>
      <c r="C375" s="126"/>
      <c r="D375" s="126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201"/>
      <c r="Q375" s="126"/>
      <c r="R375" s="167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</row>
    <row r="376">
      <c r="A376" s="126"/>
      <c r="B376" s="126"/>
      <c r="C376" s="126"/>
      <c r="D376" s="126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201"/>
      <c r="Q376" s="126"/>
      <c r="R376" s="167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</row>
    <row r="377">
      <c r="A377" s="126"/>
      <c r="B377" s="126"/>
      <c r="C377" s="126"/>
      <c r="D377" s="126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201"/>
      <c r="Q377" s="126"/>
      <c r="R377" s="167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</row>
    <row r="378">
      <c r="A378" s="126"/>
      <c r="B378" s="126"/>
      <c r="C378" s="126"/>
      <c r="D378" s="126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201"/>
      <c r="Q378" s="126"/>
      <c r="R378" s="167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</row>
    <row r="379">
      <c r="A379" s="126"/>
      <c r="B379" s="126"/>
      <c r="C379" s="126"/>
      <c r="D379" s="126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201"/>
      <c r="Q379" s="126"/>
      <c r="R379" s="167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</row>
    <row r="380">
      <c r="A380" s="126"/>
      <c r="B380" s="126"/>
      <c r="C380" s="126"/>
      <c r="D380" s="126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201"/>
      <c r="Q380" s="126"/>
      <c r="R380" s="167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</row>
    <row r="381">
      <c r="A381" s="126"/>
      <c r="B381" s="126"/>
      <c r="C381" s="126"/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201"/>
      <c r="Q381" s="126"/>
      <c r="R381" s="167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</row>
    <row r="382">
      <c r="A382" s="126"/>
      <c r="B382" s="126"/>
      <c r="C382" s="126"/>
      <c r="D382" s="126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201"/>
      <c r="Q382" s="126"/>
      <c r="R382" s="167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</row>
    <row r="383">
      <c r="A383" s="126"/>
      <c r="B383" s="126"/>
      <c r="C383" s="126"/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201"/>
      <c r="Q383" s="126"/>
      <c r="R383" s="167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</row>
    <row r="384">
      <c r="A384" s="126"/>
      <c r="B384" s="126"/>
      <c r="C384" s="126"/>
      <c r="D384" s="126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201"/>
      <c r="Q384" s="126"/>
      <c r="R384" s="167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</row>
    <row r="385">
      <c r="A385" s="126"/>
      <c r="B385" s="126"/>
      <c r="C385" s="126"/>
      <c r="D385" s="126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201"/>
      <c r="Q385" s="126"/>
      <c r="R385" s="167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</row>
    <row r="386">
      <c r="A386" s="126"/>
      <c r="B386" s="126"/>
      <c r="C386" s="126"/>
      <c r="D386" s="126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201"/>
      <c r="Q386" s="126"/>
      <c r="R386" s="167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</row>
    <row r="387">
      <c r="A387" s="126"/>
      <c r="B387" s="126"/>
      <c r="C387" s="126"/>
      <c r="D387" s="126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201"/>
      <c r="Q387" s="126"/>
      <c r="R387" s="167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</row>
    <row r="388">
      <c r="A388" s="126"/>
      <c r="B388" s="126"/>
      <c r="C388" s="126"/>
      <c r="D388" s="126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201"/>
      <c r="Q388" s="126"/>
      <c r="R388" s="167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</row>
    <row r="389">
      <c r="A389" s="126"/>
      <c r="B389" s="126"/>
      <c r="C389" s="126"/>
      <c r="D389" s="126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201"/>
      <c r="Q389" s="126"/>
      <c r="R389" s="167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</row>
    <row r="390">
      <c r="A390" s="126"/>
      <c r="B390" s="126"/>
      <c r="C390" s="126"/>
      <c r="D390" s="126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201"/>
      <c r="Q390" s="126"/>
      <c r="R390" s="167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</row>
    <row r="391">
      <c r="A391" s="126"/>
      <c r="B391" s="126"/>
      <c r="C391" s="126"/>
      <c r="D391" s="126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201"/>
      <c r="Q391" s="126"/>
      <c r="R391" s="167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</row>
    <row r="392">
      <c r="A392" s="126"/>
      <c r="B392" s="126"/>
      <c r="C392" s="126"/>
      <c r="D392" s="126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201"/>
      <c r="Q392" s="126"/>
      <c r="R392" s="167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</row>
    <row r="393">
      <c r="A393" s="126"/>
      <c r="B393" s="126"/>
      <c r="C393" s="126"/>
      <c r="D393" s="126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201"/>
      <c r="Q393" s="126"/>
      <c r="R393" s="167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</row>
    <row r="394">
      <c r="A394" s="126"/>
      <c r="B394" s="126"/>
      <c r="C394" s="126"/>
      <c r="D394" s="126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201"/>
      <c r="Q394" s="126"/>
      <c r="R394" s="167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</row>
    <row r="395">
      <c r="A395" s="126"/>
      <c r="B395" s="126"/>
      <c r="C395" s="126"/>
      <c r="D395" s="126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201"/>
      <c r="Q395" s="126"/>
      <c r="R395" s="167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</row>
    <row r="396">
      <c r="A396" s="126"/>
      <c r="B396" s="126"/>
      <c r="C396" s="126"/>
      <c r="D396" s="126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201"/>
      <c r="Q396" s="126"/>
      <c r="R396" s="167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</row>
    <row r="397">
      <c r="A397" s="126"/>
      <c r="B397" s="126"/>
      <c r="C397" s="126"/>
      <c r="D397" s="126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201"/>
      <c r="Q397" s="126"/>
      <c r="R397" s="167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</row>
    <row r="398">
      <c r="A398" s="126"/>
      <c r="B398" s="126"/>
      <c r="C398" s="126"/>
      <c r="D398" s="126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201"/>
      <c r="Q398" s="126"/>
      <c r="R398" s="167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</row>
    <row r="399">
      <c r="A399" s="126"/>
      <c r="B399" s="126"/>
      <c r="C399" s="126"/>
      <c r="D399" s="126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201"/>
      <c r="Q399" s="126"/>
      <c r="R399" s="167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</row>
    <row r="400">
      <c r="A400" s="126"/>
      <c r="B400" s="126"/>
      <c r="C400" s="126"/>
      <c r="D400" s="126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201"/>
      <c r="Q400" s="126"/>
      <c r="R400" s="167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</row>
    <row r="401">
      <c r="A401" s="126"/>
      <c r="B401" s="126"/>
      <c r="C401" s="126"/>
      <c r="D401" s="126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201"/>
      <c r="Q401" s="126"/>
      <c r="R401" s="167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</row>
    <row r="402">
      <c r="A402" s="126"/>
      <c r="B402" s="126"/>
      <c r="C402" s="126"/>
      <c r="D402" s="126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201"/>
      <c r="Q402" s="126"/>
      <c r="R402" s="167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</row>
    <row r="403">
      <c r="A403" s="126"/>
      <c r="B403" s="126"/>
      <c r="C403" s="126"/>
      <c r="D403" s="126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201"/>
      <c r="Q403" s="126"/>
      <c r="R403" s="167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</row>
    <row r="404">
      <c r="A404" s="126"/>
      <c r="B404" s="126"/>
      <c r="C404" s="126"/>
      <c r="D404" s="126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201"/>
      <c r="Q404" s="126"/>
      <c r="R404" s="167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</row>
    <row r="405">
      <c r="A405" s="126"/>
      <c r="B405" s="126"/>
      <c r="C405" s="126"/>
      <c r="D405" s="126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201"/>
      <c r="Q405" s="126"/>
      <c r="R405" s="167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</row>
    <row r="406">
      <c r="A406" s="126"/>
      <c r="B406" s="126"/>
      <c r="C406" s="126"/>
      <c r="D406" s="126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201"/>
      <c r="Q406" s="126"/>
      <c r="R406" s="167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</row>
    <row r="407">
      <c r="A407" s="126"/>
      <c r="B407" s="126"/>
      <c r="C407" s="126"/>
      <c r="D407" s="126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201"/>
      <c r="Q407" s="126"/>
      <c r="R407" s="167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</row>
    <row r="408">
      <c r="A408" s="126"/>
      <c r="B408" s="126"/>
      <c r="C408" s="126"/>
      <c r="D408" s="126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201"/>
      <c r="Q408" s="126"/>
      <c r="R408" s="167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</row>
    <row r="409">
      <c r="A409" s="126"/>
      <c r="B409" s="126"/>
      <c r="C409" s="126"/>
      <c r="D409" s="126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201"/>
      <c r="Q409" s="126"/>
      <c r="R409" s="167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</row>
    <row r="410">
      <c r="A410" s="126"/>
      <c r="B410" s="126"/>
      <c r="C410" s="126"/>
      <c r="D410" s="126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201"/>
      <c r="Q410" s="126"/>
      <c r="R410" s="167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</row>
    <row r="411">
      <c r="A411" s="126"/>
      <c r="B411" s="126"/>
      <c r="C411" s="126"/>
      <c r="D411" s="126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201"/>
      <c r="Q411" s="126"/>
      <c r="R411" s="167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</row>
    <row r="412">
      <c r="A412" s="126"/>
      <c r="B412" s="126"/>
      <c r="C412" s="126"/>
      <c r="D412" s="126"/>
      <c r="E412" s="126"/>
      <c r="F412" s="126"/>
      <c r="G412" s="126"/>
      <c r="H412" s="126"/>
      <c r="I412" s="126"/>
      <c r="J412" s="126"/>
      <c r="K412" s="126"/>
      <c r="L412" s="126"/>
      <c r="M412" s="126"/>
      <c r="N412" s="126"/>
      <c r="O412" s="126"/>
      <c r="P412" s="201"/>
      <c r="Q412" s="126"/>
      <c r="R412" s="167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</row>
    <row r="413">
      <c r="A413" s="126"/>
      <c r="B413" s="126"/>
      <c r="C413" s="126"/>
      <c r="D413" s="126"/>
      <c r="E413" s="126"/>
      <c r="F413" s="126"/>
      <c r="G413" s="126"/>
      <c r="H413" s="126"/>
      <c r="I413" s="126"/>
      <c r="J413" s="126"/>
      <c r="K413" s="126"/>
      <c r="L413" s="126"/>
      <c r="M413" s="126"/>
      <c r="N413" s="126"/>
      <c r="O413" s="126"/>
      <c r="P413" s="201"/>
      <c r="Q413" s="126"/>
      <c r="R413" s="167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</row>
    <row r="414">
      <c r="A414" s="126"/>
      <c r="B414" s="126"/>
      <c r="C414" s="126"/>
      <c r="D414" s="126"/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  <c r="O414" s="126"/>
      <c r="P414" s="201"/>
      <c r="Q414" s="126"/>
      <c r="R414" s="167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</row>
    <row r="415">
      <c r="A415" s="126"/>
      <c r="B415" s="126"/>
      <c r="C415" s="126"/>
      <c r="D415" s="126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201"/>
      <c r="Q415" s="126"/>
      <c r="R415" s="167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</row>
    <row r="416">
      <c r="A416" s="126"/>
      <c r="B416" s="126"/>
      <c r="C416" s="126"/>
      <c r="D416" s="126"/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201"/>
      <c r="Q416" s="126"/>
      <c r="R416" s="167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</row>
    <row r="417">
      <c r="A417" s="126"/>
      <c r="B417" s="126"/>
      <c r="C417" s="126"/>
      <c r="D417" s="126"/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  <c r="O417" s="126"/>
      <c r="P417" s="201"/>
      <c r="Q417" s="126"/>
      <c r="R417" s="167"/>
      <c r="S417" s="126"/>
      <c r="T417" s="126"/>
      <c r="U417" s="126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</row>
    <row r="418">
      <c r="A418" s="126"/>
      <c r="B418" s="126"/>
      <c r="C418" s="126"/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201"/>
      <c r="Q418" s="126"/>
      <c r="R418" s="167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</row>
    <row r="419">
      <c r="A419" s="126"/>
      <c r="B419" s="126"/>
      <c r="C419" s="126"/>
      <c r="D419" s="126"/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  <c r="O419" s="126"/>
      <c r="P419" s="201"/>
      <c r="Q419" s="126"/>
      <c r="R419" s="167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</row>
    <row r="420">
      <c r="A420" s="126"/>
      <c r="B420" s="126"/>
      <c r="C420" s="126"/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  <c r="O420" s="126"/>
      <c r="P420" s="201"/>
      <c r="Q420" s="126"/>
      <c r="R420" s="167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</row>
    <row r="421">
      <c r="A421" s="126"/>
      <c r="B421" s="126"/>
      <c r="C421" s="126"/>
      <c r="D421" s="126"/>
      <c r="E421" s="126"/>
      <c r="F421" s="126"/>
      <c r="G421" s="126"/>
      <c r="H421" s="126"/>
      <c r="I421" s="126"/>
      <c r="J421" s="126"/>
      <c r="K421" s="126"/>
      <c r="L421" s="126"/>
      <c r="M421" s="126"/>
      <c r="N421" s="126"/>
      <c r="O421" s="126"/>
      <c r="P421" s="201"/>
      <c r="Q421" s="126"/>
      <c r="R421" s="167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</row>
    <row r="422">
      <c r="A422" s="126"/>
      <c r="B422" s="126"/>
      <c r="C422" s="126"/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201"/>
      <c r="Q422" s="126"/>
      <c r="R422" s="167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</row>
    <row r="423">
      <c r="A423" s="126"/>
      <c r="B423" s="126"/>
      <c r="C423" s="126"/>
      <c r="D423" s="126"/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  <c r="O423" s="126"/>
      <c r="P423" s="201"/>
      <c r="Q423" s="126"/>
      <c r="R423" s="167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</row>
    <row r="424">
      <c r="A424" s="126"/>
      <c r="B424" s="126"/>
      <c r="C424" s="126"/>
      <c r="D424" s="126"/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  <c r="O424" s="126"/>
      <c r="P424" s="201"/>
      <c r="Q424" s="126"/>
      <c r="R424" s="167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</row>
    <row r="425">
      <c r="A425" s="126"/>
      <c r="B425" s="126"/>
      <c r="C425" s="126"/>
      <c r="D425" s="126"/>
      <c r="E425" s="126"/>
      <c r="F425" s="126"/>
      <c r="G425" s="126"/>
      <c r="H425" s="126"/>
      <c r="I425" s="126"/>
      <c r="J425" s="126"/>
      <c r="K425" s="126"/>
      <c r="L425" s="126"/>
      <c r="M425" s="126"/>
      <c r="N425" s="126"/>
      <c r="O425" s="126"/>
      <c r="P425" s="201"/>
      <c r="Q425" s="126"/>
      <c r="R425" s="167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</row>
    <row r="426">
      <c r="A426" s="126"/>
      <c r="B426" s="126"/>
      <c r="C426" s="126"/>
      <c r="D426" s="126"/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  <c r="O426" s="126"/>
      <c r="P426" s="201"/>
      <c r="Q426" s="126"/>
      <c r="R426" s="167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</row>
    <row r="427">
      <c r="A427" s="126"/>
      <c r="B427" s="126"/>
      <c r="C427" s="126"/>
      <c r="D427" s="126"/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  <c r="O427" s="126"/>
      <c r="P427" s="201"/>
      <c r="Q427" s="126"/>
      <c r="R427" s="167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</row>
    <row r="428">
      <c r="A428" s="126"/>
      <c r="B428" s="126"/>
      <c r="C428" s="126"/>
      <c r="D428" s="126"/>
      <c r="E428" s="126"/>
      <c r="F428" s="126"/>
      <c r="G428" s="126"/>
      <c r="H428" s="126"/>
      <c r="I428" s="126"/>
      <c r="J428" s="126"/>
      <c r="K428" s="126"/>
      <c r="L428" s="126"/>
      <c r="M428" s="126"/>
      <c r="N428" s="126"/>
      <c r="O428" s="126"/>
      <c r="P428" s="201"/>
      <c r="Q428" s="126"/>
      <c r="R428" s="167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</row>
    <row r="429">
      <c r="A429" s="126"/>
      <c r="B429" s="126"/>
      <c r="C429" s="126"/>
      <c r="D429" s="126"/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  <c r="O429" s="126"/>
      <c r="P429" s="201"/>
      <c r="Q429" s="126"/>
      <c r="R429" s="167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</row>
    <row r="430">
      <c r="A430" s="126"/>
      <c r="B430" s="126"/>
      <c r="C430" s="126"/>
      <c r="D430" s="126"/>
      <c r="E430" s="126"/>
      <c r="F430" s="126"/>
      <c r="G430" s="126"/>
      <c r="H430" s="126"/>
      <c r="I430" s="126"/>
      <c r="J430" s="126"/>
      <c r="K430" s="126"/>
      <c r="L430" s="126"/>
      <c r="M430" s="126"/>
      <c r="N430" s="126"/>
      <c r="O430" s="126"/>
      <c r="P430" s="201"/>
      <c r="Q430" s="126"/>
      <c r="R430" s="167"/>
      <c r="S430" s="126"/>
      <c r="T430" s="126"/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</row>
    <row r="431">
      <c r="A431" s="126"/>
      <c r="B431" s="126"/>
      <c r="C431" s="126"/>
      <c r="D431" s="126"/>
      <c r="E431" s="126"/>
      <c r="F431" s="126"/>
      <c r="G431" s="126"/>
      <c r="H431" s="126"/>
      <c r="I431" s="126"/>
      <c r="J431" s="126"/>
      <c r="K431" s="126"/>
      <c r="L431" s="126"/>
      <c r="M431" s="126"/>
      <c r="N431" s="126"/>
      <c r="O431" s="126"/>
      <c r="P431" s="201"/>
      <c r="Q431" s="126"/>
      <c r="R431" s="167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</row>
    <row r="432">
      <c r="A432" s="126"/>
      <c r="B432" s="126"/>
      <c r="C432" s="126"/>
      <c r="D432" s="126"/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  <c r="O432" s="126"/>
      <c r="P432" s="201"/>
      <c r="Q432" s="126"/>
      <c r="R432" s="167"/>
      <c r="S432" s="126"/>
      <c r="T432" s="126"/>
      <c r="U432" s="126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</row>
    <row r="433">
      <c r="A433" s="126"/>
      <c r="B433" s="126"/>
      <c r="C433" s="126"/>
      <c r="D433" s="126"/>
      <c r="E433" s="126"/>
      <c r="F433" s="126"/>
      <c r="G433" s="126"/>
      <c r="H433" s="126"/>
      <c r="I433" s="126"/>
      <c r="J433" s="126"/>
      <c r="K433" s="126"/>
      <c r="L433" s="126"/>
      <c r="M433" s="126"/>
      <c r="N433" s="126"/>
      <c r="O433" s="126"/>
      <c r="P433" s="201"/>
      <c r="Q433" s="126"/>
      <c r="R433" s="167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</row>
    <row r="434">
      <c r="A434" s="126"/>
      <c r="B434" s="126"/>
      <c r="C434" s="126"/>
      <c r="D434" s="126"/>
      <c r="E434" s="126"/>
      <c r="F434" s="126"/>
      <c r="G434" s="126"/>
      <c r="H434" s="126"/>
      <c r="I434" s="126"/>
      <c r="J434" s="126"/>
      <c r="K434" s="126"/>
      <c r="L434" s="126"/>
      <c r="M434" s="126"/>
      <c r="N434" s="126"/>
      <c r="O434" s="126"/>
      <c r="P434" s="201"/>
      <c r="Q434" s="126"/>
      <c r="R434" s="167"/>
      <c r="S434" s="126"/>
      <c r="T434" s="126"/>
      <c r="U434" s="126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</row>
    <row r="435">
      <c r="A435" s="126"/>
      <c r="B435" s="126"/>
      <c r="C435" s="126"/>
      <c r="D435" s="126"/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  <c r="O435" s="126"/>
      <c r="P435" s="201"/>
      <c r="Q435" s="126"/>
      <c r="R435" s="167"/>
      <c r="S435" s="126"/>
      <c r="T435" s="126"/>
      <c r="U435" s="126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</row>
    <row r="436">
      <c r="A436" s="126"/>
      <c r="B436" s="126"/>
      <c r="C436" s="126"/>
      <c r="D436" s="126"/>
      <c r="E436" s="126"/>
      <c r="F436" s="126"/>
      <c r="G436" s="126"/>
      <c r="H436" s="126"/>
      <c r="I436" s="126"/>
      <c r="J436" s="126"/>
      <c r="K436" s="126"/>
      <c r="L436" s="126"/>
      <c r="M436" s="126"/>
      <c r="N436" s="126"/>
      <c r="O436" s="126"/>
      <c r="P436" s="201"/>
      <c r="Q436" s="126"/>
      <c r="R436" s="167"/>
      <c r="S436" s="126"/>
      <c r="T436" s="126"/>
      <c r="U436" s="126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</row>
    <row r="437">
      <c r="A437" s="126"/>
      <c r="B437" s="126"/>
      <c r="C437" s="126"/>
      <c r="D437" s="126"/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  <c r="O437" s="126"/>
      <c r="P437" s="201"/>
      <c r="Q437" s="126"/>
      <c r="R437" s="167"/>
      <c r="S437" s="126"/>
      <c r="T437" s="126"/>
      <c r="U437" s="126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</row>
    <row r="438">
      <c r="A438" s="126"/>
      <c r="B438" s="126"/>
      <c r="C438" s="126"/>
      <c r="D438" s="126"/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  <c r="O438" s="126"/>
      <c r="P438" s="201"/>
      <c r="Q438" s="126"/>
      <c r="R438" s="167"/>
      <c r="S438" s="126"/>
      <c r="T438" s="126"/>
      <c r="U438" s="126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</row>
    <row r="439">
      <c r="A439" s="126"/>
      <c r="B439" s="126"/>
      <c r="C439" s="126"/>
      <c r="D439" s="126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201"/>
      <c r="Q439" s="126"/>
      <c r="R439" s="167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</row>
    <row r="440">
      <c r="A440" s="126"/>
      <c r="B440" s="126"/>
      <c r="C440" s="126"/>
      <c r="D440" s="126"/>
      <c r="E440" s="126"/>
      <c r="F440" s="126"/>
      <c r="G440" s="126"/>
      <c r="H440" s="126"/>
      <c r="I440" s="126"/>
      <c r="J440" s="126"/>
      <c r="K440" s="126"/>
      <c r="L440" s="126"/>
      <c r="M440" s="126"/>
      <c r="N440" s="126"/>
      <c r="O440" s="126"/>
      <c r="P440" s="201"/>
      <c r="Q440" s="126"/>
      <c r="R440" s="167"/>
      <c r="S440" s="126"/>
      <c r="T440" s="126"/>
      <c r="U440" s="126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</row>
    <row r="441">
      <c r="A441" s="126"/>
      <c r="B441" s="126"/>
      <c r="C441" s="126"/>
      <c r="D441" s="126"/>
      <c r="E441" s="126"/>
      <c r="F441" s="126"/>
      <c r="G441" s="126"/>
      <c r="H441" s="126"/>
      <c r="I441" s="126"/>
      <c r="J441" s="126"/>
      <c r="K441" s="126"/>
      <c r="L441" s="126"/>
      <c r="M441" s="126"/>
      <c r="N441" s="126"/>
      <c r="O441" s="126"/>
      <c r="P441" s="201"/>
      <c r="Q441" s="126"/>
      <c r="R441" s="167"/>
      <c r="S441" s="126"/>
      <c r="T441" s="126"/>
      <c r="U441" s="126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</row>
    <row r="442">
      <c r="A442" s="126"/>
      <c r="B442" s="126"/>
      <c r="C442" s="126"/>
      <c r="D442" s="126"/>
      <c r="E442" s="126"/>
      <c r="F442" s="126"/>
      <c r="G442" s="126"/>
      <c r="H442" s="126"/>
      <c r="I442" s="126"/>
      <c r="J442" s="126"/>
      <c r="K442" s="126"/>
      <c r="L442" s="126"/>
      <c r="M442" s="126"/>
      <c r="N442" s="126"/>
      <c r="O442" s="126"/>
      <c r="P442" s="201"/>
      <c r="Q442" s="126"/>
      <c r="R442" s="167"/>
      <c r="S442" s="126"/>
      <c r="T442" s="126"/>
      <c r="U442" s="126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</row>
    <row r="443">
      <c r="A443" s="126"/>
      <c r="B443" s="126"/>
      <c r="C443" s="126"/>
      <c r="D443" s="126"/>
      <c r="E443" s="126"/>
      <c r="F443" s="126"/>
      <c r="G443" s="126"/>
      <c r="H443" s="126"/>
      <c r="I443" s="126"/>
      <c r="J443" s="126"/>
      <c r="K443" s="126"/>
      <c r="L443" s="126"/>
      <c r="M443" s="126"/>
      <c r="N443" s="126"/>
      <c r="O443" s="126"/>
      <c r="P443" s="201"/>
      <c r="Q443" s="126"/>
      <c r="R443" s="167"/>
      <c r="S443" s="126"/>
      <c r="T443" s="126"/>
      <c r="U443" s="126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</row>
    <row r="444">
      <c r="A444" s="126"/>
      <c r="B444" s="126"/>
      <c r="C444" s="126"/>
      <c r="D444" s="126"/>
      <c r="E444" s="126"/>
      <c r="F444" s="126"/>
      <c r="G444" s="126"/>
      <c r="H444" s="126"/>
      <c r="I444" s="126"/>
      <c r="J444" s="126"/>
      <c r="K444" s="126"/>
      <c r="L444" s="126"/>
      <c r="M444" s="126"/>
      <c r="N444" s="126"/>
      <c r="O444" s="126"/>
      <c r="P444" s="201"/>
      <c r="Q444" s="126"/>
      <c r="R444" s="167"/>
      <c r="S444" s="126"/>
      <c r="T444" s="126"/>
      <c r="U444" s="126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</row>
    <row r="445">
      <c r="A445" s="126"/>
      <c r="B445" s="126"/>
      <c r="C445" s="126"/>
      <c r="D445" s="126"/>
      <c r="E445" s="126"/>
      <c r="F445" s="126"/>
      <c r="G445" s="126"/>
      <c r="H445" s="126"/>
      <c r="I445" s="126"/>
      <c r="J445" s="126"/>
      <c r="K445" s="126"/>
      <c r="L445" s="126"/>
      <c r="M445" s="126"/>
      <c r="N445" s="126"/>
      <c r="O445" s="126"/>
      <c r="P445" s="201"/>
      <c r="Q445" s="126"/>
      <c r="R445" s="167"/>
      <c r="S445" s="126"/>
      <c r="T445" s="126"/>
      <c r="U445" s="126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</row>
    <row r="446">
      <c r="A446" s="126"/>
      <c r="B446" s="126"/>
      <c r="C446" s="126"/>
      <c r="D446" s="126"/>
      <c r="E446" s="126"/>
      <c r="F446" s="126"/>
      <c r="G446" s="126"/>
      <c r="H446" s="126"/>
      <c r="I446" s="126"/>
      <c r="J446" s="126"/>
      <c r="K446" s="126"/>
      <c r="L446" s="126"/>
      <c r="M446" s="126"/>
      <c r="N446" s="126"/>
      <c r="O446" s="126"/>
      <c r="P446" s="201"/>
      <c r="Q446" s="126"/>
      <c r="R446" s="167"/>
      <c r="S446" s="126"/>
      <c r="T446" s="126"/>
      <c r="U446" s="126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</row>
    <row r="447">
      <c r="A447" s="126"/>
      <c r="B447" s="126"/>
      <c r="C447" s="126"/>
      <c r="D447" s="126"/>
      <c r="E447" s="126"/>
      <c r="F447" s="126"/>
      <c r="G447" s="126"/>
      <c r="H447" s="126"/>
      <c r="I447" s="126"/>
      <c r="J447" s="126"/>
      <c r="K447" s="126"/>
      <c r="L447" s="126"/>
      <c r="M447" s="126"/>
      <c r="N447" s="126"/>
      <c r="O447" s="126"/>
      <c r="P447" s="201"/>
      <c r="Q447" s="126"/>
      <c r="R447" s="167"/>
      <c r="S447" s="126"/>
      <c r="T447" s="126"/>
      <c r="U447" s="126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</row>
    <row r="448">
      <c r="A448" s="126"/>
      <c r="B448" s="126"/>
      <c r="C448" s="126"/>
      <c r="D448" s="126"/>
      <c r="E448" s="126"/>
      <c r="F448" s="126"/>
      <c r="G448" s="126"/>
      <c r="H448" s="126"/>
      <c r="I448" s="126"/>
      <c r="J448" s="126"/>
      <c r="K448" s="126"/>
      <c r="L448" s="126"/>
      <c r="M448" s="126"/>
      <c r="N448" s="126"/>
      <c r="O448" s="126"/>
      <c r="P448" s="201"/>
      <c r="Q448" s="126"/>
      <c r="R448" s="167"/>
      <c r="S448" s="126"/>
      <c r="T448" s="126"/>
      <c r="U448" s="126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</row>
    <row r="449">
      <c r="A449" s="126"/>
      <c r="B449" s="126"/>
      <c r="C449" s="126"/>
      <c r="D449" s="126"/>
      <c r="E449" s="126"/>
      <c r="F449" s="126"/>
      <c r="G449" s="126"/>
      <c r="H449" s="126"/>
      <c r="I449" s="126"/>
      <c r="J449" s="126"/>
      <c r="K449" s="126"/>
      <c r="L449" s="126"/>
      <c r="M449" s="126"/>
      <c r="N449" s="126"/>
      <c r="O449" s="126"/>
      <c r="P449" s="201"/>
      <c r="Q449" s="126"/>
      <c r="R449" s="167"/>
      <c r="S449" s="126"/>
      <c r="T449" s="126"/>
      <c r="U449" s="126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</row>
    <row r="450">
      <c r="A450" s="126"/>
      <c r="B450" s="126"/>
      <c r="C450" s="126"/>
      <c r="D450" s="126"/>
      <c r="E450" s="126"/>
      <c r="F450" s="126"/>
      <c r="G450" s="126"/>
      <c r="H450" s="126"/>
      <c r="I450" s="126"/>
      <c r="J450" s="126"/>
      <c r="K450" s="126"/>
      <c r="L450" s="126"/>
      <c r="M450" s="126"/>
      <c r="N450" s="126"/>
      <c r="O450" s="126"/>
      <c r="P450" s="201"/>
      <c r="Q450" s="126"/>
      <c r="R450" s="167"/>
      <c r="S450" s="126"/>
      <c r="T450" s="126"/>
      <c r="U450" s="126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</row>
    <row r="451">
      <c r="A451" s="126"/>
      <c r="B451" s="126"/>
      <c r="C451" s="126"/>
      <c r="D451" s="126"/>
      <c r="E451" s="126"/>
      <c r="F451" s="126"/>
      <c r="G451" s="126"/>
      <c r="H451" s="126"/>
      <c r="I451" s="126"/>
      <c r="J451" s="126"/>
      <c r="K451" s="126"/>
      <c r="L451" s="126"/>
      <c r="M451" s="126"/>
      <c r="N451" s="126"/>
      <c r="O451" s="126"/>
      <c r="P451" s="201"/>
      <c r="Q451" s="126"/>
      <c r="R451" s="167"/>
      <c r="S451" s="126"/>
      <c r="T451" s="126"/>
      <c r="U451" s="126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</row>
    <row r="452">
      <c r="A452" s="126"/>
      <c r="B452" s="126"/>
      <c r="C452" s="126"/>
      <c r="D452" s="126"/>
      <c r="E452" s="126"/>
      <c r="F452" s="126"/>
      <c r="G452" s="126"/>
      <c r="H452" s="126"/>
      <c r="I452" s="126"/>
      <c r="J452" s="126"/>
      <c r="K452" s="126"/>
      <c r="L452" s="126"/>
      <c r="M452" s="126"/>
      <c r="N452" s="126"/>
      <c r="O452" s="126"/>
      <c r="P452" s="201"/>
      <c r="Q452" s="126"/>
      <c r="R452" s="167"/>
      <c r="S452" s="126"/>
      <c r="T452" s="126"/>
      <c r="U452" s="126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</row>
    <row r="453">
      <c r="A453" s="126"/>
      <c r="B453" s="126"/>
      <c r="C453" s="126"/>
      <c r="D453" s="126"/>
      <c r="E453" s="126"/>
      <c r="F453" s="126"/>
      <c r="G453" s="126"/>
      <c r="H453" s="126"/>
      <c r="I453" s="126"/>
      <c r="J453" s="126"/>
      <c r="K453" s="126"/>
      <c r="L453" s="126"/>
      <c r="M453" s="126"/>
      <c r="N453" s="126"/>
      <c r="O453" s="126"/>
      <c r="P453" s="201"/>
      <c r="Q453" s="126"/>
      <c r="R453" s="167"/>
      <c r="S453" s="126"/>
      <c r="T453" s="126"/>
      <c r="U453" s="126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</row>
    <row r="454">
      <c r="A454" s="126"/>
      <c r="B454" s="126"/>
      <c r="C454" s="126"/>
      <c r="D454" s="126"/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  <c r="O454" s="126"/>
      <c r="P454" s="201"/>
      <c r="Q454" s="126"/>
      <c r="R454" s="167"/>
      <c r="S454" s="126"/>
      <c r="T454" s="126"/>
      <c r="U454" s="126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</row>
    <row r="455">
      <c r="A455" s="126"/>
      <c r="B455" s="126"/>
      <c r="C455" s="126"/>
      <c r="D455" s="126"/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  <c r="O455" s="126"/>
      <c r="P455" s="201"/>
      <c r="Q455" s="126"/>
      <c r="R455" s="167"/>
      <c r="S455" s="126"/>
      <c r="T455" s="126"/>
      <c r="U455" s="126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</row>
    <row r="456">
      <c r="A456" s="126"/>
      <c r="B456" s="126"/>
      <c r="C456" s="126"/>
      <c r="D456" s="126"/>
      <c r="E456" s="126"/>
      <c r="F456" s="126"/>
      <c r="G456" s="126"/>
      <c r="H456" s="126"/>
      <c r="I456" s="126"/>
      <c r="J456" s="126"/>
      <c r="K456" s="126"/>
      <c r="L456" s="126"/>
      <c r="M456" s="126"/>
      <c r="N456" s="126"/>
      <c r="O456" s="126"/>
      <c r="P456" s="201"/>
      <c r="Q456" s="126"/>
      <c r="R456" s="167"/>
      <c r="S456" s="126"/>
      <c r="T456" s="126"/>
      <c r="U456" s="126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</row>
    <row r="457">
      <c r="A457" s="126"/>
      <c r="B457" s="126"/>
      <c r="C457" s="126"/>
      <c r="D457" s="126"/>
      <c r="E457" s="126"/>
      <c r="F457" s="126"/>
      <c r="G457" s="126"/>
      <c r="H457" s="126"/>
      <c r="I457" s="126"/>
      <c r="J457" s="126"/>
      <c r="K457" s="126"/>
      <c r="L457" s="126"/>
      <c r="M457" s="126"/>
      <c r="N457" s="126"/>
      <c r="O457" s="126"/>
      <c r="P457" s="201"/>
      <c r="Q457" s="126"/>
      <c r="R457" s="167"/>
      <c r="S457" s="126"/>
      <c r="T457" s="126"/>
      <c r="U457" s="126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</row>
    <row r="458">
      <c r="A458" s="126"/>
      <c r="B458" s="126"/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201"/>
      <c r="Q458" s="126"/>
      <c r="R458" s="167"/>
      <c r="S458" s="126"/>
      <c r="T458" s="126"/>
      <c r="U458" s="126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</row>
    <row r="459">
      <c r="A459" s="126"/>
      <c r="B459" s="126"/>
      <c r="C459" s="126"/>
      <c r="D459" s="126"/>
      <c r="E459" s="126"/>
      <c r="F459" s="126"/>
      <c r="G459" s="126"/>
      <c r="H459" s="126"/>
      <c r="I459" s="126"/>
      <c r="J459" s="126"/>
      <c r="K459" s="126"/>
      <c r="L459" s="126"/>
      <c r="M459" s="126"/>
      <c r="N459" s="126"/>
      <c r="O459" s="126"/>
      <c r="P459" s="201"/>
      <c r="Q459" s="126"/>
      <c r="R459" s="167"/>
      <c r="S459" s="126"/>
      <c r="T459" s="126"/>
      <c r="U459" s="126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</row>
    <row r="460">
      <c r="A460" s="126"/>
      <c r="B460" s="126"/>
      <c r="C460" s="126"/>
      <c r="D460" s="126"/>
      <c r="E460" s="126"/>
      <c r="F460" s="126"/>
      <c r="G460" s="126"/>
      <c r="H460" s="126"/>
      <c r="I460" s="126"/>
      <c r="J460" s="126"/>
      <c r="K460" s="126"/>
      <c r="L460" s="126"/>
      <c r="M460" s="126"/>
      <c r="N460" s="126"/>
      <c r="O460" s="126"/>
      <c r="P460" s="201"/>
      <c r="Q460" s="126"/>
      <c r="R460" s="167"/>
      <c r="S460" s="126"/>
      <c r="T460" s="126"/>
      <c r="U460" s="126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</row>
    <row r="461">
      <c r="A461" s="126"/>
      <c r="B461" s="126"/>
      <c r="C461" s="126"/>
      <c r="D461" s="126"/>
      <c r="E461" s="126"/>
      <c r="F461" s="126"/>
      <c r="G461" s="126"/>
      <c r="H461" s="126"/>
      <c r="I461" s="126"/>
      <c r="J461" s="126"/>
      <c r="K461" s="126"/>
      <c r="L461" s="126"/>
      <c r="M461" s="126"/>
      <c r="N461" s="126"/>
      <c r="O461" s="126"/>
      <c r="P461" s="201"/>
      <c r="Q461" s="126"/>
      <c r="R461" s="167"/>
      <c r="S461" s="126"/>
      <c r="T461" s="126"/>
      <c r="U461" s="126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</row>
    <row r="462">
      <c r="A462" s="126"/>
      <c r="B462" s="126"/>
      <c r="C462" s="126"/>
      <c r="D462" s="126"/>
      <c r="E462" s="126"/>
      <c r="F462" s="126"/>
      <c r="G462" s="126"/>
      <c r="H462" s="126"/>
      <c r="I462" s="126"/>
      <c r="J462" s="126"/>
      <c r="K462" s="126"/>
      <c r="L462" s="126"/>
      <c r="M462" s="126"/>
      <c r="N462" s="126"/>
      <c r="O462" s="126"/>
      <c r="P462" s="201"/>
      <c r="Q462" s="126"/>
      <c r="R462" s="167"/>
      <c r="S462" s="126"/>
      <c r="T462" s="126"/>
      <c r="U462" s="126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</row>
    <row r="463">
      <c r="A463" s="126"/>
      <c r="B463" s="126"/>
      <c r="C463" s="126"/>
      <c r="D463" s="126"/>
      <c r="E463" s="126"/>
      <c r="F463" s="126"/>
      <c r="G463" s="126"/>
      <c r="H463" s="126"/>
      <c r="I463" s="126"/>
      <c r="J463" s="126"/>
      <c r="K463" s="126"/>
      <c r="L463" s="126"/>
      <c r="M463" s="126"/>
      <c r="N463" s="126"/>
      <c r="O463" s="126"/>
      <c r="P463" s="201"/>
      <c r="Q463" s="126"/>
      <c r="R463" s="167"/>
      <c r="S463" s="126"/>
      <c r="T463" s="126"/>
      <c r="U463" s="126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</row>
    <row r="464">
      <c r="A464" s="126"/>
      <c r="B464" s="126"/>
      <c r="C464" s="126"/>
      <c r="D464" s="126"/>
      <c r="E464" s="126"/>
      <c r="F464" s="126"/>
      <c r="G464" s="126"/>
      <c r="H464" s="126"/>
      <c r="I464" s="126"/>
      <c r="J464" s="126"/>
      <c r="K464" s="126"/>
      <c r="L464" s="126"/>
      <c r="M464" s="126"/>
      <c r="N464" s="126"/>
      <c r="O464" s="126"/>
      <c r="P464" s="201"/>
      <c r="Q464" s="126"/>
      <c r="R464" s="167"/>
      <c r="S464" s="126"/>
      <c r="T464" s="126"/>
      <c r="U464" s="126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</row>
    <row r="465">
      <c r="A465" s="126"/>
      <c r="B465" s="126"/>
      <c r="C465" s="126"/>
      <c r="D465" s="126"/>
      <c r="E465" s="126"/>
      <c r="F465" s="126"/>
      <c r="G465" s="126"/>
      <c r="H465" s="126"/>
      <c r="I465" s="126"/>
      <c r="J465" s="126"/>
      <c r="K465" s="126"/>
      <c r="L465" s="126"/>
      <c r="M465" s="126"/>
      <c r="N465" s="126"/>
      <c r="O465" s="126"/>
      <c r="P465" s="201"/>
      <c r="Q465" s="126"/>
      <c r="R465" s="167"/>
      <c r="S465" s="126"/>
      <c r="T465" s="126"/>
      <c r="U465" s="126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</row>
    <row r="466">
      <c r="A466" s="126"/>
      <c r="B466" s="126"/>
      <c r="C466" s="126"/>
      <c r="D466" s="126"/>
      <c r="E466" s="126"/>
      <c r="F466" s="126"/>
      <c r="G466" s="126"/>
      <c r="H466" s="126"/>
      <c r="I466" s="126"/>
      <c r="J466" s="126"/>
      <c r="K466" s="126"/>
      <c r="L466" s="126"/>
      <c r="M466" s="126"/>
      <c r="N466" s="126"/>
      <c r="O466" s="126"/>
      <c r="P466" s="201"/>
      <c r="Q466" s="126"/>
      <c r="R466" s="167"/>
      <c r="S466" s="126"/>
      <c r="T466" s="126"/>
      <c r="U466" s="126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</row>
    <row r="467">
      <c r="A467" s="126"/>
      <c r="B467" s="126"/>
      <c r="C467" s="126"/>
      <c r="D467" s="126"/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  <c r="O467" s="126"/>
      <c r="P467" s="201"/>
      <c r="Q467" s="126"/>
      <c r="R467" s="167"/>
      <c r="S467" s="126"/>
      <c r="T467" s="126"/>
      <c r="U467" s="126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</row>
    <row r="468">
      <c r="A468" s="126"/>
      <c r="B468" s="126"/>
      <c r="C468" s="126"/>
      <c r="D468" s="126"/>
      <c r="E468" s="126"/>
      <c r="F468" s="126"/>
      <c r="G468" s="126"/>
      <c r="H468" s="126"/>
      <c r="I468" s="126"/>
      <c r="J468" s="126"/>
      <c r="K468" s="126"/>
      <c r="L468" s="126"/>
      <c r="M468" s="126"/>
      <c r="N468" s="126"/>
      <c r="O468" s="126"/>
      <c r="P468" s="201"/>
      <c r="Q468" s="126"/>
      <c r="R468" s="167"/>
      <c r="S468" s="126"/>
      <c r="T468" s="126"/>
      <c r="U468" s="126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</row>
    <row r="469">
      <c r="A469" s="126"/>
      <c r="B469" s="126"/>
      <c r="C469" s="126"/>
      <c r="D469" s="126"/>
      <c r="E469" s="126"/>
      <c r="F469" s="126"/>
      <c r="G469" s="126"/>
      <c r="H469" s="126"/>
      <c r="I469" s="126"/>
      <c r="J469" s="126"/>
      <c r="K469" s="126"/>
      <c r="L469" s="126"/>
      <c r="M469" s="126"/>
      <c r="N469" s="126"/>
      <c r="O469" s="126"/>
      <c r="P469" s="201"/>
      <c r="Q469" s="126"/>
      <c r="R469" s="167"/>
      <c r="S469" s="126"/>
      <c r="T469" s="126"/>
      <c r="U469" s="126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</row>
    <row r="470">
      <c r="A470" s="126"/>
      <c r="B470" s="126"/>
      <c r="C470" s="126"/>
      <c r="D470" s="126"/>
      <c r="E470" s="126"/>
      <c r="F470" s="126"/>
      <c r="G470" s="126"/>
      <c r="H470" s="126"/>
      <c r="I470" s="126"/>
      <c r="J470" s="126"/>
      <c r="K470" s="126"/>
      <c r="L470" s="126"/>
      <c r="M470" s="126"/>
      <c r="N470" s="126"/>
      <c r="O470" s="126"/>
      <c r="P470" s="201"/>
      <c r="Q470" s="126"/>
      <c r="R470" s="167"/>
      <c r="S470" s="126"/>
      <c r="T470" s="126"/>
      <c r="U470" s="126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</row>
    <row r="471">
      <c r="A471" s="126"/>
      <c r="B471" s="126"/>
      <c r="C471" s="126"/>
      <c r="D471" s="126"/>
      <c r="E471" s="126"/>
      <c r="F471" s="126"/>
      <c r="G471" s="126"/>
      <c r="H471" s="126"/>
      <c r="I471" s="126"/>
      <c r="J471" s="126"/>
      <c r="K471" s="126"/>
      <c r="L471" s="126"/>
      <c r="M471" s="126"/>
      <c r="N471" s="126"/>
      <c r="O471" s="126"/>
      <c r="P471" s="201"/>
      <c r="Q471" s="126"/>
      <c r="R471" s="167"/>
      <c r="S471" s="126"/>
      <c r="T471" s="126"/>
      <c r="U471" s="126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</row>
    <row r="472">
      <c r="A472" s="126"/>
      <c r="B472" s="126"/>
      <c r="C472" s="126"/>
      <c r="D472" s="126"/>
      <c r="E472" s="126"/>
      <c r="F472" s="126"/>
      <c r="G472" s="126"/>
      <c r="H472" s="126"/>
      <c r="I472" s="126"/>
      <c r="J472" s="126"/>
      <c r="K472" s="126"/>
      <c r="L472" s="126"/>
      <c r="M472" s="126"/>
      <c r="N472" s="126"/>
      <c r="O472" s="126"/>
      <c r="P472" s="201"/>
      <c r="Q472" s="126"/>
      <c r="R472" s="167"/>
      <c r="S472" s="126"/>
      <c r="T472" s="126"/>
      <c r="U472" s="126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</row>
    <row r="473">
      <c r="A473" s="126"/>
      <c r="B473" s="126"/>
      <c r="C473" s="126"/>
      <c r="D473" s="126"/>
      <c r="E473" s="126"/>
      <c r="F473" s="126"/>
      <c r="G473" s="126"/>
      <c r="H473" s="126"/>
      <c r="I473" s="126"/>
      <c r="J473" s="126"/>
      <c r="K473" s="126"/>
      <c r="L473" s="126"/>
      <c r="M473" s="126"/>
      <c r="N473" s="126"/>
      <c r="O473" s="126"/>
      <c r="P473" s="201"/>
      <c r="Q473" s="126"/>
      <c r="R473" s="167"/>
      <c r="S473" s="126"/>
      <c r="T473" s="126"/>
      <c r="U473" s="126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</row>
    <row r="474">
      <c r="A474" s="126"/>
      <c r="B474" s="126"/>
      <c r="C474" s="126"/>
      <c r="D474" s="126"/>
      <c r="E474" s="126"/>
      <c r="F474" s="126"/>
      <c r="G474" s="126"/>
      <c r="H474" s="126"/>
      <c r="I474" s="126"/>
      <c r="J474" s="126"/>
      <c r="K474" s="126"/>
      <c r="L474" s="126"/>
      <c r="M474" s="126"/>
      <c r="N474" s="126"/>
      <c r="O474" s="126"/>
      <c r="P474" s="201"/>
      <c r="Q474" s="126"/>
      <c r="R474" s="167"/>
      <c r="S474" s="126"/>
      <c r="T474" s="126"/>
      <c r="U474" s="126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</row>
    <row r="475">
      <c r="A475" s="126"/>
      <c r="B475" s="126"/>
      <c r="C475" s="126"/>
      <c r="D475" s="126"/>
      <c r="E475" s="126"/>
      <c r="F475" s="126"/>
      <c r="G475" s="126"/>
      <c r="H475" s="126"/>
      <c r="I475" s="126"/>
      <c r="J475" s="126"/>
      <c r="K475" s="126"/>
      <c r="L475" s="126"/>
      <c r="M475" s="126"/>
      <c r="N475" s="126"/>
      <c r="O475" s="126"/>
      <c r="P475" s="201"/>
      <c r="Q475" s="126"/>
      <c r="R475" s="167"/>
      <c r="S475" s="126"/>
      <c r="T475" s="126"/>
      <c r="U475" s="126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</row>
    <row r="476">
      <c r="A476" s="126"/>
      <c r="B476" s="126"/>
      <c r="C476" s="126"/>
      <c r="D476" s="126"/>
      <c r="E476" s="126"/>
      <c r="F476" s="126"/>
      <c r="G476" s="126"/>
      <c r="H476" s="126"/>
      <c r="I476" s="126"/>
      <c r="J476" s="126"/>
      <c r="K476" s="126"/>
      <c r="L476" s="126"/>
      <c r="M476" s="126"/>
      <c r="N476" s="126"/>
      <c r="O476" s="126"/>
      <c r="P476" s="201"/>
      <c r="Q476" s="126"/>
      <c r="R476" s="167"/>
      <c r="S476" s="126"/>
      <c r="T476" s="126"/>
      <c r="U476" s="126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</row>
    <row r="477">
      <c r="A477" s="126"/>
      <c r="B477" s="126"/>
      <c r="C477" s="126"/>
      <c r="D477" s="126"/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  <c r="O477" s="126"/>
      <c r="P477" s="201"/>
      <c r="Q477" s="126"/>
      <c r="R477" s="167"/>
      <c r="S477" s="126"/>
      <c r="T477" s="126"/>
      <c r="U477" s="126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</row>
    <row r="478">
      <c r="A478" s="126"/>
      <c r="B478" s="126"/>
      <c r="C478" s="126"/>
      <c r="D478" s="126"/>
      <c r="E478" s="126"/>
      <c r="F478" s="126"/>
      <c r="G478" s="126"/>
      <c r="H478" s="126"/>
      <c r="I478" s="126"/>
      <c r="J478" s="126"/>
      <c r="K478" s="126"/>
      <c r="L478" s="126"/>
      <c r="M478" s="126"/>
      <c r="N478" s="126"/>
      <c r="O478" s="126"/>
      <c r="P478" s="201"/>
      <c r="Q478" s="126"/>
      <c r="R478" s="167"/>
      <c r="S478" s="126"/>
      <c r="T478" s="126"/>
      <c r="U478" s="126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</row>
    <row r="479">
      <c r="A479" s="126"/>
      <c r="B479" s="126"/>
      <c r="C479" s="126"/>
      <c r="D479" s="126"/>
      <c r="E479" s="126"/>
      <c r="F479" s="126"/>
      <c r="G479" s="126"/>
      <c r="H479" s="126"/>
      <c r="I479" s="126"/>
      <c r="J479" s="126"/>
      <c r="K479" s="126"/>
      <c r="L479" s="126"/>
      <c r="M479" s="126"/>
      <c r="N479" s="126"/>
      <c r="O479" s="126"/>
      <c r="P479" s="201"/>
      <c r="Q479" s="126"/>
      <c r="R479" s="167"/>
      <c r="S479" s="126"/>
      <c r="T479" s="126"/>
      <c r="U479" s="126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</row>
    <row r="480">
      <c r="A480" s="126"/>
      <c r="B480" s="126"/>
      <c r="C480" s="126"/>
      <c r="D480" s="126"/>
      <c r="E480" s="126"/>
      <c r="F480" s="126"/>
      <c r="G480" s="126"/>
      <c r="H480" s="126"/>
      <c r="I480" s="126"/>
      <c r="J480" s="126"/>
      <c r="K480" s="126"/>
      <c r="L480" s="126"/>
      <c r="M480" s="126"/>
      <c r="N480" s="126"/>
      <c r="O480" s="126"/>
      <c r="P480" s="201"/>
      <c r="Q480" s="126"/>
      <c r="R480" s="167"/>
      <c r="S480" s="126"/>
      <c r="T480" s="126"/>
      <c r="U480" s="126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</row>
    <row r="481">
      <c r="A481" s="126"/>
      <c r="B481" s="126"/>
      <c r="C481" s="126"/>
      <c r="D481" s="126"/>
      <c r="E481" s="126"/>
      <c r="F481" s="126"/>
      <c r="G481" s="126"/>
      <c r="H481" s="126"/>
      <c r="I481" s="126"/>
      <c r="J481" s="126"/>
      <c r="K481" s="126"/>
      <c r="L481" s="126"/>
      <c r="M481" s="126"/>
      <c r="N481" s="126"/>
      <c r="O481" s="126"/>
      <c r="P481" s="201"/>
      <c r="Q481" s="126"/>
      <c r="R481" s="167"/>
      <c r="S481" s="126"/>
      <c r="T481" s="126"/>
      <c r="U481" s="126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</row>
    <row r="482">
      <c r="A482" s="126"/>
      <c r="B482" s="126"/>
      <c r="C482" s="126"/>
      <c r="D482" s="126"/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  <c r="O482" s="126"/>
      <c r="P482" s="201"/>
      <c r="Q482" s="126"/>
      <c r="R482" s="167"/>
      <c r="S482" s="126"/>
      <c r="T482" s="126"/>
      <c r="U482" s="126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</row>
    <row r="483">
      <c r="A483" s="126"/>
      <c r="B483" s="126"/>
      <c r="C483" s="126"/>
      <c r="D483" s="126"/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  <c r="O483" s="126"/>
      <c r="P483" s="201"/>
      <c r="Q483" s="126"/>
      <c r="R483" s="167"/>
      <c r="S483" s="126"/>
      <c r="T483" s="126"/>
      <c r="U483" s="126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</row>
    <row r="484">
      <c r="A484" s="126"/>
      <c r="B484" s="126"/>
      <c r="C484" s="126"/>
      <c r="D484" s="126"/>
      <c r="E484" s="126"/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201"/>
      <c r="Q484" s="126"/>
      <c r="R484" s="167"/>
      <c r="S484" s="126"/>
      <c r="T484" s="126"/>
      <c r="U484" s="126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</row>
    <row r="485">
      <c r="A485" s="126"/>
      <c r="B485" s="126"/>
      <c r="C485" s="126"/>
      <c r="D485" s="126"/>
      <c r="E485" s="126"/>
      <c r="F485" s="126"/>
      <c r="G485" s="126"/>
      <c r="H485" s="126"/>
      <c r="I485" s="126"/>
      <c r="J485" s="126"/>
      <c r="K485" s="126"/>
      <c r="L485" s="126"/>
      <c r="M485" s="126"/>
      <c r="N485" s="126"/>
      <c r="O485" s="126"/>
      <c r="P485" s="201"/>
      <c r="Q485" s="126"/>
      <c r="R485" s="167"/>
      <c r="S485" s="126"/>
      <c r="T485" s="126"/>
      <c r="U485" s="126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</row>
    <row r="486">
      <c r="A486" s="126"/>
      <c r="B486" s="126"/>
      <c r="C486" s="126"/>
      <c r="D486" s="126"/>
      <c r="E486" s="126"/>
      <c r="F486" s="126"/>
      <c r="G486" s="126"/>
      <c r="H486" s="126"/>
      <c r="I486" s="126"/>
      <c r="J486" s="126"/>
      <c r="K486" s="126"/>
      <c r="L486" s="126"/>
      <c r="M486" s="126"/>
      <c r="N486" s="126"/>
      <c r="O486" s="126"/>
      <c r="P486" s="201"/>
      <c r="Q486" s="126"/>
      <c r="R486" s="167"/>
      <c r="S486" s="126"/>
      <c r="T486" s="126"/>
      <c r="U486" s="126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</row>
    <row r="487">
      <c r="A487" s="126"/>
      <c r="B487" s="126"/>
      <c r="C487" s="126"/>
      <c r="D487" s="126"/>
      <c r="E487" s="126"/>
      <c r="F487" s="126"/>
      <c r="G487" s="126"/>
      <c r="H487" s="126"/>
      <c r="I487" s="126"/>
      <c r="J487" s="126"/>
      <c r="K487" s="126"/>
      <c r="L487" s="126"/>
      <c r="M487" s="126"/>
      <c r="N487" s="126"/>
      <c r="O487" s="126"/>
      <c r="P487" s="201"/>
      <c r="Q487" s="126"/>
      <c r="R487" s="167"/>
      <c r="S487" s="126"/>
      <c r="T487" s="126"/>
      <c r="U487" s="126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</row>
    <row r="488">
      <c r="A488" s="126"/>
      <c r="B488" s="126"/>
      <c r="C488" s="126"/>
      <c r="D488" s="126"/>
      <c r="E488" s="126"/>
      <c r="F488" s="126"/>
      <c r="G488" s="126"/>
      <c r="H488" s="126"/>
      <c r="I488" s="126"/>
      <c r="J488" s="126"/>
      <c r="K488" s="126"/>
      <c r="L488" s="126"/>
      <c r="M488" s="126"/>
      <c r="N488" s="126"/>
      <c r="O488" s="126"/>
      <c r="P488" s="201"/>
      <c r="Q488" s="126"/>
      <c r="R488" s="167"/>
      <c r="S488" s="126"/>
      <c r="T488" s="126"/>
      <c r="U488" s="126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</row>
    <row r="489">
      <c r="A489" s="126"/>
      <c r="B489" s="126"/>
      <c r="C489" s="126"/>
      <c r="D489" s="126"/>
      <c r="E489" s="126"/>
      <c r="F489" s="126"/>
      <c r="G489" s="126"/>
      <c r="H489" s="126"/>
      <c r="I489" s="126"/>
      <c r="J489" s="126"/>
      <c r="K489" s="126"/>
      <c r="L489" s="126"/>
      <c r="M489" s="126"/>
      <c r="N489" s="126"/>
      <c r="O489" s="126"/>
      <c r="P489" s="201"/>
      <c r="Q489" s="126"/>
      <c r="R489" s="167"/>
      <c r="S489" s="126"/>
      <c r="T489" s="126"/>
      <c r="U489" s="126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</row>
    <row r="490">
      <c r="A490" s="126"/>
      <c r="B490" s="126"/>
      <c r="C490" s="126"/>
      <c r="D490" s="126"/>
      <c r="E490" s="126"/>
      <c r="F490" s="126"/>
      <c r="G490" s="126"/>
      <c r="H490" s="126"/>
      <c r="I490" s="126"/>
      <c r="J490" s="126"/>
      <c r="K490" s="126"/>
      <c r="L490" s="126"/>
      <c r="M490" s="126"/>
      <c r="N490" s="126"/>
      <c r="O490" s="126"/>
      <c r="P490" s="201"/>
      <c r="Q490" s="126"/>
      <c r="R490" s="167"/>
      <c r="S490" s="126"/>
      <c r="T490" s="126"/>
      <c r="U490" s="126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</row>
    <row r="491">
      <c r="A491" s="126"/>
      <c r="B491" s="126"/>
      <c r="C491" s="126"/>
      <c r="D491" s="126"/>
      <c r="E491" s="126"/>
      <c r="F491" s="126"/>
      <c r="G491" s="126"/>
      <c r="H491" s="126"/>
      <c r="I491" s="126"/>
      <c r="J491" s="126"/>
      <c r="K491" s="126"/>
      <c r="L491" s="126"/>
      <c r="M491" s="126"/>
      <c r="N491" s="126"/>
      <c r="O491" s="126"/>
      <c r="P491" s="201"/>
      <c r="Q491" s="126"/>
      <c r="R491" s="167"/>
      <c r="S491" s="126"/>
      <c r="T491" s="126"/>
      <c r="U491" s="126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</row>
    <row r="492">
      <c r="A492" s="126"/>
      <c r="B492" s="126"/>
      <c r="C492" s="126"/>
      <c r="D492" s="126"/>
      <c r="E492" s="126"/>
      <c r="F492" s="126"/>
      <c r="G492" s="126"/>
      <c r="H492" s="126"/>
      <c r="I492" s="126"/>
      <c r="J492" s="126"/>
      <c r="K492" s="126"/>
      <c r="L492" s="126"/>
      <c r="M492" s="126"/>
      <c r="N492" s="126"/>
      <c r="O492" s="126"/>
      <c r="P492" s="201"/>
      <c r="Q492" s="126"/>
      <c r="R492" s="167"/>
      <c r="S492" s="126"/>
      <c r="T492" s="126"/>
      <c r="U492" s="126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</row>
    <row r="493">
      <c r="A493" s="126"/>
      <c r="B493" s="126"/>
      <c r="C493" s="126"/>
      <c r="D493" s="126"/>
      <c r="E493" s="126"/>
      <c r="F493" s="126"/>
      <c r="G493" s="126"/>
      <c r="H493" s="126"/>
      <c r="I493" s="126"/>
      <c r="J493" s="126"/>
      <c r="K493" s="126"/>
      <c r="L493" s="126"/>
      <c r="M493" s="126"/>
      <c r="N493" s="126"/>
      <c r="O493" s="126"/>
      <c r="P493" s="201"/>
      <c r="Q493" s="126"/>
      <c r="R493" s="167"/>
      <c r="S493" s="126"/>
      <c r="T493" s="126"/>
      <c r="U493" s="126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</row>
    <row r="494">
      <c r="A494" s="126"/>
      <c r="B494" s="126"/>
      <c r="C494" s="126"/>
      <c r="D494" s="126"/>
      <c r="E494" s="126"/>
      <c r="F494" s="126"/>
      <c r="G494" s="126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67"/>
      <c r="S494" s="126"/>
      <c r="T494" s="126"/>
      <c r="U494" s="126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</row>
    <row r="495">
      <c r="A495" s="126"/>
      <c r="B495" s="126"/>
      <c r="C495" s="126"/>
      <c r="D495" s="126"/>
      <c r="E495" s="126"/>
      <c r="F495" s="126"/>
      <c r="G495" s="126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67"/>
      <c r="S495" s="126"/>
      <c r="T495" s="126"/>
      <c r="U495" s="126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</row>
    <row r="496">
      <c r="A496" s="126"/>
      <c r="B496" s="126"/>
      <c r="C496" s="126"/>
      <c r="D496" s="126"/>
      <c r="E496" s="126"/>
      <c r="F496" s="126"/>
      <c r="G496" s="126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67"/>
      <c r="S496" s="126"/>
      <c r="T496" s="126"/>
      <c r="U496" s="126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</row>
    <row r="497">
      <c r="A497" s="126"/>
      <c r="B497" s="126"/>
      <c r="C497" s="126"/>
      <c r="D497" s="126"/>
      <c r="E497" s="126"/>
      <c r="F497" s="126"/>
      <c r="G497" s="126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67"/>
      <c r="S497" s="126"/>
      <c r="T497" s="126"/>
      <c r="U497" s="126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</row>
    <row r="498">
      <c r="A498" s="126"/>
      <c r="B498" s="126"/>
      <c r="C498" s="126"/>
      <c r="D498" s="126"/>
      <c r="E498" s="126"/>
      <c r="F498" s="126"/>
      <c r="G498" s="126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67"/>
      <c r="S498" s="126"/>
      <c r="T498" s="126"/>
      <c r="U498" s="126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</row>
    <row r="499">
      <c r="A499" s="126"/>
      <c r="B499" s="126"/>
      <c r="C499" s="126"/>
      <c r="D499" s="126"/>
      <c r="E499" s="126"/>
      <c r="F499" s="126"/>
      <c r="G499" s="126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67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</row>
    <row r="500">
      <c r="A500" s="126"/>
      <c r="B500" s="126"/>
      <c r="C500" s="126"/>
      <c r="D500" s="126"/>
      <c r="E500" s="126"/>
      <c r="F500" s="126"/>
      <c r="G500" s="126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67"/>
      <c r="S500" s="126"/>
      <c r="T500" s="126"/>
      <c r="U500" s="126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</row>
    <row r="501">
      <c r="A501" s="126"/>
      <c r="B501" s="126"/>
      <c r="C501" s="126"/>
      <c r="D501" s="126"/>
      <c r="E501" s="126"/>
      <c r="F501" s="126"/>
      <c r="G501" s="126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67"/>
      <c r="S501" s="126"/>
      <c r="T501" s="126"/>
      <c r="U501" s="126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</row>
    <row r="502">
      <c r="A502" s="126"/>
      <c r="B502" s="126"/>
      <c r="C502" s="126"/>
      <c r="D502" s="126"/>
      <c r="E502" s="126"/>
      <c r="F502" s="126"/>
      <c r="G502" s="126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67"/>
      <c r="S502" s="126"/>
      <c r="T502" s="126"/>
      <c r="U502" s="126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</row>
    <row r="503">
      <c r="A503" s="126"/>
      <c r="B503" s="126"/>
      <c r="C503" s="126"/>
      <c r="D503" s="126"/>
      <c r="E503" s="126"/>
      <c r="F503" s="126"/>
      <c r="G503" s="126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67"/>
      <c r="S503" s="126"/>
      <c r="T503" s="126"/>
      <c r="U503" s="126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</row>
    <row r="504">
      <c r="A504" s="126"/>
      <c r="B504" s="126"/>
      <c r="C504" s="126"/>
      <c r="D504" s="126"/>
      <c r="E504" s="126"/>
      <c r="F504" s="126"/>
      <c r="G504" s="126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67"/>
      <c r="S504" s="126"/>
      <c r="T504" s="126"/>
      <c r="U504" s="126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</row>
    <row r="505">
      <c r="A505" s="126"/>
      <c r="B505" s="126"/>
      <c r="C505" s="126"/>
      <c r="D505" s="126"/>
      <c r="E505" s="126"/>
      <c r="F505" s="126"/>
      <c r="G505" s="126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67"/>
      <c r="S505" s="126"/>
      <c r="T505" s="126"/>
      <c r="U505" s="126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</row>
    <row r="506">
      <c r="A506" s="126"/>
      <c r="B506" s="126"/>
      <c r="C506" s="126"/>
      <c r="D506" s="126"/>
      <c r="E506" s="126"/>
      <c r="F506" s="126"/>
      <c r="G506" s="126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67"/>
      <c r="S506" s="126"/>
      <c r="T506" s="126"/>
      <c r="U506" s="126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</row>
    <row r="507">
      <c r="A507" s="126"/>
      <c r="B507" s="126"/>
      <c r="C507" s="126"/>
      <c r="D507" s="126"/>
      <c r="E507" s="126"/>
      <c r="F507" s="126"/>
      <c r="G507" s="126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67"/>
      <c r="S507" s="126"/>
      <c r="T507" s="126"/>
      <c r="U507" s="126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</row>
    <row r="508">
      <c r="A508" s="126"/>
      <c r="B508" s="126"/>
      <c r="C508" s="126"/>
      <c r="D508" s="126"/>
      <c r="E508" s="126"/>
      <c r="F508" s="126"/>
      <c r="G508" s="126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67"/>
      <c r="S508" s="126"/>
      <c r="T508" s="126"/>
      <c r="U508" s="126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</row>
    <row r="509">
      <c r="A509" s="126"/>
      <c r="B509" s="126"/>
      <c r="C509" s="126"/>
      <c r="D509" s="126"/>
      <c r="E509" s="126"/>
      <c r="F509" s="126"/>
      <c r="G509" s="126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67"/>
      <c r="S509" s="126"/>
      <c r="T509" s="126"/>
      <c r="U509" s="126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</row>
    <row r="510">
      <c r="A510" s="126"/>
      <c r="B510" s="126"/>
      <c r="C510" s="126"/>
      <c r="D510" s="126"/>
      <c r="E510" s="126"/>
      <c r="F510" s="126"/>
      <c r="G510" s="126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67"/>
      <c r="S510" s="126"/>
      <c r="T510" s="126"/>
      <c r="U510" s="126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</row>
    <row r="511">
      <c r="A511" s="126"/>
      <c r="B511" s="126"/>
      <c r="C511" s="126"/>
      <c r="D511" s="126"/>
      <c r="E511" s="126"/>
      <c r="F511" s="126"/>
      <c r="G511" s="126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67"/>
      <c r="S511" s="126"/>
      <c r="T511" s="126"/>
      <c r="U511" s="126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</row>
    <row r="512">
      <c r="A512" s="126"/>
      <c r="B512" s="126"/>
      <c r="C512" s="126"/>
      <c r="D512" s="126"/>
      <c r="E512" s="126"/>
      <c r="F512" s="126"/>
      <c r="G512" s="126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67"/>
      <c r="S512" s="126"/>
      <c r="T512" s="126"/>
      <c r="U512" s="126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</row>
    <row r="513">
      <c r="A513" s="126"/>
      <c r="B513" s="126"/>
      <c r="C513" s="126"/>
      <c r="D513" s="126"/>
      <c r="E513" s="126"/>
      <c r="F513" s="126"/>
      <c r="G513" s="126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67"/>
      <c r="S513" s="126"/>
      <c r="T513" s="126"/>
      <c r="U513" s="126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</row>
    <row r="514">
      <c r="A514" s="126"/>
      <c r="B514" s="126"/>
      <c r="C514" s="126"/>
      <c r="D514" s="126"/>
      <c r="E514" s="126"/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126"/>
      <c r="Q514" s="126"/>
      <c r="R514" s="167"/>
      <c r="S514" s="126"/>
      <c r="T514" s="126"/>
      <c r="U514" s="126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</row>
    <row r="515">
      <c r="A515" s="126"/>
      <c r="B515" s="126"/>
      <c r="C515" s="126"/>
      <c r="D515" s="126"/>
      <c r="E515" s="126"/>
      <c r="F515" s="126"/>
      <c r="G515" s="126"/>
      <c r="H515" s="126"/>
      <c r="I515" s="126"/>
      <c r="J515" s="126"/>
      <c r="K515" s="126"/>
      <c r="L515" s="126"/>
      <c r="M515" s="126"/>
      <c r="N515" s="126"/>
      <c r="O515" s="126"/>
      <c r="P515" s="126"/>
      <c r="Q515" s="126"/>
      <c r="R515" s="167"/>
      <c r="S515" s="126"/>
      <c r="T515" s="126"/>
      <c r="U515" s="126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</row>
    <row r="516">
      <c r="A516" s="126"/>
      <c r="B516" s="126"/>
      <c r="C516" s="126"/>
      <c r="D516" s="126"/>
      <c r="E516" s="126"/>
      <c r="F516" s="126"/>
      <c r="G516" s="126"/>
      <c r="H516" s="126"/>
      <c r="I516" s="126"/>
      <c r="J516" s="126"/>
      <c r="K516" s="126"/>
      <c r="L516" s="126"/>
      <c r="M516" s="126"/>
      <c r="N516" s="126"/>
      <c r="O516" s="126"/>
      <c r="P516" s="126"/>
      <c r="Q516" s="126"/>
      <c r="R516" s="167"/>
      <c r="S516" s="126"/>
      <c r="T516" s="126"/>
      <c r="U516" s="126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</row>
    <row r="517">
      <c r="A517" s="126"/>
      <c r="B517" s="126"/>
      <c r="C517" s="126"/>
      <c r="D517" s="126"/>
      <c r="E517" s="126"/>
      <c r="F517" s="126"/>
      <c r="G517" s="126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67"/>
      <c r="S517" s="126"/>
      <c r="T517" s="126"/>
      <c r="U517" s="126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</row>
    <row r="518">
      <c r="A518" s="126"/>
      <c r="B518" s="126"/>
      <c r="C518" s="126"/>
      <c r="D518" s="126"/>
      <c r="E518" s="126"/>
      <c r="F518" s="126"/>
      <c r="G518" s="126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67"/>
      <c r="S518" s="126"/>
      <c r="T518" s="126"/>
      <c r="U518" s="126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</row>
    <row r="519">
      <c r="A519" s="126"/>
      <c r="B519" s="126"/>
      <c r="C519" s="126"/>
      <c r="D519" s="126"/>
      <c r="E519" s="126"/>
      <c r="F519" s="126"/>
      <c r="G519" s="126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67"/>
      <c r="S519" s="126"/>
      <c r="T519" s="126"/>
      <c r="U519" s="126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</row>
    <row r="520">
      <c r="A520" s="126"/>
      <c r="B520" s="126"/>
      <c r="C520" s="126"/>
      <c r="D520" s="126"/>
      <c r="E520" s="126"/>
      <c r="F520" s="126"/>
      <c r="G520" s="126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67"/>
      <c r="S520" s="126"/>
      <c r="T520" s="126"/>
      <c r="U520" s="126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</row>
    <row r="521">
      <c r="A521" s="126"/>
      <c r="B521" s="126"/>
      <c r="C521" s="126"/>
      <c r="D521" s="126"/>
      <c r="E521" s="126"/>
      <c r="F521" s="126"/>
      <c r="G521" s="126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67"/>
      <c r="S521" s="126"/>
      <c r="T521" s="126"/>
      <c r="U521" s="126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</row>
    <row r="522">
      <c r="A522" s="126"/>
      <c r="B522" s="126"/>
      <c r="C522" s="126"/>
      <c r="D522" s="126"/>
      <c r="E522" s="126"/>
      <c r="F522" s="126"/>
      <c r="G522" s="126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67"/>
      <c r="S522" s="126"/>
      <c r="T522" s="126"/>
      <c r="U522" s="126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</row>
    <row r="523">
      <c r="A523" s="126"/>
      <c r="B523" s="126"/>
      <c r="C523" s="126"/>
      <c r="D523" s="126"/>
      <c r="E523" s="126"/>
      <c r="F523" s="126"/>
      <c r="G523" s="126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67"/>
      <c r="S523" s="126"/>
      <c r="T523" s="126"/>
      <c r="U523" s="126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</row>
    <row r="524">
      <c r="A524" s="126"/>
      <c r="B524" s="126"/>
      <c r="C524" s="126"/>
      <c r="D524" s="126"/>
      <c r="E524" s="126"/>
      <c r="F524" s="126"/>
      <c r="G524" s="126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67"/>
      <c r="S524" s="126"/>
      <c r="T524" s="126"/>
      <c r="U524" s="126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</row>
    <row r="525">
      <c r="A525" s="126"/>
      <c r="B525" s="126"/>
      <c r="C525" s="126"/>
      <c r="D525" s="126"/>
      <c r="E525" s="126"/>
      <c r="F525" s="126"/>
      <c r="G525" s="126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67"/>
      <c r="S525" s="126"/>
      <c r="T525" s="126"/>
      <c r="U525" s="126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</row>
    <row r="526">
      <c r="A526" s="126"/>
      <c r="B526" s="126"/>
      <c r="C526" s="126"/>
      <c r="D526" s="126"/>
      <c r="E526" s="126"/>
      <c r="F526" s="126"/>
      <c r="G526" s="126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67"/>
      <c r="S526" s="126"/>
      <c r="T526" s="126"/>
      <c r="U526" s="126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</row>
    <row r="527">
      <c r="A527" s="126"/>
      <c r="B527" s="126"/>
      <c r="C527" s="126"/>
      <c r="D527" s="126"/>
      <c r="E527" s="126"/>
      <c r="F527" s="126"/>
      <c r="G527" s="126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67"/>
      <c r="S527" s="126"/>
      <c r="T527" s="126"/>
      <c r="U527" s="126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</row>
    <row r="528">
      <c r="A528" s="126"/>
      <c r="B528" s="126"/>
      <c r="C528" s="126"/>
      <c r="D528" s="126"/>
      <c r="E528" s="126"/>
      <c r="F528" s="126"/>
      <c r="G528" s="126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67"/>
      <c r="S528" s="126"/>
      <c r="T528" s="126"/>
      <c r="U528" s="126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</row>
    <row r="529">
      <c r="A529" s="126"/>
      <c r="B529" s="126"/>
      <c r="C529" s="126"/>
      <c r="D529" s="126"/>
      <c r="E529" s="126"/>
      <c r="F529" s="126"/>
      <c r="G529" s="126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67"/>
      <c r="S529" s="126"/>
      <c r="T529" s="126"/>
      <c r="U529" s="126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</row>
    <row r="530">
      <c r="A530" s="126"/>
      <c r="B530" s="126"/>
      <c r="C530" s="126"/>
      <c r="D530" s="126"/>
      <c r="E530" s="126"/>
      <c r="F530" s="126"/>
      <c r="G530" s="126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67"/>
      <c r="S530" s="126"/>
      <c r="T530" s="126"/>
      <c r="U530" s="126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</row>
    <row r="531">
      <c r="A531" s="126"/>
      <c r="B531" s="126"/>
      <c r="C531" s="126"/>
      <c r="D531" s="126"/>
      <c r="E531" s="126"/>
      <c r="F531" s="126"/>
      <c r="G531" s="126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67"/>
      <c r="S531" s="126"/>
      <c r="T531" s="126"/>
      <c r="U531" s="126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</row>
    <row r="532">
      <c r="A532" s="126"/>
      <c r="B532" s="126"/>
      <c r="C532" s="126"/>
      <c r="D532" s="126"/>
      <c r="E532" s="126"/>
      <c r="F532" s="126"/>
      <c r="G532" s="126"/>
      <c r="H532" s="126"/>
      <c r="I532" s="126"/>
      <c r="J532" s="126"/>
      <c r="K532" s="126"/>
      <c r="L532" s="126"/>
      <c r="M532" s="126"/>
      <c r="N532" s="126"/>
      <c r="O532" s="200"/>
      <c r="P532" s="126"/>
      <c r="Q532" s="126"/>
      <c r="R532" s="167"/>
      <c r="S532" s="126"/>
      <c r="T532" s="126"/>
      <c r="U532" s="126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</row>
    <row r="533">
      <c r="A533" s="126"/>
      <c r="B533" s="126"/>
      <c r="C533" s="126"/>
      <c r="D533" s="126"/>
      <c r="E533" s="126"/>
      <c r="F533" s="126"/>
      <c r="G533" s="126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67"/>
      <c r="S533" s="126"/>
      <c r="T533" s="126"/>
      <c r="U533" s="126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</row>
    <row r="534">
      <c r="A534" s="126"/>
      <c r="B534" s="126"/>
      <c r="C534" s="126"/>
      <c r="D534" s="126"/>
      <c r="E534" s="126"/>
      <c r="F534" s="126"/>
      <c r="G534" s="126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67"/>
      <c r="S534" s="126"/>
      <c r="T534" s="126"/>
      <c r="U534" s="126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</row>
    <row r="535">
      <c r="A535" s="126"/>
      <c r="B535" s="126"/>
      <c r="C535" s="126"/>
      <c r="D535" s="126"/>
      <c r="E535" s="126"/>
      <c r="F535" s="126"/>
      <c r="G535" s="126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67"/>
      <c r="S535" s="126"/>
      <c r="T535" s="126"/>
      <c r="U535" s="126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</row>
    <row r="536">
      <c r="A536" s="126"/>
      <c r="B536" s="126"/>
      <c r="C536" s="126"/>
      <c r="D536" s="126"/>
      <c r="E536" s="126"/>
      <c r="F536" s="126"/>
      <c r="G536" s="126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67"/>
      <c r="S536" s="126"/>
      <c r="T536" s="126"/>
      <c r="U536" s="126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</row>
    <row r="537">
      <c r="A537" s="126"/>
      <c r="B537" s="126"/>
      <c r="C537" s="126"/>
      <c r="D537" s="126"/>
      <c r="E537" s="126"/>
      <c r="F537" s="126"/>
      <c r="G537" s="126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67"/>
      <c r="S537" s="126"/>
      <c r="T537" s="126"/>
      <c r="U537" s="126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</row>
    <row r="538">
      <c r="A538" s="126"/>
      <c r="B538" s="126"/>
      <c r="C538" s="126"/>
      <c r="D538" s="126"/>
      <c r="E538" s="126"/>
      <c r="F538" s="126"/>
      <c r="G538" s="126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67"/>
      <c r="S538" s="126"/>
      <c r="T538" s="126"/>
      <c r="U538" s="126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</row>
    <row r="539">
      <c r="A539" s="126"/>
      <c r="B539" s="126"/>
      <c r="C539" s="126"/>
      <c r="D539" s="126"/>
      <c r="E539" s="126"/>
      <c r="F539" s="126"/>
      <c r="G539" s="126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67"/>
      <c r="S539" s="126"/>
      <c r="T539" s="126"/>
      <c r="U539" s="126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</row>
    <row r="540">
      <c r="A540" s="126"/>
      <c r="B540" s="126"/>
      <c r="C540" s="126"/>
      <c r="D540" s="126"/>
      <c r="E540" s="126"/>
      <c r="F540" s="126"/>
      <c r="G540" s="126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67"/>
      <c r="S540" s="126"/>
      <c r="T540" s="126"/>
      <c r="U540" s="126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</row>
    <row r="541">
      <c r="A541" s="126"/>
      <c r="B541" s="126"/>
      <c r="C541" s="126"/>
      <c r="D541" s="126"/>
      <c r="E541" s="126"/>
      <c r="F541" s="126"/>
      <c r="G541" s="126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67"/>
      <c r="S541" s="126"/>
      <c r="T541" s="126"/>
      <c r="U541" s="126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</row>
    <row r="542">
      <c r="A542" s="126"/>
      <c r="B542" s="126"/>
      <c r="C542" s="126"/>
      <c r="D542" s="126"/>
      <c r="E542" s="126"/>
      <c r="F542" s="126"/>
      <c r="G542" s="126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67"/>
      <c r="S542" s="126"/>
      <c r="T542" s="126"/>
      <c r="U542" s="126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</row>
    <row r="543">
      <c r="A543" s="126"/>
      <c r="B543" s="126"/>
      <c r="C543" s="126"/>
      <c r="D543" s="126"/>
      <c r="E543" s="126"/>
      <c r="F543" s="126"/>
      <c r="G543" s="126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67"/>
      <c r="S543" s="126"/>
      <c r="T543" s="126"/>
      <c r="U543" s="126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</row>
    <row r="544">
      <c r="A544" s="126"/>
      <c r="B544" s="126"/>
      <c r="C544" s="126"/>
      <c r="D544" s="126"/>
      <c r="E544" s="126"/>
      <c r="F544" s="126"/>
      <c r="G544" s="126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67"/>
      <c r="S544" s="126"/>
      <c r="T544" s="126"/>
      <c r="U544" s="126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</row>
    <row r="545">
      <c r="A545" s="126"/>
      <c r="B545" s="126"/>
      <c r="C545" s="126"/>
      <c r="D545" s="126"/>
      <c r="E545" s="126"/>
      <c r="F545" s="126"/>
      <c r="G545" s="126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67"/>
      <c r="S545" s="126"/>
      <c r="T545" s="126"/>
      <c r="U545" s="126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</row>
    <row r="546">
      <c r="A546" s="126"/>
      <c r="B546" s="126"/>
      <c r="C546" s="126"/>
      <c r="D546" s="126"/>
      <c r="E546" s="126"/>
      <c r="F546" s="126"/>
      <c r="G546" s="126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67"/>
      <c r="S546" s="126"/>
      <c r="T546" s="126"/>
      <c r="U546" s="126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</row>
    <row r="547">
      <c r="A547" s="126"/>
      <c r="B547" s="126"/>
      <c r="C547" s="126"/>
      <c r="D547" s="126"/>
      <c r="E547" s="126"/>
      <c r="F547" s="126"/>
      <c r="G547" s="126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67"/>
      <c r="S547" s="126"/>
      <c r="T547" s="126"/>
      <c r="U547" s="126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</row>
    <row r="548">
      <c r="A548" s="126"/>
      <c r="B548" s="126"/>
      <c r="C548" s="126"/>
      <c r="D548" s="126"/>
      <c r="E548" s="126"/>
      <c r="F548" s="126"/>
      <c r="G548" s="126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67"/>
      <c r="S548" s="126"/>
      <c r="T548" s="126"/>
      <c r="U548" s="126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</row>
    <row r="549">
      <c r="A549" s="126"/>
      <c r="B549" s="126"/>
      <c r="C549" s="126"/>
      <c r="D549" s="126"/>
      <c r="E549" s="126"/>
      <c r="F549" s="126"/>
      <c r="G549" s="126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67"/>
      <c r="S549" s="126"/>
      <c r="T549" s="126"/>
      <c r="U549" s="126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</row>
    <row r="550">
      <c r="A550" s="126"/>
      <c r="B550" s="126"/>
      <c r="C550" s="126"/>
      <c r="D550" s="126"/>
      <c r="E550" s="126"/>
      <c r="F550" s="126"/>
      <c r="G550" s="126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67"/>
      <c r="S550" s="126"/>
      <c r="T550" s="126"/>
      <c r="U550" s="126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</row>
    <row r="551">
      <c r="A551" s="126"/>
      <c r="B551" s="126"/>
      <c r="C551" s="126"/>
      <c r="D551" s="126"/>
      <c r="E551" s="126"/>
      <c r="F551" s="126"/>
      <c r="G551" s="126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67"/>
      <c r="S551" s="126"/>
      <c r="T551" s="126"/>
      <c r="U551" s="126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</row>
    <row r="552">
      <c r="A552" s="126"/>
      <c r="B552" s="126"/>
      <c r="C552" s="126"/>
      <c r="D552" s="126"/>
      <c r="E552" s="126"/>
      <c r="F552" s="126"/>
      <c r="G552" s="126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67"/>
      <c r="S552" s="126"/>
      <c r="T552" s="126"/>
      <c r="U552" s="126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</row>
    <row r="553">
      <c r="A553" s="126"/>
      <c r="B553" s="126"/>
      <c r="C553" s="126"/>
      <c r="D553" s="126"/>
      <c r="E553" s="126"/>
      <c r="F553" s="126"/>
      <c r="G553" s="126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67"/>
      <c r="S553" s="126"/>
      <c r="T553" s="126"/>
      <c r="U553" s="126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</row>
    <row r="554">
      <c r="A554" s="126"/>
      <c r="B554" s="126"/>
      <c r="C554" s="126"/>
      <c r="D554" s="126"/>
      <c r="E554" s="126"/>
      <c r="F554" s="126"/>
      <c r="G554" s="126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67"/>
      <c r="S554" s="126"/>
      <c r="T554" s="126"/>
      <c r="U554" s="126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</row>
    <row r="555">
      <c r="A555" s="126"/>
      <c r="B555" s="126"/>
      <c r="C555" s="126"/>
      <c r="D555" s="126"/>
      <c r="E555" s="126"/>
      <c r="F555" s="126"/>
      <c r="G555" s="126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67"/>
      <c r="S555" s="126"/>
      <c r="T555" s="126"/>
      <c r="U555" s="126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</row>
    <row r="556">
      <c r="A556" s="126"/>
      <c r="B556" s="126"/>
      <c r="C556" s="126"/>
      <c r="D556" s="126"/>
      <c r="E556" s="126"/>
      <c r="F556" s="126"/>
      <c r="G556" s="126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67"/>
      <c r="S556" s="126"/>
      <c r="T556" s="126"/>
      <c r="U556" s="126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</row>
    <row r="557">
      <c r="A557" s="126"/>
      <c r="B557" s="126"/>
      <c r="C557" s="126"/>
      <c r="D557" s="126"/>
      <c r="E557" s="126"/>
      <c r="F557" s="126"/>
      <c r="G557" s="126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67"/>
      <c r="S557" s="126"/>
      <c r="T557" s="126"/>
      <c r="U557" s="126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</row>
    <row r="558">
      <c r="A558" s="126"/>
      <c r="B558" s="126"/>
      <c r="C558" s="126"/>
      <c r="D558" s="126"/>
      <c r="E558" s="126"/>
      <c r="F558" s="126"/>
      <c r="G558" s="126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67"/>
      <c r="S558" s="126"/>
      <c r="T558" s="126"/>
      <c r="U558" s="126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</row>
    <row r="559">
      <c r="A559" s="126"/>
      <c r="B559" s="126"/>
      <c r="C559" s="126"/>
      <c r="D559" s="126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67"/>
      <c r="S559" s="126"/>
      <c r="T559" s="126"/>
      <c r="U559" s="126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</row>
    <row r="560">
      <c r="A560" s="126"/>
      <c r="B560" s="126"/>
      <c r="C560" s="126"/>
      <c r="D560" s="126"/>
      <c r="E560" s="126"/>
      <c r="F560" s="126"/>
      <c r="G560" s="126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67"/>
      <c r="S560" s="126"/>
      <c r="T560" s="126"/>
      <c r="U560" s="126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</row>
    <row r="561">
      <c r="A561" s="126"/>
      <c r="B561" s="126"/>
      <c r="C561" s="126"/>
      <c r="D561" s="126"/>
      <c r="E561" s="126"/>
      <c r="F561" s="126"/>
      <c r="G561" s="126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67"/>
      <c r="S561" s="126"/>
      <c r="T561" s="126"/>
      <c r="U561" s="126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</row>
    <row r="562">
      <c r="A562" s="126"/>
      <c r="B562" s="126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67"/>
      <c r="S562" s="126"/>
      <c r="T562" s="126"/>
      <c r="U562" s="126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</row>
    <row r="563">
      <c r="A563" s="126"/>
      <c r="B563" s="126"/>
      <c r="C563" s="126"/>
      <c r="D563" s="126"/>
      <c r="E563" s="126"/>
      <c r="F563" s="126"/>
      <c r="G563" s="126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67"/>
      <c r="S563" s="126"/>
      <c r="T563" s="126"/>
      <c r="U563" s="126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</row>
    <row r="564">
      <c r="A564" s="126"/>
      <c r="B564" s="126"/>
      <c r="C564" s="126"/>
      <c r="D564" s="126"/>
      <c r="E564" s="126"/>
      <c r="F564" s="126"/>
      <c r="G564" s="126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67"/>
      <c r="S564" s="126"/>
      <c r="T564" s="126"/>
      <c r="U564" s="126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</row>
    <row r="565">
      <c r="A565" s="126"/>
      <c r="B565" s="126"/>
      <c r="C565" s="126"/>
      <c r="D565" s="126"/>
      <c r="E565" s="126"/>
      <c r="F565" s="126"/>
      <c r="G565" s="126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67"/>
      <c r="S565" s="126"/>
      <c r="T565" s="126"/>
      <c r="U565" s="126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</row>
    <row r="566">
      <c r="A566" s="126"/>
      <c r="B566" s="126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67"/>
      <c r="S566" s="126"/>
      <c r="T566" s="126"/>
      <c r="U566" s="126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</row>
    <row r="567">
      <c r="A567" s="126"/>
      <c r="B567" s="126"/>
      <c r="C567" s="126"/>
      <c r="D567" s="126"/>
      <c r="E567" s="126"/>
      <c r="F567" s="126"/>
      <c r="G567" s="126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67"/>
      <c r="S567" s="126"/>
      <c r="T567" s="126"/>
      <c r="U567" s="126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</row>
    <row r="568">
      <c r="A568" s="126"/>
      <c r="B568" s="126"/>
      <c r="C568" s="126"/>
      <c r="D568" s="126"/>
      <c r="E568" s="126"/>
      <c r="F568" s="126"/>
      <c r="G568" s="126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67"/>
      <c r="S568" s="126"/>
      <c r="T568" s="126"/>
      <c r="U568" s="126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</row>
    <row r="569">
      <c r="A569" s="126"/>
      <c r="B569" s="126"/>
      <c r="C569" s="126"/>
      <c r="D569" s="126"/>
      <c r="E569" s="126"/>
      <c r="F569" s="126"/>
      <c r="G569" s="126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67"/>
      <c r="S569" s="126"/>
      <c r="T569" s="126"/>
      <c r="U569" s="126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</row>
    <row r="570">
      <c r="A570" s="126"/>
      <c r="B570" s="126"/>
      <c r="C570" s="126"/>
      <c r="D570" s="126"/>
      <c r="E570" s="126"/>
      <c r="F570" s="126"/>
      <c r="G570" s="126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67"/>
      <c r="S570" s="126"/>
      <c r="T570" s="126"/>
      <c r="U570" s="126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</row>
    <row r="571">
      <c r="A571" s="126"/>
      <c r="B571" s="126"/>
      <c r="C571" s="126"/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67"/>
      <c r="S571" s="126"/>
      <c r="T571" s="126"/>
      <c r="U571" s="126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</row>
    <row r="572">
      <c r="A572" s="126"/>
      <c r="B572" s="126"/>
      <c r="C572" s="126"/>
      <c r="D572" s="126"/>
      <c r="E572" s="126"/>
      <c r="F572" s="126"/>
      <c r="G572" s="126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67"/>
      <c r="S572" s="126"/>
      <c r="T572" s="126"/>
      <c r="U572" s="126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</row>
    <row r="573">
      <c r="A573" s="126"/>
      <c r="B573" s="126"/>
      <c r="C573" s="126"/>
      <c r="D573" s="126"/>
      <c r="E573" s="126"/>
      <c r="F573" s="126"/>
      <c r="G573" s="126"/>
      <c r="H573" s="126"/>
      <c r="I573" s="126"/>
      <c r="J573" s="126"/>
      <c r="K573" s="126"/>
      <c r="L573" s="126"/>
      <c r="M573" s="126"/>
      <c r="N573" s="126"/>
      <c r="O573" s="126"/>
      <c r="P573" s="126"/>
      <c r="Q573" s="126"/>
      <c r="R573" s="167"/>
      <c r="S573" s="126"/>
      <c r="T573" s="126"/>
      <c r="U573" s="126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</row>
    <row r="574">
      <c r="A574" s="126"/>
      <c r="B574" s="126"/>
      <c r="C574" s="126"/>
      <c r="D574" s="126"/>
      <c r="E574" s="126"/>
      <c r="F574" s="126"/>
      <c r="G574" s="126"/>
      <c r="H574" s="126"/>
      <c r="I574" s="126"/>
      <c r="J574" s="126"/>
      <c r="K574" s="126"/>
      <c r="L574" s="126"/>
      <c r="M574" s="126"/>
      <c r="N574" s="126"/>
      <c r="O574" s="126"/>
      <c r="P574" s="126"/>
      <c r="Q574" s="126"/>
      <c r="R574" s="167"/>
      <c r="S574" s="126"/>
      <c r="T574" s="126"/>
      <c r="U574" s="126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</row>
    <row r="575">
      <c r="A575" s="126"/>
      <c r="B575" s="126"/>
      <c r="C575" s="126"/>
      <c r="D575" s="126"/>
      <c r="E575" s="126"/>
      <c r="F575" s="126"/>
      <c r="G575" s="126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67"/>
      <c r="S575" s="126"/>
      <c r="T575" s="126"/>
      <c r="U575" s="126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</row>
    <row r="576">
      <c r="A576" s="126"/>
      <c r="B576" s="126"/>
      <c r="C576" s="126"/>
      <c r="D576" s="126"/>
      <c r="E576" s="126"/>
      <c r="F576" s="126"/>
      <c r="G576" s="126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67"/>
      <c r="S576" s="126"/>
      <c r="T576" s="126"/>
      <c r="U576" s="126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</row>
    <row r="577">
      <c r="A577" s="126"/>
      <c r="B577" s="126"/>
      <c r="C577" s="126"/>
      <c r="D577" s="126"/>
      <c r="E577" s="126"/>
      <c r="F577" s="126"/>
      <c r="G577" s="126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67"/>
      <c r="S577" s="126"/>
      <c r="T577" s="126"/>
      <c r="U577" s="126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</row>
    <row r="578">
      <c r="A578" s="126"/>
      <c r="B578" s="126"/>
      <c r="C578" s="126"/>
      <c r="D578" s="126"/>
      <c r="E578" s="126"/>
      <c r="F578" s="126"/>
      <c r="G578" s="126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67"/>
      <c r="S578" s="126"/>
      <c r="T578" s="126"/>
      <c r="U578" s="126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</row>
    <row r="579">
      <c r="A579" s="126"/>
      <c r="B579" s="126"/>
      <c r="C579" s="126"/>
      <c r="D579" s="126"/>
      <c r="E579" s="126"/>
      <c r="F579" s="126"/>
      <c r="G579" s="126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67"/>
      <c r="S579" s="126"/>
      <c r="T579" s="126"/>
      <c r="U579" s="126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</row>
    <row r="580">
      <c r="A580" s="126"/>
      <c r="B580" s="126"/>
      <c r="C580" s="126"/>
      <c r="D580" s="126"/>
      <c r="E580" s="126"/>
      <c r="F580" s="126"/>
      <c r="G580" s="126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67"/>
      <c r="S580" s="126"/>
      <c r="T580" s="126"/>
      <c r="U580" s="126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</row>
    <row r="581">
      <c r="A581" s="126"/>
      <c r="B581" s="126"/>
      <c r="C581" s="126"/>
      <c r="D581" s="126"/>
      <c r="E581" s="126"/>
      <c r="F581" s="126"/>
      <c r="G581" s="126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67"/>
      <c r="S581" s="126"/>
      <c r="T581" s="126"/>
      <c r="U581" s="126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</row>
    <row r="582">
      <c r="A582" s="126"/>
      <c r="B582" s="126"/>
      <c r="C582" s="126"/>
      <c r="D582" s="126"/>
      <c r="E582" s="126"/>
      <c r="F582" s="126"/>
      <c r="G582" s="126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67"/>
      <c r="S582" s="126"/>
      <c r="T582" s="126"/>
      <c r="U582" s="126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</row>
    <row r="583">
      <c r="A583" s="126"/>
      <c r="B583" s="126"/>
      <c r="C583" s="126"/>
      <c r="D583" s="126"/>
      <c r="E583" s="126"/>
      <c r="F583" s="126"/>
      <c r="G583" s="126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67"/>
      <c r="S583" s="126"/>
      <c r="T583" s="126"/>
      <c r="U583" s="126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</row>
    <row r="584">
      <c r="A584" s="126"/>
      <c r="B584" s="126"/>
      <c r="C584" s="126"/>
      <c r="D584" s="126"/>
      <c r="E584" s="126"/>
      <c r="F584" s="126"/>
      <c r="G584" s="126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67"/>
      <c r="S584" s="126"/>
      <c r="T584" s="126"/>
      <c r="U584" s="126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</row>
    <row r="585">
      <c r="A585" s="126"/>
      <c r="B585" s="126"/>
      <c r="C585" s="126"/>
      <c r="D585" s="126"/>
      <c r="E585" s="126"/>
      <c r="F585" s="126"/>
      <c r="G585" s="126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67"/>
      <c r="S585" s="126"/>
      <c r="T585" s="126"/>
      <c r="U585" s="126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</row>
    <row r="586">
      <c r="A586" s="126"/>
      <c r="B586" s="126"/>
      <c r="C586" s="126"/>
      <c r="D586" s="126"/>
      <c r="E586" s="126"/>
      <c r="F586" s="126"/>
      <c r="G586" s="126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67"/>
      <c r="S586" s="126"/>
      <c r="T586" s="126"/>
      <c r="U586" s="126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</row>
    <row r="587">
      <c r="A587" s="126"/>
      <c r="B587" s="126"/>
      <c r="C587" s="126"/>
      <c r="D587" s="126"/>
      <c r="E587" s="126"/>
      <c r="F587" s="126"/>
      <c r="G587" s="126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67"/>
      <c r="S587" s="126"/>
      <c r="T587" s="126"/>
      <c r="U587" s="126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</row>
    <row r="588">
      <c r="A588" s="126"/>
      <c r="B588" s="126"/>
      <c r="C588" s="126"/>
      <c r="D588" s="126"/>
      <c r="E588" s="126"/>
      <c r="F588" s="126"/>
      <c r="G588" s="126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67"/>
      <c r="S588" s="126"/>
      <c r="T588" s="126"/>
      <c r="U588" s="126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</row>
    <row r="589">
      <c r="A589" s="126"/>
      <c r="B589" s="126"/>
      <c r="C589" s="126"/>
      <c r="D589" s="126"/>
      <c r="E589" s="126"/>
      <c r="F589" s="126"/>
      <c r="G589" s="126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67"/>
      <c r="S589" s="126"/>
      <c r="T589" s="126"/>
      <c r="U589" s="126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</row>
    <row r="590">
      <c r="A590" s="126"/>
      <c r="B590" s="126"/>
      <c r="C590" s="126"/>
      <c r="D590" s="126"/>
      <c r="E590" s="126"/>
      <c r="F590" s="126"/>
      <c r="G590" s="126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67"/>
      <c r="S590" s="126"/>
      <c r="T590" s="126"/>
      <c r="U590" s="126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</row>
    <row r="591">
      <c r="A591" s="126"/>
      <c r="B591" s="126"/>
      <c r="C591" s="126"/>
      <c r="D591" s="126"/>
      <c r="E591" s="126"/>
      <c r="F591" s="126"/>
      <c r="G591" s="126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67"/>
      <c r="S591" s="126"/>
      <c r="T591" s="126"/>
      <c r="U591" s="126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</row>
    <row r="592">
      <c r="A592" s="126"/>
      <c r="B592" s="126"/>
      <c r="C592" s="126"/>
      <c r="D592" s="126"/>
      <c r="E592" s="126"/>
      <c r="F592" s="126"/>
      <c r="G592" s="126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67"/>
      <c r="S592" s="126"/>
      <c r="T592" s="126"/>
      <c r="U592" s="126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</row>
    <row r="593">
      <c r="A593" s="126"/>
      <c r="B593" s="126"/>
      <c r="C593" s="126"/>
      <c r="D593" s="126"/>
      <c r="E593" s="126"/>
      <c r="F593" s="126"/>
      <c r="G593" s="126"/>
      <c r="H593" s="126"/>
      <c r="I593" s="126"/>
      <c r="J593" s="126"/>
      <c r="K593" s="126"/>
      <c r="L593" s="126"/>
      <c r="M593" s="126"/>
      <c r="N593" s="126"/>
      <c r="O593" s="126"/>
      <c r="P593" s="126"/>
      <c r="Q593" s="126"/>
      <c r="R593" s="167"/>
      <c r="S593" s="126"/>
      <c r="T593" s="126"/>
      <c r="U593" s="126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</row>
    <row r="594">
      <c r="A594" s="126"/>
      <c r="B594" s="126"/>
      <c r="C594" s="126"/>
      <c r="D594" s="126"/>
      <c r="E594" s="126"/>
      <c r="F594" s="126"/>
      <c r="G594" s="126"/>
      <c r="H594" s="126"/>
      <c r="I594" s="126"/>
      <c r="J594" s="126"/>
      <c r="K594" s="126"/>
      <c r="L594" s="126"/>
      <c r="M594" s="126"/>
      <c r="N594" s="126"/>
      <c r="O594" s="126"/>
      <c r="P594" s="126"/>
      <c r="Q594" s="126"/>
      <c r="R594" s="167"/>
      <c r="S594" s="126"/>
      <c r="T594" s="126"/>
      <c r="U594" s="126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</row>
    <row r="595">
      <c r="A595" s="126"/>
      <c r="B595" s="126"/>
      <c r="C595" s="126"/>
      <c r="D595" s="126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67"/>
      <c r="S595" s="126"/>
      <c r="T595" s="126"/>
      <c r="U595" s="126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</row>
    <row r="596">
      <c r="A596" s="126"/>
      <c r="B596" s="126"/>
      <c r="C596" s="126"/>
      <c r="D596" s="126"/>
      <c r="E596" s="126"/>
      <c r="F596" s="126"/>
      <c r="G596" s="126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67"/>
      <c r="S596" s="126"/>
      <c r="T596" s="126"/>
      <c r="U596" s="126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</row>
    <row r="597">
      <c r="A597" s="126"/>
      <c r="B597" s="126"/>
      <c r="C597" s="126"/>
      <c r="D597" s="126"/>
      <c r="E597" s="126"/>
      <c r="F597" s="126"/>
      <c r="G597" s="126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67"/>
      <c r="S597" s="126"/>
      <c r="T597" s="126"/>
      <c r="U597" s="126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</row>
    <row r="598">
      <c r="A598" s="126"/>
      <c r="B598" s="126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67"/>
      <c r="S598" s="126"/>
      <c r="T598" s="126"/>
      <c r="U598" s="126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</row>
    <row r="599">
      <c r="A599" s="126"/>
      <c r="B599" s="126"/>
      <c r="C599" s="126"/>
      <c r="D599" s="126"/>
      <c r="E599" s="126"/>
      <c r="F599" s="126"/>
      <c r="G599" s="126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67"/>
      <c r="S599" s="126"/>
      <c r="T599" s="126"/>
      <c r="U599" s="126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</row>
    <row r="600">
      <c r="A600" s="126"/>
      <c r="B600" s="126"/>
      <c r="C600" s="126"/>
      <c r="D600" s="126"/>
      <c r="E600" s="126"/>
      <c r="F600" s="126"/>
      <c r="G600" s="126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67"/>
      <c r="S600" s="126"/>
      <c r="T600" s="126"/>
      <c r="U600" s="126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</row>
    <row r="601">
      <c r="A601" s="126"/>
      <c r="B601" s="126"/>
      <c r="C601" s="126"/>
      <c r="D601" s="126"/>
      <c r="E601" s="126"/>
      <c r="F601" s="126"/>
      <c r="G601" s="126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67"/>
      <c r="S601" s="126"/>
      <c r="T601" s="126"/>
      <c r="U601" s="126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</row>
    <row r="602">
      <c r="A602" s="126"/>
      <c r="B602" s="126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67"/>
      <c r="S602" s="126"/>
      <c r="T602" s="126"/>
      <c r="U602" s="126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</row>
    <row r="603">
      <c r="A603" s="126"/>
      <c r="B603" s="126"/>
      <c r="C603" s="126"/>
      <c r="D603" s="126"/>
      <c r="E603" s="126"/>
      <c r="F603" s="126"/>
      <c r="G603" s="126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67"/>
      <c r="S603" s="126"/>
      <c r="T603" s="126"/>
      <c r="U603" s="126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</row>
    <row r="604">
      <c r="A604" s="126"/>
      <c r="B604" s="126"/>
      <c r="C604" s="126"/>
      <c r="D604" s="126"/>
      <c r="E604" s="126"/>
      <c r="F604" s="126"/>
      <c r="G604" s="126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67"/>
      <c r="S604" s="126"/>
      <c r="T604" s="126"/>
      <c r="U604" s="126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</row>
    <row r="605">
      <c r="A605" s="126"/>
      <c r="B605" s="126"/>
      <c r="C605" s="126"/>
      <c r="D605" s="126"/>
      <c r="E605" s="126"/>
      <c r="F605" s="126"/>
      <c r="G605" s="126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67"/>
      <c r="S605" s="126"/>
      <c r="T605" s="126"/>
      <c r="U605" s="126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</row>
    <row r="606">
      <c r="A606" s="126"/>
      <c r="B606" s="126"/>
      <c r="C606" s="126"/>
      <c r="D606" s="126"/>
      <c r="E606" s="126"/>
      <c r="F606" s="126"/>
      <c r="G606" s="126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67"/>
      <c r="S606" s="126"/>
      <c r="T606" s="126"/>
      <c r="U606" s="126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</row>
    <row r="607">
      <c r="A607" s="126"/>
      <c r="B607" s="126"/>
      <c r="C607" s="126"/>
      <c r="D607" s="126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67"/>
      <c r="S607" s="126"/>
      <c r="T607" s="126"/>
      <c r="U607" s="126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</row>
    <row r="608">
      <c r="A608" s="126"/>
      <c r="B608" s="126"/>
      <c r="C608" s="126"/>
      <c r="D608" s="126"/>
      <c r="E608" s="126"/>
      <c r="F608" s="126"/>
      <c r="G608" s="126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67"/>
      <c r="S608" s="126"/>
      <c r="T608" s="126"/>
      <c r="U608" s="126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</row>
    <row r="609">
      <c r="A609" s="126"/>
      <c r="B609" s="126"/>
      <c r="C609" s="126"/>
      <c r="D609" s="126"/>
      <c r="E609" s="126"/>
      <c r="F609" s="126"/>
      <c r="G609" s="126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67"/>
      <c r="S609" s="126"/>
      <c r="T609" s="126"/>
      <c r="U609" s="126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</row>
    <row r="610">
      <c r="A610" s="126"/>
      <c r="B610" s="126"/>
      <c r="C610" s="126"/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67"/>
      <c r="S610" s="126"/>
      <c r="T610" s="126"/>
      <c r="U610" s="126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</row>
    <row r="611">
      <c r="A611" s="126"/>
      <c r="B611" s="126"/>
      <c r="C611" s="126"/>
      <c r="D611" s="126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67"/>
      <c r="S611" s="126"/>
      <c r="T611" s="126"/>
      <c r="U611" s="126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</row>
    <row r="612">
      <c r="A612" s="126"/>
      <c r="B612" s="126"/>
      <c r="C612" s="126"/>
      <c r="D612" s="126"/>
      <c r="E612" s="126"/>
      <c r="F612" s="126"/>
      <c r="G612" s="126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67"/>
      <c r="S612" s="126"/>
      <c r="T612" s="126"/>
      <c r="U612" s="126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</row>
    <row r="613">
      <c r="A613" s="126"/>
      <c r="B613" s="126"/>
      <c r="C613" s="126"/>
      <c r="D613" s="126"/>
      <c r="E613" s="126"/>
      <c r="F613" s="126"/>
      <c r="G613" s="126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67"/>
      <c r="S613" s="126"/>
      <c r="T613" s="126"/>
      <c r="U613" s="126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</row>
    <row r="614">
      <c r="A614" s="126"/>
      <c r="B614" s="126"/>
      <c r="C614" s="126"/>
      <c r="D614" s="126"/>
      <c r="E614" s="126"/>
      <c r="F614" s="126"/>
      <c r="G614" s="126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67"/>
      <c r="S614" s="126"/>
      <c r="T614" s="126"/>
      <c r="U614" s="126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</row>
    <row r="615">
      <c r="A615" s="126"/>
      <c r="B615" s="126"/>
      <c r="C615" s="126"/>
      <c r="D615" s="126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67"/>
      <c r="S615" s="126"/>
      <c r="T615" s="126"/>
      <c r="U615" s="126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</row>
    <row r="616">
      <c r="A616" s="126"/>
      <c r="B616" s="126"/>
      <c r="C616" s="126"/>
      <c r="D616" s="126"/>
      <c r="E616" s="126"/>
      <c r="F616" s="126"/>
      <c r="G616" s="126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67"/>
      <c r="S616" s="126"/>
      <c r="T616" s="126"/>
      <c r="U616" s="126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</row>
    <row r="617">
      <c r="A617" s="126"/>
      <c r="B617" s="126"/>
      <c r="C617" s="126"/>
      <c r="D617" s="126"/>
      <c r="E617" s="126"/>
      <c r="F617" s="126"/>
      <c r="G617" s="126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67"/>
      <c r="S617" s="126"/>
      <c r="T617" s="126"/>
      <c r="U617" s="126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</row>
    <row r="618">
      <c r="A618" s="126"/>
      <c r="B618" s="126"/>
      <c r="C618" s="126"/>
      <c r="D618" s="126"/>
      <c r="E618" s="126"/>
      <c r="F618" s="126"/>
      <c r="G618" s="126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67"/>
      <c r="S618" s="126"/>
      <c r="T618" s="126"/>
      <c r="U618" s="126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</row>
    <row r="619">
      <c r="A619" s="126"/>
      <c r="B619" s="126"/>
      <c r="C619" s="126"/>
      <c r="D619" s="126"/>
      <c r="E619" s="126"/>
      <c r="F619" s="126"/>
      <c r="G619" s="126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67"/>
      <c r="S619" s="126"/>
      <c r="T619" s="126"/>
      <c r="U619" s="126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</row>
    <row r="620">
      <c r="A620" s="126"/>
      <c r="B620" s="126"/>
      <c r="C620" s="126"/>
      <c r="D620" s="126"/>
      <c r="E620" s="126"/>
      <c r="F620" s="126"/>
      <c r="G620" s="126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67"/>
      <c r="S620" s="126"/>
      <c r="T620" s="126"/>
      <c r="U620" s="126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</row>
    <row r="621">
      <c r="A621" s="126"/>
      <c r="B621" s="126"/>
      <c r="C621" s="126"/>
      <c r="D621" s="126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67"/>
      <c r="S621" s="126"/>
      <c r="T621" s="126"/>
      <c r="U621" s="126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</row>
    <row r="622">
      <c r="A622" s="126"/>
      <c r="B622" s="126"/>
      <c r="C622" s="126"/>
      <c r="D622" s="126"/>
      <c r="E622" s="126"/>
      <c r="F622" s="126"/>
      <c r="G622" s="126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67"/>
      <c r="S622" s="126"/>
      <c r="T622" s="126"/>
      <c r="U622" s="126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</row>
    <row r="623">
      <c r="A623" s="126"/>
      <c r="B623" s="126"/>
      <c r="C623" s="126"/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67"/>
      <c r="S623" s="126"/>
      <c r="T623" s="126"/>
      <c r="U623" s="126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</row>
    <row r="624">
      <c r="A624" s="126"/>
      <c r="B624" s="126"/>
      <c r="C624" s="126"/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67"/>
      <c r="S624" s="126"/>
      <c r="T624" s="126"/>
      <c r="U624" s="126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</row>
    <row r="625">
      <c r="A625" s="126"/>
      <c r="B625" s="126"/>
      <c r="C625" s="126"/>
      <c r="D625" s="126"/>
      <c r="E625" s="126"/>
      <c r="F625" s="126"/>
      <c r="G625" s="126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67"/>
      <c r="S625" s="126"/>
      <c r="T625" s="126"/>
      <c r="U625" s="126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</row>
    <row r="626">
      <c r="A626" s="126"/>
      <c r="B626" s="126"/>
      <c r="C626" s="126"/>
      <c r="D626" s="126"/>
      <c r="E626" s="126"/>
      <c r="F626" s="126"/>
      <c r="G626" s="126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67"/>
      <c r="S626" s="126"/>
      <c r="T626" s="126"/>
      <c r="U626" s="126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</row>
    <row r="627">
      <c r="A627" s="126"/>
      <c r="B627" s="126"/>
      <c r="C627" s="126"/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67"/>
      <c r="S627" s="126"/>
      <c r="T627" s="126"/>
      <c r="U627" s="126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</row>
    <row r="628">
      <c r="A628" s="126"/>
      <c r="B628" s="126"/>
      <c r="C628" s="126"/>
      <c r="D628" s="126"/>
      <c r="E628" s="126"/>
      <c r="F628" s="126"/>
      <c r="G628" s="126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67"/>
      <c r="S628" s="126"/>
      <c r="T628" s="126"/>
      <c r="U628" s="126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</row>
    <row r="629">
      <c r="A629" s="126"/>
      <c r="B629" s="126"/>
      <c r="C629" s="126"/>
      <c r="D629" s="126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67"/>
      <c r="S629" s="126"/>
      <c r="T629" s="126"/>
      <c r="U629" s="126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</row>
    <row r="630">
      <c r="A630" s="126"/>
      <c r="B630" s="126"/>
      <c r="C630" s="126"/>
      <c r="D630" s="126"/>
      <c r="E630" s="126"/>
      <c r="F630" s="126"/>
      <c r="G630" s="126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67"/>
      <c r="S630" s="126"/>
      <c r="T630" s="126"/>
      <c r="U630" s="126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</row>
    <row r="631">
      <c r="A631" s="126"/>
      <c r="B631" s="126"/>
      <c r="C631" s="126"/>
      <c r="D631" s="126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67"/>
      <c r="S631" s="126"/>
      <c r="T631" s="126"/>
      <c r="U631" s="126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</row>
    <row r="632">
      <c r="A632" s="126"/>
      <c r="B632" s="126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67"/>
      <c r="S632" s="126"/>
      <c r="T632" s="126"/>
      <c r="U632" s="126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</row>
    <row r="633">
      <c r="A633" s="126"/>
      <c r="B633" s="126"/>
      <c r="C633" s="126"/>
      <c r="D633" s="126"/>
      <c r="E633" s="126"/>
      <c r="F633" s="126"/>
      <c r="G633" s="126"/>
      <c r="H633" s="126"/>
      <c r="I633" s="126"/>
      <c r="J633" s="126"/>
      <c r="K633" s="126"/>
      <c r="L633" s="126"/>
      <c r="M633" s="126"/>
      <c r="N633" s="126"/>
      <c r="O633" s="126"/>
      <c r="P633" s="126"/>
      <c r="Q633" s="126"/>
      <c r="R633" s="167"/>
      <c r="S633" s="126"/>
      <c r="T633" s="126"/>
      <c r="U633" s="126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</row>
    <row r="634">
      <c r="A634" s="126"/>
      <c r="B634" s="126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126"/>
      <c r="Q634" s="126"/>
      <c r="R634" s="167"/>
      <c r="S634" s="126"/>
      <c r="T634" s="126"/>
      <c r="U634" s="126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</row>
    <row r="635">
      <c r="A635" s="126"/>
      <c r="B635" s="126"/>
      <c r="C635" s="126"/>
      <c r="D635" s="126"/>
      <c r="E635" s="126"/>
      <c r="F635" s="126"/>
      <c r="G635" s="126"/>
      <c r="H635" s="126"/>
      <c r="I635" s="126"/>
      <c r="J635" s="126"/>
      <c r="K635" s="126"/>
      <c r="L635" s="126"/>
      <c r="M635" s="126"/>
      <c r="N635" s="126"/>
      <c r="O635" s="126"/>
      <c r="P635" s="126"/>
      <c r="Q635" s="126"/>
      <c r="R635" s="167"/>
      <c r="S635" s="126"/>
      <c r="T635" s="126"/>
      <c r="U635" s="126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</row>
    <row r="636">
      <c r="A636" s="126"/>
      <c r="B636" s="126"/>
      <c r="C636" s="126"/>
      <c r="D636" s="126"/>
      <c r="E636" s="126"/>
      <c r="F636" s="126"/>
      <c r="G636" s="126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67"/>
      <c r="S636" s="126"/>
      <c r="T636" s="126"/>
      <c r="U636" s="126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</row>
    <row r="637">
      <c r="A637" s="126"/>
      <c r="B637" s="126"/>
      <c r="C637" s="126"/>
      <c r="D637" s="126"/>
      <c r="E637" s="126"/>
      <c r="F637" s="126"/>
      <c r="G637" s="126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67"/>
      <c r="S637" s="126"/>
      <c r="T637" s="126"/>
      <c r="U637" s="126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</row>
    <row r="638">
      <c r="A638" s="126"/>
      <c r="B638" s="126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67"/>
      <c r="S638" s="126"/>
      <c r="T638" s="126"/>
      <c r="U638" s="126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</row>
    <row r="639">
      <c r="A639" s="126"/>
      <c r="B639" s="126"/>
      <c r="C639" s="126"/>
      <c r="D639" s="126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67"/>
      <c r="S639" s="126"/>
      <c r="T639" s="126"/>
      <c r="U639" s="126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</row>
    <row r="640">
      <c r="A640" s="126"/>
      <c r="B640" s="126"/>
      <c r="C640" s="126"/>
      <c r="D640" s="126"/>
      <c r="E640" s="126"/>
      <c r="F640" s="126"/>
      <c r="G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67"/>
      <c r="S640" s="126"/>
      <c r="T640" s="126"/>
      <c r="U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</row>
    <row r="641">
      <c r="A641" s="126"/>
      <c r="B641" s="126"/>
      <c r="C641" s="126"/>
      <c r="D641" s="126"/>
      <c r="E641" s="126"/>
      <c r="F641" s="126"/>
      <c r="G641" s="126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67"/>
      <c r="S641" s="126"/>
      <c r="T641" s="126"/>
      <c r="U641" s="126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</row>
    <row r="642">
      <c r="A642" s="126"/>
      <c r="B642" s="126"/>
      <c r="C642" s="126"/>
      <c r="D642" s="126"/>
      <c r="E642" s="126"/>
      <c r="F642" s="126"/>
      <c r="G642" s="126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67"/>
      <c r="S642" s="126"/>
      <c r="T642" s="126"/>
      <c r="U642" s="126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</row>
    <row r="643">
      <c r="A643" s="126"/>
      <c r="B643" s="126"/>
      <c r="C643" s="126"/>
      <c r="D643" s="126"/>
      <c r="E643" s="126"/>
      <c r="F643" s="126"/>
      <c r="G643" s="126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67"/>
      <c r="S643" s="126"/>
      <c r="T643" s="126"/>
      <c r="U643" s="126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</row>
    <row r="644">
      <c r="A644" s="126"/>
      <c r="B644" s="126"/>
      <c r="C644" s="126"/>
      <c r="D644" s="126"/>
      <c r="E644" s="126"/>
      <c r="F644" s="126"/>
      <c r="G644" s="126"/>
      <c r="H644" s="126"/>
      <c r="I644" s="126"/>
      <c r="J644" s="126"/>
      <c r="K644" s="126"/>
      <c r="L644" s="126"/>
      <c r="M644" s="126"/>
      <c r="N644" s="126"/>
      <c r="O644" s="126"/>
      <c r="P644" s="126"/>
      <c r="Q644" s="126"/>
      <c r="R644" s="167"/>
      <c r="S644" s="126"/>
      <c r="T644" s="126"/>
      <c r="U644" s="126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</row>
    <row r="645">
      <c r="A645" s="126"/>
      <c r="B645" s="126"/>
      <c r="C645" s="126"/>
      <c r="D645" s="126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  <c r="O645" s="126"/>
      <c r="P645" s="126"/>
      <c r="Q645" s="126"/>
      <c r="R645" s="167"/>
      <c r="S645" s="126"/>
      <c r="T645" s="126"/>
      <c r="U645" s="126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</row>
    <row r="646">
      <c r="A646" s="126"/>
      <c r="B646" s="126"/>
      <c r="C646" s="126"/>
      <c r="D646" s="126"/>
      <c r="E646" s="126"/>
      <c r="F646" s="126"/>
      <c r="G646" s="126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67"/>
      <c r="S646" s="126"/>
      <c r="T646" s="126"/>
      <c r="U646" s="126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</row>
    <row r="647">
      <c r="A647" s="126"/>
      <c r="B647" s="126"/>
      <c r="C647" s="126"/>
      <c r="D647" s="126"/>
      <c r="E647" s="126"/>
      <c r="F647" s="126"/>
      <c r="G647" s="126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67"/>
      <c r="S647" s="126"/>
      <c r="T647" s="126"/>
      <c r="U647" s="126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</row>
    <row r="648">
      <c r="A648" s="126"/>
      <c r="B648" s="126"/>
      <c r="C648" s="126"/>
      <c r="D648" s="126"/>
      <c r="E648" s="126"/>
      <c r="F648" s="126"/>
      <c r="G648" s="126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67"/>
      <c r="S648" s="126"/>
      <c r="T648" s="126"/>
      <c r="U648" s="126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</row>
    <row r="649">
      <c r="A649" s="126"/>
      <c r="B649" s="126"/>
      <c r="C649" s="126"/>
      <c r="D649" s="126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67"/>
      <c r="S649" s="126"/>
      <c r="T649" s="126"/>
      <c r="U649" s="126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</row>
    <row r="650">
      <c r="A650" s="126"/>
      <c r="B650" s="126"/>
      <c r="C650" s="126"/>
      <c r="D650" s="126"/>
      <c r="E650" s="126"/>
      <c r="F650" s="126"/>
      <c r="G650" s="126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67"/>
      <c r="S650" s="126"/>
      <c r="T650" s="126"/>
      <c r="U650" s="126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</row>
    <row r="651">
      <c r="A651" s="126"/>
      <c r="B651" s="126"/>
      <c r="C651" s="126"/>
      <c r="D651" s="126"/>
      <c r="E651" s="126"/>
      <c r="F651" s="126"/>
      <c r="G651" s="126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67"/>
      <c r="S651" s="126"/>
      <c r="T651" s="126"/>
      <c r="U651" s="126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</row>
    <row r="652">
      <c r="A652" s="126"/>
      <c r="B652" s="126"/>
      <c r="C652" s="126"/>
      <c r="D652" s="126"/>
      <c r="E652" s="126"/>
      <c r="F652" s="126"/>
      <c r="G652" s="126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67"/>
      <c r="S652" s="126"/>
      <c r="T652" s="126"/>
      <c r="U652" s="126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</row>
    <row r="653">
      <c r="A653" s="126"/>
      <c r="B653" s="126"/>
      <c r="C653" s="126"/>
      <c r="D653" s="126"/>
      <c r="E653" s="126"/>
      <c r="F653" s="126"/>
      <c r="G653" s="126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67"/>
      <c r="S653" s="126"/>
      <c r="T653" s="126"/>
      <c r="U653" s="126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</row>
    <row r="654">
      <c r="A654" s="126"/>
      <c r="B654" s="126"/>
      <c r="C654" s="126"/>
      <c r="D654" s="126"/>
      <c r="E654" s="126"/>
      <c r="F654" s="126"/>
      <c r="G654" s="126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67"/>
      <c r="S654" s="126"/>
      <c r="T654" s="126"/>
      <c r="U654" s="126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</row>
    <row r="655">
      <c r="A655" s="126"/>
      <c r="B655" s="126"/>
      <c r="C655" s="126"/>
      <c r="D655" s="126"/>
      <c r="E655" s="126"/>
      <c r="F655" s="126"/>
      <c r="G655" s="126"/>
      <c r="H655" s="126"/>
      <c r="I655" s="126"/>
      <c r="J655" s="126"/>
      <c r="K655" s="126"/>
      <c r="L655" s="126"/>
      <c r="M655" s="126"/>
      <c r="N655" s="126"/>
      <c r="O655" s="126"/>
      <c r="P655" s="126"/>
      <c r="Q655" s="126"/>
      <c r="R655" s="167"/>
      <c r="S655" s="126"/>
      <c r="T655" s="126"/>
      <c r="U655" s="126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</row>
    <row r="656">
      <c r="A656" s="126"/>
      <c r="B656" s="126"/>
      <c r="C656" s="126"/>
      <c r="D656" s="126"/>
      <c r="E656" s="126"/>
      <c r="F656" s="126"/>
      <c r="G656" s="126"/>
      <c r="H656" s="126"/>
      <c r="I656" s="126"/>
      <c r="J656" s="126"/>
      <c r="K656" s="126"/>
      <c r="L656" s="126"/>
      <c r="M656" s="126"/>
      <c r="N656" s="126"/>
      <c r="O656" s="126"/>
      <c r="P656" s="126"/>
      <c r="Q656" s="126"/>
      <c r="R656" s="167"/>
      <c r="S656" s="126"/>
      <c r="T656" s="126"/>
      <c r="U656" s="126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</row>
    <row r="657">
      <c r="A657" s="126"/>
      <c r="B657" s="126"/>
      <c r="C657" s="126"/>
      <c r="D657" s="126"/>
      <c r="E657" s="126"/>
      <c r="F657" s="126"/>
      <c r="G657" s="126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67"/>
      <c r="S657" s="126"/>
      <c r="T657" s="126"/>
      <c r="U657" s="126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</row>
    <row r="658">
      <c r="A658" s="126"/>
      <c r="B658" s="126"/>
      <c r="C658" s="126"/>
      <c r="D658" s="126"/>
      <c r="E658" s="126"/>
      <c r="F658" s="126"/>
      <c r="G658" s="126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67"/>
      <c r="S658" s="126"/>
      <c r="T658" s="126"/>
      <c r="U658" s="126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</row>
    <row r="659">
      <c r="A659" s="126"/>
      <c r="B659" s="126"/>
      <c r="C659" s="126"/>
      <c r="D659" s="126"/>
      <c r="E659" s="126"/>
      <c r="F659" s="126"/>
      <c r="G659" s="126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67"/>
      <c r="S659" s="126"/>
      <c r="T659" s="126"/>
      <c r="U659" s="126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</row>
    <row r="660">
      <c r="A660" s="126"/>
      <c r="B660" s="126"/>
      <c r="C660" s="126"/>
      <c r="D660" s="126"/>
      <c r="E660" s="126"/>
      <c r="F660" s="126"/>
      <c r="G660" s="126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67"/>
      <c r="S660" s="126"/>
      <c r="T660" s="126"/>
      <c r="U660" s="126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</row>
    <row r="661">
      <c r="A661" s="126"/>
      <c r="B661" s="126"/>
      <c r="C661" s="126"/>
      <c r="D661" s="126"/>
      <c r="E661" s="126"/>
      <c r="F661" s="126"/>
      <c r="G661" s="126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67"/>
      <c r="S661" s="126"/>
      <c r="T661" s="126"/>
      <c r="U661" s="126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</row>
    <row r="662">
      <c r="A662" s="126"/>
      <c r="B662" s="126"/>
      <c r="C662" s="126"/>
      <c r="D662" s="126"/>
      <c r="E662" s="126"/>
      <c r="F662" s="126"/>
      <c r="G662" s="126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67"/>
      <c r="S662" s="126"/>
      <c r="T662" s="126"/>
      <c r="U662" s="126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</row>
    <row r="663">
      <c r="A663" s="126"/>
      <c r="B663" s="126"/>
      <c r="C663" s="126"/>
      <c r="D663" s="126"/>
      <c r="E663" s="126"/>
      <c r="F663" s="126"/>
      <c r="G663" s="126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67"/>
      <c r="S663" s="126"/>
      <c r="T663" s="126"/>
      <c r="U663" s="126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</row>
    <row r="664">
      <c r="A664" s="126"/>
      <c r="B664" s="126"/>
      <c r="C664" s="126"/>
      <c r="D664" s="126"/>
      <c r="E664" s="126"/>
      <c r="F664" s="126"/>
      <c r="G664" s="126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67"/>
      <c r="S664" s="126"/>
      <c r="T664" s="126"/>
      <c r="U664" s="126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</row>
    <row r="665">
      <c r="A665" s="126"/>
      <c r="B665" s="126"/>
      <c r="C665" s="126"/>
      <c r="D665" s="126"/>
      <c r="E665" s="126"/>
      <c r="F665" s="126"/>
      <c r="G665" s="126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67"/>
      <c r="S665" s="126"/>
      <c r="T665" s="126"/>
      <c r="U665" s="126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</row>
    <row r="666">
      <c r="A666" s="126"/>
      <c r="B666" s="126"/>
      <c r="C666" s="126"/>
      <c r="D666" s="126"/>
      <c r="E666" s="126"/>
      <c r="F666" s="126"/>
      <c r="G666" s="126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67"/>
      <c r="S666" s="126"/>
      <c r="T666" s="126"/>
      <c r="U666" s="126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</row>
    <row r="667">
      <c r="A667" s="126"/>
      <c r="B667" s="126"/>
      <c r="C667" s="126"/>
      <c r="D667" s="126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67"/>
      <c r="S667" s="126"/>
      <c r="T667" s="126"/>
      <c r="U667" s="126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</row>
    <row r="668">
      <c r="A668" s="126"/>
      <c r="B668" s="126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67"/>
      <c r="S668" s="126"/>
      <c r="T668" s="126"/>
      <c r="U668" s="126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</row>
    <row r="669">
      <c r="A669" s="126"/>
      <c r="B669" s="126"/>
      <c r="C669" s="126"/>
      <c r="D669" s="126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67"/>
      <c r="S669" s="126"/>
      <c r="T669" s="126"/>
      <c r="U669" s="126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</row>
    <row r="670">
      <c r="A670" s="126"/>
      <c r="B670" s="126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67"/>
      <c r="S670" s="126"/>
      <c r="T670" s="126"/>
      <c r="U670" s="126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</row>
    <row r="671">
      <c r="A671" s="126"/>
      <c r="B671" s="126"/>
      <c r="C671" s="126"/>
      <c r="D671" s="126"/>
      <c r="E671" s="126"/>
      <c r="F671" s="126"/>
      <c r="G671" s="126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67"/>
      <c r="S671" s="126"/>
      <c r="T671" s="126"/>
      <c r="U671" s="126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</row>
    <row r="672">
      <c r="A672" s="126"/>
      <c r="B672" s="126"/>
      <c r="C672" s="126"/>
      <c r="D672" s="126"/>
      <c r="E672" s="126"/>
      <c r="F672" s="126"/>
      <c r="G672" s="126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67"/>
      <c r="S672" s="126"/>
      <c r="T672" s="126"/>
      <c r="U672" s="126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</row>
    <row r="673">
      <c r="A673" s="126"/>
      <c r="B673" s="126"/>
      <c r="C673" s="126"/>
      <c r="D673" s="126"/>
      <c r="E673" s="126"/>
      <c r="F673" s="126"/>
      <c r="G673" s="126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67"/>
      <c r="S673" s="126"/>
      <c r="T673" s="126"/>
      <c r="U673" s="126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</row>
    <row r="674">
      <c r="A674" s="126"/>
      <c r="B674" s="126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67"/>
      <c r="S674" s="126"/>
      <c r="T674" s="126"/>
      <c r="U674" s="126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</row>
    <row r="675">
      <c r="A675" s="126"/>
      <c r="B675" s="126"/>
      <c r="C675" s="126"/>
      <c r="D675" s="126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67"/>
      <c r="S675" s="126"/>
      <c r="T675" s="126"/>
      <c r="U675" s="126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</row>
    <row r="676">
      <c r="A676" s="126"/>
      <c r="B676" s="126"/>
      <c r="C676" s="126"/>
      <c r="D676" s="126"/>
      <c r="E676" s="126"/>
      <c r="F676" s="126"/>
      <c r="G676" s="126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67"/>
      <c r="S676" s="126"/>
      <c r="T676" s="126"/>
      <c r="U676" s="126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</row>
    <row r="677">
      <c r="A677" s="126"/>
      <c r="B677" s="126"/>
      <c r="C677" s="126"/>
      <c r="D677" s="126"/>
      <c r="E677" s="126"/>
      <c r="F677" s="126"/>
      <c r="G677" s="126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67"/>
      <c r="S677" s="126"/>
      <c r="T677" s="126"/>
      <c r="U677" s="126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</row>
    <row r="678">
      <c r="A678" s="126"/>
      <c r="B678" s="126"/>
      <c r="C678" s="126"/>
      <c r="D678" s="126"/>
      <c r="E678" s="126"/>
      <c r="F678" s="126"/>
      <c r="G678" s="126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67"/>
      <c r="S678" s="126"/>
      <c r="T678" s="126"/>
      <c r="U678" s="126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</row>
    <row r="679">
      <c r="A679" s="126"/>
      <c r="B679" s="126"/>
      <c r="C679" s="126"/>
      <c r="D679" s="126"/>
      <c r="E679" s="126"/>
      <c r="F679" s="126"/>
      <c r="G679" s="126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67"/>
      <c r="S679" s="126"/>
      <c r="T679" s="126"/>
      <c r="U679" s="126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</row>
    <row r="680">
      <c r="A680" s="126"/>
      <c r="B680" s="126"/>
      <c r="C680" s="126"/>
      <c r="D680" s="126"/>
      <c r="E680" s="126"/>
      <c r="F680" s="126"/>
      <c r="G680" s="126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67"/>
      <c r="S680" s="126"/>
      <c r="T680" s="126"/>
      <c r="U680" s="126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</row>
    <row r="681">
      <c r="A681" s="126"/>
      <c r="B681" s="126"/>
      <c r="C681" s="126"/>
      <c r="D681" s="126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67"/>
      <c r="S681" s="126"/>
      <c r="T681" s="126"/>
      <c r="U681" s="126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</row>
    <row r="682">
      <c r="A682" s="126"/>
      <c r="B682" s="126"/>
      <c r="C682" s="126"/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67"/>
      <c r="S682" s="126"/>
      <c r="T682" s="126"/>
      <c r="U682" s="126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</row>
    <row r="683">
      <c r="A683" s="126"/>
      <c r="B683" s="126"/>
      <c r="C683" s="126"/>
      <c r="D683" s="126"/>
      <c r="E683" s="126"/>
      <c r="F683" s="126"/>
      <c r="G683" s="126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67"/>
      <c r="S683" s="126"/>
      <c r="T683" s="126"/>
      <c r="U683" s="126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</row>
    <row r="684">
      <c r="A684" s="126"/>
      <c r="B684" s="126"/>
      <c r="C684" s="126"/>
      <c r="D684" s="126"/>
      <c r="E684" s="126"/>
      <c r="F684" s="126"/>
      <c r="G684" s="126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67"/>
      <c r="S684" s="126"/>
      <c r="T684" s="126"/>
      <c r="U684" s="126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</row>
    <row r="685">
      <c r="A685" s="126"/>
      <c r="B685" s="126"/>
      <c r="C685" s="126"/>
      <c r="D685" s="126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67"/>
      <c r="S685" s="126"/>
      <c r="T685" s="126"/>
      <c r="U685" s="126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</row>
    <row r="686">
      <c r="A686" s="126"/>
      <c r="B686" s="126"/>
      <c r="C686" s="126"/>
      <c r="D686" s="126"/>
      <c r="E686" s="126"/>
      <c r="F686" s="126"/>
      <c r="G686" s="126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67"/>
      <c r="S686" s="126"/>
      <c r="T686" s="126"/>
      <c r="U686" s="126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</row>
  </sheetData>
  <autoFilter ref="$A$11:$W$99"/>
  <mergeCells count="8">
    <mergeCell ref="A1:O1"/>
    <mergeCell ref="A2:O2"/>
    <mergeCell ref="A3:O3"/>
    <mergeCell ref="A4:O4"/>
    <mergeCell ref="A6:O6"/>
    <mergeCell ref="A9:O9"/>
    <mergeCell ref="A10:O10"/>
    <mergeCell ref="C101:O101"/>
  </mergeCells>
  <conditionalFormatting sqref="L12:N100 L102:N635">
    <cfRule type="containsBlanks" dxfId="17" priority="1">
      <formula>LEN(TRIM(L12))=0</formula>
    </cfRule>
  </conditionalFormatting>
  <conditionalFormatting sqref="L5 L7:L8 L11:L100 L102:L686">
    <cfRule type="containsText" dxfId="2" priority="2" operator="containsText" text="X">
      <formula>NOT(ISERROR(SEARCH(("X"),(L5))))</formula>
    </cfRule>
  </conditionalFormatting>
  <conditionalFormatting sqref="M5 M7:M8 M11:M100 M102:M686">
    <cfRule type="containsText" dxfId="3" priority="3" operator="containsText" text="X">
      <formula>NOT(ISERROR(SEARCH(("X"),(M5))))</formula>
    </cfRule>
  </conditionalFormatting>
  <conditionalFormatting sqref="A12:K686">
    <cfRule type="expression" dxfId="2" priority="4">
      <formula>$K12="Ambetter - Superior"</formula>
    </cfRule>
  </conditionalFormatting>
  <conditionalFormatting sqref="O5 O7:O8 O11:O100 O102:O635">
    <cfRule type="containsText" dxfId="2" priority="5" operator="containsText" text="FULL UA">
      <formula>NOT(ISERROR(SEARCH(("FULL UA"),(O5))))</formula>
    </cfRule>
  </conditionalFormatting>
  <conditionalFormatting sqref="O5 O7:O8 O11:O100 O102:O686">
    <cfRule type="containsText" dxfId="18" priority="6" operator="containsText" text="GABA">
      <formula>NOT(ISERROR(SEARCH(("GABA"),(O5))))</formula>
    </cfRule>
  </conditionalFormatting>
  <conditionalFormatting sqref="O5 O7:O8 O11:O100 O102:O686">
    <cfRule type="containsText" dxfId="18" priority="7" operator="containsText" text="SSRI">
      <formula>NOT(ISERROR(SEARCH(("SSRI"),(O5))))</formula>
    </cfRule>
  </conditionalFormatting>
  <conditionalFormatting sqref="O5 O7:O8 O11:O100 O102:O686">
    <cfRule type="containsText" dxfId="18" priority="8" operator="containsText" text="PREGAB">
      <formula>NOT(ISERROR(SEARCH(("PREGAB"),(O5))))</formula>
    </cfRule>
  </conditionalFormatting>
  <conditionalFormatting sqref="O5 O7:O8 O11:O100 O102:O686">
    <cfRule type="containsText" dxfId="18" priority="9" operator="containsText" text="TCA">
      <formula>NOT(ISERROR(SEARCH(("TCA"),(O5))))</formula>
    </cfRule>
  </conditionalFormatting>
  <conditionalFormatting sqref="P1:P686">
    <cfRule type="containsText" dxfId="8" priority="10" operator="containsText" text="pregab">
      <formula>NOT(ISERROR(SEARCH(("pregab"),(P1))))</formula>
    </cfRule>
  </conditionalFormatting>
  <conditionalFormatting sqref="P1:P686">
    <cfRule type="containsText" dxfId="8" priority="11" operator="containsText" text="gab">
      <formula>NOT(ISERROR(SEARCH(("gab"),(P1))))</formula>
    </cfRule>
  </conditionalFormatting>
  <conditionalFormatting sqref="P1:P686">
    <cfRule type="containsText" dxfId="8" priority="12" operator="containsText" text="dulox">
      <formula>NOT(ISERROR(SEARCH(("dulox"),(P1))))</formula>
    </cfRule>
  </conditionalFormatting>
  <conditionalFormatting sqref="P1:P686">
    <cfRule type="containsText" dxfId="8" priority="13" operator="containsText" text="cymbalta">
      <formula>NOT(ISERROR(SEARCH(("cymbalta"),(P1))))</formula>
    </cfRule>
  </conditionalFormatting>
  <conditionalFormatting sqref="P1:P686">
    <cfRule type="containsText" dxfId="8" priority="14" operator="containsText" text="lyrica">
      <formula>NOT(ISERROR(SEARCH(("lyrica"),(P1))))</formula>
    </cfRule>
  </conditionalFormatting>
  <conditionalFormatting sqref="P1:P686">
    <cfRule type="containsText" dxfId="8" priority="15" operator="containsText" text="amitrip">
      <formula>NOT(ISERROR(SEARCH(("amitrip"),(P1))))</formula>
    </cfRule>
  </conditionalFormatting>
  <conditionalFormatting sqref="P1:P686">
    <cfRule type="containsText" dxfId="8" priority="16" operator="containsText" text="nortrip">
      <formula>NOT(ISERROR(SEARCH(("nortrip"),(P1))))</formula>
    </cfRule>
  </conditionalFormatting>
  <conditionalFormatting sqref="Q1:Q686">
    <cfRule type="containsText" dxfId="19" priority="17" operator="containsText" text="FALSE">
      <formula>NOT(ISERROR(SEARCH(("FALSE"),(Q1))))</formula>
    </cfRule>
  </conditionalFormatting>
  <conditionalFormatting sqref="Q1:Q686">
    <cfRule type="containsText" dxfId="20" priority="18" operator="containsText" text="TRUE">
      <formula>NOT(ISERROR(SEARCH(("TRUE"),(Q1))))</formula>
    </cfRule>
  </conditionalFormatting>
  <dataValidations>
    <dataValidation type="list" allowBlank="1" sqref="O12:O37 O39:O60 O62:O79 O81:O99">
      <formula1>Data!$B$50:$B$65</formula1>
    </dataValidation>
  </dataValidations>
  <printOptions horizontalCentered="1"/>
  <pageMargins bottom="2.4521345407503237" footer="0.0" header="0.0" left="0.75" right="0.75" top="0.5"/>
  <pageSetup fitToHeight="0" orientation="portrait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22.14"/>
    <col customWidth="1" min="3" max="3" width="14.14"/>
    <col customWidth="1" min="4" max="4" width="15.57"/>
    <col customWidth="1" min="5" max="5" width="9.0"/>
    <col customWidth="1" min="6" max="6" width="7.86"/>
    <col customWidth="1" min="7" max="7" width="11.86"/>
  </cols>
  <sheetData>
    <row r="1">
      <c r="A1" s="186" t="s">
        <v>0</v>
      </c>
      <c r="B1" s="186" t="s">
        <v>1</v>
      </c>
      <c r="C1" s="186" t="s">
        <v>6244</v>
      </c>
      <c r="D1" s="186" t="s">
        <v>7222</v>
      </c>
      <c r="E1" s="186" t="s">
        <v>7223</v>
      </c>
      <c r="F1" s="243" t="s">
        <v>7150</v>
      </c>
      <c r="G1" s="186" t="s">
        <v>7156</v>
      </c>
    </row>
    <row r="2" hidden="1">
      <c r="A2" s="186">
        <v>17432.0</v>
      </c>
      <c r="B2" s="30" t="str">
        <f>VLOOKUP(A2, '4.02 (071021)'!A:C,2,0)</f>
        <v>UGARTE, FERNANDO</v>
      </c>
      <c r="C2" s="186">
        <v>205835.0</v>
      </c>
      <c r="D2" s="186" t="s">
        <v>7161</v>
      </c>
      <c r="E2" s="186" t="s">
        <v>7161</v>
      </c>
      <c r="F2" s="243">
        <v>44537.0</v>
      </c>
      <c r="G2" s="186" t="s">
        <v>7224</v>
      </c>
    </row>
    <row r="3" hidden="1">
      <c r="A3" s="186">
        <v>17017.0</v>
      </c>
      <c r="B3" s="30" t="str">
        <f>VLOOKUP(A3, '4.02 (071021)'!A:C,2,0)</f>
        <v>MENDEZ, JUAN</v>
      </c>
      <c r="C3" s="186">
        <v>205802.0</v>
      </c>
      <c r="D3" s="186" t="s">
        <v>7161</v>
      </c>
      <c r="E3" s="186" t="s">
        <v>7161</v>
      </c>
      <c r="F3" s="243">
        <v>44538.0</v>
      </c>
      <c r="G3" s="186" t="s">
        <v>7224</v>
      </c>
    </row>
    <row r="4" hidden="1">
      <c r="A4" s="186">
        <v>9245.0</v>
      </c>
      <c r="B4" s="30" t="str">
        <f>VLOOKUP(A4, '4.02 (071021)'!A:C,2,0)</f>
        <v>GONZALEZ, EVANGELINA</v>
      </c>
      <c r="C4" s="186">
        <v>205841.0</v>
      </c>
      <c r="D4" s="186" t="s">
        <v>7161</v>
      </c>
      <c r="E4" s="186" t="s">
        <v>7161</v>
      </c>
      <c r="F4" s="243">
        <v>44539.0</v>
      </c>
      <c r="G4" s="186" t="s">
        <v>7224</v>
      </c>
    </row>
    <row r="5">
      <c r="A5" s="244">
        <v>15159.0</v>
      </c>
      <c r="B5" s="244" t="s">
        <v>3571</v>
      </c>
      <c r="C5" s="244">
        <v>205839.0</v>
      </c>
      <c r="D5" s="244">
        <v>205840.0</v>
      </c>
      <c r="E5" s="244">
        <v>6.0</v>
      </c>
      <c r="F5" s="243">
        <v>44539.0</v>
      </c>
      <c r="G5" s="186" t="s">
        <v>7225</v>
      </c>
    </row>
    <row r="6">
      <c r="A6" s="244">
        <v>11163.0</v>
      </c>
      <c r="B6" s="244" t="s">
        <v>807</v>
      </c>
      <c r="C6" s="244">
        <v>205840.0</v>
      </c>
      <c r="D6" s="244">
        <v>205839.0</v>
      </c>
      <c r="E6" s="244">
        <v>7.0</v>
      </c>
      <c r="F6" s="243">
        <v>44539.0</v>
      </c>
      <c r="G6" s="186" t="s">
        <v>7225</v>
      </c>
    </row>
    <row r="7">
      <c r="A7" s="244">
        <v>11026.0</v>
      </c>
      <c r="B7" s="244" t="s">
        <v>737</v>
      </c>
      <c r="C7" s="244">
        <v>205847.0</v>
      </c>
      <c r="D7" s="244">
        <v>205849.0</v>
      </c>
      <c r="E7" s="244">
        <v>12.0</v>
      </c>
      <c r="F7" s="243">
        <v>44539.0</v>
      </c>
      <c r="G7" s="186" t="s">
        <v>7225</v>
      </c>
    </row>
    <row r="8">
      <c r="A8" s="244">
        <v>17536.0</v>
      </c>
      <c r="B8" s="244" t="s">
        <v>5507</v>
      </c>
      <c r="C8" s="244">
        <v>205849.0</v>
      </c>
      <c r="D8" s="244">
        <v>205848.0</v>
      </c>
      <c r="E8" s="244">
        <v>13.0</v>
      </c>
      <c r="F8" s="243">
        <v>44539.0</v>
      </c>
      <c r="G8" s="186" t="s">
        <v>7225</v>
      </c>
    </row>
    <row r="9">
      <c r="A9" s="186">
        <v>12975.0</v>
      </c>
      <c r="B9" s="244" t="s">
        <v>1831</v>
      </c>
      <c r="C9" s="186">
        <v>205821.0</v>
      </c>
      <c r="D9" s="244">
        <v>205820.0</v>
      </c>
      <c r="E9" s="186">
        <v>43.0</v>
      </c>
      <c r="F9" s="243">
        <v>44538.0</v>
      </c>
      <c r="G9" s="186" t="s">
        <v>7225</v>
      </c>
    </row>
    <row r="10">
      <c r="A10" s="30"/>
      <c r="B10" s="30"/>
      <c r="C10" s="30"/>
      <c r="D10" s="30"/>
      <c r="E10" s="30"/>
      <c r="F10" s="167"/>
      <c r="G10" s="30"/>
    </row>
    <row r="11">
      <c r="A11" s="30"/>
      <c r="B11" s="30"/>
      <c r="C11" s="30"/>
      <c r="D11" s="30"/>
      <c r="E11" s="30"/>
      <c r="F11" s="167"/>
      <c r="G11" s="30"/>
    </row>
    <row r="12">
      <c r="A12" s="30"/>
      <c r="B12" s="30"/>
      <c r="C12" s="30"/>
      <c r="D12" s="30"/>
      <c r="E12" s="30"/>
      <c r="F12" s="167"/>
      <c r="G12" s="30"/>
    </row>
    <row r="13">
      <c r="A13" s="30"/>
      <c r="B13" s="30"/>
      <c r="C13" s="30"/>
      <c r="D13" s="30"/>
      <c r="E13" s="30"/>
      <c r="F13" s="167"/>
      <c r="G13" s="30"/>
    </row>
    <row r="14">
      <c r="A14" s="30"/>
      <c r="B14" s="30"/>
      <c r="C14" s="30"/>
      <c r="D14" s="30"/>
      <c r="E14" s="30"/>
      <c r="F14" s="167"/>
      <c r="G14" s="30"/>
    </row>
    <row r="15">
      <c r="A15" s="30"/>
      <c r="C15" s="30"/>
      <c r="D15" s="30"/>
      <c r="E15" s="30"/>
      <c r="F15" s="167"/>
      <c r="G15" s="30"/>
    </row>
    <row r="16">
      <c r="A16" s="30"/>
      <c r="B16" s="30"/>
      <c r="C16" s="30"/>
      <c r="D16" s="30"/>
      <c r="E16" s="30"/>
      <c r="F16" s="167"/>
      <c r="G16" s="30"/>
    </row>
    <row r="17">
      <c r="A17" s="30"/>
      <c r="C17" s="30"/>
      <c r="D17" s="30"/>
      <c r="E17" s="30"/>
      <c r="F17" s="167"/>
      <c r="G17" s="30"/>
    </row>
    <row r="18">
      <c r="A18" s="30"/>
      <c r="B18" s="30"/>
      <c r="C18" s="186"/>
      <c r="D18" s="186"/>
      <c r="E18" s="30"/>
      <c r="F18" s="167"/>
      <c r="G18" s="30"/>
    </row>
    <row r="19">
      <c r="A19" s="30"/>
      <c r="B19" s="30"/>
      <c r="C19" s="30"/>
      <c r="D19" s="30"/>
      <c r="E19" s="30"/>
      <c r="F19" s="167"/>
      <c r="G19" s="30"/>
    </row>
    <row r="20">
      <c r="A20" s="30"/>
      <c r="B20" s="30"/>
      <c r="C20" s="30"/>
      <c r="D20" s="30"/>
      <c r="E20" s="30"/>
      <c r="F20" s="167"/>
      <c r="G20" s="30"/>
    </row>
    <row r="21">
      <c r="A21" s="30"/>
      <c r="B21" s="30"/>
      <c r="C21" s="30"/>
      <c r="D21" s="30"/>
      <c r="E21" s="30"/>
      <c r="F21" s="167"/>
      <c r="G21" s="30"/>
    </row>
    <row r="22">
      <c r="A22" s="30"/>
      <c r="B22" s="30"/>
      <c r="C22" s="30"/>
      <c r="D22" s="30"/>
      <c r="E22" s="30"/>
      <c r="F22" s="167"/>
      <c r="G22" s="30"/>
    </row>
    <row r="23">
      <c r="A23" s="30"/>
      <c r="B23" s="30"/>
      <c r="C23" s="30"/>
      <c r="D23" s="30"/>
      <c r="E23" s="30"/>
      <c r="F23" s="167"/>
      <c r="G23" s="30"/>
    </row>
    <row r="24">
      <c r="A24" s="30"/>
      <c r="B24" s="30"/>
      <c r="C24" s="30"/>
      <c r="D24" s="30"/>
      <c r="E24" s="30"/>
      <c r="F24" s="167"/>
      <c r="G24" s="30"/>
    </row>
    <row r="25">
      <c r="A25" s="30"/>
      <c r="B25" s="30"/>
      <c r="C25" s="30"/>
      <c r="D25" s="30"/>
      <c r="E25" s="30"/>
      <c r="F25" s="167"/>
      <c r="G25" s="30"/>
    </row>
    <row r="26">
      <c r="A26" s="30"/>
      <c r="B26" s="30"/>
      <c r="C26" s="30"/>
      <c r="D26" s="30"/>
      <c r="E26" s="30"/>
      <c r="F26" s="167"/>
      <c r="G26" s="30"/>
    </row>
    <row r="27">
      <c r="A27" s="30"/>
      <c r="B27" s="30"/>
      <c r="C27" s="30"/>
      <c r="D27" s="30"/>
      <c r="E27" s="30"/>
      <c r="F27" s="167"/>
      <c r="G27" s="30"/>
    </row>
    <row r="28">
      <c r="A28" s="30"/>
      <c r="B28" s="30"/>
      <c r="C28" s="30"/>
      <c r="D28" s="30"/>
      <c r="E28" s="30"/>
      <c r="F28" s="167"/>
      <c r="G28" s="30"/>
    </row>
    <row r="29">
      <c r="A29" s="30"/>
      <c r="B29" s="30"/>
      <c r="C29" s="30"/>
      <c r="D29" s="30"/>
      <c r="E29" s="30"/>
      <c r="F29" s="167"/>
      <c r="G29" s="30"/>
    </row>
    <row r="30">
      <c r="A30" s="30"/>
      <c r="B30" s="30"/>
      <c r="C30" s="30"/>
      <c r="D30" s="30"/>
      <c r="E30" s="30"/>
      <c r="F30" s="167"/>
      <c r="G30" s="30"/>
    </row>
    <row r="31">
      <c r="A31" s="30"/>
      <c r="B31" s="30"/>
      <c r="C31" s="30"/>
      <c r="D31" s="30"/>
      <c r="E31" s="30"/>
      <c r="F31" s="167"/>
      <c r="G31" s="30"/>
    </row>
    <row r="32">
      <c r="A32" s="30"/>
      <c r="B32" s="30"/>
      <c r="C32" s="30"/>
      <c r="D32" s="30"/>
      <c r="E32" s="30"/>
      <c r="F32" s="167"/>
      <c r="G32" s="30"/>
    </row>
    <row r="33">
      <c r="A33" s="30"/>
      <c r="B33" s="30"/>
      <c r="C33" s="30"/>
      <c r="D33" s="30"/>
      <c r="E33" s="30"/>
      <c r="F33" s="167"/>
      <c r="G33" s="30"/>
    </row>
    <row r="34">
      <c r="A34" s="30"/>
      <c r="B34" s="30"/>
      <c r="C34" s="30"/>
      <c r="D34" s="30"/>
      <c r="E34" s="30"/>
      <c r="F34" s="167"/>
      <c r="G34" s="30"/>
    </row>
    <row r="35">
      <c r="A35" s="30"/>
      <c r="B35" s="30"/>
      <c r="C35" s="30"/>
      <c r="D35" s="30"/>
      <c r="E35" s="30"/>
      <c r="F35" s="167"/>
      <c r="G35" s="30"/>
    </row>
    <row r="36">
      <c r="A36" s="30"/>
      <c r="B36" s="30"/>
      <c r="C36" s="30"/>
      <c r="D36" s="30"/>
      <c r="E36" s="30"/>
      <c r="F36" s="167"/>
      <c r="G36" s="30"/>
    </row>
    <row r="37">
      <c r="A37" s="30"/>
      <c r="B37" s="30"/>
      <c r="C37" s="30"/>
      <c r="D37" s="30"/>
      <c r="E37" s="30"/>
      <c r="F37" s="167"/>
      <c r="G37" s="30"/>
    </row>
    <row r="38">
      <c r="A38" s="30"/>
      <c r="B38" s="30"/>
      <c r="C38" s="30"/>
      <c r="D38" s="30"/>
      <c r="E38" s="30"/>
      <c r="F38" s="167"/>
      <c r="G38" s="30"/>
    </row>
    <row r="39">
      <c r="A39" s="30"/>
      <c r="B39" s="30"/>
      <c r="C39" s="30"/>
      <c r="D39" s="30"/>
      <c r="E39" s="30"/>
      <c r="F39" s="167"/>
      <c r="G39" s="30"/>
    </row>
    <row r="40">
      <c r="A40" s="30"/>
      <c r="B40" s="30"/>
      <c r="C40" s="30"/>
      <c r="D40" s="30"/>
      <c r="E40" s="30"/>
      <c r="F40" s="167"/>
      <c r="G40" s="30"/>
    </row>
    <row r="41">
      <c r="A41" s="30"/>
      <c r="B41" s="30"/>
      <c r="C41" s="30"/>
      <c r="D41" s="30"/>
      <c r="E41" s="30"/>
      <c r="F41" s="167"/>
      <c r="G41" s="30"/>
    </row>
    <row r="42">
      <c r="A42" s="30"/>
      <c r="B42" s="30"/>
      <c r="C42" s="30"/>
      <c r="D42" s="30"/>
      <c r="E42" s="30"/>
      <c r="F42" s="167"/>
      <c r="G42" s="30"/>
    </row>
    <row r="43">
      <c r="A43" s="30"/>
      <c r="B43" s="30"/>
      <c r="C43" s="30"/>
      <c r="D43" s="30"/>
      <c r="E43" s="30"/>
      <c r="F43" s="167"/>
      <c r="G43" s="30"/>
    </row>
    <row r="44">
      <c r="A44" s="30"/>
      <c r="B44" s="30"/>
      <c r="C44" s="30"/>
      <c r="D44" s="30"/>
      <c r="E44" s="30"/>
      <c r="F44" s="167"/>
      <c r="G44" s="30"/>
    </row>
    <row r="45">
      <c r="A45" s="30"/>
      <c r="B45" s="30"/>
      <c r="C45" s="30"/>
      <c r="D45" s="30"/>
      <c r="E45" s="30"/>
      <c r="F45" s="167"/>
      <c r="G45" s="30"/>
    </row>
    <row r="46">
      <c r="A46" s="30"/>
      <c r="B46" s="30"/>
      <c r="C46" s="30"/>
      <c r="D46" s="30"/>
      <c r="E46" s="30"/>
      <c r="F46" s="167"/>
      <c r="G46" s="30"/>
    </row>
    <row r="47">
      <c r="A47" s="30"/>
      <c r="B47" s="30"/>
      <c r="C47" s="30"/>
      <c r="D47" s="30"/>
      <c r="E47" s="30"/>
      <c r="F47" s="167"/>
      <c r="G47" s="30"/>
    </row>
    <row r="48">
      <c r="A48" s="30"/>
      <c r="B48" s="30"/>
      <c r="C48" s="30"/>
      <c r="D48" s="30"/>
      <c r="E48" s="30"/>
      <c r="F48" s="167"/>
      <c r="G48" s="30"/>
    </row>
    <row r="49">
      <c r="A49" s="30"/>
      <c r="B49" s="30"/>
      <c r="C49" s="30"/>
      <c r="D49" s="30"/>
      <c r="E49" s="30"/>
      <c r="F49" s="167"/>
      <c r="G49" s="30"/>
    </row>
    <row r="50">
      <c r="A50" s="30"/>
      <c r="B50" s="30"/>
      <c r="C50" s="30"/>
      <c r="D50" s="30"/>
      <c r="E50" s="30"/>
      <c r="F50" s="167"/>
      <c r="G50" s="30"/>
    </row>
    <row r="51">
      <c r="A51" s="30"/>
      <c r="B51" s="30"/>
      <c r="C51" s="30"/>
      <c r="D51" s="30"/>
      <c r="E51" s="30"/>
      <c r="F51" s="167"/>
      <c r="G51" s="30"/>
    </row>
    <row r="52">
      <c r="A52" s="30"/>
      <c r="B52" s="30"/>
      <c r="C52" s="30"/>
      <c r="D52" s="30"/>
      <c r="E52" s="30"/>
      <c r="F52" s="167"/>
      <c r="G52" s="30"/>
    </row>
    <row r="53">
      <c r="A53" s="30"/>
      <c r="B53" s="30"/>
      <c r="C53" s="30"/>
      <c r="D53" s="30"/>
      <c r="E53" s="30"/>
      <c r="F53" s="167"/>
      <c r="G53" s="30"/>
    </row>
    <row r="54">
      <c r="A54" s="30"/>
      <c r="B54" s="30"/>
      <c r="C54" s="30"/>
      <c r="D54" s="30"/>
      <c r="E54" s="30"/>
      <c r="F54" s="167"/>
      <c r="G54" s="30"/>
    </row>
    <row r="55">
      <c r="A55" s="30"/>
      <c r="B55" s="30"/>
      <c r="C55" s="30"/>
      <c r="D55" s="30"/>
      <c r="E55" s="30"/>
      <c r="F55" s="167"/>
      <c r="G55" s="30"/>
    </row>
    <row r="56">
      <c r="A56" s="30"/>
      <c r="B56" s="30"/>
      <c r="C56" s="30"/>
      <c r="D56" s="30"/>
      <c r="E56" s="30"/>
      <c r="F56" s="167"/>
      <c r="G56" s="30"/>
    </row>
    <row r="57">
      <c r="A57" s="30"/>
      <c r="B57" s="30"/>
      <c r="C57" s="30"/>
      <c r="D57" s="30"/>
      <c r="E57" s="30"/>
      <c r="F57" s="167"/>
      <c r="G57" s="30"/>
    </row>
    <row r="58">
      <c r="A58" s="30"/>
      <c r="B58" s="30"/>
      <c r="C58" s="30"/>
      <c r="D58" s="30"/>
      <c r="E58" s="30"/>
      <c r="F58" s="167"/>
      <c r="G58" s="30"/>
    </row>
    <row r="59">
      <c r="A59" s="30"/>
      <c r="B59" s="30"/>
      <c r="C59" s="30"/>
      <c r="D59" s="30"/>
      <c r="E59" s="30"/>
      <c r="F59" s="167"/>
      <c r="G59" s="30"/>
    </row>
    <row r="60">
      <c r="A60" s="30"/>
      <c r="B60" s="30"/>
      <c r="C60" s="30"/>
      <c r="D60" s="30"/>
      <c r="E60" s="30"/>
      <c r="F60" s="167"/>
      <c r="G60" s="30"/>
    </row>
    <row r="61">
      <c r="A61" s="30"/>
      <c r="B61" s="30"/>
      <c r="C61" s="30"/>
      <c r="D61" s="30"/>
      <c r="E61" s="30"/>
      <c r="F61" s="167"/>
      <c r="G61" s="30"/>
    </row>
    <row r="62">
      <c r="A62" s="30"/>
      <c r="B62" s="30"/>
      <c r="C62" s="30"/>
      <c r="D62" s="30"/>
      <c r="E62" s="30"/>
      <c r="F62" s="167"/>
      <c r="G62" s="30"/>
    </row>
    <row r="63">
      <c r="A63" s="30"/>
      <c r="B63" s="30"/>
      <c r="C63" s="30"/>
      <c r="D63" s="30"/>
      <c r="E63" s="30"/>
      <c r="F63" s="167"/>
      <c r="G63" s="30"/>
    </row>
    <row r="64">
      <c r="A64" s="30"/>
      <c r="B64" s="30"/>
      <c r="C64" s="30"/>
      <c r="D64" s="30"/>
      <c r="E64" s="30"/>
      <c r="F64" s="167"/>
      <c r="G64" s="30"/>
    </row>
    <row r="65">
      <c r="A65" s="30"/>
      <c r="B65" s="30"/>
      <c r="C65" s="30"/>
      <c r="D65" s="30"/>
      <c r="E65" s="30"/>
      <c r="F65" s="167"/>
      <c r="G65" s="30"/>
    </row>
    <row r="66">
      <c r="A66" s="30"/>
      <c r="B66" s="30"/>
      <c r="C66" s="30"/>
      <c r="D66" s="30"/>
      <c r="E66" s="30"/>
      <c r="F66" s="167"/>
      <c r="G66" s="30"/>
    </row>
    <row r="67">
      <c r="A67" s="30"/>
      <c r="B67" s="30"/>
      <c r="C67" s="30"/>
      <c r="D67" s="30"/>
      <c r="E67" s="30"/>
      <c r="F67" s="167"/>
      <c r="G67" s="30"/>
    </row>
    <row r="68">
      <c r="A68" s="30"/>
      <c r="B68" s="30"/>
      <c r="C68" s="30"/>
      <c r="D68" s="30"/>
      <c r="E68" s="30"/>
      <c r="F68" s="167"/>
      <c r="G68" s="30"/>
    </row>
    <row r="69">
      <c r="A69" s="30"/>
      <c r="B69" s="30"/>
      <c r="C69" s="30"/>
      <c r="D69" s="30"/>
      <c r="E69" s="30"/>
      <c r="F69" s="167"/>
      <c r="G69" s="30"/>
    </row>
    <row r="70">
      <c r="A70" s="30"/>
      <c r="B70" s="30"/>
      <c r="C70" s="30"/>
      <c r="D70" s="30"/>
      <c r="E70" s="30"/>
      <c r="F70" s="167"/>
      <c r="G70" s="30"/>
    </row>
    <row r="71">
      <c r="A71" s="30"/>
      <c r="B71" s="30"/>
      <c r="C71" s="30"/>
      <c r="D71" s="30"/>
      <c r="E71" s="30"/>
      <c r="F71" s="167"/>
      <c r="G71" s="30"/>
    </row>
    <row r="72">
      <c r="A72" s="30"/>
      <c r="B72" s="30"/>
      <c r="C72" s="30"/>
      <c r="D72" s="30"/>
      <c r="E72" s="30"/>
      <c r="F72" s="167"/>
      <c r="G72" s="30"/>
    </row>
    <row r="73">
      <c r="A73" s="30"/>
      <c r="B73" s="30"/>
      <c r="C73" s="30"/>
      <c r="D73" s="30"/>
      <c r="E73" s="30"/>
      <c r="F73" s="167"/>
      <c r="G73" s="30"/>
    </row>
    <row r="74">
      <c r="A74" s="30"/>
      <c r="B74" s="30"/>
      <c r="C74" s="30"/>
      <c r="D74" s="30"/>
      <c r="E74" s="30"/>
      <c r="F74" s="167"/>
      <c r="G74" s="30"/>
    </row>
    <row r="75">
      <c r="A75" s="30"/>
      <c r="B75" s="30"/>
      <c r="C75" s="30"/>
      <c r="D75" s="30"/>
      <c r="E75" s="30"/>
      <c r="F75" s="167"/>
      <c r="G75" s="30"/>
    </row>
    <row r="76">
      <c r="A76" s="30"/>
      <c r="B76" s="30"/>
      <c r="C76" s="30"/>
      <c r="D76" s="30"/>
      <c r="E76" s="30"/>
      <c r="F76" s="167"/>
      <c r="G76" s="30"/>
    </row>
    <row r="77">
      <c r="A77" s="30"/>
      <c r="B77" s="30"/>
      <c r="C77" s="30"/>
      <c r="D77" s="30"/>
      <c r="E77" s="30"/>
      <c r="F77" s="167"/>
      <c r="G77" s="30"/>
    </row>
    <row r="78">
      <c r="A78" s="30"/>
      <c r="B78" s="30"/>
      <c r="C78" s="30"/>
      <c r="D78" s="30"/>
      <c r="E78" s="30"/>
      <c r="F78" s="167"/>
      <c r="G78" s="30"/>
    </row>
    <row r="79">
      <c r="A79" s="30"/>
      <c r="B79" s="30"/>
      <c r="C79" s="30"/>
      <c r="D79" s="30"/>
      <c r="E79" s="30"/>
      <c r="F79" s="167"/>
      <c r="G79" s="30"/>
    </row>
    <row r="80">
      <c r="A80" s="30"/>
      <c r="B80" s="30"/>
      <c r="C80" s="30"/>
      <c r="D80" s="30"/>
      <c r="E80" s="30"/>
      <c r="F80" s="167"/>
      <c r="G80" s="30"/>
    </row>
    <row r="81">
      <c r="A81" s="30"/>
      <c r="B81" s="30"/>
      <c r="C81" s="30"/>
      <c r="D81" s="30"/>
      <c r="E81" s="30"/>
      <c r="F81" s="167"/>
      <c r="G81" s="30"/>
    </row>
    <row r="82">
      <c r="A82" s="30"/>
      <c r="B82" s="30"/>
      <c r="C82" s="30"/>
      <c r="D82" s="30"/>
      <c r="E82" s="30"/>
      <c r="F82" s="167"/>
      <c r="G82" s="30"/>
    </row>
    <row r="83">
      <c r="A83" s="30"/>
      <c r="B83" s="30"/>
      <c r="C83" s="30"/>
      <c r="D83" s="30"/>
      <c r="E83" s="30"/>
      <c r="F83" s="167"/>
      <c r="G83" s="30"/>
    </row>
    <row r="84">
      <c r="A84" s="30"/>
      <c r="B84" s="30"/>
      <c r="C84" s="30"/>
      <c r="D84" s="30"/>
      <c r="E84" s="30"/>
      <c r="F84" s="167"/>
      <c r="G84" s="30"/>
    </row>
    <row r="85">
      <c r="A85" s="30"/>
      <c r="B85" s="30"/>
      <c r="C85" s="30"/>
      <c r="D85" s="30"/>
      <c r="E85" s="30"/>
      <c r="F85" s="167"/>
      <c r="G85" s="30"/>
    </row>
    <row r="86">
      <c r="A86" s="30"/>
      <c r="B86" s="30"/>
      <c r="C86" s="30"/>
      <c r="D86" s="30"/>
      <c r="E86" s="30"/>
      <c r="F86" s="167"/>
      <c r="G86" s="30"/>
    </row>
    <row r="87">
      <c r="A87" s="30"/>
      <c r="B87" s="30"/>
      <c r="C87" s="30"/>
      <c r="D87" s="30"/>
      <c r="E87" s="30"/>
      <c r="F87" s="167"/>
      <c r="G87" s="30"/>
    </row>
    <row r="88">
      <c r="A88" s="30"/>
      <c r="B88" s="30"/>
      <c r="C88" s="30"/>
      <c r="D88" s="30"/>
      <c r="E88" s="30"/>
      <c r="F88" s="167"/>
      <c r="G88" s="30"/>
    </row>
    <row r="89">
      <c r="A89" s="30"/>
      <c r="B89" s="30"/>
      <c r="C89" s="30"/>
      <c r="D89" s="30"/>
      <c r="E89" s="30"/>
      <c r="F89" s="167"/>
      <c r="G89" s="30"/>
    </row>
    <row r="90">
      <c r="A90" s="30"/>
      <c r="B90" s="30"/>
      <c r="C90" s="30"/>
      <c r="D90" s="30"/>
      <c r="E90" s="30"/>
      <c r="F90" s="167"/>
      <c r="G90" s="30"/>
    </row>
    <row r="91">
      <c r="A91" s="30"/>
      <c r="B91" s="30"/>
      <c r="C91" s="30"/>
      <c r="D91" s="30"/>
      <c r="E91" s="30"/>
      <c r="F91" s="167"/>
      <c r="G91" s="30"/>
    </row>
    <row r="92">
      <c r="A92" s="30"/>
      <c r="B92" s="30"/>
      <c r="C92" s="30"/>
      <c r="D92" s="30"/>
      <c r="E92" s="30"/>
      <c r="F92" s="167"/>
      <c r="G92" s="30"/>
    </row>
    <row r="93">
      <c r="A93" s="30"/>
      <c r="B93" s="30"/>
      <c r="C93" s="30"/>
      <c r="D93" s="30"/>
      <c r="E93" s="30"/>
      <c r="F93" s="167"/>
      <c r="G93" s="30"/>
    </row>
    <row r="94">
      <c r="A94" s="30"/>
      <c r="B94" s="30"/>
      <c r="C94" s="30"/>
      <c r="D94" s="30"/>
      <c r="E94" s="30"/>
      <c r="F94" s="167"/>
      <c r="G94" s="30"/>
    </row>
    <row r="95">
      <c r="A95" s="30"/>
      <c r="B95" s="30"/>
      <c r="C95" s="30"/>
      <c r="D95" s="30"/>
      <c r="E95" s="30"/>
      <c r="F95" s="167"/>
      <c r="G95" s="30"/>
    </row>
    <row r="96">
      <c r="A96" s="30"/>
      <c r="B96" s="30"/>
      <c r="C96" s="30"/>
      <c r="D96" s="30"/>
      <c r="E96" s="30"/>
      <c r="F96" s="167"/>
      <c r="G96" s="30"/>
    </row>
    <row r="97">
      <c r="A97" s="30"/>
      <c r="B97" s="30"/>
      <c r="C97" s="30"/>
      <c r="D97" s="30"/>
      <c r="E97" s="30"/>
      <c r="F97" s="167"/>
      <c r="G97" s="30"/>
    </row>
    <row r="98">
      <c r="A98" s="30"/>
      <c r="B98" s="30"/>
      <c r="C98" s="30"/>
      <c r="D98" s="30"/>
      <c r="E98" s="30"/>
      <c r="F98" s="167"/>
      <c r="G98" s="30"/>
    </row>
    <row r="99">
      <c r="A99" s="30"/>
      <c r="B99" s="30"/>
      <c r="C99" s="30"/>
      <c r="D99" s="30"/>
      <c r="E99" s="30"/>
      <c r="F99" s="167"/>
      <c r="G99" s="30"/>
    </row>
    <row r="100">
      <c r="A100" s="30"/>
      <c r="B100" s="30"/>
      <c r="C100" s="30"/>
      <c r="D100" s="30"/>
      <c r="E100" s="30"/>
      <c r="F100" s="167"/>
      <c r="G100" s="30"/>
    </row>
    <row r="101">
      <c r="A101" s="30"/>
      <c r="B101" s="30"/>
      <c r="C101" s="30"/>
      <c r="D101" s="30"/>
      <c r="E101" s="30"/>
      <c r="F101" s="167"/>
      <c r="G101" s="30"/>
    </row>
    <row r="102">
      <c r="A102" s="30"/>
      <c r="B102" s="30"/>
      <c r="C102" s="30"/>
      <c r="D102" s="30"/>
      <c r="E102" s="30"/>
      <c r="F102" s="167"/>
      <c r="G102" s="30"/>
    </row>
    <row r="103">
      <c r="A103" s="30"/>
      <c r="B103" s="30"/>
      <c r="C103" s="30"/>
      <c r="D103" s="30"/>
      <c r="E103" s="30"/>
      <c r="F103" s="167"/>
      <c r="G103" s="30"/>
    </row>
    <row r="104">
      <c r="A104" s="30"/>
      <c r="B104" s="30"/>
      <c r="C104" s="30"/>
      <c r="D104" s="30"/>
      <c r="E104" s="30"/>
      <c r="F104" s="167"/>
      <c r="G104" s="30"/>
    </row>
    <row r="105">
      <c r="A105" s="30"/>
      <c r="B105" s="30"/>
      <c r="C105" s="30"/>
      <c r="D105" s="30"/>
      <c r="E105" s="30"/>
      <c r="F105" s="167"/>
      <c r="G105" s="30"/>
    </row>
    <row r="106">
      <c r="A106" s="30"/>
      <c r="B106" s="30"/>
      <c r="C106" s="30"/>
      <c r="D106" s="30"/>
      <c r="E106" s="30"/>
      <c r="F106" s="167"/>
      <c r="G106" s="30"/>
    </row>
    <row r="107">
      <c r="A107" s="30"/>
      <c r="B107" s="30"/>
      <c r="C107" s="30"/>
      <c r="D107" s="30"/>
      <c r="E107" s="30"/>
      <c r="F107" s="167"/>
      <c r="G107" s="30"/>
    </row>
    <row r="108">
      <c r="A108" s="30"/>
      <c r="B108" s="30"/>
      <c r="C108" s="30"/>
      <c r="D108" s="30"/>
      <c r="E108" s="30"/>
      <c r="F108" s="167"/>
      <c r="G108" s="30"/>
    </row>
    <row r="109">
      <c r="A109" s="30"/>
      <c r="B109" s="30"/>
      <c r="C109" s="30"/>
      <c r="D109" s="30"/>
      <c r="E109" s="30"/>
      <c r="F109" s="167"/>
      <c r="G109" s="30"/>
    </row>
    <row r="110">
      <c r="A110" s="30"/>
      <c r="B110" s="30"/>
      <c r="C110" s="30"/>
      <c r="D110" s="30"/>
      <c r="E110" s="30"/>
      <c r="F110" s="167"/>
      <c r="G110" s="30"/>
    </row>
    <row r="111">
      <c r="A111" s="30"/>
      <c r="B111" s="30"/>
      <c r="C111" s="30"/>
      <c r="D111" s="30"/>
      <c r="E111" s="30"/>
      <c r="F111" s="167"/>
      <c r="G111" s="30"/>
    </row>
    <row r="112">
      <c r="A112" s="30"/>
      <c r="B112" s="30"/>
      <c r="C112" s="30"/>
      <c r="D112" s="30"/>
      <c r="E112" s="30"/>
      <c r="F112" s="167"/>
      <c r="G112" s="30"/>
    </row>
    <row r="113">
      <c r="A113" s="30"/>
      <c r="B113" s="30"/>
      <c r="C113" s="30"/>
      <c r="D113" s="30"/>
      <c r="E113" s="30"/>
      <c r="F113" s="167"/>
      <c r="G113" s="30"/>
    </row>
    <row r="114">
      <c r="A114" s="30"/>
      <c r="B114" s="30"/>
      <c r="C114" s="30"/>
      <c r="D114" s="30"/>
      <c r="E114" s="30"/>
      <c r="F114" s="167"/>
      <c r="G114" s="30"/>
    </row>
    <row r="115">
      <c r="A115" s="30"/>
      <c r="B115" s="30"/>
      <c r="C115" s="30"/>
      <c r="D115" s="30"/>
      <c r="E115" s="30"/>
      <c r="F115" s="167"/>
      <c r="G115" s="30"/>
    </row>
    <row r="116">
      <c r="A116" s="30"/>
      <c r="B116" s="30"/>
      <c r="C116" s="30"/>
      <c r="D116" s="30"/>
      <c r="E116" s="30"/>
      <c r="F116" s="167"/>
      <c r="G116" s="30"/>
    </row>
    <row r="117">
      <c r="A117" s="30"/>
      <c r="B117" s="30"/>
      <c r="C117" s="30"/>
      <c r="D117" s="30"/>
      <c r="E117" s="30"/>
      <c r="F117" s="167"/>
      <c r="G117" s="30"/>
    </row>
    <row r="118">
      <c r="A118" s="30"/>
      <c r="B118" s="30"/>
      <c r="C118" s="30"/>
      <c r="D118" s="30"/>
      <c r="E118" s="30"/>
      <c r="F118" s="167"/>
      <c r="G118" s="30"/>
    </row>
    <row r="119">
      <c r="A119" s="30"/>
      <c r="B119" s="30"/>
      <c r="C119" s="30"/>
      <c r="D119" s="30"/>
      <c r="E119" s="30"/>
      <c r="F119" s="167"/>
      <c r="G119" s="30"/>
    </row>
    <row r="120">
      <c r="A120" s="30"/>
      <c r="B120" s="30"/>
      <c r="C120" s="30"/>
      <c r="D120" s="30"/>
      <c r="E120" s="30"/>
      <c r="F120" s="167"/>
      <c r="G120" s="30"/>
    </row>
    <row r="121">
      <c r="A121" s="30"/>
      <c r="B121" s="30"/>
      <c r="C121" s="30"/>
      <c r="D121" s="30"/>
      <c r="E121" s="30"/>
      <c r="F121" s="167"/>
      <c r="G121" s="30"/>
    </row>
    <row r="122">
      <c r="A122" s="30"/>
      <c r="B122" s="30"/>
      <c r="C122" s="30"/>
      <c r="D122" s="30"/>
      <c r="E122" s="30"/>
      <c r="F122" s="167"/>
      <c r="G122" s="30"/>
    </row>
    <row r="123">
      <c r="A123" s="30"/>
      <c r="B123" s="30"/>
      <c r="C123" s="30"/>
      <c r="D123" s="30"/>
      <c r="E123" s="30"/>
      <c r="F123" s="167"/>
      <c r="G123" s="30"/>
    </row>
    <row r="124">
      <c r="A124" s="30"/>
      <c r="B124" s="30"/>
      <c r="C124" s="30"/>
      <c r="D124" s="30"/>
      <c r="E124" s="30"/>
      <c r="F124" s="167"/>
      <c r="G124" s="30"/>
    </row>
    <row r="125">
      <c r="A125" s="30"/>
      <c r="B125" s="30"/>
      <c r="C125" s="30"/>
      <c r="D125" s="30"/>
      <c r="E125" s="30"/>
      <c r="F125" s="167"/>
      <c r="G125" s="30"/>
    </row>
    <row r="126">
      <c r="A126" s="30"/>
      <c r="B126" s="30"/>
      <c r="C126" s="30"/>
      <c r="D126" s="30"/>
      <c r="E126" s="30"/>
      <c r="F126" s="167"/>
      <c r="G126" s="30"/>
    </row>
    <row r="127">
      <c r="A127" s="30"/>
      <c r="B127" s="30"/>
      <c r="C127" s="30"/>
      <c r="D127" s="30"/>
      <c r="E127" s="30"/>
      <c r="F127" s="167"/>
      <c r="G127" s="30"/>
    </row>
    <row r="128">
      <c r="A128" s="30"/>
      <c r="B128" s="30"/>
      <c r="C128" s="30"/>
      <c r="D128" s="30"/>
      <c r="E128" s="30"/>
      <c r="F128" s="167"/>
      <c r="G128" s="30"/>
    </row>
    <row r="129">
      <c r="A129" s="30"/>
      <c r="B129" s="30"/>
      <c r="C129" s="30"/>
      <c r="D129" s="30"/>
      <c r="E129" s="30"/>
      <c r="F129" s="167"/>
      <c r="G129" s="30"/>
    </row>
    <row r="130">
      <c r="A130" s="30"/>
      <c r="B130" s="30"/>
      <c r="C130" s="30"/>
      <c r="D130" s="30"/>
      <c r="E130" s="30"/>
      <c r="F130" s="167"/>
      <c r="G130" s="30"/>
    </row>
    <row r="131">
      <c r="A131" s="30"/>
      <c r="B131" s="30"/>
      <c r="C131" s="30"/>
      <c r="D131" s="30"/>
      <c r="E131" s="30"/>
      <c r="F131" s="167"/>
      <c r="G131" s="30"/>
    </row>
    <row r="132">
      <c r="A132" s="30"/>
      <c r="B132" s="30"/>
      <c r="C132" s="30"/>
      <c r="D132" s="30"/>
      <c r="E132" s="30"/>
      <c r="F132" s="167"/>
      <c r="G132" s="30"/>
    </row>
    <row r="133">
      <c r="A133" s="30"/>
      <c r="B133" s="30"/>
      <c r="C133" s="30"/>
      <c r="D133" s="30"/>
      <c r="E133" s="30"/>
      <c r="F133" s="167"/>
      <c r="G133" s="30"/>
    </row>
    <row r="134">
      <c r="A134" s="30"/>
      <c r="B134" s="30"/>
      <c r="C134" s="30"/>
      <c r="D134" s="30"/>
      <c r="E134" s="30"/>
      <c r="F134" s="167"/>
      <c r="G134" s="30"/>
    </row>
    <row r="135">
      <c r="A135" s="30"/>
      <c r="B135" s="30"/>
      <c r="C135" s="30"/>
      <c r="D135" s="30"/>
      <c r="E135" s="30"/>
      <c r="F135" s="167"/>
      <c r="G135" s="30"/>
    </row>
    <row r="136">
      <c r="A136" s="30"/>
      <c r="B136" s="30"/>
      <c r="C136" s="30"/>
      <c r="D136" s="30"/>
      <c r="E136" s="30"/>
      <c r="F136" s="167"/>
      <c r="G136" s="30"/>
    </row>
    <row r="137">
      <c r="A137" s="30"/>
      <c r="B137" s="30"/>
      <c r="C137" s="30"/>
      <c r="D137" s="30"/>
      <c r="E137" s="30"/>
      <c r="F137" s="167"/>
      <c r="G137" s="30"/>
    </row>
    <row r="138">
      <c r="A138" s="30"/>
      <c r="B138" s="30"/>
      <c r="C138" s="30"/>
      <c r="D138" s="30"/>
      <c r="E138" s="30"/>
      <c r="F138" s="167"/>
      <c r="G138" s="30"/>
    </row>
    <row r="139">
      <c r="A139" s="30"/>
      <c r="B139" s="30"/>
      <c r="C139" s="30"/>
      <c r="D139" s="30"/>
      <c r="E139" s="30"/>
      <c r="F139" s="167"/>
      <c r="G139" s="30"/>
    </row>
    <row r="140">
      <c r="A140" s="30"/>
      <c r="B140" s="30"/>
      <c r="C140" s="30"/>
      <c r="D140" s="30"/>
      <c r="E140" s="30"/>
      <c r="F140" s="167"/>
      <c r="G140" s="30"/>
    </row>
    <row r="141">
      <c r="A141" s="30"/>
      <c r="B141" s="30"/>
      <c r="C141" s="30"/>
      <c r="D141" s="30"/>
      <c r="E141" s="30"/>
      <c r="F141" s="167"/>
      <c r="G141" s="30"/>
    </row>
    <row r="142">
      <c r="A142" s="30"/>
      <c r="B142" s="30"/>
      <c r="C142" s="30"/>
      <c r="D142" s="30"/>
      <c r="E142" s="30"/>
      <c r="F142" s="167"/>
      <c r="G142" s="30"/>
    </row>
    <row r="143">
      <c r="A143" s="30"/>
      <c r="B143" s="30"/>
      <c r="C143" s="30"/>
      <c r="D143" s="30"/>
      <c r="E143" s="30"/>
      <c r="F143" s="167"/>
      <c r="G143" s="30"/>
    </row>
    <row r="144">
      <c r="A144" s="30"/>
      <c r="B144" s="30"/>
      <c r="C144" s="30"/>
      <c r="D144" s="30"/>
      <c r="E144" s="30"/>
      <c r="F144" s="167"/>
      <c r="G144" s="30"/>
    </row>
    <row r="145">
      <c r="A145" s="30"/>
      <c r="B145" s="30"/>
      <c r="C145" s="30"/>
      <c r="D145" s="30"/>
      <c r="E145" s="30"/>
      <c r="F145" s="167"/>
      <c r="G145" s="30"/>
    </row>
    <row r="146">
      <c r="A146" s="30"/>
      <c r="B146" s="30"/>
      <c r="C146" s="30"/>
      <c r="D146" s="30"/>
      <c r="E146" s="30"/>
      <c r="F146" s="167"/>
      <c r="G146" s="30"/>
    </row>
    <row r="147">
      <c r="A147" s="30"/>
      <c r="B147" s="30"/>
      <c r="C147" s="30"/>
      <c r="D147" s="30"/>
      <c r="E147" s="30"/>
      <c r="F147" s="167"/>
      <c r="G147" s="30"/>
    </row>
    <row r="148">
      <c r="A148" s="30"/>
      <c r="B148" s="30"/>
      <c r="C148" s="30"/>
      <c r="D148" s="30"/>
      <c r="E148" s="30"/>
      <c r="F148" s="167"/>
      <c r="G148" s="30"/>
    </row>
    <row r="149">
      <c r="A149" s="30"/>
      <c r="B149" s="30"/>
      <c r="C149" s="30"/>
      <c r="D149" s="30"/>
      <c r="E149" s="30"/>
      <c r="F149" s="167"/>
      <c r="G149" s="30"/>
    </row>
    <row r="150">
      <c r="A150" s="30"/>
      <c r="B150" s="30"/>
      <c r="C150" s="30"/>
      <c r="D150" s="30"/>
      <c r="E150" s="30"/>
      <c r="F150" s="167"/>
      <c r="G150" s="30"/>
    </row>
    <row r="151">
      <c r="A151" s="30"/>
      <c r="B151" s="30"/>
      <c r="C151" s="30"/>
      <c r="D151" s="30"/>
      <c r="E151" s="30"/>
      <c r="F151" s="167"/>
      <c r="G151" s="30"/>
    </row>
    <row r="152">
      <c r="A152" s="30"/>
      <c r="B152" s="30"/>
      <c r="C152" s="30"/>
      <c r="D152" s="30"/>
      <c r="E152" s="30"/>
      <c r="F152" s="167"/>
      <c r="G152" s="30"/>
    </row>
    <row r="153">
      <c r="A153" s="30"/>
      <c r="B153" s="30"/>
      <c r="C153" s="30"/>
      <c r="D153" s="30"/>
      <c r="E153" s="30"/>
      <c r="F153" s="167"/>
      <c r="G153" s="30"/>
    </row>
    <row r="154">
      <c r="A154" s="30"/>
      <c r="B154" s="30"/>
      <c r="C154" s="30"/>
      <c r="D154" s="30"/>
      <c r="E154" s="30"/>
      <c r="F154" s="167"/>
      <c r="G154" s="30"/>
    </row>
    <row r="155">
      <c r="A155" s="30"/>
      <c r="B155" s="30"/>
      <c r="C155" s="30"/>
      <c r="D155" s="30"/>
      <c r="E155" s="30"/>
      <c r="F155" s="167"/>
      <c r="G155" s="30"/>
    </row>
    <row r="156">
      <c r="A156" s="30"/>
      <c r="B156" s="30"/>
      <c r="C156" s="30"/>
      <c r="D156" s="30"/>
      <c r="E156" s="30"/>
      <c r="F156" s="167"/>
      <c r="G156" s="30"/>
    </row>
    <row r="157">
      <c r="A157" s="30"/>
      <c r="B157" s="30"/>
      <c r="C157" s="30"/>
      <c r="D157" s="30"/>
      <c r="E157" s="30"/>
      <c r="F157" s="167"/>
      <c r="G157" s="30"/>
    </row>
    <row r="158">
      <c r="A158" s="30"/>
      <c r="B158" s="30"/>
      <c r="C158" s="30"/>
      <c r="D158" s="30"/>
      <c r="E158" s="30"/>
      <c r="F158" s="167"/>
      <c r="G158" s="30"/>
    </row>
    <row r="159">
      <c r="A159" s="30"/>
      <c r="B159" s="30"/>
      <c r="C159" s="30"/>
      <c r="D159" s="30"/>
      <c r="E159" s="30"/>
      <c r="F159" s="167"/>
      <c r="G159" s="30"/>
    </row>
    <row r="160">
      <c r="A160" s="30"/>
      <c r="B160" s="30"/>
      <c r="C160" s="30"/>
      <c r="D160" s="30"/>
      <c r="E160" s="30"/>
      <c r="F160" s="167"/>
      <c r="G160" s="30"/>
    </row>
    <row r="161">
      <c r="A161" s="30"/>
      <c r="B161" s="30"/>
      <c r="C161" s="30"/>
      <c r="D161" s="30"/>
      <c r="E161" s="30"/>
      <c r="F161" s="167"/>
      <c r="G161" s="30"/>
    </row>
    <row r="162">
      <c r="A162" s="30"/>
      <c r="B162" s="30"/>
      <c r="C162" s="30"/>
      <c r="D162" s="30"/>
      <c r="E162" s="30"/>
      <c r="F162" s="167"/>
      <c r="G162" s="30"/>
    </row>
    <row r="163">
      <c r="A163" s="30"/>
      <c r="B163" s="30"/>
      <c r="C163" s="30"/>
      <c r="D163" s="30"/>
      <c r="E163" s="30"/>
      <c r="F163" s="167"/>
      <c r="G163" s="30"/>
    </row>
    <row r="164">
      <c r="A164" s="30"/>
      <c r="B164" s="30"/>
      <c r="C164" s="30"/>
      <c r="D164" s="30"/>
      <c r="E164" s="30"/>
      <c r="F164" s="167"/>
      <c r="G164" s="30"/>
    </row>
    <row r="165">
      <c r="A165" s="30"/>
      <c r="B165" s="30"/>
      <c r="C165" s="30"/>
      <c r="D165" s="30"/>
      <c r="E165" s="30"/>
      <c r="F165" s="167"/>
      <c r="G165" s="30"/>
    </row>
    <row r="166">
      <c r="A166" s="30"/>
      <c r="B166" s="30"/>
      <c r="C166" s="30"/>
      <c r="D166" s="30"/>
      <c r="E166" s="30"/>
      <c r="F166" s="167"/>
      <c r="G166" s="30"/>
    </row>
    <row r="167">
      <c r="A167" s="30"/>
      <c r="B167" s="30"/>
      <c r="C167" s="30"/>
      <c r="D167" s="30"/>
      <c r="E167" s="30"/>
      <c r="F167" s="167"/>
      <c r="G167" s="30"/>
    </row>
    <row r="168">
      <c r="A168" s="30"/>
      <c r="B168" s="30"/>
      <c r="C168" s="30"/>
      <c r="D168" s="30"/>
      <c r="E168" s="30"/>
      <c r="F168" s="167"/>
      <c r="G168" s="30"/>
    </row>
    <row r="169">
      <c r="A169" s="30"/>
      <c r="B169" s="30"/>
      <c r="C169" s="30"/>
      <c r="D169" s="30"/>
      <c r="E169" s="30"/>
      <c r="F169" s="167"/>
      <c r="G169" s="30"/>
    </row>
    <row r="170">
      <c r="A170" s="30"/>
      <c r="B170" s="30"/>
      <c r="C170" s="30"/>
      <c r="D170" s="30"/>
      <c r="E170" s="30"/>
      <c r="F170" s="167"/>
      <c r="G170" s="30"/>
    </row>
    <row r="171">
      <c r="A171" s="30"/>
      <c r="B171" s="30"/>
      <c r="C171" s="30"/>
      <c r="D171" s="30"/>
      <c r="E171" s="30"/>
      <c r="F171" s="167"/>
      <c r="G171" s="30"/>
    </row>
    <row r="172">
      <c r="A172" s="30"/>
      <c r="B172" s="30"/>
      <c r="C172" s="30"/>
      <c r="D172" s="30"/>
      <c r="E172" s="30"/>
      <c r="F172" s="167"/>
      <c r="G172" s="30"/>
    </row>
    <row r="173">
      <c r="A173" s="30"/>
      <c r="B173" s="30"/>
      <c r="C173" s="30"/>
      <c r="D173" s="30"/>
      <c r="E173" s="30"/>
      <c r="F173" s="167"/>
      <c r="G173" s="30"/>
    </row>
    <row r="174">
      <c r="A174" s="30"/>
      <c r="B174" s="30"/>
      <c r="C174" s="30"/>
      <c r="D174" s="30"/>
      <c r="E174" s="30"/>
      <c r="F174" s="167"/>
      <c r="G174" s="30"/>
    </row>
    <row r="175">
      <c r="A175" s="30"/>
      <c r="B175" s="30"/>
      <c r="C175" s="30"/>
      <c r="D175" s="30"/>
      <c r="E175" s="30"/>
      <c r="F175" s="167"/>
      <c r="G175" s="30"/>
    </row>
    <row r="176">
      <c r="A176" s="30"/>
      <c r="B176" s="30"/>
      <c r="C176" s="30"/>
      <c r="D176" s="30"/>
      <c r="E176" s="30"/>
      <c r="F176" s="167"/>
      <c r="G176" s="30"/>
    </row>
    <row r="177">
      <c r="A177" s="30"/>
      <c r="B177" s="30"/>
      <c r="C177" s="30"/>
      <c r="D177" s="30"/>
      <c r="E177" s="30"/>
      <c r="F177" s="167"/>
      <c r="G177" s="30"/>
    </row>
    <row r="178">
      <c r="A178" s="30"/>
      <c r="B178" s="30"/>
      <c r="C178" s="30"/>
      <c r="D178" s="30"/>
      <c r="E178" s="30"/>
      <c r="F178" s="167"/>
      <c r="G178" s="30"/>
    </row>
    <row r="179">
      <c r="A179" s="30"/>
      <c r="B179" s="30"/>
      <c r="C179" s="30"/>
      <c r="D179" s="30"/>
      <c r="E179" s="30"/>
      <c r="F179" s="167"/>
      <c r="G179" s="30"/>
    </row>
    <row r="180">
      <c r="A180" s="30"/>
      <c r="B180" s="30"/>
      <c r="C180" s="30"/>
      <c r="D180" s="30"/>
      <c r="E180" s="30"/>
      <c r="F180" s="167"/>
      <c r="G180" s="30"/>
    </row>
    <row r="181">
      <c r="A181" s="30"/>
      <c r="B181" s="30"/>
      <c r="C181" s="30"/>
      <c r="D181" s="30"/>
      <c r="E181" s="30"/>
      <c r="F181" s="167"/>
      <c r="G181" s="30"/>
    </row>
    <row r="182">
      <c r="A182" s="30"/>
      <c r="B182" s="30"/>
      <c r="C182" s="30"/>
      <c r="D182" s="30"/>
      <c r="E182" s="30"/>
      <c r="F182" s="167"/>
      <c r="G182" s="30"/>
    </row>
    <row r="183">
      <c r="A183" s="30"/>
      <c r="B183" s="30"/>
      <c r="C183" s="30"/>
      <c r="D183" s="30"/>
      <c r="E183" s="30"/>
      <c r="F183" s="167"/>
      <c r="G183" s="30"/>
    </row>
    <row r="184">
      <c r="A184" s="30"/>
      <c r="B184" s="30"/>
      <c r="C184" s="30"/>
      <c r="D184" s="30"/>
      <c r="E184" s="30"/>
      <c r="F184" s="167"/>
      <c r="G184" s="30"/>
    </row>
    <row r="185">
      <c r="A185" s="30"/>
      <c r="B185" s="30"/>
      <c r="C185" s="30"/>
      <c r="D185" s="30"/>
      <c r="E185" s="30"/>
      <c r="F185" s="167"/>
      <c r="G185" s="30"/>
    </row>
    <row r="186">
      <c r="A186" s="30"/>
      <c r="B186" s="30"/>
      <c r="C186" s="30"/>
      <c r="D186" s="30"/>
      <c r="E186" s="30"/>
      <c r="F186" s="167"/>
      <c r="G186" s="30"/>
    </row>
    <row r="187">
      <c r="A187" s="30"/>
      <c r="B187" s="30"/>
      <c r="C187" s="30"/>
      <c r="D187" s="30"/>
      <c r="E187" s="30"/>
      <c r="F187" s="167"/>
      <c r="G187" s="30"/>
    </row>
    <row r="188">
      <c r="A188" s="30"/>
      <c r="B188" s="30"/>
      <c r="C188" s="30"/>
      <c r="D188" s="30"/>
      <c r="E188" s="30"/>
      <c r="F188" s="167"/>
      <c r="G188" s="30"/>
    </row>
    <row r="189">
      <c r="A189" s="30"/>
      <c r="B189" s="30"/>
      <c r="C189" s="30"/>
      <c r="D189" s="30"/>
      <c r="E189" s="30"/>
      <c r="F189" s="167"/>
      <c r="G189" s="30"/>
    </row>
    <row r="190">
      <c r="A190" s="30"/>
      <c r="B190" s="30"/>
      <c r="C190" s="30"/>
      <c r="D190" s="30"/>
      <c r="E190" s="30"/>
      <c r="F190" s="167"/>
      <c r="G190" s="30"/>
    </row>
    <row r="191">
      <c r="A191" s="30"/>
      <c r="B191" s="30"/>
      <c r="C191" s="30"/>
      <c r="D191" s="30"/>
      <c r="E191" s="30"/>
      <c r="F191" s="167"/>
      <c r="G191" s="30"/>
    </row>
    <row r="192">
      <c r="A192" s="30"/>
      <c r="B192" s="30"/>
      <c r="C192" s="30"/>
      <c r="D192" s="30"/>
      <c r="E192" s="30"/>
      <c r="F192" s="167"/>
      <c r="G192" s="30"/>
    </row>
    <row r="193">
      <c r="A193" s="30"/>
      <c r="B193" s="30"/>
      <c r="C193" s="30"/>
      <c r="D193" s="30"/>
      <c r="E193" s="30"/>
      <c r="F193" s="167"/>
      <c r="G193" s="30"/>
    </row>
    <row r="194">
      <c r="A194" s="30"/>
      <c r="B194" s="30"/>
      <c r="C194" s="30"/>
      <c r="D194" s="30"/>
      <c r="E194" s="30"/>
      <c r="F194" s="167"/>
      <c r="G194" s="30"/>
    </row>
    <row r="195">
      <c r="A195" s="30"/>
      <c r="B195" s="30"/>
      <c r="C195" s="30"/>
      <c r="D195" s="30"/>
      <c r="E195" s="30"/>
      <c r="F195" s="167"/>
      <c r="G195" s="30"/>
    </row>
    <row r="196">
      <c r="A196" s="30"/>
      <c r="B196" s="30"/>
      <c r="C196" s="30"/>
      <c r="D196" s="30"/>
      <c r="E196" s="30"/>
      <c r="F196" s="167"/>
      <c r="G196" s="30"/>
    </row>
    <row r="197">
      <c r="A197" s="30"/>
      <c r="B197" s="30"/>
      <c r="C197" s="30"/>
      <c r="D197" s="30"/>
      <c r="E197" s="30"/>
      <c r="F197" s="167"/>
      <c r="G197" s="30"/>
    </row>
    <row r="198">
      <c r="A198" s="30"/>
      <c r="B198" s="30"/>
      <c r="C198" s="30"/>
      <c r="D198" s="30"/>
      <c r="E198" s="30"/>
      <c r="F198" s="167"/>
      <c r="G198" s="30"/>
    </row>
    <row r="199">
      <c r="A199" s="30"/>
      <c r="B199" s="30"/>
      <c r="C199" s="30"/>
      <c r="D199" s="30"/>
      <c r="E199" s="30"/>
      <c r="F199" s="167"/>
      <c r="G199" s="30"/>
    </row>
    <row r="200">
      <c r="A200" s="30"/>
      <c r="B200" s="30"/>
      <c r="C200" s="30"/>
      <c r="D200" s="30"/>
      <c r="E200" s="30"/>
      <c r="F200" s="167"/>
      <c r="G200" s="30"/>
    </row>
    <row r="201">
      <c r="A201" s="30"/>
      <c r="B201" s="30"/>
      <c r="C201" s="30"/>
      <c r="D201" s="30"/>
      <c r="E201" s="30"/>
      <c r="F201" s="167"/>
      <c r="G201" s="30"/>
    </row>
    <row r="202">
      <c r="A202" s="30"/>
      <c r="B202" s="30"/>
      <c r="C202" s="30"/>
      <c r="D202" s="30"/>
      <c r="E202" s="30"/>
      <c r="F202" s="167"/>
      <c r="G202" s="30"/>
    </row>
    <row r="203">
      <c r="A203" s="30"/>
      <c r="B203" s="30"/>
      <c r="C203" s="30"/>
      <c r="D203" s="30"/>
      <c r="E203" s="30"/>
      <c r="F203" s="167"/>
      <c r="G203" s="30"/>
    </row>
    <row r="204">
      <c r="A204" s="30"/>
      <c r="B204" s="30"/>
      <c r="C204" s="30"/>
      <c r="D204" s="30"/>
      <c r="E204" s="30"/>
      <c r="F204" s="167"/>
      <c r="G204" s="30"/>
    </row>
    <row r="205">
      <c r="A205" s="30"/>
      <c r="B205" s="30"/>
      <c r="C205" s="30"/>
      <c r="D205" s="30"/>
      <c r="E205" s="30"/>
      <c r="F205" s="167"/>
      <c r="G205" s="30"/>
    </row>
    <row r="206">
      <c r="A206" s="30"/>
      <c r="B206" s="30"/>
      <c r="C206" s="30"/>
      <c r="D206" s="30"/>
      <c r="E206" s="30"/>
      <c r="F206" s="167"/>
      <c r="G206" s="30"/>
    </row>
    <row r="207">
      <c r="A207" s="30"/>
      <c r="B207" s="30"/>
      <c r="C207" s="30"/>
      <c r="D207" s="30"/>
      <c r="E207" s="30"/>
      <c r="F207" s="167"/>
      <c r="G207" s="30"/>
    </row>
    <row r="208">
      <c r="A208" s="30"/>
      <c r="B208" s="30"/>
      <c r="C208" s="30"/>
      <c r="D208" s="30"/>
      <c r="E208" s="30"/>
      <c r="F208" s="167"/>
      <c r="G208" s="30"/>
    </row>
    <row r="209">
      <c r="A209" s="30"/>
      <c r="B209" s="30"/>
      <c r="C209" s="30"/>
      <c r="D209" s="30"/>
      <c r="E209" s="30"/>
      <c r="F209" s="167"/>
      <c r="G209" s="30"/>
    </row>
    <row r="210">
      <c r="A210" s="30"/>
      <c r="B210" s="30"/>
      <c r="C210" s="30"/>
      <c r="D210" s="30"/>
      <c r="E210" s="30"/>
      <c r="F210" s="167"/>
      <c r="G210" s="30"/>
    </row>
    <row r="211">
      <c r="A211" s="30"/>
      <c r="B211" s="30"/>
      <c r="C211" s="30"/>
      <c r="D211" s="30"/>
      <c r="E211" s="30"/>
      <c r="F211" s="167"/>
      <c r="G211" s="30"/>
    </row>
    <row r="212">
      <c r="A212" s="30"/>
      <c r="B212" s="30"/>
      <c r="C212" s="30"/>
      <c r="D212" s="30"/>
      <c r="E212" s="30"/>
      <c r="F212" s="167"/>
      <c r="G212" s="30"/>
    </row>
    <row r="213">
      <c r="A213" s="30"/>
      <c r="B213" s="30"/>
      <c r="C213" s="30"/>
      <c r="D213" s="30"/>
      <c r="E213" s="30"/>
      <c r="F213" s="167"/>
      <c r="G213" s="30"/>
    </row>
    <row r="214">
      <c r="A214" s="30"/>
      <c r="B214" s="30"/>
      <c r="C214" s="30"/>
      <c r="D214" s="30"/>
      <c r="E214" s="30"/>
      <c r="F214" s="167"/>
      <c r="G214" s="30"/>
    </row>
    <row r="215">
      <c r="A215" s="30"/>
      <c r="B215" s="30"/>
      <c r="C215" s="30"/>
      <c r="D215" s="30"/>
      <c r="E215" s="30"/>
      <c r="F215" s="167"/>
      <c r="G215" s="30"/>
    </row>
    <row r="216">
      <c r="A216" s="30"/>
      <c r="B216" s="30"/>
      <c r="C216" s="30"/>
      <c r="D216" s="30"/>
      <c r="E216" s="30"/>
      <c r="F216" s="167"/>
      <c r="G216" s="30"/>
    </row>
    <row r="217">
      <c r="A217" s="30"/>
      <c r="B217" s="30"/>
      <c r="C217" s="30"/>
      <c r="D217" s="30"/>
      <c r="E217" s="30"/>
      <c r="F217" s="167"/>
      <c r="G217" s="30"/>
    </row>
    <row r="218">
      <c r="A218" s="30"/>
      <c r="B218" s="30"/>
      <c r="C218" s="30"/>
      <c r="D218" s="30"/>
      <c r="E218" s="30"/>
      <c r="F218" s="167"/>
      <c r="G218" s="30"/>
    </row>
    <row r="219">
      <c r="A219" s="30"/>
      <c r="B219" s="30"/>
      <c r="C219" s="30"/>
      <c r="D219" s="30"/>
      <c r="E219" s="30"/>
      <c r="F219" s="167"/>
      <c r="G219" s="30"/>
    </row>
    <row r="220">
      <c r="A220" s="30"/>
      <c r="B220" s="30"/>
      <c r="C220" s="30"/>
      <c r="D220" s="30"/>
      <c r="E220" s="30"/>
      <c r="F220" s="167"/>
      <c r="G220" s="30"/>
    </row>
    <row r="221">
      <c r="A221" s="30"/>
      <c r="B221" s="30"/>
      <c r="C221" s="30"/>
      <c r="D221" s="30"/>
      <c r="E221" s="30"/>
      <c r="F221" s="167"/>
      <c r="G221" s="30"/>
    </row>
    <row r="222">
      <c r="A222" s="30"/>
      <c r="B222" s="30"/>
      <c r="C222" s="30"/>
      <c r="D222" s="30"/>
      <c r="E222" s="30"/>
      <c r="F222" s="167"/>
      <c r="G222" s="30"/>
    </row>
    <row r="223">
      <c r="A223" s="30"/>
      <c r="B223" s="30"/>
      <c r="C223" s="30"/>
      <c r="D223" s="30"/>
      <c r="E223" s="30"/>
      <c r="F223" s="167"/>
      <c r="G223" s="30"/>
    </row>
    <row r="224">
      <c r="A224" s="30"/>
      <c r="B224" s="30"/>
      <c r="C224" s="30"/>
      <c r="D224" s="30"/>
      <c r="E224" s="30"/>
      <c r="F224" s="167"/>
      <c r="G224" s="30"/>
    </row>
    <row r="225">
      <c r="A225" s="30"/>
      <c r="B225" s="30"/>
      <c r="C225" s="30"/>
      <c r="D225" s="30"/>
      <c r="E225" s="30"/>
      <c r="F225" s="167"/>
      <c r="G225" s="30"/>
    </row>
    <row r="226">
      <c r="A226" s="30"/>
      <c r="B226" s="30"/>
      <c r="C226" s="30"/>
      <c r="D226" s="30"/>
      <c r="E226" s="30"/>
      <c r="F226" s="167"/>
      <c r="G226" s="30"/>
    </row>
    <row r="227">
      <c r="A227" s="30"/>
      <c r="B227" s="30"/>
      <c r="C227" s="30"/>
      <c r="D227" s="30"/>
      <c r="E227" s="30"/>
      <c r="F227" s="167"/>
      <c r="G227" s="30"/>
    </row>
    <row r="228">
      <c r="A228" s="30"/>
      <c r="B228" s="30"/>
      <c r="C228" s="30"/>
      <c r="D228" s="30"/>
      <c r="E228" s="30"/>
      <c r="F228" s="167"/>
      <c r="G228" s="30"/>
    </row>
    <row r="229">
      <c r="A229" s="30"/>
      <c r="B229" s="30"/>
      <c r="C229" s="30"/>
      <c r="D229" s="30"/>
      <c r="E229" s="30"/>
      <c r="F229" s="167"/>
      <c r="G229" s="30"/>
    </row>
    <row r="230">
      <c r="A230" s="30"/>
      <c r="B230" s="30"/>
      <c r="C230" s="30"/>
      <c r="D230" s="30"/>
      <c r="E230" s="30"/>
      <c r="F230" s="167"/>
      <c r="G230" s="30"/>
    </row>
    <row r="231">
      <c r="A231" s="30"/>
      <c r="B231" s="30"/>
      <c r="C231" s="30"/>
      <c r="D231" s="30"/>
      <c r="E231" s="30"/>
      <c r="F231" s="167"/>
      <c r="G231" s="30"/>
    </row>
    <row r="232">
      <c r="A232" s="30"/>
      <c r="B232" s="30"/>
      <c r="C232" s="30"/>
      <c r="D232" s="30"/>
      <c r="E232" s="30"/>
      <c r="F232" s="167"/>
      <c r="G232" s="30"/>
    </row>
    <row r="233">
      <c r="A233" s="30"/>
      <c r="B233" s="30"/>
      <c r="C233" s="30"/>
      <c r="D233" s="30"/>
      <c r="E233" s="30"/>
      <c r="F233" s="167"/>
      <c r="G233" s="30"/>
    </row>
    <row r="234">
      <c r="A234" s="30"/>
      <c r="B234" s="30"/>
      <c r="C234" s="30"/>
      <c r="D234" s="30"/>
      <c r="E234" s="30"/>
      <c r="F234" s="167"/>
      <c r="G234" s="30"/>
    </row>
    <row r="235">
      <c r="A235" s="30"/>
      <c r="B235" s="30"/>
      <c r="C235" s="30"/>
      <c r="D235" s="30"/>
      <c r="E235" s="30"/>
      <c r="F235" s="167"/>
      <c r="G235" s="30"/>
    </row>
    <row r="236">
      <c r="A236" s="30"/>
      <c r="B236" s="30"/>
      <c r="C236" s="30"/>
      <c r="D236" s="30"/>
      <c r="E236" s="30"/>
      <c r="F236" s="167"/>
      <c r="G236" s="30"/>
    </row>
    <row r="237">
      <c r="A237" s="30"/>
      <c r="B237" s="30"/>
      <c r="C237" s="30"/>
      <c r="D237" s="30"/>
      <c r="E237" s="30"/>
      <c r="F237" s="167"/>
      <c r="G237" s="30"/>
    </row>
    <row r="238">
      <c r="A238" s="30"/>
      <c r="B238" s="30"/>
      <c r="C238" s="30"/>
      <c r="D238" s="30"/>
      <c r="E238" s="30"/>
      <c r="F238" s="167"/>
      <c r="G238" s="30"/>
    </row>
    <row r="239">
      <c r="A239" s="30"/>
      <c r="B239" s="30"/>
      <c r="C239" s="30"/>
      <c r="D239" s="30"/>
      <c r="E239" s="30"/>
      <c r="F239" s="167"/>
      <c r="G239" s="30"/>
    </row>
    <row r="240">
      <c r="A240" s="30"/>
      <c r="B240" s="30"/>
      <c r="C240" s="30"/>
      <c r="D240" s="30"/>
      <c r="E240" s="30"/>
      <c r="F240" s="167"/>
      <c r="G240" s="30"/>
    </row>
    <row r="241">
      <c r="A241" s="30"/>
      <c r="B241" s="30"/>
      <c r="C241" s="30"/>
      <c r="D241" s="30"/>
      <c r="E241" s="30"/>
      <c r="F241" s="167"/>
      <c r="G241" s="30"/>
    </row>
    <row r="242">
      <c r="A242" s="30"/>
      <c r="B242" s="30"/>
      <c r="C242" s="30"/>
      <c r="D242" s="30"/>
      <c r="E242" s="30"/>
      <c r="F242" s="167"/>
      <c r="G242" s="30"/>
    </row>
    <row r="243">
      <c r="A243" s="30"/>
      <c r="B243" s="30"/>
      <c r="C243" s="30"/>
      <c r="D243" s="30"/>
      <c r="E243" s="30"/>
      <c r="F243" s="167"/>
      <c r="G243" s="30"/>
    </row>
    <row r="244">
      <c r="A244" s="30"/>
      <c r="B244" s="30"/>
      <c r="C244" s="30"/>
      <c r="D244" s="30"/>
      <c r="E244" s="30"/>
      <c r="F244" s="167"/>
      <c r="G244" s="30"/>
    </row>
    <row r="245">
      <c r="A245" s="30"/>
      <c r="B245" s="30"/>
      <c r="C245" s="30"/>
      <c r="D245" s="30"/>
      <c r="E245" s="30"/>
      <c r="F245" s="167"/>
      <c r="G245" s="30"/>
    </row>
    <row r="246">
      <c r="A246" s="30"/>
      <c r="B246" s="30"/>
      <c r="C246" s="30"/>
      <c r="D246" s="30"/>
      <c r="E246" s="30"/>
      <c r="F246" s="167"/>
      <c r="G246" s="30"/>
    </row>
    <row r="247">
      <c r="A247" s="30"/>
      <c r="B247" s="30"/>
      <c r="C247" s="30"/>
      <c r="D247" s="30"/>
      <c r="E247" s="30"/>
      <c r="F247" s="167"/>
      <c r="G247" s="30"/>
    </row>
    <row r="248">
      <c r="A248" s="30"/>
      <c r="B248" s="30"/>
      <c r="C248" s="30"/>
      <c r="D248" s="30"/>
      <c r="E248" s="30"/>
      <c r="F248" s="167"/>
      <c r="G248" s="30"/>
    </row>
    <row r="249">
      <c r="A249" s="30"/>
      <c r="B249" s="30"/>
      <c r="C249" s="30"/>
      <c r="D249" s="30"/>
      <c r="E249" s="30"/>
      <c r="F249" s="167"/>
      <c r="G249" s="30"/>
    </row>
    <row r="250">
      <c r="A250" s="30"/>
      <c r="B250" s="30"/>
      <c r="C250" s="30"/>
      <c r="D250" s="30"/>
      <c r="E250" s="30"/>
      <c r="F250" s="167"/>
      <c r="G250" s="30"/>
    </row>
    <row r="251">
      <c r="A251" s="30"/>
      <c r="B251" s="30"/>
      <c r="C251" s="30"/>
      <c r="D251" s="30"/>
      <c r="E251" s="30"/>
      <c r="F251" s="167"/>
      <c r="G251" s="30"/>
    </row>
    <row r="252">
      <c r="A252" s="30"/>
      <c r="B252" s="30"/>
      <c r="C252" s="30"/>
      <c r="D252" s="30"/>
      <c r="E252" s="30"/>
      <c r="F252" s="167"/>
      <c r="G252" s="30"/>
    </row>
    <row r="253">
      <c r="A253" s="30"/>
      <c r="B253" s="30"/>
      <c r="C253" s="30"/>
      <c r="D253" s="30"/>
      <c r="E253" s="30"/>
      <c r="F253" s="167"/>
      <c r="G253" s="30"/>
    </row>
    <row r="254">
      <c r="A254" s="30"/>
      <c r="B254" s="30"/>
      <c r="C254" s="30"/>
      <c r="D254" s="30"/>
      <c r="E254" s="30"/>
      <c r="F254" s="167"/>
      <c r="G254" s="30"/>
    </row>
    <row r="255">
      <c r="A255" s="30"/>
      <c r="B255" s="30"/>
      <c r="C255" s="30"/>
      <c r="D255" s="30"/>
      <c r="E255" s="30"/>
      <c r="F255" s="167"/>
      <c r="G255" s="30"/>
    </row>
    <row r="256">
      <c r="A256" s="30"/>
      <c r="B256" s="30"/>
      <c r="C256" s="30"/>
      <c r="D256" s="30"/>
      <c r="E256" s="30"/>
      <c r="F256" s="167"/>
      <c r="G256" s="30"/>
    </row>
    <row r="257">
      <c r="A257" s="30"/>
      <c r="B257" s="30"/>
      <c r="C257" s="30"/>
      <c r="D257" s="30"/>
      <c r="E257" s="30"/>
      <c r="F257" s="167"/>
      <c r="G257" s="30"/>
    </row>
    <row r="258">
      <c r="A258" s="30"/>
      <c r="B258" s="30"/>
      <c r="C258" s="30"/>
      <c r="D258" s="30"/>
      <c r="E258" s="30"/>
      <c r="F258" s="167"/>
      <c r="G258" s="30"/>
    </row>
    <row r="259">
      <c r="A259" s="30"/>
      <c r="B259" s="30"/>
      <c r="C259" s="30"/>
      <c r="D259" s="30"/>
      <c r="E259" s="30"/>
      <c r="F259" s="167"/>
      <c r="G259" s="30"/>
    </row>
    <row r="260">
      <c r="A260" s="30"/>
      <c r="B260" s="30"/>
      <c r="C260" s="30"/>
      <c r="D260" s="30"/>
      <c r="E260" s="30"/>
      <c r="F260" s="167"/>
      <c r="G260" s="30"/>
    </row>
    <row r="261">
      <c r="A261" s="30"/>
      <c r="B261" s="30"/>
      <c r="C261" s="30"/>
      <c r="D261" s="30"/>
      <c r="E261" s="30"/>
      <c r="F261" s="167"/>
      <c r="G261" s="30"/>
    </row>
    <row r="262">
      <c r="A262" s="30"/>
      <c r="B262" s="30"/>
      <c r="C262" s="30"/>
      <c r="D262" s="30"/>
      <c r="E262" s="30"/>
      <c r="F262" s="167"/>
      <c r="G262" s="30"/>
    </row>
    <row r="263">
      <c r="A263" s="30"/>
      <c r="B263" s="30"/>
      <c r="C263" s="30"/>
      <c r="D263" s="30"/>
      <c r="E263" s="30"/>
      <c r="F263" s="167"/>
      <c r="G263" s="30"/>
    </row>
    <row r="264">
      <c r="A264" s="30"/>
      <c r="B264" s="30"/>
      <c r="C264" s="30"/>
      <c r="D264" s="30"/>
      <c r="E264" s="30"/>
      <c r="F264" s="167"/>
      <c r="G264" s="30"/>
    </row>
    <row r="265">
      <c r="A265" s="30"/>
      <c r="B265" s="30"/>
      <c r="C265" s="30"/>
      <c r="D265" s="30"/>
      <c r="E265" s="30"/>
      <c r="F265" s="167"/>
      <c r="G265" s="30"/>
    </row>
    <row r="266">
      <c r="A266" s="30"/>
      <c r="B266" s="30"/>
      <c r="C266" s="30"/>
      <c r="D266" s="30"/>
      <c r="E266" s="30"/>
      <c r="F266" s="167"/>
      <c r="G266" s="30"/>
    </row>
    <row r="267">
      <c r="A267" s="30"/>
      <c r="B267" s="30"/>
      <c r="C267" s="30"/>
      <c r="D267" s="30"/>
      <c r="E267" s="30"/>
      <c r="F267" s="167"/>
      <c r="G267" s="30"/>
    </row>
    <row r="268">
      <c r="A268" s="30"/>
      <c r="B268" s="30"/>
      <c r="C268" s="30"/>
      <c r="D268" s="30"/>
      <c r="E268" s="30"/>
      <c r="F268" s="167"/>
      <c r="G268" s="30"/>
    </row>
    <row r="269">
      <c r="A269" s="30"/>
      <c r="B269" s="30"/>
      <c r="C269" s="30"/>
      <c r="D269" s="30"/>
      <c r="E269" s="30"/>
      <c r="F269" s="167"/>
      <c r="G269" s="30"/>
    </row>
    <row r="270">
      <c r="A270" s="30"/>
      <c r="B270" s="30"/>
      <c r="C270" s="30"/>
      <c r="D270" s="30"/>
      <c r="E270" s="30"/>
      <c r="F270" s="167"/>
      <c r="G270" s="30"/>
    </row>
    <row r="271">
      <c r="A271" s="30"/>
      <c r="B271" s="30"/>
      <c r="C271" s="30"/>
      <c r="D271" s="30"/>
      <c r="E271" s="30"/>
      <c r="F271" s="167"/>
      <c r="G271" s="30"/>
    </row>
    <row r="272">
      <c r="A272" s="30"/>
      <c r="B272" s="30"/>
      <c r="C272" s="30"/>
      <c r="D272" s="30"/>
      <c r="E272" s="30"/>
      <c r="F272" s="167"/>
      <c r="G272" s="30"/>
    </row>
    <row r="273">
      <c r="A273" s="30"/>
      <c r="B273" s="30"/>
      <c r="C273" s="30"/>
      <c r="D273" s="30"/>
      <c r="E273" s="30"/>
      <c r="F273" s="167"/>
      <c r="G273" s="30"/>
    </row>
    <row r="274">
      <c r="A274" s="30"/>
      <c r="B274" s="30"/>
      <c r="C274" s="30"/>
      <c r="D274" s="30"/>
      <c r="E274" s="30"/>
      <c r="F274" s="167"/>
      <c r="G274" s="30"/>
    </row>
    <row r="275">
      <c r="A275" s="30"/>
      <c r="B275" s="30"/>
      <c r="C275" s="30"/>
      <c r="D275" s="30"/>
      <c r="E275" s="30"/>
      <c r="F275" s="167"/>
      <c r="G275" s="30"/>
    </row>
    <row r="276">
      <c r="A276" s="30"/>
      <c r="B276" s="30"/>
      <c r="C276" s="30"/>
      <c r="D276" s="30"/>
      <c r="E276" s="30"/>
      <c r="F276" s="167"/>
      <c r="G276" s="30"/>
    </row>
    <row r="277">
      <c r="A277" s="30"/>
      <c r="B277" s="30"/>
      <c r="C277" s="30"/>
      <c r="D277" s="30"/>
      <c r="E277" s="30"/>
      <c r="F277" s="167"/>
      <c r="G277" s="30"/>
    </row>
    <row r="278">
      <c r="A278" s="30"/>
      <c r="B278" s="30"/>
      <c r="C278" s="30"/>
      <c r="D278" s="30"/>
      <c r="E278" s="30"/>
      <c r="F278" s="167"/>
      <c r="G278" s="30"/>
    </row>
    <row r="279">
      <c r="A279" s="30"/>
      <c r="B279" s="30"/>
      <c r="C279" s="30"/>
      <c r="D279" s="30"/>
      <c r="E279" s="30"/>
      <c r="F279" s="167"/>
      <c r="G279" s="30"/>
    </row>
    <row r="280">
      <c r="A280" s="30"/>
      <c r="B280" s="30"/>
      <c r="C280" s="30"/>
      <c r="D280" s="30"/>
      <c r="E280" s="30"/>
      <c r="F280" s="167"/>
      <c r="G280" s="30"/>
    </row>
    <row r="281">
      <c r="A281" s="30"/>
      <c r="B281" s="30"/>
      <c r="C281" s="30"/>
      <c r="D281" s="30"/>
      <c r="E281" s="30"/>
      <c r="F281" s="167"/>
      <c r="G281" s="30"/>
    </row>
    <row r="282">
      <c r="A282" s="30"/>
      <c r="B282" s="30"/>
      <c r="C282" s="30"/>
      <c r="D282" s="30"/>
      <c r="E282" s="30"/>
      <c r="F282" s="167"/>
      <c r="G282" s="30"/>
    </row>
    <row r="283">
      <c r="A283" s="30"/>
      <c r="B283" s="30"/>
      <c r="C283" s="30"/>
      <c r="D283" s="30"/>
      <c r="E283" s="30"/>
      <c r="F283" s="167"/>
      <c r="G283" s="30"/>
    </row>
    <row r="284">
      <c r="A284" s="30"/>
      <c r="B284" s="30"/>
      <c r="C284" s="30"/>
      <c r="D284" s="30"/>
      <c r="E284" s="30"/>
      <c r="F284" s="167"/>
      <c r="G284" s="30"/>
    </row>
    <row r="285">
      <c r="A285" s="30"/>
      <c r="B285" s="30"/>
      <c r="C285" s="30"/>
      <c r="D285" s="30"/>
      <c r="E285" s="30"/>
      <c r="F285" s="167"/>
      <c r="G285" s="30"/>
    </row>
    <row r="286">
      <c r="A286" s="30"/>
      <c r="B286" s="30"/>
      <c r="C286" s="30"/>
      <c r="D286" s="30"/>
      <c r="E286" s="30"/>
      <c r="F286" s="167"/>
      <c r="G286" s="30"/>
    </row>
    <row r="287">
      <c r="A287" s="30"/>
      <c r="B287" s="30"/>
      <c r="C287" s="30"/>
      <c r="D287" s="30"/>
      <c r="E287" s="30"/>
      <c r="F287" s="167"/>
      <c r="G287" s="30"/>
    </row>
    <row r="288">
      <c r="A288" s="30"/>
      <c r="B288" s="30"/>
      <c r="C288" s="30"/>
      <c r="D288" s="30"/>
      <c r="E288" s="30"/>
      <c r="F288" s="167"/>
      <c r="G288" s="30"/>
    </row>
    <row r="289">
      <c r="A289" s="30"/>
      <c r="B289" s="30"/>
      <c r="C289" s="30"/>
      <c r="D289" s="30"/>
      <c r="E289" s="30"/>
      <c r="F289" s="167"/>
      <c r="G289" s="30"/>
    </row>
    <row r="290">
      <c r="A290" s="30"/>
      <c r="B290" s="30"/>
      <c r="C290" s="30"/>
      <c r="D290" s="30"/>
      <c r="E290" s="30"/>
      <c r="F290" s="167"/>
      <c r="G290" s="30"/>
    </row>
    <row r="291">
      <c r="A291" s="30"/>
      <c r="B291" s="30"/>
      <c r="C291" s="30"/>
      <c r="D291" s="30"/>
      <c r="E291" s="30"/>
      <c r="F291" s="167"/>
      <c r="G291" s="30"/>
    </row>
    <row r="292">
      <c r="A292" s="30"/>
      <c r="B292" s="30"/>
      <c r="C292" s="30"/>
      <c r="D292" s="30"/>
      <c r="E292" s="30"/>
      <c r="F292" s="167"/>
      <c r="G292" s="30"/>
    </row>
    <row r="293">
      <c r="A293" s="30"/>
      <c r="B293" s="30"/>
      <c r="C293" s="30"/>
      <c r="D293" s="30"/>
      <c r="E293" s="30"/>
      <c r="F293" s="167"/>
      <c r="G293" s="30"/>
    </row>
    <row r="294">
      <c r="A294" s="30"/>
      <c r="B294" s="30"/>
      <c r="C294" s="30"/>
      <c r="D294" s="30"/>
      <c r="E294" s="30"/>
      <c r="F294" s="167"/>
      <c r="G294" s="30"/>
    </row>
    <row r="295">
      <c r="A295" s="30"/>
      <c r="B295" s="30"/>
      <c r="C295" s="30"/>
      <c r="D295" s="30"/>
      <c r="E295" s="30"/>
      <c r="F295" s="167"/>
      <c r="G295" s="30"/>
    </row>
    <row r="296">
      <c r="A296" s="30"/>
      <c r="B296" s="30"/>
      <c r="C296" s="30"/>
      <c r="D296" s="30"/>
      <c r="E296" s="30"/>
      <c r="F296" s="167"/>
      <c r="G296" s="30"/>
    </row>
    <row r="297">
      <c r="A297" s="30"/>
      <c r="B297" s="30"/>
      <c r="C297" s="30"/>
      <c r="D297" s="30"/>
      <c r="E297" s="30"/>
      <c r="F297" s="167"/>
      <c r="G297" s="30"/>
    </row>
    <row r="298">
      <c r="A298" s="30"/>
      <c r="B298" s="30"/>
      <c r="C298" s="30"/>
      <c r="D298" s="30"/>
      <c r="E298" s="30"/>
      <c r="F298" s="167"/>
      <c r="G298" s="30"/>
    </row>
    <row r="299">
      <c r="A299" s="30"/>
      <c r="B299" s="30"/>
      <c r="C299" s="30"/>
      <c r="D299" s="30"/>
      <c r="E299" s="30"/>
      <c r="F299" s="167"/>
      <c r="G299" s="30"/>
    </row>
    <row r="300">
      <c r="A300" s="30"/>
      <c r="B300" s="30"/>
      <c r="C300" s="30"/>
      <c r="D300" s="30"/>
      <c r="E300" s="30"/>
      <c r="F300" s="167"/>
      <c r="G300" s="30"/>
    </row>
    <row r="301">
      <c r="A301" s="30"/>
      <c r="B301" s="30"/>
      <c r="C301" s="30"/>
      <c r="D301" s="30"/>
      <c r="E301" s="30"/>
      <c r="F301" s="167"/>
      <c r="G301" s="30"/>
    </row>
    <row r="302">
      <c r="A302" s="30"/>
      <c r="B302" s="30"/>
      <c r="C302" s="30"/>
      <c r="D302" s="30"/>
      <c r="E302" s="30"/>
      <c r="F302" s="167"/>
      <c r="G302" s="30"/>
    </row>
    <row r="303">
      <c r="A303" s="30"/>
      <c r="B303" s="30"/>
      <c r="C303" s="30"/>
      <c r="D303" s="30"/>
      <c r="E303" s="30"/>
      <c r="F303" s="167"/>
      <c r="G303" s="30"/>
    </row>
    <row r="304">
      <c r="A304" s="30"/>
      <c r="B304" s="30"/>
      <c r="C304" s="30"/>
      <c r="D304" s="30"/>
      <c r="E304" s="30"/>
      <c r="F304" s="167"/>
      <c r="G304" s="30"/>
    </row>
    <row r="305">
      <c r="A305" s="30"/>
      <c r="B305" s="30"/>
      <c r="C305" s="30"/>
      <c r="D305" s="30"/>
      <c r="E305" s="30"/>
      <c r="F305" s="167"/>
      <c r="G305" s="30"/>
    </row>
    <row r="306">
      <c r="A306" s="30"/>
      <c r="B306" s="30"/>
      <c r="C306" s="30"/>
      <c r="D306" s="30"/>
      <c r="E306" s="30"/>
      <c r="F306" s="167"/>
      <c r="G306" s="30"/>
    </row>
    <row r="307">
      <c r="A307" s="30"/>
      <c r="B307" s="30"/>
      <c r="C307" s="30"/>
      <c r="D307" s="30"/>
      <c r="E307" s="30"/>
      <c r="F307" s="167"/>
      <c r="G307" s="30"/>
    </row>
    <row r="308">
      <c r="A308" s="30"/>
      <c r="B308" s="30"/>
      <c r="C308" s="30"/>
      <c r="D308" s="30"/>
      <c r="E308" s="30"/>
      <c r="F308" s="167"/>
      <c r="G308" s="30"/>
    </row>
    <row r="309">
      <c r="A309" s="30"/>
      <c r="B309" s="30"/>
      <c r="C309" s="30"/>
      <c r="D309" s="30"/>
      <c r="E309" s="30"/>
      <c r="F309" s="167"/>
      <c r="G309" s="30"/>
    </row>
    <row r="310">
      <c r="A310" s="30"/>
      <c r="B310" s="30"/>
      <c r="C310" s="30"/>
      <c r="D310" s="30"/>
      <c r="E310" s="30"/>
      <c r="F310" s="167"/>
      <c r="G310" s="30"/>
    </row>
    <row r="311">
      <c r="A311" s="30"/>
      <c r="B311" s="30"/>
      <c r="C311" s="30"/>
      <c r="D311" s="30"/>
      <c r="E311" s="30"/>
      <c r="F311" s="167"/>
      <c r="G311" s="30"/>
    </row>
    <row r="312">
      <c r="A312" s="30"/>
      <c r="B312" s="30"/>
      <c r="C312" s="30"/>
      <c r="D312" s="30"/>
      <c r="E312" s="30"/>
      <c r="F312" s="167"/>
      <c r="G312" s="30"/>
    </row>
    <row r="313">
      <c r="A313" s="30"/>
      <c r="B313" s="30"/>
      <c r="C313" s="30"/>
      <c r="D313" s="30"/>
      <c r="E313" s="30"/>
      <c r="F313" s="167"/>
      <c r="G313" s="30"/>
    </row>
    <row r="314">
      <c r="A314" s="30"/>
      <c r="B314" s="30"/>
      <c r="C314" s="30"/>
      <c r="D314" s="30"/>
      <c r="E314" s="30"/>
      <c r="F314" s="167"/>
      <c r="G314" s="30"/>
    </row>
    <row r="315">
      <c r="A315" s="30"/>
      <c r="B315" s="30"/>
      <c r="C315" s="30"/>
      <c r="D315" s="30"/>
      <c r="E315" s="30"/>
      <c r="F315" s="167"/>
      <c r="G315" s="30"/>
    </row>
    <row r="316">
      <c r="A316" s="30"/>
      <c r="B316" s="30"/>
      <c r="C316" s="30"/>
      <c r="D316" s="30"/>
      <c r="E316" s="30"/>
      <c r="F316" s="167"/>
      <c r="G316" s="30"/>
    </row>
    <row r="317">
      <c r="A317" s="30"/>
      <c r="B317" s="30"/>
      <c r="C317" s="30"/>
      <c r="D317" s="30"/>
      <c r="E317" s="30"/>
      <c r="F317" s="167"/>
      <c r="G317" s="30"/>
    </row>
    <row r="318">
      <c r="A318" s="30"/>
      <c r="B318" s="30"/>
      <c r="C318" s="30"/>
      <c r="D318" s="30"/>
      <c r="E318" s="30"/>
      <c r="F318" s="167"/>
      <c r="G318" s="30"/>
    </row>
    <row r="319">
      <c r="A319" s="30"/>
      <c r="B319" s="30"/>
      <c r="C319" s="30"/>
      <c r="D319" s="30"/>
      <c r="E319" s="30"/>
      <c r="F319" s="167"/>
      <c r="G319" s="30"/>
    </row>
    <row r="320">
      <c r="A320" s="30"/>
      <c r="B320" s="30"/>
      <c r="C320" s="30"/>
      <c r="D320" s="30"/>
      <c r="E320" s="30"/>
      <c r="F320" s="167"/>
      <c r="G320" s="30"/>
    </row>
    <row r="321">
      <c r="A321" s="30"/>
      <c r="B321" s="30"/>
      <c r="C321" s="30"/>
      <c r="D321" s="30"/>
      <c r="E321" s="30"/>
      <c r="F321" s="167"/>
      <c r="G321" s="30"/>
    </row>
    <row r="322">
      <c r="A322" s="30"/>
      <c r="B322" s="30"/>
      <c r="C322" s="30"/>
      <c r="D322" s="30"/>
      <c r="E322" s="30"/>
      <c r="F322" s="167"/>
      <c r="G322" s="30"/>
    </row>
    <row r="323">
      <c r="A323" s="30"/>
      <c r="B323" s="30"/>
      <c r="C323" s="30"/>
      <c r="D323" s="30"/>
      <c r="E323" s="30"/>
      <c r="F323" s="167"/>
      <c r="G323" s="30"/>
    </row>
    <row r="324">
      <c r="A324" s="30"/>
      <c r="B324" s="30"/>
      <c r="C324" s="30"/>
      <c r="D324" s="30"/>
      <c r="E324" s="30"/>
      <c r="F324" s="167"/>
      <c r="G324" s="30"/>
    </row>
    <row r="325">
      <c r="A325" s="30"/>
      <c r="B325" s="30"/>
      <c r="C325" s="30"/>
      <c r="D325" s="30"/>
      <c r="E325" s="30"/>
      <c r="F325" s="167"/>
      <c r="G325" s="30"/>
    </row>
    <row r="326">
      <c r="A326" s="30"/>
      <c r="B326" s="30"/>
      <c r="C326" s="30"/>
      <c r="D326" s="30"/>
      <c r="E326" s="30"/>
      <c r="F326" s="167"/>
      <c r="G326" s="30"/>
    </row>
    <row r="327">
      <c r="A327" s="30"/>
      <c r="B327" s="30"/>
      <c r="C327" s="30"/>
      <c r="D327" s="30"/>
      <c r="E327" s="30"/>
      <c r="F327" s="167"/>
      <c r="G327" s="30"/>
    </row>
    <row r="328">
      <c r="A328" s="30"/>
      <c r="B328" s="30"/>
      <c r="C328" s="30"/>
      <c r="D328" s="30"/>
      <c r="E328" s="30"/>
      <c r="F328" s="167"/>
      <c r="G328" s="30"/>
    </row>
    <row r="329">
      <c r="A329" s="30"/>
      <c r="B329" s="30"/>
      <c r="C329" s="30"/>
      <c r="D329" s="30"/>
      <c r="E329" s="30"/>
      <c r="F329" s="167"/>
      <c r="G329" s="30"/>
    </row>
    <row r="330">
      <c r="A330" s="30"/>
      <c r="B330" s="30"/>
      <c r="C330" s="30"/>
      <c r="D330" s="30"/>
      <c r="E330" s="30"/>
      <c r="F330" s="167"/>
      <c r="G330" s="30"/>
    </row>
    <row r="331">
      <c r="A331" s="30"/>
      <c r="B331" s="30"/>
      <c r="C331" s="30"/>
      <c r="D331" s="30"/>
      <c r="E331" s="30"/>
      <c r="F331" s="167"/>
      <c r="G331" s="30"/>
    </row>
    <row r="332">
      <c r="A332" s="30"/>
      <c r="B332" s="30"/>
      <c r="C332" s="30"/>
      <c r="D332" s="30"/>
      <c r="E332" s="30"/>
      <c r="F332" s="167"/>
      <c r="G332" s="30"/>
    </row>
    <row r="333">
      <c r="A333" s="30"/>
      <c r="B333" s="30"/>
      <c r="C333" s="30"/>
      <c r="D333" s="30"/>
      <c r="E333" s="30"/>
      <c r="F333" s="167"/>
      <c r="G333" s="30"/>
    </row>
    <row r="334">
      <c r="A334" s="30"/>
      <c r="B334" s="30"/>
      <c r="C334" s="30"/>
      <c r="D334" s="30"/>
      <c r="E334" s="30"/>
      <c r="F334" s="167"/>
      <c r="G334" s="30"/>
    </row>
    <row r="335">
      <c r="A335" s="30"/>
      <c r="B335" s="30"/>
      <c r="C335" s="30"/>
      <c r="D335" s="30"/>
      <c r="E335" s="30"/>
      <c r="F335" s="167"/>
      <c r="G335" s="30"/>
    </row>
    <row r="336">
      <c r="A336" s="30"/>
      <c r="B336" s="30"/>
      <c r="C336" s="30"/>
      <c r="D336" s="30"/>
      <c r="E336" s="30"/>
      <c r="F336" s="167"/>
      <c r="G336" s="30"/>
    </row>
    <row r="337">
      <c r="A337" s="30"/>
      <c r="B337" s="30"/>
      <c r="C337" s="30"/>
      <c r="D337" s="30"/>
      <c r="E337" s="30"/>
      <c r="F337" s="167"/>
      <c r="G337" s="30"/>
    </row>
    <row r="338">
      <c r="A338" s="30"/>
      <c r="B338" s="30"/>
      <c r="C338" s="30"/>
      <c r="D338" s="30"/>
      <c r="E338" s="30"/>
      <c r="F338" s="167"/>
      <c r="G338" s="30"/>
    </row>
    <row r="339">
      <c r="A339" s="30"/>
      <c r="B339" s="30"/>
      <c r="C339" s="30"/>
      <c r="D339" s="30"/>
      <c r="E339" s="30"/>
      <c r="F339" s="167"/>
      <c r="G339" s="30"/>
    </row>
    <row r="340">
      <c r="A340" s="30"/>
      <c r="B340" s="30"/>
      <c r="C340" s="30"/>
      <c r="D340" s="30"/>
      <c r="E340" s="30"/>
      <c r="F340" s="167"/>
      <c r="G340" s="30"/>
    </row>
    <row r="341">
      <c r="A341" s="30"/>
      <c r="B341" s="30"/>
      <c r="C341" s="30"/>
      <c r="D341" s="30"/>
      <c r="E341" s="30"/>
      <c r="F341" s="167"/>
      <c r="G341" s="30"/>
    </row>
    <row r="342">
      <c r="A342" s="30"/>
      <c r="B342" s="30"/>
      <c r="C342" s="30"/>
      <c r="D342" s="30"/>
      <c r="E342" s="30"/>
      <c r="F342" s="167"/>
      <c r="G342" s="30"/>
    </row>
    <row r="343">
      <c r="A343" s="30"/>
      <c r="B343" s="30"/>
      <c r="C343" s="30"/>
      <c r="D343" s="30"/>
      <c r="E343" s="30"/>
      <c r="F343" s="167"/>
      <c r="G343" s="30"/>
    </row>
    <row r="344">
      <c r="A344" s="30"/>
      <c r="B344" s="30"/>
      <c r="C344" s="30"/>
      <c r="D344" s="30"/>
      <c r="E344" s="30"/>
      <c r="F344" s="167"/>
      <c r="G344" s="30"/>
    </row>
    <row r="345">
      <c r="A345" s="30"/>
      <c r="B345" s="30"/>
      <c r="C345" s="30"/>
      <c r="D345" s="30"/>
      <c r="E345" s="30"/>
      <c r="F345" s="167"/>
      <c r="G345" s="30"/>
    </row>
    <row r="346">
      <c r="A346" s="30"/>
      <c r="B346" s="30"/>
      <c r="C346" s="30"/>
      <c r="D346" s="30"/>
      <c r="E346" s="30"/>
      <c r="F346" s="167"/>
      <c r="G346" s="30"/>
    </row>
    <row r="347">
      <c r="A347" s="30"/>
      <c r="B347" s="30"/>
      <c r="C347" s="30"/>
      <c r="D347" s="30"/>
      <c r="E347" s="30"/>
      <c r="F347" s="167"/>
      <c r="G347" s="30"/>
    </row>
    <row r="348">
      <c r="A348" s="30"/>
      <c r="B348" s="30"/>
      <c r="C348" s="30"/>
      <c r="D348" s="30"/>
      <c r="E348" s="30"/>
      <c r="F348" s="167"/>
      <c r="G348" s="30"/>
    </row>
    <row r="349">
      <c r="A349" s="30"/>
      <c r="B349" s="30"/>
      <c r="C349" s="30"/>
      <c r="D349" s="30"/>
      <c r="E349" s="30"/>
      <c r="F349" s="167"/>
      <c r="G349" s="30"/>
    </row>
    <row r="350">
      <c r="A350" s="30"/>
      <c r="B350" s="30"/>
      <c r="C350" s="30"/>
      <c r="D350" s="30"/>
      <c r="E350" s="30"/>
      <c r="F350" s="167"/>
      <c r="G350" s="30"/>
    </row>
    <row r="351">
      <c r="A351" s="30"/>
      <c r="B351" s="30"/>
      <c r="C351" s="30"/>
      <c r="D351" s="30"/>
      <c r="E351" s="30"/>
      <c r="F351" s="167"/>
      <c r="G351" s="30"/>
    </row>
    <row r="352">
      <c r="A352" s="30"/>
      <c r="B352" s="30"/>
      <c r="C352" s="30"/>
      <c r="D352" s="30"/>
      <c r="E352" s="30"/>
      <c r="F352" s="167"/>
      <c r="G352" s="30"/>
    </row>
    <row r="353">
      <c r="A353" s="30"/>
      <c r="B353" s="30"/>
      <c r="C353" s="30"/>
      <c r="D353" s="30"/>
      <c r="E353" s="30"/>
      <c r="F353" s="167"/>
      <c r="G353" s="30"/>
    </row>
    <row r="354">
      <c r="A354" s="30"/>
      <c r="B354" s="30"/>
      <c r="C354" s="30"/>
      <c r="D354" s="30"/>
      <c r="E354" s="30"/>
      <c r="F354" s="167"/>
      <c r="G354" s="30"/>
    </row>
    <row r="355">
      <c r="A355" s="30"/>
      <c r="B355" s="30"/>
      <c r="C355" s="30"/>
      <c r="D355" s="30"/>
      <c r="E355" s="30"/>
      <c r="F355" s="167"/>
      <c r="G355" s="30"/>
    </row>
    <row r="356">
      <c r="A356" s="30"/>
      <c r="B356" s="30"/>
      <c r="C356" s="30"/>
      <c r="D356" s="30"/>
      <c r="E356" s="30"/>
      <c r="F356" s="167"/>
      <c r="G356" s="30"/>
    </row>
    <row r="357">
      <c r="A357" s="30"/>
      <c r="B357" s="30"/>
      <c r="C357" s="30"/>
      <c r="D357" s="30"/>
      <c r="E357" s="30"/>
      <c r="F357" s="167"/>
      <c r="G357" s="30"/>
    </row>
    <row r="358">
      <c r="A358" s="30"/>
      <c r="B358" s="30"/>
      <c r="C358" s="30"/>
      <c r="D358" s="30"/>
      <c r="E358" s="30"/>
      <c r="F358" s="167"/>
      <c r="G358" s="30"/>
    </row>
    <row r="359">
      <c r="A359" s="30"/>
      <c r="B359" s="30"/>
      <c r="C359" s="30"/>
      <c r="D359" s="30"/>
      <c r="E359" s="30"/>
      <c r="F359" s="167"/>
      <c r="G359" s="30"/>
    </row>
    <row r="360">
      <c r="A360" s="30"/>
      <c r="B360" s="30"/>
      <c r="C360" s="30"/>
      <c r="D360" s="30"/>
      <c r="E360" s="30"/>
      <c r="F360" s="167"/>
      <c r="G360" s="30"/>
    </row>
    <row r="361">
      <c r="A361" s="30"/>
      <c r="B361" s="30"/>
      <c r="C361" s="30"/>
      <c r="D361" s="30"/>
      <c r="E361" s="30"/>
      <c r="F361" s="167"/>
      <c r="G361" s="30"/>
    </row>
    <row r="362">
      <c r="A362" s="30"/>
      <c r="B362" s="30"/>
      <c r="C362" s="30"/>
      <c r="D362" s="30"/>
      <c r="E362" s="30"/>
      <c r="F362" s="167"/>
      <c r="G362" s="30"/>
    </row>
    <row r="363">
      <c r="A363" s="30"/>
      <c r="B363" s="30"/>
      <c r="C363" s="30"/>
      <c r="D363" s="30"/>
      <c r="E363" s="30"/>
      <c r="F363" s="167"/>
      <c r="G363" s="30"/>
    </row>
    <row r="364">
      <c r="A364" s="30"/>
      <c r="B364" s="30"/>
      <c r="C364" s="30"/>
      <c r="D364" s="30"/>
      <c r="E364" s="30"/>
      <c r="F364" s="167"/>
      <c r="G364" s="30"/>
    </row>
    <row r="365">
      <c r="A365" s="30"/>
      <c r="B365" s="30"/>
      <c r="C365" s="30"/>
      <c r="D365" s="30"/>
      <c r="E365" s="30"/>
      <c r="F365" s="167"/>
      <c r="G365" s="30"/>
    </row>
    <row r="366">
      <c r="A366" s="30"/>
      <c r="B366" s="30"/>
      <c r="C366" s="30"/>
      <c r="D366" s="30"/>
      <c r="E366" s="30"/>
      <c r="F366" s="167"/>
      <c r="G366" s="30"/>
    </row>
    <row r="367">
      <c r="A367" s="30"/>
      <c r="B367" s="30"/>
      <c r="C367" s="30"/>
      <c r="D367" s="30"/>
      <c r="E367" s="30"/>
      <c r="F367" s="167"/>
      <c r="G367" s="30"/>
    </row>
    <row r="368">
      <c r="A368" s="30"/>
      <c r="B368" s="30"/>
      <c r="C368" s="30"/>
      <c r="D368" s="30"/>
      <c r="E368" s="30"/>
      <c r="F368" s="167"/>
      <c r="G368" s="30"/>
    </row>
    <row r="369">
      <c r="A369" s="30"/>
      <c r="B369" s="30"/>
      <c r="C369" s="30"/>
      <c r="D369" s="30"/>
      <c r="E369" s="30"/>
      <c r="F369" s="167"/>
      <c r="G369" s="30"/>
    </row>
    <row r="370">
      <c r="A370" s="30"/>
      <c r="B370" s="30"/>
      <c r="C370" s="30"/>
      <c r="D370" s="30"/>
      <c r="E370" s="30"/>
      <c r="F370" s="167"/>
      <c r="G370" s="30"/>
    </row>
    <row r="371">
      <c r="A371" s="30"/>
      <c r="B371" s="30"/>
      <c r="C371" s="30"/>
      <c r="D371" s="30"/>
      <c r="E371" s="30"/>
      <c r="F371" s="167"/>
      <c r="G371" s="30"/>
    </row>
    <row r="372">
      <c r="A372" s="30"/>
      <c r="B372" s="30"/>
      <c r="C372" s="30"/>
      <c r="D372" s="30"/>
      <c r="E372" s="30"/>
      <c r="F372" s="167"/>
      <c r="G372" s="30"/>
    </row>
    <row r="373">
      <c r="A373" s="30"/>
      <c r="B373" s="30"/>
      <c r="C373" s="30"/>
      <c r="D373" s="30"/>
      <c r="E373" s="30"/>
      <c r="F373" s="167"/>
      <c r="G373" s="30"/>
    </row>
    <row r="374">
      <c r="A374" s="30"/>
      <c r="B374" s="30"/>
      <c r="C374" s="30"/>
      <c r="D374" s="30"/>
      <c r="E374" s="30"/>
      <c r="F374" s="167"/>
      <c r="G374" s="30"/>
    </row>
    <row r="375">
      <c r="A375" s="30"/>
      <c r="B375" s="30"/>
      <c r="C375" s="30"/>
      <c r="D375" s="30"/>
      <c r="E375" s="30"/>
      <c r="F375" s="167"/>
      <c r="G375" s="30"/>
    </row>
    <row r="376">
      <c r="A376" s="30"/>
      <c r="B376" s="30"/>
      <c r="C376" s="30"/>
      <c r="D376" s="30"/>
      <c r="E376" s="30"/>
      <c r="F376" s="167"/>
      <c r="G376" s="30"/>
    </row>
    <row r="377">
      <c r="A377" s="30"/>
      <c r="B377" s="30"/>
      <c r="C377" s="30"/>
      <c r="D377" s="30"/>
      <c r="E377" s="30"/>
      <c r="F377" s="167"/>
      <c r="G377" s="30"/>
    </row>
    <row r="378">
      <c r="A378" s="30"/>
      <c r="B378" s="30"/>
      <c r="C378" s="30"/>
      <c r="D378" s="30"/>
      <c r="E378" s="30"/>
      <c r="F378" s="167"/>
      <c r="G378" s="30"/>
    </row>
    <row r="379">
      <c r="A379" s="30"/>
      <c r="B379" s="30"/>
      <c r="C379" s="30"/>
      <c r="D379" s="30"/>
      <c r="E379" s="30"/>
      <c r="F379" s="167"/>
      <c r="G379" s="30"/>
    </row>
    <row r="380">
      <c r="A380" s="30"/>
      <c r="B380" s="30"/>
      <c r="C380" s="30"/>
      <c r="D380" s="30"/>
      <c r="E380" s="30"/>
      <c r="F380" s="167"/>
      <c r="G380" s="30"/>
    </row>
    <row r="381">
      <c r="A381" s="30"/>
      <c r="B381" s="30"/>
      <c r="C381" s="30"/>
      <c r="D381" s="30"/>
      <c r="E381" s="30"/>
      <c r="F381" s="167"/>
      <c r="G381" s="30"/>
    </row>
    <row r="382">
      <c r="A382" s="30"/>
      <c r="B382" s="30"/>
      <c r="C382" s="30"/>
      <c r="D382" s="30"/>
      <c r="E382" s="30"/>
      <c r="F382" s="167"/>
      <c r="G382" s="30"/>
    </row>
    <row r="383">
      <c r="A383" s="30"/>
      <c r="B383" s="30"/>
      <c r="C383" s="30"/>
      <c r="D383" s="30"/>
      <c r="E383" s="30"/>
      <c r="F383" s="167"/>
      <c r="G383" s="30"/>
    </row>
    <row r="384">
      <c r="A384" s="30"/>
      <c r="B384" s="30"/>
      <c r="C384" s="30"/>
      <c r="D384" s="30"/>
      <c r="E384" s="30"/>
      <c r="F384" s="167"/>
      <c r="G384" s="30"/>
    </row>
    <row r="385">
      <c r="A385" s="30"/>
      <c r="B385" s="30"/>
      <c r="C385" s="30"/>
      <c r="D385" s="30"/>
      <c r="E385" s="30"/>
      <c r="F385" s="167"/>
      <c r="G385" s="30"/>
    </row>
    <row r="386">
      <c r="A386" s="30"/>
      <c r="B386" s="30"/>
      <c r="C386" s="30"/>
      <c r="D386" s="30"/>
      <c r="E386" s="30"/>
      <c r="F386" s="167"/>
      <c r="G386" s="30"/>
    </row>
    <row r="387">
      <c r="A387" s="30"/>
      <c r="B387" s="30"/>
      <c r="C387" s="30"/>
      <c r="D387" s="30"/>
      <c r="E387" s="30"/>
      <c r="F387" s="167"/>
      <c r="G387" s="30"/>
    </row>
    <row r="388">
      <c r="A388" s="30"/>
      <c r="B388" s="30"/>
      <c r="C388" s="30"/>
      <c r="D388" s="30"/>
      <c r="E388" s="30"/>
      <c r="F388" s="167"/>
      <c r="G388" s="30"/>
    </row>
    <row r="389">
      <c r="A389" s="30"/>
      <c r="B389" s="30"/>
      <c r="C389" s="30"/>
      <c r="D389" s="30"/>
      <c r="E389" s="30"/>
      <c r="F389" s="167"/>
      <c r="G389" s="30"/>
    </row>
    <row r="390">
      <c r="A390" s="30"/>
      <c r="B390" s="30"/>
      <c r="C390" s="30"/>
      <c r="D390" s="30"/>
      <c r="E390" s="30"/>
      <c r="F390" s="167"/>
      <c r="G390" s="30"/>
    </row>
    <row r="391">
      <c r="A391" s="30"/>
      <c r="B391" s="30"/>
      <c r="C391" s="30"/>
      <c r="D391" s="30"/>
      <c r="E391" s="30"/>
      <c r="F391" s="167"/>
      <c r="G391" s="30"/>
    </row>
    <row r="392">
      <c r="A392" s="30"/>
      <c r="B392" s="30"/>
      <c r="C392" s="30"/>
      <c r="D392" s="30"/>
      <c r="E392" s="30"/>
      <c r="F392" s="167"/>
      <c r="G392" s="30"/>
    </row>
    <row r="393">
      <c r="A393" s="30"/>
      <c r="B393" s="30"/>
      <c r="C393" s="30"/>
      <c r="D393" s="30"/>
      <c r="E393" s="30"/>
      <c r="F393" s="167"/>
      <c r="G393" s="30"/>
    </row>
    <row r="394">
      <c r="A394" s="30"/>
      <c r="B394" s="30"/>
      <c r="C394" s="30"/>
      <c r="D394" s="30"/>
      <c r="E394" s="30"/>
      <c r="F394" s="167"/>
      <c r="G394" s="30"/>
    </row>
    <row r="395">
      <c r="A395" s="30"/>
      <c r="B395" s="30"/>
      <c r="C395" s="30"/>
      <c r="D395" s="30"/>
      <c r="E395" s="30"/>
      <c r="F395" s="167"/>
      <c r="G395" s="30"/>
    </row>
    <row r="396">
      <c r="A396" s="30"/>
      <c r="B396" s="30"/>
      <c r="C396" s="30"/>
      <c r="D396" s="30"/>
      <c r="E396" s="30"/>
      <c r="F396" s="167"/>
      <c r="G396" s="30"/>
    </row>
    <row r="397">
      <c r="A397" s="30"/>
      <c r="B397" s="30"/>
      <c r="C397" s="30"/>
      <c r="D397" s="30"/>
      <c r="E397" s="30"/>
      <c r="F397" s="167"/>
      <c r="G397" s="30"/>
    </row>
    <row r="398">
      <c r="A398" s="30"/>
      <c r="B398" s="30"/>
      <c r="C398" s="30"/>
      <c r="D398" s="30"/>
      <c r="E398" s="30"/>
      <c r="F398" s="167"/>
      <c r="G398" s="30"/>
    </row>
    <row r="399">
      <c r="A399" s="30"/>
      <c r="B399" s="30"/>
      <c r="C399" s="30"/>
      <c r="D399" s="30"/>
      <c r="E399" s="30"/>
      <c r="F399" s="167"/>
      <c r="G399" s="30"/>
    </row>
    <row r="400">
      <c r="A400" s="30"/>
      <c r="B400" s="30"/>
      <c r="C400" s="30"/>
      <c r="D400" s="30"/>
      <c r="E400" s="30"/>
      <c r="F400" s="167"/>
      <c r="G400" s="30"/>
    </row>
    <row r="401">
      <c r="A401" s="30"/>
      <c r="B401" s="30"/>
      <c r="C401" s="30"/>
      <c r="D401" s="30"/>
      <c r="E401" s="30"/>
      <c r="F401" s="167"/>
      <c r="G401" s="30"/>
    </row>
    <row r="402">
      <c r="A402" s="30"/>
      <c r="B402" s="30"/>
      <c r="C402" s="30"/>
      <c r="D402" s="30"/>
      <c r="E402" s="30"/>
      <c r="F402" s="167"/>
      <c r="G402" s="30"/>
    </row>
    <row r="403">
      <c r="A403" s="30"/>
      <c r="B403" s="30"/>
      <c r="C403" s="30"/>
      <c r="D403" s="30"/>
      <c r="E403" s="30"/>
      <c r="F403" s="167"/>
      <c r="G403" s="30"/>
    </row>
    <row r="404">
      <c r="A404" s="30"/>
      <c r="B404" s="30"/>
      <c r="C404" s="30"/>
      <c r="D404" s="30"/>
      <c r="E404" s="30"/>
      <c r="F404" s="167"/>
      <c r="G404" s="30"/>
    </row>
    <row r="405">
      <c r="A405" s="30"/>
      <c r="B405" s="30"/>
      <c r="C405" s="30"/>
      <c r="D405" s="30"/>
      <c r="E405" s="30"/>
      <c r="F405" s="167"/>
      <c r="G405" s="30"/>
    </row>
    <row r="406">
      <c r="A406" s="30"/>
      <c r="B406" s="30"/>
      <c r="C406" s="30"/>
      <c r="D406" s="30"/>
      <c r="E406" s="30"/>
      <c r="F406" s="167"/>
      <c r="G406" s="30"/>
    </row>
    <row r="407">
      <c r="A407" s="30"/>
      <c r="B407" s="30"/>
      <c r="C407" s="30"/>
      <c r="D407" s="30"/>
      <c r="E407" s="30"/>
      <c r="F407" s="167"/>
      <c r="G407" s="30"/>
    </row>
    <row r="408">
      <c r="A408" s="30"/>
      <c r="B408" s="30"/>
      <c r="C408" s="30"/>
      <c r="D408" s="30"/>
      <c r="E408" s="30"/>
      <c r="F408" s="167"/>
      <c r="G408" s="30"/>
    </row>
    <row r="409">
      <c r="A409" s="30"/>
      <c r="B409" s="30"/>
      <c r="C409" s="30"/>
      <c r="D409" s="30"/>
      <c r="E409" s="30"/>
      <c r="F409" s="167"/>
      <c r="G409" s="30"/>
    </row>
    <row r="410">
      <c r="A410" s="30"/>
      <c r="B410" s="30"/>
      <c r="C410" s="30"/>
      <c r="D410" s="30"/>
      <c r="E410" s="30"/>
      <c r="F410" s="167"/>
      <c r="G410" s="30"/>
    </row>
    <row r="411">
      <c r="A411" s="30"/>
      <c r="B411" s="30"/>
      <c r="C411" s="30"/>
      <c r="D411" s="30"/>
      <c r="E411" s="30"/>
      <c r="F411" s="167"/>
      <c r="G411" s="30"/>
    </row>
    <row r="412">
      <c r="A412" s="30"/>
      <c r="B412" s="30"/>
      <c r="C412" s="30"/>
      <c r="D412" s="30"/>
      <c r="E412" s="30"/>
      <c r="F412" s="167"/>
      <c r="G412" s="30"/>
    </row>
    <row r="413">
      <c r="A413" s="30"/>
      <c r="B413" s="30"/>
      <c r="C413" s="30"/>
      <c r="D413" s="30"/>
      <c r="E413" s="30"/>
      <c r="F413" s="167"/>
      <c r="G413" s="30"/>
    </row>
    <row r="414">
      <c r="A414" s="30"/>
      <c r="B414" s="30"/>
      <c r="C414" s="30"/>
      <c r="D414" s="30"/>
      <c r="E414" s="30"/>
      <c r="F414" s="167"/>
      <c r="G414" s="30"/>
    </row>
    <row r="415">
      <c r="A415" s="30"/>
      <c r="B415" s="30"/>
      <c r="C415" s="30"/>
      <c r="D415" s="30"/>
      <c r="E415" s="30"/>
      <c r="F415" s="167"/>
      <c r="G415" s="30"/>
    </row>
    <row r="416">
      <c r="A416" s="30"/>
      <c r="B416" s="30"/>
      <c r="C416" s="30"/>
      <c r="D416" s="30"/>
      <c r="E416" s="30"/>
      <c r="F416" s="167"/>
      <c r="G416" s="30"/>
    </row>
    <row r="417">
      <c r="A417" s="30"/>
      <c r="B417" s="30"/>
      <c r="C417" s="30"/>
      <c r="D417" s="30"/>
      <c r="E417" s="30"/>
      <c r="F417" s="167"/>
      <c r="G417" s="30"/>
    </row>
    <row r="418">
      <c r="A418" s="30"/>
      <c r="B418" s="30"/>
      <c r="C418" s="30"/>
      <c r="D418" s="30"/>
      <c r="E418" s="30"/>
      <c r="F418" s="167"/>
      <c r="G418" s="30"/>
    </row>
    <row r="419">
      <c r="A419" s="30"/>
      <c r="B419" s="30"/>
      <c r="C419" s="30"/>
      <c r="D419" s="30"/>
      <c r="E419" s="30"/>
      <c r="F419" s="167"/>
      <c r="G419" s="30"/>
    </row>
    <row r="420">
      <c r="A420" s="30"/>
      <c r="B420" s="30"/>
      <c r="C420" s="30"/>
      <c r="D420" s="30"/>
      <c r="E420" s="30"/>
      <c r="F420" s="167"/>
      <c r="G420" s="30"/>
    </row>
    <row r="421">
      <c r="A421" s="30"/>
      <c r="B421" s="30"/>
      <c r="C421" s="30"/>
      <c r="D421" s="30"/>
      <c r="E421" s="30"/>
      <c r="F421" s="167"/>
      <c r="G421" s="30"/>
    </row>
    <row r="422">
      <c r="A422" s="30"/>
      <c r="B422" s="30"/>
      <c r="C422" s="30"/>
      <c r="D422" s="30"/>
      <c r="E422" s="30"/>
      <c r="F422" s="167"/>
      <c r="G422" s="30"/>
    </row>
    <row r="423">
      <c r="A423" s="30"/>
      <c r="B423" s="30"/>
      <c r="C423" s="30"/>
      <c r="D423" s="30"/>
      <c r="E423" s="30"/>
      <c r="F423" s="167"/>
      <c r="G423" s="30"/>
    </row>
    <row r="424">
      <c r="A424" s="30"/>
      <c r="B424" s="30"/>
      <c r="C424" s="30"/>
      <c r="D424" s="30"/>
      <c r="E424" s="30"/>
      <c r="F424" s="167"/>
      <c r="G424" s="30"/>
    </row>
    <row r="425">
      <c r="A425" s="30"/>
      <c r="B425" s="30"/>
      <c r="C425" s="30"/>
      <c r="D425" s="30"/>
      <c r="E425" s="30"/>
      <c r="F425" s="167"/>
      <c r="G425" s="30"/>
    </row>
    <row r="426">
      <c r="A426" s="30"/>
      <c r="B426" s="30"/>
      <c r="C426" s="30"/>
      <c r="D426" s="30"/>
      <c r="E426" s="30"/>
      <c r="F426" s="167"/>
      <c r="G426" s="30"/>
    </row>
    <row r="427">
      <c r="A427" s="30"/>
      <c r="B427" s="30"/>
      <c r="C427" s="30"/>
      <c r="D427" s="30"/>
      <c r="E427" s="30"/>
      <c r="F427" s="167"/>
      <c r="G427" s="30"/>
    </row>
    <row r="428">
      <c r="A428" s="30"/>
      <c r="B428" s="30"/>
      <c r="C428" s="30"/>
      <c r="D428" s="30"/>
      <c r="E428" s="30"/>
      <c r="F428" s="167"/>
      <c r="G428" s="30"/>
    </row>
    <row r="429">
      <c r="A429" s="30"/>
      <c r="B429" s="30"/>
      <c r="C429" s="30"/>
      <c r="D429" s="30"/>
      <c r="E429" s="30"/>
      <c r="F429" s="167"/>
      <c r="G429" s="30"/>
    </row>
    <row r="430">
      <c r="A430" s="30"/>
      <c r="B430" s="30"/>
      <c r="C430" s="30"/>
      <c r="D430" s="30"/>
      <c r="E430" s="30"/>
      <c r="F430" s="167"/>
      <c r="G430" s="30"/>
    </row>
    <row r="431">
      <c r="A431" s="30"/>
      <c r="B431" s="30"/>
      <c r="C431" s="30"/>
      <c r="D431" s="30"/>
      <c r="E431" s="30"/>
      <c r="F431" s="167"/>
      <c r="G431" s="30"/>
    </row>
    <row r="432">
      <c r="A432" s="30"/>
      <c r="B432" s="30"/>
      <c r="C432" s="30"/>
      <c r="D432" s="30"/>
      <c r="E432" s="30"/>
      <c r="F432" s="167"/>
      <c r="G432" s="30"/>
    </row>
    <row r="433">
      <c r="A433" s="30"/>
      <c r="B433" s="30"/>
      <c r="C433" s="30"/>
      <c r="D433" s="30"/>
      <c r="E433" s="30"/>
      <c r="F433" s="167"/>
      <c r="G433" s="30"/>
    </row>
    <row r="434">
      <c r="A434" s="30"/>
      <c r="B434" s="30"/>
      <c r="C434" s="30"/>
      <c r="D434" s="30"/>
      <c r="E434" s="30"/>
      <c r="F434" s="167"/>
      <c r="G434" s="30"/>
    </row>
    <row r="435">
      <c r="A435" s="30"/>
      <c r="B435" s="30"/>
      <c r="C435" s="30"/>
      <c r="D435" s="30"/>
      <c r="E435" s="30"/>
      <c r="F435" s="167"/>
      <c r="G435" s="30"/>
    </row>
    <row r="436">
      <c r="A436" s="30"/>
      <c r="B436" s="30"/>
      <c r="C436" s="30"/>
      <c r="D436" s="30"/>
      <c r="E436" s="30"/>
      <c r="F436" s="167"/>
      <c r="G436" s="30"/>
    </row>
    <row r="437">
      <c r="A437" s="30"/>
      <c r="B437" s="30"/>
      <c r="C437" s="30"/>
      <c r="D437" s="30"/>
      <c r="E437" s="30"/>
      <c r="F437" s="167"/>
      <c r="G437" s="30"/>
    </row>
    <row r="438">
      <c r="A438" s="30"/>
      <c r="B438" s="30"/>
      <c r="C438" s="30"/>
      <c r="D438" s="30"/>
      <c r="E438" s="30"/>
      <c r="F438" s="167"/>
      <c r="G438" s="30"/>
    </row>
    <row r="439">
      <c r="A439" s="30"/>
      <c r="B439" s="30"/>
      <c r="C439" s="30"/>
      <c r="D439" s="30"/>
      <c r="E439" s="30"/>
      <c r="F439" s="167"/>
      <c r="G439" s="30"/>
    </row>
    <row r="440">
      <c r="A440" s="30"/>
      <c r="B440" s="30"/>
      <c r="C440" s="30"/>
      <c r="D440" s="30"/>
      <c r="E440" s="30"/>
      <c r="F440" s="167"/>
      <c r="G440" s="30"/>
    </row>
    <row r="441">
      <c r="A441" s="30"/>
      <c r="B441" s="30"/>
      <c r="C441" s="30"/>
      <c r="D441" s="30"/>
      <c r="E441" s="30"/>
      <c r="F441" s="167"/>
      <c r="G441" s="30"/>
    </row>
    <row r="442">
      <c r="A442" s="30"/>
      <c r="B442" s="30"/>
      <c r="C442" s="30"/>
      <c r="D442" s="30"/>
      <c r="E442" s="30"/>
      <c r="F442" s="167"/>
      <c r="G442" s="30"/>
    </row>
    <row r="443">
      <c r="A443" s="30"/>
      <c r="B443" s="30"/>
      <c r="C443" s="30"/>
      <c r="D443" s="30"/>
      <c r="E443" s="30"/>
      <c r="F443" s="167"/>
      <c r="G443" s="30"/>
    </row>
    <row r="444">
      <c r="A444" s="30"/>
      <c r="B444" s="30"/>
      <c r="C444" s="30"/>
      <c r="D444" s="30"/>
      <c r="E444" s="30"/>
      <c r="F444" s="167"/>
      <c r="G444" s="30"/>
    </row>
    <row r="445">
      <c r="A445" s="30"/>
      <c r="B445" s="30"/>
      <c r="C445" s="30"/>
      <c r="D445" s="30"/>
      <c r="E445" s="30"/>
      <c r="F445" s="167"/>
      <c r="G445" s="30"/>
    </row>
    <row r="446">
      <c r="A446" s="30"/>
      <c r="B446" s="30"/>
      <c r="C446" s="30"/>
      <c r="D446" s="30"/>
      <c r="E446" s="30"/>
      <c r="F446" s="167"/>
      <c r="G446" s="30"/>
    </row>
    <row r="447">
      <c r="A447" s="30"/>
      <c r="B447" s="30"/>
      <c r="C447" s="30"/>
      <c r="D447" s="30"/>
      <c r="E447" s="30"/>
      <c r="F447" s="167"/>
      <c r="G447" s="30"/>
    </row>
    <row r="448">
      <c r="A448" s="30"/>
      <c r="B448" s="30"/>
      <c r="C448" s="30"/>
      <c r="D448" s="30"/>
      <c r="E448" s="30"/>
      <c r="F448" s="167"/>
      <c r="G448" s="30"/>
    </row>
    <row r="449">
      <c r="A449" s="30"/>
      <c r="B449" s="30"/>
      <c r="C449" s="30"/>
      <c r="D449" s="30"/>
      <c r="E449" s="30"/>
      <c r="F449" s="167"/>
      <c r="G449" s="30"/>
    </row>
    <row r="450">
      <c r="A450" s="30"/>
      <c r="B450" s="30"/>
      <c r="C450" s="30"/>
      <c r="D450" s="30"/>
      <c r="E450" s="30"/>
      <c r="F450" s="167"/>
      <c r="G450" s="30"/>
    </row>
    <row r="451">
      <c r="A451" s="30"/>
      <c r="B451" s="30"/>
      <c r="C451" s="30"/>
      <c r="D451" s="30"/>
      <c r="E451" s="30"/>
      <c r="F451" s="167"/>
      <c r="G451" s="30"/>
    </row>
    <row r="452">
      <c r="A452" s="30"/>
      <c r="B452" s="30"/>
      <c r="C452" s="30"/>
      <c r="D452" s="30"/>
      <c r="E452" s="30"/>
      <c r="F452" s="167"/>
      <c r="G452" s="30"/>
    </row>
    <row r="453">
      <c r="A453" s="30"/>
      <c r="B453" s="30"/>
      <c r="C453" s="30"/>
      <c r="D453" s="30"/>
      <c r="E453" s="30"/>
      <c r="F453" s="167"/>
      <c r="G453" s="30"/>
    </row>
    <row r="454">
      <c r="A454" s="30"/>
      <c r="B454" s="30"/>
      <c r="C454" s="30"/>
      <c r="D454" s="30"/>
      <c r="E454" s="30"/>
      <c r="F454" s="167"/>
      <c r="G454" s="30"/>
    </row>
    <row r="455">
      <c r="A455" s="30"/>
      <c r="B455" s="30"/>
      <c r="C455" s="30"/>
      <c r="D455" s="30"/>
      <c r="E455" s="30"/>
      <c r="F455" s="167"/>
      <c r="G455" s="30"/>
    </row>
    <row r="456">
      <c r="A456" s="30"/>
      <c r="B456" s="30"/>
      <c r="C456" s="30"/>
      <c r="D456" s="30"/>
      <c r="E456" s="30"/>
      <c r="F456" s="167"/>
      <c r="G456" s="30"/>
    </row>
    <row r="457">
      <c r="A457" s="30"/>
      <c r="B457" s="30"/>
      <c r="C457" s="30"/>
      <c r="D457" s="30"/>
      <c r="E457" s="30"/>
      <c r="F457" s="167"/>
      <c r="G457" s="30"/>
    </row>
    <row r="458">
      <c r="A458" s="30"/>
      <c r="B458" s="30"/>
      <c r="C458" s="30"/>
      <c r="D458" s="30"/>
      <c r="E458" s="30"/>
      <c r="F458" s="167"/>
      <c r="G458" s="30"/>
    </row>
    <row r="459">
      <c r="A459" s="30"/>
      <c r="B459" s="30"/>
      <c r="C459" s="30"/>
      <c r="D459" s="30"/>
      <c r="E459" s="30"/>
      <c r="F459" s="167"/>
      <c r="G459" s="30"/>
    </row>
    <row r="460">
      <c r="A460" s="30"/>
      <c r="B460" s="30"/>
      <c r="C460" s="30"/>
      <c r="D460" s="30"/>
      <c r="E460" s="30"/>
      <c r="F460" s="167"/>
      <c r="G460" s="30"/>
    </row>
    <row r="461">
      <c r="A461" s="30"/>
      <c r="B461" s="30"/>
      <c r="C461" s="30"/>
      <c r="D461" s="30"/>
      <c r="E461" s="30"/>
      <c r="F461" s="167"/>
      <c r="G461" s="30"/>
    </row>
    <row r="462">
      <c r="A462" s="30"/>
      <c r="B462" s="30"/>
      <c r="C462" s="30"/>
      <c r="D462" s="30"/>
      <c r="E462" s="30"/>
      <c r="F462" s="167"/>
      <c r="G462" s="30"/>
    </row>
    <row r="463">
      <c r="A463" s="30"/>
      <c r="B463" s="30"/>
      <c r="C463" s="30"/>
      <c r="D463" s="30"/>
      <c r="E463" s="30"/>
      <c r="F463" s="167"/>
      <c r="G463" s="30"/>
    </row>
    <row r="464">
      <c r="A464" s="30"/>
      <c r="B464" s="30"/>
      <c r="C464" s="30"/>
      <c r="D464" s="30"/>
      <c r="E464" s="30"/>
      <c r="F464" s="167"/>
      <c r="G464" s="30"/>
    </row>
    <row r="465">
      <c r="A465" s="30"/>
      <c r="B465" s="30"/>
      <c r="C465" s="30"/>
      <c r="D465" s="30"/>
      <c r="E465" s="30"/>
      <c r="F465" s="167"/>
      <c r="G465" s="30"/>
    </row>
    <row r="466">
      <c r="A466" s="30"/>
      <c r="B466" s="30"/>
      <c r="C466" s="30"/>
      <c r="D466" s="30"/>
      <c r="E466" s="30"/>
      <c r="F466" s="167"/>
      <c r="G466" s="30"/>
    </row>
    <row r="467">
      <c r="A467" s="30"/>
      <c r="B467" s="30"/>
      <c r="C467" s="30"/>
      <c r="D467" s="30"/>
      <c r="E467" s="30"/>
      <c r="F467" s="167"/>
      <c r="G467" s="30"/>
    </row>
    <row r="468">
      <c r="A468" s="30"/>
      <c r="B468" s="30"/>
      <c r="C468" s="30"/>
      <c r="D468" s="30"/>
      <c r="E468" s="30"/>
      <c r="F468" s="167"/>
      <c r="G468" s="30"/>
    </row>
    <row r="469">
      <c r="A469" s="30"/>
      <c r="B469" s="30"/>
      <c r="C469" s="30"/>
      <c r="D469" s="30"/>
      <c r="E469" s="30"/>
      <c r="F469" s="167"/>
      <c r="G469" s="30"/>
    </row>
    <row r="470">
      <c r="A470" s="30"/>
      <c r="B470" s="30"/>
      <c r="C470" s="30"/>
      <c r="D470" s="30"/>
      <c r="E470" s="30"/>
      <c r="F470" s="167"/>
      <c r="G470" s="30"/>
    </row>
    <row r="471">
      <c r="A471" s="30"/>
      <c r="B471" s="30"/>
      <c r="C471" s="30"/>
      <c r="D471" s="30"/>
      <c r="E471" s="30"/>
      <c r="F471" s="167"/>
      <c r="G471" s="30"/>
    </row>
    <row r="472">
      <c r="A472" s="30"/>
      <c r="B472" s="30"/>
      <c r="C472" s="30"/>
      <c r="D472" s="30"/>
      <c r="E472" s="30"/>
      <c r="F472" s="167"/>
      <c r="G472" s="30"/>
    </row>
    <row r="473">
      <c r="A473" s="30"/>
      <c r="B473" s="30"/>
      <c r="C473" s="30"/>
      <c r="D473" s="30"/>
      <c r="E473" s="30"/>
      <c r="F473" s="167"/>
      <c r="G473" s="30"/>
    </row>
    <row r="474">
      <c r="A474" s="30"/>
      <c r="B474" s="30"/>
      <c r="C474" s="30"/>
      <c r="D474" s="30"/>
      <c r="E474" s="30"/>
      <c r="F474" s="167"/>
      <c r="G474" s="30"/>
    </row>
    <row r="475">
      <c r="A475" s="30"/>
      <c r="B475" s="30"/>
      <c r="C475" s="30"/>
      <c r="D475" s="30"/>
      <c r="E475" s="30"/>
      <c r="F475" s="167"/>
      <c r="G475" s="30"/>
    </row>
    <row r="476">
      <c r="A476" s="30"/>
      <c r="B476" s="30"/>
      <c r="C476" s="30"/>
      <c r="D476" s="30"/>
      <c r="E476" s="30"/>
      <c r="F476" s="167"/>
      <c r="G476" s="30"/>
    </row>
    <row r="477">
      <c r="A477" s="30"/>
      <c r="B477" s="30"/>
      <c r="C477" s="30"/>
      <c r="D477" s="30"/>
      <c r="E477" s="30"/>
      <c r="F477" s="167"/>
      <c r="G477" s="30"/>
    </row>
    <row r="478">
      <c r="A478" s="30"/>
      <c r="B478" s="30"/>
      <c r="C478" s="30"/>
      <c r="D478" s="30"/>
      <c r="E478" s="30"/>
      <c r="F478" s="167"/>
      <c r="G478" s="30"/>
    </row>
    <row r="479">
      <c r="A479" s="30"/>
      <c r="B479" s="30"/>
      <c r="C479" s="30"/>
      <c r="D479" s="30"/>
      <c r="E479" s="30"/>
      <c r="F479" s="167"/>
      <c r="G479" s="30"/>
    </row>
    <row r="480">
      <c r="A480" s="30"/>
      <c r="B480" s="30"/>
      <c r="C480" s="30"/>
      <c r="D480" s="30"/>
      <c r="E480" s="30"/>
      <c r="F480" s="167"/>
      <c r="G480" s="30"/>
    </row>
    <row r="481">
      <c r="A481" s="30"/>
      <c r="B481" s="30"/>
      <c r="C481" s="30"/>
      <c r="D481" s="30"/>
      <c r="E481" s="30"/>
      <c r="F481" s="167"/>
      <c r="G481" s="30"/>
    </row>
    <row r="482">
      <c r="A482" s="30"/>
      <c r="B482" s="30"/>
      <c r="C482" s="30"/>
      <c r="D482" s="30"/>
      <c r="E482" s="30"/>
      <c r="F482" s="167"/>
      <c r="G482" s="30"/>
    </row>
    <row r="483">
      <c r="A483" s="30"/>
      <c r="B483" s="30"/>
      <c r="C483" s="30"/>
      <c r="D483" s="30"/>
      <c r="E483" s="30"/>
      <c r="F483" s="167"/>
      <c r="G483" s="30"/>
    </row>
    <row r="484">
      <c r="A484" s="30"/>
      <c r="B484" s="30"/>
      <c r="C484" s="30"/>
      <c r="D484" s="30"/>
      <c r="E484" s="30"/>
      <c r="F484" s="167"/>
      <c r="G484" s="30"/>
    </row>
    <row r="485">
      <c r="A485" s="30"/>
      <c r="B485" s="30"/>
      <c r="C485" s="30"/>
      <c r="D485" s="30"/>
      <c r="E485" s="30"/>
      <c r="F485" s="167"/>
      <c r="G485" s="30"/>
    </row>
    <row r="486">
      <c r="A486" s="30"/>
      <c r="B486" s="30"/>
      <c r="C486" s="30"/>
      <c r="D486" s="30"/>
      <c r="E486" s="30"/>
      <c r="F486" s="167"/>
      <c r="G486" s="30"/>
    </row>
    <row r="487">
      <c r="A487" s="30"/>
      <c r="B487" s="30"/>
      <c r="C487" s="30"/>
      <c r="D487" s="30"/>
      <c r="E487" s="30"/>
      <c r="F487" s="167"/>
      <c r="G487" s="30"/>
    </row>
    <row r="488">
      <c r="A488" s="30"/>
      <c r="B488" s="30"/>
      <c r="C488" s="30"/>
      <c r="D488" s="30"/>
      <c r="E488" s="30"/>
      <c r="F488" s="167"/>
      <c r="G488" s="30"/>
    </row>
    <row r="489">
      <c r="A489" s="30"/>
      <c r="B489" s="30"/>
      <c r="C489" s="30"/>
      <c r="D489" s="30"/>
      <c r="E489" s="30"/>
      <c r="F489" s="167"/>
      <c r="G489" s="30"/>
    </row>
    <row r="490">
      <c r="A490" s="30"/>
      <c r="B490" s="30"/>
      <c r="C490" s="30"/>
      <c r="D490" s="30"/>
      <c r="E490" s="30"/>
      <c r="F490" s="167"/>
      <c r="G490" s="30"/>
    </row>
    <row r="491">
      <c r="A491" s="30"/>
      <c r="B491" s="30"/>
      <c r="C491" s="30"/>
      <c r="D491" s="30"/>
      <c r="E491" s="30"/>
      <c r="F491" s="167"/>
      <c r="G491" s="30"/>
    </row>
    <row r="492">
      <c r="A492" s="30"/>
      <c r="B492" s="30"/>
      <c r="C492" s="30"/>
      <c r="D492" s="30"/>
      <c r="E492" s="30"/>
      <c r="F492" s="167"/>
      <c r="G492" s="30"/>
    </row>
    <row r="493">
      <c r="A493" s="30"/>
      <c r="B493" s="30"/>
      <c r="C493" s="30"/>
      <c r="D493" s="30"/>
      <c r="E493" s="30"/>
      <c r="F493" s="167"/>
      <c r="G493" s="30"/>
    </row>
    <row r="494">
      <c r="A494" s="30"/>
      <c r="B494" s="30"/>
      <c r="C494" s="30"/>
      <c r="D494" s="30"/>
      <c r="E494" s="30"/>
      <c r="F494" s="167"/>
      <c r="G494" s="30"/>
    </row>
    <row r="495">
      <c r="A495" s="30"/>
      <c r="B495" s="30"/>
      <c r="C495" s="30"/>
      <c r="D495" s="30"/>
      <c r="E495" s="30"/>
      <c r="F495" s="167"/>
      <c r="G495" s="30"/>
    </row>
    <row r="496">
      <c r="A496" s="30"/>
      <c r="B496" s="30"/>
      <c r="C496" s="30"/>
      <c r="D496" s="30"/>
      <c r="E496" s="30"/>
      <c r="F496" s="167"/>
      <c r="G496" s="30"/>
    </row>
    <row r="497">
      <c r="A497" s="30"/>
      <c r="B497" s="30"/>
      <c r="C497" s="30"/>
      <c r="D497" s="30"/>
      <c r="E497" s="30"/>
      <c r="F497" s="167"/>
      <c r="G497" s="30"/>
    </row>
    <row r="498">
      <c r="A498" s="30"/>
      <c r="B498" s="30"/>
      <c r="C498" s="30"/>
      <c r="D498" s="30"/>
      <c r="E498" s="30"/>
      <c r="F498" s="167"/>
      <c r="G498" s="30"/>
    </row>
    <row r="499">
      <c r="A499" s="30"/>
      <c r="B499" s="30"/>
      <c r="C499" s="30"/>
      <c r="D499" s="30"/>
      <c r="E499" s="30"/>
      <c r="F499" s="167"/>
      <c r="G499" s="30"/>
    </row>
    <row r="500">
      <c r="A500" s="30"/>
      <c r="B500" s="30"/>
      <c r="C500" s="30"/>
      <c r="D500" s="30"/>
      <c r="E500" s="30"/>
      <c r="F500" s="167"/>
      <c r="G500" s="30"/>
    </row>
    <row r="501">
      <c r="A501" s="30"/>
      <c r="B501" s="30"/>
      <c r="C501" s="30"/>
      <c r="D501" s="30"/>
      <c r="E501" s="30"/>
      <c r="F501" s="167"/>
      <c r="G501" s="30"/>
    </row>
    <row r="502">
      <c r="A502" s="30"/>
      <c r="B502" s="30"/>
      <c r="C502" s="30"/>
      <c r="D502" s="30"/>
      <c r="E502" s="30"/>
      <c r="F502" s="167"/>
      <c r="G502" s="30"/>
    </row>
    <row r="503">
      <c r="A503" s="30"/>
      <c r="B503" s="30"/>
      <c r="C503" s="30"/>
      <c r="D503" s="30"/>
      <c r="E503" s="30"/>
      <c r="F503" s="167"/>
      <c r="G503" s="30"/>
    </row>
    <row r="504">
      <c r="A504" s="30"/>
      <c r="B504" s="30"/>
      <c r="C504" s="30"/>
      <c r="D504" s="30"/>
      <c r="E504" s="30"/>
      <c r="F504" s="167"/>
      <c r="G504" s="30"/>
    </row>
    <row r="505">
      <c r="A505" s="30"/>
      <c r="B505" s="30"/>
      <c r="C505" s="30"/>
      <c r="D505" s="30"/>
      <c r="E505" s="30"/>
      <c r="F505" s="167"/>
      <c r="G505" s="30"/>
    </row>
    <row r="506">
      <c r="A506" s="30"/>
      <c r="B506" s="30"/>
      <c r="C506" s="30"/>
      <c r="D506" s="30"/>
      <c r="E506" s="30"/>
      <c r="F506" s="167"/>
      <c r="G506" s="30"/>
    </row>
    <row r="507">
      <c r="A507" s="30"/>
      <c r="B507" s="30"/>
      <c r="C507" s="30"/>
      <c r="D507" s="30"/>
      <c r="E507" s="30"/>
      <c r="F507" s="167"/>
      <c r="G507" s="30"/>
    </row>
    <row r="508">
      <c r="A508" s="30"/>
      <c r="B508" s="30"/>
      <c r="C508" s="30"/>
      <c r="D508" s="30"/>
      <c r="E508" s="30"/>
      <c r="F508" s="167"/>
      <c r="G508" s="30"/>
    </row>
    <row r="509">
      <c r="A509" s="30"/>
      <c r="B509" s="30"/>
      <c r="C509" s="30"/>
      <c r="D509" s="30"/>
      <c r="E509" s="30"/>
      <c r="F509" s="167"/>
      <c r="G509" s="30"/>
    </row>
    <row r="510">
      <c r="A510" s="30"/>
      <c r="B510" s="30"/>
      <c r="C510" s="30"/>
      <c r="D510" s="30"/>
      <c r="E510" s="30"/>
      <c r="F510" s="167"/>
      <c r="G510" s="30"/>
    </row>
    <row r="511">
      <c r="A511" s="30"/>
      <c r="B511" s="30"/>
      <c r="C511" s="30"/>
      <c r="D511" s="30"/>
      <c r="E511" s="30"/>
      <c r="F511" s="167"/>
      <c r="G511" s="30"/>
    </row>
    <row r="512">
      <c r="A512" s="30"/>
      <c r="B512" s="30"/>
      <c r="C512" s="30"/>
      <c r="D512" s="30"/>
      <c r="E512" s="30"/>
      <c r="F512" s="167"/>
      <c r="G512" s="30"/>
    </row>
    <row r="513">
      <c r="A513" s="30"/>
      <c r="B513" s="30"/>
      <c r="C513" s="30"/>
      <c r="D513" s="30"/>
      <c r="E513" s="30"/>
      <c r="F513" s="167"/>
      <c r="G513" s="30"/>
    </row>
    <row r="514">
      <c r="A514" s="30"/>
      <c r="B514" s="30"/>
      <c r="C514" s="30"/>
      <c r="D514" s="30"/>
      <c r="E514" s="30"/>
      <c r="F514" s="167"/>
      <c r="G514" s="30"/>
    </row>
    <row r="515">
      <c r="A515" s="30"/>
      <c r="B515" s="30"/>
      <c r="C515" s="30"/>
      <c r="D515" s="30"/>
      <c r="E515" s="30"/>
      <c r="F515" s="167"/>
      <c r="G515" s="30"/>
    </row>
    <row r="516">
      <c r="A516" s="30"/>
      <c r="B516" s="30"/>
      <c r="C516" s="30"/>
      <c r="D516" s="30"/>
      <c r="E516" s="30"/>
      <c r="F516" s="167"/>
      <c r="G516" s="30"/>
    </row>
    <row r="517">
      <c r="A517" s="30"/>
      <c r="B517" s="30"/>
      <c r="C517" s="30"/>
      <c r="D517" s="30"/>
      <c r="E517" s="30"/>
      <c r="F517" s="167"/>
      <c r="G517" s="30"/>
    </row>
    <row r="518">
      <c r="A518" s="30"/>
      <c r="B518" s="30"/>
      <c r="C518" s="30"/>
      <c r="D518" s="30"/>
      <c r="E518" s="30"/>
      <c r="F518" s="167"/>
      <c r="G518" s="30"/>
    </row>
    <row r="519">
      <c r="A519" s="30"/>
      <c r="B519" s="30"/>
      <c r="C519" s="30"/>
      <c r="D519" s="30"/>
      <c r="E519" s="30"/>
      <c r="F519" s="167"/>
      <c r="G519" s="30"/>
    </row>
    <row r="520">
      <c r="A520" s="30"/>
      <c r="B520" s="30"/>
      <c r="C520" s="30"/>
      <c r="D520" s="30"/>
      <c r="E520" s="30"/>
      <c r="F520" s="167"/>
      <c r="G520" s="30"/>
    </row>
    <row r="521">
      <c r="A521" s="30"/>
      <c r="B521" s="30"/>
      <c r="C521" s="30"/>
      <c r="D521" s="30"/>
      <c r="E521" s="30"/>
      <c r="F521" s="167"/>
      <c r="G521" s="30"/>
    </row>
    <row r="522">
      <c r="A522" s="30"/>
      <c r="B522" s="30"/>
      <c r="C522" s="30"/>
      <c r="D522" s="30"/>
      <c r="E522" s="30"/>
      <c r="F522" s="167"/>
      <c r="G522" s="30"/>
    </row>
    <row r="523">
      <c r="A523" s="30"/>
      <c r="B523" s="30"/>
      <c r="C523" s="30"/>
      <c r="D523" s="30"/>
      <c r="E523" s="30"/>
      <c r="F523" s="167"/>
      <c r="G523" s="30"/>
    </row>
    <row r="524">
      <c r="A524" s="30"/>
      <c r="B524" s="30"/>
      <c r="C524" s="30"/>
      <c r="D524" s="30"/>
      <c r="E524" s="30"/>
      <c r="F524" s="167"/>
      <c r="G524" s="30"/>
    </row>
    <row r="525">
      <c r="A525" s="30"/>
      <c r="B525" s="30"/>
      <c r="C525" s="30"/>
      <c r="D525" s="30"/>
      <c r="E525" s="30"/>
      <c r="F525" s="167"/>
      <c r="G525" s="30"/>
    </row>
    <row r="526">
      <c r="A526" s="30"/>
      <c r="B526" s="30"/>
      <c r="C526" s="30"/>
      <c r="D526" s="30"/>
      <c r="E526" s="30"/>
      <c r="F526" s="167"/>
      <c r="G526" s="30"/>
    </row>
    <row r="527">
      <c r="A527" s="30"/>
      <c r="B527" s="30"/>
      <c r="C527" s="30"/>
      <c r="D527" s="30"/>
      <c r="E527" s="30"/>
      <c r="F527" s="167"/>
      <c r="G527" s="30"/>
    </row>
    <row r="528">
      <c r="A528" s="30"/>
      <c r="B528" s="30"/>
      <c r="C528" s="30"/>
      <c r="D528" s="30"/>
      <c r="E528" s="30"/>
      <c r="F528" s="167"/>
      <c r="G528" s="30"/>
    </row>
    <row r="529">
      <c r="A529" s="30"/>
      <c r="B529" s="30"/>
      <c r="C529" s="30"/>
      <c r="D529" s="30"/>
      <c r="E529" s="30"/>
      <c r="F529" s="167"/>
      <c r="G529" s="30"/>
    </row>
    <row r="530">
      <c r="A530" s="30"/>
      <c r="B530" s="30"/>
      <c r="C530" s="30"/>
      <c r="D530" s="30"/>
      <c r="E530" s="30"/>
      <c r="F530" s="167"/>
      <c r="G530" s="30"/>
    </row>
    <row r="531">
      <c r="A531" s="30"/>
      <c r="B531" s="30"/>
      <c r="C531" s="30"/>
      <c r="D531" s="30"/>
      <c r="E531" s="30"/>
      <c r="F531" s="167"/>
      <c r="G531" s="30"/>
    </row>
    <row r="532">
      <c r="A532" s="30"/>
      <c r="B532" s="30"/>
      <c r="C532" s="30"/>
      <c r="D532" s="30"/>
      <c r="E532" s="30"/>
      <c r="F532" s="167"/>
      <c r="G532" s="30"/>
    </row>
    <row r="533">
      <c r="A533" s="30"/>
      <c r="B533" s="30"/>
      <c r="C533" s="30"/>
      <c r="D533" s="30"/>
      <c r="E533" s="30"/>
      <c r="F533" s="167"/>
      <c r="G533" s="30"/>
    </row>
    <row r="534">
      <c r="A534" s="30"/>
      <c r="B534" s="30"/>
      <c r="C534" s="30"/>
      <c r="D534" s="30"/>
      <c r="E534" s="30"/>
      <c r="F534" s="167"/>
      <c r="G534" s="30"/>
    </row>
    <row r="535">
      <c r="A535" s="30"/>
      <c r="B535" s="30"/>
      <c r="C535" s="30"/>
      <c r="D535" s="30"/>
      <c r="E535" s="30"/>
      <c r="F535" s="167"/>
      <c r="G535" s="30"/>
    </row>
    <row r="536">
      <c r="A536" s="30"/>
      <c r="B536" s="30"/>
      <c r="C536" s="30"/>
      <c r="D536" s="30"/>
      <c r="E536" s="30"/>
      <c r="F536" s="167"/>
      <c r="G536" s="30"/>
    </row>
    <row r="537">
      <c r="A537" s="30"/>
      <c r="B537" s="30"/>
      <c r="C537" s="30"/>
      <c r="D537" s="30"/>
      <c r="E537" s="30"/>
      <c r="F537" s="167"/>
      <c r="G537" s="30"/>
    </row>
    <row r="538">
      <c r="A538" s="30"/>
      <c r="B538" s="30"/>
      <c r="C538" s="30"/>
      <c r="D538" s="30"/>
      <c r="E538" s="30"/>
      <c r="F538" s="167"/>
      <c r="G538" s="30"/>
    </row>
    <row r="539">
      <c r="A539" s="30"/>
      <c r="B539" s="30"/>
      <c r="C539" s="30"/>
      <c r="D539" s="30"/>
      <c r="E539" s="30"/>
      <c r="F539" s="167"/>
      <c r="G539" s="30"/>
    </row>
    <row r="540">
      <c r="A540" s="30"/>
      <c r="B540" s="30"/>
      <c r="C540" s="30"/>
      <c r="D540" s="30"/>
      <c r="E540" s="30"/>
      <c r="F540" s="167"/>
      <c r="G540" s="30"/>
    </row>
    <row r="541">
      <c r="A541" s="30"/>
      <c r="B541" s="30"/>
      <c r="C541" s="30"/>
      <c r="D541" s="30"/>
      <c r="E541" s="30"/>
      <c r="F541" s="167"/>
      <c r="G541" s="30"/>
    </row>
    <row r="542">
      <c r="A542" s="30"/>
      <c r="B542" s="30"/>
      <c r="C542" s="30"/>
      <c r="D542" s="30"/>
      <c r="E542" s="30"/>
      <c r="F542" s="167"/>
      <c r="G542" s="30"/>
    </row>
    <row r="543">
      <c r="A543" s="30"/>
      <c r="B543" s="30"/>
      <c r="C543" s="30"/>
      <c r="D543" s="30"/>
      <c r="E543" s="30"/>
      <c r="F543" s="167"/>
      <c r="G543" s="30"/>
    </row>
    <row r="544">
      <c r="A544" s="30"/>
      <c r="B544" s="30"/>
      <c r="C544" s="30"/>
      <c r="D544" s="30"/>
      <c r="E544" s="30"/>
      <c r="F544" s="167"/>
      <c r="G544" s="30"/>
    </row>
    <row r="545">
      <c r="A545" s="30"/>
      <c r="B545" s="30"/>
      <c r="C545" s="30"/>
      <c r="D545" s="30"/>
      <c r="E545" s="30"/>
      <c r="F545" s="167"/>
      <c r="G545" s="30"/>
    </row>
    <row r="546">
      <c r="A546" s="30"/>
      <c r="B546" s="30"/>
      <c r="C546" s="30"/>
      <c r="D546" s="30"/>
      <c r="E546" s="30"/>
      <c r="F546" s="167"/>
      <c r="G546" s="30"/>
    </row>
    <row r="547">
      <c r="A547" s="30"/>
      <c r="B547" s="30"/>
      <c r="C547" s="30"/>
      <c r="D547" s="30"/>
      <c r="E547" s="30"/>
      <c r="F547" s="167"/>
      <c r="G547" s="30"/>
    </row>
    <row r="548">
      <c r="A548" s="30"/>
      <c r="B548" s="30"/>
      <c r="C548" s="30"/>
      <c r="D548" s="30"/>
      <c r="E548" s="30"/>
      <c r="F548" s="167"/>
      <c r="G548" s="30"/>
    </row>
    <row r="549">
      <c r="A549" s="30"/>
      <c r="B549" s="30"/>
      <c r="C549" s="30"/>
      <c r="D549" s="30"/>
      <c r="E549" s="30"/>
      <c r="F549" s="167"/>
      <c r="G549" s="30"/>
    </row>
    <row r="550">
      <c r="A550" s="30"/>
      <c r="B550" s="30"/>
      <c r="C550" s="30"/>
      <c r="D550" s="30"/>
      <c r="E550" s="30"/>
      <c r="F550" s="167"/>
      <c r="G550" s="30"/>
    </row>
    <row r="551">
      <c r="A551" s="30"/>
      <c r="B551" s="30"/>
      <c r="C551" s="30"/>
      <c r="D551" s="30"/>
      <c r="E551" s="30"/>
      <c r="F551" s="167"/>
      <c r="G551" s="30"/>
    </row>
    <row r="552">
      <c r="A552" s="30"/>
      <c r="B552" s="30"/>
      <c r="C552" s="30"/>
      <c r="D552" s="30"/>
      <c r="E552" s="30"/>
      <c r="F552" s="167"/>
      <c r="G552" s="30"/>
    </row>
    <row r="553">
      <c r="A553" s="30"/>
      <c r="B553" s="30"/>
      <c r="C553" s="30"/>
      <c r="D553" s="30"/>
      <c r="E553" s="30"/>
      <c r="F553" s="167"/>
      <c r="G553" s="30"/>
    </row>
    <row r="554">
      <c r="A554" s="30"/>
      <c r="B554" s="30"/>
      <c r="C554" s="30"/>
      <c r="D554" s="30"/>
      <c r="E554" s="30"/>
      <c r="F554" s="167"/>
      <c r="G554" s="30"/>
    </row>
    <row r="555">
      <c r="A555" s="30"/>
      <c r="B555" s="30"/>
      <c r="C555" s="30"/>
      <c r="D555" s="30"/>
      <c r="E555" s="30"/>
      <c r="F555" s="167"/>
      <c r="G555" s="30"/>
    </row>
    <row r="556">
      <c r="A556" s="30"/>
      <c r="B556" s="30"/>
      <c r="C556" s="30"/>
      <c r="D556" s="30"/>
      <c r="E556" s="30"/>
      <c r="F556" s="167"/>
      <c r="G556" s="30"/>
    </row>
    <row r="557">
      <c r="A557" s="30"/>
      <c r="B557" s="30"/>
      <c r="C557" s="30"/>
      <c r="D557" s="30"/>
      <c r="E557" s="30"/>
      <c r="F557" s="167"/>
      <c r="G557" s="30"/>
    </row>
    <row r="558">
      <c r="A558" s="30"/>
      <c r="B558" s="30"/>
      <c r="C558" s="30"/>
      <c r="D558" s="30"/>
      <c r="E558" s="30"/>
      <c r="F558" s="167"/>
      <c r="G558" s="30"/>
    </row>
    <row r="559">
      <c r="A559" s="30"/>
      <c r="B559" s="30"/>
      <c r="C559" s="30"/>
      <c r="D559" s="30"/>
      <c r="E559" s="30"/>
      <c r="F559" s="167"/>
      <c r="G559" s="30"/>
    </row>
    <row r="560">
      <c r="A560" s="30"/>
      <c r="B560" s="30"/>
      <c r="C560" s="30"/>
      <c r="D560" s="30"/>
      <c r="E560" s="30"/>
      <c r="F560" s="167"/>
      <c r="G560" s="30"/>
    </row>
    <row r="561">
      <c r="A561" s="30"/>
      <c r="B561" s="30"/>
      <c r="C561" s="30"/>
      <c r="D561" s="30"/>
      <c r="E561" s="30"/>
      <c r="F561" s="167"/>
      <c r="G561" s="30"/>
    </row>
    <row r="562">
      <c r="A562" s="30"/>
      <c r="B562" s="30"/>
      <c r="C562" s="30"/>
      <c r="D562" s="30"/>
      <c r="E562" s="30"/>
      <c r="F562" s="167"/>
      <c r="G562" s="30"/>
    </row>
    <row r="563">
      <c r="A563" s="30"/>
      <c r="B563" s="30"/>
      <c r="C563" s="30"/>
      <c r="D563" s="30"/>
      <c r="E563" s="30"/>
      <c r="F563" s="167"/>
      <c r="G563" s="30"/>
    </row>
    <row r="564">
      <c r="A564" s="30"/>
      <c r="B564" s="30"/>
      <c r="C564" s="30"/>
      <c r="D564" s="30"/>
      <c r="E564" s="30"/>
      <c r="F564" s="167"/>
      <c r="G564" s="30"/>
    </row>
    <row r="565">
      <c r="A565" s="30"/>
      <c r="B565" s="30"/>
      <c r="C565" s="30"/>
      <c r="D565" s="30"/>
      <c r="E565" s="30"/>
      <c r="F565" s="167"/>
      <c r="G565" s="30"/>
    </row>
    <row r="566">
      <c r="A566" s="30"/>
      <c r="B566" s="30"/>
      <c r="C566" s="30"/>
      <c r="D566" s="30"/>
      <c r="E566" s="30"/>
      <c r="F566" s="167"/>
      <c r="G566" s="30"/>
    </row>
    <row r="567">
      <c r="A567" s="30"/>
      <c r="B567" s="30"/>
      <c r="C567" s="30"/>
      <c r="D567" s="30"/>
      <c r="E567" s="30"/>
      <c r="F567" s="167"/>
      <c r="G567" s="30"/>
    </row>
    <row r="568">
      <c r="A568" s="30"/>
      <c r="B568" s="30"/>
      <c r="C568" s="30"/>
      <c r="D568" s="30"/>
      <c r="E568" s="30"/>
      <c r="F568" s="167"/>
      <c r="G568" s="30"/>
    </row>
    <row r="569">
      <c r="A569" s="30"/>
      <c r="B569" s="30"/>
      <c r="C569" s="30"/>
      <c r="D569" s="30"/>
      <c r="E569" s="30"/>
      <c r="F569" s="167"/>
      <c r="G569" s="30"/>
    </row>
    <row r="570">
      <c r="A570" s="30"/>
      <c r="B570" s="30"/>
      <c r="C570" s="30"/>
      <c r="D570" s="30"/>
      <c r="E570" s="30"/>
      <c r="F570" s="167"/>
      <c r="G570" s="30"/>
    </row>
    <row r="571">
      <c r="A571" s="30"/>
      <c r="B571" s="30"/>
      <c r="C571" s="30"/>
      <c r="D571" s="30"/>
      <c r="E571" s="30"/>
      <c r="F571" s="167"/>
      <c r="G571" s="30"/>
    </row>
    <row r="572">
      <c r="A572" s="30"/>
      <c r="B572" s="30"/>
      <c r="C572" s="30"/>
      <c r="D572" s="30"/>
      <c r="E572" s="30"/>
      <c r="F572" s="167"/>
      <c r="G572" s="30"/>
    </row>
    <row r="573">
      <c r="A573" s="30"/>
      <c r="B573" s="30"/>
      <c r="C573" s="30"/>
      <c r="D573" s="30"/>
      <c r="E573" s="30"/>
      <c r="F573" s="167"/>
      <c r="G573" s="30"/>
    </row>
    <row r="574">
      <c r="A574" s="30"/>
      <c r="B574" s="30"/>
      <c r="C574" s="30"/>
      <c r="D574" s="30"/>
      <c r="E574" s="30"/>
      <c r="F574" s="167"/>
      <c r="G574" s="30"/>
    </row>
    <row r="575">
      <c r="A575" s="30"/>
      <c r="B575" s="30"/>
      <c r="C575" s="30"/>
      <c r="D575" s="30"/>
      <c r="E575" s="30"/>
      <c r="F575" s="167"/>
      <c r="G575" s="30"/>
    </row>
    <row r="576">
      <c r="A576" s="30"/>
      <c r="B576" s="30"/>
      <c r="C576" s="30"/>
      <c r="D576" s="30"/>
      <c r="E576" s="30"/>
      <c r="F576" s="167"/>
      <c r="G576" s="30"/>
    </row>
    <row r="577">
      <c r="A577" s="30"/>
      <c r="B577" s="30"/>
      <c r="C577" s="30"/>
      <c r="D577" s="30"/>
      <c r="E577" s="30"/>
      <c r="F577" s="167"/>
      <c r="G577" s="30"/>
    </row>
    <row r="578">
      <c r="A578" s="30"/>
      <c r="B578" s="30"/>
      <c r="C578" s="30"/>
      <c r="D578" s="30"/>
      <c r="E578" s="30"/>
      <c r="F578" s="167"/>
      <c r="G578" s="30"/>
    </row>
    <row r="579">
      <c r="A579" s="30"/>
      <c r="B579" s="30"/>
      <c r="C579" s="30"/>
      <c r="D579" s="30"/>
      <c r="E579" s="30"/>
      <c r="F579" s="167"/>
      <c r="G579" s="30"/>
    </row>
    <row r="580">
      <c r="A580" s="30"/>
      <c r="B580" s="30"/>
      <c r="C580" s="30"/>
      <c r="D580" s="30"/>
      <c r="E580" s="30"/>
      <c r="F580" s="167"/>
      <c r="G580" s="30"/>
    </row>
    <row r="581">
      <c r="A581" s="30"/>
      <c r="B581" s="30"/>
      <c r="C581" s="30"/>
      <c r="D581" s="30"/>
      <c r="E581" s="30"/>
      <c r="F581" s="167"/>
      <c r="G581" s="30"/>
    </row>
    <row r="582">
      <c r="A582" s="30"/>
      <c r="B582" s="30"/>
      <c r="C582" s="30"/>
      <c r="D582" s="30"/>
      <c r="E582" s="30"/>
      <c r="F582" s="167"/>
      <c r="G582" s="30"/>
    </row>
    <row r="583">
      <c r="A583" s="30"/>
      <c r="B583" s="30"/>
      <c r="C583" s="30"/>
      <c r="D583" s="30"/>
      <c r="E583" s="30"/>
      <c r="F583" s="167"/>
      <c r="G583" s="30"/>
    </row>
    <row r="584">
      <c r="A584" s="30"/>
      <c r="B584" s="30"/>
      <c r="C584" s="30"/>
      <c r="D584" s="30"/>
      <c r="E584" s="30"/>
      <c r="F584" s="167"/>
      <c r="G584" s="30"/>
    </row>
    <row r="585">
      <c r="A585" s="30"/>
      <c r="B585" s="30"/>
      <c r="C585" s="30"/>
      <c r="D585" s="30"/>
      <c r="E585" s="30"/>
      <c r="F585" s="167"/>
      <c r="G585" s="30"/>
    </row>
    <row r="586">
      <c r="A586" s="30"/>
      <c r="B586" s="30"/>
      <c r="C586" s="30"/>
      <c r="D586" s="30"/>
      <c r="E586" s="30"/>
      <c r="F586" s="167"/>
      <c r="G586" s="30"/>
    </row>
    <row r="587">
      <c r="A587" s="30"/>
      <c r="B587" s="30"/>
      <c r="C587" s="30"/>
      <c r="D587" s="30"/>
      <c r="E587" s="30"/>
      <c r="F587" s="167"/>
      <c r="G587" s="30"/>
    </row>
    <row r="588">
      <c r="A588" s="30"/>
      <c r="B588" s="30"/>
      <c r="C588" s="30"/>
      <c r="D588" s="30"/>
      <c r="E588" s="30"/>
      <c r="F588" s="167"/>
      <c r="G588" s="30"/>
    </row>
    <row r="589">
      <c r="A589" s="30"/>
      <c r="B589" s="30"/>
      <c r="C589" s="30"/>
      <c r="D589" s="30"/>
      <c r="E589" s="30"/>
      <c r="F589" s="167"/>
      <c r="G589" s="30"/>
    </row>
    <row r="590">
      <c r="A590" s="30"/>
      <c r="B590" s="30"/>
      <c r="C590" s="30"/>
      <c r="D590" s="30"/>
      <c r="E590" s="30"/>
      <c r="F590" s="167"/>
      <c r="G590" s="30"/>
    </row>
    <row r="591">
      <c r="A591" s="30"/>
      <c r="B591" s="30"/>
      <c r="C591" s="30"/>
      <c r="D591" s="30"/>
      <c r="E591" s="30"/>
      <c r="F591" s="167"/>
      <c r="G591" s="30"/>
    </row>
    <row r="592">
      <c r="A592" s="30"/>
      <c r="B592" s="30"/>
      <c r="C592" s="30"/>
      <c r="D592" s="30"/>
      <c r="E592" s="30"/>
      <c r="F592" s="167"/>
      <c r="G592" s="30"/>
    </row>
    <row r="593">
      <c r="A593" s="30"/>
      <c r="B593" s="30"/>
      <c r="C593" s="30"/>
      <c r="D593" s="30"/>
      <c r="E593" s="30"/>
      <c r="F593" s="167"/>
      <c r="G593" s="30"/>
    </row>
    <row r="594">
      <c r="A594" s="30"/>
      <c r="B594" s="30"/>
      <c r="C594" s="30"/>
      <c r="D594" s="30"/>
      <c r="E594" s="30"/>
      <c r="F594" s="167"/>
      <c r="G594" s="30"/>
    </row>
    <row r="595">
      <c r="A595" s="30"/>
      <c r="B595" s="30"/>
      <c r="C595" s="30"/>
      <c r="D595" s="30"/>
      <c r="E595" s="30"/>
      <c r="F595" s="167"/>
      <c r="G595" s="30"/>
    </row>
    <row r="596">
      <c r="A596" s="30"/>
      <c r="B596" s="30"/>
      <c r="C596" s="30"/>
      <c r="D596" s="30"/>
      <c r="E596" s="30"/>
      <c r="F596" s="167"/>
      <c r="G596" s="30"/>
    </row>
    <row r="597">
      <c r="A597" s="30"/>
      <c r="B597" s="30"/>
      <c r="C597" s="30"/>
      <c r="D597" s="30"/>
      <c r="E597" s="30"/>
      <c r="F597" s="167"/>
      <c r="G597" s="30"/>
    </row>
    <row r="598">
      <c r="A598" s="30"/>
      <c r="B598" s="30"/>
      <c r="C598" s="30"/>
      <c r="D598" s="30"/>
      <c r="E598" s="30"/>
      <c r="F598" s="167"/>
      <c r="G598" s="30"/>
    </row>
    <row r="599">
      <c r="A599" s="30"/>
      <c r="B599" s="30"/>
      <c r="C599" s="30"/>
      <c r="D599" s="30"/>
      <c r="E599" s="30"/>
      <c r="F599" s="167"/>
      <c r="G599" s="30"/>
    </row>
    <row r="600">
      <c r="A600" s="30"/>
      <c r="B600" s="30"/>
      <c r="C600" s="30"/>
      <c r="D600" s="30"/>
      <c r="E600" s="30"/>
      <c r="F600" s="167"/>
      <c r="G600" s="30"/>
    </row>
    <row r="601">
      <c r="A601" s="30"/>
      <c r="B601" s="30"/>
      <c r="C601" s="30"/>
      <c r="D601" s="30"/>
      <c r="E601" s="30"/>
      <c r="F601" s="167"/>
      <c r="G601" s="30"/>
    </row>
    <row r="602">
      <c r="A602" s="30"/>
      <c r="B602" s="30"/>
      <c r="C602" s="30"/>
      <c r="D602" s="30"/>
      <c r="E602" s="30"/>
      <c r="F602" s="167"/>
      <c r="G602" s="30"/>
    </row>
    <row r="603">
      <c r="A603" s="30"/>
      <c r="B603" s="30"/>
      <c r="C603" s="30"/>
      <c r="D603" s="30"/>
      <c r="E603" s="30"/>
      <c r="F603" s="167"/>
      <c r="G603" s="30"/>
    </row>
    <row r="604">
      <c r="A604" s="30"/>
      <c r="B604" s="30"/>
      <c r="C604" s="30"/>
      <c r="D604" s="30"/>
      <c r="E604" s="30"/>
      <c r="F604" s="167"/>
      <c r="G604" s="30"/>
    </row>
    <row r="605">
      <c r="A605" s="30"/>
      <c r="B605" s="30"/>
      <c r="C605" s="30"/>
      <c r="D605" s="30"/>
      <c r="E605" s="30"/>
      <c r="F605" s="167"/>
      <c r="G605" s="30"/>
    </row>
    <row r="606">
      <c r="A606" s="30"/>
      <c r="B606" s="30"/>
      <c r="C606" s="30"/>
      <c r="D606" s="30"/>
      <c r="E606" s="30"/>
      <c r="F606" s="167"/>
      <c r="G606" s="30"/>
    </row>
    <row r="607">
      <c r="A607" s="30"/>
      <c r="B607" s="30"/>
      <c r="C607" s="30"/>
      <c r="D607" s="30"/>
      <c r="E607" s="30"/>
      <c r="F607" s="167"/>
      <c r="G607" s="30"/>
    </row>
    <row r="608">
      <c r="A608" s="30"/>
      <c r="B608" s="30"/>
      <c r="C608" s="30"/>
      <c r="D608" s="30"/>
      <c r="E608" s="30"/>
      <c r="F608" s="167"/>
      <c r="G608" s="30"/>
    </row>
    <row r="609">
      <c r="A609" s="30"/>
      <c r="B609" s="30"/>
      <c r="C609" s="30"/>
      <c r="D609" s="30"/>
      <c r="E609" s="30"/>
      <c r="F609" s="167"/>
      <c r="G609" s="30"/>
    </row>
    <row r="610">
      <c r="A610" s="30"/>
      <c r="B610" s="30"/>
      <c r="C610" s="30"/>
      <c r="D610" s="30"/>
      <c r="E610" s="30"/>
      <c r="F610" s="167"/>
      <c r="G610" s="30"/>
    </row>
    <row r="611">
      <c r="A611" s="30"/>
      <c r="B611" s="30"/>
      <c r="C611" s="30"/>
      <c r="D611" s="30"/>
      <c r="E611" s="30"/>
      <c r="F611" s="167"/>
      <c r="G611" s="30"/>
    </row>
    <row r="612">
      <c r="A612" s="30"/>
      <c r="B612" s="30"/>
      <c r="C612" s="30"/>
      <c r="D612" s="30"/>
      <c r="E612" s="30"/>
      <c r="F612" s="167"/>
      <c r="G612" s="30"/>
    </row>
    <row r="613">
      <c r="A613" s="30"/>
      <c r="B613" s="30"/>
      <c r="C613" s="30"/>
      <c r="D613" s="30"/>
      <c r="E613" s="30"/>
      <c r="F613" s="167"/>
      <c r="G613" s="30"/>
    </row>
    <row r="614">
      <c r="A614" s="30"/>
      <c r="B614" s="30"/>
      <c r="C614" s="30"/>
      <c r="D614" s="30"/>
      <c r="E614" s="30"/>
      <c r="F614" s="167"/>
      <c r="G614" s="30"/>
    </row>
    <row r="615">
      <c r="A615" s="30"/>
      <c r="B615" s="30"/>
      <c r="C615" s="30"/>
      <c r="D615" s="30"/>
      <c r="E615" s="30"/>
      <c r="F615" s="167"/>
      <c r="G615" s="30"/>
    </row>
    <row r="616">
      <c r="A616" s="30"/>
      <c r="B616" s="30"/>
      <c r="C616" s="30"/>
      <c r="D616" s="30"/>
      <c r="E616" s="30"/>
      <c r="F616" s="167"/>
      <c r="G616" s="30"/>
    </row>
    <row r="617">
      <c r="A617" s="30"/>
      <c r="B617" s="30"/>
      <c r="C617" s="30"/>
      <c r="D617" s="30"/>
      <c r="E617" s="30"/>
      <c r="F617" s="167"/>
      <c r="G617" s="30"/>
    </row>
    <row r="618">
      <c r="A618" s="30"/>
      <c r="B618" s="30"/>
      <c r="C618" s="30"/>
      <c r="D618" s="30"/>
      <c r="E618" s="30"/>
      <c r="F618" s="167"/>
      <c r="G618" s="30"/>
    </row>
    <row r="619">
      <c r="A619" s="30"/>
      <c r="B619" s="30"/>
      <c r="C619" s="30"/>
      <c r="D619" s="30"/>
      <c r="E619" s="30"/>
      <c r="F619" s="167"/>
      <c r="G619" s="30"/>
    </row>
    <row r="620">
      <c r="A620" s="30"/>
      <c r="B620" s="30"/>
      <c r="C620" s="30"/>
      <c r="D620" s="30"/>
      <c r="E620" s="30"/>
      <c r="F620" s="167"/>
      <c r="G620" s="30"/>
    </row>
    <row r="621">
      <c r="A621" s="30"/>
      <c r="B621" s="30"/>
      <c r="C621" s="30"/>
      <c r="D621" s="30"/>
      <c r="E621" s="30"/>
      <c r="F621" s="167"/>
      <c r="G621" s="30"/>
    </row>
    <row r="622">
      <c r="A622" s="30"/>
      <c r="B622" s="30"/>
      <c r="C622" s="30"/>
      <c r="D622" s="30"/>
      <c r="E622" s="30"/>
      <c r="F622" s="167"/>
      <c r="G622" s="30"/>
    </row>
    <row r="623">
      <c r="A623" s="30"/>
      <c r="B623" s="30"/>
      <c r="C623" s="30"/>
      <c r="D623" s="30"/>
      <c r="E623" s="30"/>
      <c r="F623" s="167"/>
      <c r="G623" s="30"/>
    </row>
    <row r="624">
      <c r="A624" s="30"/>
      <c r="B624" s="30"/>
      <c r="C624" s="30"/>
      <c r="D624" s="30"/>
      <c r="E624" s="30"/>
      <c r="F624" s="167"/>
      <c r="G624" s="30"/>
    </row>
    <row r="625">
      <c r="A625" s="30"/>
      <c r="B625" s="30"/>
      <c r="C625" s="30"/>
      <c r="D625" s="30"/>
      <c r="E625" s="30"/>
      <c r="F625" s="167"/>
      <c r="G625" s="30"/>
    </row>
    <row r="626">
      <c r="A626" s="30"/>
      <c r="B626" s="30"/>
      <c r="C626" s="30"/>
      <c r="D626" s="30"/>
      <c r="E626" s="30"/>
      <c r="F626" s="167"/>
      <c r="G626" s="30"/>
    </row>
    <row r="627">
      <c r="A627" s="30"/>
      <c r="B627" s="30"/>
      <c r="C627" s="30"/>
      <c r="D627" s="30"/>
      <c r="E627" s="30"/>
      <c r="F627" s="167"/>
      <c r="G627" s="30"/>
    </row>
    <row r="628">
      <c r="A628" s="30"/>
      <c r="B628" s="30"/>
      <c r="C628" s="30"/>
      <c r="D628" s="30"/>
      <c r="E628" s="30"/>
      <c r="F628" s="167"/>
      <c r="G628" s="30"/>
    </row>
    <row r="629">
      <c r="A629" s="30"/>
      <c r="B629" s="30"/>
      <c r="C629" s="30"/>
      <c r="D629" s="30"/>
      <c r="E629" s="30"/>
      <c r="F629" s="167"/>
      <c r="G629" s="30"/>
    </row>
    <row r="630">
      <c r="A630" s="30"/>
      <c r="B630" s="30"/>
      <c r="C630" s="30"/>
      <c r="D630" s="30"/>
      <c r="E630" s="30"/>
      <c r="F630" s="167"/>
      <c r="G630" s="30"/>
    </row>
    <row r="631">
      <c r="A631" s="30"/>
      <c r="B631" s="30"/>
      <c r="C631" s="30"/>
      <c r="D631" s="30"/>
      <c r="E631" s="30"/>
      <c r="F631" s="167"/>
      <c r="G631" s="30"/>
    </row>
    <row r="632">
      <c r="A632" s="30"/>
      <c r="B632" s="30"/>
      <c r="C632" s="30"/>
      <c r="D632" s="30"/>
      <c r="E632" s="30"/>
      <c r="F632" s="167"/>
      <c r="G632" s="30"/>
    </row>
    <row r="633">
      <c r="A633" s="30"/>
      <c r="B633" s="30"/>
      <c r="C633" s="30"/>
      <c r="D633" s="30"/>
      <c r="E633" s="30"/>
      <c r="F633" s="167"/>
      <c r="G633" s="30"/>
    </row>
    <row r="634">
      <c r="A634" s="30"/>
      <c r="B634" s="30"/>
      <c r="C634" s="30"/>
      <c r="D634" s="30"/>
      <c r="E634" s="30"/>
      <c r="F634" s="167"/>
      <c r="G634" s="30"/>
    </row>
    <row r="635">
      <c r="A635" s="30"/>
      <c r="B635" s="30"/>
      <c r="C635" s="30"/>
      <c r="D635" s="30"/>
      <c r="E635" s="30"/>
      <c r="F635" s="167"/>
      <c r="G635" s="30"/>
    </row>
    <row r="636">
      <c r="A636" s="30"/>
      <c r="B636" s="30"/>
      <c r="C636" s="30"/>
      <c r="D636" s="30"/>
      <c r="E636" s="30"/>
      <c r="F636" s="167"/>
      <c r="G636" s="30"/>
    </row>
    <row r="637">
      <c r="A637" s="30"/>
      <c r="B637" s="30"/>
      <c r="C637" s="30"/>
      <c r="D637" s="30"/>
      <c r="E637" s="30"/>
      <c r="F637" s="167"/>
      <c r="G637" s="30"/>
    </row>
    <row r="638">
      <c r="A638" s="30"/>
      <c r="B638" s="30"/>
      <c r="C638" s="30"/>
      <c r="D638" s="30"/>
      <c r="E638" s="30"/>
      <c r="F638" s="167"/>
      <c r="G638" s="30"/>
    </row>
    <row r="639">
      <c r="A639" s="30"/>
      <c r="B639" s="30"/>
      <c r="C639" s="30"/>
      <c r="D639" s="30"/>
      <c r="E639" s="30"/>
      <c r="F639" s="167"/>
      <c r="G639" s="30"/>
    </row>
    <row r="640">
      <c r="A640" s="30"/>
      <c r="B640" s="30"/>
      <c r="C640" s="30"/>
      <c r="D640" s="30"/>
      <c r="E640" s="30"/>
      <c r="F640" s="167"/>
      <c r="G640" s="30"/>
    </row>
    <row r="641">
      <c r="A641" s="30"/>
      <c r="B641" s="30"/>
      <c r="C641" s="30"/>
      <c r="D641" s="30"/>
      <c r="E641" s="30"/>
      <c r="F641" s="167"/>
      <c r="G641" s="30"/>
    </row>
    <row r="642">
      <c r="A642" s="30"/>
      <c r="B642" s="30"/>
      <c r="C642" s="30"/>
      <c r="D642" s="30"/>
      <c r="E642" s="30"/>
      <c r="F642" s="167"/>
      <c r="G642" s="30"/>
    </row>
    <row r="643">
      <c r="A643" s="30"/>
      <c r="B643" s="30"/>
      <c r="C643" s="30"/>
      <c r="D643" s="30"/>
      <c r="E643" s="30"/>
      <c r="F643" s="167"/>
      <c r="G643" s="30"/>
    </row>
    <row r="644">
      <c r="A644" s="30"/>
      <c r="B644" s="30"/>
      <c r="C644" s="30"/>
      <c r="D644" s="30"/>
      <c r="E644" s="30"/>
      <c r="F644" s="167"/>
      <c r="G644" s="30"/>
    </row>
    <row r="645">
      <c r="A645" s="30"/>
      <c r="B645" s="30"/>
      <c r="C645" s="30"/>
      <c r="D645" s="30"/>
      <c r="E645" s="30"/>
      <c r="F645" s="167"/>
      <c r="G645" s="30"/>
    </row>
    <row r="646">
      <c r="A646" s="30"/>
      <c r="B646" s="30"/>
      <c r="C646" s="30"/>
      <c r="D646" s="30"/>
      <c r="E646" s="30"/>
      <c r="F646" s="167"/>
      <c r="G646" s="30"/>
    </row>
    <row r="647">
      <c r="A647" s="30"/>
      <c r="B647" s="30"/>
      <c r="C647" s="30"/>
      <c r="D647" s="30"/>
      <c r="E647" s="30"/>
      <c r="F647" s="167"/>
      <c r="G647" s="30"/>
    </row>
    <row r="648">
      <c r="A648" s="30"/>
      <c r="B648" s="30"/>
      <c r="C648" s="30"/>
      <c r="D648" s="30"/>
      <c r="E648" s="30"/>
      <c r="F648" s="167"/>
      <c r="G648" s="30"/>
    </row>
    <row r="649">
      <c r="A649" s="30"/>
      <c r="B649" s="30"/>
      <c r="C649" s="30"/>
      <c r="D649" s="30"/>
      <c r="E649" s="30"/>
      <c r="F649" s="167"/>
      <c r="G649" s="30"/>
    </row>
    <row r="650">
      <c r="A650" s="30"/>
      <c r="B650" s="30"/>
      <c r="C650" s="30"/>
      <c r="D650" s="30"/>
      <c r="E650" s="30"/>
      <c r="F650" s="167"/>
      <c r="G650" s="30"/>
    </row>
    <row r="651">
      <c r="A651" s="30"/>
      <c r="B651" s="30"/>
      <c r="C651" s="30"/>
      <c r="D651" s="30"/>
      <c r="E651" s="30"/>
      <c r="F651" s="167"/>
      <c r="G651" s="30"/>
    </row>
    <row r="652">
      <c r="A652" s="30"/>
      <c r="B652" s="30"/>
      <c r="C652" s="30"/>
      <c r="D652" s="30"/>
      <c r="E652" s="30"/>
      <c r="F652" s="167"/>
      <c r="G652" s="30"/>
    </row>
    <row r="653">
      <c r="A653" s="30"/>
      <c r="B653" s="30"/>
      <c r="C653" s="30"/>
      <c r="D653" s="30"/>
      <c r="E653" s="30"/>
      <c r="F653" s="167"/>
      <c r="G653" s="30"/>
    </row>
    <row r="654">
      <c r="A654" s="30"/>
      <c r="B654" s="30"/>
      <c r="C654" s="30"/>
      <c r="D654" s="30"/>
      <c r="E654" s="30"/>
      <c r="F654" s="167"/>
      <c r="G654" s="30"/>
    </row>
    <row r="655">
      <c r="A655" s="30"/>
      <c r="B655" s="30"/>
      <c r="C655" s="30"/>
      <c r="D655" s="30"/>
      <c r="E655" s="30"/>
      <c r="F655" s="167"/>
      <c r="G655" s="30"/>
    </row>
    <row r="656">
      <c r="A656" s="30"/>
      <c r="B656" s="30"/>
      <c r="C656" s="30"/>
      <c r="D656" s="30"/>
      <c r="E656" s="30"/>
      <c r="F656" s="167"/>
      <c r="G656" s="30"/>
    </row>
    <row r="657">
      <c r="A657" s="30"/>
      <c r="B657" s="30"/>
      <c r="C657" s="30"/>
      <c r="D657" s="30"/>
      <c r="E657" s="30"/>
      <c r="F657" s="167"/>
      <c r="G657" s="30"/>
    </row>
    <row r="658">
      <c r="A658" s="30"/>
      <c r="B658" s="30"/>
      <c r="C658" s="30"/>
      <c r="D658" s="30"/>
      <c r="E658" s="30"/>
      <c r="F658" s="167"/>
      <c r="G658" s="30"/>
    </row>
    <row r="659">
      <c r="A659" s="30"/>
      <c r="B659" s="30"/>
      <c r="C659" s="30"/>
      <c r="D659" s="30"/>
      <c r="E659" s="30"/>
      <c r="F659" s="167"/>
      <c r="G659" s="30"/>
    </row>
    <row r="660">
      <c r="A660" s="30"/>
      <c r="B660" s="30"/>
      <c r="C660" s="30"/>
      <c r="D660" s="30"/>
      <c r="E660" s="30"/>
      <c r="F660" s="167"/>
      <c r="G660" s="30"/>
    </row>
    <row r="661">
      <c r="A661" s="30"/>
      <c r="B661" s="30"/>
      <c r="C661" s="30"/>
      <c r="D661" s="30"/>
      <c r="E661" s="30"/>
      <c r="F661" s="167"/>
      <c r="G661" s="30"/>
    </row>
    <row r="662">
      <c r="A662" s="30"/>
      <c r="B662" s="30"/>
      <c r="C662" s="30"/>
      <c r="D662" s="30"/>
      <c r="E662" s="30"/>
      <c r="F662" s="167"/>
      <c r="G662" s="30"/>
    </row>
    <row r="663">
      <c r="A663" s="30"/>
      <c r="B663" s="30"/>
      <c r="C663" s="30"/>
      <c r="D663" s="30"/>
      <c r="E663" s="30"/>
      <c r="F663" s="167"/>
      <c r="G663" s="30"/>
    </row>
    <row r="664">
      <c r="A664" s="30"/>
      <c r="B664" s="30"/>
      <c r="C664" s="30"/>
      <c r="D664" s="30"/>
      <c r="E664" s="30"/>
      <c r="F664" s="167"/>
      <c r="G664" s="30"/>
    </row>
    <row r="665">
      <c r="A665" s="30"/>
      <c r="B665" s="30"/>
      <c r="C665" s="30"/>
      <c r="D665" s="30"/>
      <c r="E665" s="30"/>
      <c r="F665" s="167"/>
      <c r="G665" s="30"/>
    </row>
    <row r="666">
      <c r="A666" s="30"/>
      <c r="B666" s="30"/>
      <c r="C666" s="30"/>
      <c r="D666" s="30"/>
      <c r="E666" s="30"/>
      <c r="F666" s="167"/>
      <c r="G666" s="30"/>
    </row>
    <row r="667">
      <c r="A667" s="30"/>
      <c r="B667" s="30"/>
      <c r="C667" s="30"/>
      <c r="D667" s="30"/>
      <c r="E667" s="30"/>
      <c r="F667" s="167"/>
      <c r="G667" s="30"/>
    </row>
    <row r="668">
      <c r="A668" s="30"/>
      <c r="B668" s="30"/>
      <c r="C668" s="30"/>
      <c r="D668" s="30"/>
      <c r="E668" s="30"/>
      <c r="F668" s="167"/>
      <c r="G668" s="30"/>
    </row>
    <row r="669">
      <c r="A669" s="30"/>
      <c r="B669" s="30"/>
      <c r="C669" s="30"/>
      <c r="D669" s="30"/>
      <c r="E669" s="30"/>
      <c r="F669" s="167"/>
      <c r="G669" s="30"/>
    </row>
    <row r="670">
      <c r="A670" s="30"/>
      <c r="B670" s="30"/>
      <c r="C670" s="30"/>
      <c r="D670" s="30"/>
      <c r="E670" s="30"/>
      <c r="F670" s="167"/>
      <c r="G670" s="30"/>
    </row>
    <row r="671">
      <c r="A671" s="30"/>
      <c r="B671" s="30"/>
      <c r="C671" s="30"/>
      <c r="D671" s="30"/>
      <c r="E671" s="30"/>
      <c r="F671" s="167"/>
      <c r="G671" s="30"/>
    </row>
    <row r="672">
      <c r="A672" s="30"/>
      <c r="B672" s="30"/>
      <c r="C672" s="30"/>
      <c r="D672" s="30"/>
      <c r="E672" s="30"/>
      <c r="F672" s="167"/>
      <c r="G672" s="30"/>
    </row>
    <row r="673">
      <c r="A673" s="30"/>
      <c r="B673" s="30"/>
      <c r="C673" s="30"/>
      <c r="D673" s="30"/>
      <c r="E673" s="30"/>
      <c r="F673" s="167"/>
      <c r="G673" s="30"/>
    </row>
    <row r="674">
      <c r="A674" s="30"/>
      <c r="B674" s="30"/>
      <c r="C674" s="30"/>
      <c r="D674" s="30"/>
      <c r="E674" s="30"/>
      <c r="F674" s="167"/>
      <c r="G674" s="30"/>
    </row>
    <row r="675">
      <c r="A675" s="30"/>
      <c r="B675" s="30"/>
      <c r="C675" s="30"/>
      <c r="D675" s="30"/>
      <c r="E675" s="30"/>
      <c r="F675" s="167"/>
      <c r="G675" s="30"/>
    </row>
    <row r="676">
      <c r="A676" s="30"/>
      <c r="B676" s="30"/>
      <c r="C676" s="30"/>
      <c r="D676" s="30"/>
      <c r="E676" s="30"/>
      <c r="F676" s="167"/>
      <c r="G676" s="30"/>
    </row>
    <row r="677">
      <c r="A677" s="30"/>
      <c r="B677" s="30"/>
      <c r="C677" s="30"/>
      <c r="D677" s="30"/>
      <c r="E677" s="30"/>
      <c r="F677" s="167"/>
      <c r="G677" s="30"/>
    </row>
    <row r="678">
      <c r="A678" s="30"/>
      <c r="B678" s="30"/>
      <c r="C678" s="30"/>
      <c r="D678" s="30"/>
      <c r="E678" s="30"/>
      <c r="F678" s="167"/>
      <c r="G678" s="30"/>
    </row>
    <row r="679">
      <c r="A679" s="30"/>
      <c r="B679" s="30"/>
      <c r="C679" s="30"/>
      <c r="D679" s="30"/>
      <c r="E679" s="30"/>
      <c r="F679" s="167"/>
      <c r="G679" s="30"/>
    </row>
    <row r="680">
      <c r="A680" s="30"/>
      <c r="B680" s="30"/>
      <c r="C680" s="30"/>
      <c r="D680" s="30"/>
      <c r="E680" s="30"/>
      <c r="F680" s="167"/>
      <c r="G680" s="30"/>
    </row>
    <row r="681">
      <c r="A681" s="30"/>
      <c r="B681" s="30"/>
      <c r="C681" s="30"/>
      <c r="D681" s="30"/>
      <c r="E681" s="30"/>
      <c r="F681" s="167"/>
      <c r="G681" s="30"/>
    </row>
    <row r="682">
      <c r="A682" s="30"/>
      <c r="B682" s="30"/>
      <c r="C682" s="30"/>
      <c r="D682" s="30"/>
      <c r="E682" s="30"/>
      <c r="F682" s="167"/>
      <c r="G682" s="30"/>
    </row>
    <row r="683">
      <c r="A683" s="30"/>
      <c r="B683" s="30"/>
      <c r="C683" s="30"/>
      <c r="D683" s="30"/>
      <c r="E683" s="30"/>
      <c r="F683" s="167"/>
      <c r="G683" s="30"/>
    </row>
    <row r="684">
      <c r="A684" s="30"/>
      <c r="B684" s="30"/>
      <c r="C684" s="30"/>
      <c r="D684" s="30"/>
      <c r="E684" s="30"/>
      <c r="F684" s="167"/>
      <c r="G684" s="30"/>
    </row>
    <row r="685">
      <c r="A685" s="30"/>
      <c r="B685" s="30"/>
      <c r="C685" s="30"/>
      <c r="D685" s="30"/>
      <c r="E685" s="30"/>
      <c r="F685" s="167"/>
      <c r="G685" s="30"/>
    </row>
    <row r="686">
      <c r="A686" s="30"/>
      <c r="B686" s="30"/>
      <c r="C686" s="30"/>
      <c r="D686" s="30"/>
      <c r="E686" s="30"/>
      <c r="F686" s="167"/>
      <c r="G686" s="30"/>
    </row>
    <row r="687">
      <c r="A687" s="30"/>
      <c r="B687" s="30"/>
      <c r="C687" s="30"/>
      <c r="D687" s="30"/>
      <c r="E687" s="30"/>
      <c r="F687" s="167"/>
      <c r="G687" s="30"/>
    </row>
    <row r="688">
      <c r="A688" s="30"/>
      <c r="B688" s="30"/>
      <c r="C688" s="30"/>
      <c r="D688" s="30"/>
      <c r="E688" s="30"/>
      <c r="F688" s="167"/>
      <c r="G688" s="30"/>
    </row>
    <row r="689">
      <c r="A689" s="30"/>
      <c r="B689" s="30"/>
      <c r="C689" s="30"/>
      <c r="D689" s="30"/>
      <c r="E689" s="30"/>
      <c r="F689" s="167"/>
      <c r="G689" s="30"/>
    </row>
    <row r="690">
      <c r="A690" s="30"/>
      <c r="B690" s="30"/>
      <c r="C690" s="30"/>
      <c r="D690" s="30"/>
      <c r="E690" s="30"/>
      <c r="F690" s="167"/>
      <c r="G690" s="30"/>
    </row>
    <row r="691">
      <c r="A691" s="30"/>
      <c r="B691" s="30"/>
      <c r="C691" s="30"/>
      <c r="D691" s="30"/>
      <c r="E691" s="30"/>
      <c r="F691" s="167"/>
      <c r="G691" s="30"/>
    </row>
    <row r="692">
      <c r="A692" s="30"/>
      <c r="B692" s="30"/>
      <c r="C692" s="30"/>
      <c r="D692" s="30"/>
      <c r="E692" s="30"/>
      <c r="F692" s="167"/>
      <c r="G692" s="30"/>
    </row>
    <row r="693">
      <c r="A693" s="30"/>
      <c r="B693" s="30"/>
      <c r="C693" s="30"/>
      <c r="D693" s="30"/>
      <c r="E693" s="30"/>
      <c r="F693" s="167"/>
      <c r="G693" s="30"/>
    </row>
    <row r="694">
      <c r="A694" s="30"/>
      <c r="B694" s="30"/>
      <c r="C694" s="30"/>
      <c r="D694" s="30"/>
      <c r="E694" s="30"/>
      <c r="F694" s="167"/>
      <c r="G694" s="30"/>
    </row>
    <row r="695">
      <c r="A695" s="30"/>
      <c r="B695" s="30"/>
      <c r="C695" s="30"/>
      <c r="D695" s="30"/>
      <c r="E695" s="30"/>
      <c r="F695" s="167"/>
      <c r="G695" s="30"/>
    </row>
    <row r="696">
      <c r="A696" s="30"/>
      <c r="B696" s="30"/>
      <c r="C696" s="30"/>
      <c r="D696" s="30"/>
      <c r="E696" s="30"/>
      <c r="F696" s="167"/>
      <c r="G696" s="30"/>
    </row>
    <row r="697">
      <c r="A697" s="30"/>
      <c r="B697" s="30"/>
      <c r="C697" s="30"/>
      <c r="D697" s="30"/>
      <c r="E697" s="30"/>
      <c r="F697" s="167"/>
      <c r="G697" s="30"/>
    </row>
    <row r="698">
      <c r="A698" s="30"/>
      <c r="B698" s="30"/>
      <c r="C698" s="30"/>
      <c r="D698" s="30"/>
      <c r="E698" s="30"/>
      <c r="F698" s="167"/>
      <c r="G698" s="30"/>
    </row>
    <row r="699">
      <c r="A699" s="30"/>
      <c r="B699" s="30"/>
      <c r="C699" s="30"/>
      <c r="D699" s="30"/>
      <c r="E699" s="30"/>
      <c r="F699" s="167"/>
      <c r="G699" s="30"/>
    </row>
    <row r="700">
      <c r="A700" s="30"/>
      <c r="B700" s="30"/>
      <c r="C700" s="30"/>
      <c r="D700" s="30"/>
      <c r="E700" s="30"/>
      <c r="F700" s="167"/>
      <c r="G700" s="30"/>
    </row>
    <row r="701">
      <c r="A701" s="30"/>
      <c r="B701" s="30"/>
      <c r="C701" s="30"/>
      <c r="D701" s="30"/>
      <c r="E701" s="30"/>
      <c r="F701" s="167"/>
      <c r="G701" s="30"/>
    </row>
    <row r="702">
      <c r="A702" s="30"/>
      <c r="B702" s="30"/>
      <c r="C702" s="30"/>
      <c r="D702" s="30"/>
      <c r="E702" s="30"/>
      <c r="F702" s="167"/>
      <c r="G702" s="30"/>
    </row>
    <row r="703">
      <c r="A703" s="30"/>
      <c r="B703" s="30"/>
      <c r="C703" s="30"/>
      <c r="D703" s="30"/>
      <c r="E703" s="30"/>
      <c r="F703" s="167"/>
      <c r="G703" s="30"/>
    </row>
    <row r="704">
      <c r="A704" s="30"/>
      <c r="B704" s="30"/>
      <c r="C704" s="30"/>
      <c r="D704" s="30"/>
      <c r="E704" s="30"/>
      <c r="F704" s="167"/>
      <c r="G704" s="30"/>
    </row>
    <row r="705">
      <c r="A705" s="30"/>
      <c r="B705" s="30"/>
      <c r="C705" s="30"/>
      <c r="D705" s="30"/>
      <c r="E705" s="30"/>
      <c r="F705" s="167"/>
      <c r="G705" s="30"/>
    </row>
    <row r="706">
      <c r="A706" s="30"/>
      <c r="B706" s="30"/>
      <c r="C706" s="30"/>
      <c r="D706" s="30"/>
      <c r="E706" s="30"/>
      <c r="F706" s="167"/>
      <c r="G706" s="30"/>
    </row>
    <row r="707">
      <c r="A707" s="30"/>
      <c r="B707" s="30"/>
      <c r="C707" s="30"/>
      <c r="D707" s="30"/>
      <c r="E707" s="30"/>
      <c r="F707" s="167"/>
      <c r="G707" s="30"/>
    </row>
    <row r="708">
      <c r="A708" s="30"/>
      <c r="B708" s="30"/>
      <c r="C708" s="30"/>
      <c r="D708" s="30"/>
      <c r="E708" s="30"/>
      <c r="F708" s="167"/>
      <c r="G708" s="30"/>
    </row>
    <row r="709">
      <c r="A709" s="30"/>
      <c r="B709" s="30"/>
      <c r="C709" s="30"/>
      <c r="D709" s="30"/>
      <c r="E709" s="30"/>
      <c r="F709" s="167"/>
      <c r="G709" s="30"/>
    </row>
    <row r="710">
      <c r="A710" s="30"/>
      <c r="B710" s="30"/>
      <c r="C710" s="30"/>
      <c r="D710" s="30"/>
      <c r="E710" s="30"/>
      <c r="F710" s="167"/>
      <c r="G710" s="30"/>
    </row>
    <row r="711">
      <c r="A711" s="30"/>
      <c r="B711" s="30"/>
      <c r="C711" s="30"/>
      <c r="D711" s="30"/>
      <c r="E711" s="30"/>
      <c r="F711" s="167"/>
      <c r="G711" s="30"/>
    </row>
    <row r="712">
      <c r="A712" s="30"/>
      <c r="B712" s="30"/>
      <c r="C712" s="30"/>
      <c r="D712" s="30"/>
      <c r="E712" s="30"/>
      <c r="F712" s="167"/>
      <c r="G712" s="30"/>
    </row>
    <row r="713">
      <c r="A713" s="30"/>
      <c r="B713" s="30"/>
      <c r="C713" s="30"/>
      <c r="D713" s="30"/>
      <c r="E713" s="30"/>
      <c r="F713" s="167"/>
      <c r="G713" s="30"/>
    </row>
    <row r="714">
      <c r="A714" s="30"/>
      <c r="B714" s="30"/>
      <c r="C714" s="30"/>
      <c r="D714" s="30"/>
      <c r="E714" s="30"/>
      <c r="F714" s="167"/>
      <c r="G714" s="30"/>
    </row>
    <row r="715">
      <c r="A715" s="30"/>
      <c r="B715" s="30"/>
      <c r="C715" s="30"/>
      <c r="D715" s="30"/>
      <c r="E715" s="30"/>
      <c r="F715" s="167"/>
      <c r="G715" s="30"/>
    </row>
    <row r="716">
      <c r="A716" s="30"/>
      <c r="B716" s="30"/>
      <c r="C716" s="30"/>
      <c r="D716" s="30"/>
      <c r="E716" s="30"/>
      <c r="F716" s="167"/>
      <c r="G716" s="30"/>
    </row>
    <row r="717">
      <c r="A717" s="30"/>
      <c r="B717" s="30"/>
      <c r="C717" s="30"/>
      <c r="D717" s="30"/>
      <c r="E717" s="30"/>
      <c r="F717" s="167"/>
      <c r="G717" s="30"/>
    </row>
    <row r="718">
      <c r="A718" s="30"/>
      <c r="B718" s="30"/>
      <c r="C718" s="30"/>
      <c r="D718" s="30"/>
      <c r="E718" s="30"/>
      <c r="F718" s="167"/>
      <c r="G718" s="30"/>
    </row>
    <row r="719">
      <c r="A719" s="30"/>
      <c r="B719" s="30"/>
      <c r="C719" s="30"/>
      <c r="D719" s="30"/>
      <c r="E719" s="30"/>
      <c r="F719" s="167"/>
      <c r="G719" s="30"/>
    </row>
    <row r="720">
      <c r="A720" s="30"/>
      <c r="B720" s="30"/>
      <c r="C720" s="30"/>
      <c r="D720" s="30"/>
      <c r="E720" s="30"/>
      <c r="F720" s="167"/>
      <c r="G720" s="30"/>
    </row>
    <row r="721">
      <c r="A721" s="30"/>
      <c r="B721" s="30"/>
      <c r="C721" s="30"/>
      <c r="D721" s="30"/>
      <c r="E721" s="30"/>
      <c r="F721" s="167"/>
      <c r="G721" s="30"/>
    </row>
    <row r="722">
      <c r="A722" s="30"/>
      <c r="B722" s="30"/>
      <c r="C722" s="30"/>
      <c r="D722" s="30"/>
      <c r="E722" s="30"/>
      <c r="F722" s="167"/>
      <c r="G722" s="30"/>
    </row>
    <row r="723">
      <c r="A723" s="30"/>
      <c r="B723" s="30"/>
      <c r="C723" s="30"/>
      <c r="D723" s="30"/>
      <c r="E723" s="30"/>
      <c r="F723" s="167"/>
      <c r="G723" s="30"/>
    </row>
    <row r="724">
      <c r="A724" s="30"/>
      <c r="B724" s="30"/>
      <c r="C724" s="30"/>
      <c r="D724" s="30"/>
      <c r="E724" s="30"/>
      <c r="F724" s="167"/>
      <c r="G724" s="30"/>
    </row>
    <row r="725">
      <c r="A725" s="30"/>
      <c r="B725" s="30"/>
      <c r="C725" s="30"/>
      <c r="D725" s="30"/>
      <c r="E725" s="30"/>
      <c r="F725" s="167"/>
      <c r="G725" s="30"/>
    </row>
    <row r="726">
      <c r="A726" s="30"/>
      <c r="B726" s="30"/>
      <c r="C726" s="30"/>
      <c r="D726" s="30"/>
      <c r="E726" s="30"/>
      <c r="F726" s="167"/>
      <c r="G726" s="30"/>
    </row>
    <row r="727">
      <c r="A727" s="30"/>
      <c r="B727" s="30"/>
      <c r="C727" s="30"/>
      <c r="D727" s="30"/>
      <c r="E727" s="30"/>
      <c r="F727" s="167"/>
      <c r="G727" s="30"/>
    </row>
    <row r="728">
      <c r="A728" s="30"/>
      <c r="B728" s="30"/>
      <c r="C728" s="30"/>
      <c r="D728" s="30"/>
      <c r="E728" s="30"/>
      <c r="F728" s="167"/>
      <c r="G728" s="30"/>
    </row>
    <row r="729">
      <c r="A729" s="30"/>
      <c r="B729" s="30"/>
      <c r="C729" s="30"/>
      <c r="D729" s="30"/>
      <c r="E729" s="30"/>
      <c r="F729" s="167"/>
      <c r="G729" s="30"/>
    </row>
    <row r="730">
      <c r="A730" s="30"/>
      <c r="B730" s="30"/>
      <c r="C730" s="30"/>
      <c r="D730" s="30"/>
      <c r="E730" s="30"/>
      <c r="F730" s="167"/>
      <c r="G730" s="30"/>
    </row>
    <row r="731">
      <c r="A731" s="30"/>
      <c r="B731" s="30"/>
      <c r="C731" s="30"/>
      <c r="D731" s="30"/>
      <c r="E731" s="30"/>
      <c r="F731" s="167"/>
      <c r="G731" s="30"/>
    </row>
    <row r="732">
      <c r="A732" s="30"/>
      <c r="B732" s="30"/>
      <c r="C732" s="30"/>
      <c r="D732" s="30"/>
      <c r="E732" s="30"/>
      <c r="F732" s="167"/>
      <c r="G732" s="30"/>
    </row>
    <row r="733">
      <c r="A733" s="30"/>
      <c r="B733" s="30"/>
      <c r="C733" s="30"/>
      <c r="D733" s="30"/>
      <c r="E733" s="30"/>
      <c r="F733" s="167"/>
      <c r="G733" s="30"/>
    </row>
    <row r="734">
      <c r="A734" s="30"/>
      <c r="B734" s="30"/>
      <c r="C734" s="30"/>
      <c r="D734" s="30"/>
      <c r="E734" s="30"/>
      <c r="F734" s="167"/>
      <c r="G734" s="30"/>
    </row>
    <row r="735">
      <c r="A735" s="30"/>
      <c r="B735" s="30"/>
      <c r="C735" s="30"/>
      <c r="D735" s="30"/>
      <c r="E735" s="30"/>
      <c r="F735" s="167"/>
      <c r="G735" s="30"/>
    </row>
    <row r="736">
      <c r="A736" s="30"/>
      <c r="B736" s="30"/>
      <c r="C736" s="30"/>
      <c r="D736" s="30"/>
      <c r="E736" s="30"/>
      <c r="F736" s="167"/>
      <c r="G736" s="30"/>
    </row>
    <row r="737">
      <c r="A737" s="30"/>
      <c r="B737" s="30"/>
      <c r="C737" s="30"/>
      <c r="D737" s="30"/>
      <c r="E737" s="30"/>
      <c r="F737" s="167"/>
      <c r="G737" s="30"/>
    </row>
    <row r="738">
      <c r="A738" s="30"/>
      <c r="B738" s="30"/>
      <c r="C738" s="30"/>
      <c r="D738" s="30"/>
      <c r="E738" s="30"/>
      <c r="F738" s="167"/>
      <c r="G738" s="30"/>
    </row>
    <row r="739">
      <c r="A739" s="30"/>
      <c r="B739" s="30"/>
      <c r="C739" s="30"/>
      <c r="D739" s="30"/>
      <c r="E739" s="30"/>
      <c r="F739" s="167"/>
      <c r="G739" s="30"/>
    </row>
    <row r="740">
      <c r="A740" s="30"/>
      <c r="B740" s="30"/>
      <c r="C740" s="30"/>
      <c r="D740" s="30"/>
      <c r="E740" s="30"/>
      <c r="F740" s="167"/>
      <c r="G740" s="30"/>
    </row>
    <row r="741">
      <c r="A741" s="30"/>
      <c r="B741" s="30"/>
      <c r="C741" s="30"/>
      <c r="D741" s="30"/>
      <c r="E741" s="30"/>
      <c r="F741" s="167"/>
      <c r="G741" s="30"/>
    </row>
    <row r="742">
      <c r="A742" s="30"/>
      <c r="B742" s="30"/>
      <c r="C742" s="30"/>
      <c r="D742" s="30"/>
      <c r="E742" s="30"/>
      <c r="F742" s="167"/>
      <c r="G742" s="30"/>
    </row>
    <row r="743">
      <c r="A743" s="30"/>
      <c r="B743" s="30"/>
      <c r="C743" s="30"/>
      <c r="D743" s="30"/>
      <c r="E743" s="30"/>
      <c r="F743" s="167"/>
      <c r="G743" s="30"/>
    </row>
    <row r="744">
      <c r="A744" s="30"/>
      <c r="B744" s="30"/>
      <c r="C744" s="30"/>
      <c r="D744" s="30"/>
      <c r="E744" s="30"/>
      <c r="F744" s="167"/>
      <c r="G744" s="30"/>
    </row>
    <row r="745">
      <c r="A745" s="30"/>
      <c r="B745" s="30"/>
      <c r="C745" s="30"/>
      <c r="D745" s="30"/>
      <c r="E745" s="30"/>
      <c r="F745" s="167"/>
      <c r="G745" s="30"/>
    </row>
    <row r="746">
      <c r="A746" s="30"/>
      <c r="B746" s="30"/>
      <c r="C746" s="30"/>
      <c r="D746" s="30"/>
      <c r="E746" s="30"/>
      <c r="F746" s="167"/>
      <c r="G746" s="30"/>
    </row>
    <row r="747">
      <c r="A747" s="30"/>
      <c r="B747" s="30"/>
      <c r="C747" s="30"/>
      <c r="D747" s="30"/>
      <c r="E747" s="30"/>
      <c r="F747" s="167"/>
      <c r="G747" s="30"/>
    </row>
    <row r="748">
      <c r="A748" s="30"/>
      <c r="B748" s="30"/>
      <c r="C748" s="30"/>
      <c r="D748" s="30"/>
      <c r="E748" s="30"/>
      <c r="F748" s="167"/>
      <c r="G748" s="30"/>
    </row>
    <row r="749">
      <c r="A749" s="30"/>
      <c r="B749" s="30"/>
      <c r="C749" s="30"/>
      <c r="D749" s="30"/>
      <c r="E749" s="30"/>
      <c r="F749" s="167"/>
      <c r="G749" s="30"/>
    </row>
    <row r="750">
      <c r="A750" s="30"/>
      <c r="B750" s="30"/>
      <c r="C750" s="30"/>
      <c r="D750" s="30"/>
      <c r="E750" s="30"/>
      <c r="F750" s="167"/>
      <c r="G750" s="30"/>
    </row>
    <row r="751">
      <c r="A751" s="30"/>
      <c r="B751" s="30"/>
      <c r="C751" s="30"/>
      <c r="D751" s="30"/>
      <c r="E751" s="30"/>
      <c r="F751" s="167"/>
      <c r="G751" s="30"/>
    </row>
    <row r="752">
      <c r="A752" s="30"/>
      <c r="B752" s="30"/>
      <c r="C752" s="30"/>
      <c r="D752" s="30"/>
      <c r="E752" s="30"/>
      <c r="F752" s="167"/>
      <c r="G752" s="30"/>
    </row>
    <row r="753">
      <c r="A753" s="30"/>
      <c r="B753" s="30"/>
      <c r="C753" s="30"/>
      <c r="D753" s="30"/>
      <c r="E753" s="30"/>
      <c r="F753" s="167"/>
      <c r="G753" s="30"/>
    </row>
    <row r="754">
      <c r="A754" s="30"/>
      <c r="B754" s="30"/>
      <c r="C754" s="30"/>
      <c r="D754" s="30"/>
      <c r="E754" s="30"/>
      <c r="F754" s="167"/>
      <c r="G754" s="30"/>
    </row>
    <row r="755">
      <c r="A755" s="30"/>
      <c r="B755" s="30"/>
      <c r="C755" s="30"/>
      <c r="D755" s="30"/>
      <c r="E755" s="30"/>
      <c r="F755" s="167"/>
      <c r="G755" s="30"/>
    </row>
    <row r="756">
      <c r="A756" s="30"/>
      <c r="B756" s="30"/>
      <c r="C756" s="30"/>
      <c r="D756" s="30"/>
      <c r="E756" s="30"/>
      <c r="F756" s="167"/>
      <c r="G756" s="30"/>
    </row>
    <row r="757">
      <c r="A757" s="30"/>
      <c r="B757" s="30"/>
      <c r="C757" s="30"/>
      <c r="D757" s="30"/>
      <c r="E757" s="30"/>
      <c r="F757" s="167"/>
      <c r="G757" s="30"/>
    </row>
    <row r="758">
      <c r="A758" s="30"/>
      <c r="B758" s="30"/>
      <c r="C758" s="30"/>
      <c r="D758" s="30"/>
      <c r="E758" s="30"/>
      <c r="F758" s="167"/>
      <c r="G758" s="30"/>
    </row>
    <row r="759">
      <c r="A759" s="30"/>
      <c r="B759" s="30"/>
      <c r="C759" s="30"/>
      <c r="D759" s="30"/>
      <c r="E759" s="30"/>
      <c r="F759" s="167"/>
      <c r="G759" s="30"/>
    </row>
    <row r="760">
      <c r="A760" s="30"/>
      <c r="B760" s="30"/>
      <c r="C760" s="30"/>
      <c r="D760" s="30"/>
      <c r="E760" s="30"/>
      <c r="F760" s="167"/>
      <c r="G760" s="30"/>
    </row>
    <row r="761">
      <c r="A761" s="30"/>
      <c r="B761" s="30"/>
      <c r="C761" s="30"/>
      <c r="D761" s="30"/>
      <c r="E761" s="30"/>
      <c r="F761" s="167"/>
      <c r="G761" s="30"/>
    </row>
    <row r="762">
      <c r="A762" s="30"/>
      <c r="B762" s="30"/>
      <c r="C762" s="30"/>
      <c r="D762" s="30"/>
      <c r="E762" s="30"/>
      <c r="F762" s="167"/>
      <c r="G762" s="30"/>
    </row>
    <row r="763">
      <c r="A763" s="30"/>
      <c r="B763" s="30"/>
      <c r="C763" s="30"/>
      <c r="D763" s="30"/>
      <c r="E763" s="30"/>
      <c r="F763" s="167"/>
      <c r="G763" s="30"/>
    </row>
    <row r="764">
      <c r="A764" s="30"/>
      <c r="B764" s="30"/>
      <c r="C764" s="30"/>
      <c r="D764" s="30"/>
      <c r="E764" s="30"/>
      <c r="F764" s="167"/>
      <c r="G764" s="30"/>
    </row>
    <row r="765">
      <c r="A765" s="30"/>
      <c r="B765" s="30"/>
      <c r="C765" s="30"/>
      <c r="D765" s="30"/>
      <c r="E765" s="30"/>
      <c r="F765" s="167"/>
      <c r="G765" s="30"/>
    </row>
    <row r="766">
      <c r="A766" s="30"/>
      <c r="B766" s="30"/>
      <c r="C766" s="30"/>
      <c r="D766" s="30"/>
      <c r="E766" s="30"/>
      <c r="F766" s="167"/>
      <c r="G766" s="30"/>
    </row>
    <row r="767">
      <c r="A767" s="30"/>
      <c r="B767" s="30"/>
      <c r="C767" s="30"/>
      <c r="D767" s="30"/>
      <c r="E767" s="30"/>
      <c r="F767" s="167"/>
      <c r="G767" s="30"/>
    </row>
    <row r="768">
      <c r="A768" s="30"/>
      <c r="B768" s="30"/>
      <c r="C768" s="30"/>
      <c r="D768" s="30"/>
      <c r="E768" s="30"/>
      <c r="F768" s="167"/>
      <c r="G768" s="30"/>
    </row>
    <row r="769">
      <c r="A769" s="30"/>
      <c r="B769" s="30"/>
      <c r="C769" s="30"/>
      <c r="D769" s="30"/>
      <c r="E769" s="30"/>
      <c r="F769" s="167"/>
      <c r="G769" s="30"/>
    </row>
    <row r="770">
      <c r="A770" s="30"/>
      <c r="B770" s="30"/>
      <c r="C770" s="30"/>
      <c r="D770" s="30"/>
      <c r="E770" s="30"/>
      <c r="F770" s="167"/>
      <c r="G770" s="30"/>
    </row>
    <row r="771">
      <c r="A771" s="30"/>
      <c r="B771" s="30"/>
      <c r="C771" s="30"/>
      <c r="D771" s="30"/>
      <c r="E771" s="30"/>
      <c r="F771" s="167"/>
      <c r="G771" s="30"/>
    </row>
    <row r="772">
      <c r="A772" s="30"/>
      <c r="B772" s="30"/>
      <c r="C772" s="30"/>
      <c r="D772" s="30"/>
      <c r="E772" s="30"/>
      <c r="F772" s="167"/>
      <c r="G772" s="30"/>
    </row>
    <row r="773">
      <c r="A773" s="30"/>
      <c r="B773" s="30"/>
      <c r="C773" s="30"/>
      <c r="D773" s="30"/>
      <c r="E773" s="30"/>
      <c r="F773" s="167"/>
      <c r="G773" s="30"/>
    </row>
    <row r="774">
      <c r="A774" s="30"/>
      <c r="B774" s="30"/>
      <c r="C774" s="30"/>
      <c r="D774" s="30"/>
      <c r="E774" s="30"/>
      <c r="F774" s="167"/>
      <c r="G774" s="30"/>
    </row>
    <row r="775">
      <c r="A775" s="30"/>
      <c r="B775" s="30"/>
      <c r="C775" s="30"/>
      <c r="D775" s="30"/>
      <c r="E775" s="30"/>
      <c r="F775" s="167"/>
      <c r="G775" s="30"/>
    </row>
    <row r="776">
      <c r="A776" s="30"/>
      <c r="B776" s="30"/>
      <c r="C776" s="30"/>
      <c r="D776" s="30"/>
      <c r="E776" s="30"/>
      <c r="F776" s="167"/>
      <c r="G776" s="30"/>
    </row>
    <row r="777">
      <c r="A777" s="30"/>
      <c r="B777" s="30"/>
      <c r="C777" s="30"/>
      <c r="D777" s="30"/>
      <c r="E777" s="30"/>
      <c r="F777" s="167"/>
      <c r="G777" s="30"/>
    </row>
    <row r="778">
      <c r="A778" s="30"/>
      <c r="B778" s="30"/>
      <c r="C778" s="30"/>
      <c r="D778" s="30"/>
      <c r="E778" s="30"/>
      <c r="F778" s="167"/>
      <c r="G778" s="30"/>
    </row>
    <row r="779">
      <c r="A779" s="30"/>
      <c r="B779" s="30"/>
      <c r="C779" s="30"/>
      <c r="D779" s="30"/>
      <c r="E779" s="30"/>
      <c r="F779" s="167"/>
      <c r="G779" s="30"/>
    </row>
    <row r="780">
      <c r="A780" s="30"/>
      <c r="B780" s="30"/>
      <c r="C780" s="30"/>
      <c r="D780" s="30"/>
      <c r="E780" s="30"/>
      <c r="F780" s="167"/>
      <c r="G780" s="30"/>
    </row>
    <row r="781">
      <c r="A781" s="30"/>
      <c r="B781" s="30"/>
      <c r="C781" s="30"/>
      <c r="D781" s="30"/>
      <c r="E781" s="30"/>
      <c r="F781" s="167"/>
      <c r="G781" s="30"/>
    </row>
    <row r="782">
      <c r="A782" s="30"/>
      <c r="B782" s="30"/>
      <c r="C782" s="30"/>
      <c r="D782" s="30"/>
      <c r="E782" s="30"/>
      <c r="F782" s="167"/>
      <c r="G782" s="30"/>
    </row>
    <row r="783">
      <c r="A783" s="30"/>
      <c r="B783" s="30"/>
      <c r="C783" s="30"/>
      <c r="D783" s="30"/>
      <c r="E783" s="30"/>
      <c r="F783" s="167"/>
      <c r="G783" s="30"/>
    </row>
    <row r="784">
      <c r="A784" s="30"/>
      <c r="B784" s="30"/>
      <c r="C784" s="30"/>
      <c r="D784" s="30"/>
      <c r="E784" s="30"/>
      <c r="F784" s="167"/>
      <c r="G784" s="30"/>
    </row>
    <row r="785">
      <c r="A785" s="30"/>
      <c r="B785" s="30"/>
      <c r="C785" s="30"/>
      <c r="D785" s="30"/>
      <c r="E785" s="30"/>
      <c r="F785" s="167"/>
      <c r="G785" s="30"/>
    </row>
    <row r="786">
      <c r="A786" s="30"/>
      <c r="B786" s="30"/>
      <c r="C786" s="30"/>
      <c r="D786" s="30"/>
      <c r="E786" s="30"/>
      <c r="F786" s="167"/>
      <c r="G786" s="30"/>
    </row>
    <row r="787">
      <c r="A787" s="30"/>
      <c r="B787" s="30"/>
      <c r="C787" s="30"/>
      <c r="D787" s="30"/>
      <c r="E787" s="30"/>
      <c r="F787" s="167"/>
      <c r="G787" s="30"/>
    </row>
    <row r="788">
      <c r="A788" s="30"/>
      <c r="B788" s="30"/>
      <c r="C788" s="30"/>
      <c r="D788" s="30"/>
      <c r="E788" s="30"/>
      <c r="F788" s="167"/>
      <c r="G788" s="30"/>
    </row>
    <row r="789">
      <c r="A789" s="30"/>
      <c r="B789" s="30"/>
      <c r="C789" s="30"/>
      <c r="D789" s="30"/>
      <c r="E789" s="30"/>
      <c r="F789" s="167"/>
      <c r="G789" s="30"/>
    </row>
    <row r="790">
      <c r="A790" s="30"/>
      <c r="B790" s="30"/>
      <c r="C790" s="30"/>
      <c r="D790" s="30"/>
      <c r="E790" s="30"/>
      <c r="F790" s="167"/>
      <c r="G790" s="30"/>
    </row>
    <row r="791">
      <c r="A791" s="30"/>
      <c r="B791" s="30"/>
      <c r="C791" s="30"/>
      <c r="D791" s="30"/>
      <c r="E791" s="30"/>
      <c r="F791" s="167"/>
      <c r="G791" s="30"/>
    </row>
    <row r="792">
      <c r="A792" s="30"/>
      <c r="B792" s="30"/>
      <c r="C792" s="30"/>
      <c r="D792" s="30"/>
      <c r="E792" s="30"/>
      <c r="F792" s="167"/>
      <c r="G792" s="30"/>
    </row>
    <row r="793">
      <c r="A793" s="30"/>
      <c r="B793" s="30"/>
      <c r="C793" s="30"/>
      <c r="D793" s="30"/>
      <c r="E793" s="30"/>
      <c r="F793" s="167"/>
      <c r="G793" s="30"/>
    </row>
    <row r="794">
      <c r="A794" s="30"/>
      <c r="B794" s="30"/>
      <c r="C794" s="30"/>
      <c r="D794" s="30"/>
      <c r="E794" s="30"/>
      <c r="F794" s="167"/>
      <c r="G794" s="30"/>
    </row>
    <row r="795">
      <c r="A795" s="30"/>
      <c r="B795" s="30"/>
      <c r="C795" s="30"/>
      <c r="D795" s="30"/>
      <c r="E795" s="30"/>
      <c r="F795" s="167"/>
      <c r="G795" s="30"/>
    </row>
    <row r="796">
      <c r="A796" s="30"/>
      <c r="B796" s="30"/>
      <c r="C796" s="30"/>
      <c r="D796" s="30"/>
      <c r="E796" s="30"/>
      <c r="F796" s="167"/>
      <c r="G796" s="30"/>
    </row>
    <row r="797">
      <c r="A797" s="30"/>
      <c r="B797" s="30"/>
      <c r="C797" s="30"/>
      <c r="D797" s="30"/>
      <c r="E797" s="30"/>
      <c r="F797" s="167"/>
      <c r="G797" s="30"/>
    </row>
    <row r="798">
      <c r="A798" s="30"/>
      <c r="B798" s="30"/>
      <c r="C798" s="30"/>
      <c r="D798" s="30"/>
      <c r="E798" s="30"/>
      <c r="F798" s="167"/>
      <c r="G798" s="30"/>
    </row>
    <row r="799">
      <c r="A799" s="30"/>
      <c r="B799" s="30"/>
      <c r="C799" s="30"/>
      <c r="D799" s="30"/>
      <c r="E799" s="30"/>
      <c r="F799" s="167"/>
      <c r="G799" s="30"/>
    </row>
    <row r="800">
      <c r="A800" s="30"/>
      <c r="B800" s="30"/>
      <c r="C800" s="30"/>
      <c r="D800" s="30"/>
      <c r="E800" s="30"/>
      <c r="F800" s="167"/>
      <c r="G800" s="30"/>
    </row>
    <row r="801">
      <c r="A801" s="30"/>
      <c r="B801" s="30"/>
      <c r="C801" s="30"/>
      <c r="D801" s="30"/>
      <c r="E801" s="30"/>
      <c r="F801" s="167"/>
      <c r="G801" s="30"/>
    </row>
    <row r="802">
      <c r="A802" s="30"/>
      <c r="B802" s="30"/>
      <c r="C802" s="30"/>
      <c r="D802" s="30"/>
      <c r="E802" s="30"/>
      <c r="F802" s="167"/>
      <c r="G802" s="30"/>
    </row>
    <row r="803">
      <c r="A803" s="30"/>
      <c r="B803" s="30"/>
      <c r="C803" s="30"/>
      <c r="D803" s="30"/>
      <c r="E803" s="30"/>
      <c r="F803" s="167"/>
      <c r="G803" s="30"/>
    </row>
    <row r="804">
      <c r="A804" s="30"/>
      <c r="B804" s="30"/>
      <c r="C804" s="30"/>
      <c r="D804" s="30"/>
      <c r="E804" s="30"/>
      <c r="F804" s="167"/>
      <c r="G804" s="30"/>
    </row>
    <row r="805">
      <c r="A805" s="30"/>
      <c r="B805" s="30"/>
      <c r="C805" s="30"/>
      <c r="D805" s="30"/>
      <c r="E805" s="30"/>
      <c r="F805" s="167"/>
      <c r="G805" s="30"/>
    </row>
    <row r="806">
      <c r="A806" s="30"/>
      <c r="B806" s="30"/>
      <c r="C806" s="30"/>
      <c r="D806" s="30"/>
      <c r="E806" s="30"/>
      <c r="F806" s="167"/>
      <c r="G806" s="30"/>
    </row>
    <row r="807">
      <c r="A807" s="30"/>
      <c r="B807" s="30"/>
      <c r="C807" s="30"/>
      <c r="D807" s="30"/>
      <c r="E807" s="30"/>
      <c r="F807" s="167"/>
      <c r="G807" s="30"/>
    </row>
    <row r="808">
      <c r="A808" s="30"/>
      <c r="B808" s="30"/>
      <c r="C808" s="30"/>
      <c r="D808" s="30"/>
      <c r="E808" s="30"/>
      <c r="F808" s="167"/>
      <c r="G808" s="30"/>
    </row>
    <row r="809">
      <c r="A809" s="30"/>
      <c r="B809" s="30"/>
      <c r="C809" s="30"/>
      <c r="D809" s="30"/>
      <c r="E809" s="30"/>
      <c r="F809" s="167"/>
      <c r="G809" s="30"/>
    </row>
    <row r="810">
      <c r="A810" s="30"/>
      <c r="B810" s="30"/>
      <c r="C810" s="30"/>
      <c r="D810" s="30"/>
      <c r="E810" s="30"/>
      <c r="F810" s="167"/>
      <c r="G810" s="30"/>
    </row>
    <row r="811">
      <c r="A811" s="30"/>
      <c r="B811" s="30"/>
      <c r="C811" s="30"/>
      <c r="D811" s="30"/>
      <c r="E811" s="30"/>
      <c r="F811" s="167"/>
      <c r="G811" s="30"/>
    </row>
    <row r="812">
      <c r="A812" s="30"/>
      <c r="B812" s="30"/>
      <c r="C812" s="30"/>
      <c r="D812" s="30"/>
      <c r="E812" s="30"/>
      <c r="F812" s="167"/>
      <c r="G812" s="30"/>
    </row>
    <row r="813">
      <c r="A813" s="30"/>
      <c r="B813" s="30"/>
      <c r="C813" s="30"/>
      <c r="D813" s="30"/>
      <c r="E813" s="30"/>
      <c r="F813" s="167"/>
      <c r="G813" s="30"/>
    </row>
    <row r="814">
      <c r="A814" s="30"/>
      <c r="B814" s="30"/>
      <c r="C814" s="30"/>
      <c r="D814" s="30"/>
      <c r="E814" s="30"/>
      <c r="F814" s="167"/>
      <c r="G814" s="30"/>
    </row>
    <row r="815">
      <c r="A815" s="30"/>
      <c r="B815" s="30"/>
      <c r="C815" s="30"/>
      <c r="D815" s="30"/>
      <c r="E815" s="30"/>
      <c r="F815" s="167"/>
      <c r="G815" s="30"/>
    </row>
    <row r="816">
      <c r="A816" s="30"/>
      <c r="B816" s="30"/>
      <c r="C816" s="30"/>
      <c r="D816" s="30"/>
      <c r="E816" s="30"/>
      <c r="F816" s="167"/>
      <c r="G816" s="30"/>
    </row>
    <row r="817">
      <c r="A817" s="30"/>
      <c r="B817" s="30"/>
      <c r="C817" s="30"/>
      <c r="D817" s="30"/>
      <c r="E817" s="30"/>
      <c r="F817" s="167"/>
      <c r="G817" s="30"/>
    </row>
    <row r="818">
      <c r="A818" s="30"/>
      <c r="B818" s="30"/>
      <c r="C818" s="30"/>
      <c r="D818" s="30"/>
      <c r="E818" s="30"/>
      <c r="F818" s="167"/>
      <c r="G818" s="30"/>
    </row>
    <row r="819">
      <c r="A819" s="30"/>
      <c r="B819" s="30"/>
      <c r="C819" s="30"/>
      <c r="D819" s="30"/>
      <c r="E819" s="30"/>
      <c r="F819" s="167"/>
      <c r="G819" s="30"/>
    </row>
    <row r="820">
      <c r="A820" s="30"/>
      <c r="B820" s="30"/>
      <c r="C820" s="30"/>
      <c r="D820" s="30"/>
      <c r="E820" s="30"/>
      <c r="F820" s="167"/>
      <c r="G820" s="30"/>
    </row>
    <row r="821">
      <c r="A821" s="30"/>
      <c r="B821" s="30"/>
      <c r="C821" s="30"/>
      <c r="D821" s="30"/>
      <c r="E821" s="30"/>
      <c r="F821" s="167"/>
      <c r="G821" s="30"/>
    </row>
    <row r="822">
      <c r="A822" s="30"/>
      <c r="B822" s="30"/>
      <c r="C822" s="30"/>
      <c r="D822" s="30"/>
      <c r="E822" s="30"/>
      <c r="F822" s="167"/>
      <c r="G822" s="30"/>
    </row>
    <row r="823">
      <c r="A823" s="30"/>
      <c r="B823" s="30"/>
      <c r="C823" s="30"/>
      <c r="D823" s="30"/>
      <c r="E823" s="30"/>
      <c r="F823" s="167"/>
      <c r="G823" s="30"/>
    </row>
    <row r="824">
      <c r="A824" s="30"/>
      <c r="B824" s="30"/>
      <c r="C824" s="30"/>
      <c r="D824" s="30"/>
      <c r="E824" s="30"/>
      <c r="F824" s="167"/>
      <c r="G824" s="30"/>
    </row>
    <row r="825">
      <c r="A825" s="30"/>
      <c r="B825" s="30"/>
      <c r="C825" s="30"/>
      <c r="D825" s="30"/>
      <c r="E825" s="30"/>
      <c r="F825" s="167"/>
      <c r="G825" s="30"/>
    </row>
    <row r="826">
      <c r="A826" s="30"/>
      <c r="B826" s="30"/>
      <c r="C826" s="30"/>
      <c r="D826" s="30"/>
      <c r="E826" s="30"/>
      <c r="F826" s="167"/>
      <c r="G826" s="30"/>
    </row>
    <row r="827">
      <c r="A827" s="30"/>
      <c r="B827" s="30"/>
      <c r="C827" s="30"/>
      <c r="D827" s="30"/>
      <c r="E827" s="30"/>
      <c r="F827" s="167"/>
      <c r="G827" s="30"/>
    </row>
    <row r="828">
      <c r="A828" s="30"/>
      <c r="B828" s="30"/>
      <c r="C828" s="30"/>
      <c r="D828" s="30"/>
      <c r="E828" s="30"/>
      <c r="F828" s="167"/>
      <c r="G828" s="30"/>
    </row>
    <row r="829">
      <c r="A829" s="30"/>
      <c r="B829" s="30"/>
      <c r="C829" s="30"/>
      <c r="D829" s="30"/>
      <c r="E829" s="30"/>
      <c r="F829" s="167"/>
      <c r="G829" s="30"/>
    </row>
    <row r="830">
      <c r="A830" s="30"/>
      <c r="B830" s="30"/>
      <c r="C830" s="30"/>
      <c r="D830" s="30"/>
      <c r="E830" s="30"/>
      <c r="F830" s="167"/>
      <c r="G830" s="30"/>
    </row>
    <row r="831">
      <c r="A831" s="30"/>
      <c r="B831" s="30"/>
      <c r="C831" s="30"/>
      <c r="D831" s="30"/>
      <c r="E831" s="30"/>
      <c r="F831" s="167"/>
      <c r="G831" s="30"/>
    </row>
    <row r="832">
      <c r="A832" s="30"/>
      <c r="B832" s="30"/>
      <c r="C832" s="30"/>
      <c r="D832" s="30"/>
      <c r="E832" s="30"/>
      <c r="F832" s="167"/>
      <c r="G832" s="30"/>
    </row>
    <row r="833">
      <c r="A833" s="30"/>
      <c r="B833" s="30"/>
      <c r="C833" s="30"/>
      <c r="D833" s="30"/>
      <c r="E833" s="30"/>
      <c r="F833" s="167"/>
      <c r="G833" s="30"/>
    </row>
    <row r="834">
      <c r="A834" s="30"/>
      <c r="B834" s="30"/>
      <c r="C834" s="30"/>
      <c r="D834" s="30"/>
      <c r="E834" s="30"/>
      <c r="F834" s="167"/>
      <c r="G834" s="30"/>
    </row>
    <row r="835">
      <c r="A835" s="30"/>
      <c r="B835" s="30"/>
      <c r="C835" s="30"/>
      <c r="D835" s="30"/>
      <c r="E835" s="30"/>
      <c r="F835" s="167"/>
      <c r="G835" s="30"/>
    </row>
    <row r="836">
      <c r="A836" s="30"/>
      <c r="B836" s="30"/>
      <c r="C836" s="30"/>
      <c r="D836" s="30"/>
      <c r="E836" s="30"/>
      <c r="F836" s="167"/>
      <c r="G836" s="30"/>
    </row>
    <row r="837">
      <c r="A837" s="30"/>
      <c r="B837" s="30"/>
      <c r="C837" s="30"/>
      <c r="D837" s="30"/>
      <c r="E837" s="30"/>
      <c r="F837" s="167"/>
      <c r="G837" s="30"/>
    </row>
    <row r="838">
      <c r="A838" s="30"/>
      <c r="B838" s="30"/>
      <c r="C838" s="30"/>
      <c r="D838" s="30"/>
      <c r="E838" s="30"/>
      <c r="F838" s="167"/>
      <c r="G838" s="30"/>
    </row>
    <row r="839">
      <c r="A839" s="30"/>
      <c r="B839" s="30"/>
      <c r="C839" s="30"/>
      <c r="D839" s="30"/>
      <c r="E839" s="30"/>
      <c r="F839" s="167"/>
      <c r="G839" s="30"/>
    </row>
    <row r="840">
      <c r="A840" s="30"/>
      <c r="B840" s="30"/>
      <c r="C840" s="30"/>
      <c r="D840" s="30"/>
      <c r="E840" s="30"/>
      <c r="F840" s="167"/>
      <c r="G840" s="30"/>
    </row>
    <row r="841">
      <c r="A841" s="30"/>
      <c r="B841" s="30"/>
      <c r="C841" s="30"/>
      <c r="D841" s="30"/>
      <c r="E841" s="30"/>
      <c r="F841" s="167"/>
      <c r="G841" s="30"/>
    </row>
    <row r="842">
      <c r="A842" s="30"/>
      <c r="B842" s="30"/>
      <c r="C842" s="30"/>
      <c r="D842" s="30"/>
      <c r="E842" s="30"/>
      <c r="F842" s="167"/>
      <c r="G842" s="30"/>
    </row>
    <row r="843">
      <c r="A843" s="30"/>
      <c r="B843" s="30"/>
      <c r="C843" s="30"/>
      <c r="D843" s="30"/>
      <c r="E843" s="30"/>
      <c r="F843" s="167"/>
      <c r="G843" s="30"/>
    </row>
    <row r="844">
      <c r="A844" s="30"/>
      <c r="B844" s="30"/>
      <c r="C844" s="30"/>
      <c r="D844" s="30"/>
      <c r="E844" s="30"/>
      <c r="F844" s="167"/>
      <c r="G844" s="30"/>
    </row>
    <row r="845">
      <c r="A845" s="30"/>
      <c r="B845" s="30"/>
      <c r="C845" s="30"/>
      <c r="D845" s="30"/>
      <c r="E845" s="30"/>
      <c r="F845" s="167"/>
      <c r="G845" s="30"/>
    </row>
    <row r="846">
      <c r="A846" s="30"/>
      <c r="B846" s="30"/>
      <c r="C846" s="30"/>
      <c r="D846" s="30"/>
      <c r="E846" s="30"/>
      <c r="F846" s="167"/>
      <c r="G846" s="30"/>
    </row>
    <row r="847">
      <c r="A847" s="30"/>
      <c r="B847" s="30"/>
      <c r="C847" s="30"/>
      <c r="D847" s="30"/>
      <c r="E847" s="30"/>
      <c r="F847" s="167"/>
      <c r="G847" s="30"/>
    </row>
    <row r="848">
      <c r="A848" s="30"/>
      <c r="B848" s="30"/>
      <c r="C848" s="30"/>
      <c r="D848" s="30"/>
      <c r="E848" s="30"/>
      <c r="F848" s="167"/>
      <c r="G848" s="30"/>
    </row>
    <row r="849">
      <c r="A849" s="30"/>
      <c r="B849" s="30"/>
      <c r="C849" s="30"/>
      <c r="D849" s="30"/>
      <c r="E849" s="30"/>
      <c r="F849" s="167"/>
      <c r="G849" s="30"/>
    </row>
    <row r="850">
      <c r="A850" s="30"/>
      <c r="B850" s="30"/>
      <c r="C850" s="30"/>
      <c r="D850" s="30"/>
      <c r="E850" s="30"/>
      <c r="F850" s="167"/>
      <c r="G850" s="30"/>
    </row>
    <row r="851">
      <c r="A851" s="30"/>
      <c r="B851" s="30"/>
      <c r="C851" s="30"/>
      <c r="D851" s="30"/>
      <c r="E851" s="30"/>
      <c r="F851" s="167"/>
      <c r="G851" s="30"/>
    </row>
    <row r="852">
      <c r="A852" s="30"/>
      <c r="B852" s="30"/>
      <c r="C852" s="30"/>
      <c r="D852" s="30"/>
      <c r="E852" s="30"/>
      <c r="F852" s="167"/>
      <c r="G852" s="30"/>
    </row>
    <row r="853">
      <c r="A853" s="30"/>
      <c r="B853" s="30"/>
      <c r="C853" s="30"/>
      <c r="D853" s="30"/>
      <c r="E853" s="30"/>
      <c r="F853" s="167"/>
      <c r="G853" s="30"/>
    </row>
    <row r="854">
      <c r="A854" s="30"/>
      <c r="B854" s="30"/>
      <c r="C854" s="30"/>
      <c r="D854" s="30"/>
      <c r="E854" s="30"/>
      <c r="F854" s="167"/>
      <c r="G854" s="30"/>
    </row>
    <row r="855">
      <c r="A855" s="30"/>
      <c r="B855" s="30"/>
      <c r="C855" s="30"/>
      <c r="D855" s="30"/>
      <c r="E855" s="30"/>
      <c r="F855" s="167"/>
      <c r="G855" s="30"/>
    </row>
    <row r="856">
      <c r="A856" s="30"/>
      <c r="B856" s="30"/>
      <c r="C856" s="30"/>
      <c r="D856" s="30"/>
      <c r="E856" s="30"/>
      <c r="F856" s="167"/>
      <c r="G856" s="30"/>
    </row>
    <row r="857">
      <c r="A857" s="30"/>
      <c r="B857" s="30"/>
      <c r="C857" s="30"/>
      <c r="D857" s="30"/>
      <c r="E857" s="30"/>
      <c r="F857" s="167"/>
      <c r="G857" s="30"/>
    </row>
    <row r="858">
      <c r="A858" s="30"/>
      <c r="B858" s="30"/>
      <c r="C858" s="30"/>
      <c r="D858" s="30"/>
      <c r="E858" s="30"/>
      <c r="F858" s="167"/>
      <c r="G858" s="30"/>
    </row>
    <row r="859">
      <c r="A859" s="30"/>
      <c r="B859" s="30"/>
      <c r="C859" s="30"/>
      <c r="D859" s="30"/>
      <c r="E859" s="30"/>
      <c r="F859" s="167"/>
      <c r="G859" s="30"/>
    </row>
    <row r="860">
      <c r="A860" s="30"/>
      <c r="B860" s="30"/>
      <c r="C860" s="30"/>
      <c r="D860" s="30"/>
      <c r="E860" s="30"/>
      <c r="F860" s="167"/>
      <c r="G860" s="30"/>
    </row>
    <row r="861">
      <c r="A861" s="30"/>
      <c r="B861" s="30"/>
      <c r="C861" s="30"/>
      <c r="D861" s="30"/>
      <c r="E861" s="30"/>
      <c r="F861" s="167"/>
      <c r="G861" s="30"/>
    </row>
    <row r="862">
      <c r="A862" s="30"/>
      <c r="B862" s="30"/>
      <c r="C862" s="30"/>
      <c r="D862" s="30"/>
      <c r="E862" s="30"/>
      <c r="F862" s="167"/>
      <c r="G862" s="30"/>
    </row>
    <row r="863">
      <c r="A863" s="30"/>
      <c r="B863" s="30"/>
      <c r="C863" s="30"/>
      <c r="D863" s="30"/>
      <c r="E863" s="30"/>
      <c r="F863" s="167"/>
      <c r="G863" s="30"/>
    </row>
    <row r="864">
      <c r="A864" s="30"/>
      <c r="B864" s="30"/>
      <c r="C864" s="30"/>
      <c r="D864" s="30"/>
      <c r="E864" s="30"/>
      <c r="F864" s="167"/>
      <c r="G864" s="30"/>
    </row>
    <row r="865">
      <c r="A865" s="30"/>
      <c r="B865" s="30"/>
      <c r="C865" s="30"/>
      <c r="D865" s="30"/>
      <c r="E865" s="30"/>
      <c r="F865" s="167"/>
      <c r="G865" s="30"/>
    </row>
    <row r="866">
      <c r="A866" s="30"/>
      <c r="B866" s="30"/>
      <c r="C866" s="30"/>
      <c r="D866" s="30"/>
      <c r="E866" s="30"/>
      <c r="F866" s="167"/>
      <c r="G866" s="30"/>
    </row>
    <row r="867">
      <c r="A867" s="30"/>
      <c r="B867" s="30"/>
      <c r="C867" s="30"/>
      <c r="D867" s="30"/>
      <c r="E867" s="30"/>
      <c r="F867" s="167"/>
      <c r="G867" s="30"/>
    </row>
    <row r="868">
      <c r="A868" s="30"/>
      <c r="B868" s="30"/>
      <c r="C868" s="30"/>
      <c r="D868" s="30"/>
      <c r="E868" s="30"/>
      <c r="F868" s="167"/>
      <c r="G868" s="30"/>
    </row>
    <row r="869">
      <c r="A869" s="30"/>
      <c r="B869" s="30"/>
      <c r="C869" s="30"/>
      <c r="D869" s="30"/>
      <c r="E869" s="30"/>
      <c r="F869" s="167"/>
      <c r="G869" s="30"/>
    </row>
    <row r="870">
      <c r="A870" s="30"/>
      <c r="B870" s="30"/>
      <c r="C870" s="30"/>
      <c r="D870" s="30"/>
      <c r="E870" s="30"/>
      <c r="F870" s="167"/>
      <c r="G870" s="30"/>
    </row>
    <row r="871">
      <c r="A871" s="30"/>
      <c r="B871" s="30"/>
      <c r="C871" s="30"/>
      <c r="D871" s="30"/>
      <c r="E871" s="30"/>
      <c r="F871" s="167"/>
      <c r="G871" s="30"/>
    </row>
    <row r="872">
      <c r="A872" s="30"/>
      <c r="B872" s="30"/>
      <c r="C872" s="30"/>
      <c r="D872" s="30"/>
      <c r="E872" s="30"/>
      <c r="F872" s="167"/>
      <c r="G872" s="30"/>
    </row>
    <row r="873">
      <c r="A873" s="30"/>
      <c r="B873" s="30"/>
      <c r="C873" s="30"/>
      <c r="D873" s="30"/>
      <c r="E873" s="30"/>
      <c r="F873" s="167"/>
      <c r="G873" s="30"/>
    </row>
    <row r="874">
      <c r="A874" s="30"/>
      <c r="B874" s="30"/>
      <c r="C874" s="30"/>
      <c r="D874" s="30"/>
      <c r="E874" s="30"/>
      <c r="F874" s="167"/>
      <c r="G874" s="30"/>
    </row>
    <row r="875">
      <c r="A875" s="30"/>
      <c r="B875" s="30"/>
      <c r="C875" s="30"/>
      <c r="D875" s="30"/>
      <c r="E875" s="30"/>
      <c r="F875" s="167"/>
      <c r="G875" s="30"/>
    </row>
    <row r="876">
      <c r="A876" s="30"/>
      <c r="B876" s="30"/>
      <c r="C876" s="30"/>
      <c r="D876" s="30"/>
      <c r="E876" s="30"/>
      <c r="F876" s="167"/>
      <c r="G876" s="30"/>
    </row>
    <row r="877">
      <c r="A877" s="30"/>
      <c r="B877" s="30"/>
      <c r="C877" s="30"/>
      <c r="D877" s="30"/>
      <c r="E877" s="30"/>
      <c r="F877" s="167"/>
      <c r="G877" s="30"/>
    </row>
    <row r="878">
      <c r="A878" s="30"/>
      <c r="B878" s="30"/>
      <c r="C878" s="30"/>
      <c r="D878" s="30"/>
      <c r="E878" s="30"/>
      <c r="F878" s="167"/>
      <c r="G878" s="30"/>
    </row>
    <row r="879">
      <c r="A879" s="30"/>
      <c r="B879" s="30"/>
      <c r="C879" s="30"/>
      <c r="D879" s="30"/>
      <c r="E879" s="30"/>
      <c r="F879" s="167"/>
      <c r="G879" s="30"/>
    </row>
    <row r="880">
      <c r="A880" s="30"/>
      <c r="B880" s="30"/>
      <c r="C880" s="30"/>
      <c r="D880" s="30"/>
      <c r="E880" s="30"/>
      <c r="F880" s="167"/>
      <c r="G880" s="30"/>
    </row>
    <row r="881">
      <c r="A881" s="30"/>
      <c r="B881" s="30"/>
      <c r="C881" s="30"/>
      <c r="D881" s="30"/>
      <c r="E881" s="30"/>
      <c r="F881" s="167"/>
      <c r="G881" s="30"/>
    </row>
    <row r="882">
      <c r="A882" s="30"/>
      <c r="B882" s="30"/>
      <c r="C882" s="30"/>
      <c r="D882" s="30"/>
      <c r="E882" s="30"/>
      <c r="F882" s="167"/>
      <c r="G882" s="30"/>
    </row>
    <row r="883">
      <c r="A883" s="30"/>
      <c r="B883" s="30"/>
      <c r="C883" s="30"/>
      <c r="D883" s="30"/>
      <c r="E883" s="30"/>
      <c r="F883" s="167"/>
      <c r="G883" s="30"/>
    </row>
    <row r="884">
      <c r="A884" s="30"/>
      <c r="B884" s="30"/>
      <c r="C884" s="30"/>
      <c r="D884" s="30"/>
      <c r="E884" s="30"/>
      <c r="F884" s="167"/>
      <c r="G884" s="30"/>
    </row>
    <row r="885">
      <c r="A885" s="30"/>
      <c r="B885" s="30"/>
      <c r="C885" s="30"/>
      <c r="D885" s="30"/>
      <c r="E885" s="30"/>
      <c r="F885" s="167"/>
      <c r="G885" s="30"/>
    </row>
    <row r="886">
      <c r="A886" s="30"/>
      <c r="B886" s="30"/>
      <c r="C886" s="30"/>
      <c r="D886" s="30"/>
      <c r="E886" s="30"/>
      <c r="F886" s="167"/>
      <c r="G886" s="30"/>
    </row>
    <row r="887">
      <c r="A887" s="30"/>
      <c r="B887" s="30"/>
      <c r="C887" s="30"/>
      <c r="D887" s="30"/>
      <c r="E887" s="30"/>
      <c r="F887" s="167"/>
      <c r="G887" s="30"/>
    </row>
    <row r="888">
      <c r="A888" s="30"/>
      <c r="B888" s="30"/>
      <c r="C888" s="30"/>
      <c r="D888" s="30"/>
      <c r="E888" s="30"/>
      <c r="F888" s="167"/>
      <c r="G888" s="30"/>
    </row>
    <row r="889">
      <c r="A889" s="30"/>
      <c r="B889" s="30"/>
      <c r="C889" s="30"/>
      <c r="D889" s="30"/>
      <c r="E889" s="30"/>
      <c r="F889" s="167"/>
      <c r="G889" s="30"/>
    </row>
    <row r="890">
      <c r="A890" s="30"/>
      <c r="B890" s="30"/>
      <c r="C890" s="30"/>
      <c r="D890" s="30"/>
      <c r="E890" s="30"/>
      <c r="F890" s="167"/>
      <c r="G890" s="30"/>
    </row>
    <row r="891">
      <c r="A891" s="30"/>
      <c r="B891" s="30"/>
      <c r="C891" s="30"/>
      <c r="D891" s="30"/>
      <c r="E891" s="30"/>
      <c r="F891" s="167"/>
      <c r="G891" s="30"/>
    </row>
    <row r="892">
      <c r="A892" s="30"/>
      <c r="B892" s="30"/>
      <c r="C892" s="30"/>
      <c r="D892" s="30"/>
      <c r="E892" s="30"/>
      <c r="F892" s="167"/>
      <c r="G892" s="30"/>
    </row>
    <row r="893">
      <c r="A893" s="30"/>
      <c r="B893" s="30"/>
      <c r="C893" s="30"/>
      <c r="D893" s="30"/>
      <c r="E893" s="30"/>
      <c r="F893" s="167"/>
      <c r="G893" s="30"/>
    </row>
    <row r="894">
      <c r="A894" s="30"/>
      <c r="B894" s="30"/>
      <c r="C894" s="30"/>
      <c r="D894" s="30"/>
      <c r="E894" s="30"/>
      <c r="F894" s="167"/>
      <c r="G894" s="30"/>
    </row>
    <row r="895">
      <c r="A895" s="30"/>
      <c r="B895" s="30"/>
      <c r="C895" s="30"/>
      <c r="D895" s="30"/>
      <c r="E895" s="30"/>
      <c r="F895" s="167"/>
      <c r="G895" s="30"/>
    </row>
    <row r="896">
      <c r="A896" s="30"/>
      <c r="B896" s="30"/>
      <c r="C896" s="30"/>
      <c r="D896" s="30"/>
      <c r="E896" s="30"/>
      <c r="F896" s="167"/>
      <c r="G896" s="30"/>
    </row>
    <row r="897">
      <c r="A897" s="30"/>
      <c r="B897" s="30"/>
      <c r="C897" s="30"/>
      <c r="D897" s="30"/>
      <c r="E897" s="30"/>
      <c r="F897" s="167"/>
      <c r="G897" s="30"/>
    </row>
    <row r="898">
      <c r="A898" s="30"/>
      <c r="B898" s="30"/>
      <c r="C898" s="30"/>
      <c r="D898" s="30"/>
      <c r="E898" s="30"/>
      <c r="F898" s="167"/>
      <c r="G898" s="30"/>
    </row>
    <row r="899">
      <c r="A899" s="30"/>
      <c r="B899" s="30"/>
      <c r="C899" s="30"/>
      <c r="D899" s="30"/>
      <c r="E899" s="30"/>
      <c r="F899" s="167"/>
      <c r="G899" s="30"/>
    </row>
    <row r="900">
      <c r="A900" s="30"/>
      <c r="B900" s="30"/>
      <c r="C900" s="30"/>
      <c r="D900" s="30"/>
      <c r="E900" s="30"/>
      <c r="F900" s="167"/>
      <c r="G900" s="30"/>
    </row>
    <row r="901">
      <c r="A901" s="30"/>
      <c r="B901" s="30"/>
      <c r="C901" s="30"/>
      <c r="D901" s="30"/>
      <c r="E901" s="30"/>
      <c r="F901" s="167"/>
      <c r="G901" s="30"/>
    </row>
    <row r="902">
      <c r="A902" s="30"/>
      <c r="B902" s="30"/>
      <c r="C902" s="30"/>
      <c r="D902" s="30"/>
      <c r="E902" s="30"/>
      <c r="F902" s="167"/>
      <c r="G902" s="30"/>
    </row>
    <row r="903">
      <c r="A903" s="30"/>
      <c r="B903" s="30"/>
      <c r="C903" s="30"/>
      <c r="D903" s="30"/>
      <c r="E903" s="30"/>
      <c r="F903" s="167"/>
      <c r="G903" s="30"/>
    </row>
    <row r="904">
      <c r="A904" s="30"/>
      <c r="B904" s="30"/>
      <c r="C904" s="30"/>
      <c r="D904" s="30"/>
      <c r="E904" s="30"/>
      <c r="F904" s="167"/>
      <c r="G904" s="30"/>
    </row>
    <row r="905">
      <c r="A905" s="30"/>
      <c r="B905" s="30"/>
      <c r="C905" s="30"/>
      <c r="D905" s="30"/>
      <c r="E905" s="30"/>
      <c r="F905" s="167"/>
      <c r="G905" s="30"/>
    </row>
    <row r="906">
      <c r="A906" s="30"/>
      <c r="B906" s="30"/>
      <c r="C906" s="30"/>
      <c r="D906" s="30"/>
      <c r="E906" s="30"/>
      <c r="F906" s="167"/>
      <c r="G906" s="30"/>
    </row>
    <row r="907">
      <c r="A907" s="30"/>
      <c r="B907" s="30"/>
      <c r="C907" s="30"/>
      <c r="D907" s="30"/>
      <c r="E907" s="30"/>
      <c r="F907" s="167"/>
      <c r="G907" s="30"/>
    </row>
    <row r="908">
      <c r="A908" s="30"/>
      <c r="B908" s="30"/>
      <c r="C908" s="30"/>
      <c r="D908" s="30"/>
      <c r="E908" s="30"/>
      <c r="F908" s="167"/>
      <c r="G908" s="30"/>
    </row>
    <row r="909">
      <c r="A909" s="30"/>
      <c r="B909" s="30"/>
      <c r="C909" s="30"/>
      <c r="D909" s="30"/>
      <c r="E909" s="30"/>
      <c r="F909" s="167"/>
      <c r="G909" s="30"/>
    </row>
    <row r="910">
      <c r="A910" s="30"/>
      <c r="B910" s="30"/>
      <c r="C910" s="30"/>
      <c r="D910" s="30"/>
      <c r="E910" s="30"/>
      <c r="F910" s="167"/>
      <c r="G910" s="30"/>
    </row>
    <row r="911">
      <c r="A911" s="30"/>
      <c r="B911" s="30"/>
      <c r="C911" s="30"/>
      <c r="D911" s="30"/>
      <c r="E911" s="30"/>
      <c r="F911" s="167"/>
      <c r="G911" s="30"/>
    </row>
    <row r="912">
      <c r="A912" s="30"/>
      <c r="B912" s="30"/>
      <c r="C912" s="30"/>
      <c r="D912" s="30"/>
      <c r="E912" s="30"/>
      <c r="F912" s="167"/>
      <c r="G912" s="30"/>
    </row>
    <row r="913">
      <c r="A913" s="30"/>
      <c r="B913" s="30"/>
      <c r="C913" s="30"/>
      <c r="D913" s="30"/>
      <c r="E913" s="30"/>
      <c r="F913" s="167"/>
      <c r="G913" s="30"/>
    </row>
    <row r="914">
      <c r="A914" s="30"/>
      <c r="B914" s="30"/>
      <c r="C914" s="30"/>
      <c r="D914" s="30"/>
      <c r="E914" s="30"/>
      <c r="F914" s="167"/>
      <c r="G914" s="30"/>
    </row>
    <row r="915">
      <c r="A915" s="30"/>
      <c r="B915" s="30"/>
      <c r="C915" s="30"/>
      <c r="D915" s="30"/>
      <c r="E915" s="30"/>
      <c r="F915" s="167"/>
      <c r="G915" s="30"/>
    </row>
    <row r="916">
      <c r="A916" s="30"/>
      <c r="B916" s="30"/>
      <c r="C916" s="30"/>
      <c r="D916" s="30"/>
      <c r="E916" s="30"/>
      <c r="F916" s="167"/>
      <c r="G916" s="30"/>
    </row>
    <row r="917">
      <c r="A917" s="30"/>
      <c r="B917" s="30"/>
      <c r="C917" s="30"/>
      <c r="D917" s="30"/>
      <c r="E917" s="30"/>
      <c r="F917" s="167"/>
      <c r="G917" s="30"/>
    </row>
    <row r="918">
      <c r="A918" s="30"/>
      <c r="B918" s="30"/>
      <c r="C918" s="30"/>
      <c r="D918" s="30"/>
      <c r="E918" s="30"/>
      <c r="F918" s="167"/>
      <c r="G918" s="30"/>
    </row>
    <row r="919">
      <c r="A919" s="30"/>
      <c r="B919" s="30"/>
      <c r="C919" s="30"/>
      <c r="D919" s="30"/>
      <c r="E919" s="30"/>
      <c r="F919" s="167"/>
      <c r="G919" s="30"/>
    </row>
    <row r="920">
      <c r="A920" s="30"/>
      <c r="B920" s="30"/>
      <c r="C920" s="30"/>
      <c r="D920" s="30"/>
      <c r="E920" s="30"/>
      <c r="F920" s="167"/>
      <c r="G920" s="30"/>
    </row>
    <row r="921">
      <c r="A921" s="30"/>
      <c r="B921" s="30"/>
      <c r="C921" s="30"/>
      <c r="D921" s="30"/>
      <c r="E921" s="30"/>
      <c r="F921" s="167"/>
      <c r="G921" s="30"/>
    </row>
    <row r="922">
      <c r="A922" s="30"/>
      <c r="B922" s="30"/>
      <c r="C922" s="30"/>
      <c r="D922" s="30"/>
      <c r="E922" s="30"/>
      <c r="F922" s="167"/>
      <c r="G922" s="30"/>
    </row>
    <row r="923">
      <c r="A923" s="30"/>
      <c r="B923" s="30"/>
      <c r="C923" s="30"/>
      <c r="D923" s="30"/>
      <c r="E923" s="30"/>
      <c r="F923" s="167"/>
      <c r="G923" s="30"/>
    </row>
    <row r="924">
      <c r="A924" s="30"/>
      <c r="B924" s="30"/>
      <c r="C924" s="30"/>
      <c r="D924" s="30"/>
      <c r="E924" s="30"/>
      <c r="F924" s="167"/>
      <c r="G924" s="30"/>
    </row>
    <row r="925">
      <c r="A925" s="30"/>
      <c r="B925" s="30"/>
      <c r="C925" s="30"/>
      <c r="D925" s="30"/>
      <c r="E925" s="30"/>
      <c r="F925" s="167"/>
      <c r="G925" s="30"/>
    </row>
    <row r="926">
      <c r="A926" s="30"/>
      <c r="B926" s="30"/>
      <c r="C926" s="30"/>
      <c r="D926" s="30"/>
      <c r="E926" s="30"/>
      <c r="F926" s="167"/>
      <c r="G926" s="30"/>
    </row>
    <row r="927">
      <c r="A927" s="30"/>
      <c r="B927" s="30"/>
      <c r="C927" s="30"/>
      <c r="D927" s="30"/>
      <c r="E927" s="30"/>
      <c r="F927" s="167"/>
      <c r="G927" s="30"/>
    </row>
    <row r="928">
      <c r="A928" s="30"/>
      <c r="B928" s="30"/>
      <c r="C928" s="30"/>
      <c r="D928" s="30"/>
      <c r="E928" s="30"/>
      <c r="F928" s="167"/>
      <c r="G928" s="30"/>
    </row>
    <row r="929">
      <c r="A929" s="30"/>
      <c r="B929" s="30"/>
      <c r="C929" s="30"/>
      <c r="D929" s="30"/>
      <c r="E929" s="30"/>
      <c r="F929" s="167"/>
      <c r="G929" s="30"/>
    </row>
    <row r="930">
      <c r="A930" s="30"/>
      <c r="B930" s="30"/>
      <c r="C930" s="30"/>
      <c r="D930" s="30"/>
      <c r="E930" s="30"/>
      <c r="F930" s="167"/>
      <c r="G930" s="30"/>
    </row>
    <row r="931">
      <c r="A931" s="30"/>
      <c r="B931" s="30"/>
      <c r="C931" s="30"/>
      <c r="D931" s="30"/>
      <c r="E931" s="30"/>
      <c r="F931" s="167"/>
      <c r="G931" s="30"/>
    </row>
    <row r="932">
      <c r="A932" s="30"/>
      <c r="B932" s="30"/>
      <c r="C932" s="30"/>
      <c r="D932" s="30"/>
      <c r="E932" s="30"/>
      <c r="F932" s="167"/>
      <c r="G932" s="30"/>
    </row>
    <row r="933">
      <c r="A933" s="30"/>
      <c r="B933" s="30"/>
      <c r="C933" s="30"/>
      <c r="D933" s="30"/>
      <c r="E933" s="30"/>
      <c r="F933" s="167"/>
      <c r="G933" s="30"/>
    </row>
    <row r="934">
      <c r="A934" s="30"/>
      <c r="B934" s="30"/>
      <c r="C934" s="30"/>
      <c r="D934" s="30"/>
      <c r="E934" s="30"/>
      <c r="F934" s="167"/>
      <c r="G934" s="30"/>
    </row>
    <row r="935">
      <c r="A935" s="30"/>
      <c r="B935" s="30"/>
      <c r="C935" s="30"/>
      <c r="D935" s="30"/>
      <c r="E935" s="30"/>
      <c r="F935" s="167"/>
      <c r="G935" s="30"/>
    </row>
    <row r="936">
      <c r="A936" s="30"/>
      <c r="B936" s="30"/>
      <c r="C936" s="30"/>
      <c r="D936" s="30"/>
      <c r="E936" s="30"/>
      <c r="F936" s="167"/>
      <c r="G936" s="30"/>
    </row>
    <row r="937">
      <c r="A937" s="30"/>
      <c r="B937" s="30"/>
      <c r="C937" s="30"/>
      <c r="D937" s="30"/>
      <c r="E937" s="30"/>
      <c r="F937" s="167"/>
      <c r="G937" s="30"/>
    </row>
    <row r="938">
      <c r="A938" s="30"/>
      <c r="B938" s="30"/>
      <c r="C938" s="30"/>
      <c r="D938" s="30"/>
      <c r="E938" s="30"/>
      <c r="F938" s="167"/>
      <c r="G938" s="30"/>
    </row>
    <row r="939">
      <c r="A939" s="30"/>
      <c r="B939" s="30"/>
      <c r="C939" s="30"/>
      <c r="D939" s="30"/>
      <c r="E939" s="30"/>
      <c r="F939" s="167"/>
      <c r="G939" s="30"/>
    </row>
    <row r="940">
      <c r="A940" s="30"/>
      <c r="B940" s="30"/>
      <c r="C940" s="30"/>
      <c r="D940" s="30"/>
      <c r="E940" s="30"/>
      <c r="F940" s="167"/>
      <c r="G940" s="30"/>
    </row>
    <row r="941">
      <c r="A941" s="30"/>
      <c r="B941" s="30"/>
      <c r="C941" s="30"/>
      <c r="D941" s="30"/>
      <c r="E941" s="30"/>
      <c r="F941" s="167"/>
      <c r="G941" s="30"/>
    </row>
    <row r="942">
      <c r="A942" s="30"/>
      <c r="B942" s="30"/>
      <c r="C942" s="30"/>
      <c r="D942" s="30"/>
      <c r="E942" s="30"/>
      <c r="F942" s="167"/>
      <c r="G942" s="30"/>
    </row>
    <row r="943">
      <c r="A943" s="30"/>
      <c r="B943" s="30"/>
      <c r="C943" s="30"/>
      <c r="D943" s="30"/>
      <c r="E943" s="30"/>
      <c r="F943" s="167"/>
      <c r="G943" s="30"/>
    </row>
    <row r="944">
      <c r="A944" s="30"/>
      <c r="B944" s="30"/>
      <c r="C944" s="30"/>
      <c r="D944" s="30"/>
      <c r="E944" s="30"/>
      <c r="F944" s="167"/>
      <c r="G944" s="30"/>
    </row>
    <row r="945">
      <c r="A945" s="30"/>
      <c r="B945" s="30"/>
      <c r="C945" s="30"/>
      <c r="D945" s="30"/>
      <c r="E945" s="30"/>
      <c r="F945" s="167"/>
      <c r="G945" s="30"/>
    </row>
    <row r="946">
      <c r="A946" s="30"/>
      <c r="B946" s="30"/>
      <c r="C946" s="30"/>
      <c r="D946" s="30"/>
      <c r="E946" s="30"/>
      <c r="F946" s="167"/>
      <c r="G946" s="30"/>
    </row>
    <row r="947">
      <c r="A947" s="30"/>
      <c r="B947" s="30"/>
      <c r="C947" s="30"/>
      <c r="D947" s="30"/>
      <c r="E947" s="30"/>
      <c r="F947" s="167"/>
      <c r="G947" s="30"/>
    </row>
    <row r="948">
      <c r="A948" s="30"/>
      <c r="B948" s="30"/>
      <c r="C948" s="30"/>
      <c r="D948" s="30"/>
      <c r="E948" s="30"/>
      <c r="F948" s="167"/>
      <c r="G948" s="30"/>
    </row>
    <row r="949">
      <c r="A949" s="30"/>
      <c r="B949" s="30"/>
      <c r="C949" s="30"/>
      <c r="D949" s="30"/>
      <c r="E949" s="30"/>
      <c r="F949" s="167"/>
      <c r="G949" s="30"/>
    </row>
    <row r="950">
      <c r="A950" s="30"/>
      <c r="B950" s="30"/>
      <c r="C950" s="30"/>
      <c r="D950" s="30"/>
      <c r="E950" s="30"/>
      <c r="F950" s="167"/>
      <c r="G950" s="30"/>
    </row>
    <row r="951">
      <c r="A951" s="30"/>
      <c r="B951" s="30"/>
      <c r="C951" s="30"/>
      <c r="D951" s="30"/>
      <c r="E951" s="30"/>
      <c r="F951" s="167"/>
      <c r="G951" s="30"/>
    </row>
    <row r="952">
      <c r="A952" s="30"/>
      <c r="B952" s="30"/>
      <c r="C952" s="30"/>
      <c r="D952" s="30"/>
      <c r="E952" s="30"/>
      <c r="F952" s="167"/>
      <c r="G952" s="30"/>
    </row>
    <row r="953">
      <c r="A953" s="30"/>
      <c r="B953" s="30"/>
      <c r="C953" s="30"/>
      <c r="D953" s="30"/>
      <c r="E953" s="30"/>
      <c r="F953" s="167"/>
      <c r="G953" s="30"/>
    </row>
    <row r="954">
      <c r="A954" s="30"/>
      <c r="B954" s="30"/>
      <c r="C954" s="30"/>
      <c r="D954" s="30"/>
      <c r="E954" s="30"/>
      <c r="F954" s="167"/>
      <c r="G954" s="30"/>
    </row>
    <row r="955">
      <c r="A955" s="30"/>
      <c r="B955" s="30"/>
      <c r="C955" s="30"/>
      <c r="D955" s="30"/>
      <c r="E955" s="30"/>
      <c r="F955" s="167"/>
      <c r="G955" s="30"/>
    </row>
    <row r="956">
      <c r="A956" s="30"/>
      <c r="B956" s="30"/>
      <c r="C956" s="30"/>
      <c r="D956" s="30"/>
      <c r="E956" s="30"/>
      <c r="F956" s="167"/>
      <c r="G956" s="30"/>
    </row>
    <row r="957">
      <c r="A957" s="30"/>
      <c r="B957" s="30"/>
      <c r="C957" s="30"/>
      <c r="D957" s="30"/>
      <c r="E957" s="30"/>
      <c r="F957" s="167"/>
      <c r="G957" s="30"/>
    </row>
    <row r="958">
      <c r="A958" s="30"/>
      <c r="B958" s="30"/>
      <c r="C958" s="30"/>
      <c r="D958" s="30"/>
      <c r="E958" s="30"/>
      <c r="F958" s="167"/>
      <c r="G958" s="30"/>
    </row>
    <row r="959">
      <c r="A959" s="30"/>
      <c r="B959" s="30"/>
      <c r="C959" s="30"/>
      <c r="D959" s="30"/>
      <c r="E959" s="30"/>
      <c r="F959" s="167"/>
      <c r="G959" s="30"/>
    </row>
    <row r="960">
      <c r="A960" s="30"/>
      <c r="B960" s="30"/>
      <c r="C960" s="30"/>
      <c r="D960" s="30"/>
      <c r="E960" s="30"/>
      <c r="F960" s="167"/>
      <c r="G960" s="30"/>
    </row>
    <row r="961">
      <c r="A961" s="30"/>
      <c r="B961" s="30"/>
      <c r="C961" s="30"/>
      <c r="D961" s="30"/>
      <c r="E961" s="30"/>
      <c r="F961" s="167"/>
      <c r="G961" s="30"/>
    </row>
    <row r="962">
      <c r="A962" s="30"/>
      <c r="B962" s="30"/>
      <c r="C962" s="30"/>
      <c r="D962" s="30"/>
      <c r="E962" s="30"/>
      <c r="F962" s="167"/>
      <c r="G962" s="30"/>
    </row>
    <row r="963">
      <c r="A963" s="30"/>
      <c r="B963" s="30"/>
      <c r="C963" s="30"/>
      <c r="D963" s="30"/>
      <c r="E963" s="30"/>
      <c r="F963" s="167"/>
      <c r="G963" s="30"/>
    </row>
    <row r="964">
      <c r="A964" s="30"/>
      <c r="B964" s="30"/>
      <c r="C964" s="30"/>
      <c r="D964" s="30"/>
      <c r="E964" s="30"/>
      <c r="F964" s="167"/>
      <c r="G964" s="30"/>
    </row>
    <row r="965">
      <c r="A965" s="30"/>
      <c r="B965" s="30"/>
      <c r="C965" s="30"/>
      <c r="D965" s="30"/>
      <c r="E965" s="30"/>
      <c r="F965" s="167"/>
      <c r="G965" s="30"/>
    </row>
    <row r="966">
      <c r="A966" s="30"/>
      <c r="B966" s="30"/>
      <c r="C966" s="30"/>
      <c r="D966" s="30"/>
      <c r="E966" s="30"/>
      <c r="F966" s="167"/>
      <c r="G966" s="30"/>
    </row>
    <row r="967">
      <c r="A967" s="30"/>
      <c r="B967" s="30"/>
      <c r="C967" s="30"/>
      <c r="D967" s="30"/>
      <c r="E967" s="30"/>
      <c r="F967" s="167"/>
      <c r="G967" s="30"/>
    </row>
    <row r="968">
      <c r="A968" s="30"/>
      <c r="B968" s="30"/>
      <c r="C968" s="30"/>
      <c r="D968" s="30"/>
      <c r="E968" s="30"/>
      <c r="F968" s="167"/>
      <c r="G968" s="30"/>
    </row>
    <row r="969">
      <c r="A969" s="30"/>
      <c r="B969" s="30"/>
      <c r="C969" s="30"/>
      <c r="D969" s="30"/>
      <c r="E969" s="30"/>
      <c r="F969" s="167"/>
      <c r="G969" s="30"/>
    </row>
    <row r="970">
      <c r="A970" s="30"/>
      <c r="B970" s="30"/>
      <c r="C970" s="30"/>
      <c r="D970" s="30"/>
      <c r="E970" s="30"/>
      <c r="F970" s="167"/>
      <c r="G970" s="30"/>
    </row>
    <row r="971">
      <c r="A971" s="30"/>
      <c r="B971" s="30"/>
      <c r="C971" s="30"/>
      <c r="D971" s="30"/>
      <c r="E971" s="30"/>
      <c r="F971" s="167"/>
      <c r="G971" s="30"/>
    </row>
    <row r="972">
      <c r="A972" s="30"/>
      <c r="B972" s="30"/>
      <c r="C972" s="30"/>
      <c r="D972" s="30"/>
      <c r="E972" s="30"/>
      <c r="F972" s="167"/>
      <c r="G972" s="30"/>
    </row>
    <row r="973">
      <c r="A973" s="30"/>
      <c r="B973" s="30"/>
      <c r="C973" s="30"/>
      <c r="D973" s="30"/>
      <c r="E973" s="30"/>
      <c r="F973" s="167"/>
      <c r="G973" s="30"/>
    </row>
    <row r="974">
      <c r="A974" s="30"/>
      <c r="B974" s="30"/>
      <c r="C974" s="30"/>
      <c r="D974" s="30"/>
      <c r="E974" s="30"/>
      <c r="F974" s="167"/>
      <c r="G974" s="30"/>
    </row>
    <row r="975">
      <c r="A975" s="30"/>
      <c r="B975" s="30"/>
      <c r="C975" s="30"/>
      <c r="D975" s="30"/>
      <c r="E975" s="30"/>
      <c r="F975" s="167"/>
      <c r="G975" s="30"/>
    </row>
    <row r="976">
      <c r="A976" s="30"/>
      <c r="B976" s="30"/>
      <c r="C976" s="30"/>
      <c r="D976" s="30"/>
      <c r="E976" s="30"/>
      <c r="F976" s="167"/>
      <c r="G976" s="30"/>
    </row>
    <row r="977">
      <c r="A977" s="30"/>
      <c r="B977" s="30"/>
      <c r="C977" s="30"/>
      <c r="D977" s="30"/>
      <c r="E977" s="30"/>
      <c r="F977" s="167"/>
      <c r="G977" s="30"/>
    </row>
    <row r="978">
      <c r="A978" s="30"/>
      <c r="B978" s="30"/>
      <c r="C978" s="30"/>
      <c r="D978" s="30"/>
      <c r="E978" s="30"/>
      <c r="F978" s="167"/>
      <c r="G978" s="30"/>
    </row>
    <row r="979">
      <c r="A979" s="30"/>
      <c r="B979" s="30"/>
      <c r="C979" s="30"/>
      <c r="D979" s="30"/>
      <c r="E979" s="30"/>
      <c r="F979" s="167"/>
      <c r="G979" s="30"/>
    </row>
    <row r="980">
      <c r="A980" s="30"/>
      <c r="B980" s="30"/>
      <c r="C980" s="30"/>
      <c r="D980" s="30"/>
      <c r="E980" s="30"/>
      <c r="F980" s="167"/>
      <c r="G980" s="30"/>
    </row>
    <row r="981">
      <c r="A981" s="30"/>
      <c r="B981" s="30"/>
      <c r="C981" s="30"/>
      <c r="D981" s="30"/>
      <c r="E981" s="30"/>
      <c r="F981" s="167"/>
      <c r="G981" s="30"/>
    </row>
    <row r="982">
      <c r="A982" s="30"/>
      <c r="B982" s="30"/>
      <c r="C982" s="30"/>
      <c r="D982" s="30"/>
      <c r="E982" s="30"/>
      <c r="F982" s="167"/>
      <c r="G982" s="30"/>
    </row>
    <row r="983">
      <c r="A983" s="30"/>
      <c r="B983" s="30"/>
      <c r="C983" s="30"/>
      <c r="D983" s="30"/>
      <c r="E983" s="30"/>
      <c r="F983" s="167"/>
      <c r="G983" s="30"/>
    </row>
    <row r="984">
      <c r="A984" s="30"/>
      <c r="B984" s="30"/>
      <c r="C984" s="30"/>
      <c r="D984" s="30"/>
      <c r="E984" s="30"/>
      <c r="F984" s="167"/>
      <c r="G984" s="30"/>
    </row>
    <row r="985">
      <c r="A985" s="30"/>
      <c r="B985" s="30"/>
      <c r="C985" s="30"/>
      <c r="D985" s="30"/>
      <c r="E985" s="30"/>
      <c r="F985" s="167"/>
      <c r="G985" s="30"/>
    </row>
    <row r="986">
      <c r="A986" s="30"/>
      <c r="B986" s="30"/>
      <c r="C986" s="30"/>
      <c r="D986" s="30"/>
      <c r="E986" s="30"/>
      <c r="F986" s="167"/>
      <c r="G986" s="30"/>
    </row>
    <row r="987">
      <c r="A987" s="30"/>
      <c r="B987" s="30"/>
      <c r="C987" s="30"/>
      <c r="D987" s="30"/>
      <c r="E987" s="30"/>
      <c r="F987" s="167"/>
      <c r="G987" s="30"/>
    </row>
    <row r="988">
      <c r="A988" s="30"/>
      <c r="B988" s="30"/>
      <c r="C988" s="30"/>
      <c r="D988" s="30"/>
      <c r="E988" s="30"/>
      <c r="F988" s="167"/>
      <c r="G988" s="30"/>
    </row>
    <row r="989">
      <c r="A989" s="30"/>
      <c r="B989" s="30"/>
      <c r="C989" s="30"/>
      <c r="D989" s="30"/>
      <c r="E989" s="30"/>
      <c r="F989" s="167"/>
      <c r="G989" s="30"/>
    </row>
    <row r="990">
      <c r="A990" s="30"/>
      <c r="B990" s="30"/>
      <c r="C990" s="30"/>
      <c r="D990" s="30"/>
      <c r="E990" s="30"/>
      <c r="F990" s="167"/>
      <c r="G990" s="30"/>
    </row>
    <row r="991">
      <c r="A991" s="30"/>
      <c r="B991" s="30"/>
      <c r="C991" s="30"/>
      <c r="D991" s="30"/>
      <c r="E991" s="30"/>
      <c r="F991" s="167"/>
      <c r="G991" s="30"/>
    </row>
    <row r="992">
      <c r="A992" s="30"/>
      <c r="B992" s="30"/>
      <c r="C992" s="30"/>
      <c r="D992" s="30"/>
      <c r="E992" s="30"/>
      <c r="F992" s="167"/>
      <c r="G992" s="30"/>
    </row>
    <row r="993">
      <c r="A993" s="30"/>
      <c r="B993" s="30"/>
      <c r="C993" s="30"/>
      <c r="D993" s="30"/>
      <c r="E993" s="30"/>
      <c r="F993" s="167"/>
      <c r="G993" s="30"/>
    </row>
    <row r="994">
      <c r="A994" s="30"/>
      <c r="B994" s="30"/>
      <c r="C994" s="30"/>
      <c r="D994" s="30"/>
      <c r="E994" s="30"/>
      <c r="F994" s="167"/>
      <c r="G994" s="30"/>
    </row>
    <row r="995">
      <c r="A995" s="30"/>
      <c r="B995" s="30"/>
      <c r="C995" s="30"/>
      <c r="D995" s="30"/>
      <c r="E995" s="30"/>
      <c r="F995" s="167"/>
      <c r="G995" s="30"/>
    </row>
    <row r="996">
      <c r="A996" s="30"/>
      <c r="B996" s="30"/>
      <c r="C996" s="30"/>
      <c r="D996" s="30"/>
      <c r="E996" s="30"/>
      <c r="F996" s="167"/>
      <c r="G996" s="30"/>
    </row>
    <row r="997">
      <c r="A997" s="30"/>
      <c r="B997" s="30"/>
      <c r="C997" s="30"/>
      <c r="D997" s="30"/>
      <c r="E997" s="30"/>
      <c r="F997" s="167"/>
      <c r="G997" s="30"/>
    </row>
  </sheetData>
  <autoFilter ref="$A$1:$G$997">
    <filterColumn colId="6">
      <filters blank="1">
        <filter val="MISLABELED"/>
      </filters>
    </filterColumn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43"/>
    <col customWidth="1" min="2" max="2" width="5.57"/>
    <col customWidth="1" min="4" max="4" width="11.43"/>
    <col customWidth="1" min="7" max="7" width="6.71"/>
    <col customWidth="1" min="8" max="8" width="7.14"/>
    <col customWidth="1" min="9" max="9" width="8.86"/>
    <col customWidth="1" min="11" max="11" width="34.86"/>
    <col customWidth="1" min="12" max="12" width="8.86"/>
    <col customWidth="1" min="13" max="13" width="7.0"/>
    <col customWidth="1" min="14" max="14" width="6.29"/>
    <col customWidth="1" min="15" max="15" width="23.57"/>
    <col customWidth="1" min="16" max="16" width="72.0"/>
    <col customWidth="1" min="17" max="17" width="14.57"/>
    <col customWidth="1" min="18" max="18" width="32.43"/>
    <col customWidth="1" min="19" max="19" width="23.86"/>
    <col customWidth="1" min="20" max="21" width="16.0"/>
  </cols>
  <sheetData>
    <row r="1">
      <c r="A1" s="163">
        <v>44580.0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66"/>
      <c r="Q1" s="126"/>
      <c r="R1" s="167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</row>
    <row r="2">
      <c r="A2" s="168"/>
      <c r="O2" s="169"/>
      <c r="P2" s="166"/>
      <c r="Q2" s="126"/>
      <c r="R2" s="167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</row>
    <row r="3">
      <c r="A3" s="170" t="s">
        <v>7141</v>
      </c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5"/>
      <c r="P3" s="166"/>
      <c r="Q3" s="126"/>
      <c r="R3" s="167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</row>
    <row r="4">
      <c r="A4" s="172"/>
      <c r="O4" s="169"/>
      <c r="P4" s="166"/>
      <c r="Q4" s="126"/>
      <c r="R4" s="167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</row>
    <row r="5">
      <c r="A5" s="173"/>
      <c r="B5" s="174"/>
      <c r="C5" s="174"/>
      <c r="D5" s="174"/>
      <c r="E5" s="175"/>
      <c r="F5" s="175"/>
      <c r="G5" s="174"/>
      <c r="H5" s="174"/>
      <c r="I5" s="174"/>
      <c r="J5" s="174"/>
      <c r="K5" s="174"/>
      <c r="L5" s="174"/>
      <c r="M5" s="174"/>
      <c r="N5" s="174"/>
      <c r="O5" s="176"/>
      <c r="P5" s="177"/>
      <c r="Q5" s="126"/>
      <c r="R5" s="167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</row>
    <row r="6">
      <c r="A6" s="172"/>
      <c r="O6" s="169"/>
      <c r="P6" s="166"/>
      <c r="Q6" s="126"/>
      <c r="R6" s="167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</row>
    <row r="7">
      <c r="A7" s="178" t="s">
        <v>7142</v>
      </c>
      <c r="B7" s="174"/>
      <c r="C7" s="109"/>
      <c r="D7" s="179"/>
      <c r="E7" s="175" t="s">
        <v>7143</v>
      </c>
      <c r="F7" s="175"/>
      <c r="G7" s="110"/>
      <c r="H7" s="180"/>
      <c r="I7" s="181" t="s">
        <v>7144</v>
      </c>
      <c r="J7" s="109"/>
      <c r="K7" s="182"/>
      <c r="L7" s="174"/>
      <c r="M7" s="174"/>
      <c r="N7" s="109"/>
      <c r="O7" s="183" t="s">
        <v>7145</v>
      </c>
      <c r="P7" s="184"/>
      <c r="Q7" s="123"/>
      <c r="R7" s="185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</row>
    <row r="8">
      <c r="A8" s="172"/>
      <c r="B8" s="186"/>
      <c r="C8" s="186"/>
      <c r="D8" s="174"/>
      <c r="E8" s="175"/>
      <c r="F8" s="30"/>
      <c r="G8" s="186"/>
      <c r="H8" s="174"/>
      <c r="I8" s="174"/>
      <c r="J8" s="174"/>
      <c r="K8" s="174"/>
      <c r="L8" s="174"/>
      <c r="M8" s="174"/>
      <c r="N8" s="174"/>
      <c r="O8" s="176"/>
      <c r="P8" s="166"/>
      <c r="Q8" s="126"/>
      <c r="R8" s="167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</row>
    <row r="9">
      <c r="A9" s="187"/>
      <c r="O9" s="169"/>
      <c r="P9" s="166"/>
      <c r="Q9" s="126"/>
      <c r="R9" s="167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</row>
    <row r="10">
      <c r="A10" s="188" t="s">
        <v>7146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5"/>
      <c r="P10" s="166"/>
      <c r="Q10" s="126"/>
      <c r="R10" s="167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</row>
    <row r="11" ht="23.25" customHeight="1">
      <c r="A11" s="189" t="s">
        <v>7147</v>
      </c>
      <c r="B11" s="189" t="s">
        <v>7148</v>
      </c>
      <c r="C11" s="189" t="s">
        <v>7149</v>
      </c>
      <c r="D11" s="189" t="s">
        <v>0</v>
      </c>
      <c r="E11" s="189" t="s">
        <v>2</v>
      </c>
      <c r="F11" s="189" t="s">
        <v>7150</v>
      </c>
      <c r="G11" s="189" t="s">
        <v>7151</v>
      </c>
      <c r="H11" s="189" t="s">
        <v>7152</v>
      </c>
      <c r="I11" s="189" t="s">
        <v>6046</v>
      </c>
      <c r="J11" s="189" t="s">
        <v>6047</v>
      </c>
      <c r="K11" s="189" t="s">
        <v>6048</v>
      </c>
      <c r="L11" s="190" t="s">
        <v>6161</v>
      </c>
      <c r="M11" s="190" t="s">
        <v>6162</v>
      </c>
      <c r="N11" s="190" t="s">
        <v>7153</v>
      </c>
      <c r="O11" s="189" t="s">
        <v>7154</v>
      </c>
      <c r="P11" s="191" t="s">
        <v>7155</v>
      </c>
      <c r="Q11" s="191" t="s">
        <v>7156</v>
      </c>
      <c r="R11" s="186" t="s">
        <v>7186</v>
      </c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</row>
    <row r="12">
      <c r="A12" s="192" t="s">
        <v>736</v>
      </c>
      <c r="B12" s="12">
        <v>4.0</v>
      </c>
      <c r="C12" s="12">
        <v>205896.0</v>
      </c>
      <c r="D12" s="12">
        <v>11025.0</v>
      </c>
      <c r="E12" s="13">
        <v>28060.0</v>
      </c>
      <c r="F12" s="14">
        <v>44543.0</v>
      </c>
      <c r="G12" s="193">
        <v>0.34375</v>
      </c>
      <c r="H12" s="16" t="s">
        <v>6054</v>
      </c>
      <c r="I12" s="17" t="s">
        <v>6055</v>
      </c>
      <c r="J12" s="18" t="s">
        <v>6081</v>
      </c>
      <c r="K12" s="194" t="s">
        <v>6111</v>
      </c>
      <c r="L12" s="195"/>
      <c r="M12" s="23" t="s">
        <v>6058</v>
      </c>
      <c r="N12" s="196"/>
      <c r="O12" s="23" t="s">
        <v>7159</v>
      </c>
      <c r="P12" s="197" t="str">
        <f>IFS($D12="","",$D12, vlookup($D12,'DATA - LIS - RX'!$A:$D,2,0))</f>
        <v>Gabapentin, Tramadol</v>
      </c>
      <c r="Q12" s="198" t="b">
        <f>IFS($D12="","",$D12, VLOOKUP(D12, 'DATA - LIS - RX'!A:D, 3, 0))</f>
        <v>1</v>
      </c>
      <c r="R12" s="199">
        <f>IFS($D12="","",$D12, vlookup(D12,'DATA - LIS - RX'!A:D,4,0))</f>
        <v>44480</v>
      </c>
      <c r="S12" s="200"/>
      <c r="T12" s="200"/>
      <c r="U12" s="200"/>
      <c r="V12" s="200"/>
      <c r="W12" s="200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</row>
    <row r="13">
      <c r="A13" s="192" t="s">
        <v>3490</v>
      </c>
      <c r="B13" s="12">
        <f t="shared" ref="B13:B45" si="1">B12+1</f>
        <v>5</v>
      </c>
      <c r="C13" s="12">
        <v>205897.0</v>
      </c>
      <c r="D13" s="12">
        <v>15063.0</v>
      </c>
      <c r="E13" s="13">
        <v>46353.0</v>
      </c>
      <c r="F13" s="14">
        <v>44543.0</v>
      </c>
      <c r="G13" s="193">
        <v>0.3541666666666667</v>
      </c>
      <c r="H13" s="16" t="s">
        <v>6060</v>
      </c>
      <c r="I13" s="17" t="s">
        <v>6055</v>
      </c>
      <c r="J13" s="18" t="s">
        <v>6056</v>
      </c>
      <c r="K13" s="194" t="s">
        <v>6102</v>
      </c>
      <c r="L13" s="195"/>
      <c r="M13" s="23" t="s">
        <v>6058</v>
      </c>
      <c r="N13" s="196"/>
      <c r="O13" s="202"/>
      <c r="P13" s="197" t="str">
        <f>IFS($D13="","",$D13, vlookup($D13,'DATA - LIS - RX'!$A:$D,2,0))</f>
        <v>#N/A</v>
      </c>
      <c r="Q13" s="198" t="str">
        <f>IFS($D13="","",$D13, VLOOKUP(D13, 'DATA - LIS - RX'!A:D, 3, 0))</f>
        <v>#N/A</v>
      </c>
      <c r="R13" s="199" t="str">
        <f>IFS($D13="","",$D13, vlookup(D13,'DATA - LIS - RX'!A:D,4,0))</f>
        <v>#N/A</v>
      </c>
      <c r="S13" s="200"/>
      <c r="T13" s="200"/>
      <c r="U13" s="200"/>
      <c r="V13" s="200"/>
      <c r="W13" s="200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</row>
    <row r="14">
      <c r="A14" s="192" t="s">
        <v>5506</v>
      </c>
      <c r="B14" s="12">
        <f t="shared" si="1"/>
        <v>6</v>
      </c>
      <c r="C14" s="12">
        <v>205898.0</v>
      </c>
      <c r="D14" s="12">
        <v>17534.0</v>
      </c>
      <c r="E14" s="13">
        <v>21457.0</v>
      </c>
      <c r="F14" s="14">
        <v>44543.0</v>
      </c>
      <c r="G14" s="193">
        <v>0.3854166666666667</v>
      </c>
      <c r="H14" s="16" t="s">
        <v>6054</v>
      </c>
      <c r="I14" s="17" t="s">
        <v>6067</v>
      </c>
      <c r="J14" s="18" t="s">
        <v>6081</v>
      </c>
      <c r="K14" s="194" t="s">
        <v>6108</v>
      </c>
      <c r="L14" s="195" t="s">
        <v>6058</v>
      </c>
      <c r="M14" s="23"/>
      <c r="N14" s="196"/>
      <c r="O14" s="23" t="s">
        <v>7145</v>
      </c>
      <c r="P14" s="197" t="str">
        <f>IFS($D14="","",$D14, vlookup($D14,'DATA - LIS - RX'!$A:$D,2,0))</f>
        <v>#N/A</v>
      </c>
      <c r="Q14" s="198" t="str">
        <f>IFS($D14="","",$D14, VLOOKUP(D14, 'DATA - LIS - RX'!A:D, 3, 0))</f>
        <v>#N/A</v>
      </c>
      <c r="R14" s="199" t="str">
        <f>IFS($D14="","",$D14, vlookup(D14,'DATA - LIS - RX'!A:D,4,0))</f>
        <v>#N/A</v>
      </c>
      <c r="S14" s="200"/>
      <c r="T14" s="200"/>
      <c r="U14" s="200"/>
      <c r="V14" s="200"/>
      <c r="W14" s="200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</row>
    <row r="15">
      <c r="A15" s="192" t="s">
        <v>5436</v>
      </c>
      <c r="B15" s="12">
        <f t="shared" si="1"/>
        <v>7</v>
      </c>
      <c r="C15" s="12">
        <v>205899.0</v>
      </c>
      <c r="D15" s="12">
        <v>17437.0</v>
      </c>
      <c r="E15" s="13">
        <v>21770.0</v>
      </c>
      <c r="F15" s="14">
        <v>44543.0</v>
      </c>
      <c r="G15" s="193">
        <v>0.3854166666666667</v>
      </c>
      <c r="H15" s="16" t="s">
        <v>6054</v>
      </c>
      <c r="I15" s="17" t="s">
        <v>6067</v>
      </c>
      <c r="J15" s="18" t="s">
        <v>6081</v>
      </c>
      <c r="K15" s="194" t="s">
        <v>6129</v>
      </c>
      <c r="L15" s="195" t="s">
        <v>6058</v>
      </c>
      <c r="M15" s="23"/>
      <c r="N15" s="196"/>
      <c r="O15" s="23" t="s">
        <v>7145</v>
      </c>
      <c r="P15" s="197" t="str">
        <f>IFS($D15="","",$D15, vlookup($D15,'DATA - LIS - RX'!$A:$D,2,0))</f>
        <v>#N/A</v>
      </c>
      <c r="Q15" s="198" t="str">
        <f>IFS($D15="","",$D15, VLOOKUP(D15, 'DATA - LIS - RX'!A:D, 3, 0))</f>
        <v>#N/A</v>
      </c>
      <c r="R15" s="199" t="str">
        <f>IFS($D15="","",$D15, vlookup(D15,'DATA - LIS - RX'!A:D,4,0))</f>
        <v>#N/A</v>
      </c>
      <c r="S15" s="200"/>
      <c r="T15" s="200"/>
      <c r="U15" s="200"/>
      <c r="V15" s="200"/>
      <c r="W15" s="200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</row>
    <row r="16">
      <c r="A16" s="192" t="s">
        <v>53</v>
      </c>
      <c r="B16" s="12">
        <f t="shared" si="1"/>
        <v>8</v>
      </c>
      <c r="C16" s="12">
        <v>205900.0</v>
      </c>
      <c r="D16" s="12">
        <v>9220.0</v>
      </c>
      <c r="E16" s="13">
        <v>17546.0</v>
      </c>
      <c r="F16" s="14">
        <v>44543.0</v>
      </c>
      <c r="G16" s="193">
        <v>0.3854166666666667</v>
      </c>
      <c r="H16" s="16" t="s">
        <v>6060</v>
      </c>
      <c r="I16" s="17" t="s">
        <v>6067</v>
      </c>
      <c r="J16" s="18" t="s">
        <v>6081</v>
      </c>
      <c r="K16" s="194" t="s">
        <v>6057</v>
      </c>
      <c r="L16" s="195"/>
      <c r="M16" s="23" t="s">
        <v>6058</v>
      </c>
      <c r="N16" s="196"/>
      <c r="O16" s="23" t="s">
        <v>7167</v>
      </c>
      <c r="P16" s="197" t="str">
        <f>IFS($D16="","",$D16, vlookup($D16,'DATA - LIS - RX'!$A:$D,2,0))</f>
        <v>Hydrocodone, Pregabalin</v>
      </c>
      <c r="Q16" s="198" t="b">
        <f>IFS($D16="","",$D16, VLOOKUP(D16, 'DATA - LIS - RX'!A:D, 3, 0))</f>
        <v>1</v>
      </c>
      <c r="R16" s="199">
        <f>IFS($D16="","",$D16, vlookup(D16,'DATA - LIS - RX'!A:D,4,0))</f>
        <v>44480</v>
      </c>
      <c r="S16" s="200"/>
      <c r="T16" s="200"/>
      <c r="U16" s="200"/>
      <c r="V16" s="200"/>
      <c r="W16" s="200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</row>
    <row r="17">
      <c r="A17" s="192" t="s">
        <v>708</v>
      </c>
      <c r="B17" s="12">
        <f t="shared" si="1"/>
        <v>9</v>
      </c>
      <c r="C17" s="12">
        <v>205902.0</v>
      </c>
      <c r="D17" s="12">
        <v>11175.0</v>
      </c>
      <c r="E17" s="13">
        <v>11520.0</v>
      </c>
      <c r="F17" s="14">
        <v>44543.0</v>
      </c>
      <c r="G17" s="193">
        <v>0.40625</v>
      </c>
      <c r="H17" s="16" t="s">
        <v>6060</v>
      </c>
      <c r="I17" s="17" t="s">
        <v>6067</v>
      </c>
      <c r="J17" s="18" t="s">
        <v>6062</v>
      </c>
      <c r="K17" s="194" t="s">
        <v>6057</v>
      </c>
      <c r="L17" s="195"/>
      <c r="M17" s="23" t="s">
        <v>6058</v>
      </c>
      <c r="N17" s="196"/>
      <c r="O17" s="23" t="s">
        <v>7160</v>
      </c>
      <c r="P17" s="197" t="str">
        <f>IFS($D17="","",$D17, vlookup($D17,'DATA - LIS - RX'!$A:$D,2,0))</f>
        <v>Duloxetine, Hydrocodone</v>
      </c>
      <c r="Q17" s="198" t="b">
        <f>IFS($D17="","",$D17, VLOOKUP(D17, 'DATA - LIS - RX'!A:D, 3, 0))</f>
        <v>1</v>
      </c>
      <c r="R17" s="199">
        <f>IFS($D17="","",$D17, vlookup(D17,'DATA - LIS - RX'!A:D,4,0))</f>
        <v>44442</v>
      </c>
      <c r="S17" s="200"/>
      <c r="T17" s="200"/>
      <c r="U17" s="200"/>
      <c r="V17" s="200"/>
      <c r="W17" s="200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</row>
    <row r="18">
      <c r="A18" s="192" t="s">
        <v>1652</v>
      </c>
      <c r="B18" s="12">
        <f t="shared" si="1"/>
        <v>10</v>
      </c>
      <c r="C18" s="12">
        <v>205903.0</v>
      </c>
      <c r="D18" s="12">
        <v>12761.0</v>
      </c>
      <c r="E18" s="13">
        <v>24196.0</v>
      </c>
      <c r="F18" s="14">
        <v>44543.0</v>
      </c>
      <c r="G18" s="193">
        <v>0.4166666666666667</v>
      </c>
      <c r="H18" s="16" t="s">
        <v>6060</v>
      </c>
      <c r="I18" s="17" t="s">
        <v>6055</v>
      </c>
      <c r="J18" s="18" t="s">
        <v>6056</v>
      </c>
      <c r="K18" s="194" t="s">
        <v>6074</v>
      </c>
      <c r="L18" s="195"/>
      <c r="M18" s="23" t="s">
        <v>6058</v>
      </c>
      <c r="N18" s="196"/>
      <c r="O18" s="23" t="s">
        <v>7167</v>
      </c>
      <c r="P18" s="197" t="str">
        <f>IFS($D18="","",$D18, vlookup($D18,'DATA - LIS - RX'!$A:$D,2,0))</f>
        <v>Hydrocodone, Pregabalin, Cyclobenzaprine</v>
      </c>
      <c r="Q18" s="198" t="b">
        <f>IFS($D18="","",$D18, VLOOKUP(D18, 'DATA - LIS - RX'!A:D, 3, 0))</f>
        <v>1</v>
      </c>
      <c r="R18" s="199">
        <f>IFS($D18="","",$D18, vlookup(D18,'DATA - LIS - RX'!A:D,4,0))</f>
        <v>44475</v>
      </c>
      <c r="S18" s="200"/>
      <c r="T18" s="200"/>
      <c r="U18" s="200"/>
      <c r="V18" s="200"/>
      <c r="W18" s="200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</row>
    <row r="19">
      <c r="A19" s="192" t="s">
        <v>115</v>
      </c>
      <c r="B19" s="12">
        <f t="shared" si="1"/>
        <v>11</v>
      </c>
      <c r="C19" s="12">
        <v>205905.0</v>
      </c>
      <c r="D19" s="12">
        <v>9377.0</v>
      </c>
      <c r="E19" s="13">
        <v>26302.0</v>
      </c>
      <c r="F19" s="14">
        <v>44543.0</v>
      </c>
      <c r="G19" s="193">
        <v>0.4479166666666667</v>
      </c>
      <c r="H19" s="16" t="s">
        <v>6060</v>
      </c>
      <c r="I19" s="17" t="s">
        <v>6055</v>
      </c>
      <c r="J19" s="18" t="s">
        <v>6056</v>
      </c>
      <c r="K19" s="194" t="s">
        <v>6057</v>
      </c>
      <c r="L19" s="195"/>
      <c r="M19" s="23" t="s">
        <v>6058</v>
      </c>
      <c r="N19" s="196"/>
      <c r="O19" s="202"/>
      <c r="P19" s="197" t="str">
        <f>IFS($D19="","",$D19, vlookup($D19,'DATA - LIS - RX'!$A:$D,2,0))</f>
        <v>Hydrocodone, Morphine</v>
      </c>
      <c r="Q19" s="198" t="b">
        <f>IFS($D19="","",$D19, VLOOKUP(D19, 'DATA - LIS - RX'!A:D, 3, 0))</f>
        <v>1</v>
      </c>
      <c r="R19" s="199">
        <f>IFS($D19="","",$D19, vlookup(D19,'DATA - LIS - RX'!A:D,4,0))</f>
        <v>44475</v>
      </c>
      <c r="S19" s="200"/>
      <c r="T19" s="200"/>
      <c r="U19" s="200"/>
      <c r="V19" s="200"/>
      <c r="W19" s="200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</row>
    <row r="20">
      <c r="A20" s="192" t="s">
        <v>547</v>
      </c>
      <c r="B20" s="12">
        <f t="shared" si="1"/>
        <v>12</v>
      </c>
      <c r="C20" s="12">
        <v>205906.0</v>
      </c>
      <c r="D20" s="12">
        <v>10520.0</v>
      </c>
      <c r="E20" s="13">
        <v>24501.0</v>
      </c>
      <c r="F20" s="14">
        <v>44543.0</v>
      </c>
      <c r="G20" s="193">
        <v>0.34375</v>
      </c>
      <c r="H20" s="16" t="s">
        <v>6060</v>
      </c>
      <c r="I20" s="17" t="s">
        <v>6055</v>
      </c>
      <c r="J20" s="18" t="s">
        <v>6068</v>
      </c>
      <c r="K20" s="194" t="s">
        <v>6111</v>
      </c>
      <c r="L20" s="195"/>
      <c r="M20" s="23" t="s">
        <v>6058</v>
      </c>
      <c r="N20" s="196"/>
      <c r="O20" s="202"/>
      <c r="P20" s="197" t="str">
        <f>IFS($D20="","",$D20, vlookup($D20,'DATA - LIS - RX'!$A:$D,2,0))</f>
        <v> - </v>
      </c>
      <c r="Q20" s="198" t="b">
        <f>IFS($D20="","",$D20, VLOOKUP(D20, 'DATA - LIS - RX'!A:D, 3, 0))</f>
        <v>1</v>
      </c>
      <c r="R20" s="199">
        <f>IFS($D20="","",$D20, vlookup(D20,'DATA - LIS - RX'!A:D,4,0))</f>
        <v>44393</v>
      </c>
      <c r="S20" s="200"/>
      <c r="T20" s="200"/>
      <c r="U20" s="200"/>
      <c r="V20" s="200"/>
      <c r="W20" s="200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</row>
    <row r="21">
      <c r="A21" s="192" t="s">
        <v>402</v>
      </c>
      <c r="B21" s="12">
        <f t="shared" si="1"/>
        <v>13</v>
      </c>
      <c r="C21" s="12">
        <v>205907.0</v>
      </c>
      <c r="D21" s="12">
        <v>10160.0</v>
      </c>
      <c r="E21" s="13">
        <v>21263.0</v>
      </c>
      <c r="F21" s="14">
        <v>44543.0</v>
      </c>
      <c r="G21" s="193">
        <v>0.3541666666666667</v>
      </c>
      <c r="H21" s="16" t="s">
        <v>6054</v>
      </c>
      <c r="I21" s="17" t="s">
        <v>6055</v>
      </c>
      <c r="J21" s="18" t="s">
        <v>6068</v>
      </c>
      <c r="K21" s="194" t="s">
        <v>6074</v>
      </c>
      <c r="L21" s="195"/>
      <c r="M21" s="23" t="s">
        <v>6058</v>
      </c>
      <c r="N21" s="196"/>
      <c r="O21" s="23" t="s">
        <v>7159</v>
      </c>
      <c r="P21" s="197" t="str">
        <f>IFS($D21="","",$D21, vlookup($D21,'DATA - LIS - RX'!$A:$D,2,0))</f>
        <v>Gabapentin, Codeine</v>
      </c>
      <c r="Q21" s="198" t="b">
        <f>IFS($D21="","",$D21, VLOOKUP(D21, 'DATA - LIS - RX'!A:D, 3, 0))</f>
        <v>1</v>
      </c>
      <c r="R21" s="199">
        <f>IFS($D21="","",$D21, vlookup(D21,'DATA - LIS - RX'!A:D,4,0))</f>
        <v>44384</v>
      </c>
      <c r="S21" s="200"/>
      <c r="T21" s="200"/>
      <c r="U21" s="200"/>
      <c r="V21" s="200"/>
      <c r="W21" s="200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</row>
    <row r="22">
      <c r="A22" s="192" t="s">
        <v>3578</v>
      </c>
      <c r="B22" s="12">
        <f t="shared" si="1"/>
        <v>14</v>
      </c>
      <c r="C22" s="12">
        <v>205910.0</v>
      </c>
      <c r="D22" s="12">
        <v>15167.0</v>
      </c>
      <c r="E22" s="13">
        <v>23568.0</v>
      </c>
      <c r="F22" s="14">
        <v>44543.0</v>
      </c>
      <c r="G22" s="193">
        <v>0.5520833333333334</v>
      </c>
      <c r="H22" s="16" t="s">
        <v>6060</v>
      </c>
      <c r="I22" s="17" t="s">
        <v>6055</v>
      </c>
      <c r="J22" s="18" t="s">
        <v>6056</v>
      </c>
      <c r="K22" s="194" t="s">
        <v>6076</v>
      </c>
      <c r="L22" s="195"/>
      <c r="M22" s="23" t="s">
        <v>6058</v>
      </c>
      <c r="N22" s="196"/>
      <c r="O22" s="23" t="s">
        <v>7164</v>
      </c>
      <c r="P22" s="197" t="str">
        <f>IFS($D22="","",$D22, vlookup($D22,'DATA - LIS - RX'!$A:$D,2,0))</f>
        <v>Nortriptyline, Oxycodone</v>
      </c>
      <c r="Q22" s="198" t="b">
        <f>IFS($D22="","",$D22, VLOOKUP(D22, 'DATA - LIS - RX'!A:D, 3, 0))</f>
        <v>0</v>
      </c>
      <c r="R22" s="199" t="str">
        <f>IFS($D22="","",$D22, vlookup(D22,'DATA - LIS - RX'!A:D,4,0))</f>
        <v> - </v>
      </c>
      <c r="S22" s="200"/>
      <c r="T22" s="200"/>
      <c r="U22" s="200"/>
      <c r="V22" s="200"/>
      <c r="W22" s="200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</row>
    <row r="23">
      <c r="A23" s="192" t="s">
        <v>9</v>
      </c>
      <c r="B23" s="12">
        <f t="shared" si="1"/>
        <v>15</v>
      </c>
      <c r="C23" s="12">
        <v>205912.0</v>
      </c>
      <c r="D23" s="12">
        <v>9153.0</v>
      </c>
      <c r="E23" s="13">
        <v>24623.0</v>
      </c>
      <c r="F23" s="14">
        <v>44543.0</v>
      </c>
      <c r="G23" s="193">
        <v>0.5520833333333334</v>
      </c>
      <c r="H23" s="16" t="s">
        <v>6060</v>
      </c>
      <c r="I23" s="17" t="s">
        <v>6055</v>
      </c>
      <c r="J23" s="18" t="s">
        <v>6056</v>
      </c>
      <c r="K23" s="194" t="s">
        <v>6126</v>
      </c>
      <c r="L23" s="195"/>
      <c r="M23" s="23" t="s">
        <v>6058</v>
      </c>
      <c r="N23" s="196"/>
      <c r="O23" s="23" t="s">
        <v>7159</v>
      </c>
      <c r="P23" s="197" t="str">
        <f>IFS($D23="","",$D23, vlookup($D23,'DATA - LIS - RX'!$A:$D,2,0))</f>
        <v>Alprazolam, Gabapentin, Hydrocodone, Zolpidem</v>
      </c>
      <c r="Q23" s="198" t="b">
        <f>IFS($D23="","",$D23, VLOOKUP(D23, 'DATA - LIS - RX'!A:D, 3, 0))</f>
        <v>1</v>
      </c>
      <c r="R23" s="199">
        <f>IFS($D23="","",$D23, vlookup(D23,'DATA - LIS - RX'!A:D,4,0))</f>
        <v>44384</v>
      </c>
      <c r="S23" s="200"/>
      <c r="T23" s="200"/>
      <c r="U23" s="200"/>
      <c r="V23" s="200"/>
      <c r="W23" s="200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</row>
    <row r="24">
      <c r="A24" s="192" t="s">
        <v>133</v>
      </c>
      <c r="B24" s="12">
        <f t="shared" si="1"/>
        <v>16</v>
      </c>
      <c r="C24" s="12">
        <v>205913.0</v>
      </c>
      <c r="D24" s="12">
        <v>9433.0</v>
      </c>
      <c r="E24" s="13">
        <v>20435.0</v>
      </c>
      <c r="F24" s="14">
        <v>44543.0</v>
      </c>
      <c r="G24" s="193">
        <v>0.5625</v>
      </c>
      <c r="H24" s="16" t="s">
        <v>6060</v>
      </c>
      <c r="I24" s="17" t="s">
        <v>6055</v>
      </c>
      <c r="J24" s="18" t="s">
        <v>6068</v>
      </c>
      <c r="K24" s="194" t="s">
        <v>6126</v>
      </c>
      <c r="L24" s="195"/>
      <c r="M24" s="23" t="s">
        <v>6058</v>
      </c>
      <c r="N24" s="196"/>
      <c r="O24" s="23" t="s">
        <v>7167</v>
      </c>
      <c r="P24" s="197" t="str">
        <f>IFS($D24="","",$D24, vlookup($D24,'DATA - LIS - RX'!$A:$D,2,0))</f>
        <v>Pregabalin, Cyclobenzaprine, Oxycodone</v>
      </c>
      <c r="Q24" s="198" t="b">
        <f>IFS($D24="","",$D24, VLOOKUP(D24, 'DATA - LIS - RX'!A:D, 3, 0))</f>
        <v>1</v>
      </c>
      <c r="R24" s="199">
        <f>IFS($D24="","",$D24, vlookup(D24,'DATA - LIS - RX'!A:D,4,0))</f>
        <v>44438</v>
      </c>
      <c r="S24" s="200"/>
      <c r="T24" s="200"/>
      <c r="U24" s="200"/>
      <c r="V24" s="200"/>
      <c r="W24" s="200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</row>
    <row r="25">
      <c r="A25" s="192" t="s">
        <v>4750</v>
      </c>
      <c r="B25" s="12">
        <f t="shared" si="1"/>
        <v>17</v>
      </c>
      <c r="C25" s="12">
        <v>205914.0</v>
      </c>
      <c r="D25" s="12">
        <v>16562.0</v>
      </c>
      <c r="E25" s="13">
        <v>27267.0</v>
      </c>
      <c r="F25" s="14">
        <v>44543.0</v>
      </c>
      <c r="G25" s="193">
        <v>0.5625</v>
      </c>
      <c r="H25" s="16" t="s">
        <v>6054</v>
      </c>
      <c r="I25" s="17" t="s">
        <v>6055</v>
      </c>
      <c r="J25" s="18" t="s">
        <v>6056</v>
      </c>
      <c r="K25" s="194" t="s">
        <v>6069</v>
      </c>
      <c r="L25" s="195"/>
      <c r="M25" s="23" t="s">
        <v>6058</v>
      </c>
      <c r="N25" s="196"/>
      <c r="O25" s="23" t="s">
        <v>7159</v>
      </c>
      <c r="P25" s="197" t="str">
        <f>IFS($D25="","",$D25, vlookup($D25,'DATA - LIS - RX'!$A:$D,2,0))</f>
        <v>Hydrocodone, Gabapentin</v>
      </c>
      <c r="Q25" s="198" t="b">
        <f>IFS($D25="","",$D25, VLOOKUP(D25, 'DATA - LIS - RX'!A:D, 3, 0))</f>
        <v>1</v>
      </c>
      <c r="R25" s="199">
        <f>IFS($D25="","",$D25, vlookup(D25,'DATA - LIS - RX'!A:D,4,0))</f>
        <v>44470</v>
      </c>
      <c r="S25" s="200"/>
      <c r="T25" s="200"/>
      <c r="U25" s="200"/>
      <c r="V25" s="200"/>
      <c r="W25" s="200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</row>
    <row r="26">
      <c r="A26" s="192" t="s">
        <v>1923</v>
      </c>
      <c r="B26" s="12">
        <f t="shared" si="1"/>
        <v>18</v>
      </c>
      <c r="C26" s="12">
        <v>205915.0</v>
      </c>
      <c r="D26" s="12">
        <v>13084.0</v>
      </c>
      <c r="E26" s="13">
        <v>22740.0</v>
      </c>
      <c r="F26" s="14">
        <v>44543.0</v>
      </c>
      <c r="G26" s="193">
        <v>0.5729166666666666</v>
      </c>
      <c r="H26" s="16" t="s">
        <v>6054</v>
      </c>
      <c r="I26" s="17" t="s">
        <v>6055</v>
      </c>
      <c r="J26" s="18" t="s">
        <v>6056</v>
      </c>
      <c r="K26" s="194" t="s">
        <v>6113</v>
      </c>
      <c r="L26" s="195"/>
      <c r="M26" s="23" t="s">
        <v>6058</v>
      </c>
      <c r="N26" s="196"/>
      <c r="O26" s="202"/>
      <c r="P26" s="197" t="str">
        <f>IFS($D26="","",$D26, vlookup($D26,'DATA - LIS - RX'!$A:$D,2,0))</f>
        <v>Codeine</v>
      </c>
      <c r="Q26" s="198" t="b">
        <f>IFS($D26="","",$D26, VLOOKUP(D26, 'DATA - LIS - RX'!A:D, 3, 0))</f>
        <v>1</v>
      </c>
      <c r="R26" s="199">
        <f>IFS($D26="","",$D26, vlookup(D26,'DATA - LIS - RX'!A:D,4,0))</f>
        <v>44405</v>
      </c>
      <c r="S26" s="200"/>
      <c r="T26" s="200"/>
      <c r="U26" s="200"/>
      <c r="V26" s="200"/>
      <c r="W26" s="200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</row>
    <row r="27">
      <c r="A27" s="192" t="s">
        <v>1325</v>
      </c>
      <c r="B27" s="12">
        <f t="shared" si="1"/>
        <v>19</v>
      </c>
      <c r="C27" s="12">
        <v>205916.0</v>
      </c>
      <c r="D27" s="12">
        <v>12280.0</v>
      </c>
      <c r="E27" s="13">
        <v>24940.0</v>
      </c>
      <c r="F27" s="14">
        <v>44543.0</v>
      </c>
      <c r="G27" s="193">
        <v>0.6041666666666666</v>
      </c>
      <c r="H27" s="16" t="s">
        <v>6054</v>
      </c>
      <c r="I27" s="17" t="s">
        <v>6055</v>
      </c>
      <c r="J27" s="18" t="s">
        <v>6056</v>
      </c>
      <c r="K27" s="194" t="s">
        <v>6074</v>
      </c>
      <c r="L27" s="195"/>
      <c r="M27" s="23" t="s">
        <v>6058</v>
      </c>
      <c r="N27" s="196"/>
      <c r="O27" s="202"/>
      <c r="P27" s="197" t="str">
        <f>IFS($D27="","",$D27, vlookup($D27,'DATA - LIS - RX'!$A:$D,2,0))</f>
        <v>#N/A</v>
      </c>
      <c r="Q27" s="198" t="str">
        <f>IFS($D27="","",$D27, VLOOKUP(D27, 'DATA - LIS - RX'!A:D, 3, 0))</f>
        <v>#N/A</v>
      </c>
      <c r="R27" s="199" t="str">
        <f>IFS($D27="","",$D27, vlookup(D27,'DATA - LIS - RX'!A:D,4,0))</f>
        <v>#N/A</v>
      </c>
      <c r="S27" s="200"/>
      <c r="T27" s="200"/>
      <c r="U27" s="200"/>
      <c r="V27" s="200"/>
      <c r="W27" s="200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</row>
    <row r="28">
      <c r="A28" s="192" t="s">
        <v>2856</v>
      </c>
      <c r="B28" s="12">
        <f t="shared" si="1"/>
        <v>20</v>
      </c>
      <c r="C28" s="12">
        <v>205917.0</v>
      </c>
      <c r="D28" s="12">
        <v>14293.0</v>
      </c>
      <c r="E28" s="13">
        <v>15468.0</v>
      </c>
      <c r="F28" s="14">
        <v>44543.0</v>
      </c>
      <c r="G28" s="193">
        <v>0.4583333333333333</v>
      </c>
      <c r="H28" s="16" t="s">
        <v>6060</v>
      </c>
      <c r="I28" s="17" t="s">
        <v>6055</v>
      </c>
      <c r="J28" s="18" t="s">
        <v>6068</v>
      </c>
      <c r="K28" s="194" t="s">
        <v>6094</v>
      </c>
      <c r="L28" s="195"/>
      <c r="M28" s="23" t="s">
        <v>6058</v>
      </c>
      <c r="N28" s="196"/>
      <c r="O28" s="23" t="s">
        <v>7166</v>
      </c>
      <c r="P28" s="197" t="str">
        <f>IFS($D28="","",$D28, vlookup($D28,'DATA - LIS - RX'!$A:$D,2,0))</f>
        <v>Amitriptyline, Temazepam, Hydrocodone, Gabapentin</v>
      </c>
      <c r="Q28" s="198" t="b">
        <f>IFS($D28="","",$D28, VLOOKUP(D28, 'DATA - LIS - RX'!A:D, 3, 0))</f>
        <v>1</v>
      </c>
      <c r="R28" s="199">
        <f>IFS($D28="","",$D28, vlookup(D28,'DATA - LIS - RX'!A:D,4,0))</f>
        <v>44441</v>
      </c>
      <c r="S28" s="200"/>
      <c r="T28" s="200"/>
      <c r="U28" s="200"/>
      <c r="V28" s="200"/>
      <c r="W28" s="200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</row>
    <row r="29">
      <c r="A29" s="192" t="s">
        <v>4941</v>
      </c>
      <c r="B29" s="12">
        <f t="shared" si="1"/>
        <v>21</v>
      </c>
      <c r="C29" s="12">
        <v>205918.0</v>
      </c>
      <c r="D29" s="12">
        <v>16806.0</v>
      </c>
      <c r="E29" s="13">
        <v>24302.0</v>
      </c>
      <c r="F29" s="14">
        <v>44543.0</v>
      </c>
      <c r="G29" s="193">
        <v>0.40625</v>
      </c>
      <c r="H29" s="16" t="s">
        <v>6060</v>
      </c>
      <c r="I29" s="17" t="s">
        <v>6055</v>
      </c>
      <c r="J29" s="18" t="s">
        <v>6068</v>
      </c>
      <c r="K29" s="194" t="s">
        <v>6069</v>
      </c>
      <c r="L29" s="195"/>
      <c r="M29" s="23" t="s">
        <v>6058</v>
      </c>
      <c r="N29" s="196"/>
      <c r="O29" s="23" t="s">
        <v>7167</v>
      </c>
      <c r="P29" s="197" t="str">
        <f>IFS($D29="","",$D29, vlookup($D29,'DATA - LIS - RX'!$A:$D,2,0))</f>
        <v>Codeine, Pregabalin</v>
      </c>
      <c r="Q29" s="198" t="b">
        <f>IFS($D29="","",$D29, VLOOKUP(D29, 'DATA - LIS - RX'!A:D, 3, 0))</f>
        <v>1</v>
      </c>
      <c r="R29" s="199">
        <f>IFS($D29="","",$D29, vlookup(D29,'DATA - LIS - RX'!A:D,4,0))</f>
        <v>44460</v>
      </c>
      <c r="S29" s="200"/>
      <c r="T29" s="200"/>
      <c r="U29" s="200"/>
      <c r="V29" s="200"/>
      <c r="W29" s="200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</row>
    <row r="30">
      <c r="A30" s="192" t="s">
        <v>464</v>
      </c>
      <c r="B30" s="12">
        <f t="shared" si="1"/>
        <v>22</v>
      </c>
      <c r="C30" s="12">
        <v>205919.0</v>
      </c>
      <c r="D30" s="12">
        <v>10329.0</v>
      </c>
      <c r="E30" s="13">
        <v>28366.0</v>
      </c>
      <c r="F30" s="14">
        <v>44543.0</v>
      </c>
      <c r="G30" s="193">
        <v>0.625</v>
      </c>
      <c r="H30" s="16" t="s">
        <v>6054</v>
      </c>
      <c r="I30" s="17" t="s">
        <v>6055</v>
      </c>
      <c r="J30" s="18" t="s">
        <v>6056</v>
      </c>
      <c r="K30" s="194" t="s">
        <v>6074</v>
      </c>
      <c r="L30" s="195"/>
      <c r="M30" s="23" t="s">
        <v>6058</v>
      </c>
      <c r="N30" s="196"/>
      <c r="O30" s="23" t="s">
        <v>7167</v>
      </c>
      <c r="P30" s="197" t="str">
        <f>IFS($D30="","",$D30, vlookup($D30,'DATA - LIS - RX'!$A:$D,2,0))</f>
        <v>Codeine, Alprazolam, Pregabalin</v>
      </c>
      <c r="Q30" s="198" t="b">
        <f>IFS($D30="","",$D30, VLOOKUP(D30, 'DATA - LIS - RX'!A:D, 3, 0))</f>
        <v>1</v>
      </c>
      <c r="R30" s="199">
        <f>IFS($D30="","",$D30, vlookup(D30,'DATA - LIS - RX'!A:D,4,0))</f>
        <v>44432</v>
      </c>
      <c r="S30" s="200"/>
      <c r="T30" s="200"/>
      <c r="U30" s="200"/>
      <c r="V30" s="200"/>
      <c r="W30" s="200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</row>
    <row r="31">
      <c r="A31" s="192" t="s">
        <v>4478</v>
      </c>
      <c r="B31" s="12">
        <f t="shared" si="1"/>
        <v>23</v>
      </c>
      <c r="C31" s="12">
        <v>205920.0</v>
      </c>
      <c r="D31" s="12">
        <v>16206.0</v>
      </c>
      <c r="E31" s="13">
        <v>21629.0</v>
      </c>
      <c r="F31" s="14">
        <v>44543.0</v>
      </c>
      <c r="G31" s="193">
        <v>0.6458333333333334</v>
      </c>
      <c r="H31" s="16" t="s">
        <v>6060</v>
      </c>
      <c r="I31" s="17" t="s">
        <v>6055</v>
      </c>
      <c r="J31" s="18" t="s">
        <v>6068</v>
      </c>
      <c r="K31" s="194" t="s">
        <v>6105</v>
      </c>
      <c r="L31" s="195"/>
      <c r="M31" s="23" t="s">
        <v>6058</v>
      </c>
      <c r="N31" s="196"/>
      <c r="O31" s="202"/>
      <c r="P31" s="197" t="str">
        <f>IFS($D31="","",$D31, vlookup($D31,'DATA - LIS - RX'!$A:$D,2,0))</f>
        <v> - </v>
      </c>
      <c r="Q31" s="198" t="b">
        <f>IFS($D31="","",$D31, VLOOKUP(D31, 'DATA - LIS - RX'!A:D, 3, 0))</f>
        <v>1</v>
      </c>
      <c r="R31" s="199">
        <f>IFS($D31="","",$D31, vlookup(D31,'DATA - LIS - RX'!A:D,4,0))</f>
        <v>44447</v>
      </c>
      <c r="S31" s="200"/>
      <c r="T31" s="200"/>
      <c r="U31" s="200"/>
      <c r="V31" s="200"/>
      <c r="W31" s="200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</row>
    <row r="32">
      <c r="A32" s="192" t="s">
        <v>347</v>
      </c>
      <c r="B32" s="12">
        <f t="shared" si="1"/>
        <v>24</v>
      </c>
      <c r="C32" s="12">
        <v>205921.0</v>
      </c>
      <c r="D32" s="12">
        <v>10031.0</v>
      </c>
      <c r="E32" s="13">
        <v>17004.0</v>
      </c>
      <c r="F32" s="14">
        <v>44543.0</v>
      </c>
      <c r="G32" s="193">
        <v>0.5729166666666666</v>
      </c>
      <c r="H32" s="16" t="s">
        <v>6060</v>
      </c>
      <c r="I32" s="17" t="s">
        <v>6061</v>
      </c>
      <c r="J32" s="18" t="s">
        <v>6062</v>
      </c>
      <c r="K32" s="194" t="s">
        <v>6057</v>
      </c>
      <c r="L32" s="195"/>
      <c r="M32" s="23" t="s">
        <v>6058</v>
      </c>
      <c r="N32" s="196"/>
      <c r="O32" s="23" t="s">
        <v>7159</v>
      </c>
      <c r="P32" s="197" t="str">
        <f>IFS($D32="","",$D32, vlookup($D32,'DATA - LIS - RX'!$A:$D,2,0))</f>
        <v>Gabapentin, Hydrocodone, Lorazepam</v>
      </c>
      <c r="Q32" s="198" t="b">
        <f>IFS($D32="","",$D32, VLOOKUP(D32, 'DATA - LIS - RX'!A:D, 3, 0))</f>
        <v>1</v>
      </c>
      <c r="R32" s="199">
        <f>IFS($D32="","",$D32, vlookup(D32,'DATA - LIS - RX'!A:D,4,0))</f>
        <v>44384</v>
      </c>
      <c r="S32" s="200"/>
      <c r="T32" s="200"/>
      <c r="U32" s="200"/>
      <c r="V32" s="200"/>
      <c r="W32" s="200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</row>
    <row r="33">
      <c r="A33" s="192" t="s">
        <v>4933</v>
      </c>
      <c r="B33" s="12">
        <f t="shared" si="1"/>
        <v>25</v>
      </c>
      <c r="C33" s="12">
        <v>205923.0</v>
      </c>
      <c r="D33" s="12">
        <v>16797.0</v>
      </c>
      <c r="E33" s="13">
        <v>26237.0</v>
      </c>
      <c r="F33" s="14">
        <v>44543.0</v>
      </c>
      <c r="G33" s="193">
        <v>0.46875</v>
      </c>
      <c r="H33" s="16" t="s">
        <v>6054</v>
      </c>
      <c r="I33" s="17" t="s">
        <v>6061</v>
      </c>
      <c r="J33" s="18" t="s">
        <v>6081</v>
      </c>
      <c r="K33" s="194" t="s">
        <v>6111</v>
      </c>
      <c r="L33" s="195" t="s">
        <v>6058</v>
      </c>
      <c r="M33" s="23"/>
      <c r="N33" s="196"/>
      <c r="O33" s="23" t="s">
        <v>7145</v>
      </c>
      <c r="P33" s="197" t="str">
        <f>IFS($D33="","",$D33, vlookup($D33,'DATA - LIS - RX'!$A:$D,2,0))</f>
        <v>Amitriptyline</v>
      </c>
      <c r="Q33" s="198" t="b">
        <f>IFS($D33="","",$D33, VLOOKUP(D33, 'DATA - LIS - RX'!A:D, 3, 0))</f>
        <v>1</v>
      </c>
      <c r="R33" s="199">
        <f>IFS($D33="","",$D33, vlookup(D33,'DATA - LIS - RX'!A:D,4,0))</f>
        <v>44474</v>
      </c>
      <c r="S33" s="200"/>
      <c r="T33" s="200"/>
      <c r="U33" s="200"/>
      <c r="V33" s="200"/>
      <c r="W33" s="200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</row>
    <row r="34">
      <c r="A34" s="192" t="s">
        <v>5591</v>
      </c>
      <c r="B34" s="12">
        <f t="shared" si="1"/>
        <v>26</v>
      </c>
      <c r="C34" s="12">
        <v>205924.0</v>
      </c>
      <c r="D34" s="12">
        <v>17700.0</v>
      </c>
      <c r="E34" s="13">
        <v>22880.0</v>
      </c>
      <c r="F34" s="14">
        <v>44543.0</v>
      </c>
      <c r="G34" s="193">
        <v>0.59375</v>
      </c>
      <c r="H34" s="16" t="s">
        <v>6060</v>
      </c>
      <c r="I34" s="17" t="s">
        <v>6061</v>
      </c>
      <c r="J34" s="18" t="s">
        <v>6081</v>
      </c>
      <c r="K34" s="194" t="s">
        <v>6074</v>
      </c>
      <c r="L34" s="195" t="s">
        <v>6058</v>
      </c>
      <c r="M34" s="23"/>
      <c r="N34" s="196"/>
      <c r="O34" s="23" t="s">
        <v>7145</v>
      </c>
      <c r="P34" s="197" t="str">
        <f>IFS($D34="","",$D34, vlookup($D34,'DATA - LIS - RX'!$A:$D,2,0))</f>
        <v>#N/A</v>
      </c>
      <c r="Q34" s="198" t="str">
        <f>IFS($D34="","",$D34, VLOOKUP(D34, 'DATA - LIS - RX'!A:D, 3, 0))</f>
        <v>#N/A</v>
      </c>
      <c r="R34" s="199" t="str">
        <f>IFS($D34="","",$D34, vlookup(D34,'DATA - LIS - RX'!A:D,4,0))</f>
        <v>#N/A</v>
      </c>
      <c r="S34" s="200"/>
      <c r="T34" s="200"/>
      <c r="U34" s="200"/>
      <c r="V34" s="200"/>
      <c r="W34" s="200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</row>
    <row r="35">
      <c r="A35" s="192" t="s">
        <v>5588</v>
      </c>
      <c r="B35" s="12">
        <f t="shared" si="1"/>
        <v>27</v>
      </c>
      <c r="C35" s="12">
        <v>205925.0</v>
      </c>
      <c r="D35" s="12">
        <v>17693.0</v>
      </c>
      <c r="E35" s="13">
        <v>30218.0</v>
      </c>
      <c r="F35" s="14">
        <v>44543.0</v>
      </c>
      <c r="G35" s="193">
        <v>0.5833333333333334</v>
      </c>
      <c r="H35" s="16" t="s">
        <v>6060</v>
      </c>
      <c r="I35" s="17" t="s">
        <v>6061</v>
      </c>
      <c r="J35" s="18" t="s">
        <v>6081</v>
      </c>
      <c r="K35" s="194" t="s">
        <v>6088</v>
      </c>
      <c r="L35" s="195" t="s">
        <v>6058</v>
      </c>
      <c r="M35" s="23"/>
      <c r="N35" s="196"/>
      <c r="O35" s="23" t="s">
        <v>7145</v>
      </c>
      <c r="P35" s="197" t="str">
        <f>IFS($D35="","",$D35, vlookup($D35,'DATA - LIS - RX'!$A:$D,2,0))</f>
        <v>#N/A</v>
      </c>
      <c r="Q35" s="198" t="str">
        <f>IFS($D35="","",$D35, VLOOKUP(D35, 'DATA - LIS - RX'!A:D, 3, 0))</f>
        <v>#N/A</v>
      </c>
      <c r="R35" s="199" t="str">
        <f>IFS($D35="","",$D35, vlookup(D35,'DATA - LIS - RX'!A:D,4,0))</f>
        <v>#N/A</v>
      </c>
      <c r="S35" s="200"/>
      <c r="T35" s="200"/>
      <c r="U35" s="200"/>
      <c r="V35" s="200"/>
      <c r="W35" s="200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</row>
    <row r="36">
      <c r="A36" s="192" t="s">
        <v>5595</v>
      </c>
      <c r="B36" s="12">
        <f t="shared" si="1"/>
        <v>28</v>
      </c>
      <c r="C36" s="12">
        <v>205926.0</v>
      </c>
      <c r="D36" s="12">
        <v>17713.0</v>
      </c>
      <c r="E36" s="13">
        <v>21325.0</v>
      </c>
      <c r="F36" s="14">
        <v>44543.0</v>
      </c>
      <c r="G36" s="193">
        <v>0.4479166666666667</v>
      </c>
      <c r="H36" s="16" t="s">
        <v>6054</v>
      </c>
      <c r="I36" s="17" t="s">
        <v>6061</v>
      </c>
      <c r="J36" s="18" t="s">
        <v>6081</v>
      </c>
      <c r="K36" s="194" t="s">
        <v>6076</v>
      </c>
      <c r="L36" s="195" t="s">
        <v>6058</v>
      </c>
      <c r="M36" s="23"/>
      <c r="N36" s="196"/>
      <c r="O36" s="23" t="s">
        <v>7145</v>
      </c>
      <c r="P36" s="197" t="str">
        <f>IFS($D36="","",$D36, vlookup($D36,'DATA - LIS - RX'!$A:$D,2,0))</f>
        <v>#N/A</v>
      </c>
      <c r="Q36" s="198" t="str">
        <f>IFS($D36="","",$D36, VLOOKUP(D36, 'DATA - LIS - RX'!A:D, 3, 0))</f>
        <v>#N/A</v>
      </c>
      <c r="R36" s="199" t="str">
        <f>IFS($D36="","",$D36, vlookup(D36,'DATA - LIS - RX'!A:D,4,0))</f>
        <v>#N/A</v>
      </c>
      <c r="S36" s="200"/>
      <c r="T36" s="200"/>
      <c r="U36" s="200"/>
      <c r="V36" s="200"/>
      <c r="W36" s="200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</row>
    <row r="37">
      <c r="A37" s="192" t="s">
        <v>5502</v>
      </c>
      <c r="B37" s="12">
        <f t="shared" si="1"/>
        <v>29</v>
      </c>
      <c r="C37" s="12">
        <v>205927.0</v>
      </c>
      <c r="D37" s="12">
        <v>17530.0</v>
      </c>
      <c r="E37" s="13">
        <v>21720.0</v>
      </c>
      <c r="F37" s="14">
        <v>44543.0</v>
      </c>
      <c r="G37" s="193">
        <v>0.4166666666666667</v>
      </c>
      <c r="H37" s="16" t="s">
        <v>6054</v>
      </c>
      <c r="I37" s="17" t="s">
        <v>6061</v>
      </c>
      <c r="J37" s="18" t="s">
        <v>6081</v>
      </c>
      <c r="K37" s="194" t="s">
        <v>6131</v>
      </c>
      <c r="L37" s="195" t="s">
        <v>6058</v>
      </c>
      <c r="M37" s="23"/>
      <c r="N37" s="196"/>
      <c r="O37" s="23" t="s">
        <v>7145</v>
      </c>
      <c r="P37" s="197" t="str">
        <f>IFS($D37="","",$D37, vlookup($D37,'DATA - LIS - RX'!$A:$D,2,0))</f>
        <v>#N/A</v>
      </c>
      <c r="Q37" s="198" t="str">
        <f>IFS($D37="","",$D37, VLOOKUP(D37, 'DATA - LIS - RX'!A:D, 3, 0))</f>
        <v>#N/A</v>
      </c>
      <c r="R37" s="199" t="str">
        <f>IFS($D37="","",$D37, vlookup(D37,'DATA - LIS - RX'!A:D,4,0))</f>
        <v>#N/A</v>
      </c>
      <c r="S37" s="200"/>
      <c r="T37" s="200"/>
      <c r="U37" s="200"/>
      <c r="V37" s="200"/>
      <c r="W37" s="200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</row>
    <row r="38">
      <c r="A38" s="192" t="s">
        <v>114</v>
      </c>
      <c r="B38" s="12">
        <f t="shared" si="1"/>
        <v>30</v>
      </c>
      <c r="C38" s="12">
        <v>205928.0</v>
      </c>
      <c r="D38" s="12">
        <v>9376.0</v>
      </c>
      <c r="E38" s="13">
        <v>18198.0</v>
      </c>
      <c r="F38" s="14">
        <v>44543.0</v>
      </c>
      <c r="G38" s="193">
        <v>0.65625</v>
      </c>
      <c r="H38" s="16" t="s">
        <v>6060</v>
      </c>
      <c r="I38" s="17" t="s">
        <v>6055</v>
      </c>
      <c r="J38" s="18" t="s">
        <v>6068</v>
      </c>
      <c r="K38" s="194" t="s">
        <v>6057</v>
      </c>
      <c r="L38" s="196"/>
      <c r="M38" s="23" t="s">
        <v>6058</v>
      </c>
      <c r="N38" s="195"/>
      <c r="O38" s="23"/>
      <c r="P38" s="197" t="str">
        <f>IFS($D38="","",$D38, vlookup($D38,'DATA - LIS - RX'!$A:$D,2,0))</f>
        <v>Tramadol</v>
      </c>
      <c r="Q38" s="198" t="b">
        <f>IFS($D38="","",$D38, VLOOKUP(D38, 'DATA - LIS - RX'!A:D, 3, 0))</f>
        <v>1</v>
      </c>
      <c r="R38" s="199">
        <f>IFS($D38="","",$D38, vlookup(D38,'DATA - LIS - RX'!A:D,4,0))</f>
        <v>44384</v>
      </c>
      <c r="S38" s="200"/>
      <c r="T38" s="200"/>
      <c r="U38" s="200"/>
      <c r="V38" s="200"/>
      <c r="W38" s="200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</row>
    <row r="39">
      <c r="A39" s="192" t="s">
        <v>2826</v>
      </c>
      <c r="B39" s="12">
        <f t="shared" si="1"/>
        <v>31</v>
      </c>
      <c r="C39" s="12">
        <v>205929.0</v>
      </c>
      <c r="D39" s="12">
        <v>14257.0</v>
      </c>
      <c r="E39" s="13">
        <v>15843.0</v>
      </c>
      <c r="F39" s="14">
        <v>44543.0</v>
      </c>
      <c r="G39" s="193">
        <v>0.4270833333333333</v>
      </c>
      <c r="H39" s="16" t="s">
        <v>6054</v>
      </c>
      <c r="I39" s="17" t="s">
        <v>6067</v>
      </c>
      <c r="J39" s="18" t="s">
        <v>6081</v>
      </c>
      <c r="K39" s="194" t="s">
        <v>6069</v>
      </c>
      <c r="L39" s="195"/>
      <c r="M39" s="23" t="s">
        <v>6058</v>
      </c>
      <c r="N39" s="195"/>
      <c r="O39" s="23"/>
      <c r="P39" s="197" t="str">
        <f>IFS($D39="","",$D39, vlookup($D39,'DATA - LIS - RX'!$A:$D,2,0))</f>
        <v>Zolpidem, Oxycodone</v>
      </c>
      <c r="Q39" s="198" t="b">
        <f>IFS($D39="","",$D39, VLOOKUP(D39, 'DATA - LIS - RX'!A:D, 3, 0))</f>
        <v>0</v>
      </c>
      <c r="R39" s="199" t="str">
        <f>IFS($D39="","",$D39, vlookup(D39,'DATA - LIS - RX'!A:D,4,0))</f>
        <v> - </v>
      </c>
      <c r="S39" s="200"/>
      <c r="T39" s="200"/>
      <c r="U39" s="200"/>
      <c r="V39" s="200"/>
      <c r="W39" s="200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</row>
    <row r="40">
      <c r="A40" s="192" t="s">
        <v>6130</v>
      </c>
      <c r="B40" s="12">
        <f t="shared" si="1"/>
        <v>32</v>
      </c>
      <c r="C40" s="12">
        <v>205930.0</v>
      </c>
      <c r="D40" s="12">
        <v>17651.0</v>
      </c>
      <c r="E40" s="13">
        <v>20365.0</v>
      </c>
      <c r="F40" s="14">
        <v>44543.0</v>
      </c>
      <c r="G40" s="193">
        <v>0.3854166666666667</v>
      </c>
      <c r="H40" s="16" t="s">
        <v>6054</v>
      </c>
      <c r="I40" s="17" t="s">
        <v>6061</v>
      </c>
      <c r="J40" s="18" t="s">
        <v>6081</v>
      </c>
      <c r="K40" s="194" t="s">
        <v>6076</v>
      </c>
      <c r="L40" s="195" t="s">
        <v>6058</v>
      </c>
      <c r="M40" s="23"/>
      <c r="N40" s="195"/>
      <c r="O40" s="23" t="s">
        <v>7145</v>
      </c>
      <c r="P40" s="197" t="str">
        <f>IFS($D40="","",$D40, vlookup($D40,'DATA - LIS - RX'!$A:$D,2,0))</f>
        <v>#N/A</v>
      </c>
      <c r="Q40" s="198" t="str">
        <f>IFS($D40="","",$D40, VLOOKUP(D40, 'DATA - LIS - RX'!A:D, 3, 0))</f>
        <v>#N/A</v>
      </c>
      <c r="R40" s="199" t="str">
        <f>IFS($D40="","",$D40, vlookup(D40,'DATA - LIS - RX'!A:D,4,0))</f>
        <v>#N/A</v>
      </c>
      <c r="S40" s="200"/>
      <c r="T40" s="200"/>
      <c r="U40" s="200"/>
      <c r="V40" s="200"/>
      <c r="W40" s="200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</row>
    <row r="41">
      <c r="A41" s="192" t="s">
        <v>5516</v>
      </c>
      <c r="B41" s="12">
        <f t="shared" si="1"/>
        <v>33</v>
      </c>
      <c r="C41" s="12">
        <v>205931.0</v>
      </c>
      <c r="D41" s="12">
        <v>17549.0</v>
      </c>
      <c r="E41" s="13">
        <v>18957.0</v>
      </c>
      <c r="F41" s="14">
        <v>44543.0</v>
      </c>
      <c r="G41" s="193">
        <v>0.4479166666666667</v>
      </c>
      <c r="H41" s="16" t="s">
        <v>6060</v>
      </c>
      <c r="I41" s="17" t="s">
        <v>6061</v>
      </c>
      <c r="J41" s="18" t="s">
        <v>6081</v>
      </c>
      <c r="K41" s="194" t="s">
        <v>6057</v>
      </c>
      <c r="L41" s="195" t="s">
        <v>6058</v>
      </c>
      <c r="M41" s="23"/>
      <c r="N41" s="195"/>
      <c r="O41" s="23" t="s">
        <v>7145</v>
      </c>
      <c r="P41" s="197" t="str">
        <f>IFS($D41="","",$D41, vlookup($D41,'DATA - LIS - RX'!$A:$D,2,0))</f>
        <v>#N/A</v>
      </c>
      <c r="Q41" s="198" t="str">
        <f>IFS($D41="","",$D41, VLOOKUP(D41, 'DATA - LIS - RX'!A:D, 3, 0))</f>
        <v>#N/A</v>
      </c>
      <c r="R41" s="199" t="str">
        <f>IFS($D41="","",$D41, vlookup(D41,'DATA - LIS - RX'!A:D,4,0))</f>
        <v>#N/A</v>
      </c>
      <c r="S41" s="200"/>
      <c r="T41" s="200"/>
      <c r="U41" s="200"/>
      <c r="V41" s="200"/>
      <c r="W41" s="200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</row>
    <row r="42">
      <c r="A42" s="192" t="s">
        <v>5496</v>
      </c>
      <c r="B42" s="12">
        <f t="shared" si="1"/>
        <v>34</v>
      </c>
      <c r="C42" s="12">
        <v>205932.0</v>
      </c>
      <c r="D42" s="12">
        <v>17521.0</v>
      </c>
      <c r="E42" s="13">
        <v>20941.0</v>
      </c>
      <c r="F42" s="14">
        <v>44543.0</v>
      </c>
      <c r="G42" s="193">
        <v>0.4479166666666667</v>
      </c>
      <c r="H42" s="16" t="s">
        <v>6054</v>
      </c>
      <c r="I42" s="17" t="s">
        <v>6061</v>
      </c>
      <c r="J42" s="18" t="s">
        <v>6081</v>
      </c>
      <c r="K42" s="194" t="s">
        <v>6115</v>
      </c>
      <c r="L42" s="195" t="s">
        <v>6058</v>
      </c>
      <c r="M42" s="23"/>
      <c r="N42" s="195"/>
      <c r="O42" s="23" t="s">
        <v>7145</v>
      </c>
      <c r="P42" s="197" t="str">
        <f>IFS($D42="","",$D42, vlookup($D42,'DATA - LIS - RX'!$A:$D,2,0))</f>
        <v>#N/A</v>
      </c>
      <c r="Q42" s="198" t="str">
        <f>IFS($D42="","",$D42, VLOOKUP(D42, 'DATA - LIS - RX'!A:D, 3, 0))</f>
        <v>#N/A</v>
      </c>
      <c r="R42" s="199" t="str">
        <f>IFS($D42="","",$D42, vlookup(D42,'DATA - LIS - RX'!A:D,4,0))</f>
        <v>#N/A</v>
      </c>
      <c r="S42" s="200"/>
      <c r="T42" s="200"/>
      <c r="U42" s="200"/>
      <c r="V42" s="200"/>
      <c r="W42" s="200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</row>
    <row r="43">
      <c r="A43" s="192" t="s">
        <v>3037</v>
      </c>
      <c r="B43" s="12">
        <f t="shared" si="1"/>
        <v>35</v>
      </c>
      <c r="C43" s="12">
        <v>205933.0</v>
      </c>
      <c r="D43" s="12">
        <v>14520.0</v>
      </c>
      <c r="E43" s="13">
        <v>28140.0</v>
      </c>
      <c r="F43" s="14">
        <v>44543.0</v>
      </c>
      <c r="G43" s="193">
        <v>0.6458333333333334</v>
      </c>
      <c r="H43" s="16" t="s">
        <v>6054</v>
      </c>
      <c r="I43" s="17" t="s">
        <v>6055</v>
      </c>
      <c r="J43" s="18" t="s">
        <v>6056</v>
      </c>
      <c r="K43" s="194" t="s">
        <v>6097</v>
      </c>
      <c r="L43" s="195"/>
      <c r="M43" s="23" t="s">
        <v>6058</v>
      </c>
      <c r="N43" s="195"/>
      <c r="O43" s="23"/>
      <c r="P43" s="197" t="str">
        <f>IFS($D43="","",$D43, vlookup($D43,'DATA - LIS - RX'!$A:$D,2,0))</f>
        <v>Oxycodone, Tramadol</v>
      </c>
      <c r="Q43" s="198" t="b">
        <f>IFS($D43="","",$D43, VLOOKUP(D43, 'DATA - LIS - RX'!A:D, 3, 0))</f>
        <v>1</v>
      </c>
      <c r="R43" s="199">
        <f>IFS($D43="","",$D43, vlookup(D43,'DATA - LIS - RX'!A:D,4,0))</f>
        <v>44384</v>
      </c>
      <c r="S43" s="200"/>
      <c r="T43" s="200"/>
      <c r="U43" s="200"/>
      <c r="V43" s="200"/>
      <c r="W43" s="200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</row>
    <row r="44">
      <c r="A44" s="192" t="s">
        <v>5521</v>
      </c>
      <c r="B44" s="12">
        <f t="shared" si="1"/>
        <v>36</v>
      </c>
      <c r="C44" s="12">
        <v>205935.0</v>
      </c>
      <c r="D44" s="12">
        <v>17554.0</v>
      </c>
      <c r="E44" s="13">
        <v>27802.0</v>
      </c>
      <c r="F44" s="14">
        <v>44543.0</v>
      </c>
      <c r="G44" s="193">
        <v>0.6145833333333334</v>
      </c>
      <c r="H44" s="16" t="s">
        <v>6060</v>
      </c>
      <c r="I44" s="17" t="s">
        <v>6061</v>
      </c>
      <c r="J44" s="18" t="s">
        <v>6081</v>
      </c>
      <c r="K44" s="194" t="s">
        <v>6076</v>
      </c>
      <c r="L44" s="195" t="s">
        <v>6058</v>
      </c>
      <c r="M44" s="23"/>
      <c r="N44" s="195"/>
      <c r="O44" s="23" t="s">
        <v>7145</v>
      </c>
      <c r="P44" s="197" t="str">
        <f>IFS($D44="","",$D44, vlookup($D44,'DATA - LIS - RX'!$A:$D,2,0))</f>
        <v>#N/A</v>
      </c>
      <c r="Q44" s="198" t="str">
        <f>IFS($D44="","",$D44, VLOOKUP(D44, 'DATA - LIS - RX'!A:D, 3, 0))</f>
        <v>#N/A</v>
      </c>
      <c r="R44" s="199" t="str">
        <f>IFS($D44="","",$D44, vlookup(D44,'DATA - LIS - RX'!A:D,4,0))</f>
        <v>#N/A</v>
      </c>
      <c r="S44" s="200"/>
      <c r="T44" s="200"/>
      <c r="U44" s="200"/>
      <c r="V44" s="200"/>
      <c r="W44" s="200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</row>
    <row r="45">
      <c r="A45" s="192" t="s">
        <v>4100</v>
      </c>
      <c r="B45" s="12">
        <f t="shared" si="1"/>
        <v>37</v>
      </c>
      <c r="C45" s="12">
        <v>205937.0</v>
      </c>
      <c r="D45" s="12">
        <v>15771.0</v>
      </c>
      <c r="E45" s="13">
        <v>19858.0</v>
      </c>
      <c r="F45" s="14">
        <v>44543.0</v>
      </c>
      <c r="G45" s="193">
        <v>0.6458333333333334</v>
      </c>
      <c r="H45" s="16" t="s">
        <v>6054</v>
      </c>
      <c r="I45" s="17" t="s">
        <v>6055</v>
      </c>
      <c r="J45" s="18" t="s">
        <v>6068</v>
      </c>
      <c r="K45" s="194" t="s">
        <v>6091</v>
      </c>
      <c r="L45" s="195"/>
      <c r="M45" s="23" t="s">
        <v>6058</v>
      </c>
      <c r="N45" s="195"/>
      <c r="O45" s="23" t="s">
        <v>7159</v>
      </c>
      <c r="P45" s="197" t="str">
        <f>IFS($D45="","",$D45, vlookup($D45,'DATA - LIS - RX'!$A:$D,2,0))</f>
        <v>Gabapentin, Hydrocodone</v>
      </c>
      <c r="Q45" s="198" t="b">
        <f>IFS($D45="","",$D45, VLOOKUP(D45, 'DATA - LIS - RX'!A:D, 3, 0))</f>
        <v>1</v>
      </c>
      <c r="R45" s="199">
        <f>IFS($D45="","",$D45, vlookup(D45,'DATA - LIS - RX'!A:D,4,0))</f>
        <v>44384</v>
      </c>
      <c r="S45" s="200"/>
      <c r="T45" s="200"/>
      <c r="U45" s="200"/>
      <c r="V45" s="200"/>
      <c r="W45" s="200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</row>
    <row r="46">
      <c r="A46" s="126"/>
      <c r="B46" s="126"/>
      <c r="C46" s="126"/>
      <c r="D46" s="126"/>
      <c r="E46" s="207"/>
      <c r="F46" s="207"/>
      <c r="G46" s="208"/>
      <c r="H46" s="126"/>
      <c r="I46" s="126"/>
      <c r="J46" s="126"/>
      <c r="K46" s="126"/>
      <c r="L46" s="209"/>
      <c r="M46" s="209"/>
      <c r="N46" s="209"/>
      <c r="O46" s="126"/>
      <c r="P46" s="201"/>
      <c r="Q46" s="126"/>
      <c r="R46" s="167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</row>
    <row r="47">
      <c r="A47" s="192" t="s">
        <v>4609</v>
      </c>
      <c r="B47" s="12">
        <f>B45+1</f>
        <v>38</v>
      </c>
      <c r="C47" s="12">
        <v>205938.0</v>
      </c>
      <c r="D47" s="12">
        <v>16372.0</v>
      </c>
      <c r="E47" s="13">
        <v>15209.0</v>
      </c>
      <c r="F47" s="14">
        <v>44544.0</v>
      </c>
      <c r="G47" s="193">
        <v>0.34375</v>
      </c>
      <c r="H47" s="16" t="s">
        <v>6054</v>
      </c>
      <c r="I47" s="17" t="s">
        <v>6067</v>
      </c>
      <c r="J47" s="18" t="s">
        <v>6081</v>
      </c>
      <c r="K47" s="194" t="s">
        <v>6076</v>
      </c>
      <c r="L47" s="195"/>
      <c r="M47" s="23" t="s">
        <v>6058</v>
      </c>
      <c r="N47" s="195"/>
      <c r="O47" s="23"/>
      <c r="P47" s="197" t="str">
        <f>IFS($D47="","",$D47, vlookup($D47,'DATA - LIS - RX'!$A:$D,2,0))</f>
        <v> - </v>
      </c>
      <c r="Q47" s="198" t="b">
        <f>IFS($D47="","",$D47, VLOOKUP(D47, 'DATA - LIS - RX'!A:D, 3, 0))</f>
        <v>1</v>
      </c>
      <c r="R47" s="199">
        <f>IFS($D47="","",$D47, vlookup(D47,'DATA - LIS - RX'!A:D,4,0))</f>
        <v>44454</v>
      </c>
      <c r="S47" s="200"/>
      <c r="T47" s="200"/>
      <c r="U47" s="200"/>
      <c r="V47" s="200"/>
      <c r="W47" s="200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</row>
    <row r="48">
      <c r="A48" s="192" t="s">
        <v>5523</v>
      </c>
      <c r="B48" s="12">
        <f t="shared" ref="B48:B78" si="2">B47+1</f>
        <v>39</v>
      </c>
      <c r="C48" s="12">
        <v>205939.0</v>
      </c>
      <c r="D48" s="12">
        <v>17556.0</v>
      </c>
      <c r="E48" s="13">
        <v>37099.0</v>
      </c>
      <c r="F48" s="14">
        <v>44544.0</v>
      </c>
      <c r="G48" s="193">
        <v>0.3645833333333333</v>
      </c>
      <c r="H48" s="16" t="s">
        <v>6054</v>
      </c>
      <c r="I48" s="17" t="s">
        <v>6067</v>
      </c>
      <c r="J48" s="18" t="s">
        <v>6081</v>
      </c>
      <c r="K48" s="194" t="s">
        <v>6121</v>
      </c>
      <c r="L48" s="195" t="s">
        <v>6058</v>
      </c>
      <c r="M48" s="23"/>
      <c r="N48" s="195"/>
      <c r="O48" s="23" t="s">
        <v>7145</v>
      </c>
      <c r="P48" s="197" t="str">
        <f>IFS($D48="","",$D48, vlookup($D48,'DATA - LIS - RX'!$A:$D,2,0))</f>
        <v>#N/A</v>
      </c>
      <c r="Q48" s="198" t="str">
        <f>IFS($D48="","",$D48, VLOOKUP(D48, 'DATA - LIS - RX'!A:D, 3, 0))</f>
        <v>#N/A</v>
      </c>
      <c r="R48" s="199" t="str">
        <f>IFS($D48="","",$D48, vlookup(D48,'DATA - LIS - RX'!A:D,4,0))</f>
        <v>#N/A</v>
      </c>
      <c r="S48" s="200"/>
      <c r="T48" s="200"/>
      <c r="U48" s="200"/>
      <c r="V48" s="200"/>
      <c r="W48" s="200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</row>
    <row r="49">
      <c r="A49" s="192" t="s">
        <v>5520</v>
      </c>
      <c r="B49" s="12">
        <f t="shared" si="2"/>
        <v>40</v>
      </c>
      <c r="C49" s="12">
        <v>205940.0</v>
      </c>
      <c r="D49" s="12">
        <v>17553.0</v>
      </c>
      <c r="E49" s="13">
        <v>30002.0</v>
      </c>
      <c r="F49" s="14">
        <v>44544.0</v>
      </c>
      <c r="G49" s="193">
        <v>0.375</v>
      </c>
      <c r="H49" s="16" t="s">
        <v>6060</v>
      </c>
      <c r="I49" s="17" t="s">
        <v>6067</v>
      </c>
      <c r="J49" s="18" t="s">
        <v>6081</v>
      </c>
      <c r="K49" s="194" t="s">
        <v>6074</v>
      </c>
      <c r="L49" s="195" t="s">
        <v>6058</v>
      </c>
      <c r="M49" s="202"/>
      <c r="N49" s="195"/>
      <c r="O49" s="23" t="s">
        <v>7145</v>
      </c>
      <c r="P49" s="197" t="str">
        <f>IFS($D49="","",$D49, vlookup($D49,'DATA - LIS - RX'!$A:$D,2,0))</f>
        <v>#N/A</v>
      </c>
      <c r="Q49" s="198" t="str">
        <f>IFS($D49="","",$D49, VLOOKUP(D49, 'DATA - LIS - RX'!A:D, 3, 0))</f>
        <v>#N/A</v>
      </c>
      <c r="R49" s="199" t="str">
        <f>IFS($D49="","",$D49, vlookup(D49,'DATA - LIS - RX'!A:D,4,0))</f>
        <v>#N/A</v>
      </c>
      <c r="S49" s="200"/>
      <c r="T49" s="200"/>
      <c r="U49" s="200"/>
      <c r="V49" s="200"/>
      <c r="W49" s="200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</row>
    <row r="50">
      <c r="A50" s="192" t="s">
        <v>2773</v>
      </c>
      <c r="B50" s="12">
        <f t="shared" si="2"/>
        <v>41</v>
      </c>
      <c r="C50" s="12">
        <v>205941.0</v>
      </c>
      <c r="D50" s="12">
        <v>14186.0</v>
      </c>
      <c r="E50" s="13">
        <v>22075.0</v>
      </c>
      <c r="F50" s="14">
        <v>44544.0</v>
      </c>
      <c r="G50" s="193">
        <v>0.3854166666666667</v>
      </c>
      <c r="H50" s="16" t="s">
        <v>6054</v>
      </c>
      <c r="I50" s="17" t="s">
        <v>6055</v>
      </c>
      <c r="J50" s="18" t="s">
        <v>6068</v>
      </c>
      <c r="K50" s="194" t="s">
        <v>6069</v>
      </c>
      <c r="L50" s="195"/>
      <c r="M50" s="23" t="s">
        <v>6058</v>
      </c>
      <c r="N50" s="195"/>
      <c r="O50" s="23" t="s">
        <v>7159</v>
      </c>
      <c r="P50" s="197" t="str">
        <f>IFS($D50="","",$D50, vlookup($D50,'DATA - LIS - RX'!$A:$D,2,0))</f>
        <v>Gabapentin, Oxycodone, Tramadol</v>
      </c>
      <c r="Q50" s="198" t="b">
        <f>IFS($D50="","",$D50, VLOOKUP(D50, 'DATA - LIS - RX'!A:D, 3, 0))</f>
        <v>1</v>
      </c>
      <c r="R50" s="199">
        <f>IFS($D50="","",$D50, vlookup(D50,'DATA - LIS - RX'!A:D,4,0))</f>
        <v>44384</v>
      </c>
      <c r="S50" s="200"/>
      <c r="T50" s="200"/>
      <c r="U50" s="200"/>
      <c r="V50" s="200"/>
      <c r="W50" s="200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</row>
    <row r="51">
      <c r="A51" s="192" t="s">
        <v>383</v>
      </c>
      <c r="B51" s="12">
        <f t="shared" si="2"/>
        <v>42</v>
      </c>
      <c r="C51" s="12">
        <v>205947.0</v>
      </c>
      <c r="D51" s="12">
        <v>10114.0</v>
      </c>
      <c r="E51" s="13">
        <v>21405.0</v>
      </c>
      <c r="F51" s="14">
        <v>44544.0</v>
      </c>
      <c r="G51" s="193">
        <v>0.3958333333333333</v>
      </c>
      <c r="H51" s="16" t="s">
        <v>6060</v>
      </c>
      <c r="I51" s="17" t="s">
        <v>6055</v>
      </c>
      <c r="J51" s="18" t="s">
        <v>6068</v>
      </c>
      <c r="K51" s="194" t="s">
        <v>6074</v>
      </c>
      <c r="L51" s="196"/>
      <c r="M51" s="23" t="s">
        <v>6058</v>
      </c>
      <c r="N51" s="195"/>
      <c r="O51" s="23" t="s">
        <v>7159</v>
      </c>
      <c r="P51" s="197" t="str">
        <f>IFS($D51="","",$D51, vlookup($D51,'DATA - LIS - RX'!$A:$D,2,0))</f>
        <v>Gabapentin, Hydrocodone</v>
      </c>
      <c r="Q51" s="198" t="b">
        <f>IFS($D51="","",$D51, VLOOKUP(D51, 'DATA - LIS - RX'!A:D, 3, 0))</f>
        <v>1</v>
      </c>
      <c r="R51" s="199">
        <f>IFS($D51="","",$D51, vlookup(D51,'DATA - LIS - RX'!A:D,4,0))</f>
        <v>44384</v>
      </c>
      <c r="S51" s="200"/>
      <c r="T51" s="200"/>
      <c r="U51" s="200"/>
      <c r="V51" s="200"/>
      <c r="W51" s="200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</row>
    <row r="52">
      <c r="A52" s="192" t="s">
        <v>1974</v>
      </c>
      <c r="B52" s="12">
        <f t="shared" si="2"/>
        <v>43</v>
      </c>
      <c r="C52" s="12">
        <v>205973.0</v>
      </c>
      <c r="D52" s="12">
        <v>13151.0</v>
      </c>
      <c r="E52" s="13">
        <v>16195.0</v>
      </c>
      <c r="F52" s="14">
        <v>44544.0</v>
      </c>
      <c r="G52" s="193">
        <v>0.3958333333333333</v>
      </c>
      <c r="H52" s="16" t="s">
        <v>6054</v>
      </c>
      <c r="I52" s="17" t="s">
        <v>6067</v>
      </c>
      <c r="J52" s="18" t="s">
        <v>6062</v>
      </c>
      <c r="K52" s="194" t="s">
        <v>6057</v>
      </c>
      <c r="L52" s="196"/>
      <c r="M52" s="23" t="s">
        <v>6058</v>
      </c>
      <c r="N52" s="195"/>
      <c r="O52" s="23" t="s">
        <v>7159</v>
      </c>
      <c r="P52" s="197" t="str">
        <f>IFS($D52="","",$D52, vlookup($D52,'DATA - LIS - RX'!$A:$D,2,0))</f>
        <v>Tramadol, Gabapentin</v>
      </c>
      <c r="Q52" s="198" t="b">
        <f>IFS($D52="","",$D52, VLOOKUP(D52, 'DATA - LIS - RX'!A:D, 3, 0))</f>
        <v>1</v>
      </c>
      <c r="R52" s="199">
        <f>IFS($D52="","",$D52, vlookup(D52,'DATA - LIS - RX'!A:D,4,0))</f>
        <v>44453</v>
      </c>
      <c r="S52" s="200"/>
      <c r="T52" s="200"/>
      <c r="U52" s="200"/>
      <c r="V52" s="200"/>
      <c r="W52" s="200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</row>
    <row r="53">
      <c r="A53" s="192" t="s">
        <v>169</v>
      </c>
      <c r="B53" s="12">
        <f t="shared" si="2"/>
        <v>44</v>
      </c>
      <c r="C53" s="12">
        <v>205943.0</v>
      </c>
      <c r="D53" s="12">
        <v>9538.0</v>
      </c>
      <c r="E53" s="13">
        <v>19933.0</v>
      </c>
      <c r="F53" s="14">
        <v>44544.0</v>
      </c>
      <c r="G53" s="193">
        <v>0.40625</v>
      </c>
      <c r="H53" s="16" t="s">
        <v>6060</v>
      </c>
      <c r="I53" s="17" t="s">
        <v>6055</v>
      </c>
      <c r="J53" s="18" t="s">
        <v>6068</v>
      </c>
      <c r="K53" s="194" t="s">
        <v>6076</v>
      </c>
      <c r="L53" s="195"/>
      <c r="M53" s="23" t="s">
        <v>6058</v>
      </c>
      <c r="N53" s="195"/>
      <c r="O53" s="23" t="s">
        <v>7159</v>
      </c>
      <c r="P53" s="197" t="str">
        <f>IFS($D53="","",$D53, vlookup($D53,'DATA - LIS - RX'!$A:$D,2,0))</f>
        <v>Gabapentin, Hydrocodone</v>
      </c>
      <c r="Q53" s="198" t="b">
        <f>IFS($D53="","",$D53, VLOOKUP(D53, 'DATA - LIS - RX'!A:D, 3, 0))</f>
        <v>1</v>
      </c>
      <c r="R53" s="199">
        <f>IFS($D53="","",$D53, vlookup(D53,'DATA - LIS - RX'!A:D,4,0))</f>
        <v>44384</v>
      </c>
      <c r="S53" s="200"/>
      <c r="T53" s="200"/>
      <c r="U53" s="200"/>
      <c r="V53" s="200"/>
      <c r="W53" s="200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</row>
    <row r="54">
      <c r="A54" s="192" t="s">
        <v>5522</v>
      </c>
      <c r="B54" s="12">
        <f t="shared" si="2"/>
        <v>45</v>
      </c>
      <c r="C54" s="12">
        <v>205944.0</v>
      </c>
      <c r="D54" s="12">
        <v>17555.0</v>
      </c>
      <c r="E54" s="13">
        <v>19669.0</v>
      </c>
      <c r="F54" s="14">
        <v>44544.0</v>
      </c>
      <c r="G54" s="193">
        <v>0.4166666666666667</v>
      </c>
      <c r="H54" s="16" t="s">
        <v>6060</v>
      </c>
      <c r="I54" s="17" t="s">
        <v>6067</v>
      </c>
      <c r="J54" s="18" t="s">
        <v>6081</v>
      </c>
      <c r="K54" s="194" t="s">
        <v>6099</v>
      </c>
      <c r="L54" s="195" t="s">
        <v>6058</v>
      </c>
      <c r="M54" s="202"/>
      <c r="N54" s="195"/>
      <c r="O54" s="23" t="s">
        <v>7145</v>
      </c>
      <c r="P54" s="197" t="str">
        <f>IFS($D54="","",$D54, vlookup($D54,'DATA - LIS - RX'!$A:$D,2,0))</f>
        <v>#N/A</v>
      </c>
      <c r="Q54" s="198" t="str">
        <f>IFS($D54="","",$D54, VLOOKUP(D54, 'DATA - LIS - RX'!A:D, 3, 0))</f>
        <v>#N/A</v>
      </c>
      <c r="R54" s="199" t="str">
        <f>IFS($D54="","",$D54, vlookup(D54,'DATA - LIS - RX'!A:D,4,0))</f>
        <v>#N/A</v>
      </c>
      <c r="S54" s="200"/>
      <c r="T54" s="200"/>
      <c r="U54" s="200"/>
      <c r="V54" s="200"/>
      <c r="W54" s="200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</row>
    <row r="55">
      <c r="A55" s="192" t="s">
        <v>5598</v>
      </c>
      <c r="B55" s="12">
        <f t="shared" si="2"/>
        <v>46</v>
      </c>
      <c r="C55" s="12">
        <v>205945.0</v>
      </c>
      <c r="D55" s="12">
        <v>17726.0</v>
      </c>
      <c r="E55" s="13">
        <v>25326.0</v>
      </c>
      <c r="F55" s="14">
        <v>44544.0</v>
      </c>
      <c r="G55" s="193">
        <v>0.4166666666666667</v>
      </c>
      <c r="H55" s="16" t="s">
        <v>6054</v>
      </c>
      <c r="I55" s="17" t="s">
        <v>6067</v>
      </c>
      <c r="J55" s="18" t="s">
        <v>6081</v>
      </c>
      <c r="K55" s="194" t="s">
        <v>6097</v>
      </c>
      <c r="L55" s="195" t="s">
        <v>6058</v>
      </c>
      <c r="M55" s="202"/>
      <c r="N55" s="195"/>
      <c r="O55" s="23" t="s">
        <v>7145</v>
      </c>
      <c r="P55" s="197" t="str">
        <f>IFS($D55="","",$D55, vlookup($D55,'DATA - LIS - RX'!$A:$D,2,0))</f>
        <v>#N/A</v>
      </c>
      <c r="Q55" s="198" t="str">
        <f>IFS($D55="","",$D55, VLOOKUP(D55, 'DATA - LIS - RX'!A:D, 3, 0))</f>
        <v>#N/A</v>
      </c>
      <c r="R55" s="199" t="str">
        <f>IFS($D55="","",$D55, vlookup(D55,'DATA - LIS - RX'!A:D,4,0))</f>
        <v>#N/A</v>
      </c>
      <c r="S55" s="200"/>
      <c r="T55" s="200"/>
      <c r="U55" s="200"/>
      <c r="V55" s="200"/>
      <c r="W55" s="200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</row>
    <row r="56">
      <c r="A56" s="192" t="s">
        <v>188</v>
      </c>
      <c r="B56" s="12">
        <f t="shared" si="2"/>
        <v>47</v>
      </c>
      <c r="C56" s="12">
        <v>205946.0</v>
      </c>
      <c r="D56" s="12">
        <v>9583.0</v>
      </c>
      <c r="E56" s="13">
        <v>18782.0</v>
      </c>
      <c r="F56" s="14">
        <v>44544.0</v>
      </c>
      <c r="G56" s="193">
        <v>0.4166666666666667</v>
      </c>
      <c r="H56" s="16" t="s">
        <v>6060</v>
      </c>
      <c r="I56" s="17" t="s">
        <v>6055</v>
      </c>
      <c r="J56" s="18" t="s">
        <v>6056</v>
      </c>
      <c r="K56" s="194" t="s">
        <v>6109</v>
      </c>
      <c r="L56" s="196"/>
      <c r="M56" s="23" t="s">
        <v>6058</v>
      </c>
      <c r="N56" s="195"/>
      <c r="O56" s="23" t="s">
        <v>7159</v>
      </c>
      <c r="P56" s="197" t="str">
        <f>IFS($D56="","",$D56, vlookup($D56,'DATA - LIS - RX'!$A:$D,2,0))</f>
        <v>Gabapentin, Tramadol</v>
      </c>
      <c r="Q56" s="198" t="b">
        <f>IFS($D56="","",$D56, VLOOKUP(D56, 'DATA - LIS - RX'!A:D, 3, 0))</f>
        <v>1</v>
      </c>
      <c r="R56" s="199">
        <f>IFS($D56="","",$D56, vlookup(D56,'DATA - LIS - RX'!A:D,4,0))</f>
        <v>44387</v>
      </c>
      <c r="S56" s="200"/>
      <c r="T56" s="200"/>
      <c r="U56" s="200"/>
      <c r="V56" s="200"/>
      <c r="W56" s="200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</row>
    <row r="57">
      <c r="A57" s="192" t="s">
        <v>4907</v>
      </c>
      <c r="B57" s="12">
        <f t="shared" si="2"/>
        <v>48</v>
      </c>
      <c r="C57" s="12">
        <v>205948.0</v>
      </c>
      <c r="D57" s="12">
        <v>16767.0</v>
      </c>
      <c r="E57" s="13">
        <v>31048.0</v>
      </c>
      <c r="F57" s="14">
        <v>44544.0</v>
      </c>
      <c r="G57" s="193">
        <v>0.4270833333333333</v>
      </c>
      <c r="H57" s="16" t="s">
        <v>6060</v>
      </c>
      <c r="I57" s="17" t="s">
        <v>6067</v>
      </c>
      <c r="J57" s="18" t="s">
        <v>6081</v>
      </c>
      <c r="K57" s="194" t="s">
        <v>6116</v>
      </c>
      <c r="L57" s="196"/>
      <c r="M57" s="23" t="s">
        <v>6058</v>
      </c>
      <c r="N57" s="195"/>
      <c r="O57" s="23"/>
      <c r="P57" s="197" t="str">
        <f>IFS($D57="","",$D57, vlookup($D57,'DATA - LIS - RX'!$A:$D,2,0))</f>
        <v> - </v>
      </c>
      <c r="Q57" s="198" t="b">
        <f>IFS($D57="","",$D57, VLOOKUP(D57, 'DATA - LIS - RX'!A:D, 3, 0))</f>
        <v>1</v>
      </c>
      <c r="R57" s="199">
        <f>IFS($D57="","",$D57, vlookup(D57,'DATA - LIS - RX'!A:D,4,0))</f>
        <v>44468</v>
      </c>
      <c r="S57" s="200"/>
      <c r="T57" s="200"/>
      <c r="U57" s="200"/>
      <c r="V57" s="200"/>
      <c r="W57" s="200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</row>
    <row r="58">
      <c r="A58" s="192" t="s">
        <v>3560</v>
      </c>
      <c r="B58" s="12">
        <f t="shared" si="2"/>
        <v>49</v>
      </c>
      <c r="C58" s="12">
        <v>205949.0</v>
      </c>
      <c r="D58" s="12">
        <v>15145.0</v>
      </c>
      <c r="E58" s="13">
        <v>18524.0</v>
      </c>
      <c r="F58" s="14">
        <v>44544.0</v>
      </c>
      <c r="G58" s="193">
        <v>0.4375</v>
      </c>
      <c r="H58" s="16" t="s">
        <v>6054</v>
      </c>
      <c r="I58" s="17" t="s">
        <v>6055</v>
      </c>
      <c r="J58" s="18" t="s">
        <v>6068</v>
      </c>
      <c r="K58" s="194" t="s">
        <v>6069</v>
      </c>
      <c r="L58" s="196"/>
      <c r="M58" s="23" t="s">
        <v>6058</v>
      </c>
      <c r="N58" s="195"/>
      <c r="O58" s="23" t="s">
        <v>7159</v>
      </c>
      <c r="P58" s="197" t="str">
        <f>IFS($D58="","",$D58, vlookup($D58,'DATA - LIS - RX'!$A:$D,2,0))</f>
        <v>Gabapentin, Hydrocodone</v>
      </c>
      <c r="Q58" s="198" t="b">
        <f>IFS($D58="","",$D58, VLOOKUP(D58, 'DATA - LIS - RX'!A:D, 3, 0))</f>
        <v>0</v>
      </c>
      <c r="R58" s="199" t="str">
        <f>IFS($D58="","",$D58, vlookup(D58,'DATA - LIS - RX'!A:D,4,0))</f>
        <v> - </v>
      </c>
      <c r="S58" s="200"/>
      <c r="T58" s="200"/>
      <c r="U58" s="200"/>
      <c r="V58" s="200"/>
      <c r="W58" s="200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</row>
    <row r="59">
      <c r="A59" s="192" t="s">
        <v>2815</v>
      </c>
      <c r="B59" s="12">
        <f t="shared" si="2"/>
        <v>50</v>
      </c>
      <c r="C59" s="12">
        <v>205950.0</v>
      </c>
      <c r="D59" s="12">
        <v>14243.0</v>
      </c>
      <c r="E59" s="13">
        <v>30456.0</v>
      </c>
      <c r="F59" s="14">
        <v>44544.0</v>
      </c>
      <c r="G59" s="193">
        <v>0.4375</v>
      </c>
      <c r="H59" s="16" t="s">
        <v>6060</v>
      </c>
      <c r="I59" s="17" t="s">
        <v>6067</v>
      </c>
      <c r="J59" s="18" t="s">
        <v>6081</v>
      </c>
      <c r="K59" s="194" t="s">
        <v>6111</v>
      </c>
      <c r="L59" s="196"/>
      <c r="M59" s="23" t="s">
        <v>6058</v>
      </c>
      <c r="N59" s="195"/>
      <c r="O59" s="23"/>
      <c r="P59" s="197" t="str">
        <f>IFS($D59="","",$D59, vlookup($D59,'DATA - LIS - RX'!$A:$D,2,0))</f>
        <v> - </v>
      </c>
      <c r="Q59" s="198" t="b">
        <f>IFS($D59="","",$D59, VLOOKUP(D59, 'DATA - LIS - RX'!A:D, 3, 0))</f>
        <v>0</v>
      </c>
      <c r="R59" s="199" t="str">
        <f>IFS($D59="","",$D59, vlookup(D59,'DATA - LIS - RX'!A:D,4,0))</f>
        <v> - </v>
      </c>
      <c r="S59" s="200"/>
      <c r="T59" s="200"/>
      <c r="U59" s="200"/>
      <c r="V59" s="200"/>
      <c r="W59" s="200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</row>
    <row r="60">
      <c r="A60" s="192" t="s">
        <v>3646</v>
      </c>
      <c r="B60" s="12">
        <f t="shared" si="2"/>
        <v>51</v>
      </c>
      <c r="C60" s="12">
        <v>205952.0</v>
      </c>
      <c r="D60" s="12">
        <v>15248.0</v>
      </c>
      <c r="E60" s="13">
        <v>21030.0</v>
      </c>
      <c r="F60" s="14">
        <v>44544.0</v>
      </c>
      <c r="G60" s="193">
        <v>0.4375</v>
      </c>
      <c r="H60" s="16" t="s">
        <v>6054</v>
      </c>
      <c r="I60" s="17" t="s">
        <v>6055</v>
      </c>
      <c r="J60" s="18" t="s">
        <v>6056</v>
      </c>
      <c r="K60" s="194" t="s">
        <v>6074</v>
      </c>
      <c r="L60" s="196"/>
      <c r="M60" s="23" t="s">
        <v>6058</v>
      </c>
      <c r="N60" s="195"/>
      <c r="O60" s="23"/>
      <c r="P60" s="197" t="str">
        <f>IFS($D60="","",$D60, vlookup($D60,'DATA - LIS - RX'!$A:$D,2,0))</f>
        <v>Codeine</v>
      </c>
      <c r="Q60" s="198" t="b">
        <f>IFS($D60="","",$D60, VLOOKUP(D60, 'DATA - LIS - RX'!A:D, 3, 0))</f>
        <v>1</v>
      </c>
      <c r="R60" s="199">
        <f>IFS($D60="","",$D60, vlookup(D60,'DATA - LIS - RX'!A:D,4,0))</f>
        <v>44448</v>
      </c>
      <c r="S60" s="200"/>
      <c r="T60" s="200"/>
      <c r="U60" s="200"/>
      <c r="V60" s="200"/>
      <c r="W60" s="200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</row>
    <row r="61">
      <c r="A61" s="192" t="s">
        <v>821</v>
      </c>
      <c r="B61" s="12">
        <f t="shared" si="2"/>
        <v>52</v>
      </c>
      <c r="C61" s="12">
        <v>205953.0</v>
      </c>
      <c r="D61" s="12">
        <v>11192.0</v>
      </c>
      <c r="E61" s="13">
        <v>29533.0</v>
      </c>
      <c r="F61" s="14">
        <v>44544.0</v>
      </c>
      <c r="G61" s="193">
        <v>0.4583333333333333</v>
      </c>
      <c r="H61" s="16" t="s">
        <v>6060</v>
      </c>
      <c r="I61" s="17" t="s">
        <v>6055</v>
      </c>
      <c r="J61" s="18" t="s">
        <v>6056</v>
      </c>
      <c r="K61" s="194" t="s">
        <v>6057</v>
      </c>
      <c r="L61" s="196"/>
      <c r="M61" s="23" t="s">
        <v>6058</v>
      </c>
      <c r="N61" s="195"/>
      <c r="O61" s="23"/>
      <c r="P61" s="197" t="str">
        <f>IFS($D61="","",$D61, vlookup($D61,'DATA - LIS - RX'!$A:$D,2,0))</f>
        <v>Hydrocodone,</v>
      </c>
      <c r="Q61" s="198" t="b">
        <f>IFS($D61="","",$D61, VLOOKUP(D61, 'DATA - LIS - RX'!A:D, 3, 0))</f>
        <v>1</v>
      </c>
      <c r="R61" s="199">
        <f>IFS($D61="","",$D61, vlookup(D61,'DATA - LIS - RX'!A:D,4,0))</f>
        <v>44480</v>
      </c>
      <c r="S61" s="200"/>
      <c r="T61" s="200"/>
      <c r="U61" s="200"/>
      <c r="V61" s="200"/>
      <c r="W61" s="200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</row>
    <row r="62">
      <c r="A62" s="192" t="s">
        <v>5150</v>
      </c>
      <c r="B62" s="12">
        <f t="shared" si="2"/>
        <v>53</v>
      </c>
      <c r="C62" s="12">
        <v>205954.0</v>
      </c>
      <c r="D62" s="12">
        <v>17076.0</v>
      </c>
      <c r="E62" s="13">
        <v>25317.0</v>
      </c>
      <c r="F62" s="14">
        <v>44544.0</v>
      </c>
      <c r="G62" s="193">
        <v>0.46875</v>
      </c>
      <c r="H62" s="16" t="s">
        <v>6054</v>
      </c>
      <c r="I62" s="17" t="s">
        <v>6055</v>
      </c>
      <c r="J62" s="18" t="s">
        <v>6056</v>
      </c>
      <c r="K62" s="194" t="s">
        <v>6069</v>
      </c>
      <c r="L62" s="196"/>
      <c r="M62" s="23" t="s">
        <v>6058</v>
      </c>
      <c r="N62" s="195"/>
      <c r="O62" s="23"/>
      <c r="P62" s="197" t="str">
        <f>IFS($D62="","",$D62, vlookup($D62,'DATA - LIS - RX'!$A:$D,2,0))</f>
        <v>#N/A</v>
      </c>
      <c r="Q62" s="198" t="str">
        <f>IFS($D62="","",$D62, VLOOKUP(D62, 'DATA - LIS - RX'!A:D, 3, 0))</f>
        <v>#N/A</v>
      </c>
      <c r="R62" s="199" t="str">
        <f>IFS($D62="","",$D62, vlookup(D62,'DATA - LIS - RX'!A:D,4,0))</f>
        <v>#N/A</v>
      </c>
      <c r="S62" s="200"/>
      <c r="T62" s="200"/>
      <c r="U62" s="200"/>
      <c r="V62" s="200"/>
      <c r="W62" s="200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</row>
    <row r="63">
      <c r="A63" s="192" t="s">
        <v>3942</v>
      </c>
      <c r="B63" s="12">
        <f t="shared" si="2"/>
        <v>54</v>
      </c>
      <c r="C63" s="12">
        <v>205955.0</v>
      </c>
      <c r="D63" s="12">
        <v>15600.0</v>
      </c>
      <c r="E63" s="13">
        <v>18638.0</v>
      </c>
      <c r="F63" s="14">
        <v>44544.0</v>
      </c>
      <c r="G63" s="193">
        <v>0.4791666666666667</v>
      </c>
      <c r="H63" s="16" t="s">
        <v>6060</v>
      </c>
      <c r="I63" s="17" t="s">
        <v>6067</v>
      </c>
      <c r="J63" s="18" t="s">
        <v>6062</v>
      </c>
      <c r="K63" s="194" t="s">
        <v>6057</v>
      </c>
      <c r="L63" s="196"/>
      <c r="M63" s="23" t="s">
        <v>6058</v>
      </c>
      <c r="N63" s="195"/>
      <c r="O63" s="23" t="s">
        <v>7167</v>
      </c>
      <c r="P63" s="197" t="str">
        <f>IFS($D63="","",$D63, vlookup($D63,'DATA - LIS - RX'!$A:$D,2,0))</f>
        <v>Hydrocodone, Pregabalin</v>
      </c>
      <c r="Q63" s="198" t="b">
        <f>IFS($D63="","",$D63, VLOOKUP(D63, 'DATA - LIS - RX'!A:D, 3, 0))</f>
        <v>1</v>
      </c>
      <c r="R63" s="199">
        <f>IFS($D63="","",$D63, vlookup(D63,'DATA - LIS - RX'!A:D,4,0))</f>
        <v>44476</v>
      </c>
      <c r="S63" s="200"/>
      <c r="T63" s="200"/>
      <c r="U63" s="200"/>
      <c r="V63" s="200"/>
      <c r="W63" s="200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</row>
    <row r="64">
      <c r="A64" s="192" t="s">
        <v>5583</v>
      </c>
      <c r="B64" s="12">
        <f t="shared" si="2"/>
        <v>55</v>
      </c>
      <c r="C64" s="12">
        <v>205956.0</v>
      </c>
      <c r="D64" s="12">
        <v>17681.0</v>
      </c>
      <c r="E64" s="13">
        <v>25947.0</v>
      </c>
      <c r="F64" s="14">
        <v>44544.0</v>
      </c>
      <c r="G64" s="193">
        <v>0.4791666666666667</v>
      </c>
      <c r="H64" s="16" t="s">
        <v>6060</v>
      </c>
      <c r="I64" s="17" t="s">
        <v>6067</v>
      </c>
      <c r="J64" s="18" t="s">
        <v>6081</v>
      </c>
      <c r="K64" s="194" t="s">
        <v>6092</v>
      </c>
      <c r="L64" s="195" t="s">
        <v>6058</v>
      </c>
      <c r="M64" s="23"/>
      <c r="N64" s="195"/>
      <c r="O64" s="23" t="s">
        <v>7145</v>
      </c>
      <c r="P64" s="197" t="str">
        <f>IFS($D64="","",$D64, vlookup($D64,'DATA - LIS - RX'!$A:$D,2,0))</f>
        <v>#N/A</v>
      </c>
      <c r="Q64" s="198" t="str">
        <f>IFS($D64="","",$D64, VLOOKUP(D64, 'DATA - LIS - RX'!A:D, 3, 0))</f>
        <v>#N/A</v>
      </c>
      <c r="R64" s="199" t="str">
        <f>IFS($D64="","",$D64, vlookup(D64,'DATA - LIS - RX'!A:D,4,0))</f>
        <v>#N/A</v>
      </c>
      <c r="S64" s="200"/>
      <c r="T64" s="200"/>
      <c r="U64" s="200"/>
      <c r="V64" s="200"/>
      <c r="W64" s="200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</row>
    <row r="65">
      <c r="A65" s="192" t="s">
        <v>5596</v>
      </c>
      <c r="B65" s="12">
        <f t="shared" si="2"/>
        <v>56</v>
      </c>
      <c r="C65" s="12">
        <v>205958.0</v>
      </c>
      <c r="D65" s="12">
        <v>17714.0</v>
      </c>
      <c r="E65" s="13">
        <v>27440.0</v>
      </c>
      <c r="F65" s="14">
        <v>44544.0</v>
      </c>
      <c r="G65" s="193">
        <v>0.4791666666666667</v>
      </c>
      <c r="H65" s="16" t="s">
        <v>6060</v>
      </c>
      <c r="I65" s="17" t="s">
        <v>6067</v>
      </c>
      <c r="J65" s="18" t="s">
        <v>6081</v>
      </c>
      <c r="K65" s="194" t="s">
        <v>6088</v>
      </c>
      <c r="L65" s="195" t="s">
        <v>6058</v>
      </c>
      <c r="M65" s="23"/>
      <c r="N65" s="195"/>
      <c r="O65" s="23" t="s">
        <v>7145</v>
      </c>
      <c r="P65" s="197" t="str">
        <f>IFS($D65="","",$D65, vlookup($D65,'DATA - LIS - RX'!$A:$D,2,0))</f>
        <v>#N/A</v>
      </c>
      <c r="Q65" s="198" t="str">
        <f>IFS($D65="","",$D65, VLOOKUP(D65, 'DATA - LIS - RX'!A:D, 3, 0))</f>
        <v>#N/A</v>
      </c>
      <c r="R65" s="199" t="str">
        <f>IFS($D65="","",$D65, vlookup(D65,'DATA - LIS - RX'!A:D,4,0))</f>
        <v>#N/A</v>
      </c>
      <c r="S65" s="200"/>
      <c r="T65" s="200"/>
      <c r="U65" s="200"/>
      <c r="V65" s="200"/>
      <c r="W65" s="200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</row>
    <row r="66">
      <c r="A66" s="192" t="s">
        <v>345</v>
      </c>
      <c r="B66" s="12">
        <f t="shared" si="2"/>
        <v>57</v>
      </c>
      <c r="C66" s="12">
        <v>205959.0</v>
      </c>
      <c r="D66" s="12">
        <v>10028.0</v>
      </c>
      <c r="E66" s="13">
        <v>28198.0</v>
      </c>
      <c r="F66" s="14">
        <v>44544.0</v>
      </c>
      <c r="G66" s="193">
        <v>0.53125</v>
      </c>
      <c r="H66" s="16" t="s">
        <v>6060</v>
      </c>
      <c r="I66" s="17" t="s">
        <v>6087</v>
      </c>
      <c r="J66" s="18" t="s">
        <v>6056</v>
      </c>
      <c r="K66" s="194" t="s">
        <v>6101</v>
      </c>
      <c r="L66" s="196"/>
      <c r="M66" s="23" t="s">
        <v>6058</v>
      </c>
      <c r="N66" s="195"/>
      <c r="O66" s="23" t="s">
        <v>7166</v>
      </c>
      <c r="P66" s="197" t="str">
        <f>IFS($D66="","",$D66, vlookup($D66,'DATA - LIS - RX'!$A:$D,2,0))</f>
        <v>Amitriptyline, Gabapentin, Temazepam</v>
      </c>
      <c r="Q66" s="198" t="b">
        <f>IFS($D66="","",$D66, VLOOKUP(D66, 'DATA - LIS - RX'!A:D, 3, 0))</f>
        <v>1</v>
      </c>
      <c r="R66" s="199">
        <f>IFS($D66="","",$D66, vlookup(D66,'DATA - LIS - RX'!A:D,4,0))</f>
        <v>44476</v>
      </c>
      <c r="S66" s="200"/>
      <c r="T66" s="200"/>
      <c r="U66" s="200"/>
      <c r="V66" s="200"/>
      <c r="W66" s="200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</row>
    <row r="67">
      <c r="A67" s="192" t="s">
        <v>5549</v>
      </c>
      <c r="B67" s="12">
        <f t="shared" si="2"/>
        <v>58</v>
      </c>
      <c r="C67" s="12">
        <v>205962.0</v>
      </c>
      <c r="D67" s="12">
        <v>17600.0</v>
      </c>
      <c r="E67" s="13">
        <v>28310.0</v>
      </c>
      <c r="F67" s="14">
        <v>44544.0</v>
      </c>
      <c r="G67" s="193">
        <v>0.5625</v>
      </c>
      <c r="H67" s="16" t="s">
        <v>6060</v>
      </c>
      <c r="I67" s="17" t="s">
        <v>6067</v>
      </c>
      <c r="J67" s="18" t="s">
        <v>6081</v>
      </c>
      <c r="K67" s="194" t="s">
        <v>6092</v>
      </c>
      <c r="L67" s="195" t="s">
        <v>6058</v>
      </c>
      <c r="M67" s="23"/>
      <c r="N67" s="195"/>
      <c r="O67" s="23" t="s">
        <v>7145</v>
      </c>
      <c r="P67" s="197" t="str">
        <f>IFS($D67="","",$D67, vlookup($D67,'DATA - LIS - RX'!$A:$D,2,0))</f>
        <v>#N/A</v>
      </c>
      <c r="Q67" s="198" t="str">
        <f>IFS($D67="","",$D67, VLOOKUP(D67, 'DATA - LIS - RX'!A:D, 3, 0))</f>
        <v>#N/A</v>
      </c>
      <c r="R67" s="199" t="str">
        <f>IFS($D67="","",$D67, vlookup(D67,'DATA - LIS - RX'!A:D,4,0))</f>
        <v>#N/A</v>
      </c>
      <c r="S67" s="200"/>
      <c r="T67" s="200"/>
      <c r="U67" s="200"/>
      <c r="V67" s="200"/>
      <c r="W67" s="200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</row>
    <row r="68">
      <c r="A68" s="192" t="s">
        <v>165</v>
      </c>
      <c r="B68" s="12">
        <f t="shared" si="2"/>
        <v>59</v>
      </c>
      <c r="C68" s="12">
        <v>205963.0</v>
      </c>
      <c r="D68" s="12">
        <v>9530.0</v>
      </c>
      <c r="E68" s="13">
        <v>19208.0</v>
      </c>
      <c r="F68" s="14">
        <v>44544.0</v>
      </c>
      <c r="G68" s="193">
        <v>0.5625</v>
      </c>
      <c r="H68" s="16" t="s">
        <v>6054</v>
      </c>
      <c r="I68" s="17" t="s">
        <v>6067</v>
      </c>
      <c r="J68" s="18" t="s">
        <v>6081</v>
      </c>
      <c r="K68" s="194" t="s">
        <v>6057</v>
      </c>
      <c r="L68" s="196"/>
      <c r="M68" s="23" t="s">
        <v>6058</v>
      </c>
      <c r="N68" s="195"/>
      <c r="O68" s="23"/>
      <c r="P68" s="197" t="str">
        <f>IFS($D68="","",$D68, vlookup($D68,'DATA - LIS - RX'!$A:$D,2,0))</f>
        <v>#N/A</v>
      </c>
      <c r="Q68" s="198" t="str">
        <f>IFS($D68="","",$D68, VLOOKUP(D68, 'DATA - LIS - RX'!A:D, 3, 0))</f>
        <v>#N/A</v>
      </c>
      <c r="R68" s="199" t="str">
        <f>IFS($D68="","",$D68, vlookup(D68,'DATA - LIS - RX'!A:D,4,0))</f>
        <v>#N/A</v>
      </c>
      <c r="S68" s="200"/>
      <c r="T68" s="200"/>
      <c r="U68" s="200"/>
      <c r="V68" s="200"/>
      <c r="W68" s="200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</row>
    <row r="69">
      <c r="A69" s="192" t="s">
        <v>4689</v>
      </c>
      <c r="B69" s="12">
        <f t="shared" si="2"/>
        <v>60</v>
      </c>
      <c r="C69" s="12">
        <v>205964.0</v>
      </c>
      <c r="D69" s="12">
        <v>16483.0</v>
      </c>
      <c r="E69" s="13">
        <v>25298.0</v>
      </c>
      <c r="F69" s="14">
        <v>44544.0</v>
      </c>
      <c r="G69" s="193">
        <v>0.5625</v>
      </c>
      <c r="H69" s="16" t="s">
        <v>6060</v>
      </c>
      <c r="I69" s="17" t="s">
        <v>6055</v>
      </c>
      <c r="J69" s="18" t="s">
        <v>6068</v>
      </c>
      <c r="K69" s="194" t="s">
        <v>6088</v>
      </c>
      <c r="L69" s="196"/>
      <c r="M69" s="23" t="s">
        <v>6058</v>
      </c>
      <c r="N69" s="195"/>
      <c r="O69" s="23"/>
      <c r="P69" s="197" t="str">
        <f>IFS($D69="","",$D69, vlookup($D69,'DATA - LIS - RX'!$A:$D,2,0))</f>
        <v>Adderall, Buprenorphine, Oxycodone</v>
      </c>
      <c r="Q69" s="198" t="b">
        <f>IFS($D69="","",$D69, VLOOKUP(D69, 'DATA - LIS - RX'!A:D, 3, 0))</f>
        <v>1</v>
      </c>
      <c r="R69" s="199">
        <f>IFS($D69="","",$D69, vlookup(D69,'DATA - LIS - RX'!A:D,4,0))</f>
        <v>44474</v>
      </c>
      <c r="S69" s="200"/>
      <c r="T69" s="200"/>
      <c r="U69" s="200"/>
      <c r="V69" s="200"/>
      <c r="W69" s="200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</row>
    <row r="70">
      <c r="A70" s="192" t="s">
        <v>6136</v>
      </c>
      <c r="B70" s="12">
        <f t="shared" si="2"/>
        <v>61</v>
      </c>
      <c r="C70" s="12">
        <v>205966.0</v>
      </c>
      <c r="D70" s="12">
        <v>17727.0</v>
      </c>
      <c r="E70" s="13">
        <v>28711.0</v>
      </c>
      <c r="F70" s="14">
        <v>44544.0</v>
      </c>
      <c r="G70" s="193">
        <v>0.5833333333333334</v>
      </c>
      <c r="H70" s="16" t="s">
        <v>6054</v>
      </c>
      <c r="I70" s="17" t="s">
        <v>6067</v>
      </c>
      <c r="J70" s="18" t="s">
        <v>6081</v>
      </c>
      <c r="K70" s="194" t="s">
        <v>6092</v>
      </c>
      <c r="L70" s="195" t="s">
        <v>6058</v>
      </c>
      <c r="M70" s="23"/>
      <c r="N70" s="195"/>
      <c r="O70" s="23" t="s">
        <v>7145</v>
      </c>
      <c r="P70" s="197" t="str">
        <f>IFS($D70="","",$D70, vlookup($D70,'DATA - LIS - RX'!$A:$D,2,0))</f>
        <v>#N/A</v>
      </c>
      <c r="Q70" s="198" t="str">
        <f>IFS($D70="","",$D70, VLOOKUP(D70, 'DATA - LIS - RX'!A:D, 3, 0))</f>
        <v>#N/A</v>
      </c>
      <c r="R70" s="199" t="str">
        <f>IFS($D70="","",$D70, vlookup(D70,'DATA - LIS - RX'!A:D,4,0))</f>
        <v>#N/A</v>
      </c>
      <c r="S70" s="200"/>
      <c r="T70" s="200"/>
      <c r="U70" s="200"/>
      <c r="V70" s="200"/>
      <c r="W70" s="200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</row>
    <row r="71">
      <c r="A71" s="192" t="s">
        <v>5534</v>
      </c>
      <c r="B71" s="12">
        <f t="shared" si="2"/>
        <v>62</v>
      </c>
      <c r="C71" s="12">
        <v>205967.0</v>
      </c>
      <c r="D71" s="12">
        <v>17571.0</v>
      </c>
      <c r="E71" s="13">
        <v>26372.0</v>
      </c>
      <c r="F71" s="14">
        <v>44544.0</v>
      </c>
      <c r="G71" s="193">
        <v>0.59375</v>
      </c>
      <c r="H71" s="16" t="s">
        <v>6054</v>
      </c>
      <c r="I71" s="17" t="s">
        <v>6061</v>
      </c>
      <c r="J71" s="18" t="s">
        <v>6081</v>
      </c>
      <c r="K71" s="194" t="s">
        <v>6074</v>
      </c>
      <c r="L71" s="195" t="s">
        <v>6058</v>
      </c>
      <c r="M71" s="23"/>
      <c r="N71" s="195"/>
      <c r="O71" s="23" t="s">
        <v>7145</v>
      </c>
      <c r="P71" s="197" t="str">
        <f>IFS($D71="","",$D71, vlookup($D71,'DATA - LIS - RX'!$A:$D,2,0))</f>
        <v>#N/A</v>
      </c>
      <c r="Q71" s="198" t="str">
        <f>IFS($D71="","",$D71, VLOOKUP(D71, 'DATA - LIS - RX'!A:D, 3, 0))</f>
        <v>#N/A</v>
      </c>
      <c r="R71" s="199" t="str">
        <f>IFS($D71="","",$D71, vlookup(D71,'DATA - LIS - RX'!A:D,4,0))</f>
        <v>#N/A</v>
      </c>
      <c r="S71" s="200"/>
      <c r="T71" s="200"/>
      <c r="U71" s="200"/>
      <c r="V71" s="200"/>
      <c r="W71" s="200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</row>
    <row r="72">
      <c r="A72" s="192" t="s">
        <v>5541</v>
      </c>
      <c r="B72" s="12">
        <f t="shared" si="2"/>
        <v>63</v>
      </c>
      <c r="C72" s="12">
        <v>205975.0</v>
      </c>
      <c r="D72" s="12">
        <v>17587.0</v>
      </c>
      <c r="E72" s="13">
        <v>25234.0</v>
      </c>
      <c r="F72" s="14">
        <v>44544.0</v>
      </c>
      <c r="G72" s="193">
        <v>0.59375</v>
      </c>
      <c r="H72" s="16" t="s">
        <v>6060</v>
      </c>
      <c r="I72" s="17" t="s">
        <v>6061</v>
      </c>
      <c r="J72" s="18" t="s">
        <v>6081</v>
      </c>
      <c r="K72" s="194" t="s">
        <v>6069</v>
      </c>
      <c r="L72" s="195" t="s">
        <v>6058</v>
      </c>
      <c r="M72" s="23"/>
      <c r="N72" s="195"/>
      <c r="O72" s="23" t="s">
        <v>7145</v>
      </c>
      <c r="P72" s="197" t="str">
        <f>IFS($D72="","",$D72, vlookup($D72,'DATA - LIS - RX'!$A:$D,2,0))</f>
        <v>#N/A</v>
      </c>
      <c r="Q72" s="198" t="str">
        <f>IFS($D72="","",$D72, VLOOKUP(D72, 'DATA - LIS - RX'!A:D, 3, 0))</f>
        <v>#N/A</v>
      </c>
      <c r="R72" s="199" t="str">
        <f>IFS($D72="","",$D72, vlookup(D72,'DATA - LIS - RX'!A:D,4,0))</f>
        <v>#N/A</v>
      </c>
      <c r="S72" s="200"/>
      <c r="T72" s="200"/>
      <c r="U72" s="200"/>
      <c r="V72" s="200"/>
      <c r="W72" s="200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</row>
    <row r="73">
      <c r="A73" s="192" t="s">
        <v>5219</v>
      </c>
      <c r="B73" s="12">
        <f t="shared" si="2"/>
        <v>64</v>
      </c>
      <c r="C73" s="12">
        <v>205968.0</v>
      </c>
      <c r="D73" s="12">
        <v>17162.0</v>
      </c>
      <c r="E73" s="13">
        <v>22211.0</v>
      </c>
      <c r="F73" s="14">
        <v>44544.0</v>
      </c>
      <c r="G73" s="193">
        <v>0.6041666666666666</v>
      </c>
      <c r="H73" s="16" t="s">
        <v>6054</v>
      </c>
      <c r="I73" s="17" t="s">
        <v>6055</v>
      </c>
      <c r="J73" s="18" t="s">
        <v>6068</v>
      </c>
      <c r="K73" s="194" t="s">
        <v>6091</v>
      </c>
      <c r="L73" s="196"/>
      <c r="M73" s="23" t="s">
        <v>6058</v>
      </c>
      <c r="N73" s="195"/>
      <c r="O73" s="23" t="s">
        <v>7160</v>
      </c>
      <c r="P73" s="197" t="str">
        <f>IFS($D73="","",$D73, vlookup($D73,'DATA - LIS - RX'!$A:$D,2,0))</f>
        <v>Alprazolam, Duloxetine, Fentanyl, Hydrocodone</v>
      </c>
      <c r="Q73" s="198" t="b">
        <f>IFS($D73="","",$D73, VLOOKUP(D73, 'DATA - LIS - RX'!A:D, 3, 0))</f>
        <v>1</v>
      </c>
      <c r="R73" s="199">
        <f>IFS($D73="","",$D73, vlookup(D73,'DATA - LIS - RX'!A:D,4,0))</f>
        <v>44551</v>
      </c>
      <c r="S73" s="200"/>
      <c r="T73" s="200"/>
      <c r="U73" s="200"/>
      <c r="V73" s="200"/>
      <c r="W73" s="200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</row>
    <row r="74">
      <c r="A74" s="192" t="s">
        <v>5</v>
      </c>
      <c r="B74" s="12">
        <f t="shared" si="2"/>
        <v>65</v>
      </c>
      <c r="C74" s="12">
        <v>205969.0</v>
      </c>
      <c r="D74" s="12">
        <v>9141.0</v>
      </c>
      <c r="E74" s="13">
        <v>30758.0</v>
      </c>
      <c r="F74" s="14">
        <v>44544.0</v>
      </c>
      <c r="G74" s="193">
        <v>0.6041666666666666</v>
      </c>
      <c r="H74" s="16" t="s">
        <v>6060</v>
      </c>
      <c r="I74" s="17" t="s">
        <v>6055</v>
      </c>
      <c r="J74" s="18" t="s">
        <v>6068</v>
      </c>
      <c r="K74" s="194" t="s">
        <v>6101</v>
      </c>
      <c r="L74" s="196"/>
      <c r="M74" s="23" t="s">
        <v>6058</v>
      </c>
      <c r="N74" s="195"/>
      <c r="O74" s="23" t="s">
        <v>7159</v>
      </c>
      <c r="P74" s="197" t="str">
        <f>IFS($D74="","",$D74, vlookup($D74,'DATA - LIS - RX'!$A:$D,2,0))</f>
        <v>Alprazolam, Gabapentin, Hydrocodone</v>
      </c>
      <c r="Q74" s="198" t="b">
        <f>IFS($D74="","",$D74, VLOOKUP(D74, 'DATA - LIS - RX'!A:D, 3, 0))</f>
        <v>1</v>
      </c>
      <c r="R74" s="199">
        <f>IFS($D74="","",$D74, vlookup(D74,'DATA - LIS - RX'!A:D,4,0))</f>
        <v>44460</v>
      </c>
      <c r="S74" s="200"/>
      <c r="T74" s="200"/>
      <c r="U74" s="200"/>
      <c r="V74" s="200"/>
      <c r="W74" s="200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</row>
    <row r="75">
      <c r="A75" s="192" t="s">
        <v>846</v>
      </c>
      <c r="B75" s="12">
        <f t="shared" si="2"/>
        <v>66</v>
      </c>
      <c r="C75" s="12">
        <v>205976.0</v>
      </c>
      <c r="D75" s="12">
        <v>11252.0</v>
      </c>
      <c r="E75" s="13">
        <v>47467.0</v>
      </c>
      <c r="F75" s="14">
        <v>44544.0</v>
      </c>
      <c r="G75" s="193">
        <v>0.6041666666666666</v>
      </c>
      <c r="H75" s="16" t="s">
        <v>6054</v>
      </c>
      <c r="I75" s="17" t="s">
        <v>6055</v>
      </c>
      <c r="J75" s="18" t="s">
        <v>6056</v>
      </c>
      <c r="K75" s="194" t="s">
        <v>6094</v>
      </c>
      <c r="L75" s="196"/>
      <c r="M75" s="23" t="s">
        <v>6058</v>
      </c>
      <c r="N75" s="195"/>
      <c r="O75" s="23"/>
      <c r="P75" s="197" t="str">
        <f>IFS($D75="","",$D75, vlookup($D75,'DATA - LIS - RX'!$A:$D,2,0))</f>
        <v>Codeine</v>
      </c>
      <c r="Q75" s="198" t="b">
        <f>IFS($D75="","",$D75, VLOOKUP(D75, 'DATA - LIS - RX'!A:D, 3, 0))</f>
        <v>1</v>
      </c>
      <c r="R75" s="199">
        <f>IFS($D75="","",$D75, vlookup(D75,'DATA - LIS - RX'!A:D,4,0))</f>
        <v>44468</v>
      </c>
      <c r="S75" s="200"/>
      <c r="T75" s="200"/>
      <c r="U75" s="200"/>
      <c r="V75" s="200"/>
      <c r="W75" s="200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</row>
    <row r="76">
      <c r="A76" s="192" t="s">
        <v>894</v>
      </c>
      <c r="B76" s="12">
        <f t="shared" si="2"/>
        <v>67</v>
      </c>
      <c r="C76" s="12">
        <v>205970.0</v>
      </c>
      <c r="D76" s="12">
        <v>11371.0</v>
      </c>
      <c r="E76" s="13">
        <v>26353.0</v>
      </c>
      <c r="F76" s="14">
        <v>44544.0</v>
      </c>
      <c r="G76" s="193">
        <v>0.625</v>
      </c>
      <c r="H76" s="16" t="s">
        <v>6060</v>
      </c>
      <c r="I76" s="17" t="s">
        <v>6055</v>
      </c>
      <c r="J76" s="18" t="s">
        <v>6056</v>
      </c>
      <c r="K76" s="194" t="s">
        <v>6088</v>
      </c>
      <c r="L76" s="196"/>
      <c r="M76" s="23" t="s">
        <v>6058</v>
      </c>
      <c r="N76" s="195"/>
      <c r="O76" s="23" t="s">
        <v>7159</v>
      </c>
      <c r="P76" s="197" t="str">
        <f>IFS($D76="","",$D76, vlookup($D76,'DATA - LIS - RX'!$A:$D,2,0))</f>
        <v>Gabapentin, Tramadol, Duloxetine</v>
      </c>
      <c r="Q76" s="198" t="b">
        <f>IFS($D76="","",$D76, VLOOKUP(D76, 'DATA - LIS - RX'!A:D, 3, 0))</f>
        <v>1</v>
      </c>
      <c r="R76" s="199">
        <f>IFS($D76="","",$D76, vlookup(D76,'DATA - LIS - RX'!A:D,4,0))</f>
        <v>44384</v>
      </c>
      <c r="S76" s="200"/>
      <c r="T76" s="200"/>
      <c r="U76" s="200"/>
      <c r="V76" s="200"/>
      <c r="W76" s="200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</row>
    <row r="77">
      <c r="A77" s="192" t="s">
        <v>531</v>
      </c>
      <c r="B77" s="12">
        <f t="shared" si="2"/>
        <v>68</v>
      </c>
      <c r="C77" s="12">
        <v>205971.0</v>
      </c>
      <c r="D77" s="12">
        <v>10481.0</v>
      </c>
      <c r="E77" s="13">
        <v>22006.0</v>
      </c>
      <c r="F77" s="14">
        <v>44544.0</v>
      </c>
      <c r="G77" s="193">
        <v>0.625</v>
      </c>
      <c r="H77" s="16" t="s">
        <v>6060</v>
      </c>
      <c r="I77" s="17" t="s">
        <v>6067</v>
      </c>
      <c r="J77" s="18" t="s">
        <v>6062</v>
      </c>
      <c r="K77" s="194" t="s">
        <v>6057</v>
      </c>
      <c r="L77" s="196"/>
      <c r="M77" s="23" t="s">
        <v>6058</v>
      </c>
      <c r="N77" s="195"/>
      <c r="O77" s="23" t="s">
        <v>7159</v>
      </c>
      <c r="P77" s="197" t="str">
        <f>IFS($D77="","",$D77, vlookup($D77,'DATA - LIS - RX'!$A:$D,2,0))</f>
        <v>Clonazepam, Cyclobenzaprine, Gabapentin, Hydrocodone</v>
      </c>
      <c r="Q77" s="198" t="b">
        <f>IFS($D77="","",$D77, VLOOKUP(D77, 'DATA - LIS - RX'!A:D, 3, 0))</f>
        <v>1</v>
      </c>
      <c r="R77" s="199">
        <f>IFS($D77="","",$D77, vlookup(D77,'DATA - LIS - RX'!A:D,4,0))</f>
        <v>44474</v>
      </c>
      <c r="S77" s="200"/>
      <c r="T77" s="200"/>
      <c r="U77" s="200"/>
      <c r="V77" s="200"/>
      <c r="W77" s="200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</row>
    <row r="78">
      <c r="A78" s="192" t="s">
        <v>2606</v>
      </c>
      <c r="B78" s="12">
        <f t="shared" si="2"/>
        <v>69</v>
      </c>
      <c r="C78" s="12">
        <v>205974.0</v>
      </c>
      <c r="D78" s="12">
        <v>13959.0</v>
      </c>
      <c r="E78" s="13">
        <v>17526.0</v>
      </c>
      <c r="F78" s="14">
        <v>44544.0</v>
      </c>
      <c r="G78" s="193">
        <v>0.6458333333333334</v>
      </c>
      <c r="H78" s="16" t="s">
        <v>6060</v>
      </c>
      <c r="I78" s="17" t="s">
        <v>6061</v>
      </c>
      <c r="J78" s="18" t="s">
        <v>6081</v>
      </c>
      <c r="K78" s="194" t="s">
        <v>6102</v>
      </c>
      <c r="L78" s="196"/>
      <c r="M78" s="23" t="s">
        <v>6058</v>
      </c>
      <c r="N78" s="195"/>
      <c r="O78" s="23" t="s">
        <v>7166</v>
      </c>
      <c r="P78" s="197" t="str">
        <f>IFS($D78="","",$D78, vlookup($D78,'DATA - LIS - RX'!$A:$D,2,0))</f>
        <v>Amitriptyline, Gabapentin, Hydrocodone, Tramadol, Zolpidem </v>
      </c>
      <c r="Q78" s="198" t="b">
        <f>IFS($D78="","",$D78, VLOOKUP(D78, 'DATA - LIS - RX'!A:D, 3, 0))</f>
        <v>1</v>
      </c>
      <c r="R78" s="199">
        <f>IFS($D78="","",$D78, vlookup(D78,'DATA - LIS - RX'!A:D,4,0))</f>
        <v>44384</v>
      </c>
      <c r="S78" s="200"/>
      <c r="T78" s="200"/>
      <c r="U78" s="200"/>
      <c r="V78" s="200"/>
      <c r="W78" s="200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</row>
    <row r="79">
      <c r="A79" s="126"/>
      <c r="B79" s="126"/>
      <c r="C79" s="126"/>
      <c r="D79" s="126"/>
      <c r="E79" s="207"/>
      <c r="F79" s="207"/>
      <c r="G79" s="208"/>
      <c r="H79" s="126"/>
      <c r="I79" s="126"/>
      <c r="J79" s="126"/>
      <c r="K79" s="126"/>
      <c r="L79" s="209"/>
      <c r="M79" s="209"/>
      <c r="N79" s="209"/>
      <c r="O79" s="126"/>
      <c r="P79" s="201"/>
      <c r="Q79" s="126"/>
      <c r="R79" s="167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</row>
    <row r="80">
      <c r="A80" s="192" t="s">
        <v>150</v>
      </c>
      <c r="B80" s="12">
        <f>B78+1</f>
        <v>70</v>
      </c>
      <c r="C80" s="12">
        <v>205978.0</v>
      </c>
      <c r="D80" s="12">
        <v>9488.0</v>
      </c>
      <c r="E80" s="13">
        <v>21316.0</v>
      </c>
      <c r="F80" s="14">
        <v>44545.0</v>
      </c>
      <c r="G80" s="193">
        <v>0.3541666666666667</v>
      </c>
      <c r="H80" s="16" t="s">
        <v>6054</v>
      </c>
      <c r="I80" s="17" t="s">
        <v>6055</v>
      </c>
      <c r="J80" s="18" t="s">
        <v>6056</v>
      </c>
      <c r="K80" s="194" t="s">
        <v>6069</v>
      </c>
      <c r="L80" s="195"/>
      <c r="M80" s="23" t="s">
        <v>6058</v>
      </c>
      <c r="N80" s="195"/>
      <c r="O80" s="23"/>
      <c r="P80" s="197" t="str">
        <f>IFS($D80="","",$D80, vlookup($D80,'DATA - LIS - RX'!$A:$D,2,0))</f>
        <v>Gabapentin, Cyclobenzaprine, Oxycodone, Diazepam</v>
      </c>
      <c r="Q80" s="198" t="b">
        <f>IFS($D80="","",$D80, VLOOKUP(D80, 'DATA - LIS - RX'!A:D, 3, 0))</f>
        <v>1</v>
      </c>
      <c r="R80" s="199">
        <f>IFS($D80="","",$D80, vlookup(D80,'DATA - LIS - RX'!A:D,4,0))</f>
        <v>44384</v>
      </c>
      <c r="S80" s="200"/>
      <c r="T80" s="200"/>
      <c r="U80" s="200"/>
      <c r="V80" s="200"/>
      <c r="W80" s="200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</row>
    <row r="81">
      <c r="A81" s="192" t="s">
        <v>5590</v>
      </c>
      <c r="B81" s="12">
        <f t="shared" ref="B81:B101" si="3">B80+1</f>
        <v>71</v>
      </c>
      <c r="C81" s="12">
        <v>205979.0</v>
      </c>
      <c r="D81" s="12">
        <v>17699.0</v>
      </c>
      <c r="E81" s="13">
        <v>19822.0</v>
      </c>
      <c r="F81" s="14">
        <v>44545.0</v>
      </c>
      <c r="G81" s="193">
        <v>0.3645833333333333</v>
      </c>
      <c r="H81" s="16" t="s">
        <v>6060</v>
      </c>
      <c r="I81" s="17" t="s">
        <v>6067</v>
      </c>
      <c r="J81" s="18" t="s">
        <v>6062</v>
      </c>
      <c r="K81" s="194" t="s">
        <v>6057</v>
      </c>
      <c r="L81" s="195" t="s">
        <v>6058</v>
      </c>
      <c r="M81" s="202"/>
      <c r="N81" s="195"/>
      <c r="O81" s="23" t="s">
        <v>7145</v>
      </c>
      <c r="P81" s="197" t="str">
        <f>IFS($D81="","",$D81, vlookup($D81,'DATA - LIS - RX'!$A:$D,2,0))</f>
        <v>#N/A</v>
      </c>
      <c r="Q81" s="198" t="str">
        <f>IFS($D81="","",$D81, VLOOKUP(D81, 'DATA - LIS - RX'!A:D, 3, 0))</f>
        <v>#N/A</v>
      </c>
      <c r="R81" s="199" t="str">
        <f>IFS($D81="","",$D81, vlookup(D81,'DATA - LIS - RX'!A:D,4,0))</f>
        <v>#N/A</v>
      </c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</row>
    <row r="82">
      <c r="A82" s="192" t="s">
        <v>422</v>
      </c>
      <c r="B82" s="12">
        <f t="shared" si="3"/>
        <v>72</v>
      </c>
      <c r="C82" s="12">
        <v>205980.0</v>
      </c>
      <c r="D82" s="12">
        <v>10219.0</v>
      </c>
      <c r="E82" s="13">
        <v>19568.0</v>
      </c>
      <c r="F82" s="14">
        <v>44545.0</v>
      </c>
      <c r="G82" s="193">
        <v>0.3645833333333333</v>
      </c>
      <c r="H82" s="16" t="s">
        <v>6054</v>
      </c>
      <c r="I82" s="17" t="s">
        <v>6055</v>
      </c>
      <c r="J82" s="18" t="s">
        <v>6056</v>
      </c>
      <c r="K82" s="194" t="s">
        <v>6069</v>
      </c>
      <c r="L82" s="195"/>
      <c r="M82" s="23" t="s">
        <v>6058</v>
      </c>
      <c r="N82" s="195"/>
      <c r="O82" s="23" t="s">
        <v>7166</v>
      </c>
      <c r="P82" s="197" t="str">
        <f>IFS($D82="","",$D82, vlookup($D82,'DATA - LIS - RX'!$A:$D,2,0))</f>
        <v>Gabapentin, Hydrocodone, Lorazepam, Nortriptyline</v>
      </c>
      <c r="Q82" s="198" t="b">
        <f>IFS($D82="","",$D82, VLOOKUP(D82, 'DATA - LIS - RX'!A:D, 3, 0))</f>
        <v>1</v>
      </c>
      <c r="R82" s="199">
        <f>IFS($D82="","",$D82, vlookup(D82,'DATA - LIS - RX'!A:D,4,0))</f>
        <v>44466</v>
      </c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</row>
    <row r="83">
      <c r="A83" s="192" t="s">
        <v>1459</v>
      </c>
      <c r="B83" s="12">
        <f t="shared" si="3"/>
        <v>73</v>
      </c>
      <c r="C83" s="12">
        <v>205981.0</v>
      </c>
      <c r="D83" s="12">
        <v>12489.0</v>
      </c>
      <c r="E83" s="13">
        <v>21111.0</v>
      </c>
      <c r="F83" s="14">
        <v>44545.0</v>
      </c>
      <c r="G83" s="193">
        <v>0.3958333333333333</v>
      </c>
      <c r="H83" s="16" t="s">
        <v>6060</v>
      </c>
      <c r="I83" s="17" t="s">
        <v>6055</v>
      </c>
      <c r="J83" s="18" t="s">
        <v>6056</v>
      </c>
      <c r="K83" s="194" t="s">
        <v>6113</v>
      </c>
      <c r="L83" s="195"/>
      <c r="M83" s="23" t="s">
        <v>6058</v>
      </c>
      <c r="N83" s="195"/>
      <c r="O83" s="23" t="s">
        <v>7167</v>
      </c>
      <c r="P83" s="197" t="str">
        <f>IFS($D83="","",$D83, vlookup($D83,'DATA - LIS - RX'!$A:$D,2,0))</f>
        <v>Pregabalin, Codeine</v>
      </c>
      <c r="Q83" s="198" t="b">
        <f>IFS($D83="","",$D83, VLOOKUP(D83, 'DATA - LIS - RX'!A:D, 3, 0))</f>
        <v>1</v>
      </c>
      <c r="R83" s="199">
        <f>IFS($D83="","",$D83, vlookup(D83,'DATA - LIS - RX'!A:D,4,0))</f>
        <v>44474</v>
      </c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</row>
    <row r="84">
      <c r="A84" s="192" t="s">
        <v>4247</v>
      </c>
      <c r="B84" s="12">
        <f t="shared" si="3"/>
        <v>74</v>
      </c>
      <c r="C84" s="12">
        <v>205982.0</v>
      </c>
      <c r="D84" s="12">
        <v>15933.0</v>
      </c>
      <c r="E84" s="13">
        <v>25810.0</v>
      </c>
      <c r="F84" s="14">
        <v>44545.0</v>
      </c>
      <c r="G84" s="193">
        <v>0.3958333333333333</v>
      </c>
      <c r="H84" s="16" t="s">
        <v>6054</v>
      </c>
      <c r="I84" s="17" t="s">
        <v>6137</v>
      </c>
      <c r="J84" s="18" t="s">
        <v>6068</v>
      </c>
      <c r="K84" s="194" t="s">
        <v>6114</v>
      </c>
      <c r="L84" s="195"/>
      <c r="M84" s="23" t="s">
        <v>6058</v>
      </c>
      <c r="N84" s="195"/>
      <c r="O84" s="23"/>
      <c r="P84" s="197" t="str">
        <f>IFS($D84="","",$D84, vlookup($D84,'DATA - LIS - RX'!$A:$D,2,0))</f>
        <v>Tramadol</v>
      </c>
      <c r="Q84" s="198" t="b">
        <f>IFS($D84="","",$D84, VLOOKUP(D84, 'DATA - LIS - RX'!A:D, 3, 0))</f>
        <v>1</v>
      </c>
      <c r="R84" s="199">
        <f>IFS($D84="","",$D84, vlookup(D84,'DATA - LIS - RX'!A:D,4,0))</f>
        <v>44421</v>
      </c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</row>
    <row r="85">
      <c r="A85" s="192" t="s">
        <v>5573</v>
      </c>
      <c r="B85" s="12">
        <f t="shared" si="3"/>
        <v>75</v>
      </c>
      <c r="C85" s="12">
        <v>205983.0</v>
      </c>
      <c r="D85" s="12">
        <v>17662.0</v>
      </c>
      <c r="E85" s="13">
        <v>31625.0</v>
      </c>
      <c r="F85" s="14">
        <v>44545.0</v>
      </c>
      <c r="G85" s="193">
        <v>0.3958333333333333</v>
      </c>
      <c r="H85" s="16" t="s">
        <v>6054</v>
      </c>
      <c r="I85" s="17" t="s">
        <v>6067</v>
      </c>
      <c r="J85" s="18" t="s">
        <v>6062</v>
      </c>
      <c r="K85" s="194" t="s">
        <v>6057</v>
      </c>
      <c r="L85" s="195" t="s">
        <v>6058</v>
      </c>
      <c r="M85" s="202"/>
      <c r="N85" s="195"/>
      <c r="O85" s="23" t="s">
        <v>7145</v>
      </c>
      <c r="P85" s="197" t="str">
        <f>IFS($D85="","",$D85, vlookup($D85,'DATA - LIS - RX'!$A:$D,2,0))</f>
        <v>#N/A</v>
      </c>
      <c r="Q85" s="198" t="str">
        <f>IFS($D85="","",$D85, VLOOKUP(D85, 'DATA - LIS - RX'!A:D, 3, 0))</f>
        <v>#N/A</v>
      </c>
      <c r="R85" s="199" t="str">
        <f>IFS($D85="","",$D85, vlookup(D85,'DATA - LIS - RX'!A:D,4,0))</f>
        <v>#N/A</v>
      </c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</row>
    <row r="86">
      <c r="A86" s="192" t="s">
        <v>5565</v>
      </c>
      <c r="B86" s="12">
        <f t="shared" si="3"/>
        <v>76</v>
      </c>
      <c r="C86" s="12">
        <v>205985.0</v>
      </c>
      <c r="D86" s="12">
        <v>17646.0</v>
      </c>
      <c r="E86" s="13">
        <v>22520.0</v>
      </c>
      <c r="F86" s="14">
        <v>44545.0</v>
      </c>
      <c r="G86" s="193">
        <v>0.4166666666666667</v>
      </c>
      <c r="H86" s="16" t="s">
        <v>6060</v>
      </c>
      <c r="I86" s="17" t="s">
        <v>6067</v>
      </c>
      <c r="J86" s="18" t="s">
        <v>6062</v>
      </c>
      <c r="K86" s="194" t="s">
        <v>6057</v>
      </c>
      <c r="L86" s="195" t="s">
        <v>6058</v>
      </c>
      <c r="M86" s="23"/>
      <c r="N86" s="195"/>
      <c r="O86" s="23" t="s">
        <v>7145</v>
      </c>
      <c r="P86" s="197" t="str">
        <f>IFS($D86="","",$D86, vlookup($D86,'DATA - LIS - RX'!$A:$D,2,0))</f>
        <v>#N/A</v>
      </c>
      <c r="Q86" s="198" t="str">
        <f>IFS($D86="","",$D86, VLOOKUP(D86, 'DATA - LIS - RX'!A:D, 3, 0))</f>
        <v>#N/A</v>
      </c>
      <c r="R86" s="199" t="str">
        <f>IFS($D86="","",$D86, vlookup(D86,'DATA - LIS - RX'!A:D,4,0))</f>
        <v>#N/A</v>
      </c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</row>
    <row r="87">
      <c r="A87" s="192" t="s">
        <v>4681</v>
      </c>
      <c r="B87" s="12">
        <f t="shared" si="3"/>
        <v>77</v>
      </c>
      <c r="C87" s="12">
        <v>205986.0</v>
      </c>
      <c r="D87" s="12">
        <v>16473.0</v>
      </c>
      <c r="E87" s="13">
        <v>22507.0</v>
      </c>
      <c r="F87" s="14">
        <v>44545.0</v>
      </c>
      <c r="G87" s="193">
        <v>0.4166666666666667</v>
      </c>
      <c r="H87" s="16" t="s">
        <v>6054</v>
      </c>
      <c r="I87" s="17" t="s">
        <v>6055</v>
      </c>
      <c r="J87" s="18" t="s">
        <v>6056</v>
      </c>
      <c r="K87" s="194" t="s">
        <v>6076</v>
      </c>
      <c r="L87" s="196"/>
      <c r="M87" s="23" t="s">
        <v>6058</v>
      </c>
      <c r="N87" s="195"/>
      <c r="O87" s="23"/>
      <c r="P87" s="197" t="str">
        <f>IFS($D87="","",$D87, vlookup($D87,'DATA - LIS - RX'!$A:$D,2,0))</f>
        <v> - </v>
      </c>
      <c r="Q87" s="198" t="b">
        <f>IFS($D87="","",$D87, VLOOKUP(D87, 'DATA - LIS - RX'!A:D, 3, 0))</f>
        <v>1</v>
      </c>
      <c r="R87" s="199">
        <f>IFS($D87="","",$D87, vlookup(D87,'DATA - LIS - RX'!A:D,4,0))</f>
        <v>44475</v>
      </c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</row>
    <row r="88">
      <c r="A88" s="192" t="s">
        <v>2195</v>
      </c>
      <c r="B88" s="12">
        <f t="shared" si="3"/>
        <v>78</v>
      </c>
      <c r="C88" s="12">
        <v>205989.0</v>
      </c>
      <c r="D88" s="12">
        <v>13440.0</v>
      </c>
      <c r="E88" s="13">
        <v>16642.0</v>
      </c>
      <c r="F88" s="14">
        <v>44545.0</v>
      </c>
      <c r="G88" s="193">
        <v>0.4791666666666667</v>
      </c>
      <c r="H88" s="16" t="s">
        <v>6054</v>
      </c>
      <c r="I88" s="17" t="s">
        <v>6067</v>
      </c>
      <c r="J88" s="18" t="s">
        <v>6062</v>
      </c>
      <c r="K88" s="194" t="s">
        <v>6057</v>
      </c>
      <c r="L88" s="196"/>
      <c r="M88" s="23" t="s">
        <v>6058</v>
      </c>
      <c r="N88" s="195"/>
      <c r="O88" s="23" t="s">
        <v>7159</v>
      </c>
      <c r="P88" s="197" t="str">
        <f>IFS($D88="","",$D88, vlookup($D88,'DATA - LIS - RX'!$A:$D,2,0))</f>
        <v>Gabapentin, Hydrocodone</v>
      </c>
      <c r="Q88" s="198" t="b">
        <f>IFS($D88="","",$D88, VLOOKUP(D88, 'DATA - LIS - RX'!A:D, 3, 0))</f>
        <v>1</v>
      </c>
      <c r="R88" s="199">
        <f>IFS($D88="","",$D88, vlookup(D88,'DATA - LIS - RX'!A:D,4,0))</f>
        <v>44428</v>
      </c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</row>
    <row r="89">
      <c r="A89" s="192" t="s">
        <v>5224</v>
      </c>
      <c r="B89" s="12">
        <f t="shared" si="3"/>
        <v>79</v>
      </c>
      <c r="C89" s="12">
        <v>205990.0</v>
      </c>
      <c r="D89" s="12">
        <v>17168.0</v>
      </c>
      <c r="E89" s="13">
        <v>27344.0</v>
      </c>
      <c r="F89" s="14">
        <v>44545.0</v>
      </c>
      <c r="G89" s="193">
        <v>0.5416666666666666</v>
      </c>
      <c r="H89" s="16" t="s">
        <v>6060</v>
      </c>
      <c r="I89" s="17" t="s">
        <v>6067</v>
      </c>
      <c r="J89" s="18" t="s">
        <v>6081</v>
      </c>
      <c r="K89" s="194" t="s">
        <v>6121</v>
      </c>
      <c r="L89" s="195" t="s">
        <v>6058</v>
      </c>
      <c r="M89" s="23"/>
      <c r="N89" s="195"/>
      <c r="O89" s="23" t="s">
        <v>7145</v>
      </c>
      <c r="P89" s="197" t="str">
        <f>IFS($D89="","",$D89, vlookup($D89,'DATA - LIS - RX'!$A:$D,2,0))</f>
        <v>#N/A</v>
      </c>
      <c r="Q89" s="198" t="str">
        <f>IFS($D89="","",$D89, VLOOKUP(D89, 'DATA - LIS - RX'!A:D, 3, 0))</f>
        <v>#N/A</v>
      </c>
      <c r="R89" s="199" t="str">
        <f>IFS($D89="","",$D89, vlookup(D89,'DATA - LIS - RX'!A:D,4,0))</f>
        <v>#N/A</v>
      </c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</row>
    <row r="90">
      <c r="A90" s="192" t="s">
        <v>5545</v>
      </c>
      <c r="B90" s="12">
        <f t="shared" si="3"/>
        <v>80</v>
      </c>
      <c r="C90" s="12">
        <v>205992.0</v>
      </c>
      <c r="D90" s="12">
        <v>17591.0</v>
      </c>
      <c r="E90" s="13">
        <v>17332.0</v>
      </c>
      <c r="F90" s="14">
        <v>44545.0</v>
      </c>
      <c r="G90" s="193">
        <v>0.5416666666666666</v>
      </c>
      <c r="H90" s="16" t="s">
        <v>6060</v>
      </c>
      <c r="I90" s="17" t="s">
        <v>6061</v>
      </c>
      <c r="J90" s="18" t="s">
        <v>6081</v>
      </c>
      <c r="K90" s="194" t="s">
        <v>6076</v>
      </c>
      <c r="L90" s="195" t="s">
        <v>6058</v>
      </c>
      <c r="M90" s="23"/>
      <c r="N90" s="195"/>
      <c r="O90" s="23" t="s">
        <v>7145</v>
      </c>
      <c r="P90" s="197" t="str">
        <f>IFS($D90="","",$D90, vlookup($D90,'DATA - LIS - RX'!$A:$D,2,0))</f>
        <v>#N/A</v>
      </c>
      <c r="Q90" s="198" t="str">
        <f>IFS($D90="","",$D90, VLOOKUP(D90, 'DATA - LIS - RX'!A:D, 3, 0))</f>
        <v>#N/A</v>
      </c>
      <c r="R90" s="199" t="str">
        <f>IFS($D90="","",$D90, vlookup(D90,'DATA - LIS - RX'!A:D,4,0))</f>
        <v>#N/A</v>
      </c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</row>
    <row r="91">
      <c r="A91" s="192" t="s">
        <v>3389</v>
      </c>
      <c r="B91" s="12">
        <f t="shared" si="3"/>
        <v>81</v>
      </c>
      <c r="C91" s="12">
        <v>205993.0</v>
      </c>
      <c r="D91" s="12">
        <v>14940.0</v>
      </c>
      <c r="E91" s="13">
        <v>18189.0</v>
      </c>
      <c r="F91" s="14">
        <v>44545.0</v>
      </c>
      <c r="G91" s="193">
        <v>0.5520833333333334</v>
      </c>
      <c r="H91" s="16" t="s">
        <v>6060</v>
      </c>
      <c r="I91" s="17" t="s">
        <v>6137</v>
      </c>
      <c r="J91" s="18" t="s">
        <v>6068</v>
      </c>
      <c r="K91" s="194" t="s">
        <v>6102</v>
      </c>
      <c r="L91" s="196"/>
      <c r="M91" s="23" t="s">
        <v>6058</v>
      </c>
      <c r="N91" s="195"/>
      <c r="O91" s="23"/>
      <c r="P91" s="197" t="str">
        <f>IFS($D91="","",$D91, vlookup($D91,'DATA - LIS - RX'!$A:$D,2,0))</f>
        <v>Hydrocodone</v>
      </c>
      <c r="Q91" s="198" t="b">
        <f>IFS($D91="","",$D91, VLOOKUP(D91, 'DATA - LIS - RX'!A:D, 3, 0))</f>
        <v>1</v>
      </c>
      <c r="R91" s="199">
        <f>IFS($D91="","",$D91, vlookup(D91,'DATA - LIS - RX'!A:D,4,0))</f>
        <v>44461</v>
      </c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</row>
    <row r="92">
      <c r="A92" s="192" t="s">
        <v>3744</v>
      </c>
      <c r="B92" s="12">
        <f t="shared" si="3"/>
        <v>82</v>
      </c>
      <c r="C92" s="12">
        <v>205995.0</v>
      </c>
      <c r="D92" s="12">
        <v>15369.0</v>
      </c>
      <c r="E92" s="13">
        <v>20429.0</v>
      </c>
      <c r="F92" s="14">
        <v>44545.0</v>
      </c>
      <c r="G92" s="193">
        <v>0.5625</v>
      </c>
      <c r="H92" s="16" t="s">
        <v>6060</v>
      </c>
      <c r="I92" s="17" t="s">
        <v>6061</v>
      </c>
      <c r="J92" s="18" t="s">
        <v>6081</v>
      </c>
      <c r="K92" s="194" t="s">
        <v>6138</v>
      </c>
      <c r="L92" s="196"/>
      <c r="M92" s="23" t="s">
        <v>6058</v>
      </c>
      <c r="N92" s="195"/>
      <c r="O92" s="23" t="s">
        <v>7159</v>
      </c>
      <c r="P92" s="197" t="str">
        <f>IFS($D92="","",$D92, vlookup($D92,'DATA - LIS - RX'!$A:$D,2,0))</f>
        <v>Codeine, Gabapentin</v>
      </c>
      <c r="Q92" s="198" t="b">
        <f>IFS($D92="","",$D92, VLOOKUP(D92, 'DATA - LIS - RX'!A:D, 3, 0))</f>
        <v>1</v>
      </c>
      <c r="R92" s="199">
        <f>IFS($D92="","",$D92, vlookup(D92,'DATA - LIS - RX'!A:D,4,0))</f>
        <v>44432</v>
      </c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</row>
    <row r="93">
      <c r="A93" s="192" t="s">
        <v>854</v>
      </c>
      <c r="B93" s="12">
        <f t="shared" si="3"/>
        <v>83</v>
      </c>
      <c r="C93" s="12">
        <v>205996.0</v>
      </c>
      <c r="D93" s="12">
        <v>11268.0</v>
      </c>
      <c r="E93" s="13">
        <v>14436.0</v>
      </c>
      <c r="F93" s="14">
        <v>44545.0</v>
      </c>
      <c r="G93" s="193">
        <v>0.5729166666666666</v>
      </c>
      <c r="H93" s="16" t="s">
        <v>6060</v>
      </c>
      <c r="I93" s="17" t="s">
        <v>6067</v>
      </c>
      <c r="J93" s="18" t="s">
        <v>6062</v>
      </c>
      <c r="K93" s="194" t="s">
        <v>6057</v>
      </c>
      <c r="L93" s="195"/>
      <c r="M93" s="23" t="s">
        <v>6058</v>
      </c>
      <c r="N93" s="195"/>
      <c r="O93" s="23"/>
      <c r="P93" s="197" t="str">
        <f>IFS($D93="","",$D93, vlookup($D93,'DATA - LIS - RX'!$A:$D,2,0))</f>
        <v>Tramadol, Zolpidem </v>
      </c>
      <c r="Q93" s="198" t="b">
        <f>IFS($D93="","",$D93, VLOOKUP(D93, 'DATA - LIS - RX'!A:D, 3, 0))</f>
        <v>1</v>
      </c>
      <c r="R93" s="199">
        <f>IFS($D93="","",$D93, vlookup(D93,'DATA - LIS - RX'!A:D,4,0))</f>
        <v>44460</v>
      </c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</row>
    <row r="94">
      <c r="A94" s="192" t="s">
        <v>2530</v>
      </c>
      <c r="B94" s="12">
        <f t="shared" si="3"/>
        <v>84</v>
      </c>
      <c r="C94" s="12">
        <v>205997.0</v>
      </c>
      <c r="D94" s="12">
        <v>13863.0</v>
      </c>
      <c r="E94" s="13">
        <v>29842.0</v>
      </c>
      <c r="F94" s="14">
        <v>44545.0</v>
      </c>
      <c r="G94" s="193">
        <v>0.5729166666666666</v>
      </c>
      <c r="H94" s="16" t="s">
        <v>6054</v>
      </c>
      <c r="I94" s="17" t="s">
        <v>6061</v>
      </c>
      <c r="J94" s="18" t="s">
        <v>6081</v>
      </c>
      <c r="K94" s="194" t="s">
        <v>6116</v>
      </c>
      <c r="L94" s="196"/>
      <c r="M94" s="23" t="s">
        <v>6058</v>
      </c>
      <c r="N94" s="195"/>
      <c r="O94" s="23" t="s">
        <v>7160</v>
      </c>
      <c r="P94" s="197" t="str">
        <f>IFS($D94="","",$D94, vlookup($D94,'DATA - LIS - RX'!$A:$D,2,0))</f>
        <v>Adderall, Cyclobenzaprine, Duloxetine, Tramadol</v>
      </c>
      <c r="Q94" s="198" t="b">
        <f>IFS($D94="","",$D94, VLOOKUP(D94, 'DATA - LIS - RX'!A:D, 3, 0))</f>
        <v>1</v>
      </c>
      <c r="R94" s="199">
        <f>IFS($D94="","",$D94, vlookup(D94,'DATA - LIS - RX'!A:D,4,0))</f>
        <v>44454</v>
      </c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</row>
    <row r="95">
      <c r="A95" s="192" t="s">
        <v>1310</v>
      </c>
      <c r="B95" s="12">
        <f t="shared" si="3"/>
        <v>85</v>
      </c>
      <c r="C95" s="12">
        <v>205998.0</v>
      </c>
      <c r="D95" s="12">
        <v>12253.0</v>
      </c>
      <c r="E95" s="13">
        <v>28903.0</v>
      </c>
      <c r="F95" s="14">
        <v>44545.0</v>
      </c>
      <c r="G95" s="193">
        <v>0.5833333333333334</v>
      </c>
      <c r="H95" s="16" t="s">
        <v>6060</v>
      </c>
      <c r="I95" s="17" t="s">
        <v>6137</v>
      </c>
      <c r="J95" s="18" t="s">
        <v>6068</v>
      </c>
      <c r="K95" s="194" t="s">
        <v>6091</v>
      </c>
      <c r="L95" s="195"/>
      <c r="M95" s="23" t="s">
        <v>6058</v>
      </c>
      <c r="N95" s="195"/>
      <c r="O95" s="23"/>
      <c r="P95" s="197" t="str">
        <f>IFS($D95="","",$D95, vlookup($D95,'DATA - LIS - RX'!$A:$D,2,0))</f>
        <v> - </v>
      </c>
      <c r="Q95" s="198" t="b">
        <f>IFS($D95="","",$D95, VLOOKUP(D95, 'DATA - LIS - RX'!A:D, 3, 0))</f>
        <v>0</v>
      </c>
      <c r="R95" s="199" t="str">
        <f>IFS($D95="","",$D95, vlookup(D95,'DATA - LIS - RX'!A:D,4,0))</f>
        <v> - </v>
      </c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</row>
    <row r="96">
      <c r="A96" s="192" t="s">
        <v>1126</v>
      </c>
      <c r="B96" s="12">
        <f t="shared" si="3"/>
        <v>86</v>
      </c>
      <c r="C96" s="12">
        <v>205999.0</v>
      </c>
      <c r="D96" s="12">
        <v>11870.0</v>
      </c>
      <c r="E96" s="13">
        <v>22904.0</v>
      </c>
      <c r="F96" s="14">
        <v>44545.0</v>
      </c>
      <c r="G96" s="193">
        <v>0.59375</v>
      </c>
      <c r="H96" s="16" t="s">
        <v>6060</v>
      </c>
      <c r="I96" s="17" t="s">
        <v>6137</v>
      </c>
      <c r="J96" s="18" t="s">
        <v>6068</v>
      </c>
      <c r="K96" s="194" t="s">
        <v>6074</v>
      </c>
      <c r="L96" s="196"/>
      <c r="M96" s="23" t="s">
        <v>6058</v>
      </c>
      <c r="N96" s="195"/>
      <c r="O96" s="23"/>
      <c r="P96" s="197" t="str">
        <f>IFS($D96="","",$D96, vlookup($D96,'DATA - LIS - RX'!$A:$D,2,0))</f>
        <v>Alprazolam, Codeine</v>
      </c>
      <c r="Q96" s="198" t="b">
        <f>IFS($D96="","",$D96, VLOOKUP(D96, 'DATA - LIS - RX'!A:D, 3, 0))</f>
        <v>1</v>
      </c>
      <c r="R96" s="199">
        <f>IFS($D96="","",$D96, vlookup(D96,'DATA - LIS - RX'!A:D,4,0))</f>
        <v>44410</v>
      </c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</row>
    <row r="97">
      <c r="A97" s="192" t="s">
        <v>5543</v>
      </c>
      <c r="B97" s="12">
        <f t="shared" si="3"/>
        <v>87</v>
      </c>
      <c r="C97" s="12">
        <v>206000.0</v>
      </c>
      <c r="D97" s="12">
        <v>17589.0</v>
      </c>
      <c r="E97" s="13">
        <v>24271.0</v>
      </c>
      <c r="F97" s="14">
        <v>44545.0</v>
      </c>
      <c r="G97" s="193">
        <v>0.59375</v>
      </c>
      <c r="H97" s="16" t="s">
        <v>6054</v>
      </c>
      <c r="I97" s="17" t="s">
        <v>6055</v>
      </c>
      <c r="J97" s="18" t="s">
        <v>6081</v>
      </c>
      <c r="K97" s="194" t="s">
        <v>6076</v>
      </c>
      <c r="L97" s="195" t="s">
        <v>6058</v>
      </c>
      <c r="M97" s="23"/>
      <c r="N97" s="195"/>
      <c r="O97" s="23" t="s">
        <v>7145</v>
      </c>
      <c r="P97" s="197" t="str">
        <f>IFS($D97="","",$D97, vlookup($D97,'DATA - LIS - RX'!$A:$D,2,0))</f>
        <v>#N/A</v>
      </c>
      <c r="Q97" s="198" t="str">
        <f>IFS($D97="","",$D97, VLOOKUP(D97, 'DATA - LIS - RX'!A:D, 3, 0))</f>
        <v>#N/A</v>
      </c>
      <c r="R97" s="199" t="str">
        <f>IFS($D97="","",$D97, vlookup(D97,'DATA - LIS - RX'!A:D,4,0))</f>
        <v>#N/A</v>
      </c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</row>
    <row r="98">
      <c r="A98" s="192" t="s">
        <v>4762</v>
      </c>
      <c r="B98" s="12">
        <f t="shared" si="3"/>
        <v>88</v>
      </c>
      <c r="C98" s="12">
        <v>206001.0</v>
      </c>
      <c r="D98" s="12">
        <v>16576.0</v>
      </c>
      <c r="E98" s="13">
        <v>17982.0</v>
      </c>
      <c r="F98" s="14">
        <v>44545.0</v>
      </c>
      <c r="G98" s="193">
        <v>0.6041666666666666</v>
      </c>
      <c r="H98" s="16" t="s">
        <v>6054</v>
      </c>
      <c r="I98" s="17" t="s">
        <v>6137</v>
      </c>
      <c r="J98" s="18" t="s">
        <v>6056</v>
      </c>
      <c r="K98" s="194" t="s">
        <v>6057</v>
      </c>
      <c r="L98" s="196"/>
      <c r="M98" s="23" t="s">
        <v>6058</v>
      </c>
      <c r="N98" s="195"/>
      <c r="O98" s="23"/>
      <c r="P98" s="197" t="str">
        <f>IFS($D98="","",$D98, vlookup($D98,'DATA - LIS - RX'!$A:$D,2,0))</f>
        <v>Tramadol, Cyclobenzaprine</v>
      </c>
      <c r="Q98" s="198" t="b">
        <f>IFS($D98="","",$D98, VLOOKUP(D98, 'DATA - LIS - RX'!A:D, 3, 0))</f>
        <v>1</v>
      </c>
      <c r="R98" s="199">
        <f>IFS($D98="","",$D98, vlookup(D98,'DATA - LIS - RX'!A:D,4,0))</f>
        <v>44480</v>
      </c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</row>
    <row r="99">
      <c r="A99" s="192" t="s">
        <v>231</v>
      </c>
      <c r="B99" s="12">
        <f t="shared" si="3"/>
        <v>89</v>
      </c>
      <c r="C99" s="12">
        <v>206002.0</v>
      </c>
      <c r="D99" s="12">
        <v>9707.0</v>
      </c>
      <c r="E99" s="13">
        <v>29373.0</v>
      </c>
      <c r="F99" s="14">
        <v>44545.0</v>
      </c>
      <c r="G99" s="193">
        <v>0.625</v>
      </c>
      <c r="H99" s="16" t="s">
        <v>6054</v>
      </c>
      <c r="I99" s="17" t="s">
        <v>6137</v>
      </c>
      <c r="J99" s="18" t="s">
        <v>6068</v>
      </c>
      <c r="K99" s="194" t="s">
        <v>6097</v>
      </c>
      <c r="L99" s="196"/>
      <c r="M99" s="23" t="s">
        <v>6058</v>
      </c>
      <c r="N99" s="195"/>
      <c r="O99" s="23"/>
      <c r="P99" s="197" t="str">
        <f>IFS($D99="","",$D99, vlookup($D99,'DATA - LIS - RX'!$A:$D,2,0))</f>
        <v>Buprenorphine, Oxycodone</v>
      </c>
      <c r="Q99" s="198" t="b">
        <f>IFS($D99="","",$D99, VLOOKUP(D99, 'DATA - LIS - RX'!A:D, 3, 0))</f>
        <v>1</v>
      </c>
      <c r="R99" s="199">
        <f>IFS($D99="","",$D99, vlookup(D99,'DATA - LIS - RX'!A:D,4,0))</f>
        <v>44496</v>
      </c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</row>
    <row r="100">
      <c r="A100" s="192" t="s">
        <v>2357</v>
      </c>
      <c r="B100" s="12">
        <f t="shared" si="3"/>
        <v>90</v>
      </c>
      <c r="C100" s="12">
        <v>206003.0</v>
      </c>
      <c r="D100" s="12">
        <v>13641.0</v>
      </c>
      <c r="E100" s="13">
        <v>29118.0</v>
      </c>
      <c r="F100" s="14">
        <v>44545.0</v>
      </c>
      <c r="G100" s="193">
        <v>0.625</v>
      </c>
      <c r="H100" s="16" t="s">
        <v>6054</v>
      </c>
      <c r="I100" s="17" t="s">
        <v>6137</v>
      </c>
      <c r="J100" s="18" t="s">
        <v>6068</v>
      </c>
      <c r="K100" s="194" t="s">
        <v>6069</v>
      </c>
      <c r="L100" s="196"/>
      <c r="M100" s="23" t="s">
        <v>6058</v>
      </c>
      <c r="N100" s="195"/>
      <c r="O100" s="23"/>
      <c r="P100" s="197" t="str">
        <f>IFS($D100="","",$D100, vlookup($D100,'DATA - LIS - RX'!$A:$D,2,0))</f>
        <v>Clonazepam, Oxycodone</v>
      </c>
      <c r="Q100" s="198" t="b">
        <f>IFS($D100="","",$D100, VLOOKUP(D100, 'DATA - LIS - RX'!A:D, 3, 0))</f>
        <v>1</v>
      </c>
      <c r="R100" s="199">
        <f>IFS($D100="","",$D100, vlookup(D100,'DATA - LIS - RX'!A:D,4,0))</f>
        <v>44405</v>
      </c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</row>
    <row r="101">
      <c r="A101" s="192" t="s">
        <v>4738</v>
      </c>
      <c r="B101" s="12">
        <f t="shared" si="3"/>
        <v>91</v>
      </c>
      <c r="C101" s="12">
        <v>206005.0</v>
      </c>
      <c r="D101" s="12">
        <v>16543.0</v>
      </c>
      <c r="E101" s="13">
        <v>34460.0</v>
      </c>
      <c r="F101" s="14">
        <v>44545.0</v>
      </c>
      <c r="G101" s="193">
        <v>0.625</v>
      </c>
      <c r="H101" s="16" t="s">
        <v>6054</v>
      </c>
      <c r="I101" s="17" t="s">
        <v>6067</v>
      </c>
      <c r="J101" s="18" t="s">
        <v>6081</v>
      </c>
      <c r="K101" s="194" t="s">
        <v>6088</v>
      </c>
      <c r="L101" s="196"/>
      <c r="M101" s="23" t="s">
        <v>6058</v>
      </c>
      <c r="N101" s="195"/>
      <c r="O101" s="23"/>
      <c r="P101" s="197" t="str">
        <f>IFS($D101="","",$D101, vlookup($D101,'DATA - LIS - RX'!$A:$D,2,0))</f>
        <v>Adderall</v>
      </c>
      <c r="Q101" s="198" t="b">
        <f>IFS($D101="","",$D101, VLOOKUP(D101, 'DATA - LIS - RX'!A:D, 3, 0))</f>
        <v>1</v>
      </c>
      <c r="R101" s="199">
        <f>IFS($D101="","",$D101, vlookup(D101,'DATA - LIS - RX'!A:D,4,0))</f>
        <v>44433</v>
      </c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</row>
    <row r="102">
      <c r="A102" s="126"/>
      <c r="B102" s="126"/>
      <c r="C102" s="126"/>
      <c r="D102" s="126"/>
      <c r="E102" s="207"/>
      <c r="F102" s="207"/>
      <c r="G102" s="208"/>
      <c r="H102" s="126"/>
      <c r="I102" s="126"/>
      <c r="J102" s="126"/>
      <c r="K102" s="126"/>
      <c r="L102" s="209"/>
      <c r="M102" s="209"/>
      <c r="N102" s="209"/>
      <c r="O102" s="126"/>
      <c r="P102" s="201"/>
      <c r="Q102" s="126"/>
      <c r="R102" s="167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</row>
    <row r="103">
      <c r="A103" s="210" t="s">
        <v>7171</v>
      </c>
      <c r="B103" s="211">
        <f>COUNTIF(L:M, "X")</f>
        <v>88</v>
      </c>
      <c r="C103" s="212" t="s">
        <v>7172</v>
      </c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5"/>
      <c r="P103" s="212" t="s">
        <v>7172</v>
      </c>
      <c r="Q103" s="126"/>
      <c r="R103" s="167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</row>
    <row r="104">
      <c r="A104" s="126"/>
      <c r="B104" s="126"/>
      <c r="C104" s="126"/>
      <c r="D104" s="126"/>
      <c r="E104" s="207"/>
      <c r="F104" s="207"/>
      <c r="G104" s="208"/>
      <c r="H104" s="126"/>
      <c r="I104" s="126"/>
      <c r="J104" s="126"/>
      <c r="K104" s="126"/>
      <c r="L104" s="209"/>
      <c r="M104" s="209"/>
      <c r="N104" s="209"/>
      <c r="O104" s="126"/>
      <c r="P104" s="201"/>
      <c r="Q104" s="126"/>
      <c r="R104" s="167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</row>
    <row r="105">
      <c r="A105" s="126"/>
      <c r="B105" s="126"/>
      <c r="C105" s="126"/>
      <c r="D105" s="126"/>
      <c r="E105" s="207"/>
      <c r="F105" s="207"/>
      <c r="G105" s="208"/>
      <c r="H105" s="126"/>
      <c r="I105" s="126"/>
      <c r="J105" s="126"/>
      <c r="K105" s="126"/>
      <c r="L105" s="209"/>
      <c r="M105" s="209"/>
      <c r="N105" s="209"/>
      <c r="O105" s="126"/>
      <c r="P105" s="201"/>
      <c r="Q105" s="126"/>
      <c r="R105" s="167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</row>
    <row r="106">
      <c r="A106" s="126"/>
      <c r="B106" s="126"/>
      <c r="C106" s="126"/>
      <c r="D106" s="126"/>
      <c r="E106" s="207"/>
      <c r="F106" s="207"/>
      <c r="G106" s="208"/>
      <c r="H106" s="126"/>
      <c r="I106" s="126"/>
      <c r="J106" s="126"/>
      <c r="K106" s="126"/>
      <c r="L106" s="209"/>
      <c r="M106" s="209"/>
      <c r="N106" s="209"/>
      <c r="O106" s="126"/>
      <c r="P106" s="201"/>
      <c r="Q106" s="126"/>
      <c r="R106" s="167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</row>
    <row r="107">
      <c r="A107" s="126"/>
      <c r="B107" s="126"/>
      <c r="C107" s="126"/>
      <c r="D107" s="126"/>
      <c r="E107" s="207"/>
      <c r="F107" s="207"/>
      <c r="G107" s="208"/>
      <c r="H107" s="126"/>
      <c r="I107" s="126"/>
      <c r="J107" s="126"/>
      <c r="K107" s="126"/>
      <c r="L107" s="209"/>
      <c r="M107" s="209"/>
      <c r="N107" s="209"/>
      <c r="O107" s="126"/>
      <c r="P107" s="201"/>
      <c r="Q107" s="126"/>
      <c r="R107" s="167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</row>
    <row r="108">
      <c r="A108" s="126"/>
      <c r="B108" s="126"/>
      <c r="C108" s="126"/>
      <c r="D108" s="126"/>
      <c r="E108" s="207"/>
      <c r="F108" s="207"/>
      <c r="G108" s="208"/>
      <c r="H108" s="126"/>
      <c r="I108" s="126"/>
      <c r="J108" s="126"/>
      <c r="K108" s="126"/>
      <c r="L108" s="209"/>
      <c r="M108" s="209"/>
      <c r="N108" s="209"/>
      <c r="O108" s="126"/>
      <c r="P108" s="201"/>
      <c r="Q108" s="126"/>
      <c r="R108" s="167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</row>
    <row r="109">
      <c r="A109" s="126"/>
      <c r="B109" s="126"/>
      <c r="C109" s="126"/>
      <c r="D109" s="126"/>
      <c r="E109" s="207"/>
      <c r="F109" s="207"/>
      <c r="G109" s="208"/>
      <c r="H109" s="126"/>
      <c r="I109" s="126"/>
      <c r="J109" s="126"/>
      <c r="K109" s="126"/>
      <c r="L109" s="209"/>
      <c r="M109" s="209"/>
      <c r="N109" s="209"/>
      <c r="O109" s="126"/>
      <c r="P109" s="201"/>
      <c r="Q109" s="126"/>
      <c r="R109" s="167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</row>
    <row r="110">
      <c r="A110" s="126"/>
      <c r="B110" s="126"/>
      <c r="C110" s="126"/>
      <c r="D110" s="126"/>
      <c r="E110" s="207"/>
      <c r="F110" s="207"/>
      <c r="G110" s="208"/>
      <c r="H110" s="126"/>
      <c r="I110" s="126"/>
      <c r="J110" s="126"/>
      <c r="K110" s="126"/>
      <c r="L110" s="209"/>
      <c r="M110" s="209"/>
      <c r="N110" s="209"/>
      <c r="O110" s="126"/>
      <c r="P110" s="201"/>
      <c r="Q110" s="126"/>
      <c r="R110" s="167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</row>
    <row r="111">
      <c r="A111" s="126"/>
      <c r="B111" s="126"/>
      <c r="C111" s="126"/>
      <c r="D111" s="126"/>
      <c r="E111" s="207"/>
      <c r="F111" s="207"/>
      <c r="G111" s="208"/>
      <c r="H111" s="126"/>
      <c r="I111" s="126"/>
      <c r="J111" s="126"/>
      <c r="K111" s="126"/>
      <c r="L111" s="209"/>
      <c r="M111" s="209"/>
      <c r="N111" s="209"/>
      <c r="O111" s="126"/>
      <c r="P111" s="201"/>
      <c r="Q111" s="126"/>
      <c r="R111" s="167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</row>
    <row r="112">
      <c r="A112" s="126"/>
      <c r="B112" s="126"/>
      <c r="C112" s="126"/>
      <c r="D112" s="126"/>
      <c r="E112" s="207"/>
      <c r="F112" s="207"/>
      <c r="G112" s="208"/>
      <c r="H112" s="126"/>
      <c r="I112" s="126"/>
      <c r="J112" s="126"/>
      <c r="K112" s="126"/>
      <c r="L112" s="209"/>
      <c r="M112" s="209"/>
      <c r="N112" s="209"/>
      <c r="O112" s="126"/>
      <c r="P112" s="201"/>
      <c r="Q112" s="126"/>
      <c r="R112" s="167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</row>
    <row r="113">
      <c r="A113" s="126"/>
      <c r="B113" s="126"/>
      <c r="C113" s="126"/>
      <c r="D113" s="126"/>
      <c r="E113" s="207"/>
      <c r="F113" s="207"/>
      <c r="G113" s="208"/>
      <c r="H113" s="126"/>
      <c r="I113" s="126"/>
      <c r="J113" s="126"/>
      <c r="K113" s="126"/>
      <c r="L113" s="209"/>
      <c r="M113" s="209"/>
      <c r="N113" s="209"/>
      <c r="O113" s="126"/>
      <c r="P113" s="201"/>
      <c r="Q113" s="126"/>
      <c r="R113" s="167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</row>
    <row r="114">
      <c r="A114" s="126"/>
      <c r="B114" s="126"/>
      <c r="C114" s="126"/>
      <c r="D114" s="126"/>
      <c r="E114" s="207"/>
      <c r="F114" s="207"/>
      <c r="G114" s="208"/>
      <c r="H114" s="126"/>
      <c r="I114" s="126"/>
      <c r="J114" s="126"/>
      <c r="K114" s="126"/>
      <c r="L114" s="209"/>
      <c r="M114" s="209"/>
      <c r="N114" s="209"/>
      <c r="O114" s="126"/>
      <c r="P114" s="201"/>
      <c r="Q114" s="126"/>
      <c r="R114" s="167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</row>
    <row r="115">
      <c r="A115" s="126"/>
      <c r="B115" s="126"/>
      <c r="C115" s="126"/>
      <c r="D115" s="126"/>
      <c r="E115" s="207"/>
      <c r="F115" s="207"/>
      <c r="G115" s="208"/>
      <c r="H115" s="126"/>
      <c r="I115" s="126"/>
      <c r="J115" s="126"/>
      <c r="K115" s="126"/>
      <c r="L115" s="209"/>
      <c r="M115" s="209"/>
      <c r="N115" s="209"/>
      <c r="O115" s="126"/>
      <c r="P115" s="201"/>
      <c r="Q115" s="126"/>
      <c r="R115" s="167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</row>
    <row r="116">
      <c r="A116" s="126"/>
      <c r="B116" s="126"/>
      <c r="C116" s="126"/>
      <c r="D116" s="126"/>
      <c r="E116" s="207"/>
      <c r="F116" s="207"/>
      <c r="G116" s="208"/>
      <c r="H116" s="126"/>
      <c r="I116" s="126"/>
      <c r="J116" s="126"/>
      <c r="K116" s="126"/>
      <c r="L116" s="209"/>
      <c r="M116" s="209"/>
      <c r="N116" s="209"/>
      <c r="O116" s="126"/>
      <c r="P116" s="201"/>
      <c r="Q116" s="126"/>
      <c r="R116" s="167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</row>
    <row r="117">
      <c r="A117" s="126"/>
      <c r="B117" s="126"/>
      <c r="C117" s="126"/>
      <c r="D117" s="126"/>
      <c r="E117" s="207"/>
      <c r="F117" s="207"/>
      <c r="G117" s="208"/>
      <c r="H117" s="126"/>
      <c r="I117" s="126"/>
      <c r="J117" s="126"/>
      <c r="K117" s="126"/>
      <c r="L117" s="209"/>
      <c r="M117" s="209"/>
      <c r="N117" s="209"/>
      <c r="O117" s="126"/>
      <c r="P117" s="201"/>
      <c r="Q117" s="126"/>
      <c r="R117" s="167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</row>
    <row r="118">
      <c r="A118" s="126"/>
      <c r="B118" s="126"/>
      <c r="C118" s="126"/>
      <c r="D118" s="126"/>
      <c r="E118" s="207"/>
      <c r="F118" s="207"/>
      <c r="G118" s="208"/>
      <c r="H118" s="126"/>
      <c r="I118" s="126"/>
      <c r="J118" s="126"/>
      <c r="K118" s="126"/>
      <c r="L118" s="209"/>
      <c r="M118" s="209"/>
      <c r="N118" s="209"/>
      <c r="O118" s="126"/>
      <c r="P118" s="201"/>
      <c r="Q118" s="126"/>
      <c r="R118" s="167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</row>
    <row r="119">
      <c r="A119" s="126"/>
      <c r="B119" s="126"/>
      <c r="C119" s="126"/>
      <c r="D119" s="126"/>
      <c r="E119" s="207"/>
      <c r="F119" s="207"/>
      <c r="G119" s="208"/>
      <c r="H119" s="126"/>
      <c r="I119" s="126"/>
      <c r="J119" s="126"/>
      <c r="K119" s="126"/>
      <c r="L119" s="209"/>
      <c r="M119" s="209"/>
      <c r="N119" s="209"/>
      <c r="O119" s="126"/>
      <c r="P119" s="201"/>
      <c r="Q119" s="126"/>
      <c r="R119" s="167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</row>
    <row r="120">
      <c r="A120" s="126"/>
      <c r="B120" s="126"/>
      <c r="C120" s="126"/>
      <c r="D120" s="126"/>
      <c r="E120" s="207"/>
      <c r="F120" s="207"/>
      <c r="G120" s="208"/>
      <c r="H120" s="126"/>
      <c r="I120" s="126"/>
      <c r="J120" s="126"/>
      <c r="K120" s="126"/>
      <c r="L120" s="209"/>
      <c r="M120" s="209"/>
      <c r="N120" s="209"/>
      <c r="O120" s="126"/>
      <c r="P120" s="201"/>
      <c r="Q120" s="126"/>
      <c r="R120" s="167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</row>
    <row r="121">
      <c r="A121" s="126"/>
      <c r="B121" s="126"/>
      <c r="C121" s="126"/>
      <c r="D121" s="126"/>
      <c r="E121" s="207"/>
      <c r="F121" s="207"/>
      <c r="G121" s="208"/>
      <c r="H121" s="126"/>
      <c r="I121" s="126"/>
      <c r="J121" s="126"/>
      <c r="K121" s="126"/>
      <c r="L121" s="209"/>
      <c r="M121" s="209"/>
      <c r="N121" s="209"/>
      <c r="O121" s="126"/>
      <c r="P121" s="201"/>
      <c r="Q121" s="126"/>
      <c r="R121" s="167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</row>
    <row r="122">
      <c r="A122" s="126"/>
      <c r="B122" s="126"/>
      <c r="C122" s="126"/>
      <c r="D122" s="126"/>
      <c r="E122" s="207"/>
      <c r="F122" s="207"/>
      <c r="G122" s="208"/>
      <c r="H122" s="126"/>
      <c r="I122" s="126"/>
      <c r="J122" s="126"/>
      <c r="K122" s="126"/>
      <c r="L122" s="209"/>
      <c r="M122" s="209"/>
      <c r="N122" s="209"/>
      <c r="O122" s="126"/>
      <c r="P122" s="201"/>
      <c r="Q122" s="126"/>
      <c r="R122" s="167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</row>
    <row r="123">
      <c r="A123" s="126"/>
      <c r="B123" s="126"/>
      <c r="C123" s="126"/>
      <c r="D123" s="126"/>
      <c r="E123" s="207"/>
      <c r="F123" s="207"/>
      <c r="G123" s="208"/>
      <c r="H123" s="126"/>
      <c r="I123" s="126"/>
      <c r="J123" s="126"/>
      <c r="K123" s="126"/>
      <c r="L123" s="209"/>
      <c r="M123" s="209"/>
      <c r="N123" s="209"/>
      <c r="O123" s="126"/>
      <c r="P123" s="201"/>
      <c r="Q123" s="126"/>
      <c r="R123" s="167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</row>
    <row r="124">
      <c r="A124" s="126"/>
      <c r="B124" s="126"/>
      <c r="C124" s="126"/>
      <c r="D124" s="126"/>
      <c r="E124" s="207"/>
      <c r="F124" s="207"/>
      <c r="G124" s="208"/>
      <c r="H124" s="126"/>
      <c r="I124" s="126"/>
      <c r="J124" s="126"/>
      <c r="K124" s="126"/>
      <c r="L124" s="209"/>
      <c r="M124" s="209"/>
      <c r="N124" s="209"/>
      <c r="O124" s="126"/>
      <c r="P124" s="201"/>
      <c r="Q124" s="126"/>
      <c r="R124" s="167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</row>
    <row r="125">
      <c r="A125" s="126"/>
      <c r="B125" s="126"/>
      <c r="C125" s="126"/>
      <c r="D125" s="126"/>
      <c r="E125" s="207"/>
      <c r="F125" s="207"/>
      <c r="G125" s="208"/>
      <c r="H125" s="126"/>
      <c r="I125" s="126"/>
      <c r="J125" s="126"/>
      <c r="K125" s="126"/>
      <c r="L125" s="209"/>
      <c r="M125" s="209"/>
      <c r="N125" s="209"/>
      <c r="O125" s="126"/>
      <c r="P125" s="201"/>
      <c r="Q125" s="126"/>
      <c r="R125" s="167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</row>
    <row r="126">
      <c r="A126" s="126"/>
      <c r="B126" s="126"/>
      <c r="C126" s="126"/>
      <c r="D126" s="126"/>
      <c r="E126" s="207"/>
      <c r="F126" s="207"/>
      <c r="G126" s="208"/>
      <c r="H126" s="126"/>
      <c r="I126" s="126"/>
      <c r="J126" s="126"/>
      <c r="K126" s="126"/>
      <c r="L126" s="209"/>
      <c r="M126" s="209"/>
      <c r="N126" s="209"/>
      <c r="O126" s="126"/>
      <c r="P126" s="201"/>
      <c r="Q126" s="126"/>
      <c r="R126" s="167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</row>
    <row r="127">
      <c r="A127" s="126"/>
      <c r="B127" s="126"/>
      <c r="C127" s="126"/>
      <c r="D127" s="126"/>
      <c r="E127" s="207"/>
      <c r="F127" s="207"/>
      <c r="G127" s="208"/>
      <c r="H127" s="126"/>
      <c r="I127" s="126"/>
      <c r="J127" s="126"/>
      <c r="K127" s="126"/>
      <c r="L127" s="209"/>
      <c r="M127" s="209"/>
      <c r="N127" s="209"/>
      <c r="O127" s="126"/>
      <c r="P127" s="201"/>
      <c r="Q127" s="126"/>
      <c r="R127" s="167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</row>
    <row r="128">
      <c r="A128" s="126"/>
      <c r="B128" s="126"/>
      <c r="C128" s="126"/>
      <c r="D128" s="126"/>
      <c r="E128" s="207"/>
      <c r="F128" s="207"/>
      <c r="G128" s="208"/>
      <c r="H128" s="126"/>
      <c r="I128" s="126"/>
      <c r="J128" s="126"/>
      <c r="K128" s="126"/>
      <c r="L128" s="209"/>
      <c r="M128" s="209"/>
      <c r="N128" s="209"/>
      <c r="O128" s="126"/>
      <c r="P128" s="201"/>
      <c r="Q128" s="126"/>
      <c r="R128" s="167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</row>
    <row r="129">
      <c r="A129" s="126"/>
      <c r="B129" s="126"/>
      <c r="C129" s="126"/>
      <c r="D129" s="126"/>
      <c r="E129" s="207"/>
      <c r="F129" s="207"/>
      <c r="G129" s="208"/>
      <c r="H129" s="126"/>
      <c r="I129" s="126"/>
      <c r="J129" s="126"/>
      <c r="K129" s="126"/>
      <c r="L129" s="209"/>
      <c r="M129" s="209"/>
      <c r="N129" s="209"/>
      <c r="O129" s="126"/>
      <c r="P129" s="201"/>
      <c r="Q129" s="126"/>
      <c r="R129" s="167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</row>
    <row r="130">
      <c r="A130" s="126"/>
      <c r="B130" s="126"/>
      <c r="C130" s="126"/>
      <c r="D130" s="126"/>
      <c r="E130" s="207"/>
      <c r="F130" s="207"/>
      <c r="G130" s="208"/>
      <c r="H130" s="126"/>
      <c r="I130" s="126"/>
      <c r="J130" s="126"/>
      <c r="K130" s="126"/>
      <c r="L130" s="209"/>
      <c r="M130" s="209"/>
      <c r="N130" s="209"/>
      <c r="O130" s="126"/>
      <c r="P130" s="201"/>
      <c r="Q130" s="126"/>
      <c r="R130" s="167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</row>
    <row r="131">
      <c r="A131" s="126"/>
      <c r="B131" s="126"/>
      <c r="C131" s="126"/>
      <c r="D131" s="126"/>
      <c r="E131" s="207"/>
      <c r="F131" s="207"/>
      <c r="G131" s="208"/>
      <c r="H131" s="126"/>
      <c r="I131" s="126"/>
      <c r="J131" s="126"/>
      <c r="K131" s="126"/>
      <c r="L131" s="209"/>
      <c r="M131" s="209"/>
      <c r="N131" s="209"/>
      <c r="O131" s="126"/>
      <c r="P131" s="201"/>
      <c r="Q131" s="126"/>
      <c r="R131" s="167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</row>
    <row r="132">
      <c r="A132" s="126"/>
      <c r="B132" s="126"/>
      <c r="C132" s="126"/>
      <c r="D132" s="126"/>
      <c r="E132" s="207"/>
      <c r="F132" s="207"/>
      <c r="G132" s="208"/>
      <c r="H132" s="126"/>
      <c r="I132" s="126"/>
      <c r="J132" s="126"/>
      <c r="K132" s="126"/>
      <c r="L132" s="209"/>
      <c r="M132" s="209"/>
      <c r="N132" s="209"/>
      <c r="O132" s="126"/>
      <c r="P132" s="201"/>
      <c r="Q132" s="126"/>
      <c r="R132" s="167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</row>
    <row r="133">
      <c r="A133" s="126"/>
      <c r="B133" s="126"/>
      <c r="C133" s="126"/>
      <c r="D133" s="126"/>
      <c r="E133" s="207"/>
      <c r="F133" s="207"/>
      <c r="G133" s="208"/>
      <c r="H133" s="126"/>
      <c r="I133" s="126"/>
      <c r="J133" s="126"/>
      <c r="K133" s="126"/>
      <c r="L133" s="209"/>
      <c r="M133" s="209"/>
      <c r="N133" s="209"/>
      <c r="O133" s="126"/>
      <c r="P133" s="201"/>
      <c r="Q133" s="126"/>
      <c r="R133" s="167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</row>
    <row r="134">
      <c r="A134" s="126"/>
      <c r="B134" s="126"/>
      <c r="C134" s="126"/>
      <c r="D134" s="126"/>
      <c r="E134" s="207"/>
      <c r="F134" s="207"/>
      <c r="G134" s="208"/>
      <c r="H134" s="126"/>
      <c r="I134" s="126"/>
      <c r="J134" s="126"/>
      <c r="K134" s="126"/>
      <c r="L134" s="209"/>
      <c r="M134" s="209"/>
      <c r="N134" s="209"/>
      <c r="O134" s="126"/>
      <c r="P134" s="201"/>
      <c r="Q134" s="126"/>
      <c r="R134" s="167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</row>
    <row r="135">
      <c r="A135" s="126"/>
      <c r="B135" s="126"/>
      <c r="C135" s="126"/>
      <c r="D135" s="126"/>
      <c r="E135" s="207"/>
      <c r="F135" s="207"/>
      <c r="G135" s="208"/>
      <c r="H135" s="126"/>
      <c r="I135" s="126"/>
      <c r="J135" s="126"/>
      <c r="K135" s="126"/>
      <c r="L135" s="209"/>
      <c r="M135" s="209"/>
      <c r="N135" s="209"/>
      <c r="O135" s="126"/>
      <c r="P135" s="201"/>
      <c r="Q135" s="126"/>
      <c r="R135" s="167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</row>
    <row r="136">
      <c r="A136" s="126"/>
      <c r="B136" s="126"/>
      <c r="C136" s="126"/>
      <c r="D136" s="126"/>
      <c r="E136" s="207"/>
      <c r="F136" s="207"/>
      <c r="G136" s="208"/>
      <c r="H136" s="126"/>
      <c r="I136" s="126"/>
      <c r="J136" s="126"/>
      <c r="K136" s="126"/>
      <c r="L136" s="209"/>
      <c r="M136" s="209"/>
      <c r="N136" s="209"/>
      <c r="O136" s="126"/>
      <c r="P136" s="201"/>
      <c r="Q136" s="126"/>
      <c r="R136" s="167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</row>
    <row r="137">
      <c r="A137" s="126"/>
      <c r="B137" s="126"/>
      <c r="C137" s="126"/>
      <c r="D137" s="126"/>
      <c r="E137" s="207"/>
      <c r="F137" s="207"/>
      <c r="G137" s="208"/>
      <c r="H137" s="126"/>
      <c r="I137" s="126"/>
      <c r="J137" s="126"/>
      <c r="K137" s="126"/>
      <c r="L137" s="209"/>
      <c r="M137" s="209"/>
      <c r="N137" s="209"/>
      <c r="O137" s="126"/>
      <c r="P137" s="201"/>
      <c r="Q137" s="126"/>
      <c r="R137" s="167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</row>
    <row r="138">
      <c r="A138" s="126"/>
      <c r="B138" s="126"/>
      <c r="C138" s="126"/>
      <c r="D138" s="126"/>
      <c r="E138" s="207"/>
      <c r="F138" s="207"/>
      <c r="G138" s="208"/>
      <c r="H138" s="126"/>
      <c r="I138" s="126"/>
      <c r="J138" s="126"/>
      <c r="K138" s="126"/>
      <c r="L138" s="209"/>
      <c r="M138" s="209"/>
      <c r="N138" s="209"/>
      <c r="O138" s="126"/>
      <c r="P138" s="201"/>
      <c r="Q138" s="126"/>
      <c r="R138" s="167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</row>
    <row r="139">
      <c r="A139" s="126"/>
      <c r="B139" s="126"/>
      <c r="C139" s="126"/>
      <c r="D139" s="126"/>
      <c r="E139" s="207"/>
      <c r="F139" s="207"/>
      <c r="G139" s="208"/>
      <c r="H139" s="126"/>
      <c r="I139" s="126"/>
      <c r="J139" s="126"/>
      <c r="K139" s="126"/>
      <c r="L139" s="209"/>
      <c r="M139" s="209"/>
      <c r="N139" s="209"/>
      <c r="O139" s="126"/>
      <c r="P139" s="201"/>
      <c r="Q139" s="126"/>
      <c r="R139" s="167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</row>
    <row r="140">
      <c r="A140" s="126"/>
      <c r="B140" s="126"/>
      <c r="C140" s="126"/>
      <c r="D140" s="126"/>
      <c r="E140" s="207"/>
      <c r="F140" s="207"/>
      <c r="G140" s="208"/>
      <c r="H140" s="126"/>
      <c r="I140" s="126"/>
      <c r="J140" s="126"/>
      <c r="K140" s="126"/>
      <c r="L140" s="209"/>
      <c r="M140" s="209"/>
      <c r="N140" s="209"/>
      <c r="O140" s="126"/>
      <c r="P140" s="201"/>
      <c r="Q140" s="126"/>
      <c r="R140" s="167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</row>
    <row r="141">
      <c r="A141" s="126"/>
      <c r="B141" s="126"/>
      <c r="C141" s="126"/>
      <c r="D141" s="126"/>
      <c r="E141" s="207"/>
      <c r="F141" s="207"/>
      <c r="G141" s="208"/>
      <c r="H141" s="126"/>
      <c r="I141" s="126"/>
      <c r="J141" s="126"/>
      <c r="K141" s="126"/>
      <c r="L141" s="209"/>
      <c r="M141" s="209"/>
      <c r="N141" s="209"/>
      <c r="O141" s="126"/>
      <c r="P141" s="201"/>
      <c r="Q141" s="126"/>
      <c r="R141" s="167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</row>
    <row r="142">
      <c r="A142" s="126"/>
      <c r="B142" s="126"/>
      <c r="C142" s="126"/>
      <c r="D142" s="126"/>
      <c r="E142" s="207"/>
      <c r="F142" s="207"/>
      <c r="G142" s="208"/>
      <c r="H142" s="126"/>
      <c r="I142" s="126"/>
      <c r="J142" s="126"/>
      <c r="K142" s="126"/>
      <c r="L142" s="209"/>
      <c r="M142" s="209"/>
      <c r="N142" s="209"/>
      <c r="O142" s="126"/>
      <c r="P142" s="201"/>
      <c r="Q142" s="126"/>
      <c r="R142" s="167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</row>
    <row r="143">
      <c r="A143" s="126"/>
      <c r="B143" s="126"/>
      <c r="C143" s="126"/>
      <c r="D143" s="126"/>
      <c r="E143" s="207"/>
      <c r="F143" s="207"/>
      <c r="G143" s="208"/>
      <c r="H143" s="126"/>
      <c r="I143" s="126"/>
      <c r="J143" s="126"/>
      <c r="K143" s="126"/>
      <c r="L143" s="209"/>
      <c r="M143" s="209"/>
      <c r="N143" s="209"/>
      <c r="O143" s="126"/>
      <c r="P143" s="201"/>
      <c r="Q143" s="126"/>
      <c r="R143" s="167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</row>
    <row r="144">
      <c r="A144" s="126"/>
      <c r="B144" s="126"/>
      <c r="C144" s="126"/>
      <c r="D144" s="126"/>
      <c r="E144" s="207"/>
      <c r="F144" s="207"/>
      <c r="G144" s="208"/>
      <c r="H144" s="126"/>
      <c r="I144" s="126"/>
      <c r="J144" s="126"/>
      <c r="K144" s="126"/>
      <c r="L144" s="209"/>
      <c r="M144" s="209"/>
      <c r="N144" s="209"/>
      <c r="O144" s="126"/>
      <c r="P144" s="201"/>
      <c r="Q144" s="126"/>
      <c r="R144" s="167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</row>
    <row r="145">
      <c r="A145" s="126"/>
      <c r="B145" s="126"/>
      <c r="C145" s="126"/>
      <c r="D145" s="126"/>
      <c r="E145" s="207"/>
      <c r="F145" s="207"/>
      <c r="G145" s="208"/>
      <c r="H145" s="126"/>
      <c r="I145" s="126"/>
      <c r="J145" s="126"/>
      <c r="K145" s="126"/>
      <c r="L145" s="209"/>
      <c r="M145" s="209"/>
      <c r="N145" s="209"/>
      <c r="O145" s="126"/>
      <c r="P145" s="201"/>
      <c r="Q145" s="126"/>
      <c r="R145" s="167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</row>
    <row r="146">
      <c r="A146" s="126"/>
      <c r="B146" s="126"/>
      <c r="C146" s="126"/>
      <c r="D146" s="126"/>
      <c r="E146" s="207"/>
      <c r="F146" s="207"/>
      <c r="G146" s="208"/>
      <c r="H146" s="126"/>
      <c r="I146" s="126"/>
      <c r="J146" s="126"/>
      <c r="K146" s="126"/>
      <c r="L146" s="209"/>
      <c r="M146" s="209"/>
      <c r="N146" s="209"/>
      <c r="O146" s="126"/>
      <c r="P146" s="201"/>
      <c r="Q146" s="126"/>
      <c r="R146" s="167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</row>
    <row r="147">
      <c r="A147" s="126"/>
      <c r="B147" s="126"/>
      <c r="C147" s="126"/>
      <c r="D147" s="126"/>
      <c r="E147" s="207"/>
      <c r="F147" s="207"/>
      <c r="G147" s="208"/>
      <c r="H147" s="126"/>
      <c r="I147" s="126"/>
      <c r="J147" s="126"/>
      <c r="K147" s="126"/>
      <c r="L147" s="209"/>
      <c r="M147" s="209"/>
      <c r="N147" s="209"/>
      <c r="O147" s="126"/>
      <c r="P147" s="201"/>
      <c r="Q147" s="126"/>
      <c r="R147" s="167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</row>
    <row r="148">
      <c r="A148" s="126"/>
      <c r="B148" s="126"/>
      <c r="C148" s="126"/>
      <c r="D148" s="126"/>
      <c r="E148" s="207"/>
      <c r="F148" s="207"/>
      <c r="G148" s="208"/>
      <c r="H148" s="126"/>
      <c r="I148" s="126"/>
      <c r="J148" s="126"/>
      <c r="K148" s="126"/>
      <c r="L148" s="209"/>
      <c r="M148" s="209"/>
      <c r="N148" s="209"/>
      <c r="O148" s="126"/>
      <c r="P148" s="201"/>
      <c r="Q148" s="126"/>
      <c r="R148" s="167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</row>
    <row r="149">
      <c r="A149" s="126"/>
      <c r="B149" s="126"/>
      <c r="C149" s="126"/>
      <c r="D149" s="126"/>
      <c r="E149" s="207"/>
      <c r="F149" s="207"/>
      <c r="G149" s="208"/>
      <c r="H149" s="126"/>
      <c r="I149" s="126"/>
      <c r="J149" s="126"/>
      <c r="K149" s="126"/>
      <c r="L149" s="209"/>
      <c r="M149" s="209"/>
      <c r="N149" s="209"/>
      <c r="O149" s="126"/>
      <c r="P149" s="201"/>
      <c r="Q149" s="126"/>
      <c r="R149" s="167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</row>
    <row r="150">
      <c r="A150" s="126"/>
      <c r="B150" s="126"/>
      <c r="C150" s="126"/>
      <c r="D150" s="126"/>
      <c r="E150" s="207"/>
      <c r="F150" s="207"/>
      <c r="G150" s="208"/>
      <c r="H150" s="126"/>
      <c r="I150" s="126"/>
      <c r="J150" s="126"/>
      <c r="K150" s="126"/>
      <c r="L150" s="209"/>
      <c r="M150" s="209"/>
      <c r="N150" s="209"/>
      <c r="O150" s="126"/>
      <c r="P150" s="201"/>
      <c r="Q150" s="126"/>
      <c r="R150" s="167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</row>
    <row r="151">
      <c r="A151" s="126"/>
      <c r="B151" s="126"/>
      <c r="C151" s="126"/>
      <c r="D151" s="126"/>
      <c r="E151" s="207"/>
      <c r="F151" s="207"/>
      <c r="G151" s="208"/>
      <c r="H151" s="126"/>
      <c r="I151" s="126"/>
      <c r="J151" s="126"/>
      <c r="K151" s="126"/>
      <c r="L151" s="209"/>
      <c r="M151" s="209"/>
      <c r="N151" s="209"/>
      <c r="O151" s="126"/>
      <c r="P151" s="201"/>
      <c r="Q151" s="126"/>
      <c r="R151" s="167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</row>
    <row r="152">
      <c r="A152" s="126"/>
      <c r="B152" s="126"/>
      <c r="C152" s="126"/>
      <c r="D152" s="126"/>
      <c r="E152" s="207"/>
      <c r="F152" s="207"/>
      <c r="G152" s="208"/>
      <c r="H152" s="126"/>
      <c r="I152" s="126"/>
      <c r="J152" s="126"/>
      <c r="K152" s="126"/>
      <c r="L152" s="209"/>
      <c r="M152" s="209"/>
      <c r="N152" s="209"/>
      <c r="O152" s="126"/>
      <c r="P152" s="201"/>
      <c r="Q152" s="126"/>
      <c r="R152" s="167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</row>
    <row r="153">
      <c r="A153" s="126"/>
      <c r="B153" s="126"/>
      <c r="C153" s="126"/>
      <c r="D153" s="126"/>
      <c r="E153" s="207"/>
      <c r="F153" s="207"/>
      <c r="G153" s="208"/>
      <c r="H153" s="126"/>
      <c r="I153" s="126"/>
      <c r="J153" s="126"/>
      <c r="K153" s="126"/>
      <c r="L153" s="209"/>
      <c r="M153" s="209"/>
      <c r="N153" s="209"/>
      <c r="O153" s="126"/>
      <c r="P153" s="201"/>
      <c r="Q153" s="126"/>
      <c r="R153" s="167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</row>
    <row r="154">
      <c r="A154" s="126"/>
      <c r="B154" s="126"/>
      <c r="C154" s="126"/>
      <c r="D154" s="126"/>
      <c r="E154" s="207"/>
      <c r="F154" s="207"/>
      <c r="G154" s="208"/>
      <c r="H154" s="126"/>
      <c r="I154" s="126"/>
      <c r="J154" s="126"/>
      <c r="K154" s="126"/>
      <c r="L154" s="209"/>
      <c r="M154" s="209"/>
      <c r="N154" s="209"/>
      <c r="O154" s="126"/>
      <c r="P154" s="201"/>
      <c r="Q154" s="126"/>
      <c r="R154" s="167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</row>
    <row r="155">
      <c r="A155" s="126"/>
      <c r="B155" s="126"/>
      <c r="C155" s="126"/>
      <c r="D155" s="126"/>
      <c r="E155" s="207"/>
      <c r="F155" s="207"/>
      <c r="G155" s="208"/>
      <c r="H155" s="126"/>
      <c r="I155" s="126"/>
      <c r="J155" s="126"/>
      <c r="K155" s="126"/>
      <c r="L155" s="209"/>
      <c r="M155" s="209"/>
      <c r="N155" s="209"/>
      <c r="O155" s="126"/>
      <c r="P155" s="201"/>
      <c r="Q155" s="126"/>
      <c r="R155" s="167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</row>
    <row r="156">
      <c r="A156" s="126"/>
      <c r="B156" s="126"/>
      <c r="C156" s="126"/>
      <c r="D156" s="126"/>
      <c r="E156" s="207"/>
      <c r="F156" s="207"/>
      <c r="G156" s="208"/>
      <c r="H156" s="126"/>
      <c r="I156" s="126"/>
      <c r="J156" s="126"/>
      <c r="K156" s="126"/>
      <c r="L156" s="209"/>
      <c r="M156" s="209"/>
      <c r="N156" s="209"/>
      <c r="O156" s="126"/>
      <c r="P156" s="201"/>
      <c r="Q156" s="126"/>
      <c r="R156" s="167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</row>
    <row r="157">
      <c r="A157" s="126"/>
      <c r="B157" s="126"/>
      <c r="C157" s="126"/>
      <c r="D157" s="126"/>
      <c r="E157" s="207"/>
      <c r="F157" s="207"/>
      <c r="G157" s="208"/>
      <c r="H157" s="126"/>
      <c r="I157" s="126"/>
      <c r="J157" s="126"/>
      <c r="K157" s="126"/>
      <c r="L157" s="209"/>
      <c r="M157" s="209"/>
      <c r="N157" s="209"/>
      <c r="O157" s="126"/>
      <c r="P157" s="201"/>
      <c r="Q157" s="126"/>
      <c r="R157" s="167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</row>
    <row r="158">
      <c r="A158" s="126"/>
      <c r="B158" s="126"/>
      <c r="C158" s="126"/>
      <c r="D158" s="126"/>
      <c r="E158" s="207"/>
      <c r="F158" s="207"/>
      <c r="G158" s="208"/>
      <c r="H158" s="126"/>
      <c r="I158" s="126"/>
      <c r="J158" s="126"/>
      <c r="K158" s="126"/>
      <c r="L158" s="209"/>
      <c r="M158" s="209"/>
      <c r="N158" s="209"/>
      <c r="O158" s="126"/>
      <c r="P158" s="201"/>
      <c r="Q158" s="126"/>
      <c r="R158" s="167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</row>
    <row r="159">
      <c r="A159" s="126"/>
      <c r="B159" s="126"/>
      <c r="C159" s="126"/>
      <c r="D159" s="126"/>
      <c r="E159" s="207"/>
      <c r="F159" s="207"/>
      <c r="G159" s="208"/>
      <c r="H159" s="126"/>
      <c r="I159" s="126"/>
      <c r="J159" s="126"/>
      <c r="K159" s="126"/>
      <c r="L159" s="209"/>
      <c r="M159" s="209"/>
      <c r="N159" s="209"/>
      <c r="O159" s="126"/>
      <c r="P159" s="201"/>
      <c r="Q159" s="126"/>
      <c r="R159" s="167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</row>
    <row r="160">
      <c r="A160" s="126"/>
      <c r="B160" s="126"/>
      <c r="C160" s="126"/>
      <c r="D160" s="126"/>
      <c r="E160" s="207"/>
      <c r="F160" s="207"/>
      <c r="G160" s="208"/>
      <c r="H160" s="126"/>
      <c r="I160" s="126"/>
      <c r="J160" s="126"/>
      <c r="K160" s="126"/>
      <c r="L160" s="209"/>
      <c r="M160" s="209"/>
      <c r="N160" s="209"/>
      <c r="O160" s="126"/>
      <c r="P160" s="201"/>
      <c r="Q160" s="126"/>
      <c r="R160" s="167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</row>
    <row r="161">
      <c r="A161" s="126"/>
      <c r="B161" s="126"/>
      <c r="C161" s="126"/>
      <c r="D161" s="126"/>
      <c r="E161" s="207"/>
      <c r="F161" s="207"/>
      <c r="G161" s="208"/>
      <c r="H161" s="126"/>
      <c r="I161" s="126"/>
      <c r="J161" s="126"/>
      <c r="K161" s="126"/>
      <c r="L161" s="209"/>
      <c r="M161" s="209"/>
      <c r="N161" s="209"/>
      <c r="O161" s="126"/>
      <c r="P161" s="201"/>
      <c r="Q161" s="126"/>
      <c r="R161" s="167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</row>
    <row r="162">
      <c r="A162" s="126"/>
      <c r="B162" s="126"/>
      <c r="C162" s="126"/>
      <c r="D162" s="126"/>
      <c r="E162" s="207"/>
      <c r="F162" s="207"/>
      <c r="G162" s="208"/>
      <c r="H162" s="126"/>
      <c r="I162" s="126"/>
      <c r="J162" s="126"/>
      <c r="K162" s="126"/>
      <c r="L162" s="209"/>
      <c r="M162" s="209"/>
      <c r="N162" s="209"/>
      <c r="O162" s="126"/>
      <c r="P162" s="201"/>
      <c r="Q162" s="126"/>
      <c r="R162" s="167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</row>
    <row r="163">
      <c r="A163" s="126"/>
      <c r="B163" s="126"/>
      <c r="C163" s="126"/>
      <c r="D163" s="126"/>
      <c r="E163" s="207"/>
      <c r="F163" s="207"/>
      <c r="G163" s="208"/>
      <c r="H163" s="126"/>
      <c r="I163" s="126"/>
      <c r="J163" s="126"/>
      <c r="K163" s="126"/>
      <c r="L163" s="209"/>
      <c r="M163" s="209"/>
      <c r="N163" s="209"/>
      <c r="O163" s="126"/>
      <c r="P163" s="201"/>
      <c r="Q163" s="126"/>
      <c r="R163" s="167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</row>
    <row r="164">
      <c r="A164" s="126"/>
      <c r="B164" s="126"/>
      <c r="C164" s="126"/>
      <c r="D164" s="126"/>
      <c r="E164" s="207"/>
      <c r="F164" s="207"/>
      <c r="G164" s="208"/>
      <c r="H164" s="126"/>
      <c r="I164" s="126"/>
      <c r="J164" s="126"/>
      <c r="K164" s="126"/>
      <c r="L164" s="209"/>
      <c r="M164" s="209"/>
      <c r="N164" s="209"/>
      <c r="O164" s="126"/>
      <c r="P164" s="201"/>
      <c r="Q164" s="126"/>
      <c r="R164" s="167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</row>
    <row r="165">
      <c r="A165" s="126"/>
      <c r="B165" s="126"/>
      <c r="C165" s="126"/>
      <c r="D165" s="126"/>
      <c r="E165" s="207"/>
      <c r="F165" s="207"/>
      <c r="G165" s="208"/>
      <c r="H165" s="126"/>
      <c r="I165" s="126"/>
      <c r="J165" s="126"/>
      <c r="K165" s="126"/>
      <c r="L165" s="209"/>
      <c r="M165" s="209"/>
      <c r="N165" s="209"/>
      <c r="O165" s="126"/>
      <c r="P165" s="201"/>
      <c r="Q165" s="126"/>
      <c r="R165" s="167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</row>
    <row r="166">
      <c r="A166" s="126"/>
      <c r="B166" s="126"/>
      <c r="C166" s="126"/>
      <c r="D166" s="126"/>
      <c r="E166" s="207"/>
      <c r="F166" s="207"/>
      <c r="G166" s="208"/>
      <c r="H166" s="126"/>
      <c r="I166" s="126"/>
      <c r="J166" s="126"/>
      <c r="K166" s="126"/>
      <c r="L166" s="209"/>
      <c r="M166" s="209"/>
      <c r="N166" s="209"/>
      <c r="O166" s="126"/>
      <c r="P166" s="201"/>
      <c r="Q166" s="126"/>
      <c r="R166" s="167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</row>
    <row r="167">
      <c r="A167" s="126"/>
      <c r="B167" s="126"/>
      <c r="C167" s="126"/>
      <c r="D167" s="126"/>
      <c r="E167" s="207"/>
      <c r="F167" s="207"/>
      <c r="G167" s="208"/>
      <c r="H167" s="126"/>
      <c r="I167" s="126"/>
      <c r="J167" s="126"/>
      <c r="K167" s="126"/>
      <c r="L167" s="209"/>
      <c r="M167" s="209"/>
      <c r="N167" s="209"/>
      <c r="O167" s="126"/>
      <c r="P167" s="201"/>
      <c r="Q167" s="126"/>
      <c r="R167" s="167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</row>
    <row r="168">
      <c r="A168" s="126"/>
      <c r="B168" s="126"/>
      <c r="C168" s="126"/>
      <c r="D168" s="126"/>
      <c r="E168" s="207"/>
      <c r="F168" s="207"/>
      <c r="G168" s="208"/>
      <c r="H168" s="126"/>
      <c r="I168" s="126"/>
      <c r="J168" s="126"/>
      <c r="K168" s="126"/>
      <c r="L168" s="209"/>
      <c r="M168" s="209"/>
      <c r="N168" s="209"/>
      <c r="O168" s="126"/>
      <c r="P168" s="201"/>
      <c r="Q168" s="126"/>
      <c r="R168" s="167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</row>
    <row r="169">
      <c r="A169" s="126"/>
      <c r="B169" s="126"/>
      <c r="C169" s="126"/>
      <c r="D169" s="126"/>
      <c r="E169" s="207"/>
      <c r="F169" s="207"/>
      <c r="G169" s="208"/>
      <c r="H169" s="126"/>
      <c r="I169" s="126"/>
      <c r="J169" s="126"/>
      <c r="K169" s="126"/>
      <c r="L169" s="209"/>
      <c r="M169" s="209"/>
      <c r="N169" s="209"/>
      <c r="O169" s="126"/>
      <c r="P169" s="201"/>
      <c r="Q169" s="126"/>
      <c r="R169" s="167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</row>
    <row r="170">
      <c r="A170" s="126"/>
      <c r="B170" s="126"/>
      <c r="C170" s="126"/>
      <c r="D170" s="126"/>
      <c r="E170" s="207"/>
      <c r="F170" s="207"/>
      <c r="G170" s="208"/>
      <c r="H170" s="126"/>
      <c r="I170" s="126"/>
      <c r="J170" s="126"/>
      <c r="K170" s="126"/>
      <c r="L170" s="209"/>
      <c r="M170" s="209"/>
      <c r="N170" s="209"/>
      <c r="O170" s="126"/>
      <c r="P170" s="201"/>
      <c r="Q170" s="126"/>
      <c r="R170" s="167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</row>
    <row r="171">
      <c r="A171" s="126"/>
      <c r="B171" s="126"/>
      <c r="C171" s="126"/>
      <c r="D171" s="126"/>
      <c r="E171" s="207"/>
      <c r="F171" s="207"/>
      <c r="G171" s="208"/>
      <c r="H171" s="126"/>
      <c r="I171" s="126"/>
      <c r="J171" s="126"/>
      <c r="K171" s="126"/>
      <c r="L171" s="209"/>
      <c r="M171" s="209"/>
      <c r="N171" s="209"/>
      <c r="O171" s="126"/>
      <c r="P171" s="201"/>
      <c r="Q171" s="126"/>
      <c r="R171" s="167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</row>
    <row r="172">
      <c r="A172" s="126"/>
      <c r="B172" s="126"/>
      <c r="C172" s="126"/>
      <c r="D172" s="126"/>
      <c r="E172" s="207"/>
      <c r="F172" s="207"/>
      <c r="G172" s="208"/>
      <c r="H172" s="126"/>
      <c r="I172" s="126"/>
      <c r="J172" s="126"/>
      <c r="K172" s="126"/>
      <c r="L172" s="209"/>
      <c r="M172" s="209"/>
      <c r="N172" s="209"/>
      <c r="O172" s="126"/>
      <c r="P172" s="201"/>
      <c r="Q172" s="126"/>
      <c r="R172" s="167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</row>
    <row r="173">
      <c r="A173" s="126"/>
      <c r="B173" s="126"/>
      <c r="C173" s="126"/>
      <c r="D173" s="126"/>
      <c r="E173" s="207"/>
      <c r="F173" s="207"/>
      <c r="G173" s="208"/>
      <c r="H173" s="126"/>
      <c r="I173" s="126"/>
      <c r="J173" s="126"/>
      <c r="K173" s="126"/>
      <c r="L173" s="209"/>
      <c r="M173" s="209"/>
      <c r="N173" s="209"/>
      <c r="O173" s="126"/>
      <c r="P173" s="201"/>
      <c r="Q173" s="126"/>
      <c r="R173" s="167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</row>
    <row r="174">
      <c r="A174" s="126"/>
      <c r="B174" s="126"/>
      <c r="C174" s="126"/>
      <c r="D174" s="126"/>
      <c r="E174" s="207"/>
      <c r="F174" s="207"/>
      <c r="G174" s="208"/>
      <c r="H174" s="126"/>
      <c r="I174" s="126"/>
      <c r="J174" s="126"/>
      <c r="K174" s="126"/>
      <c r="L174" s="209"/>
      <c r="M174" s="209"/>
      <c r="N174" s="209"/>
      <c r="O174" s="126"/>
      <c r="P174" s="201"/>
      <c r="Q174" s="126"/>
      <c r="R174" s="167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</row>
    <row r="175">
      <c r="A175" s="126"/>
      <c r="B175" s="126"/>
      <c r="C175" s="126"/>
      <c r="D175" s="126"/>
      <c r="E175" s="207"/>
      <c r="F175" s="207"/>
      <c r="G175" s="208"/>
      <c r="H175" s="126"/>
      <c r="I175" s="126"/>
      <c r="J175" s="126"/>
      <c r="K175" s="126"/>
      <c r="L175" s="209"/>
      <c r="M175" s="209"/>
      <c r="N175" s="209"/>
      <c r="O175" s="126"/>
      <c r="P175" s="201"/>
      <c r="Q175" s="126"/>
      <c r="R175" s="167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</row>
    <row r="176">
      <c r="A176" s="126"/>
      <c r="B176" s="126"/>
      <c r="C176" s="126"/>
      <c r="D176" s="126"/>
      <c r="E176" s="207"/>
      <c r="F176" s="207"/>
      <c r="G176" s="208"/>
      <c r="H176" s="126"/>
      <c r="I176" s="126"/>
      <c r="J176" s="126"/>
      <c r="K176" s="126"/>
      <c r="L176" s="209"/>
      <c r="M176" s="209"/>
      <c r="N176" s="209"/>
      <c r="O176" s="126"/>
      <c r="P176" s="201"/>
      <c r="Q176" s="126"/>
      <c r="R176" s="167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</row>
    <row r="177">
      <c r="A177" s="126"/>
      <c r="B177" s="126"/>
      <c r="C177" s="126"/>
      <c r="D177" s="126"/>
      <c r="E177" s="207"/>
      <c r="F177" s="207"/>
      <c r="G177" s="208"/>
      <c r="H177" s="126"/>
      <c r="I177" s="126"/>
      <c r="J177" s="126"/>
      <c r="K177" s="126"/>
      <c r="L177" s="209"/>
      <c r="M177" s="209"/>
      <c r="N177" s="209"/>
      <c r="O177" s="126"/>
      <c r="P177" s="201"/>
      <c r="Q177" s="126"/>
      <c r="R177" s="167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</row>
    <row r="178">
      <c r="A178" s="126"/>
      <c r="B178" s="126"/>
      <c r="C178" s="126"/>
      <c r="D178" s="126"/>
      <c r="E178" s="207"/>
      <c r="F178" s="207"/>
      <c r="G178" s="208"/>
      <c r="H178" s="126"/>
      <c r="I178" s="126"/>
      <c r="J178" s="126"/>
      <c r="K178" s="126"/>
      <c r="L178" s="209"/>
      <c r="M178" s="209"/>
      <c r="N178" s="209"/>
      <c r="O178" s="126"/>
      <c r="P178" s="201"/>
      <c r="Q178" s="126"/>
      <c r="R178" s="167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</row>
    <row r="179">
      <c r="A179" s="126"/>
      <c r="B179" s="126"/>
      <c r="C179" s="126"/>
      <c r="D179" s="126"/>
      <c r="E179" s="207"/>
      <c r="F179" s="207"/>
      <c r="G179" s="208"/>
      <c r="H179" s="126"/>
      <c r="I179" s="126"/>
      <c r="J179" s="126"/>
      <c r="K179" s="126"/>
      <c r="L179" s="209"/>
      <c r="M179" s="209"/>
      <c r="N179" s="209"/>
      <c r="O179" s="126"/>
      <c r="P179" s="201"/>
      <c r="Q179" s="126"/>
      <c r="R179" s="167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</row>
    <row r="180">
      <c r="A180" s="126"/>
      <c r="B180" s="126"/>
      <c r="C180" s="126"/>
      <c r="D180" s="126"/>
      <c r="E180" s="207"/>
      <c r="F180" s="207"/>
      <c r="G180" s="208"/>
      <c r="H180" s="126"/>
      <c r="I180" s="126"/>
      <c r="J180" s="126"/>
      <c r="K180" s="126"/>
      <c r="L180" s="209"/>
      <c r="M180" s="209"/>
      <c r="N180" s="209"/>
      <c r="O180" s="126"/>
      <c r="P180" s="201"/>
      <c r="Q180" s="126"/>
      <c r="R180" s="167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</row>
    <row r="181">
      <c r="A181" s="126"/>
      <c r="B181" s="126"/>
      <c r="C181" s="126"/>
      <c r="D181" s="126"/>
      <c r="E181" s="207"/>
      <c r="F181" s="207"/>
      <c r="G181" s="208"/>
      <c r="H181" s="126"/>
      <c r="I181" s="126"/>
      <c r="J181" s="126"/>
      <c r="K181" s="126"/>
      <c r="L181" s="209"/>
      <c r="M181" s="209"/>
      <c r="N181" s="209"/>
      <c r="O181" s="126"/>
      <c r="P181" s="201"/>
      <c r="Q181" s="126"/>
      <c r="R181" s="167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</row>
    <row r="182">
      <c r="A182" s="126"/>
      <c r="B182" s="126"/>
      <c r="C182" s="126"/>
      <c r="D182" s="126"/>
      <c r="E182" s="207"/>
      <c r="F182" s="207"/>
      <c r="G182" s="208"/>
      <c r="H182" s="126"/>
      <c r="I182" s="126"/>
      <c r="J182" s="126"/>
      <c r="K182" s="126"/>
      <c r="L182" s="209"/>
      <c r="M182" s="209"/>
      <c r="N182" s="209"/>
      <c r="O182" s="126"/>
      <c r="P182" s="201"/>
      <c r="Q182" s="126"/>
      <c r="R182" s="167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</row>
    <row r="183">
      <c r="A183" s="126"/>
      <c r="B183" s="126"/>
      <c r="C183" s="126"/>
      <c r="D183" s="126"/>
      <c r="E183" s="207"/>
      <c r="F183" s="207"/>
      <c r="G183" s="208"/>
      <c r="H183" s="126"/>
      <c r="I183" s="126"/>
      <c r="J183" s="126"/>
      <c r="K183" s="126"/>
      <c r="L183" s="209"/>
      <c r="M183" s="209"/>
      <c r="N183" s="209"/>
      <c r="O183" s="126"/>
      <c r="P183" s="201"/>
      <c r="Q183" s="126"/>
      <c r="R183" s="167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</row>
    <row r="184">
      <c r="A184" s="126"/>
      <c r="B184" s="126"/>
      <c r="C184" s="126"/>
      <c r="D184" s="126"/>
      <c r="E184" s="207"/>
      <c r="F184" s="207"/>
      <c r="G184" s="208"/>
      <c r="H184" s="126"/>
      <c r="I184" s="126"/>
      <c r="J184" s="126"/>
      <c r="K184" s="126"/>
      <c r="L184" s="209"/>
      <c r="M184" s="209"/>
      <c r="N184" s="209"/>
      <c r="O184" s="126"/>
      <c r="P184" s="201"/>
      <c r="Q184" s="126"/>
      <c r="R184" s="167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</row>
    <row r="185">
      <c r="A185" s="126"/>
      <c r="B185" s="126"/>
      <c r="C185" s="126"/>
      <c r="D185" s="126"/>
      <c r="E185" s="207"/>
      <c r="F185" s="207"/>
      <c r="G185" s="208"/>
      <c r="H185" s="126"/>
      <c r="I185" s="126"/>
      <c r="J185" s="126"/>
      <c r="K185" s="126"/>
      <c r="L185" s="209"/>
      <c r="M185" s="209"/>
      <c r="N185" s="209"/>
      <c r="O185" s="126"/>
      <c r="P185" s="201"/>
      <c r="Q185" s="126"/>
      <c r="R185" s="167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</row>
    <row r="186">
      <c r="A186" s="126"/>
      <c r="B186" s="126"/>
      <c r="C186" s="126"/>
      <c r="D186" s="126"/>
      <c r="E186" s="207"/>
      <c r="F186" s="207"/>
      <c r="G186" s="208"/>
      <c r="H186" s="126"/>
      <c r="I186" s="126"/>
      <c r="J186" s="126"/>
      <c r="K186" s="126"/>
      <c r="L186" s="209"/>
      <c r="M186" s="209"/>
      <c r="N186" s="209"/>
      <c r="O186" s="126"/>
      <c r="P186" s="201"/>
      <c r="Q186" s="126"/>
      <c r="R186" s="167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</row>
    <row r="187">
      <c r="A187" s="126"/>
      <c r="B187" s="126"/>
      <c r="C187" s="126"/>
      <c r="D187" s="126"/>
      <c r="E187" s="207"/>
      <c r="F187" s="207"/>
      <c r="G187" s="208"/>
      <c r="H187" s="126"/>
      <c r="I187" s="126"/>
      <c r="J187" s="126"/>
      <c r="K187" s="126"/>
      <c r="L187" s="209"/>
      <c r="M187" s="209"/>
      <c r="N187" s="209"/>
      <c r="O187" s="126"/>
      <c r="P187" s="201"/>
      <c r="Q187" s="126"/>
      <c r="R187" s="167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</row>
    <row r="188">
      <c r="A188" s="126"/>
      <c r="B188" s="126"/>
      <c r="C188" s="126"/>
      <c r="D188" s="126"/>
      <c r="E188" s="207"/>
      <c r="F188" s="207"/>
      <c r="G188" s="126"/>
      <c r="H188" s="126"/>
      <c r="I188" s="126"/>
      <c r="J188" s="126"/>
      <c r="K188" s="126"/>
      <c r="L188" s="209"/>
      <c r="M188" s="209"/>
      <c r="N188" s="209"/>
      <c r="O188" s="126"/>
      <c r="P188" s="201"/>
      <c r="Q188" s="126"/>
      <c r="R188" s="167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</row>
    <row r="189">
      <c r="A189" s="126"/>
      <c r="B189" s="126"/>
      <c r="C189" s="126"/>
      <c r="D189" s="126"/>
      <c r="E189" s="207"/>
      <c r="F189" s="207"/>
      <c r="G189" s="126"/>
      <c r="H189" s="126"/>
      <c r="I189" s="126"/>
      <c r="J189" s="126"/>
      <c r="K189" s="126"/>
      <c r="L189" s="209"/>
      <c r="M189" s="209"/>
      <c r="N189" s="209"/>
      <c r="O189" s="126"/>
      <c r="P189" s="201"/>
      <c r="Q189" s="126"/>
      <c r="R189" s="167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</row>
    <row r="190">
      <c r="A190" s="126"/>
      <c r="B190" s="126"/>
      <c r="C190" s="126"/>
      <c r="D190" s="126"/>
      <c r="E190" s="207"/>
      <c r="F190" s="207"/>
      <c r="G190" s="126"/>
      <c r="H190" s="126"/>
      <c r="I190" s="126"/>
      <c r="J190" s="126"/>
      <c r="K190" s="126"/>
      <c r="L190" s="209"/>
      <c r="M190" s="209"/>
      <c r="N190" s="209"/>
      <c r="O190" s="126"/>
      <c r="P190" s="201"/>
      <c r="Q190" s="126"/>
      <c r="R190" s="167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</row>
    <row r="191">
      <c r="A191" s="126"/>
      <c r="B191" s="126"/>
      <c r="C191" s="126"/>
      <c r="D191" s="126"/>
      <c r="E191" s="207"/>
      <c r="F191" s="207"/>
      <c r="G191" s="126"/>
      <c r="H191" s="126"/>
      <c r="I191" s="126"/>
      <c r="J191" s="126"/>
      <c r="K191" s="126"/>
      <c r="L191" s="209"/>
      <c r="M191" s="209"/>
      <c r="N191" s="209"/>
      <c r="O191" s="126"/>
      <c r="P191" s="201"/>
      <c r="Q191" s="126"/>
      <c r="R191" s="167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</row>
    <row r="192">
      <c r="A192" s="126"/>
      <c r="B192" s="126"/>
      <c r="C192" s="126"/>
      <c r="D192" s="126"/>
      <c r="E192" s="207"/>
      <c r="F192" s="207"/>
      <c r="G192" s="126"/>
      <c r="H192" s="126"/>
      <c r="I192" s="126"/>
      <c r="J192" s="126"/>
      <c r="K192" s="126"/>
      <c r="L192" s="209"/>
      <c r="M192" s="209"/>
      <c r="N192" s="209"/>
      <c r="O192" s="126"/>
      <c r="P192" s="201"/>
      <c r="Q192" s="126"/>
      <c r="R192" s="167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</row>
    <row r="193">
      <c r="A193" s="126"/>
      <c r="B193" s="126"/>
      <c r="C193" s="126"/>
      <c r="D193" s="126"/>
      <c r="E193" s="207"/>
      <c r="F193" s="207"/>
      <c r="G193" s="126"/>
      <c r="H193" s="126"/>
      <c r="I193" s="126"/>
      <c r="J193" s="126"/>
      <c r="K193" s="126"/>
      <c r="L193" s="209"/>
      <c r="M193" s="209"/>
      <c r="N193" s="209"/>
      <c r="O193" s="126"/>
      <c r="P193" s="201"/>
      <c r="Q193" s="126"/>
      <c r="R193" s="167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</row>
    <row r="194">
      <c r="A194" s="126"/>
      <c r="B194" s="126"/>
      <c r="C194" s="126"/>
      <c r="D194" s="126"/>
      <c r="E194" s="207"/>
      <c r="F194" s="207"/>
      <c r="G194" s="126"/>
      <c r="H194" s="126"/>
      <c r="I194" s="126"/>
      <c r="J194" s="126"/>
      <c r="K194" s="126"/>
      <c r="L194" s="209"/>
      <c r="M194" s="209"/>
      <c r="N194" s="209"/>
      <c r="O194" s="126"/>
      <c r="P194" s="201"/>
      <c r="Q194" s="126"/>
      <c r="R194" s="167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</row>
    <row r="195">
      <c r="A195" s="126"/>
      <c r="B195" s="126"/>
      <c r="C195" s="126"/>
      <c r="D195" s="126"/>
      <c r="E195" s="207"/>
      <c r="F195" s="207"/>
      <c r="G195" s="126"/>
      <c r="H195" s="126"/>
      <c r="I195" s="126"/>
      <c r="J195" s="126"/>
      <c r="K195" s="126"/>
      <c r="L195" s="209"/>
      <c r="M195" s="209"/>
      <c r="N195" s="209"/>
      <c r="O195" s="126"/>
      <c r="P195" s="201"/>
      <c r="Q195" s="126"/>
      <c r="R195" s="167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</row>
    <row r="196">
      <c r="A196" s="126"/>
      <c r="B196" s="126"/>
      <c r="C196" s="126"/>
      <c r="D196" s="126"/>
      <c r="E196" s="207"/>
      <c r="F196" s="207"/>
      <c r="G196" s="126"/>
      <c r="H196" s="126"/>
      <c r="I196" s="126"/>
      <c r="J196" s="126"/>
      <c r="K196" s="126"/>
      <c r="L196" s="209"/>
      <c r="M196" s="209"/>
      <c r="N196" s="209"/>
      <c r="O196" s="126"/>
      <c r="P196" s="201"/>
      <c r="Q196" s="126"/>
      <c r="R196" s="167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</row>
    <row r="197">
      <c r="A197" s="126"/>
      <c r="B197" s="126"/>
      <c r="C197" s="126"/>
      <c r="D197" s="126"/>
      <c r="E197" s="207"/>
      <c r="F197" s="207"/>
      <c r="G197" s="126"/>
      <c r="H197" s="126"/>
      <c r="I197" s="126"/>
      <c r="J197" s="126"/>
      <c r="K197" s="126"/>
      <c r="L197" s="209"/>
      <c r="M197" s="209"/>
      <c r="N197" s="209"/>
      <c r="O197" s="126"/>
      <c r="P197" s="201"/>
      <c r="Q197" s="126"/>
      <c r="R197" s="167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</row>
    <row r="198">
      <c r="A198" s="126"/>
      <c r="B198" s="126"/>
      <c r="C198" s="126"/>
      <c r="D198" s="126"/>
      <c r="E198" s="207"/>
      <c r="F198" s="207"/>
      <c r="G198" s="126"/>
      <c r="H198" s="126"/>
      <c r="I198" s="126"/>
      <c r="J198" s="126"/>
      <c r="K198" s="126"/>
      <c r="L198" s="209"/>
      <c r="M198" s="209"/>
      <c r="N198" s="209"/>
      <c r="O198" s="126"/>
      <c r="P198" s="201"/>
      <c r="Q198" s="126"/>
      <c r="R198" s="167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</row>
    <row r="199">
      <c r="A199" s="126"/>
      <c r="B199" s="126"/>
      <c r="C199" s="126"/>
      <c r="D199" s="126"/>
      <c r="E199" s="207"/>
      <c r="F199" s="207"/>
      <c r="G199" s="126"/>
      <c r="H199" s="126"/>
      <c r="I199" s="126"/>
      <c r="J199" s="126"/>
      <c r="K199" s="126"/>
      <c r="L199" s="209"/>
      <c r="M199" s="209"/>
      <c r="N199" s="209"/>
      <c r="O199" s="126"/>
      <c r="P199" s="201"/>
      <c r="Q199" s="126"/>
      <c r="R199" s="167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</row>
    <row r="200">
      <c r="A200" s="126"/>
      <c r="B200" s="126"/>
      <c r="C200" s="126"/>
      <c r="D200" s="126"/>
      <c r="E200" s="207"/>
      <c r="F200" s="207"/>
      <c r="G200" s="126"/>
      <c r="H200" s="126"/>
      <c r="I200" s="126"/>
      <c r="J200" s="126"/>
      <c r="K200" s="126"/>
      <c r="L200" s="209"/>
      <c r="M200" s="209"/>
      <c r="N200" s="209"/>
      <c r="O200" s="126"/>
      <c r="P200" s="201"/>
      <c r="Q200" s="126"/>
      <c r="R200" s="167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</row>
    <row r="201">
      <c r="A201" s="126"/>
      <c r="B201" s="126"/>
      <c r="C201" s="126"/>
      <c r="D201" s="126"/>
      <c r="E201" s="207"/>
      <c r="F201" s="207"/>
      <c r="G201" s="126"/>
      <c r="H201" s="126"/>
      <c r="I201" s="126"/>
      <c r="J201" s="126"/>
      <c r="K201" s="126"/>
      <c r="L201" s="209"/>
      <c r="M201" s="209"/>
      <c r="N201" s="209"/>
      <c r="O201" s="126"/>
      <c r="P201" s="201"/>
      <c r="Q201" s="126"/>
      <c r="R201" s="167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</row>
    <row r="202">
      <c r="A202" s="126"/>
      <c r="B202" s="126"/>
      <c r="C202" s="126"/>
      <c r="D202" s="126"/>
      <c r="E202" s="207"/>
      <c r="F202" s="207"/>
      <c r="G202" s="126"/>
      <c r="H202" s="126"/>
      <c r="I202" s="126"/>
      <c r="J202" s="126"/>
      <c r="K202" s="126"/>
      <c r="L202" s="209"/>
      <c r="M202" s="209"/>
      <c r="N202" s="209"/>
      <c r="O202" s="126"/>
      <c r="P202" s="201"/>
      <c r="Q202" s="126"/>
      <c r="R202" s="167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</row>
    <row r="203">
      <c r="A203" s="126"/>
      <c r="B203" s="126"/>
      <c r="C203" s="126"/>
      <c r="D203" s="126"/>
      <c r="E203" s="207"/>
      <c r="F203" s="207"/>
      <c r="G203" s="126"/>
      <c r="H203" s="126"/>
      <c r="I203" s="126"/>
      <c r="J203" s="126"/>
      <c r="K203" s="126"/>
      <c r="L203" s="209"/>
      <c r="M203" s="209"/>
      <c r="N203" s="209"/>
      <c r="O203" s="126"/>
      <c r="P203" s="201"/>
      <c r="Q203" s="126"/>
      <c r="R203" s="167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</row>
    <row r="204">
      <c r="A204" s="126"/>
      <c r="B204" s="126"/>
      <c r="C204" s="126"/>
      <c r="D204" s="126"/>
      <c r="E204" s="207"/>
      <c r="F204" s="207"/>
      <c r="G204" s="126"/>
      <c r="H204" s="126"/>
      <c r="I204" s="126"/>
      <c r="J204" s="126"/>
      <c r="K204" s="126"/>
      <c r="L204" s="209"/>
      <c r="M204" s="209"/>
      <c r="N204" s="209"/>
      <c r="O204" s="126"/>
      <c r="P204" s="201"/>
      <c r="Q204" s="126"/>
      <c r="R204" s="167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</row>
    <row r="205">
      <c r="A205" s="126"/>
      <c r="B205" s="126"/>
      <c r="C205" s="126"/>
      <c r="D205" s="126"/>
      <c r="E205" s="207"/>
      <c r="F205" s="207"/>
      <c r="G205" s="126"/>
      <c r="H205" s="126"/>
      <c r="I205" s="126"/>
      <c r="J205" s="126"/>
      <c r="K205" s="126"/>
      <c r="L205" s="209"/>
      <c r="M205" s="209"/>
      <c r="N205" s="209"/>
      <c r="O205" s="126"/>
      <c r="P205" s="201"/>
      <c r="Q205" s="126"/>
      <c r="R205" s="167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</row>
    <row r="206">
      <c r="A206" s="126"/>
      <c r="B206" s="126"/>
      <c r="C206" s="126"/>
      <c r="D206" s="126"/>
      <c r="E206" s="207"/>
      <c r="F206" s="207"/>
      <c r="G206" s="126"/>
      <c r="H206" s="126"/>
      <c r="I206" s="126"/>
      <c r="J206" s="126"/>
      <c r="K206" s="126"/>
      <c r="L206" s="209"/>
      <c r="M206" s="209"/>
      <c r="N206" s="209"/>
      <c r="O206" s="126"/>
      <c r="P206" s="201"/>
      <c r="Q206" s="126"/>
      <c r="R206" s="167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</row>
    <row r="207">
      <c r="A207" s="126"/>
      <c r="B207" s="126"/>
      <c r="C207" s="126"/>
      <c r="D207" s="126"/>
      <c r="E207" s="207"/>
      <c r="F207" s="207"/>
      <c r="G207" s="126"/>
      <c r="H207" s="126"/>
      <c r="I207" s="126"/>
      <c r="J207" s="126"/>
      <c r="K207" s="126"/>
      <c r="L207" s="209"/>
      <c r="M207" s="209"/>
      <c r="N207" s="209"/>
      <c r="O207" s="126"/>
      <c r="P207" s="201"/>
      <c r="Q207" s="126"/>
      <c r="R207" s="167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</row>
    <row r="208">
      <c r="A208" s="126"/>
      <c r="B208" s="126"/>
      <c r="C208" s="126"/>
      <c r="D208" s="126"/>
      <c r="E208" s="207"/>
      <c r="F208" s="207"/>
      <c r="G208" s="126"/>
      <c r="H208" s="126"/>
      <c r="I208" s="126"/>
      <c r="J208" s="126"/>
      <c r="K208" s="126"/>
      <c r="L208" s="209"/>
      <c r="M208" s="209"/>
      <c r="N208" s="209"/>
      <c r="O208" s="126"/>
      <c r="P208" s="201"/>
      <c r="Q208" s="126"/>
      <c r="R208" s="167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</row>
    <row r="209">
      <c r="A209" s="126"/>
      <c r="B209" s="126"/>
      <c r="C209" s="126"/>
      <c r="D209" s="126"/>
      <c r="E209" s="207"/>
      <c r="F209" s="207"/>
      <c r="G209" s="126"/>
      <c r="H209" s="126"/>
      <c r="I209" s="126"/>
      <c r="J209" s="126"/>
      <c r="K209" s="126"/>
      <c r="L209" s="209"/>
      <c r="M209" s="209"/>
      <c r="N209" s="209"/>
      <c r="O209" s="126"/>
      <c r="P209" s="201"/>
      <c r="Q209" s="126"/>
      <c r="R209" s="167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</row>
    <row r="210">
      <c r="A210" s="126"/>
      <c r="B210" s="126"/>
      <c r="C210" s="126"/>
      <c r="D210" s="126"/>
      <c r="E210" s="207"/>
      <c r="F210" s="207"/>
      <c r="G210" s="126"/>
      <c r="H210" s="126"/>
      <c r="I210" s="126"/>
      <c r="J210" s="126"/>
      <c r="K210" s="126"/>
      <c r="L210" s="209"/>
      <c r="M210" s="209"/>
      <c r="N210" s="209"/>
      <c r="O210" s="126"/>
      <c r="P210" s="201"/>
      <c r="Q210" s="126"/>
      <c r="R210" s="167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</row>
    <row r="211">
      <c r="A211" s="126"/>
      <c r="B211" s="126"/>
      <c r="C211" s="126"/>
      <c r="D211" s="126"/>
      <c r="E211" s="207"/>
      <c r="F211" s="207"/>
      <c r="G211" s="126"/>
      <c r="H211" s="126"/>
      <c r="I211" s="126"/>
      <c r="J211" s="126"/>
      <c r="K211" s="126"/>
      <c r="L211" s="209"/>
      <c r="M211" s="209"/>
      <c r="N211" s="209"/>
      <c r="O211" s="126"/>
      <c r="P211" s="201"/>
      <c r="Q211" s="126"/>
      <c r="R211" s="167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</row>
    <row r="212">
      <c r="A212" s="126"/>
      <c r="B212" s="126"/>
      <c r="C212" s="126"/>
      <c r="D212" s="126"/>
      <c r="E212" s="207"/>
      <c r="F212" s="207"/>
      <c r="G212" s="126"/>
      <c r="H212" s="126"/>
      <c r="I212" s="126"/>
      <c r="J212" s="126"/>
      <c r="K212" s="126"/>
      <c r="L212" s="209"/>
      <c r="M212" s="209"/>
      <c r="N212" s="209"/>
      <c r="O212" s="126"/>
      <c r="P212" s="201"/>
      <c r="Q212" s="126"/>
      <c r="R212" s="167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</row>
    <row r="213">
      <c r="A213" s="126"/>
      <c r="B213" s="126"/>
      <c r="C213" s="126"/>
      <c r="D213" s="126"/>
      <c r="E213" s="207"/>
      <c r="F213" s="207"/>
      <c r="G213" s="126"/>
      <c r="H213" s="126"/>
      <c r="I213" s="126"/>
      <c r="J213" s="126"/>
      <c r="K213" s="126"/>
      <c r="L213" s="209"/>
      <c r="M213" s="209"/>
      <c r="N213" s="209"/>
      <c r="O213" s="126"/>
      <c r="P213" s="201"/>
      <c r="Q213" s="126"/>
      <c r="R213" s="167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</row>
    <row r="214">
      <c r="A214" s="126"/>
      <c r="B214" s="126"/>
      <c r="C214" s="126"/>
      <c r="D214" s="126"/>
      <c r="E214" s="207"/>
      <c r="F214" s="207"/>
      <c r="G214" s="126"/>
      <c r="H214" s="126"/>
      <c r="I214" s="126"/>
      <c r="J214" s="126"/>
      <c r="K214" s="126"/>
      <c r="L214" s="209"/>
      <c r="M214" s="209"/>
      <c r="N214" s="209"/>
      <c r="O214" s="126"/>
      <c r="P214" s="201"/>
      <c r="Q214" s="126"/>
      <c r="R214" s="167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</row>
    <row r="215">
      <c r="A215" s="126"/>
      <c r="B215" s="126"/>
      <c r="C215" s="126"/>
      <c r="D215" s="126"/>
      <c r="E215" s="207"/>
      <c r="F215" s="207"/>
      <c r="G215" s="126"/>
      <c r="H215" s="126"/>
      <c r="I215" s="126"/>
      <c r="J215" s="126"/>
      <c r="K215" s="126"/>
      <c r="L215" s="209"/>
      <c r="M215" s="209"/>
      <c r="N215" s="209"/>
      <c r="O215" s="126"/>
      <c r="P215" s="201"/>
      <c r="Q215" s="126"/>
      <c r="R215" s="167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</row>
    <row r="216">
      <c r="A216" s="126"/>
      <c r="B216" s="126"/>
      <c r="C216" s="126"/>
      <c r="D216" s="126"/>
      <c r="E216" s="207"/>
      <c r="F216" s="207"/>
      <c r="G216" s="126"/>
      <c r="H216" s="126"/>
      <c r="I216" s="126"/>
      <c r="J216" s="126"/>
      <c r="K216" s="126"/>
      <c r="L216" s="209"/>
      <c r="M216" s="209"/>
      <c r="N216" s="209"/>
      <c r="O216" s="126"/>
      <c r="P216" s="201"/>
      <c r="Q216" s="126"/>
      <c r="R216" s="167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</row>
    <row r="217">
      <c r="A217" s="126"/>
      <c r="B217" s="126"/>
      <c r="C217" s="126"/>
      <c r="D217" s="126"/>
      <c r="E217" s="207"/>
      <c r="F217" s="207"/>
      <c r="G217" s="126"/>
      <c r="H217" s="126"/>
      <c r="I217" s="126"/>
      <c r="J217" s="126"/>
      <c r="K217" s="126"/>
      <c r="L217" s="209"/>
      <c r="M217" s="209"/>
      <c r="N217" s="209"/>
      <c r="O217" s="126"/>
      <c r="P217" s="201"/>
      <c r="Q217" s="126"/>
      <c r="R217" s="167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</row>
    <row r="218">
      <c r="A218" s="126"/>
      <c r="B218" s="126"/>
      <c r="C218" s="126"/>
      <c r="D218" s="126"/>
      <c r="E218" s="207"/>
      <c r="F218" s="207"/>
      <c r="G218" s="126"/>
      <c r="H218" s="126"/>
      <c r="I218" s="126"/>
      <c r="J218" s="126"/>
      <c r="K218" s="126"/>
      <c r="L218" s="209"/>
      <c r="M218" s="209"/>
      <c r="N218" s="209"/>
      <c r="O218" s="126"/>
      <c r="P218" s="201"/>
      <c r="Q218" s="126"/>
      <c r="R218" s="167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</row>
    <row r="219">
      <c r="A219" s="126"/>
      <c r="B219" s="126"/>
      <c r="C219" s="126"/>
      <c r="D219" s="126"/>
      <c r="E219" s="207"/>
      <c r="F219" s="207"/>
      <c r="G219" s="126"/>
      <c r="H219" s="126"/>
      <c r="I219" s="126"/>
      <c r="J219" s="126"/>
      <c r="K219" s="126"/>
      <c r="L219" s="209"/>
      <c r="M219" s="209"/>
      <c r="N219" s="209"/>
      <c r="O219" s="126"/>
      <c r="P219" s="201"/>
      <c r="Q219" s="126"/>
      <c r="R219" s="167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</row>
    <row r="220">
      <c r="A220" s="126"/>
      <c r="B220" s="126"/>
      <c r="C220" s="126"/>
      <c r="D220" s="126"/>
      <c r="E220" s="207"/>
      <c r="F220" s="207"/>
      <c r="G220" s="126"/>
      <c r="H220" s="126"/>
      <c r="I220" s="126"/>
      <c r="J220" s="126"/>
      <c r="K220" s="126"/>
      <c r="L220" s="209"/>
      <c r="M220" s="209"/>
      <c r="N220" s="209"/>
      <c r="O220" s="126"/>
      <c r="P220" s="201"/>
      <c r="Q220" s="126"/>
      <c r="R220" s="167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</row>
    <row r="221">
      <c r="A221" s="126"/>
      <c r="B221" s="126"/>
      <c r="C221" s="126"/>
      <c r="D221" s="126"/>
      <c r="E221" s="207"/>
      <c r="F221" s="207"/>
      <c r="G221" s="126"/>
      <c r="H221" s="126"/>
      <c r="I221" s="126"/>
      <c r="J221" s="126"/>
      <c r="K221" s="126"/>
      <c r="L221" s="209"/>
      <c r="M221" s="209"/>
      <c r="N221" s="209"/>
      <c r="O221" s="126"/>
      <c r="P221" s="201"/>
      <c r="Q221" s="126"/>
      <c r="R221" s="167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</row>
    <row r="222">
      <c r="A222" s="126"/>
      <c r="B222" s="126"/>
      <c r="C222" s="126"/>
      <c r="D222" s="126"/>
      <c r="E222" s="207"/>
      <c r="F222" s="207"/>
      <c r="G222" s="126"/>
      <c r="H222" s="126"/>
      <c r="I222" s="126"/>
      <c r="J222" s="126"/>
      <c r="K222" s="126"/>
      <c r="L222" s="209"/>
      <c r="M222" s="209"/>
      <c r="N222" s="209"/>
      <c r="O222" s="126"/>
      <c r="P222" s="201"/>
      <c r="Q222" s="126"/>
      <c r="R222" s="167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</row>
    <row r="223">
      <c r="A223" s="126"/>
      <c r="B223" s="126"/>
      <c r="C223" s="126"/>
      <c r="D223" s="126"/>
      <c r="E223" s="207"/>
      <c r="F223" s="207"/>
      <c r="G223" s="126"/>
      <c r="H223" s="126"/>
      <c r="I223" s="126"/>
      <c r="J223" s="126"/>
      <c r="K223" s="126"/>
      <c r="L223" s="209"/>
      <c r="M223" s="209"/>
      <c r="N223" s="209"/>
      <c r="O223" s="126"/>
      <c r="P223" s="201"/>
      <c r="Q223" s="126"/>
      <c r="R223" s="167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</row>
    <row r="224">
      <c r="A224" s="126"/>
      <c r="B224" s="126"/>
      <c r="C224" s="126"/>
      <c r="D224" s="126"/>
      <c r="E224" s="207"/>
      <c r="F224" s="207"/>
      <c r="G224" s="126"/>
      <c r="H224" s="126"/>
      <c r="I224" s="126"/>
      <c r="J224" s="126"/>
      <c r="K224" s="126"/>
      <c r="L224" s="209"/>
      <c r="M224" s="209"/>
      <c r="N224" s="209"/>
      <c r="O224" s="126"/>
      <c r="P224" s="201"/>
      <c r="Q224" s="126"/>
      <c r="R224" s="167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</row>
    <row r="225">
      <c r="A225" s="126"/>
      <c r="B225" s="126"/>
      <c r="C225" s="126"/>
      <c r="D225" s="126"/>
      <c r="E225" s="207"/>
      <c r="F225" s="207"/>
      <c r="G225" s="126"/>
      <c r="H225" s="126"/>
      <c r="I225" s="126"/>
      <c r="J225" s="126"/>
      <c r="K225" s="126"/>
      <c r="L225" s="209"/>
      <c r="M225" s="209"/>
      <c r="N225" s="209"/>
      <c r="O225" s="126"/>
      <c r="P225" s="201"/>
      <c r="Q225" s="126"/>
      <c r="R225" s="167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</row>
    <row r="226">
      <c r="A226" s="126"/>
      <c r="B226" s="126"/>
      <c r="C226" s="126"/>
      <c r="D226" s="126"/>
      <c r="E226" s="207"/>
      <c r="F226" s="207"/>
      <c r="G226" s="126"/>
      <c r="H226" s="126"/>
      <c r="I226" s="126"/>
      <c r="J226" s="126"/>
      <c r="K226" s="126"/>
      <c r="L226" s="209"/>
      <c r="M226" s="209"/>
      <c r="N226" s="209"/>
      <c r="O226" s="126"/>
      <c r="P226" s="201"/>
      <c r="Q226" s="126"/>
      <c r="R226" s="167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</row>
    <row r="227">
      <c r="A227" s="126"/>
      <c r="B227" s="126"/>
      <c r="C227" s="126"/>
      <c r="D227" s="126"/>
      <c r="E227" s="207"/>
      <c r="F227" s="207"/>
      <c r="G227" s="126"/>
      <c r="H227" s="126"/>
      <c r="I227" s="126"/>
      <c r="J227" s="126"/>
      <c r="K227" s="126"/>
      <c r="L227" s="209"/>
      <c r="M227" s="209"/>
      <c r="N227" s="209"/>
      <c r="O227" s="126"/>
      <c r="P227" s="201"/>
      <c r="Q227" s="126"/>
      <c r="R227" s="167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</row>
    <row r="228">
      <c r="A228" s="126"/>
      <c r="B228" s="126"/>
      <c r="C228" s="126"/>
      <c r="D228" s="126"/>
      <c r="E228" s="207"/>
      <c r="F228" s="207"/>
      <c r="G228" s="126"/>
      <c r="H228" s="126"/>
      <c r="I228" s="126"/>
      <c r="J228" s="126"/>
      <c r="K228" s="126"/>
      <c r="L228" s="209"/>
      <c r="M228" s="209"/>
      <c r="N228" s="209"/>
      <c r="O228" s="126"/>
      <c r="P228" s="201"/>
      <c r="Q228" s="126"/>
      <c r="R228" s="167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</row>
    <row r="229">
      <c r="A229" s="126"/>
      <c r="B229" s="126"/>
      <c r="C229" s="126"/>
      <c r="D229" s="126"/>
      <c r="E229" s="207"/>
      <c r="F229" s="207"/>
      <c r="G229" s="126"/>
      <c r="H229" s="126"/>
      <c r="I229" s="126"/>
      <c r="J229" s="126"/>
      <c r="K229" s="126"/>
      <c r="L229" s="209"/>
      <c r="M229" s="209"/>
      <c r="N229" s="209"/>
      <c r="O229" s="126"/>
      <c r="P229" s="201"/>
      <c r="Q229" s="126"/>
      <c r="R229" s="167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</row>
    <row r="230">
      <c r="A230" s="126"/>
      <c r="B230" s="126"/>
      <c r="C230" s="126"/>
      <c r="D230" s="126"/>
      <c r="E230" s="207"/>
      <c r="F230" s="207"/>
      <c r="G230" s="126"/>
      <c r="H230" s="126"/>
      <c r="I230" s="126"/>
      <c r="J230" s="126"/>
      <c r="K230" s="126"/>
      <c r="L230" s="209"/>
      <c r="M230" s="209"/>
      <c r="N230" s="209"/>
      <c r="O230" s="126"/>
      <c r="P230" s="201"/>
      <c r="Q230" s="126"/>
      <c r="R230" s="167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</row>
    <row r="231">
      <c r="A231" s="126"/>
      <c r="B231" s="126"/>
      <c r="C231" s="126"/>
      <c r="D231" s="126"/>
      <c r="E231" s="207"/>
      <c r="F231" s="207"/>
      <c r="G231" s="126"/>
      <c r="H231" s="126"/>
      <c r="I231" s="126"/>
      <c r="J231" s="126"/>
      <c r="K231" s="126"/>
      <c r="L231" s="209"/>
      <c r="M231" s="209"/>
      <c r="N231" s="209"/>
      <c r="O231" s="126"/>
      <c r="P231" s="201"/>
      <c r="Q231" s="126"/>
      <c r="R231" s="167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</row>
    <row r="232">
      <c r="A232" s="126"/>
      <c r="B232" s="126"/>
      <c r="C232" s="126"/>
      <c r="D232" s="126"/>
      <c r="E232" s="207"/>
      <c r="F232" s="207"/>
      <c r="G232" s="126"/>
      <c r="H232" s="126"/>
      <c r="I232" s="126"/>
      <c r="J232" s="126"/>
      <c r="K232" s="126"/>
      <c r="L232" s="209"/>
      <c r="M232" s="209"/>
      <c r="N232" s="209"/>
      <c r="O232" s="126"/>
      <c r="P232" s="201"/>
      <c r="Q232" s="126"/>
      <c r="R232" s="167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</row>
    <row r="233">
      <c r="A233" s="126"/>
      <c r="B233" s="126"/>
      <c r="C233" s="126"/>
      <c r="D233" s="126"/>
      <c r="E233" s="207"/>
      <c r="F233" s="207"/>
      <c r="G233" s="126"/>
      <c r="H233" s="126"/>
      <c r="I233" s="126"/>
      <c r="J233" s="126"/>
      <c r="K233" s="126"/>
      <c r="L233" s="209"/>
      <c r="M233" s="209"/>
      <c r="N233" s="209"/>
      <c r="O233" s="126"/>
      <c r="P233" s="201"/>
      <c r="Q233" s="126"/>
      <c r="R233" s="167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</row>
    <row r="234">
      <c r="A234" s="126"/>
      <c r="B234" s="126"/>
      <c r="C234" s="126"/>
      <c r="D234" s="126"/>
      <c r="E234" s="207"/>
      <c r="F234" s="207"/>
      <c r="G234" s="126"/>
      <c r="H234" s="126"/>
      <c r="I234" s="126"/>
      <c r="J234" s="126"/>
      <c r="K234" s="126"/>
      <c r="L234" s="209"/>
      <c r="M234" s="209"/>
      <c r="N234" s="209"/>
      <c r="O234" s="126"/>
      <c r="P234" s="201"/>
      <c r="Q234" s="126"/>
      <c r="R234" s="167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</row>
    <row r="235">
      <c r="A235" s="126"/>
      <c r="B235" s="126"/>
      <c r="C235" s="126"/>
      <c r="D235" s="126"/>
      <c r="E235" s="207"/>
      <c r="F235" s="207"/>
      <c r="G235" s="126"/>
      <c r="H235" s="126"/>
      <c r="I235" s="126"/>
      <c r="J235" s="126"/>
      <c r="K235" s="126"/>
      <c r="L235" s="209"/>
      <c r="M235" s="209"/>
      <c r="N235" s="209"/>
      <c r="O235" s="126"/>
      <c r="P235" s="201"/>
      <c r="Q235" s="126"/>
      <c r="R235" s="167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</row>
    <row r="236">
      <c r="A236" s="126"/>
      <c r="B236" s="126"/>
      <c r="C236" s="126"/>
      <c r="D236" s="126"/>
      <c r="E236" s="207"/>
      <c r="F236" s="207"/>
      <c r="G236" s="126"/>
      <c r="H236" s="126"/>
      <c r="I236" s="126"/>
      <c r="J236" s="126"/>
      <c r="K236" s="126"/>
      <c r="L236" s="209"/>
      <c r="M236" s="209"/>
      <c r="N236" s="209"/>
      <c r="O236" s="126"/>
      <c r="P236" s="201"/>
      <c r="Q236" s="126"/>
      <c r="R236" s="167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</row>
    <row r="237">
      <c r="A237" s="126"/>
      <c r="B237" s="126"/>
      <c r="C237" s="126"/>
      <c r="D237" s="126"/>
      <c r="E237" s="207"/>
      <c r="F237" s="207"/>
      <c r="G237" s="126"/>
      <c r="H237" s="126"/>
      <c r="I237" s="126"/>
      <c r="J237" s="126"/>
      <c r="K237" s="126"/>
      <c r="L237" s="209"/>
      <c r="M237" s="209"/>
      <c r="N237" s="209"/>
      <c r="O237" s="126"/>
      <c r="P237" s="201"/>
      <c r="Q237" s="126"/>
      <c r="R237" s="167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</row>
    <row r="238">
      <c r="A238" s="126"/>
      <c r="B238" s="126"/>
      <c r="C238" s="126"/>
      <c r="D238" s="126"/>
      <c r="E238" s="207"/>
      <c r="F238" s="207"/>
      <c r="G238" s="126"/>
      <c r="H238" s="126"/>
      <c r="I238" s="126"/>
      <c r="J238" s="126"/>
      <c r="K238" s="126"/>
      <c r="L238" s="209"/>
      <c r="M238" s="209"/>
      <c r="N238" s="209"/>
      <c r="O238" s="126"/>
      <c r="P238" s="201"/>
      <c r="Q238" s="126"/>
      <c r="R238" s="167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</row>
    <row r="239">
      <c r="A239" s="126"/>
      <c r="B239" s="126"/>
      <c r="C239" s="126"/>
      <c r="D239" s="126"/>
      <c r="E239" s="207"/>
      <c r="F239" s="207"/>
      <c r="G239" s="126"/>
      <c r="H239" s="126"/>
      <c r="I239" s="126"/>
      <c r="J239" s="126"/>
      <c r="K239" s="126"/>
      <c r="L239" s="209"/>
      <c r="M239" s="209"/>
      <c r="N239" s="209"/>
      <c r="O239" s="126"/>
      <c r="P239" s="201"/>
      <c r="Q239" s="126"/>
      <c r="R239" s="167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</row>
    <row r="240">
      <c r="A240" s="126"/>
      <c r="B240" s="126"/>
      <c r="C240" s="126"/>
      <c r="D240" s="126"/>
      <c r="E240" s="207"/>
      <c r="F240" s="207"/>
      <c r="G240" s="126"/>
      <c r="H240" s="126"/>
      <c r="I240" s="126"/>
      <c r="J240" s="126"/>
      <c r="K240" s="126"/>
      <c r="L240" s="209"/>
      <c r="M240" s="209"/>
      <c r="N240" s="209"/>
      <c r="O240" s="126"/>
      <c r="P240" s="201"/>
      <c r="Q240" s="126"/>
      <c r="R240" s="167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</row>
    <row r="241">
      <c r="A241" s="126"/>
      <c r="B241" s="126"/>
      <c r="C241" s="126"/>
      <c r="D241" s="126"/>
      <c r="E241" s="207"/>
      <c r="F241" s="207"/>
      <c r="G241" s="126"/>
      <c r="H241" s="126"/>
      <c r="I241" s="126"/>
      <c r="J241" s="126"/>
      <c r="K241" s="126"/>
      <c r="L241" s="209"/>
      <c r="M241" s="209"/>
      <c r="N241" s="209"/>
      <c r="O241" s="126"/>
      <c r="P241" s="201"/>
      <c r="Q241" s="126"/>
      <c r="R241" s="167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</row>
    <row r="242">
      <c r="A242" s="126"/>
      <c r="B242" s="126"/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201"/>
      <c r="Q242" s="126"/>
      <c r="R242" s="167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</row>
    <row r="243">
      <c r="A243" s="126"/>
      <c r="B243" s="126"/>
      <c r="C243" s="126"/>
      <c r="D243" s="126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201"/>
      <c r="Q243" s="126"/>
      <c r="R243" s="167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</row>
    <row r="244">
      <c r="A244" s="126"/>
      <c r="B244" s="126"/>
      <c r="C244" s="126"/>
      <c r="D244" s="126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201"/>
      <c r="Q244" s="126"/>
      <c r="R244" s="167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</row>
    <row r="245">
      <c r="A245" s="126"/>
      <c r="B245" s="126"/>
      <c r="C245" s="126"/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201"/>
      <c r="Q245" s="126"/>
      <c r="R245" s="167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</row>
    <row r="246">
      <c r="A246" s="126"/>
      <c r="B246" s="126"/>
      <c r="C246" s="126"/>
      <c r="D246" s="126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201"/>
      <c r="Q246" s="126"/>
      <c r="R246" s="167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</row>
    <row r="247">
      <c r="A247" s="126"/>
      <c r="B247" s="126"/>
      <c r="C247" s="126"/>
      <c r="D247" s="126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201"/>
      <c r="Q247" s="126"/>
      <c r="R247" s="167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</row>
    <row r="248">
      <c r="A248" s="126"/>
      <c r="B248" s="126"/>
      <c r="C248" s="126"/>
      <c r="D248" s="126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201"/>
      <c r="Q248" s="126"/>
      <c r="R248" s="167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</row>
    <row r="249">
      <c r="A249" s="126"/>
      <c r="B249" s="126"/>
      <c r="C249" s="126"/>
      <c r="D249" s="126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201"/>
      <c r="Q249" s="126"/>
      <c r="R249" s="167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</row>
    <row r="250">
      <c r="A250" s="126"/>
      <c r="B250" s="126"/>
      <c r="C250" s="126"/>
      <c r="D250" s="126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201"/>
      <c r="Q250" s="126"/>
      <c r="R250" s="167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</row>
    <row r="251">
      <c r="A251" s="126"/>
      <c r="B251" s="126"/>
      <c r="C251" s="126"/>
      <c r="D251" s="126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201"/>
      <c r="Q251" s="126"/>
      <c r="R251" s="167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</row>
    <row r="252">
      <c r="A252" s="126"/>
      <c r="B252" s="126"/>
      <c r="C252" s="126"/>
      <c r="D252" s="126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201"/>
      <c r="Q252" s="126"/>
      <c r="R252" s="167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</row>
    <row r="253">
      <c r="A253" s="126"/>
      <c r="B253" s="126"/>
      <c r="C253" s="126"/>
      <c r="D253" s="126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201"/>
      <c r="Q253" s="126"/>
      <c r="R253" s="167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</row>
    <row r="254">
      <c r="A254" s="126"/>
      <c r="B254" s="126"/>
      <c r="C254" s="126"/>
      <c r="D254" s="126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201"/>
      <c r="Q254" s="126"/>
      <c r="R254" s="167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</row>
    <row r="255">
      <c r="A255" s="126"/>
      <c r="B255" s="126"/>
      <c r="C255" s="126"/>
      <c r="D255" s="126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201"/>
      <c r="Q255" s="126"/>
      <c r="R255" s="167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</row>
    <row r="256">
      <c r="A256" s="126"/>
      <c r="B256" s="126"/>
      <c r="C256" s="126"/>
      <c r="D256" s="126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201"/>
      <c r="Q256" s="126"/>
      <c r="R256" s="167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</row>
    <row r="257">
      <c r="A257" s="126"/>
      <c r="B257" s="126"/>
      <c r="C257" s="126"/>
      <c r="D257" s="126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201"/>
      <c r="Q257" s="126"/>
      <c r="R257" s="167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</row>
    <row r="258">
      <c r="A258" s="126"/>
      <c r="B258" s="126"/>
      <c r="C258" s="126"/>
      <c r="D258" s="126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201"/>
      <c r="Q258" s="126"/>
      <c r="R258" s="167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</row>
    <row r="259">
      <c r="A259" s="126"/>
      <c r="B259" s="126"/>
      <c r="C259" s="126"/>
      <c r="D259" s="126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201"/>
      <c r="Q259" s="126"/>
      <c r="R259" s="167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</row>
    <row r="260">
      <c r="A260" s="126"/>
      <c r="B260" s="126"/>
      <c r="C260" s="126"/>
      <c r="D260" s="126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201"/>
      <c r="Q260" s="126"/>
      <c r="R260" s="167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</row>
    <row r="261">
      <c r="A261" s="126"/>
      <c r="B261" s="126"/>
      <c r="C261" s="126"/>
      <c r="D261" s="126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201"/>
      <c r="Q261" s="126"/>
      <c r="R261" s="167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</row>
    <row r="262">
      <c r="A262" s="126"/>
      <c r="B262" s="126"/>
      <c r="C262" s="126"/>
      <c r="D262" s="126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201"/>
      <c r="Q262" s="126"/>
      <c r="R262" s="167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</row>
    <row r="263">
      <c r="A263" s="126"/>
      <c r="B263" s="126"/>
      <c r="C263" s="126"/>
      <c r="D263" s="126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201"/>
      <c r="Q263" s="126"/>
      <c r="R263" s="167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</row>
    <row r="264">
      <c r="A264" s="126"/>
      <c r="B264" s="126"/>
      <c r="C264" s="126"/>
      <c r="D264" s="126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201"/>
      <c r="Q264" s="126"/>
      <c r="R264" s="167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</row>
    <row r="265">
      <c r="A265" s="126"/>
      <c r="B265" s="126"/>
      <c r="C265" s="126"/>
      <c r="D265" s="126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201"/>
      <c r="Q265" s="126"/>
      <c r="R265" s="167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</row>
    <row r="266">
      <c r="A266" s="126"/>
      <c r="B266" s="126"/>
      <c r="C266" s="126"/>
      <c r="D266" s="126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201"/>
      <c r="Q266" s="126"/>
      <c r="R266" s="167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</row>
    <row r="267">
      <c r="A267" s="126"/>
      <c r="B267" s="126"/>
      <c r="C267" s="126"/>
      <c r="D267" s="126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201"/>
      <c r="Q267" s="126"/>
      <c r="R267" s="167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</row>
    <row r="268">
      <c r="A268" s="126"/>
      <c r="B268" s="126"/>
      <c r="C268" s="126"/>
      <c r="D268" s="126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201"/>
      <c r="Q268" s="126"/>
      <c r="R268" s="167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</row>
    <row r="269">
      <c r="A269" s="126"/>
      <c r="B269" s="126"/>
      <c r="C269" s="126"/>
      <c r="D269" s="126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201"/>
      <c r="Q269" s="126"/>
      <c r="R269" s="167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</row>
    <row r="270">
      <c r="A270" s="126"/>
      <c r="B270" s="126"/>
      <c r="C270" s="126"/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201"/>
      <c r="Q270" s="126"/>
      <c r="R270" s="167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</row>
    <row r="271">
      <c r="A271" s="126"/>
      <c r="B271" s="126"/>
      <c r="C271" s="126"/>
      <c r="D271" s="126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201"/>
      <c r="Q271" s="126"/>
      <c r="R271" s="167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</row>
    <row r="272">
      <c r="A272" s="126"/>
      <c r="B272" s="126"/>
      <c r="C272" s="126"/>
      <c r="D272" s="126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201"/>
      <c r="Q272" s="126"/>
      <c r="R272" s="167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</row>
    <row r="273">
      <c r="A273" s="126"/>
      <c r="B273" s="126"/>
      <c r="C273" s="126"/>
      <c r="D273" s="126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201"/>
      <c r="Q273" s="126"/>
      <c r="R273" s="167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</row>
    <row r="274">
      <c r="A274" s="126"/>
      <c r="B274" s="126"/>
      <c r="C274" s="126"/>
      <c r="D274" s="126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201"/>
      <c r="Q274" s="126"/>
      <c r="R274" s="167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</row>
    <row r="275">
      <c r="A275" s="126"/>
      <c r="B275" s="126"/>
      <c r="C275" s="126"/>
      <c r="D275" s="126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201"/>
      <c r="Q275" s="126"/>
      <c r="R275" s="167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</row>
    <row r="276">
      <c r="A276" s="126"/>
      <c r="B276" s="126"/>
      <c r="C276" s="126"/>
      <c r="D276" s="126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201"/>
      <c r="Q276" s="126"/>
      <c r="R276" s="167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</row>
    <row r="277">
      <c r="A277" s="126"/>
      <c r="B277" s="126"/>
      <c r="C277" s="126"/>
      <c r="D277" s="126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201"/>
      <c r="Q277" s="126"/>
      <c r="R277" s="167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</row>
    <row r="278">
      <c r="A278" s="126"/>
      <c r="B278" s="126"/>
      <c r="C278" s="126"/>
      <c r="D278" s="126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201"/>
      <c r="Q278" s="126"/>
      <c r="R278" s="167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</row>
    <row r="279">
      <c r="A279" s="126"/>
      <c r="B279" s="126"/>
      <c r="C279" s="126"/>
      <c r="D279" s="126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201"/>
      <c r="Q279" s="126"/>
      <c r="R279" s="167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</row>
    <row r="280">
      <c r="A280" s="126"/>
      <c r="B280" s="126"/>
      <c r="C280" s="126"/>
      <c r="D280" s="126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201"/>
      <c r="Q280" s="126"/>
      <c r="R280" s="167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</row>
    <row r="281">
      <c r="A281" s="126"/>
      <c r="B281" s="126"/>
      <c r="C281" s="126"/>
      <c r="D281" s="126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201"/>
      <c r="Q281" s="126"/>
      <c r="R281" s="167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</row>
    <row r="282">
      <c r="A282" s="126"/>
      <c r="B282" s="126"/>
      <c r="C282" s="126"/>
      <c r="D282" s="126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201"/>
      <c r="Q282" s="126"/>
      <c r="R282" s="167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</row>
    <row r="283">
      <c r="A283" s="126"/>
      <c r="B283" s="126"/>
      <c r="C283" s="126"/>
      <c r="D283" s="126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201"/>
      <c r="Q283" s="126"/>
      <c r="R283" s="167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</row>
    <row r="284">
      <c r="A284" s="126"/>
      <c r="B284" s="126"/>
      <c r="C284" s="126"/>
      <c r="D284" s="126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201"/>
      <c r="Q284" s="126"/>
      <c r="R284" s="167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</row>
    <row r="285">
      <c r="A285" s="126"/>
      <c r="B285" s="126"/>
      <c r="C285" s="126"/>
      <c r="D285" s="126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201"/>
      <c r="Q285" s="126"/>
      <c r="R285" s="167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</row>
    <row r="286">
      <c r="A286" s="126"/>
      <c r="B286" s="126"/>
      <c r="C286" s="126"/>
      <c r="D286" s="126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201"/>
      <c r="Q286" s="126"/>
      <c r="R286" s="167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</row>
    <row r="287">
      <c r="A287" s="126"/>
      <c r="B287" s="126"/>
      <c r="C287" s="126"/>
      <c r="D287" s="126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201"/>
      <c r="Q287" s="126"/>
      <c r="R287" s="167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</row>
    <row r="288">
      <c r="A288" s="126"/>
      <c r="B288" s="126"/>
      <c r="C288" s="126"/>
      <c r="D288" s="126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201"/>
      <c r="Q288" s="126"/>
      <c r="R288" s="167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</row>
    <row r="289">
      <c r="A289" s="126"/>
      <c r="B289" s="126"/>
      <c r="C289" s="126"/>
      <c r="D289" s="126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201"/>
      <c r="Q289" s="126"/>
      <c r="R289" s="167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</row>
    <row r="290">
      <c r="A290" s="126"/>
      <c r="B290" s="126"/>
      <c r="C290" s="126"/>
      <c r="D290" s="126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201"/>
      <c r="Q290" s="126"/>
      <c r="R290" s="167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</row>
    <row r="291">
      <c r="A291" s="126"/>
      <c r="B291" s="126"/>
      <c r="C291" s="126"/>
      <c r="D291" s="126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201"/>
      <c r="Q291" s="126"/>
      <c r="R291" s="167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</row>
    <row r="292">
      <c r="A292" s="126"/>
      <c r="B292" s="126"/>
      <c r="C292" s="126"/>
      <c r="D292" s="126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201"/>
      <c r="Q292" s="126"/>
      <c r="R292" s="167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</row>
    <row r="293">
      <c r="A293" s="126"/>
      <c r="B293" s="126"/>
      <c r="C293" s="126"/>
      <c r="D293" s="126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201"/>
      <c r="Q293" s="126"/>
      <c r="R293" s="167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</row>
    <row r="294">
      <c r="A294" s="126"/>
      <c r="B294" s="126"/>
      <c r="C294" s="126"/>
      <c r="D294" s="126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201"/>
      <c r="Q294" s="126"/>
      <c r="R294" s="167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</row>
    <row r="295">
      <c r="A295" s="126"/>
      <c r="B295" s="126"/>
      <c r="C295" s="126"/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201"/>
      <c r="Q295" s="126"/>
      <c r="R295" s="167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</row>
    <row r="296">
      <c r="A296" s="126"/>
      <c r="B296" s="126"/>
      <c r="C296" s="126"/>
      <c r="D296" s="126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201"/>
      <c r="Q296" s="126"/>
      <c r="R296" s="167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</row>
    <row r="297">
      <c r="A297" s="126"/>
      <c r="B297" s="126"/>
      <c r="C297" s="126"/>
      <c r="D297" s="126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201"/>
      <c r="Q297" s="126"/>
      <c r="R297" s="167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</row>
    <row r="298">
      <c r="A298" s="126"/>
      <c r="B298" s="126"/>
      <c r="C298" s="126"/>
      <c r="D298" s="126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201"/>
      <c r="Q298" s="126"/>
      <c r="R298" s="167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</row>
    <row r="299">
      <c r="A299" s="126"/>
      <c r="B299" s="126"/>
      <c r="C299" s="126"/>
      <c r="D299" s="126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201"/>
      <c r="Q299" s="126"/>
      <c r="R299" s="167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</row>
    <row r="300">
      <c r="A300" s="126"/>
      <c r="B300" s="126"/>
      <c r="C300" s="126"/>
      <c r="D300" s="126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201"/>
      <c r="Q300" s="126"/>
      <c r="R300" s="167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</row>
    <row r="301">
      <c r="A301" s="126"/>
      <c r="B301" s="126"/>
      <c r="C301" s="126"/>
      <c r="D301" s="126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201"/>
      <c r="Q301" s="126"/>
      <c r="R301" s="167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</row>
    <row r="302">
      <c r="A302" s="126"/>
      <c r="B302" s="126"/>
      <c r="C302" s="126"/>
      <c r="D302" s="126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201"/>
      <c r="Q302" s="126"/>
      <c r="R302" s="167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</row>
    <row r="303">
      <c r="A303" s="126"/>
      <c r="B303" s="126"/>
      <c r="C303" s="126"/>
      <c r="D303" s="126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201"/>
      <c r="Q303" s="126"/>
      <c r="R303" s="167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</row>
    <row r="304">
      <c r="A304" s="126"/>
      <c r="B304" s="126"/>
      <c r="C304" s="126"/>
      <c r="D304" s="126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201"/>
      <c r="Q304" s="126"/>
      <c r="R304" s="167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</row>
    <row r="305">
      <c r="A305" s="126"/>
      <c r="B305" s="126"/>
      <c r="C305" s="126"/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201"/>
      <c r="Q305" s="126"/>
      <c r="R305" s="167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</row>
    <row r="306">
      <c r="A306" s="126"/>
      <c r="B306" s="126"/>
      <c r="C306" s="126"/>
      <c r="D306" s="126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201"/>
      <c r="Q306" s="126"/>
      <c r="R306" s="167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</row>
    <row r="307">
      <c r="A307" s="126"/>
      <c r="B307" s="126"/>
      <c r="C307" s="126"/>
      <c r="D307" s="126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201"/>
      <c r="Q307" s="126"/>
      <c r="R307" s="167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</row>
    <row r="308">
      <c r="A308" s="126"/>
      <c r="B308" s="126"/>
      <c r="C308" s="126"/>
      <c r="D308" s="126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201"/>
      <c r="Q308" s="126"/>
      <c r="R308" s="167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</row>
    <row r="309">
      <c r="A309" s="126"/>
      <c r="B309" s="126"/>
      <c r="C309" s="126"/>
      <c r="D309" s="126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201"/>
      <c r="Q309" s="126"/>
      <c r="R309" s="167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</row>
    <row r="310">
      <c r="A310" s="126"/>
      <c r="B310" s="126"/>
      <c r="C310" s="126"/>
      <c r="D310" s="126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201"/>
      <c r="Q310" s="126"/>
      <c r="R310" s="167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</row>
    <row r="311">
      <c r="A311" s="126"/>
      <c r="B311" s="126"/>
      <c r="C311" s="126"/>
      <c r="D311" s="126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201"/>
      <c r="Q311" s="126"/>
      <c r="R311" s="167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</row>
    <row r="312">
      <c r="A312" s="126"/>
      <c r="B312" s="126"/>
      <c r="C312" s="126"/>
      <c r="D312" s="126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201"/>
      <c r="Q312" s="126"/>
      <c r="R312" s="167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</row>
    <row r="313">
      <c r="A313" s="126"/>
      <c r="B313" s="126"/>
      <c r="C313" s="126"/>
      <c r="D313" s="126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201"/>
      <c r="Q313" s="126"/>
      <c r="R313" s="167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</row>
    <row r="314">
      <c r="A314" s="126"/>
      <c r="B314" s="126"/>
      <c r="C314" s="126"/>
      <c r="D314" s="126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201"/>
      <c r="Q314" s="126"/>
      <c r="R314" s="167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</row>
    <row r="315">
      <c r="A315" s="126"/>
      <c r="B315" s="126"/>
      <c r="C315" s="126"/>
      <c r="D315" s="126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201"/>
      <c r="Q315" s="126"/>
      <c r="R315" s="167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</row>
    <row r="316">
      <c r="A316" s="126"/>
      <c r="B316" s="126"/>
      <c r="C316" s="126"/>
      <c r="D316" s="126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201"/>
      <c r="Q316" s="126"/>
      <c r="R316" s="167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</row>
    <row r="317">
      <c r="A317" s="126"/>
      <c r="B317" s="126"/>
      <c r="C317" s="126"/>
      <c r="D317" s="126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201"/>
      <c r="Q317" s="126"/>
      <c r="R317" s="167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</row>
    <row r="318">
      <c r="A318" s="126"/>
      <c r="B318" s="126"/>
      <c r="C318" s="126"/>
      <c r="D318" s="126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201"/>
      <c r="Q318" s="126"/>
      <c r="R318" s="167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</row>
    <row r="319">
      <c r="A319" s="126"/>
      <c r="B319" s="126"/>
      <c r="C319" s="126"/>
      <c r="D319" s="126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201"/>
      <c r="Q319" s="126"/>
      <c r="R319" s="167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</row>
    <row r="320">
      <c r="A320" s="126"/>
      <c r="B320" s="126"/>
      <c r="C320" s="126"/>
      <c r="D320" s="126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201"/>
      <c r="Q320" s="126"/>
      <c r="R320" s="167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</row>
    <row r="321">
      <c r="A321" s="126"/>
      <c r="B321" s="126"/>
      <c r="C321" s="126"/>
      <c r="D321" s="126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201"/>
      <c r="Q321" s="126"/>
      <c r="R321" s="167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</row>
    <row r="322">
      <c r="A322" s="126"/>
      <c r="B322" s="126"/>
      <c r="C322" s="126"/>
      <c r="D322" s="126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201"/>
      <c r="Q322" s="126"/>
      <c r="R322" s="167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</row>
    <row r="323">
      <c r="A323" s="126"/>
      <c r="B323" s="126"/>
      <c r="C323" s="126"/>
      <c r="D323" s="126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201"/>
      <c r="Q323" s="126"/>
      <c r="R323" s="167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</row>
    <row r="324">
      <c r="A324" s="126"/>
      <c r="B324" s="126"/>
      <c r="C324" s="126"/>
      <c r="D324" s="126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201"/>
      <c r="Q324" s="126"/>
      <c r="R324" s="167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</row>
    <row r="325">
      <c r="A325" s="126"/>
      <c r="B325" s="126"/>
      <c r="C325" s="126"/>
      <c r="D325" s="126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201"/>
      <c r="Q325" s="126"/>
      <c r="R325" s="167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</row>
    <row r="326">
      <c r="A326" s="126"/>
      <c r="B326" s="126"/>
      <c r="C326" s="126"/>
      <c r="D326" s="126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201"/>
      <c r="Q326" s="126"/>
      <c r="R326" s="167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</row>
    <row r="327">
      <c r="A327" s="126"/>
      <c r="B327" s="126"/>
      <c r="C327" s="126"/>
      <c r="D327" s="126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201"/>
      <c r="Q327" s="126"/>
      <c r="R327" s="167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</row>
    <row r="328">
      <c r="A328" s="126"/>
      <c r="B328" s="126"/>
      <c r="C328" s="126"/>
      <c r="D328" s="126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201"/>
      <c r="Q328" s="126"/>
      <c r="R328" s="167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</row>
    <row r="329">
      <c r="A329" s="126"/>
      <c r="B329" s="126"/>
      <c r="C329" s="126"/>
      <c r="D329" s="126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201"/>
      <c r="Q329" s="126"/>
      <c r="R329" s="167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</row>
    <row r="330">
      <c r="A330" s="126"/>
      <c r="B330" s="126"/>
      <c r="C330" s="126"/>
      <c r="D330" s="126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201"/>
      <c r="Q330" s="126"/>
      <c r="R330" s="167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</row>
    <row r="331">
      <c r="A331" s="126"/>
      <c r="B331" s="126"/>
      <c r="C331" s="126"/>
      <c r="D331" s="126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201"/>
      <c r="Q331" s="126"/>
      <c r="R331" s="167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</row>
    <row r="332">
      <c r="A332" s="126"/>
      <c r="B332" s="126"/>
      <c r="C332" s="126"/>
      <c r="D332" s="126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201"/>
      <c r="Q332" s="126"/>
      <c r="R332" s="167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</row>
    <row r="333">
      <c r="A333" s="126"/>
      <c r="B333" s="126"/>
      <c r="C333" s="126"/>
      <c r="D333" s="126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201"/>
      <c r="Q333" s="126"/>
      <c r="R333" s="167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</row>
    <row r="334">
      <c r="A334" s="126"/>
      <c r="B334" s="126"/>
      <c r="C334" s="126"/>
      <c r="D334" s="126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201"/>
      <c r="Q334" s="126"/>
      <c r="R334" s="167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</row>
    <row r="335">
      <c r="A335" s="126"/>
      <c r="B335" s="126"/>
      <c r="C335" s="126"/>
      <c r="D335" s="126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201"/>
      <c r="Q335" s="126"/>
      <c r="R335" s="167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</row>
    <row r="336">
      <c r="A336" s="126"/>
      <c r="B336" s="126"/>
      <c r="C336" s="126"/>
      <c r="D336" s="126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201"/>
      <c r="Q336" s="126"/>
      <c r="R336" s="167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</row>
    <row r="337">
      <c r="A337" s="126"/>
      <c r="B337" s="126"/>
      <c r="C337" s="126"/>
      <c r="D337" s="126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201"/>
      <c r="Q337" s="126"/>
      <c r="R337" s="167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</row>
    <row r="338">
      <c r="A338" s="126"/>
      <c r="B338" s="126"/>
      <c r="C338" s="126"/>
      <c r="D338" s="126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201"/>
      <c r="Q338" s="126"/>
      <c r="R338" s="167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</row>
    <row r="339">
      <c r="A339" s="126"/>
      <c r="B339" s="126"/>
      <c r="C339" s="126"/>
      <c r="D339" s="126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201"/>
      <c r="Q339" s="126"/>
      <c r="R339" s="167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</row>
    <row r="340">
      <c r="A340" s="126"/>
      <c r="B340" s="126"/>
      <c r="C340" s="126"/>
      <c r="D340" s="126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201"/>
      <c r="Q340" s="126"/>
      <c r="R340" s="167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</row>
    <row r="341">
      <c r="A341" s="126"/>
      <c r="B341" s="126"/>
      <c r="C341" s="126"/>
      <c r="D341" s="126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201"/>
      <c r="Q341" s="126"/>
      <c r="R341" s="167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</row>
    <row r="342">
      <c r="A342" s="126"/>
      <c r="B342" s="126"/>
      <c r="C342" s="126"/>
      <c r="D342" s="126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201"/>
      <c r="Q342" s="126"/>
      <c r="R342" s="167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</row>
    <row r="343">
      <c r="A343" s="126"/>
      <c r="B343" s="126"/>
      <c r="C343" s="126"/>
      <c r="D343" s="126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201"/>
      <c r="Q343" s="126"/>
      <c r="R343" s="167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</row>
    <row r="344">
      <c r="A344" s="126"/>
      <c r="B344" s="126"/>
      <c r="C344" s="126"/>
      <c r="D344" s="126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201"/>
      <c r="Q344" s="126"/>
      <c r="R344" s="167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</row>
    <row r="345">
      <c r="A345" s="126"/>
      <c r="B345" s="126"/>
      <c r="C345" s="126"/>
      <c r="D345" s="126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201"/>
      <c r="Q345" s="126"/>
      <c r="R345" s="167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</row>
    <row r="346">
      <c r="A346" s="126"/>
      <c r="B346" s="126"/>
      <c r="C346" s="126"/>
      <c r="D346" s="126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201"/>
      <c r="Q346" s="126"/>
      <c r="R346" s="167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</row>
    <row r="347">
      <c r="A347" s="126"/>
      <c r="B347" s="126"/>
      <c r="C347" s="126"/>
      <c r="D347" s="126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201"/>
      <c r="Q347" s="126"/>
      <c r="R347" s="167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</row>
    <row r="348">
      <c r="A348" s="126"/>
      <c r="B348" s="126"/>
      <c r="C348" s="126"/>
      <c r="D348" s="126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201"/>
      <c r="Q348" s="126"/>
      <c r="R348" s="167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</row>
    <row r="349">
      <c r="A349" s="126"/>
      <c r="B349" s="126"/>
      <c r="C349" s="126"/>
      <c r="D349" s="126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201"/>
      <c r="Q349" s="126"/>
      <c r="R349" s="167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</row>
    <row r="350">
      <c r="A350" s="126"/>
      <c r="B350" s="126"/>
      <c r="C350" s="126"/>
      <c r="D350" s="126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201"/>
      <c r="Q350" s="126"/>
      <c r="R350" s="167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</row>
    <row r="351">
      <c r="A351" s="126"/>
      <c r="B351" s="126"/>
      <c r="C351" s="126"/>
      <c r="D351" s="126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201"/>
      <c r="Q351" s="126"/>
      <c r="R351" s="167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</row>
    <row r="352">
      <c r="A352" s="126"/>
      <c r="B352" s="126"/>
      <c r="C352" s="126"/>
      <c r="D352" s="126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201"/>
      <c r="Q352" s="126"/>
      <c r="R352" s="167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</row>
    <row r="353">
      <c r="A353" s="126"/>
      <c r="B353" s="126"/>
      <c r="C353" s="126"/>
      <c r="D353" s="126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201"/>
      <c r="Q353" s="126"/>
      <c r="R353" s="167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</row>
    <row r="354">
      <c r="A354" s="126"/>
      <c r="B354" s="126"/>
      <c r="C354" s="126"/>
      <c r="D354" s="126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201"/>
      <c r="Q354" s="126"/>
      <c r="R354" s="167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</row>
    <row r="355">
      <c r="A355" s="126"/>
      <c r="B355" s="126"/>
      <c r="C355" s="126"/>
      <c r="D355" s="126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201"/>
      <c r="Q355" s="126"/>
      <c r="R355" s="167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</row>
    <row r="356">
      <c r="A356" s="126"/>
      <c r="B356" s="126"/>
      <c r="C356" s="126"/>
      <c r="D356" s="126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201"/>
      <c r="Q356" s="126"/>
      <c r="R356" s="167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</row>
    <row r="357">
      <c r="A357" s="126"/>
      <c r="B357" s="126"/>
      <c r="C357" s="126"/>
      <c r="D357" s="126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201"/>
      <c r="Q357" s="126"/>
      <c r="R357" s="167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</row>
    <row r="358">
      <c r="A358" s="126"/>
      <c r="B358" s="126"/>
      <c r="C358" s="126"/>
      <c r="D358" s="126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201"/>
      <c r="Q358" s="126"/>
      <c r="R358" s="167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</row>
    <row r="359">
      <c r="A359" s="126"/>
      <c r="B359" s="126"/>
      <c r="C359" s="126"/>
      <c r="D359" s="126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201"/>
      <c r="Q359" s="126"/>
      <c r="R359" s="167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</row>
    <row r="360">
      <c r="A360" s="126"/>
      <c r="B360" s="126"/>
      <c r="C360" s="126"/>
      <c r="D360" s="126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201"/>
      <c r="Q360" s="126"/>
      <c r="R360" s="167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</row>
    <row r="361">
      <c r="A361" s="126"/>
      <c r="B361" s="126"/>
      <c r="C361" s="126"/>
      <c r="D361" s="126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201"/>
      <c r="Q361" s="126"/>
      <c r="R361" s="167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</row>
    <row r="362">
      <c r="A362" s="126"/>
      <c r="B362" s="126"/>
      <c r="C362" s="126"/>
      <c r="D362" s="126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201"/>
      <c r="Q362" s="126"/>
      <c r="R362" s="167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</row>
    <row r="363">
      <c r="A363" s="126"/>
      <c r="B363" s="126"/>
      <c r="C363" s="126"/>
      <c r="D363" s="126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201"/>
      <c r="Q363" s="126"/>
      <c r="R363" s="167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</row>
    <row r="364">
      <c r="A364" s="126"/>
      <c r="B364" s="126"/>
      <c r="C364" s="126"/>
      <c r="D364" s="126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201"/>
      <c r="Q364" s="126"/>
      <c r="R364" s="167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</row>
    <row r="365">
      <c r="A365" s="126"/>
      <c r="B365" s="126"/>
      <c r="C365" s="126"/>
      <c r="D365" s="126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201"/>
      <c r="Q365" s="126"/>
      <c r="R365" s="167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</row>
    <row r="366">
      <c r="A366" s="126"/>
      <c r="B366" s="126"/>
      <c r="C366" s="126"/>
      <c r="D366" s="126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201"/>
      <c r="Q366" s="126"/>
      <c r="R366" s="167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</row>
    <row r="367">
      <c r="A367" s="126"/>
      <c r="B367" s="126"/>
      <c r="C367" s="126"/>
      <c r="D367" s="126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201"/>
      <c r="Q367" s="126"/>
      <c r="R367" s="167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</row>
    <row r="368">
      <c r="A368" s="126"/>
      <c r="B368" s="126"/>
      <c r="C368" s="126"/>
      <c r="D368" s="126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201"/>
      <c r="Q368" s="126"/>
      <c r="R368" s="167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</row>
    <row r="369">
      <c r="A369" s="126"/>
      <c r="B369" s="126"/>
      <c r="C369" s="126"/>
      <c r="D369" s="126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201"/>
      <c r="Q369" s="126"/>
      <c r="R369" s="167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</row>
    <row r="370">
      <c r="A370" s="126"/>
      <c r="B370" s="126"/>
      <c r="C370" s="126"/>
      <c r="D370" s="126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201"/>
      <c r="Q370" s="126"/>
      <c r="R370" s="167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</row>
    <row r="371">
      <c r="A371" s="126"/>
      <c r="B371" s="126"/>
      <c r="C371" s="126"/>
      <c r="D371" s="126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201"/>
      <c r="Q371" s="126"/>
      <c r="R371" s="167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</row>
    <row r="372">
      <c r="A372" s="126"/>
      <c r="B372" s="126"/>
      <c r="C372" s="126"/>
      <c r="D372" s="126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201"/>
      <c r="Q372" s="126"/>
      <c r="R372" s="167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</row>
    <row r="373">
      <c r="A373" s="126"/>
      <c r="B373" s="126"/>
      <c r="C373" s="126"/>
      <c r="D373" s="126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201"/>
      <c r="Q373" s="126"/>
      <c r="R373" s="167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</row>
    <row r="374">
      <c r="A374" s="126"/>
      <c r="B374" s="126"/>
      <c r="C374" s="126"/>
      <c r="D374" s="126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201"/>
      <c r="Q374" s="126"/>
      <c r="R374" s="167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</row>
    <row r="375">
      <c r="A375" s="126"/>
      <c r="B375" s="126"/>
      <c r="C375" s="126"/>
      <c r="D375" s="126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201"/>
      <c r="Q375" s="126"/>
      <c r="R375" s="167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</row>
    <row r="376">
      <c r="A376" s="126"/>
      <c r="B376" s="126"/>
      <c r="C376" s="126"/>
      <c r="D376" s="126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201"/>
      <c r="Q376" s="126"/>
      <c r="R376" s="167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</row>
    <row r="377">
      <c r="A377" s="126"/>
      <c r="B377" s="126"/>
      <c r="C377" s="126"/>
      <c r="D377" s="126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201"/>
      <c r="Q377" s="126"/>
      <c r="R377" s="167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</row>
    <row r="378">
      <c r="A378" s="126"/>
      <c r="B378" s="126"/>
      <c r="C378" s="126"/>
      <c r="D378" s="126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201"/>
      <c r="Q378" s="126"/>
      <c r="R378" s="167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</row>
    <row r="379">
      <c r="A379" s="126"/>
      <c r="B379" s="126"/>
      <c r="C379" s="126"/>
      <c r="D379" s="126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201"/>
      <c r="Q379" s="126"/>
      <c r="R379" s="167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</row>
    <row r="380">
      <c r="A380" s="126"/>
      <c r="B380" s="126"/>
      <c r="C380" s="126"/>
      <c r="D380" s="126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201"/>
      <c r="Q380" s="126"/>
      <c r="R380" s="167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</row>
    <row r="381">
      <c r="A381" s="126"/>
      <c r="B381" s="126"/>
      <c r="C381" s="126"/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201"/>
      <c r="Q381" s="126"/>
      <c r="R381" s="167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</row>
    <row r="382">
      <c r="A382" s="126"/>
      <c r="B382" s="126"/>
      <c r="C382" s="126"/>
      <c r="D382" s="126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201"/>
      <c r="Q382" s="126"/>
      <c r="R382" s="167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</row>
    <row r="383">
      <c r="A383" s="126"/>
      <c r="B383" s="126"/>
      <c r="C383" s="126"/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201"/>
      <c r="Q383" s="126"/>
      <c r="R383" s="167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</row>
    <row r="384">
      <c r="A384" s="126"/>
      <c r="B384" s="126"/>
      <c r="C384" s="126"/>
      <c r="D384" s="126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201"/>
      <c r="Q384" s="126"/>
      <c r="R384" s="167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</row>
    <row r="385">
      <c r="A385" s="126"/>
      <c r="B385" s="126"/>
      <c r="C385" s="126"/>
      <c r="D385" s="126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201"/>
      <c r="Q385" s="126"/>
      <c r="R385" s="167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</row>
    <row r="386">
      <c r="A386" s="126"/>
      <c r="B386" s="126"/>
      <c r="C386" s="126"/>
      <c r="D386" s="126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201"/>
      <c r="Q386" s="126"/>
      <c r="R386" s="167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</row>
    <row r="387">
      <c r="A387" s="126"/>
      <c r="B387" s="126"/>
      <c r="C387" s="126"/>
      <c r="D387" s="126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201"/>
      <c r="Q387" s="126"/>
      <c r="R387" s="167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</row>
    <row r="388">
      <c r="A388" s="126"/>
      <c r="B388" s="126"/>
      <c r="C388" s="126"/>
      <c r="D388" s="126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201"/>
      <c r="Q388" s="126"/>
      <c r="R388" s="167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</row>
    <row r="389">
      <c r="A389" s="126"/>
      <c r="B389" s="126"/>
      <c r="C389" s="126"/>
      <c r="D389" s="126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201"/>
      <c r="Q389" s="126"/>
      <c r="R389" s="167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</row>
    <row r="390">
      <c r="A390" s="126"/>
      <c r="B390" s="126"/>
      <c r="C390" s="126"/>
      <c r="D390" s="126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201"/>
      <c r="Q390" s="126"/>
      <c r="R390" s="167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</row>
    <row r="391">
      <c r="A391" s="126"/>
      <c r="B391" s="126"/>
      <c r="C391" s="126"/>
      <c r="D391" s="126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201"/>
      <c r="Q391" s="126"/>
      <c r="R391" s="167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</row>
    <row r="392">
      <c r="A392" s="126"/>
      <c r="B392" s="126"/>
      <c r="C392" s="126"/>
      <c r="D392" s="126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201"/>
      <c r="Q392" s="126"/>
      <c r="R392" s="167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</row>
    <row r="393">
      <c r="A393" s="126"/>
      <c r="B393" s="126"/>
      <c r="C393" s="126"/>
      <c r="D393" s="126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201"/>
      <c r="Q393" s="126"/>
      <c r="R393" s="167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</row>
    <row r="394">
      <c r="A394" s="126"/>
      <c r="B394" s="126"/>
      <c r="C394" s="126"/>
      <c r="D394" s="126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201"/>
      <c r="Q394" s="126"/>
      <c r="R394" s="167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</row>
    <row r="395">
      <c r="A395" s="126"/>
      <c r="B395" s="126"/>
      <c r="C395" s="126"/>
      <c r="D395" s="126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201"/>
      <c r="Q395" s="126"/>
      <c r="R395" s="167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</row>
    <row r="396">
      <c r="A396" s="126"/>
      <c r="B396" s="126"/>
      <c r="C396" s="126"/>
      <c r="D396" s="126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201"/>
      <c r="Q396" s="126"/>
      <c r="R396" s="167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</row>
    <row r="397">
      <c r="A397" s="126"/>
      <c r="B397" s="126"/>
      <c r="C397" s="126"/>
      <c r="D397" s="126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201"/>
      <c r="Q397" s="126"/>
      <c r="R397" s="167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</row>
    <row r="398">
      <c r="A398" s="126"/>
      <c r="B398" s="126"/>
      <c r="C398" s="126"/>
      <c r="D398" s="126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201"/>
      <c r="Q398" s="126"/>
      <c r="R398" s="167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</row>
    <row r="399">
      <c r="A399" s="126"/>
      <c r="B399" s="126"/>
      <c r="C399" s="126"/>
      <c r="D399" s="126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201"/>
      <c r="Q399" s="126"/>
      <c r="R399" s="167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</row>
    <row r="400">
      <c r="A400" s="126"/>
      <c r="B400" s="126"/>
      <c r="C400" s="126"/>
      <c r="D400" s="126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201"/>
      <c r="Q400" s="126"/>
      <c r="R400" s="167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</row>
    <row r="401">
      <c r="A401" s="126"/>
      <c r="B401" s="126"/>
      <c r="C401" s="126"/>
      <c r="D401" s="126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201"/>
      <c r="Q401" s="126"/>
      <c r="R401" s="167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</row>
    <row r="402">
      <c r="A402" s="126"/>
      <c r="B402" s="126"/>
      <c r="C402" s="126"/>
      <c r="D402" s="126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201"/>
      <c r="Q402" s="126"/>
      <c r="R402" s="167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</row>
    <row r="403">
      <c r="A403" s="126"/>
      <c r="B403" s="126"/>
      <c r="C403" s="126"/>
      <c r="D403" s="126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201"/>
      <c r="Q403" s="126"/>
      <c r="R403" s="167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</row>
    <row r="404">
      <c r="A404" s="126"/>
      <c r="B404" s="126"/>
      <c r="C404" s="126"/>
      <c r="D404" s="126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201"/>
      <c r="Q404" s="126"/>
      <c r="R404" s="167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</row>
    <row r="405">
      <c r="A405" s="126"/>
      <c r="B405" s="126"/>
      <c r="C405" s="126"/>
      <c r="D405" s="126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201"/>
      <c r="Q405" s="126"/>
      <c r="R405" s="167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</row>
    <row r="406">
      <c r="A406" s="126"/>
      <c r="B406" s="126"/>
      <c r="C406" s="126"/>
      <c r="D406" s="126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201"/>
      <c r="Q406" s="126"/>
      <c r="R406" s="167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</row>
    <row r="407">
      <c r="A407" s="126"/>
      <c r="B407" s="126"/>
      <c r="C407" s="126"/>
      <c r="D407" s="126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201"/>
      <c r="Q407" s="126"/>
      <c r="R407" s="167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</row>
    <row r="408">
      <c r="A408" s="126"/>
      <c r="B408" s="126"/>
      <c r="C408" s="126"/>
      <c r="D408" s="126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201"/>
      <c r="Q408" s="126"/>
      <c r="R408" s="167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</row>
    <row r="409">
      <c r="A409" s="126"/>
      <c r="B409" s="126"/>
      <c r="C409" s="126"/>
      <c r="D409" s="126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201"/>
      <c r="Q409" s="126"/>
      <c r="R409" s="167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</row>
    <row r="410">
      <c r="A410" s="126"/>
      <c r="B410" s="126"/>
      <c r="C410" s="126"/>
      <c r="D410" s="126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201"/>
      <c r="Q410" s="126"/>
      <c r="R410" s="167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</row>
    <row r="411">
      <c r="A411" s="126"/>
      <c r="B411" s="126"/>
      <c r="C411" s="126"/>
      <c r="D411" s="126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201"/>
      <c r="Q411" s="126"/>
      <c r="R411" s="167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</row>
    <row r="412">
      <c r="A412" s="126"/>
      <c r="B412" s="126"/>
      <c r="C412" s="126"/>
      <c r="D412" s="126"/>
      <c r="E412" s="126"/>
      <c r="F412" s="126"/>
      <c r="G412" s="126"/>
      <c r="H412" s="126"/>
      <c r="I412" s="126"/>
      <c r="J412" s="126"/>
      <c r="K412" s="126"/>
      <c r="L412" s="126"/>
      <c r="M412" s="126"/>
      <c r="N412" s="126"/>
      <c r="O412" s="126"/>
      <c r="P412" s="201"/>
      <c r="Q412" s="126"/>
      <c r="R412" s="167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</row>
    <row r="413">
      <c r="A413" s="126"/>
      <c r="B413" s="126"/>
      <c r="C413" s="126"/>
      <c r="D413" s="126"/>
      <c r="E413" s="126"/>
      <c r="F413" s="126"/>
      <c r="G413" s="126"/>
      <c r="H413" s="126"/>
      <c r="I413" s="126"/>
      <c r="J413" s="126"/>
      <c r="K413" s="126"/>
      <c r="L413" s="126"/>
      <c r="M413" s="126"/>
      <c r="N413" s="126"/>
      <c r="O413" s="126"/>
      <c r="P413" s="201"/>
      <c r="Q413" s="126"/>
      <c r="R413" s="167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</row>
    <row r="414">
      <c r="A414" s="126"/>
      <c r="B414" s="126"/>
      <c r="C414" s="126"/>
      <c r="D414" s="126"/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  <c r="O414" s="126"/>
      <c r="P414" s="201"/>
      <c r="Q414" s="126"/>
      <c r="R414" s="167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</row>
    <row r="415">
      <c r="A415" s="126"/>
      <c r="B415" s="126"/>
      <c r="C415" s="126"/>
      <c r="D415" s="126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201"/>
      <c r="Q415" s="126"/>
      <c r="R415" s="167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</row>
    <row r="416">
      <c r="A416" s="126"/>
      <c r="B416" s="126"/>
      <c r="C416" s="126"/>
      <c r="D416" s="126"/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201"/>
      <c r="Q416" s="126"/>
      <c r="R416" s="167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</row>
    <row r="417">
      <c r="A417" s="126"/>
      <c r="B417" s="126"/>
      <c r="C417" s="126"/>
      <c r="D417" s="126"/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  <c r="O417" s="126"/>
      <c r="P417" s="201"/>
      <c r="Q417" s="126"/>
      <c r="R417" s="167"/>
      <c r="S417" s="126"/>
      <c r="T417" s="126"/>
      <c r="U417" s="126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</row>
    <row r="418">
      <c r="A418" s="126"/>
      <c r="B418" s="126"/>
      <c r="C418" s="126"/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201"/>
      <c r="Q418" s="126"/>
      <c r="R418" s="167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</row>
    <row r="419">
      <c r="A419" s="126"/>
      <c r="B419" s="126"/>
      <c r="C419" s="126"/>
      <c r="D419" s="126"/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  <c r="O419" s="126"/>
      <c r="P419" s="201"/>
      <c r="Q419" s="126"/>
      <c r="R419" s="167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</row>
    <row r="420">
      <c r="A420" s="126"/>
      <c r="B420" s="126"/>
      <c r="C420" s="126"/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  <c r="O420" s="126"/>
      <c r="P420" s="201"/>
      <c r="Q420" s="126"/>
      <c r="R420" s="167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</row>
    <row r="421">
      <c r="A421" s="126"/>
      <c r="B421" s="126"/>
      <c r="C421" s="126"/>
      <c r="D421" s="126"/>
      <c r="E421" s="126"/>
      <c r="F421" s="126"/>
      <c r="G421" s="126"/>
      <c r="H421" s="126"/>
      <c r="I421" s="126"/>
      <c r="J421" s="126"/>
      <c r="K421" s="126"/>
      <c r="L421" s="126"/>
      <c r="M421" s="126"/>
      <c r="N421" s="126"/>
      <c r="O421" s="126"/>
      <c r="P421" s="201"/>
      <c r="Q421" s="126"/>
      <c r="R421" s="167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</row>
    <row r="422">
      <c r="A422" s="126"/>
      <c r="B422" s="126"/>
      <c r="C422" s="126"/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201"/>
      <c r="Q422" s="126"/>
      <c r="R422" s="167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</row>
    <row r="423">
      <c r="A423" s="126"/>
      <c r="B423" s="126"/>
      <c r="C423" s="126"/>
      <c r="D423" s="126"/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  <c r="O423" s="126"/>
      <c r="P423" s="201"/>
      <c r="Q423" s="126"/>
      <c r="R423" s="167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</row>
    <row r="424">
      <c r="A424" s="126"/>
      <c r="B424" s="126"/>
      <c r="C424" s="126"/>
      <c r="D424" s="126"/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  <c r="O424" s="126"/>
      <c r="P424" s="201"/>
      <c r="Q424" s="126"/>
      <c r="R424" s="167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</row>
    <row r="425">
      <c r="A425" s="126"/>
      <c r="B425" s="126"/>
      <c r="C425" s="126"/>
      <c r="D425" s="126"/>
      <c r="E425" s="126"/>
      <c r="F425" s="126"/>
      <c r="G425" s="126"/>
      <c r="H425" s="126"/>
      <c r="I425" s="126"/>
      <c r="J425" s="126"/>
      <c r="K425" s="126"/>
      <c r="L425" s="126"/>
      <c r="M425" s="126"/>
      <c r="N425" s="126"/>
      <c r="O425" s="126"/>
      <c r="P425" s="201"/>
      <c r="Q425" s="126"/>
      <c r="R425" s="167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</row>
    <row r="426">
      <c r="A426" s="126"/>
      <c r="B426" s="126"/>
      <c r="C426" s="126"/>
      <c r="D426" s="126"/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  <c r="O426" s="126"/>
      <c r="P426" s="201"/>
      <c r="Q426" s="126"/>
      <c r="R426" s="167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</row>
    <row r="427">
      <c r="A427" s="126"/>
      <c r="B427" s="126"/>
      <c r="C427" s="126"/>
      <c r="D427" s="126"/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  <c r="O427" s="126"/>
      <c r="P427" s="201"/>
      <c r="Q427" s="126"/>
      <c r="R427" s="167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</row>
    <row r="428">
      <c r="A428" s="126"/>
      <c r="B428" s="126"/>
      <c r="C428" s="126"/>
      <c r="D428" s="126"/>
      <c r="E428" s="126"/>
      <c r="F428" s="126"/>
      <c r="G428" s="126"/>
      <c r="H428" s="126"/>
      <c r="I428" s="126"/>
      <c r="J428" s="126"/>
      <c r="K428" s="126"/>
      <c r="L428" s="126"/>
      <c r="M428" s="126"/>
      <c r="N428" s="126"/>
      <c r="O428" s="126"/>
      <c r="P428" s="201"/>
      <c r="Q428" s="126"/>
      <c r="R428" s="167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</row>
    <row r="429">
      <c r="A429" s="126"/>
      <c r="B429" s="126"/>
      <c r="C429" s="126"/>
      <c r="D429" s="126"/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  <c r="O429" s="126"/>
      <c r="P429" s="201"/>
      <c r="Q429" s="126"/>
      <c r="R429" s="167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</row>
    <row r="430">
      <c r="A430" s="126"/>
      <c r="B430" s="126"/>
      <c r="C430" s="126"/>
      <c r="D430" s="126"/>
      <c r="E430" s="126"/>
      <c r="F430" s="126"/>
      <c r="G430" s="126"/>
      <c r="H430" s="126"/>
      <c r="I430" s="126"/>
      <c r="J430" s="126"/>
      <c r="K430" s="126"/>
      <c r="L430" s="126"/>
      <c r="M430" s="126"/>
      <c r="N430" s="126"/>
      <c r="O430" s="126"/>
      <c r="P430" s="201"/>
      <c r="Q430" s="126"/>
      <c r="R430" s="167"/>
      <c r="S430" s="126"/>
      <c r="T430" s="126"/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</row>
    <row r="431">
      <c r="A431" s="126"/>
      <c r="B431" s="126"/>
      <c r="C431" s="126"/>
      <c r="D431" s="126"/>
      <c r="E431" s="126"/>
      <c r="F431" s="126"/>
      <c r="G431" s="126"/>
      <c r="H431" s="126"/>
      <c r="I431" s="126"/>
      <c r="J431" s="126"/>
      <c r="K431" s="126"/>
      <c r="L431" s="126"/>
      <c r="M431" s="126"/>
      <c r="N431" s="126"/>
      <c r="O431" s="126"/>
      <c r="P431" s="201"/>
      <c r="Q431" s="126"/>
      <c r="R431" s="167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</row>
    <row r="432">
      <c r="A432" s="126"/>
      <c r="B432" s="126"/>
      <c r="C432" s="126"/>
      <c r="D432" s="126"/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  <c r="O432" s="126"/>
      <c r="P432" s="201"/>
      <c r="Q432" s="126"/>
      <c r="R432" s="167"/>
      <c r="S432" s="126"/>
      <c r="T432" s="126"/>
      <c r="U432" s="126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</row>
    <row r="433">
      <c r="A433" s="126"/>
      <c r="B433" s="126"/>
      <c r="C433" s="126"/>
      <c r="D433" s="126"/>
      <c r="E433" s="126"/>
      <c r="F433" s="126"/>
      <c r="G433" s="126"/>
      <c r="H433" s="126"/>
      <c r="I433" s="126"/>
      <c r="J433" s="126"/>
      <c r="K433" s="126"/>
      <c r="L433" s="126"/>
      <c r="M433" s="126"/>
      <c r="N433" s="126"/>
      <c r="O433" s="126"/>
      <c r="P433" s="201"/>
      <c r="Q433" s="126"/>
      <c r="R433" s="167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</row>
    <row r="434">
      <c r="A434" s="126"/>
      <c r="B434" s="126"/>
      <c r="C434" s="126"/>
      <c r="D434" s="126"/>
      <c r="E434" s="126"/>
      <c r="F434" s="126"/>
      <c r="G434" s="126"/>
      <c r="H434" s="126"/>
      <c r="I434" s="126"/>
      <c r="J434" s="126"/>
      <c r="K434" s="126"/>
      <c r="L434" s="126"/>
      <c r="M434" s="126"/>
      <c r="N434" s="126"/>
      <c r="O434" s="126"/>
      <c r="P434" s="201"/>
      <c r="Q434" s="126"/>
      <c r="R434" s="167"/>
      <c r="S434" s="126"/>
      <c r="T434" s="126"/>
      <c r="U434" s="126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</row>
    <row r="435">
      <c r="A435" s="126"/>
      <c r="B435" s="126"/>
      <c r="C435" s="126"/>
      <c r="D435" s="126"/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  <c r="O435" s="126"/>
      <c r="P435" s="201"/>
      <c r="Q435" s="126"/>
      <c r="R435" s="167"/>
      <c r="S435" s="126"/>
      <c r="T435" s="126"/>
      <c r="U435" s="126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</row>
    <row r="436">
      <c r="A436" s="126"/>
      <c r="B436" s="126"/>
      <c r="C436" s="126"/>
      <c r="D436" s="126"/>
      <c r="E436" s="126"/>
      <c r="F436" s="126"/>
      <c r="G436" s="126"/>
      <c r="H436" s="126"/>
      <c r="I436" s="126"/>
      <c r="J436" s="126"/>
      <c r="K436" s="126"/>
      <c r="L436" s="126"/>
      <c r="M436" s="126"/>
      <c r="N436" s="126"/>
      <c r="O436" s="126"/>
      <c r="P436" s="201"/>
      <c r="Q436" s="126"/>
      <c r="R436" s="167"/>
      <c r="S436" s="126"/>
      <c r="T436" s="126"/>
      <c r="U436" s="126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</row>
    <row r="437">
      <c r="A437" s="126"/>
      <c r="B437" s="126"/>
      <c r="C437" s="126"/>
      <c r="D437" s="126"/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  <c r="O437" s="126"/>
      <c r="P437" s="201"/>
      <c r="Q437" s="126"/>
      <c r="R437" s="167"/>
      <c r="S437" s="126"/>
      <c r="T437" s="126"/>
      <c r="U437" s="126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</row>
    <row r="438">
      <c r="A438" s="126"/>
      <c r="B438" s="126"/>
      <c r="C438" s="126"/>
      <c r="D438" s="126"/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  <c r="O438" s="126"/>
      <c r="P438" s="201"/>
      <c r="Q438" s="126"/>
      <c r="R438" s="167"/>
      <c r="S438" s="126"/>
      <c r="T438" s="126"/>
      <c r="U438" s="126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</row>
    <row r="439">
      <c r="A439" s="126"/>
      <c r="B439" s="126"/>
      <c r="C439" s="126"/>
      <c r="D439" s="126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201"/>
      <c r="Q439" s="126"/>
      <c r="R439" s="167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</row>
    <row r="440">
      <c r="A440" s="126"/>
      <c r="B440" s="126"/>
      <c r="C440" s="126"/>
      <c r="D440" s="126"/>
      <c r="E440" s="126"/>
      <c r="F440" s="126"/>
      <c r="G440" s="126"/>
      <c r="H440" s="126"/>
      <c r="I440" s="126"/>
      <c r="J440" s="126"/>
      <c r="K440" s="126"/>
      <c r="L440" s="126"/>
      <c r="M440" s="126"/>
      <c r="N440" s="126"/>
      <c r="O440" s="126"/>
      <c r="P440" s="201"/>
      <c r="Q440" s="126"/>
      <c r="R440" s="167"/>
      <c r="S440" s="126"/>
      <c r="T440" s="126"/>
      <c r="U440" s="126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</row>
    <row r="441">
      <c r="A441" s="126"/>
      <c r="B441" s="126"/>
      <c r="C441" s="126"/>
      <c r="D441" s="126"/>
      <c r="E441" s="126"/>
      <c r="F441" s="126"/>
      <c r="G441" s="126"/>
      <c r="H441" s="126"/>
      <c r="I441" s="126"/>
      <c r="J441" s="126"/>
      <c r="K441" s="126"/>
      <c r="L441" s="126"/>
      <c r="M441" s="126"/>
      <c r="N441" s="126"/>
      <c r="O441" s="126"/>
      <c r="P441" s="201"/>
      <c r="Q441" s="126"/>
      <c r="R441" s="167"/>
      <c r="S441" s="126"/>
      <c r="T441" s="126"/>
      <c r="U441" s="126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</row>
    <row r="442">
      <c r="A442" s="126"/>
      <c r="B442" s="126"/>
      <c r="C442" s="126"/>
      <c r="D442" s="126"/>
      <c r="E442" s="126"/>
      <c r="F442" s="126"/>
      <c r="G442" s="126"/>
      <c r="H442" s="126"/>
      <c r="I442" s="126"/>
      <c r="J442" s="126"/>
      <c r="K442" s="126"/>
      <c r="L442" s="126"/>
      <c r="M442" s="126"/>
      <c r="N442" s="126"/>
      <c r="O442" s="126"/>
      <c r="P442" s="201"/>
      <c r="Q442" s="126"/>
      <c r="R442" s="167"/>
      <c r="S442" s="126"/>
      <c r="T442" s="126"/>
      <c r="U442" s="126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</row>
    <row r="443">
      <c r="A443" s="126"/>
      <c r="B443" s="126"/>
      <c r="C443" s="126"/>
      <c r="D443" s="126"/>
      <c r="E443" s="126"/>
      <c r="F443" s="126"/>
      <c r="G443" s="126"/>
      <c r="H443" s="126"/>
      <c r="I443" s="126"/>
      <c r="J443" s="126"/>
      <c r="K443" s="126"/>
      <c r="L443" s="126"/>
      <c r="M443" s="126"/>
      <c r="N443" s="126"/>
      <c r="O443" s="126"/>
      <c r="P443" s="201"/>
      <c r="Q443" s="126"/>
      <c r="R443" s="167"/>
      <c r="S443" s="126"/>
      <c r="T443" s="126"/>
      <c r="U443" s="126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</row>
    <row r="444">
      <c r="A444" s="126"/>
      <c r="B444" s="126"/>
      <c r="C444" s="126"/>
      <c r="D444" s="126"/>
      <c r="E444" s="126"/>
      <c r="F444" s="126"/>
      <c r="G444" s="126"/>
      <c r="H444" s="126"/>
      <c r="I444" s="126"/>
      <c r="J444" s="126"/>
      <c r="K444" s="126"/>
      <c r="L444" s="126"/>
      <c r="M444" s="126"/>
      <c r="N444" s="126"/>
      <c r="O444" s="126"/>
      <c r="P444" s="201"/>
      <c r="Q444" s="126"/>
      <c r="R444" s="167"/>
      <c r="S444" s="126"/>
      <c r="T444" s="126"/>
      <c r="U444" s="126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</row>
    <row r="445">
      <c r="A445" s="126"/>
      <c r="B445" s="126"/>
      <c r="C445" s="126"/>
      <c r="D445" s="126"/>
      <c r="E445" s="126"/>
      <c r="F445" s="126"/>
      <c r="G445" s="126"/>
      <c r="H445" s="126"/>
      <c r="I445" s="126"/>
      <c r="J445" s="126"/>
      <c r="K445" s="126"/>
      <c r="L445" s="126"/>
      <c r="M445" s="126"/>
      <c r="N445" s="126"/>
      <c r="O445" s="126"/>
      <c r="P445" s="201"/>
      <c r="Q445" s="126"/>
      <c r="R445" s="167"/>
      <c r="S445" s="126"/>
      <c r="T445" s="126"/>
      <c r="U445" s="126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</row>
    <row r="446">
      <c r="A446" s="126"/>
      <c r="B446" s="126"/>
      <c r="C446" s="126"/>
      <c r="D446" s="126"/>
      <c r="E446" s="126"/>
      <c r="F446" s="126"/>
      <c r="G446" s="126"/>
      <c r="H446" s="126"/>
      <c r="I446" s="126"/>
      <c r="J446" s="126"/>
      <c r="K446" s="126"/>
      <c r="L446" s="126"/>
      <c r="M446" s="126"/>
      <c r="N446" s="126"/>
      <c r="O446" s="126"/>
      <c r="P446" s="201"/>
      <c r="Q446" s="126"/>
      <c r="R446" s="167"/>
      <c r="S446" s="126"/>
      <c r="T446" s="126"/>
      <c r="U446" s="126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</row>
    <row r="447">
      <c r="A447" s="126"/>
      <c r="B447" s="126"/>
      <c r="C447" s="126"/>
      <c r="D447" s="126"/>
      <c r="E447" s="126"/>
      <c r="F447" s="126"/>
      <c r="G447" s="126"/>
      <c r="H447" s="126"/>
      <c r="I447" s="126"/>
      <c r="J447" s="126"/>
      <c r="K447" s="126"/>
      <c r="L447" s="126"/>
      <c r="M447" s="126"/>
      <c r="N447" s="126"/>
      <c r="O447" s="126"/>
      <c r="P447" s="201"/>
      <c r="Q447" s="126"/>
      <c r="R447" s="167"/>
      <c r="S447" s="126"/>
      <c r="T447" s="126"/>
      <c r="U447" s="126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</row>
    <row r="448">
      <c r="A448" s="126"/>
      <c r="B448" s="126"/>
      <c r="C448" s="126"/>
      <c r="D448" s="126"/>
      <c r="E448" s="126"/>
      <c r="F448" s="126"/>
      <c r="G448" s="126"/>
      <c r="H448" s="126"/>
      <c r="I448" s="126"/>
      <c r="J448" s="126"/>
      <c r="K448" s="126"/>
      <c r="L448" s="126"/>
      <c r="M448" s="126"/>
      <c r="N448" s="126"/>
      <c r="O448" s="126"/>
      <c r="P448" s="201"/>
      <c r="Q448" s="126"/>
      <c r="R448" s="167"/>
      <c r="S448" s="126"/>
      <c r="T448" s="126"/>
      <c r="U448" s="126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</row>
    <row r="449">
      <c r="A449" s="126"/>
      <c r="B449" s="126"/>
      <c r="C449" s="126"/>
      <c r="D449" s="126"/>
      <c r="E449" s="126"/>
      <c r="F449" s="126"/>
      <c r="G449" s="126"/>
      <c r="H449" s="126"/>
      <c r="I449" s="126"/>
      <c r="J449" s="126"/>
      <c r="K449" s="126"/>
      <c r="L449" s="126"/>
      <c r="M449" s="126"/>
      <c r="N449" s="126"/>
      <c r="O449" s="126"/>
      <c r="P449" s="201"/>
      <c r="Q449" s="126"/>
      <c r="R449" s="167"/>
      <c r="S449" s="126"/>
      <c r="T449" s="126"/>
      <c r="U449" s="126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</row>
    <row r="450">
      <c r="A450" s="126"/>
      <c r="B450" s="126"/>
      <c r="C450" s="126"/>
      <c r="D450" s="126"/>
      <c r="E450" s="126"/>
      <c r="F450" s="126"/>
      <c r="G450" s="126"/>
      <c r="H450" s="126"/>
      <c r="I450" s="126"/>
      <c r="J450" s="126"/>
      <c r="K450" s="126"/>
      <c r="L450" s="126"/>
      <c r="M450" s="126"/>
      <c r="N450" s="126"/>
      <c r="O450" s="126"/>
      <c r="P450" s="201"/>
      <c r="Q450" s="126"/>
      <c r="R450" s="167"/>
      <c r="S450" s="126"/>
      <c r="T450" s="126"/>
      <c r="U450" s="126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</row>
    <row r="451">
      <c r="A451" s="126"/>
      <c r="B451" s="126"/>
      <c r="C451" s="126"/>
      <c r="D451" s="126"/>
      <c r="E451" s="126"/>
      <c r="F451" s="126"/>
      <c r="G451" s="126"/>
      <c r="H451" s="126"/>
      <c r="I451" s="126"/>
      <c r="J451" s="126"/>
      <c r="K451" s="126"/>
      <c r="L451" s="126"/>
      <c r="M451" s="126"/>
      <c r="N451" s="126"/>
      <c r="O451" s="126"/>
      <c r="P451" s="201"/>
      <c r="Q451" s="126"/>
      <c r="R451" s="167"/>
      <c r="S451" s="126"/>
      <c r="T451" s="126"/>
      <c r="U451" s="126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</row>
    <row r="452">
      <c r="A452" s="126"/>
      <c r="B452" s="126"/>
      <c r="C452" s="126"/>
      <c r="D452" s="126"/>
      <c r="E452" s="126"/>
      <c r="F452" s="126"/>
      <c r="G452" s="126"/>
      <c r="H452" s="126"/>
      <c r="I452" s="126"/>
      <c r="J452" s="126"/>
      <c r="K452" s="126"/>
      <c r="L452" s="126"/>
      <c r="M452" s="126"/>
      <c r="N452" s="126"/>
      <c r="O452" s="126"/>
      <c r="P452" s="201"/>
      <c r="Q452" s="126"/>
      <c r="R452" s="167"/>
      <c r="S452" s="126"/>
      <c r="T452" s="126"/>
      <c r="U452" s="126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</row>
    <row r="453">
      <c r="A453" s="126"/>
      <c r="B453" s="126"/>
      <c r="C453" s="126"/>
      <c r="D453" s="126"/>
      <c r="E453" s="126"/>
      <c r="F453" s="126"/>
      <c r="G453" s="126"/>
      <c r="H453" s="126"/>
      <c r="I453" s="126"/>
      <c r="J453" s="126"/>
      <c r="K453" s="126"/>
      <c r="L453" s="126"/>
      <c r="M453" s="126"/>
      <c r="N453" s="126"/>
      <c r="O453" s="126"/>
      <c r="P453" s="201"/>
      <c r="Q453" s="126"/>
      <c r="R453" s="167"/>
      <c r="S453" s="126"/>
      <c r="T453" s="126"/>
      <c r="U453" s="126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</row>
    <row r="454">
      <c r="A454" s="126"/>
      <c r="B454" s="126"/>
      <c r="C454" s="126"/>
      <c r="D454" s="126"/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  <c r="O454" s="126"/>
      <c r="P454" s="201"/>
      <c r="Q454" s="126"/>
      <c r="R454" s="167"/>
      <c r="S454" s="126"/>
      <c r="T454" s="126"/>
      <c r="U454" s="126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</row>
    <row r="455">
      <c r="A455" s="126"/>
      <c r="B455" s="126"/>
      <c r="C455" s="126"/>
      <c r="D455" s="126"/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  <c r="O455" s="126"/>
      <c r="P455" s="201"/>
      <c r="Q455" s="126"/>
      <c r="R455" s="167"/>
      <c r="S455" s="126"/>
      <c r="T455" s="126"/>
      <c r="U455" s="126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</row>
    <row r="456">
      <c r="A456" s="126"/>
      <c r="B456" s="126"/>
      <c r="C456" s="126"/>
      <c r="D456" s="126"/>
      <c r="E456" s="126"/>
      <c r="F456" s="126"/>
      <c r="G456" s="126"/>
      <c r="H456" s="126"/>
      <c r="I456" s="126"/>
      <c r="J456" s="126"/>
      <c r="K456" s="126"/>
      <c r="L456" s="126"/>
      <c r="M456" s="126"/>
      <c r="N456" s="126"/>
      <c r="O456" s="126"/>
      <c r="P456" s="201"/>
      <c r="Q456" s="126"/>
      <c r="R456" s="167"/>
      <c r="S456" s="126"/>
      <c r="T456" s="126"/>
      <c r="U456" s="126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</row>
    <row r="457">
      <c r="A457" s="126"/>
      <c r="B457" s="126"/>
      <c r="C457" s="126"/>
      <c r="D457" s="126"/>
      <c r="E457" s="126"/>
      <c r="F457" s="126"/>
      <c r="G457" s="126"/>
      <c r="H457" s="126"/>
      <c r="I457" s="126"/>
      <c r="J457" s="126"/>
      <c r="K457" s="126"/>
      <c r="L457" s="126"/>
      <c r="M457" s="126"/>
      <c r="N457" s="126"/>
      <c r="O457" s="126"/>
      <c r="P457" s="201"/>
      <c r="Q457" s="126"/>
      <c r="R457" s="167"/>
      <c r="S457" s="126"/>
      <c r="T457" s="126"/>
      <c r="U457" s="126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</row>
    <row r="458">
      <c r="A458" s="126"/>
      <c r="B458" s="126"/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201"/>
      <c r="Q458" s="126"/>
      <c r="R458" s="167"/>
      <c r="S458" s="126"/>
      <c r="T458" s="126"/>
      <c r="U458" s="126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</row>
    <row r="459">
      <c r="A459" s="126"/>
      <c r="B459" s="126"/>
      <c r="C459" s="126"/>
      <c r="D459" s="126"/>
      <c r="E459" s="126"/>
      <c r="F459" s="126"/>
      <c r="G459" s="126"/>
      <c r="H459" s="126"/>
      <c r="I459" s="126"/>
      <c r="J459" s="126"/>
      <c r="K459" s="126"/>
      <c r="L459" s="126"/>
      <c r="M459" s="126"/>
      <c r="N459" s="126"/>
      <c r="O459" s="126"/>
      <c r="P459" s="201"/>
      <c r="Q459" s="126"/>
      <c r="R459" s="167"/>
      <c r="S459" s="126"/>
      <c r="T459" s="126"/>
      <c r="U459" s="126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</row>
    <row r="460">
      <c r="A460" s="126"/>
      <c r="B460" s="126"/>
      <c r="C460" s="126"/>
      <c r="D460" s="126"/>
      <c r="E460" s="126"/>
      <c r="F460" s="126"/>
      <c r="G460" s="126"/>
      <c r="H460" s="126"/>
      <c r="I460" s="126"/>
      <c r="J460" s="126"/>
      <c r="K460" s="126"/>
      <c r="L460" s="126"/>
      <c r="M460" s="126"/>
      <c r="N460" s="126"/>
      <c r="O460" s="126"/>
      <c r="P460" s="201"/>
      <c r="Q460" s="126"/>
      <c r="R460" s="167"/>
      <c r="S460" s="126"/>
      <c r="T460" s="126"/>
      <c r="U460" s="126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</row>
    <row r="461">
      <c r="A461" s="126"/>
      <c r="B461" s="126"/>
      <c r="C461" s="126"/>
      <c r="D461" s="126"/>
      <c r="E461" s="126"/>
      <c r="F461" s="126"/>
      <c r="G461" s="126"/>
      <c r="H461" s="126"/>
      <c r="I461" s="126"/>
      <c r="J461" s="126"/>
      <c r="K461" s="126"/>
      <c r="L461" s="126"/>
      <c r="M461" s="126"/>
      <c r="N461" s="126"/>
      <c r="O461" s="126"/>
      <c r="P461" s="201"/>
      <c r="Q461" s="126"/>
      <c r="R461" s="167"/>
      <c r="S461" s="126"/>
      <c r="T461" s="126"/>
      <c r="U461" s="126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</row>
    <row r="462">
      <c r="A462" s="126"/>
      <c r="B462" s="126"/>
      <c r="C462" s="126"/>
      <c r="D462" s="126"/>
      <c r="E462" s="126"/>
      <c r="F462" s="126"/>
      <c r="G462" s="126"/>
      <c r="H462" s="126"/>
      <c r="I462" s="126"/>
      <c r="J462" s="126"/>
      <c r="K462" s="126"/>
      <c r="L462" s="126"/>
      <c r="M462" s="126"/>
      <c r="N462" s="126"/>
      <c r="O462" s="126"/>
      <c r="P462" s="201"/>
      <c r="Q462" s="126"/>
      <c r="R462" s="167"/>
      <c r="S462" s="126"/>
      <c r="T462" s="126"/>
      <c r="U462" s="126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</row>
    <row r="463">
      <c r="A463" s="126"/>
      <c r="B463" s="126"/>
      <c r="C463" s="126"/>
      <c r="D463" s="126"/>
      <c r="E463" s="126"/>
      <c r="F463" s="126"/>
      <c r="G463" s="126"/>
      <c r="H463" s="126"/>
      <c r="I463" s="126"/>
      <c r="J463" s="126"/>
      <c r="K463" s="126"/>
      <c r="L463" s="126"/>
      <c r="M463" s="126"/>
      <c r="N463" s="126"/>
      <c r="O463" s="126"/>
      <c r="P463" s="201"/>
      <c r="Q463" s="126"/>
      <c r="R463" s="167"/>
      <c r="S463" s="126"/>
      <c r="T463" s="126"/>
      <c r="U463" s="126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</row>
    <row r="464">
      <c r="A464" s="126"/>
      <c r="B464" s="126"/>
      <c r="C464" s="126"/>
      <c r="D464" s="126"/>
      <c r="E464" s="126"/>
      <c r="F464" s="126"/>
      <c r="G464" s="126"/>
      <c r="H464" s="126"/>
      <c r="I464" s="126"/>
      <c r="J464" s="126"/>
      <c r="K464" s="126"/>
      <c r="L464" s="126"/>
      <c r="M464" s="126"/>
      <c r="N464" s="126"/>
      <c r="O464" s="126"/>
      <c r="P464" s="201"/>
      <c r="Q464" s="126"/>
      <c r="R464" s="167"/>
      <c r="S464" s="126"/>
      <c r="T464" s="126"/>
      <c r="U464" s="126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</row>
    <row r="465">
      <c r="A465" s="126"/>
      <c r="B465" s="126"/>
      <c r="C465" s="126"/>
      <c r="D465" s="126"/>
      <c r="E465" s="126"/>
      <c r="F465" s="126"/>
      <c r="G465" s="126"/>
      <c r="H465" s="126"/>
      <c r="I465" s="126"/>
      <c r="J465" s="126"/>
      <c r="K465" s="126"/>
      <c r="L465" s="126"/>
      <c r="M465" s="126"/>
      <c r="N465" s="126"/>
      <c r="O465" s="126"/>
      <c r="P465" s="201"/>
      <c r="Q465" s="126"/>
      <c r="R465" s="167"/>
      <c r="S465" s="126"/>
      <c r="T465" s="126"/>
      <c r="U465" s="126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</row>
    <row r="466">
      <c r="A466" s="126"/>
      <c r="B466" s="126"/>
      <c r="C466" s="126"/>
      <c r="D466" s="126"/>
      <c r="E466" s="126"/>
      <c r="F466" s="126"/>
      <c r="G466" s="126"/>
      <c r="H466" s="126"/>
      <c r="I466" s="126"/>
      <c r="J466" s="126"/>
      <c r="K466" s="126"/>
      <c r="L466" s="126"/>
      <c r="M466" s="126"/>
      <c r="N466" s="126"/>
      <c r="O466" s="126"/>
      <c r="P466" s="201"/>
      <c r="Q466" s="126"/>
      <c r="R466" s="167"/>
      <c r="S466" s="126"/>
      <c r="T466" s="126"/>
      <c r="U466" s="126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</row>
    <row r="467">
      <c r="A467" s="126"/>
      <c r="B467" s="126"/>
      <c r="C467" s="126"/>
      <c r="D467" s="126"/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  <c r="O467" s="126"/>
      <c r="P467" s="201"/>
      <c r="Q467" s="126"/>
      <c r="R467" s="167"/>
      <c r="S467" s="126"/>
      <c r="T467" s="126"/>
      <c r="U467" s="126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</row>
    <row r="468">
      <c r="A468" s="126"/>
      <c r="B468" s="126"/>
      <c r="C468" s="126"/>
      <c r="D468" s="126"/>
      <c r="E468" s="126"/>
      <c r="F468" s="126"/>
      <c r="G468" s="126"/>
      <c r="H468" s="126"/>
      <c r="I468" s="126"/>
      <c r="J468" s="126"/>
      <c r="K468" s="126"/>
      <c r="L468" s="126"/>
      <c r="M468" s="126"/>
      <c r="N468" s="126"/>
      <c r="O468" s="126"/>
      <c r="P468" s="201"/>
      <c r="Q468" s="126"/>
      <c r="R468" s="167"/>
      <c r="S468" s="126"/>
      <c r="T468" s="126"/>
      <c r="U468" s="126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</row>
    <row r="469">
      <c r="A469" s="126"/>
      <c r="B469" s="126"/>
      <c r="C469" s="126"/>
      <c r="D469" s="126"/>
      <c r="E469" s="126"/>
      <c r="F469" s="126"/>
      <c r="G469" s="126"/>
      <c r="H469" s="126"/>
      <c r="I469" s="126"/>
      <c r="J469" s="126"/>
      <c r="K469" s="126"/>
      <c r="L469" s="126"/>
      <c r="M469" s="126"/>
      <c r="N469" s="126"/>
      <c r="O469" s="126"/>
      <c r="P469" s="201"/>
      <c r="Q469" s="126"/>
      <c r="R469" s="167"/>
      <c r="S469" s="126"/>
      <c r="T469" s="126"/>
      <c r="U469" s="126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</row>
    <row r="470">
      <c r="A470" s="126"/>
      <c r="B470" s="126"/>
      <c r="C470" s="126"/>
      <c r="D470" s="126"/>
      <c r="E470" s="126"/>
      <c r="F470" s="126"/>
      <c r="G470" s="126"/>
      <c r="H470" s="126"/>
      <c r="I470" s="126"/>
      <c r="J470" s="126"/>
      <c r="K470" s="126"/>
      <c r="L470" s="126"/>
      <c r="M470" s="126"/>
      <c r="N470" s="126"/>
      <c r="O470" s="126"/>
      <c r="P470" s="201"/>
      <c r="Q470" s="126"/>
      <c r="R470" s="167"/>
      <c r="S470" s="126"/>
      <c r="T470" s="126"/>
      <c r="U470" s="126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</row>
    <row r="471">
      <c r="A471" s="126"/>
      <c r="B471" s="126"/>
      <c r="C471" s="126"/>
      <c r="D471" s="126"/>
      <c r="E471" s="126"/>
      <c r="F471" s="126"/>
      <c r="G471" s="126"/>
      <c r="H471" s="126"/>
      <c r="I471" s="126"/>
      <c r="J471" s="126"/>
      <c r="K471" s="126"/>
      <c r="L471" s="126"/>
      <c r="M471" s="126"/>
      <c r="N471" s="126"/>
      <c r="O471" s="126"/>
      <c r="P471" s="201"/>
      <c r="Q471" s="126"/>
      <c r="R471" s="167"/>
      <c r="S471" s="126"/>
      <c r="T471" s="126"/>
      <c r="U471" s="126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</row>
    <row r="472">
      <c r="A472" s="126"/>
      <c r="B472" s="126"/>
      <c r="C472" s="126"/>
      <c r="D472" s="126"/>
      <c r="E472" s="126"/>
      <c r="F472" s="126"/>
      <c r="G472" s="126"/>
      <c r="H472" s="126"/>
      <c r="I472" s="126"/>
      <c r="J472" s="126"/>
      <c r="K472" s="126"/>
      <c r="L472" s="126"/>
      <c r="M472" s="126"/>
      <c r="N472" s="126"/>
      <c r="O472" s="126"/>
      <c r="P472" s="201"/>
      <c r="Q472" s="126"/>
      <c r="R472" s="167"/>
      <c r="S472" s="126"/>
      <c r="T472" s="126"/>
      <c r="U472" s="126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</row>
    <row r="473">
      <c r="A473" s="126"/>
      <c r="B473" s="126"/>
      <c r="C473" s="126"/>
      <c r="D473" s="126"/>
      <c r="E473" s="126"/>
      <c r="F473" s="126"/>
      <c r="G473" s="126"/>
      <c r="H473" s="126"/>
      <c r="I473" s="126"/>
      <c r="J473" s="126"/>
      <c r="K473" s="126"/>
      <c r="L473" s="126"/>
      <c r="M473" s="126"/>
      <c r="N473" s="126"/>
      <c r="O473" s="126"/>
      <c r="P473" s="201"/>
      <c r="Q473" s="126"/>
      <c r="R473" s="167"/>
      <c r="S473" s="126"/>
      <c r="T473" s="126"/>
      <c r="U473" s="126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</row>
    <row r="474">
      <c r="A474" s="126"/>
      <c r="B474" s="126"/>
      <c r="C474" s="126"/>
      <c r="D474" s="126"/>
      <c r="E474" s="126"/>
      <c r="F474" s="126"/>
      <c r="G474" s="126"/>
      <c r="H474" s="126"/>
      <c r="I474" s="126"/>
      <c r="J474" s="126"/>
      <c r="K474" s="126"/>
      <c r="L474" s="126"/>
      <c r="M474" s="126"/>
      <c r="N474" s="126"/>
      <c r="O474" s="126"/>
      <c r="P474" s="201"/>
      <c r="Q474" s="126"/>
      <c r="R474" s="167"/>
      <c r="S474" s="126"/>
      <c r="T474" s="126"/>
      <c r="U474" s="126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</row>
    <row r="475">
      <c r="A475" s="126"/>
      <c r="B475" s="126"/>
      <c r="C475" s="126"/>
      <c r="D475" s="126"/>
      <c r="E475" s="126"/>
      <c r="F475" s="126"/>
      <c r="G475" s="126"/>
      <c r="H475" s="126"/>
      <c r="I475" s="126"/>
      <c r="J475" s="126"/>
      <c r="K475" s="126"/>
      <c r="L475" s="126"/>
      <c r="M475" s="126"/>
      <c r="N475" s="126"/>
      <c r="O475" s="126"/>
      <c r="P475" s="201"/>
      <c r="Q475" s="126"/>
      <c r="R475" s="167"/>
      <c r="S475" s="126"/>
      <c r="T475" s="126"/>
      <c r="U475" s="126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</row>
    <row r="476">
      <c r="A476" s="126"/>
      <c r="B476" s="126"/>
      <c r="C476" s="126"/>
      <c r="D476" s="126"/>
      <c r="E476" s="126"/>
      <c r="F476" s="126"/>
      <c r="G476" s="126"/>
      <c r="H476" s="126"/>
      <c r="I476" s="126"/>
      <c r="J476" s="126"/>
      <c r="K476" s="126"/>
      <c r="L476" s="126"/>
      <c r="M476" s="126"/>
      <c r="N476" s="126"/>
      <c r="O476" s="126"/>
      <c r="P476" s="201"/>
      <c r="Q476" s="126"/>
      <c r="R476" s="167"/>
      <c r="S476" s="126"/>
      <c r="T476" s="126"/>
      <c r="U476" s="126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</row>
    <row r="477">
      <c r="A477" s="126"/>
      <c r="B477" s="126"/>
      <c r="C477" s="126"/>
      <c r="D477" s="126"/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  <c r="O477" s="126"/>
      <c r="P477" s="201"/>
      <c r="Q477" s="126"/>
      <c r="R477" s="167"/>
      <c r="S477" s="126"/>
      <c r="T477" s="126"/>
      <c r="U477" s="126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</row>
    <row r="478">
      <c r="A478" s="126"/>
      <c r="B478" s="126"/>
      <c r="C478" s="126"/>
      <c r="D478" s="126"/>
      <c r="E478" s="126"/>
      <c r="F478" s="126"/>
      <c r="G478" s="126"/>
      <c r="H478" s="126"/>
      <c r="I478" s="126"/>
      <c r="J478" s="126"/>
      <c r="K478" s="126"/>
      <c r="L478" s="126"/>
      <c r="M478" s="126"/>
      <c r="N478" s="126"/>
      <c r="O478" s="126"/>
      <c r="P478" s="201"/>
      <c r="Q478" s="126"/>
      <c r="R478" s="167"/>
      <c r="S478" s="126"/>
      <c r="T478" s="126"/>
      <c r="U478" s="126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</row>
    <row r="479">
      <c r="A479" s="126"/>
      <c r="B479" s="126"/>
      <c r="C479" s="126"/>
      <c r="D479" s="126"/>
      <c r="E479" s="126"/>
      <c r="F479" s="126"/>
      <c r="G479" s="126"/>
      <c r="H479" s="126"/>
      <c r="I479" s="126"/>
      <c r="J479" s="126"/>
      <c r="K479" s="126"/>
      <c r="L479" s="126"/>
      <c r="M479" s="126"/>
      <c r="N479" s="126"/>
      <c r="O479" s="126"/>
      <c r="P479" s="201"/>
      <c r="Q479" s="126"/>
      <c r="R479" s="167"/>
      <c r="S479" s="126"/>
      <c r="T479" s="126"/>
      <c r="U479" s="126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</row>
    <row r="480">
      <c r="A480" s="126"/>
      <c r="B480" s="126"/>
      <c r="C480" s="126"/>
      <c r="D480" s="126"/>
      <c r="E480" s="126"/>
      <c r="F480" s="126"/>
      <c r="G480" s="126"/>
      <c r="H480" s="126"/>
      <c r="I480" s="126"/>
      <c r="J480" s="126"/>
      <c r="K480" s="126"/>
      <c r="L480" s="126"/>
      <c r="M480" s="126"/>
      <c r="N480" s="126"/>
      <c r="O480" s="126"/>
      <c r="P480" s="201"/>
      <c r="Q480" s="126"/>
      <c r="R480" s="167"/>
      <c r="S480" s="126"/>
      <c r="T480" s="126"/>
      <c r="U480" s="126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</row>
    <row r="481">
      <c r="A481" s="126"/>
      <c r="B481" s="126"/>
      <c r="C481" s="126"/>
      <c r="D481" s="126"/>
      <c r="E481" s="126"/>
      <c r="F481" s="126"/>
      <c r="G481" s="126"/>
      <c r="H481" s="126"/>
      <c r="I481" s="126"/>
      <c r="J481" s="126"/>
      <c r="K481" s="126"/>
      <c r="L481" s="126"/>
      <c r="M481" s="126"/>
      <c r="N481" s="126"/>
      <c r="O481" s="126"/>
      <c r="P481" s="201"/>
      <c r="Q481" s="126"/>
      <c r="R481" s="167"/>
      <c r="S481" s="126"/>
      <c r="T481" s="126"/>
      <c r="U481" s="126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</row>
    <row r="482">
      <c r="A482" s="126"/>
      <c r="B482" s="126"/>
      <c r="C482" s="126"/>
      <c r="D482" s="126"/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  <c r="O482" s="126"/>
      <c r="P482" s="201"/>
      <c r="Q482" s="126"/>
      <c r="R482" s="167"/>
      <c r="S482" s="126"/>
      <c r="T482" s="126"/>
      <c r="U482" s="126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</row>
    <row r="483">
      <c r="A483" s="126"/>
      <c r="B483" s="126"/>
      <c r="C483" s="126"/>
      <c r="D483" s="126"/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  <c r="O483" s="126"/>
      <c r="P483" s="201"/>
      <c r="Q483" s="126"/>
      <c r="R483" s="167"/>
      <c r="S483" s="126"/>
      <c r="T483" s="126"/>
      <c r="U483" s="126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</row>
    <row r="484">
      <c r="A484" s="126"/>
      <c r="B484" s="126"/>
      <c r="C484" s="126"/>
      <c r="D484" s="126"/>
      <c r="E484" s="126"/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201"/>
      <c r="Q484" s="126"/>
      <c r="R484" s="167"/>
      <c r="S484" s="126"/>
      <c r="T484" s="126"/>
      <c r="U484" s="126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</row>
    <row r="485">
      <c r="A485" s="126"/>
      <c r="B485" s="126"/>
      <c r="C485" s="126"/>
      <c r="D485" s="126"/>
      <c r="E485" s="126"/>
      <c r="F485" s="126"/>
      <c r="G485" s="126"/>
      <c r="H485" s="126"/>
      <c r="I485" s="126"/>
      <c r="J485" s="126"/>
      <c r="K485" s="126"/>
      <c r="L485" s="126"/>
      <c r="M485" s="126"/>
      <c r="N485" s="126"/>
      <c r="O485" s="126"/>
      <c r="P485" s="201"/>
      <c r="Q485" s="126"/>
      <c r="R485" s="167"/>
      <c r="S485" s="126"/>
      <c r="T485" s="126"/>
      <c r="U485" s="126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</row>
    <row r="486">
      <c r="A486" s="126"/>
      <c r="B486" s="126"/>
      <c r="C486" s="126"/>
      <c r="D486" s="126"/>
      <c r="E486" s="126"/>
      <c r="F486" s="126"/>
      <c r="G486" s="126"/>
      <c r="H486" s="126"/>
      <c r="I486" s="126"/>
      <c r="J486" s="126"/>
      <c r="K486" s="126"/>
      <c r="L486" s="126"/>
      <c r="M486" s="126"/>
      <c r="N486" s="126"/>
      <c r="O486" s="126"/>
      <c r="P486" s="201"/>
      <c r="Q486" s="126"/>
      <c r="R486" s="167"/>
      <c r="S486" s="126"/>
      <c r="T486" s="126"/>
      <c r="U486" s="126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</row>
    <row r="487">
      <c r="A487" s="126"/>
      <c r="B487" s="126"/>
      <c r="C487" s="126"/>
      <c r="D487" s="126"/>
      <c r="E487" s="126"/>
      <c r="F487" s="126"/>
      <c r="G487" s="126"/>
      <c r="H487" s="126"/>
      <c r="I487" s="126"/>
      <c r="J487" s="126"/>
      <c r="K487" s="126"/>
      <c r="L487" s="126"/>
      <c r="M487" s="126"/>
      <c r="N487" s="126"/>
      <c r="O487" s="126"/>
      <c r="P487" s="201"/>
      <c r="Q487" s="126"/>
      <c r="R487" s="167"/>
      <c r="S487" s="126"/>
      <c r="T487" s="126"/>
      <c r="U487" s="126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</row>
    <row r="488">
      <c r="A488" s="126"/>
      <c r="B488" s="126"/>
      <c r="C488" s="126"/>
      <c r="D488" s="126"/>
      <c r="E488" s="126"/>
      <c r="F488" s="126"/>
      <c r="G488" s="126"/>
      <c r="H488" s="126"/>
      <c r="I488" s="126"/>
      <c r="J488" s="126"/>
      <c r="K488" s="126"/>
      <c r="L488" s="126"/>
      <c r="M488" s="126"/>
      <c r="N488" s="126"/>
      <c r="O488" s="126"/>
      <c r="P488" s="201"/>
      <c r="Q488" s="126"/>
      <c r="R488" s="167"/>
      <c r="S488" s="126"/>
      <c r="T488" s="126"/>
      <c r="U488" s="126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</row>
    <row r="489">
      <c r="A489" s="126"/>
      <c r="B489" s="126"/>
      <c r="C489" s="126"/>
      <c r="D489" s="126"/>
      <c r="E489" s="126"/>
      <c r="F489" s="126"/>
      <c r="G489" s="126"/>
      <c r="H489" s="126"/>
      <c r="I489" s="126"/>
      <c r="J489" s="126"/>
      <c r="K489" s="126"/>
      <c r="L489" s="126"/>
      <c r="M489" s="126"/>
      <c r="N489" s="126"/>
      <c r="O489" s="126"/>
      <c r="P489" s="201"/>
      <c r="Q489" s="126"/>
      <c r="R489" s="167"/>
      <c r="S489" s="126"/>
      <c r="T489" s="126"/>
      <c r="U489" s="126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</row>
    <row r="490">
      <c r="A490" s="126"/>
      <c r="B490" s="126"/>
      <c r="C490" s="126"/>
      <c r="D490" s="126"/>
      <c r="E490" s="126"/>
      <c r="F490" s="126"/>
      <c r="G490" s="126"/>
      <c r="H490" s="126"/>
      <c r="I490" s="126"/>
      <c r="J490" s="126"/>
      <c r="K490" s="126"/>
      <c r="L490" s="126"/>
      <c r="M490" s="126"/>
      <c r="N490" s="126"/>
      <c r="O490" s="126"/>
      <c r="P490" s="201"/>
      <c r="Q490" s="126"/>
      <c r="R490" s="167"/>
      <c r="S490" s="126"/>
      <c r="T490" s="126"/>
      <c r="U490" s="126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</row>
    <row r="491">
      <c r="A491" s="126"/>
      <c r="B491" s="126"/>
      <c r="C491" s="126"/>
      <c r="D491" s="126"/>
      <c r="E491" s="126"/>
      <c r="F491" s="126"/>
      <c r="G491" s="126"/>
      <c r="H491" s="126"/>
      <c r="I491" s="126"/>
      <c r="J491" s="126"/>
      <c r="K491" s="126"/>
      <c r="L491" s="126"/>
      <c r="M491" s="126"/>
      <c r="N491" s="126"/>
      <c r="O491" s="126"/>
      <c r="P491" s="201"/>
      <c r="Q491" s="126"/>
      <c r="R491" s="167"/>
      <c r="S491" s="126"/>
      <c r="T491" s="126"/>
      <c r="U491" s="126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</row>
    <row r="492">
      <c r="A492" s="126"/>
      <c r="B492" s="126"/>
      <c r="C492" s="126"/>
      <c r="D492" s="126"/>
      <c r="E492" s="126"/>
      <c r="F492" s="126"/>
      <c r="G492" s="126"/>
      <c r="H492" s="126"/>
      <c r="I492" s="126"/>
      <c r="J492" s="126"/>
      <c r="K492" s="126"/>
      <c r="L492" s="126"/>
      <c r="M492" s="126"/>
      <c r="N492" s="126"/>
      <c r="O492" s="126"/>
      <c r="P492" s="201"/>
      <c r="Q492" s="126"/>
      <c r="R492" s="167"/>
      <c r="S492" s="126"/>
      <c r="T492" s="126"/>
      <c r="U492" s="126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</row>
    <row r="493">
      <c r="A493" s="126"/>
      <c r="B493" s="126"/>
      <c r="C493" s="126"/>
      <c r="D493" s="126"/>
      <c r="E493" s="126"/>
      <c r="F493" s="126"/>
      <c r="G493" s="126"/>
      <c r="H493" s="126"/>
      <c r="I493" s="126"/>
      <c r="J493" s="126"/>
      <c r="K493" s="126"/>
      <c r="L493" s="126"/>
      <c r="M493" s="126"/>
      <c r="N493" s="126"/>
      <c r="O493" s="126"/>
      <c r="P493" s="201"/>
      <c r="Q493" s="126"/>
      <c r="R493" s="167"/>
      <c r="S493" s="126"/>
      <c r="T493" s="126"/>
      <c r="U493" s="126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</row>
    <row r="494">
      <c r="A494" s="126"/>
      <c r="B494" s="126"/>
      <c r="C494" s="126"/>
      <c r="D494" s="126"/>
      <c r="E494" s="126"/>
      <c r="F494" s="126"/>
      <c r="G494" s="126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67"/>
      <c r="S494" s="126"/>
      <c r="T494" s="126"/>
      <c r="U494" s="126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</row>
    <row r="495">
      <c r="A495" s="126"/>
      <c r="B495" s="126"/>
      <c r="C495" s="126"/>
      <c r="D495" s="126"/>
      <c r="E495" s="126"/>
      <c r="F495" s="126"/>
      <c r="G495" s="126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67"/>
      <c r="S495" s="126"/>
      <c r="T495" s="126"/>
      <c r="U495" s="126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</row>
    <row r="496">
      <c r="A496" s="126"/>
      <c r="B496" s="126"/>
      <c r="C496" s="126"/>
      <c r="D496" s="126"/>
      <c r="E496" s="126"/>
      <c r="F496" s="126"/>
      <c r="G496" s="126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67"/>
      <c r="S496" s="126"/>
      <c r="T496" s="126"/>
      <c r="U496" s="126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</row>
    <row r="497">
      <c r="A497" s="126"/>
      <c r="B497" s="126"/>
      <c r="C497" s="126"/>
      <c r="D497" s="126"/>
      <c r="E497" s="126"/>
      <c r="F497" s="126"/>
      <c r="G497" s="126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67"/>
      <c r="S497" s="126"/>
      <c r="T497" s="126"/>
      <c r="U497" s="126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</row>
    <row r="498">
      <c r="A498" s="126"/>
      <c r="B498" s="126"/>
      <c r="C498" s="126"/>
      <c r="D498" s="126"/>
      <c r="E498" s="126"/>
      <c r="F498" s="126"/>
      <c r="G498" s="126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67"/>
      <c r="S498" s="126"/>
      <c r="T498" s="126"/>
      <c r="U498" s="126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</row>
    <row r="499">
      <c r="A499" s="126"/>
      <c r="B499" s="126"/>
      <c r="C499" s="126"/>
      <c r="D499" s="126"/>
      <c r="E499" s="126"/>
      <c r="F499" s="126"/>
      <c r="G499" s="126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67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</row>
    <row r="500">
      <c r="A500" s="126"/>
      <c r="B500" s="126"/>
      <c r="C500" s="126"/>
      <c r="D500" s="126"/>
      <c r="E500" s="126"/>
      <c r="F500" s="126"/>
      <c r="G500" s="126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67"/>
      <c r="S500" s="126"/>
      <c r="T500" s="126"/>
      <c r="U500" s="126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</row>
    <row r="501">
      <c r="A501" s="126"/>
      <c r="B501" s="126"/>
      <c r="C501" s="126"/>
      <c r="D501" s="126"/>
      <c r="E501" s="126"/>
      <c r="F501" s="126"/>
      <c r="G501" s="126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67"/>
      <c r="S501" s="126"/>
      <c r="T501" s="126"/>
      <c r="U501" s="126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</row>
    <row r="502">
      <c r="A502" s="126"/>
      <c r="B502" s="126"/>
      <c r="C502" s="126"/>
      <c r="D502" s="126"/>
      <c r="E502" s="126"/>
      <c r="F502" s="126"/>
      <c r="G502" s="126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67"/>
      <c r="S502" s="126"/>
      <c r="T502" s="126"/>
      <c r="U502" s="126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</row>
    <row r="503">
      <c r="A503" s="126"/>
      <c r="B503" s="126"/>
      <c r="C503" s="126"/>
      <c r="D503" s="126"/>
      <c r="E503" s="126"/>
      <c r="F503" s="126"/>
      <c r="G503" s="126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67"/>
      <c r="S503" s="126"/>
      <c r="T503" s="126"/>
      <c r="U503" s="126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</row>
    <row r="504">
      <c r="A504" s="126"/>
      <c r="B504" s="126"/>
      <c r="C504" s="126"/>
      <c r="D504" s="126"/>
      <c r="E504" s="126"/>
      <c r="F504" s="126"/>
      <c r="G504" s="126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67"/>
      <c r="S504" s="126"/>
      <c r="T504" s="126"/>
      <c r="U504" s="126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</row>
    <row r="505">
      <c r="A505" s="126"/>
      <c r="B505" s="126"/>
      <c r="C505" s="126"/>
      <c r="D505" s="126"/>
      <c r="E505" s="126"/>
      <c r="F505" s="126"/>
      <c r="G505" s="126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67"/>
      <c r="S505" s="126"/>
      <c r="T505" s="126"/>
      <c r="U505" s="126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</row>
    <row r="506">
      <c r="A506" s="126"/>
      <c r="B506" s="126"/>
      <c r="C506" s="126"/>
      <c r="D506" s="126"/>
      <c r="E506" s="126"/>
      <c r="F506" s="126"/>
      <c r="G506" s="126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67"/>
      <c r="S506" s="126"/>
      <c r="T506" s="126"/>
      <c r="U506" s="126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</row>
    <row r="507">
      <c r="A507" s="126"/>
      <c r="B507" s="126"/>
      <c r="C507" s="126"/>
      <c r="D507" s="126"/>
      <c r="E507" s="126"/>
      <c r="F507" s="126"/>
      <c r="G507" s="126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67"/>
      <c r="S507" s="126"/>
      <c r="T507" s="126"/>
      <c r="U507" s="126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</row>
    <row r="508">
      <c r="A508" s="126"/>
      <c r="B508" s="126"/>
      <c r="C508" s="126"/>
      <c r="D508" s="126"/>
      <c r="E508" s="126"/>
      <c r="F508" s="126"/>
      <c r="G508" s="126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67"/>
      <c r="S508" s="126"/>
      <c r="T508" s="126"/>
      <c r="U508" s="126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</row>
    <row r="509">
      <c r="A509" s="126"/>
      <c r="B509" s="126"/>
      <c r="C509" s="126"/>
      <c r="D509" s="126"/>
      <c r="E509" s="126"/>
      <c r="F509" s="126"/>
      <c r="G509" s="126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67"/>
      <c r="S509" s="126"/>
      <c r="T509" s="126"/>
      <c r="U509" s="126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</row>
    <row r="510">
      <c r="A510" s="126"/>
      <c r="B510" s="126"/>
      <c r="C510" s="126"/>
      <c r="D510" s="126"/>
      <c r="E510" s="126"/>
      <c r="F510" s="126"/>
      <c r="G510" s="126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67"/>
      <c r="S510" s="126"/>
      <c r="T510" s="126"/>
      <c r="U510" s="126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</row>
    <row r="511">
      <c r="A511" s="126"/>
      <c r="B511" s="126"/>
      <c r="C511" s="126"/>
      <c r="D511" s="126"/>
      <c r="E511" s="126"/>
      <c r="F511" s="126"/>
      <c r="G511" s="126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67"/>
      <c r="S511" s="126"/>
      <c r="T511" s="126"/>
      <c r="U511" s="126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</row>
    <row r="512">
      <c r="A512" s="126"/>
      <c r="B512" s="126"/>
      <c r="C512" s="126"/>
      <c r="D512" s="126"/>
      <c r="E512" s="126"/>
      <c r="F512" s="126"/>
      <c r="G512" s="126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67"/>
      <c r="S512" s="126"/>
      <c r="T512" s="126"/>
      <c r="U512" s="126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</row>
    <row r="513">
      <c r="A513" s="126"/>
      <c r="B513" s="126"/>
      <c r="C513" s="126"/>
      <c r="D513" s="126"/>
      <c r="E513" s="126"/>
      <c r="F513" s="126"/>
      <c r="G513" s="126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67"/>
      <c r="S513" s="126"/>
      <c r="T513" s="126"/>
      <c r="U513" s="126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</row>
    <row r="514">
      <c r="A514" s="126"/>
      <c r="B514" s="126"/>
      <c r="C514" s="126"/>
      <c r="D514" s="126"/>
      <c r="E514" s="126"/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126"/>
      <c r="Q514" s="126"/>
      <c r="R514" s="167"/>
      <c r="S514" s="126"/>
      <c r="T514" s="126"/>
      <c r="U514" s="126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</row>
    <row r="515">
      <c r="A515" s="126"/>
      <c r="B515" s="126"/>
      <c r="C515" s="126"/>
      <c r="D515" s="126"/>
      <c r="E515" s="126"/>
      <c r="F515" s="126"/>
      <c r="G515" s="126"/>
      <c r="H515" s="126"/>
      <c r="I515" s="126"/>
      <c r="J515" s="126"/>
      <c r="K515" s="126"/>
      <c r="L515" s="126"/>
      <c r="M515" s="126"/>
      <c r="N515" s="126"/>
      <c r="O515" s="126"/>
      <c r="P515" s="126"/>
      <c r="Q515" s="126"/>
      <c r="R515" s="167"/>
      <c r="S515" s="126"/>
      <c r="T515" s="126"/>
      <c r="U515" s="126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</row>
    <row r="516">
      <c r="A516" s="126"/>
      <c r="B516" s="126"/>
      <c r="C516" s="126"/>
      <c r="D516" s="126"/>
      <c r="E516" s="126"/>
      <c r="F516" s="126"/>
      <c r="G516" s="126"/>
      <c r="H516" s="126"/>
      <c r="I516" s="126"/>
      <c r="J516" s="126"/>
      <c r="K516" s="126"/>
      <c r="L516" s="126"/>
      <c r="M516" s="126"/>
      <c r="N516" s="126"/>
      <c r="O516" s="126"/>
      <c r="P516" s="126"/>
      <c r="Q516" s="126"/>
      <c r="R516" s="167"/>
      <c r="S516" s="126"/>
      <c r="T516" s="126"/>
      <c r="U516" s="126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</row>
    <row r="517">
      <c r="A517" s="126"/>
      <c r="B517" s="126"/>
      <c r="C517" s="126"/>
      <c r="D517" s="126"/>
      <c r="E517" s="126"/>
      <c r="F517" s="126"/>
      <c r="G517" s="126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67"/>
      <c r="S517" s="126"/>
      <c r="T517" s="126"/>
      <c r="U517" s="126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</row>
    <row r="518">
      <c r="A518" s="126"/>
      <c r="B518" s="126"/>
      <c r="C518" s="126"/>
      <c r="D518" s="126"/>
      <c r="E518" s="126"/>
      <c r="F518" s="126"/>
      <c r="G518" s="126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67"/>
      <c r="S518" s="126"/>
      <c r="T518" s="126"/>
      <c r="U518" s="126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</row>
    <row r="519">
      <c r="A519" s="126"/>
      <c r="B519" s="126"/>
      <c r="C519" s="126"/>
      <c r="D519" s="126"/>
      <c r="E519" s="126"/>
      <c r="F519" s="126"/>
      <c r="G519" s="126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67"/>
      <c r="S519" s="126"/>
      <c r="T519" s="126"/>
      <c r="U519" s="126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</row>
    <row r="520">
      <c r="A520" s="126"/>
      <c r="B520" s="126"/>
      <c r="C520" s="126"/>
      <c r="D520" s="126"/>
      <c r="E520" s="126"/>
      <c r="F520" s="126"/>
      <c r="G520" s="126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67"/>
      <c r="S520" s="126"/>
      <c r="T520" s="126"/>
      <c r="U520" s="126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</row>
    <row r="521">
      <c r="A521" s="126"/>
      <c r="B521" s="126"/>
      <c r="C521" s="126"/>
      <c r="D521" s="126"/>
      <c r="E521" s="126"/>
      <c r="F521" s="126"/>
      <c r="G521" s="126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67"/>
      <c r="S521" s="126"/>
      <c r="T521" s="126"/>
      <c r="U521" s="126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</row>
    <row r="522">
      <c r="A522" s="126"/>
      <c r="B522" s="126"/>
      <c r="C522" s="126"/>
      <c r="D522" s="126"/>
      <c r="E522" s="126"/>
      <c r="F522" s="126"/>
      <c r="G522" s="126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67"/>
      <c r="S522" s="126"/>
      <c r="T522" s="126"/>
      <c r="U522" s="126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</row>
    <row r="523">
      <c r="A523" s="126"/>
      <c r="B523" s="126"/>
      <c r="C523" s="126"/>
      <c r="D523" s="126"/>
      <c r="E523" s="126"/>
      <c r="F523" s="126"/>
      <c r="G523" s="126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67"/>
      <c r="S523" s="126"/>
      <c r="T523" s="126"/>
      <c r="U523" s="126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</row>
    <row r="524">
      <c r="A524" s="126"/>
      <c r="B524" s="126"/>
      <c r="C524" s="126"/>
      <c r="D524" s="126"/>
      <c r="E524" s="126"/>
      <c r="F524" s="126"/>
      <c r="G524" s="126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67"/>
      <c r="S524" s="126"/>
      <c r="T524" s="126"/>
      <c r="U524" s="126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</row>
    <row r="525">
      <c r="A525" s="126"/>
      <c r="B525" s="126"/>
      <c r="C525" s="126"/>
      <c r="D525" s="126"/>
      <c r="E525" s="126"/>
      <c r="F525" s="126"/>
      <c r="G525" s="126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67"/>
      <c r="S525" s="126"/>
      <c r="T525" s="126"/>
      <c r="U525" s="126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</row>
    <row r="526">
      <c r="A526" s="126"/>
      <c r="B526" s="126"/>
      <c r="C526" s="126"/>
      <c r="D526" s="126"/>
      <c r="E526" s="126"/>
      <c r="F526" s="126"/>
      <c r="G526" s="126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67"/>
      <c r="S526" s="126"/>
      <c r="T526" s="126"/>
      <c r="U526" s="126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</row>
    <row r="527">
      <c r="A527" s="126"/>
      <c r="B527" s="126"/>
      <c r="C527" s="126"/>
      <c r="D527" s="126"/>
      <c r="E527" s="126"/>
      <c r="F527" s="126"/>
      <c r="G527" s="126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67"/>
      <c r="S527" s="126"/>
      <c r="T527" s="126"/>
      <c r="U527" s="126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</row>
    <row r="528">
      <c r="A528" s="126"/>
      <c r="B528" s="126"/>
      <c r="C528" s="126"/>
      <c r="D528" s="126"/>
      <c r="E528" s="126"/>
      <c r="F528" s="126"/>
      <c r="G528" s="126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67"/>
      <c r="S528" s="126"/>
      <c r="T528" s="126"/>
      <c r="U528" s="126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</row>
    <row r="529">
      <c r="A529" s="126"/>
      <c r="B529" s="126"/>
      <c r="C529" s="126"/>
      <c r="D529" s="126"/>
      <c r="E529" s="126"/>
      <c r="F529" s="126"/>
      <c r="G529" s="126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67"/>
      <c r="S529" s="126"/>
      <c r="T529" s="126"/>
      <c r="U529" s="126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</row>
    <row r="530">
      <c r="A530" s="126"/>
      <c r="B530" s="126"/>
      <c r="C530" s="126"/>
      <c r="D530" s="126"/>
      <c r="E530" s="126"/>
      <c r="F530" s="126"/>
      <c r="G530" s="126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67"/>
      <c r="S530" s="126"/>
      <c r="T530" s="126"/>
      <c r="U530" s="126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</row>
    <row r="531">
      <c r="A531" s="126"/>
      <c r="B531" s="126"/>
      <c r="C531" s="126"/>
      <c r="D531" s="126"/>
      <c r="E531" s="126"/>
      <c r="F531" s="126"/>
      <c r="G531" s="126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67"/>
      <c r="S531" s="126"/>
      <c r="T531" s="126"/>
      <c r="U531" s="126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</row>
    <row r="532">
      <c r="A532" s="126"/>
      <c r="B532" s="126"/>
      <c r="C532" s="126"/>
      <c r="D532" s="126"/>
      <c r="E532" s="126"/>
      <c r="F532" s="126"/>
      <c r="G532" s="126"/>
      <c r="H532" s="126"/>
      <c r="I532" s="126"/>
      <c r="J532" s="126"/>
      <c r="K532" s="126"/>
      <c r="L532" s="126"/>
      <c r="M532" s="126"/>
      <c r="N532" s="126"/>
      <c r="O532" s="200"/>
      <c r="P532" s="126"/>
      <c r="Q532" s="126"/>
      <c r="R532" s="167"/>
      <c r="S532" s="126"/>
      <c r="T532" s="126"/>
      <c r="U532" s="126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</row>
    <row r="533">
      <c r="A533" s="126"/>
      <c r="B533" s="126"/>
      <c r="C533" s="126"/>
      <c r="D533" s="126"/>
      <c r="E533" s="126"/>
      <c r="F533" s="126"/>
      <c r="G533" s="126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67"/>
      <c r="S533" s="126"/>
      <c r="T533" s="126"/>
      <c r="U533" s="126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</row>
    <row r="534">
      <c r="A534" s="126"/>
      <c r="B534" s="126"/>
      <c r="C534" s="126"/>
      <c r="D534" s="126"/>
      <c r="E534" s="126"/>
      <c r="F534" s="126"/>
      <c r="G534" s="126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67"/>
      <c r="S534" s="126"/>
      <c r="T534" s="126"/>
      <c r="U534" s="126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</row>
    <row r="535">
      <c r="A535" s="126"/>
      <c r="B535" s="126"/>
      <c r="C535" s="126"/>
      <c r="D535" s="126"/>
      <c r="E535" s="126"/>
      <c r="F535" s="126"/>
      <c r="G535" s="126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67"/>
      <c r="S535" s="126"/>
      <c r="T535" s="126"/>
      <c r="U535" s="126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</row>
    <row r="536">
      <c r="A536" s="126"/>
      <c r="B536" s="126"/>
      <c r="C536" s="126"/>
      <c r="D536" s="126"/>
      <c r="E536" s="126"/>
      <c r="F536" s="126"/>
      <c r="G536" s="126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67"/>
      <c r="S536" s="126"/>
      <c r="T536" s="126"/>
      <c r="U536" s="126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</row>
    <row r="537">
      <c r="A537" s="126"/>
      <c r="B537" s="126"/>
      <c r="C537" s="126"/>
      <c r="D537" s="126"/>
      <c r="E537" s="126"/>
      <c r="F537" s="126"/>
      <c r="G537" s="126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67"/>
      <c r="S537" s="126"/>
      <c r="T537" s="126"/>
      <c r="U537" s="126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</row>
    <row r="538">
      <c r="A538" s="126"/>
      <c r="B538" s="126"/>
      <c r="C538" s="126"/>
      <c r="D538" s="126"/>
      <c r="E538" s="126"/>
      <c r="F538" s="126"/>
      <c r="G538" s="126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67"/>
      <c r="S538" s="126"/>
      <c r="T538" s="126"/>
      <c r="U538" s="126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</row>
    <row r="539">
      <c r="A539" s="126"/>
      <c r="B539" s="126"/>
      <c r="C539" s="126"/>
      <c r="D539" s="126"/>
      <c r="E539" s="126"/>
      <c r="F539" s="126"/>
      <c r="G539" s="126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67"/>
      <c r="S539" s="126"/>
      <c r="T539" s="126"/>
      <c r="U539" s="126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</row>
    <row r="540">
      <c r="A540" s="126"/>
      <c r="B540" s="126"/>
      <c r="C540" s="126"/>
      <c r="D540" s="126"/>
      <c r="E540" s="126"/>
      <c r="F540" s="126"/>
      <c r="G540" s="126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67"/>
      <c r="S540" s="126"/>
      <c r="T540" s="126"/>
      <c r="U540" s="126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</row>
    <row r="541">
      <c r="A541" s="126"/>
      <c r="B541" s="126"/>
      <c r="C541" s="126"/>
      <c r="D541" s="126"/>
      <c r="E541" s="126"/>
      <c r="F541" s="126"/>
      <c r="G541" s="126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67"/>
      <c r="S541" s="126"/>
      <c r="T541" s="126"/>
      <c r="U541" s="126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</row>
    <row r="542">
      <c r="A542" s="126"/>
      <c r="B542" s="126"/>
      <c r="C542" s="126"/>
      <c r="D542" s="126"/>
      <c r="E542" s="126"/>
      <c r="F542" s="126"/>
      <c r="G542" s="126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67"/>
      <c r="S542" s="126"/>
      <c r="T542" s="126"/>
      <c r="U542" s="126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</row>
    <row r="543">
      <c r="A543" s="126"/>
      <c r="B543" s="126"/>
      <c r="C543" s="126"/>
      <c r="D543" s="126"/>
      <c r="E543" s="126"/>
      <c r="F543" s="126"/>
      <c r="G543" s="126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67"/>
      <c r="S543" s="126"/>
      <c r="T543" s="126"/>
      <c r="U543" s="126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</row>
    <row r="544">
      <c r="A544" s="126"/>
      <c r="B544" s="126"/>
      <c r="C544" s="126"/>
      <c r="D544" s="126"/>
      <c r="E544" s="126"/>
      <c r="F544" s="126"/>
      <c r="G544" s="126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67"/>
      <c r="S544" s="126"/>
      <c r="T544" s="126"/>
      <c r="U544" s="126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</row>
    <row r="545">
      <c r="A545" s="126"/>
      <c r="B545" s="126"/>
      <c r="C545" s="126"/>
      <c r="D545" s="126"/>
      <c r="E545" s="126"/>
      <c r="F545" s="126"/>
      <c r="G545" s="126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67"/>
      <c r="S545" s="126"/>
      <c r="T545" s="126"/>
      <c r="U545" s="126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</row>
    <row r="546">
      <c r="A546" s="126"/>
      <c r="B546" s="126"/>
      <c r="C546" s="126"/>
      <c r="D546" s="126"/>
      <c r="E546" s="126"/>
      <c r="F546" s="126"/>
      <c r="G546" s="126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67"/>
      <c r="S546" s="126"/>
      <c r="T546" s="126"/>
      <c r="U546" s="126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</row>
    <row r="547">
      <c r="A547" s="126"/>
      <c r="B547" s="126"/>
      <c r="C547" s="126"/>
      <c r="D547" s="126"/>
      <c r="E547" s="126"/>
      <c r="F547" s="126"/>
      <c r="G547" s="126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67"/>
      <c r="S547" s="126"/>
      <c r="T547" s="126"/>
      <c r="U547" s="126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</row>
    <row r="548">
      <c r="A548" s="126"/>
      <c r="B548" s="126"/>
      <c r="C548" s="126"/>
      <c r="D548" s="126"/>
      <c r="E548" s="126"/>
      <c r="F548" s="126"/>
      <c r="G548" s="126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67"/>
      <c r="S548" s="126"/>
      <c r="T548" s="126"/>
      <c r="U548" s="126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</row>
    <row r="549">
      <c r="A549" s="126"/>
      <c r="B549" s="126"/>
      <c r="C549" s="126"/>
      <c r="D549" s="126"/>
      <c r="E549" s="126"/>
      <c r="F549" s="126"/>
      <c r="G549" s="126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67"/>
      <c r="S549" s="126"/>
      <c r="T549" s="126"/>
      <c r="U549" s="126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</row>
    <row r="550">
      <c r="A550" s="126"/>
      <c r="B550" s="126"/>
      <c r="C550" s="126"/>
      <c r="D550" s="126"/>
      <c r="E550" s="126"/>
      <c r="F550" s="126"/>
      <c r="G550" s="126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67"/>
      <c r="S550" s="126"/>
      <c r="T550" s="126"/>
      <c r="U550" s="126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</row>
    <row r="551">
      <c r="A551" s="126"/>
      <c r="B551" s="126"/>
      <c r="C551" s="126"/>
      <c r="D551" s="126"/>
      <c r="E551" s="126"/>
      <c r="F551" s="126"/>
      <c r="G551" s="126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67"/>
      <c r="S551" s="126"/>
      <c r="T551" s="126"/>
      <c r="U551" s="126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</row>
    <row r="552">
      <c r="A552" s="126"/>
      <c r="B552" s="126"/>
      <c r="C552" s="126"/>
      <c r="D552" s="126"/>
      <c r="E552" s="126"/>
      <c r="F552" s="126"/>
      <c r="G552" s="126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67"/>
      <c r="S552" s="126"/>
      <c r="T552" s="126"/>
      <c r="U552" s="126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</row>
    <row r="553">
      <c r="A553" s="126"/>
      <c r="B553" s="126"/>
      <c r="C553" s="126"/>
      <c r="D553" s="126"/>
      <c r="E553" s="126"/>
      <c r="F553" s="126"/>
      <c r="G553" s="126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67"/>
      <c r="S553" s="126"/>
      <c r="T553" s="126"/>
      <c r="U553" s="126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</row>
    <row r="554">
      <c r="A554" s="126"/>
      <c r="B554" s="126"/>
      <c r="C554" s="126"/>
      <c r="D554" s="126"/>
      <c r="E554" s="126"/>
      <c r="F554" s="126"/>
      <c r="G554" s="126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67"/>
      <c r="S554" s="126"/>
      <c r="T554" s="126"/>
      <c r="U554" s="126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</row>
    <row r="555">
      <c r="A555" s="126"/>
      <c r="B555" s="126"/>
      <c r="C555" s="126"/>
      <c r="D555" s="126"/>
      <c r="E555" s="126"/>
      <c r="F555" s="126"/>
      <c r="G555" s="126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67"/>
      <c r="S555" s="126"/>
      <c r="T555" s="126"/>
      <c r="U555" s="126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</row>
    <row r="556">
      <c r="A556" s="126"/>
      <c r="B556" s="126"/>
      <c r="C556" s="126"/>
      <c r="D556" s="126"/>
      <c r="E556" s="126"/>
      <c r="F556" s="126"/>
      <c r="G556" s="126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67"/>
      <c r="S556" s="126"/>
      <c r="T556" s="126"/>
      <c r="U556" s="126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</row>
    <row r="557">
      <c r="A557" s="126"/>
      <c r="B557" s="126"/>
      <c r="C557" s="126"/>
      <c r="D557" s="126"/>
      <c r="E557" s="126"/>
      <c r="F557" s="126"/>
      <c r="G557" s="126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67"/>
      <c r="S557" s="126"/>
      <c r="T557" s="126"/>
      <c r="U557" s="126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</row>
    <row r="558">
      <c r="A558" s="126"/>
      <c r="B558" s="126"/>
      <c r="C558" s="126"/>
      <c r="D558" s="126"/>
      <c r="E558" s="126"/>
      <c r="F558" s="126"/>
      <c r="G558" s="126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67"/>
      <c r="S558" s="126"/>
      <c r="T558" s="126"/>
      <c r="U558" s="126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</row>
    <row r="559">
      <c r="A559" s="126"/>
      <c r="B559" s="126"/>
      <c r="C559" s="126"/>
      <c r="D559" s="126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67"/>
      <c r="S559" s="126"/>
      <c r="T559" s="126"/>
      <c r="U559" s="126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</row>
    <row r="560">
      <c r="A560" s="126"/>
      <c r="B560" s="126"/>
      <c r="C560" s="126"/>
      <c r="D560" s="126"/>
      <c r="E560" s="126"/>
      <c r="F560" s="126"/>
      <c r="G560" s="126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67"/>
      <c r="S560" s="126"/>
      <c r="T560" s="126"/>
      <c r="U560" s="126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</row>
    <row r="561">
      <c r="A561" s="126"/>
      <c r="B561" s="126"/>
      <c r="C561" s="126"/>
      <c r="D561" s="126"/>
      <c r="E561" s="126"/>
      <c r="F561" s="126"/>
      <c r="G561" s="126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67"/>
      <c r="S561" s="126"/>
      <c r="T561" s="126"/>
      <c r="U561" s="126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</row>
    <row r="562">
      <c r="A562" s="126"/>
      <c r="B562" s="126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67"/>
      <c r="S562" s="126"/>
      <c r="T562" s="126"/>
      <c r="U562" s="126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</row>
    <row r="563">
      <c r="A563" s="126"/>
      <c r="B563" s="126"/>
      <c r="C563" s="126"/>
      <c r="D563" s="126"/>
      <c r="E563" s="126"/>
      <c r="F563" s="126"/>
      <c r="G563" s="126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67"/>
      <c r="S563" s="126"/>
      <c r="T563" s="126"/>
      <c r="U563" s="126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</row>
    <row r="564">
      <c r="A564" s="126"/>
      <c r="B564" s="126"/>
      <c r="C564" s="126"/>
      <c r="D564" s="126"/>
      <c r="E564" s="126"/>
      <c r="F564" s="126"/>
      <c r="G564" s="126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67"/>
      <c r="S564" s="126"/>
      <c r="T564" s="126"/>
      <c r="U564" s="126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</row>
    <row r="565">
      <c r="A565" s="126"/>
      <c r="B565" s="126"/>
      <c r="C565" s="126"/>
      <c r="D565" s="126"/>
      <c r="E565" s="126"/>
      <c r="F565" s="126"/>
      <c r="G565" s="126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67"/>
      <c r="S565" s="126"/>
      <c r="T565" s="126"/>
      <c r="U565" s="126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</row>
    <row r="566">
      <c r="A566" s="126"/>
      <c r="B566" s="126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67"/>
      <c r="S566" s="126"/>
      <c r="T566" s="126"/>
      <c r="U566" s="126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</row>
    <row r="567">
      <c r="A567" s="126"/>
      <c r="B567" s="126"/>
      <c r="C567" s="126"/>
      <c r="D567" s="126"/>
      <c r="E567" s="126"/>
      <c r="F567" s="126"/>
      <c r="G567" s="126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67"/>
      <c r="S567" s="126"/>
      <c r="T567" s="126"/>
      <c r="U567" s="126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</row>
    <row r="568">
      <c r="A568" s="126"/>
      <c r="B568" s="126"/>
      <c r="C568" s="126"/>
      <c r="D568" s="126"/>
      <c r="E568" s="126"/>
      <c r="F568" s="126"/>
      <c r="G568" s="126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67"/>
      <c r="S568" s="126"/>
      <c r="T568" s="126"/>
      <c r="U568" s="126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</row>
    <row r="569">
      <c r="A569" s="126"/>
      <c r="B569" s="126"/>
      <c r="C569" s="126"/>
      <c r="D569" s="126"/>
      <c r="E569" s="126"/>
      <c r="F569" s="126"/>
      <c r="G569" s="126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67"/>
      <c r="S569" s="126"/>
      <c r="T569" s="126"/>
      <c r="U569" s="126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</row>
    <row r="570">
      <c r="A570" s="126"/>
      <c r="B570" s="126"/>
      <c r="C570" s="126"/>
      <c r="D570" s="126"/>
      <c r="E570" s="126"/>
      <c r="F570" s="126"/>
      <c r="G570" s="126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67"/>
      <c r="S570" s="126"/>
      <c r="T570" s="126"/>
      <c r="U570" s="126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</row>
    <row r="571">
      <c r="A571" s="126"/>
      <c r="B571" s="126"/>
      <c r="C571" s="126"/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67"/>
      <c r="S571" s="126"/>
      <c r="T571" s="126"/>
      <c r="U571" s="126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</row>
    <row r="572">
      <c r="A572" s="126"/>
      <c r="B572" s="126"/>
      <c r="C572" s="126"/>
      <c r="D572" s="126"/>
      <c r="E572" s="126"/>
      <c r="F572" s="126"/>
      <c r="G572" s="126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67"/>
      <c r="S572" s="126"/>
      <c r="T572" s="126"/>
      <c r="U572" s="126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</row>
    <row r="573">
      <c r="A573" s="126"/>
      <c r="B573" s="126"/>
      <c r="C573" s="126"/>
      <c r="D573" s="126"/>
      <c r="E573" s="126"/>
      <c r="F573" s="126"/>
      <c r="G573" s="126"/>
      <c r="H573" s="126"/>
      <c r="I573" s="126"/>
      <c r="J573" s="126"/>
      <c r="K573" s="126"/>
      <c r="L573" s="126"/>
      <c r="M573" s="126"/>
      <c r="N573" s="126"/>
      <c r="O573" s="126"/>
      <c r="P573" s="126"/>
      <c r="Q573" s="126"/>
      <c r="R573" s="167"/>
      <c r="S573" s="126"/>
      <c r="T573" s="126"/>
      <c r="U573" s="126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</row>
    <row r="574">
      <c r="A574" s="126"/>
      <c r="B574" s="126"/>
      <c r="C574" s="126"/>
      <c r="D574" s="126"/>
      <c r="E574" s="126"/>
      <c r="F574" s="126"/>
      <c r="G574" s="126"/>
      <c r="H574" s="126"/>
      <c r="I574" s="126"/>
      <c r="J574" s="126"/>
      <c r="K574" s="126"/>
      <c r="L574" s="126"/>
      <c r="M574" s="126"/>
      <c r="N574" s="126"/>
      <c r="O574" s="126"/>
      <c r="P574" s="126"/>
      <c r="Q574" s="126"/>
      <c r="R574" s="167"/>
      <c r="S574" s="126"/>
      <c r="T574" s="126"/>
      <c r="U574" s="126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</row>
    <row r="575">
      <c r="A575" s="126"/>
      <c r="B575" s="126"/>
      <c r="C575" s="126"/>
      <c r="D575" s="126"/>
      <c r="E575" s="126"/>
      <c r="F575" s="126"/>
      <c r="G575" s="126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67"/>
      <c r="S575" s="126"/>
      <c r="T575" s="126"/>
      <c r="U575" s="126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</row>
    <row r="576">
      <c r="A576" s="126"/>
      <c r="B576" s="126"/>
      <c r="C576" s="126"/>
      <c r="D576" s="126"/>
      <c r="E576" s="126"/>
      <c r="F576" s="126"/>
      <c r="G576" s="126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67"/>
      <c r="S576" s="126"/>
      <c r="T576" s="126"/>
      <c r="U576" s="126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</row>
    <row r="577">
      <c r="A577" s="126"/>
      <c r="B577" s="126"/>
      <c r="C577" s="126"/>
      <c r="D577" s="126"/>
      <c r="E577" s="126"/>
      <c r="F577" s="126"/>
      <c r="G577" s="126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67"/>
      <c r="S577" s="126"/>
      <c r="T577" s="126"/>
      <c r="U577" s="126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</row>
    <row r="578">
      <c r="A578" s="126"/>
      <c r="B578" s="126"/>
      <c r="C578" s="126"/>
      <c r="D578" s="126"/>
      <c r="E578" s="126"/>
      <c r="F578" s="126"/>
      <c r="G578" s="126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67"/>
      <c r="S578" s="126"/>
      <c r="T578" s="126"/>
      <c r="U578" s="126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</row>
    <row r="579">
      <c r="A579" s="126"/>
      <c r="B579" s="126"/>
      <c r="C579" s="126"/>
      <c r="D579" s="126"/>
      <c r="E579" s="126"/>
      <c r="F579" s="126"/>
      <c r="G579" s="126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67"/>
      <c r="S579" s="126"/>
      <c r="T579" s="126"/>
      <c r="U579" s="126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</row>
    <row r="580">
      <c r="A580" s="126"/>
      <c r="B580" s="126"/>
      <c r="C580" s="126"/>
      <c r="D580" s="126"/>
      <c r="E580" s="126"/>
      <c r="F580" s="126"/>
      <c r="G580" s="126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67"/>
      <c r="S580" s="126"/>
      <c r="T580" s="126"/>
      <c r="U580" s="126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</row>
    <row r="581">
      <c r="A581" s="126"/>
      <c r="B581" s="126"/>
      <c r="C581" s="126"/>
      <c r="D581" s="126"/>
      <c r="E581" s="126"/>
      <c r="F581" s="126"/>
      <c r="G581" s="126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67"/>
      <c r="S581" s="126"/>
      <c r="T581" s="126"/>
      <c r="U581" s="126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</row>
    <row r="582">
      <c r="A582" s="126"/>
      <c r="B582" s="126"/>
      <c r="C582" s="126"/>
      <c r="D582" s="126"/>
      <c r="E582" s="126"/>
      <c r="F582" s="126"/>
      <c r="G582" s="126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67"/>
      <c r="S582" s="126"/>
      <c r="T582" s="126"/>
      <c r="U582" s="126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</row>
    <row r="583">
      <c r="A583" s="126"/>
      <c r="B583" s="126"/>
      <c r="C583" s="126"/>
      <c r="D583" s="126"/>
      <c r="E583" s="126"/>
      <c r="F583" s="126"/>
      <c r="G583" s="126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67"/>
      <c r="S583" s="126"/>
      <c r="T583" s="126"/>
      <c r="U583" s="126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</row>
    <row r="584">
      <c r="A584" s="126"/>
      <c r="B584" s="126"/>
      <c r="C584" s="126"/>
      <c r="D584" s="126"/>
      <c r="E584" s="126"/>
      <c r="F584" s="126"/>
      <c r="G584" s="126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67"/>
      <c r="S584" s="126"/>
      <c r="T584" s="126"/>
      <c r="U584" s="126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</row>
    <row r="585">
      <c r="A585" s="126"/>
      <c r="B585" s="126"/>
      <c r="C585" s="126"/>
      <c r="D585" s="126"/>
      <c r="E585" s="126"/>
      <c r="F585" s="126"/>
      <c r="G585" s="126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67"/>
      <c r="S585" s="126"/>
      <c r="T585" s="126"/>
      <c r="U585" s="126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</row>
    <row r="586">
      <c r="A586" s="126"/>
      <c r="B586" s="126"/>
      <c r="C586" s="126"/>
      <c r="D586" s="126"/>
      <c r="E586" s="126"/>
      <c r="F586" s="126"/>
      <c r="G586" s="126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67"/>
      <c r="S586" s="126"/>
      <c r="T586" s="126"/>
      <c r="U586" s="126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</row>
    <row r="587">
      <c r="A587" s="126"/>
      <c r="B587" s="126"/>
      <c r="C587" s="126"/>
      <c r="D587" s="126"/>
      <c r="E587" s="126"/>
      <c r="F587" s="126"/>
      <c r="G587" s="126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67"/>
      <c r="S587" s="126"/>
      <c r="T587" s="126"/>
      <c r="U587" s="126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</row>
    <row r="588">
      <c r="A588" s="126"/>
      <c r="B588" s="126"/>
      <c r="C588" s="126"/>
      <c r="D588" s="126"/>
      <c r="E588" s="126"/>
      <c r="F588" s="126"/>
      <c r="G588" s="126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67"/>
      <c r="S588" s="126"/>
      <c r="T588" s="126"/>
      <c r="U588" s="126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</row>
    <row r="589">
      <c r="A589" s="126"/>
      <c r="B589" s="126"/>
      <c r="C589" s="126"/>
      <c r="D589" s="126"/>
      <c r="E589" s="126"/>
      <c r="F589" s="126"/>
      <c r="G589" s="126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67"/>
      <c r="S589" s="126"/>
      <c r="T589" s="126"/>
      <c r="U589" s="126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</row>
    <row r="590">
      <c r="A590" s="126"/>
      <c r="B590" s="126"/>
      <c r="C590" s="126"/>
      <c r="D590" s="126"/>
      <c r="E590" s="126"/>
      <c r="F590" s="126"/>
      <c r="G590" s="126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67"/>
      <c r="S590" s="126"/>
      <c r="T590" s="126"/>
      <c r="U590" s="126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</row>
    <row r="591">
      <c r="A591" s="126"/>
      <c r="B591" s="126"/>
      <c r="C591" s="126"/>
      <c r="D591" s="126"/>
      <c r="E591" s="126"/>
      <c r="F591" s="126"/>
      <c r="G591" s="126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67"/>
      <c r="S591" s="126"/>
      <c r="T591" s="126"/>
      <c r="U591" s="126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</row>
    <row r="592">
      <c r="A592" s="126"/>
      <c r="B592" s="126"/>
      <c r="C592" s="126"/>
      <c r="D592" s="126"/>
      <c r="E592" s="126"/>
      <c r="F592" s="126"/>
      <c r="G592" s="126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67"/>
      <c r="S592" s="126"/>
      <c r="T592" s="126"/>
      <c r="U592" s="126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</row>
    <row r="593">
      <c r="A593" s="126"/>
      <c r="B593" s="126"/>
      <c r="C593" s="126"/>
      <c r="D593" s="126"/>
      <c r="E593" s="126"/>
      <c r="F593" s="126"/>
      <c r="G593" s="126"/>
      <c r="H593" s="126"/>
      <c r="I593" s="126"/>
      <c r="J593" s="126"/>
      <c r="K593" s="126"/>
      <c r="L593" s="126"/>
      <c r="M593" s="126"/>
      <c r="N593" s="126"/>
      <c r="O593" s="126"/>
      <c r="P593" s="126"/>
      <c r="Q593" s="126"/>
      <c r="R593" s="167"/>
      <c r="S593" s="126"/>
      <c r="T593" s="126"/>
      <c r="U593" s="126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</row>
    <row r="594">
      <c r="A594" s="126"/>
      <c r="B594" s="126"/>
      <c r="C594" s="126"/>
      <c r="D594" s="126"/>
      <c r="E594" s="126"/>
      <c r="F594" s="126"/>
      <c r="G594" s="126"/>
      <c r="H594" s="126"/>
      <c r="I594" s="126"/>
      <c r="J594" s="126"/>
      <c r="K594" s="126"/>
      <c r="L594" s="126"/>
      <c r="M594" s="126"/>
      <c r="N594" s="126"/>
      <c r="O594" s="126"/>
      <c r="P594" s="126"/>
      <c r="Q594" s="126"/>
      <c r="R594" s="167"/>
      <c r="S594" s="126"/>
      <c r="T594" s="126"/>
      <c r="U594" s="126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</row>
    <row r="595">
      <c r="A595" s="126"/>
      <c r="B595" s="126"/>
      <c r="C595" s="126"/>
      <c r="D595" s="126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67"/>
      <c r="S595" s="126"/>
      <c r="T595" s="126"/>
      <c r="U595" s="126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</row>
    <row r="596">
      <c r="A596" s="126"/>
      <c r="B596" s="126"/>
      <c r="C596" s="126"/>
      <c r="D596" s="126"/>
      <c r="E596" s="126"/>
      <c r="F596" s="126"/>
      <c r="G596" s="126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67"/>
      <c r="S596" s="126"/>
      <c r="T596" s="126"/>
      <c r="U596" s="126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</row>
    <row r="597">
      <c r="A597" s="126"/>
      <c r="B597" s="126"/>
      <c r="C597" s="126"/>
      <c r="D597" s="126"/>
      <c r="E597" s="126"/>
      <c r="F597" s="126"/>
      <c r="G597" s="126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67"/>
      <c r="S597" s="126"/>
      <c r="T597" s="126"/>
      <c r="U597" s="126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</row>
    <row r="598">
      <c r="A598" s="126"/>
      <c r="B598" s="126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67"/>
      <c r="S598" s="126"/>
      <c r="T598" s="126"/>
      <c r="U598" s="126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</row>
    <row r="599">
      <c r="A599" s="126"/>
      <c r="B599" s="126"/>
      <c r="C599" s="126"/>
      <c r="D599" s="126"/>
      <c r="E599" s="126"/>
      <c r="F599" s="126"/>
      <c r="G599" s="126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67"/>
      <c r="S599" s="126"/>
      <c r="T599" s="126"/>
      <c r="U599" s="126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</row>
    <row r="600">
      <c r="A600" s="126"/>
      <c r="B600" s="126"/>
      <c r="C600" s="126"/>
      <c r="D600" s="126"/>
      <c r="E600" s="126"/>
      <c r="F600" s="126"/>
      <c r="G600" s="126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67"/>
      <c r="S600" s="126"/>
      <c r="T600" s="126"/>
      <c r="U600" s="126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</row>
    <row r="601">
      <c r="A601" s="126"/>
      <c r="B601" s="126"/>
      <c r="C601" s="126"/>
      <c r="D601" s="126"/>
      <c r="E601" s="126"/>
      <c r="F601" s="126"/>
      <c r="G601" s="126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67"/>
      <c r="S601" s="126"/>
      <c r="T601" s="126"/>
      <c r="U601" s="126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</row>
    <row r="602">
      <c r="A602" s="126"/>
      <c r="B602" s="126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67"/>
      <c r="S602" s="126"/>
      <c r="T602" s="126"/>
      <c r="U602" s="126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</row>
    <row r="603">
      <c r="A603" s="126"/>
      <c r="B603" s="126"/>
      <c r="C603" s="126"/>
      <c r="D603" s="126"/>
      <c r="E603" s="126"/>
      <c r="F603" s="126"/>
      <c r="G603" s="126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67"/>
      <c r="S603" s="126"/>
      <c r="T603" s="126"/>
      <c r="U603" s="126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</row>
    <row r="604">
      <c r="A604" s="126"/>
      <c r="B604" s="126"/>
      <c r="C604" s="126"/>
      <c r="D604" s="126"/>
      <c r="E604" s="126"/>
      <c r="F604" s="126"/>
      <c r="G604" s="126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67"/>
      <c r="S604" s="126"/>
      <c r="T604" s="126"/>
      <c r="U604" s="126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</row>
    <row r="605">
      <c r="A605" s="126"/>
      <c r="B605" s="126"/>
      <c r="C605" s="126"/>
      <c r="D605" s="126"/>
      <c r="E605" s="126"/>
      <c r="F605" s="126"/>
      <c r="G605" s="126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67"/>
      <c r="S605" s="126"/>
      <c r="T605" s="126"/>
      <c r="U605" s="126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</row>
    <row r="606">
      <c r="A606" s="126"/>
      <c r="B606" s="126"/>
      <c r="C606" s="126"/>
      <c r="D606" s="126"/>
      <c r="E606" s="126"/>
      <c r="F606" s="126"/>
      <c r="G606" s="126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67"/>
      <c r="S606" s="126"/>
      <c r="T606" s="126"/>
      <c r="U606" s="126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</row>
    <row r="607">
      <c r="A607" s="126"/>
      <c r="B607" s="126"/>
      <c r="C607" s="126"/>
      <c r="D607" s="126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67"/>
      <c r="S607" s="126"/>
      <c r="T607" s="126"/>
      <c r="U607" s="126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</row>
    <row r="608">
      <c r="A608" s="126"/>
      <c r="B608" s="126"/>
      <c r="C608" s="126"/>
      <c r="D608" s="126"/>
      <c r="E608" s="126"/>
      <c r="F608" s="126"/>
      <c r="G608" s="126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67"/>
      <c r="S608" s="126"/>
      <c r="T608" s="126"/>
      <c r="U608" s="126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</row>
    <row r="609">
      <c r="A609" s="126"/>
      <c r="B609" s="126"/>
      <c r="C609" s="126"/>
      <c r="D609" s="126"/>
      <c r="E609" s="126"/>
      <c r="F609" s="126"/>
      <c r="G609" s="126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67"/>
      <c r="S609" s="126"/>
      <c r="T609" s="126"/>
      <c r="U609" s="126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</row>
    <row r="610">
      <c r="A610" s="126"/>
      <c r="B610" s="126"/>
      <c r="C610" s="126"/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67"/>
      <c r="S610" s="126"/>
      <c r="T610" s="126"/>
      <c r="U610" s="126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</row>
    <row r="611">
      <c r="A611" s="126"/>
      <c r="B611" s="126"/>
      <c r="C611" s="126"/>
      <c r="D611" s="126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67"/>
      <c r="S611" s="126"/>
      <c r="T611" s="126"/>
      <c r="U611" s="126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</row>
    <row r="612">
      <c r="A612" s="126"/>
      <c r="B612" s="126"/>
      <c r="C612" s="126"/>
      <c r="D612" s="126"/>
      <c r="E612" s="126"/>
      <c r="F612" s="126"/>
      <c r="G612" s="126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67"/>
      <c r="S612" s="126"/>
      <c r="T612" s="126"/>
      <c r="U612" s="126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</row>
    <row r="613">
      <c r="A613" s="126"/>
      <c r="B613" s="126"/>
      <c r="C613" s="126"/>
      <c r="D613" s="126"/>
      <c r="E613" s="126"/>
      <c r="F613" s="126"/>
      <c r="G613" s="126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67"/>
      <c r="S613" s="126"/>
      <c r="T613" s="126"/>
      <c r="U613" s="126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</row>
    <row r="614">
      <c r="A614" s="126"/>
      <c r="B614" s="126"/>
      <c r="C614" s="126"/>
      <c r="D614" s="126"/>
      <c r="E614" s="126"/>
      <c r="F614" s="126"/>
      <c r="G614" s="126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67"/>
      <c r="S614" s="126"/>
      <c r="T614" s="126"/>
      <c r="U614" s="126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</row>
    <row r="615">
      <c r="A615" s="126"/>
      <c r="B615" s="126"/>
      <c r="C615" s="126"/>
      <c r="D615" s="126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67"/>
      <c r="S615" s="126"/>
      <c r="T615" s="126"/>
      <c r="U615" s="126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</row>
    <row r="616">
      <c r="A616" s="126"/>
      <c r="B616" s="126"/>
      <c r="C616" s="126"/>
      <c r="D616" s="126"/>
      <c r="E616" s="126"/>
      <c r="F616" s="126"/>
      <c r="G616" s="126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67"/>
      <c r="S616" s="126"/>
      <c r="T616" s="126"/>
      <c r="U616" s="126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</row>
    <row r="617">
      <c r="A617" s="126"/>
      <c r="B617" s="126"/>
      <c r="C617" s="126"/>
      <c r="D617" s="126"/>
      <c r="E617" s="126"/>
      <c r="F617" s="126"/>
      <c r="G617" s="126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67"/>
      <c r="S617" s="126"/>
      <c r="T617" s="126"/>
      <c r="U617" s="126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</row>
    <row r="618">
      <c r="A618" s="126"/>
      <c r="B618" s="126"/>
      <c r="C618" s="126"/>
      <c r="D618" s="126"/>
      <c r="E618" s="126"/>
      <c r="F618" s="126"/>
      <c r="G618" s="126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67"/>
      <c r="S618" s="126"/>
      <c r="T618" s="126"/>
      <c r="U618" s="126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</row>
    <row r="619">
      <c r="A619" s="126"/>
      <c r="B619" s="126"/>
      <c r="C619" s="126"/>
      <c r="D619" s="126"/>
      <c r="E619" s="126"/>
      <c r="F619" s="126"/>
      <c r="G619" s="126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67"/>
      <c r="S619" s="126"/>
      <c r="T619" s="126"/>
      <c r="U619" s="126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</row>
    <row r="620">
      <c r="A620" s="126"/>
      <c r="B620" s="126"/>
      <c r="C620" s="126"/>
      <c r="D620" s="126"/>
      <c r="E620" s="126"/>
      <c r="F620" s="126"/>
      <c r="G620" s="126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67"/>
      <c r="S620" s="126"/>
      <c r="T620" s="126"/>
      <c r="U620" s="126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</row>
    <row r="621">
      <c r="A621" s="126"/>
      <c r="B621" s="126"/>
      <c r="C621" s="126"/>
      <c r="D621" s="126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67"/>
      <c r="S621" s="126"/>
      <c r="T621" s="126"/>
      <c r="U621" s="126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</row>
    <row r="622">
      <c r="A622" s="126"/>
      <c r="B622" s="126"/>
      <c r="C622" s="126"/>
      <c r="D622" s="126"/>
      <c r="E622" s="126"/>
      <c r="F622" s="126"/>
      <c r="G622" s="126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67"/>
      <c r="S622" s="126"/>
      <c r="T622" s="126"/>
      <c r="U622" s="126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</row>
    <row r="623">
      <c r="A623" s="126"/>
      <c r="B623" s="126"/>
      <c r="C623" s="126"/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67"/>
      <c r="S623" s="126"/>
      <c r="T623" s="126"/>
      <c r="U623" s="126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</row>
    <row r="624">
      <c r="A624" s="126"/>
      <c r="B624" s="126"/>
      <c r="C624" s="126"/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67"/>
      <c r="S624" s="126"/>
      <c r="T624" s="126"/>
      <c r="U624" s="126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</row>
    <row r="625">
      <c r="A625" s="126"/>
      <c r="B625" s="126"/>
      <c r="C625" s="126"/>
      <c r="D625" s="126"/>
      <c r="E625" s="126"/>
      <c r="F625" s="126"/>
      <c r="G625" s="126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67"/>
      <c r="S625" s="126"/>
      <c r="T625" s="126"/>
      <c r="U625" s="126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</row>
    <row r="626">
      <c r="A626" s="126"/>
      <c r="B626" s="126"/>
      <c r="C626" s="126"/>
      <c r="D626" s="126"/>
      <c r="E626" s="126"/>
      <c r="F626" s="126"/>
      <c r="G626" s="126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67"/>
      <c r="S626" s="126"/>
      <c r="T626" s="126"/>
      <c r="U626" s="126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</row>
    <row r="627">
      <c r="A627" s="126"/>
      <c r="B627" s="126"/>
      <c r="C627" s="126"/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67"/>
      <c r="S627" s="126"/>
      <c r="T627" s="126"/>
      <c r="U627" s="126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</row>
    <row r="628">
      <c r="A628" s="126"/>
      <c r="B628" s="126"/>
      <c r="C628" s="126"/>
      <c r="D628" s="126"/>
      <c r="E628" s="126"/>
      <c r="F628" s="126"/>
      <c r="G628" s="126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67"/>
      <c r="S628" s="126"/>
      <c r="T628" s="126"/>
      <c r="U628" s="126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</row>
    <row r="629">
      <c r="A629" s="126"/>
      <c r="B629" s="126"/>
      <c r="C629" s="126"/>
      <c r="D629" s="126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67"/>
      <c r="S629" s="126"/>
      <c r="T629" s="126"/>
      <c r="U629" s="126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</row>
    <row r="630">
      <c r="A630" s="126"/>
      <c r="B630" s="126"/>
      <c r="C630" s="126"/>
      <c r="D630" s="126"/>
      <c r="E630" s="126"/>
      <c r="F630" s="126"/>
      <c r="G630" s="126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67"/>
      <c r="S630" s="126"/>
      <c r="T630" s="126"/>
      <c r="U630" s="126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</row>
    <row r="631">
      <c r="A631" s="126"/>
      <c r="B631" s="126"/>
      <c r="C631" s="126"/>
      <c r="D631" s="126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67"/>
      <c r="S631" s="126"/>
      <c r="T631" s="126"/>
      <c r="U631" s="126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</row>
    <row r="632">
      <c r="A632" s="126"/>
      <c r="B632" s="126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67"/>
      <c r="S632" s="126"/>
      <c r="T632" s="126"/>
      <c r="U632" s="126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</row>
    <row r="633">
      <c r="A633" s="126"/>
      <c r="B633" s="126"/>
      <c r="C633" s="126"/>
      <c r="D633" s="126"/>
      <c r="E633" s="126"/>
      <c r="F633" s="126"/>
      <c r="G633" s="126"/>
      <c r="H633" s="126"/>
      <c r="I633" s="126"/>
      <c r="J633" s="126"/>
      <c r="K633" s="126"/>
      <c r="L633" s="126"/>
      <c r="M633" s="126"/>
      <c r="N633" s="126"/>
      <c r="O633" s="126"/>
      <c r="P633" s="126"/>
      <c r="Q633" s="126"/>
      <c r="R633" s="167"/>
      <c r="S633" s="126"/>
      <c r="T633" s="126"/>
      <c r="U633" s="126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</row>
    <row r="634">
      <c r="A634" s="126"/>
      <c r="B634" s="126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126"/>
      <c r="Q634" s="126"/>
      <c r="R634" s="167"/>
      <c r="S634" s="126"/>
      <c r="T634" s="126"/>
      <c r="U634" s="126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</row>
    <row r="635">
      <c r="A635" s="126"/>
      <c r="B635" s="126"/>
      <c r="C635" s="126"/>
      <c r="D635" s="126"/>
      <c r="E635" s="126"/>
      <c r="F635" s="126"/>
      <c r="G635" s="126"/>
      <c r="H635" s="126"/>
      <c r="I635" s="126"/>
      <c r="J635" s="126"/>
      <c r="K635" s="126"/>
      <c r="L635" s="126"/>
      <c r="M635" s="126"/>
      <c r="N635" s="126"/>
      <c r="O635" s="126"/>
      <c r="P635" s="126"/>
      <c r="Q635" s="126"/>
      <c r="R635" s="167"/>
      <c r="S635" s="126"/>
      <c r="T635" s="126"/>
      <c r="U635" s="126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</row>
    <row r="636">
      <c r="A636" s="126"/>
      <c r="B636" s="126"/>
      <c r="C636" s="126"/>
      <c r="D636" s="126"/>
      <c r="E636" s="126"/>
      <c r="F636" s="126"/>
      <c r="G636" s="126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67"/>
      <c r="S636" s="126"/>
      <c r="T636" s="126"/>
      <c r="U636" s="126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</row>
    <row r="637">
      <c r="A637" s="126"/>
      <c r="B637" s="126"/>
      <c r="C637" s="126"/>
      <c r="D637" s="126"/>
      <c r="E637" s="126"/>
      <c r="F637" s="126"/>
      <c r="G637" s="126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67"/>
      <c r="S637" s="126"/>
      <c r="T637" s="126"/>
      <c r="U637" s="126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</row>
    <row r="638">
      <c r="A638" s="126"/>
      <c r="B638" s="126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67"/>
      <c r="S638" s="126"/>
      <c r="T638" s="126"/>
      <c r="U638" s="126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</row>
    <row r="639">
      <c r="A639" s="126"/>
      <c r="B639" s="126"/>
      <c r="C639" s="126"/>
      <c r="D639" s="126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67"/>
      <c r="S639" s="126"/>
      <c r="T639" s="126"/>
      <c r="U639" s="126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</row>
    <row r="640">
      <c r="A640" s="126"/>
      <c r="B640" s="126"/>
      <c r="C640" s="126"/>
      <c r="D640" s="126"/>
      <c r="E640" s="126"/>
      <c r="F640" s="126"/>
      <c r="G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67"/>
      <c r="S640" s="126"/>
      <c r="T640" s="126"/>
      <c r="U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</row>
    <row r="641">
      <c r="A641" s="126"/>
      <c r="B641" s="126"/>
      <c r="C641" s="126"/>
      <c r="D641" s="126"/>
      <c r="E641" s="126"/>
      <c r="F641" s="126"/>
      <c r="G641" s="126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67"/>
      <c r="S641" s="126"/>
      <c r="T641" s="126"/>
      <c r="U641" s="126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</row>
    <row r="642">
      <c r="A642" s="126"/>
      <c r="B642" s="126"/>
      <c r="C642" s="126"/>
      <c r="D642" s="126"/>
      <c r="E642" s="126"/>
      <c r="F642" s="126"/>
      <c r="G642" s="126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67"/>
      <c r="S642" s="126"/>
      <c r="T642" s="126"/>
      <c r="U642" s="126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</row>
    <row r="643">
      <c r="A643" s="126"/>
      <c r="B643" s="126"/>
      <c r="C643" s="126"/>
      <c r="D643" s="126"/>
      <c r="E643" s="126"/>
      <c r="F643" s="126"/>
      <c r="G643" s="126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67"/>
      <c r="S643" s="126"/>
      <c r="T643" s="126"/>
      <c r="U643" s="126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</row>
    <row r="644">
      <c r="A644" s="126"/>
      <c r="B644" s="126"/>
      <c r="C644" s="126"/>
      <c r="D644" s="126"/>
      <c r="E644" s="126"/>
      <c r="F644" s="126"/>
      <c r="G644" s="126"/>
      <c r="H644" s="126"/>
      <c r="I644" s="126"/>
      <c r="J644" s="126"/>
      <c r="K644" s="126"/>
      <c r="L644" s="126"/>
      <c r="M644" s="126"/>
      <c r="N644" s="126"/>
      <c r="O644" s="126"/>
      <c r="P644" s="126"/>
      <c r="Q644" s="126"/>
      <c r="R644" s="167"/>
      <c r="S644" s="126"/>
      <c r="T644" s="126"/>
      <c r="U644" s="126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</row>
    <row r="645">
      <c r="A645" s="126"/>
      <c r="B645" s="126"/>
      <c r="C645" s="126"/>
      <c r="D645" s="126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  <c r="O645" s="126"/>
      <c r="P645" s="126"/>
      <c r="Q645" s="126"/>
      <c r="R645" s="167"/>
      <c r="S645" s="126"/>
      <c r="T645" s="126"/>
      <c r="U645" s="126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</row>
    <row r="646">
      <c r="A646" s="126"/>
      <c r="B646" s="126"/>
      <c r="C646" s="126"/>
      <c r="D646" s="126"/>
      <c r="E646" s="126"/>
      <c r="F646" s="126"/>
      <c r="G646" s="126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67"/>
      <c r="S646" s="126"/>
      <c r="T646" s="126"/>
      <c r="U646" s="126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</row>
    <row r="647">
      <c r="A647" s="126"/>
      <c r="B647" s="126"/>
      <c r="C647" s="126"/>
      <c r="D647" s="126"/>
      <c r="E647" s="126"/>
      <c r="F647" s="126"/>
      <c r="G647" s="126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67"/>
      <c r="S647" s="126"/>
      <c r="T647" s="126"/>
      <c r="U647" s="126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</row>
    <row r="648">
      <c r="A648" s="126"/>
      <c r="B648" s="126"/>
      <c r="C648" s="126"/>
      <c r="D648" s="126"/>
      <c r="E648" s="126"/>
      <c r="F648" s="126"/>
      <c r="G648" s="126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67"/>
      <c r="S648" s="126"/>
      <c r="T648" s="126"/>
      <c r="U648" s="126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</row>
    <row r="649">
      <c r="A649" s="126"/>
      <c r="B649" s="126"/>
      <c r="C649" s="126"/>
      <c r="D649" s="126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67"/>
      <c r="S649" s="126"/>
      <c r="T649" s="126"/>
      <c r="U649" s="126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</row>
    <row r="650">
      <c r="A650" s="126"/>
      <c r="B650" s="126"/>
      <c r="C650" s="126"/>
      <c r="D650" s="126"/>
      <c r="E650" s="126"/>
      <c r="F650" s="126"/>
      <c r="G650" s="126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67"/>
      <c r="S650" s="126"/>
      <c r="T650" s="126"/>
      <c r="U650" s="126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</row>
    <row r="651">
      <c r="A651" s="126"/>
      <c r="B651" s="126"/>
      <c r="C651" s="126"/>
      <c r="D651" s="126"/>
      <c r="E651" s="126"/>
      <c r="F651" s="126"/>
      <c r="G651" s="126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67"/>
      <c r="S651" s="126"/>
      <c r="T651" s="126"/>
      <c r="U651" s="126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</row>
    <row r="652">
      <c r="A652" s="126"/>
      <c r="B652" s="126"/>
      <c r="C652" s="126"/>
      <c r="D652" s="126"/>
      <c r="E652" s="126"/>
      <c r="F652" s="126"/>
      <c r="G652" s="126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67"/>
      <c r="S652" s="126"/>
      <c r="T652" s="126"/>
      <c r="U652" s="126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</row>
    <row r="653">
      <c r="A653" s="126"/>
      <c r="B653" s="126"/>
      <c r="C653" s="126"/>
      <c r="D653" s="126"/>
      <c r="E653" s="126"/>
      <c r="F653" s="126"/>
      <c r="G653" s="126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67"/>
      <c r="S653" s="126"/>
      <c r="T653" s="126"/>
      <c r="U653" s="126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</row>
    <row r="654">
      <c r="A654" s="126"/>
      <c r="B654" s="126"/>
      <c r="C654" s="126"/>
      <c r="D654" s="126"/>
      <c r="E654" s="126"/>
      <c r="F654" s="126"/>
      <c r="G654" s="126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67"/>
      <c r="S654" s="126"/>
      <c r="T654" s="126"/>
      <c r="U654" s="126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</row>
    <row r="655">
      <c r="A655" s="126"/>
      <c r="B655" s="126"/>
      <c r="C655" s="126"/>
      <c r="D655" s="126"/>
      <c r="E655" s="126"/>
      <c r="F655" s="126"/>
      <c r="G655" s="126"/>
      <c r="H655" s="126"/>
      <c r="I655" s="126"/>
      <c r="J655" s="126"/>
      <c r="K655" s="126"/>
      <c r="L655" s="126"/>
      <c r="M655" s="126"/>
      <c r="N655" s="126"/>
      <c r="O655" s="126"/>
      <c r="P655" s="126"/>
      <c r="Q655" s="126"/>
      <c r="R655" s="167"/>
      <c r="S655" s="126"/>
      <c r="T655" s="126"/>
      <c r="U655" s="126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</row>
    <row r="656">
      <c r="A656" s="126"/>
      <c r="B656" s="126"/>
      <c r="C656" s="126"/>
      <c r="D656" s="126"/>
      <c r="E656" s="126"/>
      <c r="F656" s="126"/>
      <c r="G656" s="126"/>
      <c r="H656" s="126"/>
      <c r="I656" s="126"/>
      <c r="J656" s="126"/>
      <c r="K656" s="126"/>
      <c r="L656" s="126"/>
      <c r="M656" s="126"/>
      <c r="N656" s="126"/>
      <c r="O656" s="126"/>
      <c r="P656" s="126"/>
      <c r="Q656" s="126"/>
      <c r="R656" s="167"/>
      <c r="S656" s="126"/>
      <c r="T656" s="126"/>
      <c r="U656" s="126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</row>
    <row r="657">
      <c r="A657" s="126"/>
      <c r="B657" s="126"/>
      <c r="C657" s="126"/>
      <c r="D657" s="126"/>
      <c r="E657" s="126"/>
      <c r="F657" s="126"/>
      <c r="G657" s="126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67"/>
      <c r="S657" s="126"/>
      <c r="T657" s="126"/>
      <c r="U657" s="126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</row>
    <row r="658">
      <c r="A658" s="126"/>
      <c r="B658" s="126"/>
      <c r="C658" s="126"/>
      <c r="D658" s="126"/>
      <c r="E658" s="126"/>
      <c r="F658" s="126"/>
      <c r="G658" s="126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67"/>
      <c r="S658" s="126"/>
      <c r="T658" s="126"/>
      <c r="U658" s="126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</row>
    <row r="659">
      <c r="A659" s="126"/>
      <c r="B659" s="126"/>
      <c r="C659" s="126"/>
      <c r="D659" s="126"/>
      <c r="E659" s="126"/>
      <c r="F659" s="126"/>
      <c r="G659" s="126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67"/>
      <c r="S659" s="126"/>
      <c r="T659" s="126"/>
      <c r="U659" s="126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</row>
    <row r="660">
      <c r="A660" s="126"/>
      <c r="B660" s="126"/>
      <c r="C660" s="126"/>
      <c r="D660" s="126"/>
      <c r="E660" s="126"/>
      <c r="F660" s="126"/>
      <c r="G660" s="126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67"/>
      <c r="S660" s="126"/>
      <c r="T660" s="126"/>
      <c r="U660" s="126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</row>
    <row r="661">
      <c r="A661" s="126"/>
      <c r="B661" s="126"/>
      <c r="C661" s="126"/>
      <c r="D661" s="126"/>
      <c r="E661" s="126"/>
      <c r="F661" s="126"/>
      <c r="G661" s="126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67"/>
      <c r="S661" s="126"/>
      <c r="T661" s="126"/>
      <c r="U661" s="126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</row>
    <row r="662">
      <c r="A662" s="126"/>
      <c r="B662" s="126"/>
      <c r="C662" s="126"/>
      <c r="D662" s="126"/>
      <c r="E662" s="126"/>
      <c r="F662" s="126"/>
      <c r="G662" s="126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67"/>
      <c r="S662" s="126"/>
      <c r="T662" s="126"/>
      <c r="U662" s="126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</row>
    <row r="663">
      <c r="A663" s="126"/>
      <c r="B663" s="126"/>
      <c r="C663" s="126"/>
      <c r="D663" s="126"/>
      <c r="E663" s="126"/>
      <c r="F663" s="126"/>
      <c r="G663" s="126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67"/>
      <c r="S663" s="126"/>
      <c r="T663" s="126"/>
      <c r="U663" s="126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</row>
    <row r="664">
      <c r="A664" s="126"/>
      <c r="B664" s="126"/>
      <c r="C664" s="126"/>
      <c r="D664" s="126"/>
      <c r="E664" s="126"/>
      <c r="F664" s="126"/>
      <c r="G664" s="126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67"/>
      <c r="S664" s="126"/>
      <c r="T664" s="126"/>
      <c r="U664" s="126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</row>
    <row r="665">
      <c r="A665" s="126"/>
      <c r="B665" s="126"/>
      <c r="C665" s="126"/>
      <c r="D665" s="126"/>
      <c r="E665" s="126"/>
      <c r="F665" s="126"/>
      <c r="G665" s="126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67"/>
      <c r="S665" s="126"/>
      <c r="T665" s="126"/>
      <c r="U665" s="126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</row>
    <row r="666">
      <c r="A666" s="126"/>
      <c r="B666" s="126"/>
      <c r="C666" s="126"/>
      <c r="D666" s="126"/>
      <c r="E666" s="126"/>
      <c r="F666" s="126"/>
      <c r="G666" s="126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67"/>
      <c r="S666" s="126"/>
      <c r="T666" s="126"/>
      <c r="U666" s="126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</row>
    <row r="667">
      <c r="A667" s="126"/>
      <c r="B667" s="126"/>
      <c r="C667" s="126"/>
      <c r="D667" s="126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67"/>
      <c r="S667" s="126"/>
      <c r="T667" s="126"/>
      <c r="U667" s="126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</row>
    <row r="668">
      <c r="A668" s="126"/>
      <c r="B668" s="126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67"/>
      <c r="S668" s="126"/>
      <c r="T668" s="126"/>
      <c r="U668" s="126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</row>
    <row r="669">
      <c r="A669" s="126"/>
      <c r="B669" s="126"/>
      <c r="C669" s="126"/>
      <c r="D669" s="126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67"/>
      <c r="S669" s="126"/>
      <c r="T669" s="126"/>
      <c r="U669" s="126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</row>
    <row r="670">
      <c r="A670" s="126"/>
      <c r="B670" s="126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67"/>
      <c r="S670" s="126"/>
      <c r="T670" s="126"/>
      <c r="U670" s="126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</row>
    <row r="671">
      <c r="A671" s="126"/>
      <c r="B671" s="126"/>
      <c r="C671" s="126"/>
      <c r="D671" s="126"/>
      <c r="E671" s="126"/>
      <c r="F671" s="126"/>
      <c r="G671" s="126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67"/>
      <c r="S671" s="126"/>
      <c r="T671" s="126"/>
      <c r="U671" s="126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</row>
    <row r="672">
      <c r="A672" s="126"/>
      <c r="B672" s="126"/>
      <c r="C672" s="126"/>
      <c r="D672" s="126"/>
      <c r="E672" s="126"/>
      <c r="F672" s="126"/>
      <c r="G672" s="126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67"/>
      <c r="S672" s="126"/>
      <c r="T672" s="126"/>
      <c r="U672" s="126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</row>
    <row r="673">
      <c r="A673" s="126"/>
      <c r="B673" s="126"/>
      <c r="C673" s="126"/>
      <c r="D673" s="126"/>
      <c r="E673" s="126"/>
      <c r="F673" s="126"/>
      <c r="G673" s="126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67"/>
      <c r="S673" s="126"/>
      <c r="T673" s="126"/>
      <c r="U673" s="126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</row>
    <row r="674">
      <c r="A674" s="126"/>
      <c r="B674" s="126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67"/>
      <c r="S674" s="126"/>
      <c r="T674" s="126"/>
      <c r="U674" s="126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</row>
    <row r="675">
      <c r="A675" s="126"/>
      <c r="B675" s="126"/>
      <c r="C675" s="126"/>
      <c r="D675" s="126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67"/>
      <c r="S675" s="126"/>
      <c r="T675" s="126"/>
      <c r="U675" s="126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</row>
    <row r="676">
      <c r="A676" s="126"/>
      <c r="B676" s="126"/>
      <c r="C676" s="126"/>
      <c r="D676" s="126"/>
      <c r="E676" s="126"/>
      <c r="F676" s="126"/>
      <c r="G676" s="126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67"/>
      <c r="S676" s="126"/>
      <c r="T676" s="126"/>
      <c r="U676" s="126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</row>
    <row r="677">
      <c r="A677" s="126"/>
      <c r="B677" s="126"/>
      <c r="C677" s="126"/>
      <c r="D677" s="126"/>
      <c r="E677" s="126"/>
      <c r="F677" s="126"/>
      <c r="G677" s="126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67"/>
      <c r="S677" s="126"/>
      <c r="T677" s="126"/>
      <c r="U677" s="126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</row>
    <row r="678">
      <c r="A678" s="126"/>
      <c r="B678" s="126"/>
      <c r="C678" s="126"/>
      <c r="D678" s="126"/>
      <c r="E678" s="126"/>
      <c r="F678" s="126"/>
      <c r="G678" s="126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67"/>
      <c r="S678" s="126"/>
      <c r="T678" s="126"/>
      <c r="U678" s="126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</row>
    <row r="679">
      <c r="A679" s="126"/>
      <c r="B679" s="126"/>
      <c r="C679" s="126"/>
      <c r="D679" s="126"/>
      <c r="E679" s="126"/>
      <c r="F679" s="126"/>
      <c r="G679" s="126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67"/>
      <c r="S679" s="126"/>
      <c r="T679" s="126"/>
      <c r="U679" s="126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</row>
    <row r="680">
      <c r="A680" s="126"/>
      <c r="B680" s="126"/>
      <c r="C680" s="126"/>
      <c r="D680" s="126"/>
      <c r="E680" s="126"/>
      <c r="F680" s="126"/>
      <c r="G680" s="126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67"/>
      <c r="S680" s="126"/>
      <c r="T680" s="126"/>
      <c r="U680" s="126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</row>
    <row r="681">
      <c r="A681" s="126"/>
      <c r="B681" s="126"/>
      <c r="C681" s="126"/>
      <c r="D681" s="126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67"/>
      <c r="S681" s="126"/>
      <c r="T681" s="126"/>
      <c r="U681" s="126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</row>
    <row r="682">
      <c r="A682" s="126"/>
      <c r="B682" s="126"/>
      <c r="C682" s="126"/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67"/>
      <c r="S682" s="126"/>
      <c r="T682" s="126"/>
      <c r="U682" s="126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</row>
    <row r="683">
      <c r="A683" s="126"/>
      <c r="B683" s="126"/>
      <c r="C683" s="126"/>
      <c r="D683" s="126"/>
      <c r="E683" s="126"/>
      <c r="F683" s="126"/>
      <c r="G683" s="126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67"/>
      <c r="S683" s="126"/>
      <c r="T683" s="126"/>
      <c r="U683" s="126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</row>
    <row r="684">
      <c r="A684" s="126"/>
      <c r="B684" s="126"/>
      <c r="C684" s="126"/>
      <c r="D684" s="126"/>
      <c r="E684" s="126"/>
      <c r="F684" s="126"/>
      <c r="G684" s="126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67"/>
      <c r="S684" s="126"/>
      <c r="T684" s="126"/>
      <c r="U684" s="126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</row>
    <row r="685">
      <c r="A685" s="126"/>
      <c r="B685" s="126"/>
      <c r="C685" s="126"/>
      <c r="D685" s="126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67"/>
      <c r="S685" s="126"/>
      <c r="T685" s="126"/>
      <c r="U685" s="126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</row>
    <row r="686">
      <c r="A686" s="126"/>
      <c r="B686" s="126"/>
      <c r="C686" s="126"/>
      <c r="D686" s="126"/>
      <c r="E686" s="126"/>
      <c r="F686" s="126"/>
      <c r="G686" s="126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67"/>
      <c r="S686" s="126"/>
      <c r="T686" s="126"/>
      <c r="U686" s="126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</row>
  </sheetData>
  <mergeCells count="8">
    <mergeCell ref="A1:O1"/>
    <mergeCell ref="A2:O2"/>
    <mergeCell ref="A3:O3"/>
    <mergeCell ref="A4:O4"/>
    <mergeCell ref="A6:O6"/>
    <mergeCell ref="A9:O9"/>
    <mergeCell ref="A10:O10"/>
    <mergeCell ref="C103:O103"/>
  </mergeCells>
  <conditionalFormatting sqref="L12:N102 L104:N635">
    <cfRule type="containsBlanks" dxfId="17" priority="1">
      <formula>LEN(TRIM(L12))=0</formula>
    </cfRule>
  </conditionalFormatting>
  <conditionalFormatting sqref="L5 L7:L8 L11:L102 L104:L686">
    <cfRule type="containsText" dxfId="2" priority="2" operator="containsText" text="X">
      <formula>NOT(ISERROR(SEARCH(("X"),(L5))))</formula>
    </cfRule>
  </conditionalFormatting>
  <conditionalFormatting sqref="M5 M7:M8 M11:M102 M104:M686">
    <cfRule type="containsText" dxfId="3" priority="3" operator="containsText" text="X">
      <formula>NOT(ISERROR(SEARCH(("X"),(M5))))</formula>
    </cfRule>
  </conditionalFormatting>
  <conditionalFormatting sqref="A12:K686">
    <cfRule type="expression" dxfId="2" priority="4">
      <formula>$K12="Ambetter - Superior"</formula>
    </cfRule>
  </conditionalFormatting>
  <conditionalFormatting sqref="O5 O7:O8 O11:O102 O104:O635">
    <cfRule type="containsText" dxfId="2" priority="5" operator="containsText" text="FULL UA">
      <formula>NOT(ISERROR(SEARCH(("FULL UA"),(O5))))</formula>
    </cfRule>
  </conditionalFormatting>
  <conditionalFormatting sqref="O5 O7:O8 O11:O102 O104:O686">
    <cfRule type="containsText" dxfId="18" priority="6" operator="containsText" text="GABA">
      <formula>NOT(ISERROR(SEARCH(("GABA"),(O5))))</formula>
    </cfRule>
  </conditionalFormatting>
  <conditionalFormatting sqref="O5 O7:O8 O11:O102 O104:O686">
    <cfRule type="containsText" dxfId="18" priority="7" operator="containsText" text="SSRI">
      <formula>NOT(ISERROR(SEARCH(("SSRI"),(O5))))</formula>
    </cfRule>
  </conditionalFormatting>
  <conditionalFormatting sqref="O5 O7:O8 O11:O102 O104:O686">
    <cfRule type="containsText" dxfId="18" priority="8" operator="containsText" text="PREGAB">
      <formula>NOT(ISERROR(SEARCH(("PREGAB"),(O5))))</formula>
    </cfRule>
  </conditionalFormatting>
  <conditionalFormatting sqref="O5 O7:O8 O11:O102 O104:O686">
    <cfRule type="containsText" dxfId="18" priority="9" operator="containsText" text="TCA">
      <formula>NOT(ISERROR(SEARCH(("TCA"),(O5))))</formula>
    </cfRule>
  </conditionalFormatting>
  <conditionalFormatting sqref="P1:P686">
    <cfRule type="containsText" dxfId="8" priority="10" operator="containsText" text="pregab">
      <formula>NOT(ISERROR(SEARCH(("pregab"),(P1))))</formula>
    </cfRule>
  </conditionalFormatting>
  <conditionalFormatting sqref="P1:P686">
    <cfRule type="containsText" dxfId="8" priority="11" operator="containsText" text="gab">
      <formula>NOT(ISERROR(SEARCH(("gab"),(P1))))</formula>
    </cfRule>
  </conditionalFormatting>
  <conditionalFormatting sqref="P1:P686">
    <cfRule type="containsText" dxfId="8" priority="12" operator="containsText" text="dulox">
      <formula>NOT(ISERROR(SEARCH(("dulox"),(P1))))</formula>
    </cfRule>
  </conditionalFormatting>
  <conditionalFormatting sqref="P1:P686">
    <cfRule type="containsText" dxfId="8" priority="13" operator="containsText" text="cymbalta">
      <formula>NOT(ISERROR(SEARCH(("cymbalta"),(P1))))</formula>
    </cfRule>
  </conditionalFormatting>
  <conditionalFormatting sqref="P1:P686">
    <cfRule type="containsText" dxfId="8" priority="14" operator="containsText" text="lyrica">
      <formula>NOT(ISERROR(SEARCH(("lyrica"),(P1))))</formula>
    </cfRule>
  </conditionalFormatting>
  <conditionalFormatting sqref="P1:P686">
    <cfRule type="containsText" dxfId="8" priority="15" operator="containsText" text="amitrip">
      <formula>NOT(ISERROR(SEARCH(("amitrip"),(P1))))</formula>
    </cfRule>
  </conditionalFormatting>
  <conditionalFormatting sqref="P1:P686">
    <cfRule type="containsText" dxfId="8" priority="16" operator="containsText" text="nortrip">
      <formula>NOT(ISERROR(SEARCH(("nortrip"),(P1))))</formula>
    </cfRule>
  </conditionalFormatting>
  <conditionalFormatting sqref="Q1:Q686">
    <cfRule type="containsText" dxfId="19" priority="17" operator="containsText" text="FALSE">
      <formula>NOT(ISERROR(SEARCH(("FALSE"),(Q1))))</formula>
    </cfRule>
  </conditionalFormatting>
  <conditionalFormatting sqref="Q1:Q686">
    <cfRule type="containsText" dxfId="20" priority="18" operator="containsText" text="TRUE">
      <formula>NOT(ISERROR(SEARCH(("TRUE"),(Q1))))</formula>
    </cfRule>
  </conditionalFormatting>
  <dataValidations>
    <dataValidation type="list" allowBlank="1" sqref="O12:O45 O47:O78 O80:O101">
      <formula1>Data!$B$50:$B$65</formula1>
    </dataValidation>
  </dataValidations>
  <printOptions horizontalCentered="1"/>
  <pageMargins bottom="2.529107373868047" footer="0.0" header="0.0" left="0.75" right="0.75" top="0.5"/>
  <pageSetup fitToHeight="0" orientation="portrait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71"/>
    <col customWidth="1" min="2" max="2" width="6.86"/>
    <col customWidth="1" min="3" max="3" width="5.86"/>
    <col customWidth="1" min="4" max="5" width="9.71"/>
    <col customWidth="1" min="6" max="6" width="8.43"/>
    <col customWidth="1" min="7" max="7" width="2.57"/>
    <col customWidth="1" min="8" max="8" width="3.86"/>
    <col customWidth="1" min="9" max="9" width="9.86"/>
    <col customWidth="1" min="10" max="10" width="24.29"/>
    <col customWidth="1" min="11" max="13" width="2.29"/>
    <col customWidth="1" min="15" max="15" width="9.0"/>
  </cols>
  <sheetData>
    <row r="1">
      <c r="A1" s="245" t="s">
        <v>2547</v>
      </c>
      <c r="B1" s="246">
        <v>205965.0</v>
      </c>
      <c r="C1" s="246">
        <v>13885.0</v>
      </c>
      <c r="D1" s="247">
        <v>22542.0</v>
      </c>
      <c r="E1" s="248">
        <v>44544.0</v>
      </c>
      <c r="F1" s="249">
        <v>0.5729166666666666</v>
      </c>
      <c r="G1" s="250" t="s">
        <v>6060</v>
      </c>
      <c r="H1" s="251" t="s">
        <v>6055</v>
      </c>
      <c r="I1" s="252" t="s">
        <v>6056</v>
      </c>
      <c r="J1" s="253" t="s">
        <v>6097</v>
      </c>
      <c r="K1" s="254"/>
      <c r="L1" s="255" t="s">
        <v>6058</v>
      </c>
      <c r="M1" s="256" t="s">
        <v>6058</v>
      </c>
      <c r="N1" s="254"/>
      <c r="O1" s="257" t="s">
        <v>6064</v>
      </c>
      <c r="P1" s="5"/>
      <c r="Q1" s="5"/>
    </row>
    <row r="2">
      <c r="A2" s="258" t="s">
        <v>6136</v>
      </c>
      <c r="B2" s="259">
        <v>205966.0</v>
      </c>
      <c r="C2" s="259">
        <v>17727.0</v>
      </c>
      <c r="D2" s="260">
        <v>28711.0</v>
      </c>
      <c r="E2" s="261">
        <v>44544.0</v>
      </c>
      <c r="F2" s="262">
        <v>0.5833333333333334</v>
      </c>
      <c r="G2" s="263" t="s">
        <v>6054</v>
      </c>
      <c r="H2" s="264" t="s">
        <v>6067</v>
      </c>
      <c r="I2" s="265" t="s">
        <v>6081</v>
      </c>
      <c r="J2" s="266" t="s">
        <v>6092</v>
      </c>
      <c r="K2" s="267" t="s">
        <v>6058</v>
      </c>
      <c r="L2" s="268"/>
      <c r="M2" s="268"/>
      <c r="N2" s="268"/>
      <c r="O2" s="269" t="e">
        <v>#N/A</v>
      </c>
      <c r="P2" s="5"/>
      <c r="Q2" s="5"/>
    </row>
    <row r="3">
      <c r="A3" s="258" t="s">
        <v>531</v>
      </c>
      <c r="B3" s="259">
        <v>205971.0</v>
      </c>
      <c r="C3" s="259">
        <v>10481.0</v>
      </c>
      <c r="D3" s="260">
        <v>22006.0</v>
      </c>
      <c r="E3" s="261">
        <v>44544.0</v>
      </c>
      <c r="F3" s="262">
        <v>0.625</v>
      </c>
      <c r="G3" s="263" t="s">
        <v>6060</v>
      </c>
      <c r="H3" s="264" t="s">
        <v>6067</v>
      </c>
      <c r="I3" s="265" t="s">
        <v>6062</v>
      </c>
      <c r="J3" s="266" t="s">
        <v>6057</v>
      </c>
      <c r="K3" s="268"/>
      <c r="L3" s="270" t="s">
        <v>6058</v>
      </c>
      <c r="M3" s="268"/>
      <c r="N3" s="268"/>
      <c r="O3" s="269" t="s">
        <v>6059</v>
      </c>
      <c r="P3" s="5"/>
      <c r="Q3" s="5"/>
    </row>
    <row r="4">
      <c r="A4" s="258" t="s">
        <v>2606</v>
      </c>
      <c r="B4" s="259">
        <v>205974.0</v>
      </c>
      <c r="C4" s="259">
        <v>13959.0</v>
      </c>
      <c r="D4" s="260">
        <v>17526.0</v>
      </c>
      <c r="E4" s="261">
        <v>44544.0</v>
      </c>
      <c r="F4" s="262">
        <v>0.6458333333333334</v>
      </c>
      <c r="G4" s="263" t="s">
        <v>6060</v>
      </c>
      <c r="H4" s="264" t="s">
        <v>6061</v>
      </c>
      <c r="I4" s="265" t="s">
        <v>6081</v>
      </c>
      <c r="J4" s="266" t="s">
        <v>6102</v>
      </c>
      <c r="K4" s="268"/>
      <c r="L4" s="270" t="s">
        <v>6058</v>
      </c>
      <c r="M4" s="268"/>
      <c r="N4" s="268"/>
      <c r="O4" s="269" t="s">
        <v>6059</v>
      </c>
      <c r="P4" s="5"/>
      <c r="Q4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6.0"/>
  </cols>
  <sheetData>
    <row r="1">
      <c r="A1" s="41" t="s">
        <v>6043</v>
      </c>
      <c r="B1" s="41" t="s">
        <v>7226</v>
      </c>
      <c r="C1" s="41" t="s">
        <v>6161</v>
      </c>
      <c r="D1" s="41" t="s">
        <v>6162</v>
      </c>
      <c r="E1" s="41" t="s">
        <v>7153</v>
      </c>
      <c r="F1" s="41" t="s">
        <v>7181</v>
      </c>
    </row>
    <row r="2">
      <c r="A2" s="271">
        <v>44531.0</v>
      </c>
      <c r="B2" s="92">
        <f>countif('IH DEC'!E:E,A2)</f>
        <v>36</v>
      </c>
      <c r="C2" s="41">
        <f>(countif('IH DEC'!M:M,"x"))</f>
        <v>196</v>
      </c>
    </row>
    <row r="3">
      <c r="A3" s="271">
        <v>44532.0</v>
      </c>
      <c r="B3" s="92">
        <f>countif('IH DEC'!E:E,A3)</f>
        <v>29</v>
      </c>
    </row>
    <row r="4">
      <c r="A4" s="271">
        <v>44533.0</v>
      </c>
      <c r="B4" s="92">
        <f>countif('IH DEC'!E:E,A4)</f>
        <v>19</v>
      </c>
    </row>
    <row r="5">
      <c r="A5" s="271">
        <v>44536.0</v>
      </c>
      <c r="B5" s="92">
        <f>countif('IH DEC'!E:E,A5)</f>
        <v>42</v>
      </c>
    </row>
    <row r="6">
      <c r="A6" s="271">
        <v>44537.0</v>
      </c>
      <c r="B6" s="92">
        <f>countif('IH DEC'!E:E,A6)</f>
        <v>30</v>
      </c>
    </row>
    <row r="7">
      <c r="A7" s="271">
        <v>44538.0</v>
      </c>
      <c r="B7" s="92">
        <f>countif('IH DEC'!E:E,A7)</f>
        <v>32</v>
      </c>
    </row>
    <row r="8">
      <c r="A8" s="271">
        <v>44539.0</v>
      </c>
      <c r="B8" s="92">
        <f>countif('IH DEC'!E:E,A8)</f>
        <v>27</v>
      </c>
    </row>
    <row r="9">
      <c r="A9" s="271">
        <v>44540.0</v>
      </c>
      <c r="B9" s="92">
        <f>countif('IH DEC'!E:E,A9)</f>
        <v>33</v>
      </c>
    </row>
    <row r="10">
      <c r="A10" s="271">
        <v>44543.0</v>
      </c>
      <c r="B10" s="92">
        <f>countif('IH DEC'!E:E,A10)</f>
        <v>42</v>
      </c>
    </row>
    <row r="11">
      <c r="A11" s="271">
        <v>44544.0</v>
      </c>
      <c r="B11" s="92">
        <f>countif('IH DEC'!E:E,A11)</f>
        <v>39</v>
      </c>
    </row>
    <row r="12">
      <c r="A12" s="271">
        <v>44545.0</v>
      </c>
      <c r="B12" s="92">
        <f>countif('IH DEC'!E:E,A12)</f>
        <v>29</v>
      </c>
    </row>
    <row r="13">
      <c r="A13" s="271">
        <v>44546.0</v>
      </c>
      <c r="B13" s="92">
        <f>countif('IH DEC'!E:E,A13)</f>
        <v>42</v>
      </c>
    </row>
    <row r="14">
      <c r="A14" s="271">
        <v>44547.0</v>
      </c>
      <c r="B14" s="92">
        <f>countif('IH DEC'!E:E,A14)</f>
        <v>24</v>
      </c>
    </row>
    <row r="15">
      <c r="A15" s="271">
        <v>44550.0</v>
      </c>
      <c r="B15" s="92">
        <f>countif('IH DEC'!E:E,A15)</f>
        <v>26</v>
      </c>
    </row>
    <row r="16">
      <c r="A16" s="271">
        <v>44551.0</v>
      </c>
      <c r="B16" s="92">
        <f>countif('IH DEC'!E:E,A16)</f>
        <v>29</v>
      </c>
    </row>
    <row r="17">
      <c r="A17" s="271">
        <v>44552.0</v>
      </c>
      <c r="B17" s="92">
        <f>countif('IH DEC'!E:E,A17)</f>
        <v>34</v>
      </c>
    </row>
    <row r="18">
      <c r="A18" s="271">
        <v>44553.0</v>
      </c>
      <c r="B18" s="92">
        <f>countif('IH DEC'!E:E,A18)</f>
        <v>30</v>
      </c>
    </row>
    <row r="19">
      <c r="A19" s="271">
        <v>44557.0</v>
      </c>
      <c r="B19" s="92">
        <f>countif('IH DEC'!E:E,A19)</f>
        <v>34</v>
      </c>
    </row>
    <row r="20">
      <c r="A20" s="271">
        <v>44558.0</v>
      </c>
      <c r="B20" s="92">
        <f>countif('IH DEC'!E:E,A20)</f>
        <v>35</v>
      </c>
    </row>
    <row r="21">
      <c r="A21" s="271">
        <v>44559.0</v>
      </c>
      <c r="B21" s="92">
        <f>countif('IH DEC'!E:E,A21)</f>
        <v>24</v>
      </c>
    </row>
    <row r="22">
      <c r="A22" s="271">
        <v>44560.0</v>
      </c>
      <c r="B22" s="92">
        <f>countif('IH DEC'!E:E,A22)</f>
        <v>22</v>
      </c>
    </row>
    <row r="23">
      <c r="A23" s="271"/>
    </row>
    <row r="24">
      <c r="A24" s="271">
        <v>44562.0</v>
      </c>
      <c r="B24" s="92">
        <f>countif('IH DEC'!E:E,A24)</f>
        <v>0</v>
      </c>
    </row>
    <row r="25">
      <c r="A25" s="271">
        <v>44563.0</v>
      </c>
      <c r="B25" s="92">
        <f>countif('IH DEC'!E:E,A25)</f>
        <v>0</v>
      </c>
    </row>
    <row r="26">
      <c r="A26" s="271">
        <v>44564.0</v>
      </c>
      <c r="B26" s="92">
        <f>countif('IH DEC'!E:E,A26)</f>
        <v>0</v>
      </c>
    </row>
    <row r="27">
      <c r="A27" s="271">
        <v>44565.0</v>
      </c>
      <c r="B27" s="92">
        <f>countif('IH DEC'!E:E,A27)</f>
        <v>0</v>
      </c>
    </row>
    <row r="28">
      <c r="A28" s="271">
        <v>44566.0</v>
      </c>
      <c r="B28" s="92">
        <f>countif('IH DEC'!E:E,A28)</f>
        <v>0</v>
      </c>
    </row>
    <row r="29">
      <c r="A29" s="271">
        <v>44567.0</v>
      </c>
      <c r="B29" s="92">
        <f>countif('IH DEC'!E:E,A29)</f>
        <v>0</v>
      </c>
    </row>
    <row r="30">
      <c r="A30" s="271">
        <v>44568.0</v>
      </c>
      <c r="B30" s="92">
        <f>countif('IH DEC'!E:E,A30)</f>
        <v>0</v>
      </c>
    </row>
    <row r="31">
      <c r="A31" s="271">
        <v>44569.0</v>
      </c>
      <c r="B31" s="92">
        <f>countif('IH DEC'!E:E,A31)</f>
        <v>0</v>
      </c>
    </row>
    <row r="32">
      <c r="A32" s="271">
        <v>44570.0</v>
      </c>
      <c r="B32" s="92">
        <f>countif('IH DEC'!E:E,A32)</f>
        <v>0</v>
      </c>
    </row>
    <row r="33">
      <c r="A33" s="271">
        <v>44571.0</v>
      </c>
      <c r="B33" s="92">
        <f>countif('IH DEC'!E:E,A33)</f>
        <v>0</v>
      </c>
    </row>
    <row r="34">
      <c r="A34" s="271">
        <v>44572.0</v>
      </c>
      <c r="B34" s="92">
        <f>countif('IH DEC'!E:E,A34)</f>
        <v>0</v>
      </c>
    </row>
    <row r="35">
      <c r="A35" s="271">
        <v>44573.0</v>
      </c>
      <c r="B35" s="92">
        <f>countif('IH DEC'!E:E,A35)</f>
        <v>0</v>
      </c>
    </row>
    <row r="36">
      <c r="A36" s="271">
        <v>44574.0</v>
      </c>
      <c r="B36" s="92">
        <f>countif('IH DEC'!E:E,A36)</f>
        <v>0</v>
      </c>
    </row>
    <row r="37">
      <c r="A37" s="271">
        <v>44575.0</v>
      </c>
      <c r="B37" s="92">
        <f>countif('IH DEC'!E:E,A37)</f>
        <v>0</v>
      </c>
    </row>
    <row r="38">
      <c r="A38" s="271">
        <v>44576.0</v>
      </c>
      <c r="B38" s="92">
        <f>countif('IH DEC'!E:E,A38)</f>
        <v>0</v>
      </c>
    </row>
    <row r="39">
      <c r="A39" s="271">
        <v>44577.0</v>
      </c>
      <c r="B39" s="92">
        <f>countif('IH DEC'!E:E,A39)</f>
        <v>0</v>
      </c>
    </row>
    <row r="40">
      <c r="A40" s="271">
        <v>44578.0</v>
      </c>
      <c r="B40" s="92">
        <f>countif('IH DEC'!E:E,A40)</f>
        <v>0</v>
      </c>
    </row>
    <row r="41">
      <c r="A41" s="271">
        <v>44579.0</v>
      </c>
      <c r="B41" s="92">
        <f>countif('IH DEC'!E:E,A41)</f>
        <v>0</v>
      </c>
    </row>
    <row r="42">
      <c r="A42" s="271">
        <v>44580.0</v>
      </c>
      <c r="B42" s="92">
        <f>countif('IH DEC'!E:E,A42)</f>
        <v>0</v>
      </c>
    </row>
    <row r="43">
      <c r="A43" s="271">
        <v>44581.0</v>
      </c>
      <c r="B43" s="92">
        <f>countif('IH DEC'!E:E,A43)</f>
        <v>0</v>
      </c>
    </row>
    <row r="44">
      <c r="A44" s="271">
        <v>44582.0</v>
      </c>
      <c r="B44" s="92">
        <f>countif('IH DEC'!E:E,A44)</f>
        <v>0</v>
      </c>
    </row>
    <row r="45">
      <c r="A45" s="271">
        <v>44583.0</v>
      </c>
      <c r="B45" s="92">
        <f>countif('IH DEC'!E:E,A45)</f>
        <v>0</v>
      </c>
    </row>
    <row r="46">
      <c r="A46" s="271">
        <v>44584.0</v>
      </c>
      <c r="B46" s="92">
        <f>countif('IH DEC'!E:E,A46)</f>
        <v>0</v>
      </c>
    </row>
    <row r="47">
      <c r="A47" s="271">
        <v>44585.0</v>
      </c>
      <c r="B47" s="92">
        <f>countif('IH DEC'!E:E,A47)</f>
        <v>0</v>
      </c>
    </row>
    <row r="48">
      <c r="A48" s="271">
        <v>44586.0</v>
      </c>
      <c r="B48" s="92">
        <f>countif('IH DEC'!E:E,A48)</f>
        <v>0</v>
      </c>
    </row>
    <row r="49">
      <c r="A49" s="271">
        <v>44587.0</v>
      </c>
      <c r="B49" s="92">
        <f>countif('IH DEC'!E:E,A49)</f>
        <v>0</v>
      </c>
    </row>
    <row r="50">
      <c r="A50" s="271">
        <v>44588.0</v>
      </c>
      <c r="B50" s="92">
        <f>countif('IH DEC'!E:E,A50)</f>
        <v>0</v>
      </c>
    </row>
    <row r="51">
      <c r="A51" s="271">
        <v>44589.0</v>
      </c>
      <c r="B51" s="92">
        <f>countif('IH DEC'!E:E,A51)</f>
        <v>0</v>
      </c>
    </row>
    <row r="52">
      <c r="A52" s="271">
        <v>44590.0</v>
      </c>
      <c r="B52" s="92">
        <f>countif('IH DEC'!E:E,A52)</f>
        <v>0</v>
      </c>
    </row>
    <row r="53">
      <c r="A53" s="271">
        <v>44591.0</v>
      </c>
      <c r="B53" s="92">
        <f>countif('IH DEC'!E:E,A53)</f>
        <v>0</v>
      </c>
    </row>
    <row r="54">
      <c r="A54" s="271">
        <v>44592.0</v>
      </c>
      <c r="B54" s="92">
        <f>countif('IH DEC'!E:E,A54)</f>
        <v>0</v>
      </c>
    </row>
    <row r="55">
      <c r="A55" s="271">
        <v>44593.0</v>
      </c>
      <c r="B55" s="92">
        <f>countif('IH DEC'!E:E,A55)</f>
        <v>0</v>
      </c>
    </row>
    <row r="56">
      <c r="A56" s="271">
        <v>44594.0</v>
      </c>
      <c r="B56" s="92">
        <f>countif('IH DEC'!E:E,A56)</f>
        <v>0</v>
      </c>
    </row>
    <row r="57">
      <c r="A57" s="271">
        <v>44595.0</v>
      </c>
      <c r="B57" s="92">
        <f>countif('IH DEC'!E:E,A57)</f>
        <v>0</v>
      </c>
    </row>
    <row r="58">
      <c r="A58" s="271">
        <v>44596.0</v>
      </c>
      <c r="B58" s="92">
        <f>countif('IH DEC'!E:E,A58)</f>
        <v>0</v>
      </c>
    </row>
    <row r="59">
      <c r="A59" s="271">
        <v>44597.0</v>
      </c>
      <c r="B59" s="92">
        <f>countif('IH DEC'!E:E,A59)</f>
        <v>0</v>
      </c>
    </row>
    <row r="60">
      <c r="A60" s="271">
        <v>44598.0</v>
      </c>
      <c r="B60" s="92">
        <f>countif('IH DEC'!E:E,A60)</f>
        <v>0</v>
      </c>
    </row>
    <row r="61">
      <c r="A61" s="271">
        <v>44599.0</v>
      </c>
      <c r="B61" s="92">
        <f>countif('IH DEC'!E:E,A61)</f>
        <v>0</v>
      </c>
    </row>
    <row r="62">
      <c r="A62" s="271">
        <v>44600.0</v>
      </c>
      <c r="B62" s="92">
        <f>countif('IH DEC'!E:E,A62)</f>
        <v>0</v>
      </c>
    </row>
    <row r="63">
      <c r="A63" s="271">
        <v>44601.0</v>
      </c>
      <c r="B63" s="92">
        <f>countif('IH DEC'!E:E,A63)</f>
        <v>0</v>
      </c>
    </row>
    <row r="64">
      <c r="A64" s="271">
        <v>44602.0</v>
      </c>
      <c r="B64" s="92">
        <f>countif('IH DEC'!E:E,A64)</f>
        <v>0</v>
      </c>
    </row>
    <row r="65">
      <c r="A65" s="271">
        <v>44603.0</v>
      </c>
      <c r="B65" s="92">
        <f>countif('IH DEC'!E:E,A65)</f>
        <v>0</v>
      </c>
    </row>
    <row r="66">
      <c r="A66" s="271">
        <v>44604.0</v>
      </c>
      <c r="B66" s="92">
        <f>countif('IH DEC'!E:E,A66)</f>
        <v>0</v>
      </c>
    </row>
    <row r="67">
      <c r="A67" s="271">
        <v>44605.0</v>
      </c>
      <c r="B67" s="92">
        <f>countif('IH DEC'!E:E,A67)</f>
        <v>0</v>
      </c>
    </row>
    <row r="68">
      <c r="A68" s="271">
        <v>44606.0</v>
      </c>
      <c r="B68" s="92">
        <f>countif('IH DEC'!E:E,A68)</f>
        <v>0</v>
      </c>
    </row>
    <row r="69">
      <c r="A69" s="271">
        <v>44607.0</v>
      </c>
      <c r="B69" s="92">
        <f>countif('IH DEC'!E:E,A69)</f>
        <v>0</v>
      </c>
    </row>
    <row r="70">
      <c r="A70" s="271">
        <v>44608.0</v>
      </c>
      <c r="B70" s="92">
        <f>countif('IH DEC'!E:E,A70)</f>
        <v>0</v>
      </c>
    </row>
    <row r="71">
      <c r="A71" s="271">
        <v>44609.0</v>
      </c>
      <c r="B71" s="92">
        <f>countif('IH DEC'!E:E,A71)</f>
        <v>0</v>
      </c>
    </row>
    <row r="72">
      <c r="A72" s="271">
        <v>44610.0</v>
      </c>
      <c r="B72" s="92">
        <f>countif('IH DEC'!E:E,A72)</f>
        <v>0</v>
      </c>
    </row>
    <row r="73">
      <c r="A73" s="271">
        <v>44611.0</v>
      </c>
      <c r="B73" s="92">
        <f>countif('IH DEC'!E:E,A73)</f>
        <v>0</v>
      </c>
    </row>
    <row r="74">
      <c r="A74" s="271">
        <v>44612.0</v>
      </c>
      <c r="B74" s="92">
        <f>countif('IH DEC'!E:E,A74)</f>
        <v>0</v>
      </c>
    </row>
  </sheetData>
  <autoFilter ref="$A$1:$Z$99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3.29"/>
    <col customWidth="1" min="8" max="8" width="6.43"/>
    <col customWidth="1" min="9" max="9" width="31.71"/>
    <col customWidth="1" min="10" max="10" width="7.43"/>
  </cols>
  <sheetData>
    <row r="1">
      <c r="G1" s="44">
        <v>4.0</v>
      </c>
      <c r="H1" s="44">
        <v>10316.0</v>
      </c>
      <c r="I1" s="44" t="s">
        <v>459</v>
      </c>
      <c r="J1" s="44">
        <v>205644.0</v>
      </c>
    </row>
    <row r="2">
      <c r="A2" s="41">
        <v>7.5</v>
      </c>
      <c r="B2" s="41">
        <v>105.0</v>
      </c>
      <c r="C2" s="41">
        <v>10.0</v>
      </c>
      <c r="G2" s="44">
        <v>5.0</v>
      </c>
      <c r="H2" s="44">
        <v>16347.0</v>
      </c>
      <c r="I2" s="44" t="s">
        <v>4587</v>
      </c>
      <c r="J2" s="44">
        <v>205645.0</v>
      </c>
    </row>
    <row r="3">
      <c r="B3" s="92">
        <f>A2*B2</f>
        <v>787.5</v>
      </c>
      <c r="C3" s="92">
        <f>A2*C2</f>
        <v>75</v>
      </c>
      <c r="G3" s="44">
        <v>6.0</v>
      </c>
      <c r="H3" s="44">
        <v>10573.0</v>
      </c>
      <c r="I3" s="44" t="s">
        <v>556</v>
      </c>
      <c r="J3" s="44">
        <v>205474.0</v>
      </c>
    </row>
    <row r="4">
      <c r="C4" s="92">
        <f>B3+C3</f>
        <v>862.5</v>
      </c>
      <c r="G4" s="44">
        <v>7.0</v>
      </c>
      <c r="H4" s="44">
        <v>14083.0</v>
      </c>
      <c r="I4" s="44" t="s">
        <v>2693</v>
      </c>
      <c r="J4" s="44">
        <v>205648.0</v>
      </c>
    </row>
    <row r="5">
      <c r="C5" s="92">
        <f>C4/60</f>
        <v>14.375</v>
      </c>
      <c r="G5" s="44">
        <v>8.0</v>
      </c>
      <c r="H5" s="44">
        <v>17609.0</v>
      </c>
      <c r="I5" s="44" t="s">
        <v>5551</v>
      </c>
      <c r="J5" s="44">
        <v>205649.0</v>
      </c>
    </row>
    <row r="6">
      <c r="G6" s="44">
        <v>9.0</v>
      </c>
      <c r="H6" s="44">
        <v>9986.0</v>
      </c>
      <c r="I6" s="44" t="s">
        <v>327</v>
      </c>
      <c r="J6" s="44">
        <v>205650.0</v>
      </c>
    </row>
    <row r="7">
      <c r="G7" s="44">
        <v>10.0</v>
      </c>
      <c r="H7" s="44">
        <v>11228.0</v>
      </c>
      <c r="I7" s="44" t="s">
        <v>837</v>
      </c>
      <c r="J7" s="44">
        <v>205651.0</v>
      </c>
    </row>
    <row r="8">
      <c r="G8" s="44">
        <v>11.0</v>
      </c>
      <c r="H8" s="44">
        <v>17538.0</v>
      </c>
      <c r="I8" s="44" t="s">
        <v>5508</v>
      </c>
      <c r="J8" s="44">
        <v>205653.0</v>
      </c>
    </row>
    <row r="9">
      <c r="G9" s="44">
        <v>12.0</v>
      </c>
      <c r="H9" s="44">
        <v>17557.0</v>
      </c>
      <c r="I9" s="44" t="s">
        <v>6080</v>
      </c>
      <c r="J9" s="44">
        <v>205654.0</v>
      </c>
    </row>
    <row r="10">
      <c r="G10" s="44">
        <v>13.0</v>
      </c>
      <c r="H10" s="44">
        <v>15330.0</v>
      </c>
      <c r="I10" s="44" t="s">
        <v>3710</v>
      </c>
      <c r="J10" s="44">
        <v>205655.0</v>
      </c>
    </row>
    <row r="11">
      <c r="G11" s="44">
        <v>14.0</v>
      </c>
      <c r="H11" s="44">
        <v>16605.0</v>
      </c>
      <c r="I11" s="44" t="s">
        <v>4778</v>
      </c>
      <c r="J11" s="44">
        <v>205661.0</v>
      </c>
    </row>
    <row r="12">
      <c r="G12" s="44">
        <v>15.0</v>
      </c>
      <c r="H12" s="44">
        <v>17616.0</v>
      </c>
      <c r="I12" s="44" t="s">
        <v>5555</v>
      </c>
      <c r="J12" s="44">
        <v>205662.0</v>
      </c>
    </row>
    <row r="13">
      <c r="G13" s="44">
        <v>16.0</v>
      </c>
      <c r="H13" s="44">
        <v>17567.0</v>
      </c>
      <c r="I13" s="44" t="s">
        <v>5531</v>
      </c>
      <c r="J13" s="44">
        <v>205664.0</v>
      </c>
    </row>
    <row r="14">
      <c r="G14" s="44">
        <v>17.0</v>
      </c>
      <c r="H14" s="44">
        <v>17388.0</v>
      </c>
      <c r="I14" s="44" t="s">
        <v>5398</v>
      </c>
      <c r="J14" s="44">
        <v>205667.0</v>
      </c>
    </row>
    <row r="15">
      <c r="G15" s="44">
        <v>18.0</v>
      </c>
      <c r="H15" s="44">
        <v>13273.0</v>
      </c>
      <c r="I15" s="44" t="s">
        <v>2071</v>
      </c>
      <c r="J15" s="44">
        <v>205666.0</v>
      </c>
    </row>
    <row r="16">
      <c r="G16" s="44">
        <v>19.0</v>
      </c>
      <c r="H16" s="44">
        <v>17513.0</v>
      </c>
      <c r="I16" s="44" t="s">
        <v>5490</v>
      </c>
      <c r="J16" s="44">
        <v>205669.0</v>
      </c>
    </row>
    <row r="17">
      <c r="G17" s="44">
        <v>20.0</v>
      </c>
      <c r="H17" s="44">
        <v>17362.0</v>
      </c>
      <c r="I17" s="44" t="s">
        <v>5377</v>
      </c>
      <c r="J17" s="44">
        <v>205672.0</v>
      </c>
    </row>
    <row r="18">
      <c r="G18" s="44">
        <v>21.0</v>
      </c>
      <c r="H18" s="44">
        <v>17347.0</v>
      </c>
      <c r="I18" s="44" t="s">
        <v>5365</v>
      </c>
      <c r="J18" s="44">
        <v>205673.0</v>
      </c>
    </row>
    <row r="19">
      <c r="G19" s="44">
        <v>22.0</v>
      </c>
      <c r="H19" s="44">
        <v>14885.0</v>
      </c>
      <c r="I19" s="44" t="s">
        <v>3347</v>
      </c>
      <c r="J19" s="44">
        <v>205671.0</v>
      </c>
    </row>
    <row r="20">
      <c r="G20" s="44">
        <v>23.0</v>
      </c>
      <c r="H20" s="44">
        <v>12577.0</v>
      </c>
      <c r="I20" s="44" t="s">
        <v>1517</v>
      </c>
      <c r="J20" s="44">
        <v>205677.0</v>
      </c>
    </row>
    <row r="21">
      <c r="G21" s="44">
        <v>24.0</v>
      </c>
      <c r="H21" s="44">
        <v>15667.0</v>
      </c>
      <c r="I21" s="44" t="s">
        <v>4003</v>
      </c>
      <c r="J21" s="44">
        <v>205680.0</v>
      </c>
    </row>
    <row r="22">
      <c r="G22" s="44">
        <v>25.0</v>
      </c>
      <c r="H22" s="44">
        <v>14820.0</v>
      </c>
      <c r="I22" s="44" t="s">
        <v>3291</v>
      </c>
      <c r="J22" s="44">
        <v>205681.0</v>
      </c>
    </row>
    <row r="23">
      <c r="G23" s="44">
        <v>26.0</v>
      </c>
      <c r="H23" s="44">
        <v>10607.0</v>
      </c>
      <c r="I23" s="44" t="s">
        <v>571</v>
      </c>
      <c r="J23" s="44">
        <v>205682.0</v>
      </c>
    </row>
    <row r="24">
      <c r="G24" s="44">
        <v>27.0</v>
      </c>
      <c r="H24" s="44">
        <v>9234.0</v>
      </c>
      <c r="I24" s="44" t="s">
        <v>62</v>
      </c>
      <c r="J24" s="44">
        <v>205684.0</v>
      </c>
    </row>
    <row r="25">
      <c r="G25" s="44">
        <v>28.0</v>
      </c>
      <c r="H25" s="44">
        <v>16117.0</v>
      </c>
      <c r="I25" s="44" t="s">
        <v>4404</v>
      </c>
      <c r="J25" s="44">
        <v>205691.0</v>
      </c>
    </row>
    <row r="26">
      <c r="G26" s="44">
        <v>29.0</v>
      </c>
      <c r="H26" s="44">
        <v>17559.0</v>
      </c>
      <c r="I26" s="44" t="s">
        <v>5525</v>
      </c>
      <c r="J26" s="44">
        <v>205692.0</v>
      </c>
    </row>
    <row r="27">
      <c r="G27" s="44">
        <v>30.0</v>
      </c>
      <c r="H27" s="44">
        <v>13370.0</v>
      </c>
      <c r="I27" s="44" t="s">
        <v>2144</v>
      </c>
      <c r="J27" s="44">
        <v>205694.0</v>
      </c>
    </row>
    <row r="28">
      <c r="G28" s="44">
        <v>31.0</v>
      </c>
      <c r="H28" s="44">
        <v>12309.0</v>
      </c>
      <c r="I28" s="44" t="s">
        <v>1346</v>
      </c>
      <c r="J28" s="44">
        <v>205696.0</v>
      </c>
    </row>
    <row r="29">
      <c r="G29" s="44">
        <v>32.0</v>
      </c>
      <c r="H29" s="44">
        <v>15233.0</v>
      </c>
      <c r="I29" s="44" t="s">
        <v>3634</v>
      </c>
      <c r="J29" s="44">
        <v>205698.0</v>
      </c>
    </row>
    <row r="30">
      <c r="G30" s="44">
        <v>33.0</v>
      </c>
      <c r="H30" s="44">
        <v>11761.0</v>
      </c>
      <c r="I30" s="44" t="s">
        <v>1065</v>
      </c>
      <c r="J30" s="44">
        <v>205699.0</v>
      </c>
    </row>
    <row r="31">
      <c r="G31" s="44">
        <v>34.0</v>
      </c>
      <c r="H31" s="44">
        <v>15848.0</v>
      </c>
      <c r="I31" s="44" t="s">
        <v>4168</v>
      </c>
      <c r="J31" s="44">
        <v>205702.0</v>
      </c>
    </row>
    <row r="32">
      <c r="G32" s="44">
        <v>35.0</v>
      </c>
      <c r="H32" s="44">
        <v>17569.0</v>
      </c>
      <c r="I32" s="44" t="s">
        <v>5533</v>
      </c>
      <c r="J32" s="44">
        <v>205703.0</v>
      </c>
    </row>
    <row r="33">
      <c r="G33" s="44">
        <v>36.0</v>
      </c>
      <c r="H33" s="44">
        <v>13383.0</v>
      </c>
      <c r="I33" s="44" t="s">
        <v>2155</v>
      </c>
      <c r="J33" s="44">
        <v>205706.0</v>
      </c>
    </row>
    <row r="34">
      <c r="G34" s="44">
        <v>37.0</v>
      </c>
      <c r="H34" s="44">
        <v>12704.0</v>
      </c>
      <c r="I34" s="44" t="s">
        <v>1609</v>
      </c>
      <c r="J34" s="44">
        <v>205705.0</v>
      </c>
    </row>
    <row r="35">
      <c r="G35" s="44">
        <v>38.0</v>
      </c>
      <c r="H35" s="44">
        <v>15544.0</v>
      </c>
      <c r="I35" s="44" t="s">
        <v>3894</v>
      </c>
      <c r="J35" s="44">
        <v>205708.0</v>
      </c>
    </row>
    <row r="36">
      <c r="G36" s="44">
        <v>39.0</v>
      </c>
      <c r="H36" s="44">
        <v>10754.0</v>
      </c>
      <c r="I36" s="44" t="s">
        <v>635</v>
      </c>
      <c r="J36" s="44">
        <v>205709.0</v>
      </c>
    </row>
    <row r="37">
      <c r="G37" s="44">
        <v>40.0</v>
      </c>
      <c r="H37" s="44">
        <v>11839.0</v>
      </c>
      <c r="I37" s="44" t="s">
        <v>1105</v>
      </c>
      <c r="J37" s="44">
        <v>205710.0</v>
      </c>
    </row>
    <row r="38">
      <c r="G38" s="44">
        <v>41.0</v>
      </c>
      <c r="H38" s="44">
        <v>14152.0</v>
      </c>
      <c r="I38" s="44" t="s">
        <v>2750</v>
      </c>
      <c r="J38" s="44">
        <v>205281.0</v>
      </c>
    </row>
    <row r="39">
      <c r="G39" s="44">
        <v>42.0</v>
      </c>
      <c r="H39" s="44">
        <v>9303.0</v>
      </c>
      <c r="I39" s="44" t="s">
        <v>102</v>
      </c>
      <c r="J39" s="44">
        <v>205713.0</v>
      </c>
    </row>
    <row r="40">
      <c r="G40" s="44">
        <v>43.0</v>
      </c>
      <c r="H40" s="44">
        <v>12869.0</v>
      </c>
      <c r="I40" s="44" t="s">
        <v>1745</v>
      </c>
      <c r="J40" s="44">
        <v>205280.0</v>
      </c>
    </row>
    <row r="41">
      <c r="G41" s="44">
        <v>44.0</v>
      </c>
      <c r="H41" s="44">
        <v>14702.0</v>
      </c>
      <c r="I41" s="44" t="s">
        <v>3191</v>
      </c>
      <c r="J41" s="44">
        <v>205716.0</v>
      </c>
    </row>
    <row r="42">
      <c r="G42" s="44">
        <v>45.0</v>
      </c>
      <c r="H42" s="44">
        <v>12397.0</v>
      </c>
      <c r="I42" s="44" t="s">
        <v>1401</v>
      </c>
      <c r="J42" s="44">
        <v>205719.0</v>
      </c>
    </row>
    <row r="43">
      <c r="G43" s="44">
        <v>46.0</v>
      </c>
      <c r="H43" s="44">
        <v>16420.0</v>
      </c>
      <c r="I43" s="44" t="s">
        <v>4641</v>
      </c>
      <c r="J43" s="44">
        <v>205461.0</v>
      </c>
    </row>
    <row r="44">
      <c r="G44" s="44">
        <v>47.0</v>
      </c>
      <c r="H44" s="44">
        <v>14015.0</v>
      </c>
      <c r="I44" s="44" t="s">
        <v>2641</v>
      </c>
      <c r="J44" s="44">
        <v>205722.0</v>
      </c>
    </row>
    <row r="45">
      <c r="G45" s="44">
        <v>48.0</v>
      </c>
      <c r="H45" s="44">
        <v>11349.0</v>
      </c>
      <c r="I45" s="44" t="s">
        <v>880</v>
      </c>
      <c r="J45" s="44">
        <v>205724.0</v>
      </c>
    </row>
    <row r="46">
      <c r="G46" s="44">
        <v>49.0</v>
      </c>
      <c r="H46" s="44">
        <v>15613.0</v>
      </c>
      <c r="I46" s="44" t="s">
        <v>3955</v>
      </c>
      <c r="J46" s="44">
        <v>205726.0</v>
      </c>
    </row>
    <row r="47">
      <c r="G47" s="44">
        <v>50.0</v>
      </c>
      <c r="H47" s="44">
        <v>10945.0</v>
      </c>
      <c r="I47" s="44" t="s">
        <v>705</v>
      </c>
      <c r="J47" s="44">
        <v>205727.0</v>
      </c>
    </row>
    <row r="48">
      <c r="G48" s="44">
        <v>51.0</v>
      </c>
      <c r="H48" s="44">
        <v>9308.0</v>
      </c>
      <c r="I48" s="44" t="s">
        <v>103</v>
      </c>
      <c r="J48" s="44">
        <v>205728.0</v>
      </c>
    </row>
    <row r="49">
      <c r="G49" s="44">
        <v>52.0</v>
      </c>
      <c r="H49" s="44">
        <v>15729.0</v>
      </c>
      <c r="I49" s="44" t="s">
        <v>4061</v>
      </c>
      <c r="J49" s="44">
        <v>205729.0</v>
      </c>
    </row>
    <row r="50">
      <c r="G50" s="44">
        <v>53.0</v>
      </c>
      <c r="H50" s="44">
        <v>13970.0</v>
      </c>
      <c r="I50" s="44" t="s">
        <v>2614</v>
      </c>
      <c r="J50" s="44">
        <v>205730.0</v>
      </c>
    </row>
    <row r="51">
      <c r="G51" s="44">
        <v>54.0</v>
      </c>
      <c r="H51" s="44">
        <v>17484.0</v>
      </c>
      <c r="I51" s="44" t="s">
        <v>5474</v>
      </c>
      <c r="J51" s="44">
        <v>205734.0</v>
      </c>
    </row>
    <row r="52">
      <c r="G52" s="44">
        <v>55.0</v>
      </c>
      <c r="H52" s="44">
        <v>16991.0</v>
      </c>
      <c r="I52" s="44" t="s">
        <v>5083</v>
      </c>
      <c r="J52" s="44">
        <v>205735.0</v>
      </c>
    </row>
    <row r="53">
      <c r="G53" s="44">
        <v>56.0</v>
      </c>
      <c r="H53" s="44">
        <v>13442.0</v>
      </c>
      <c r="I53" s="44" t="s">
        <v>2197</v>
      </c>
      <c r="J53" s="44">
        <v>205040.0</v>
      </c>
    </row>
    <row r="54">
      <c r="G54" s="44">
        <v>57.0</v>
      </c>
      <c r="H54" s="44">
        <v>13225.0</v>
      </c>
      <c r="I54" s="44" t="s">
        <v>2035</v>
      </c>
      <c r="J54" s="44">
        <v>205737.0</v>
      </c>
    </row>
    <row r="55">
      <c r="G55" s="44">
        <v>58.0</v>
      </c>
      <c r="H55" s="44">
        <v>14960.0</v>
      </c>
      <c r="I55" s="44" t="s">
        <v>3408</v>
      </c>
      <c r="J55" s="44">
        <v>205738.0</v>
      </c>
    </row>
    <row r="56">
      <c r="G56" s="44">
        <v>59.0</v>
      </c>
      <c r="H56" s="44">
        <v>15039.0</v>
      </c>
      <c r="I56" s="44" t="s">
        <v>3468</v>
      </c>
      <c r="J56" s="44">
        <v>205739.0</v>
      </c>
    </row>
    <row r="57">
      <c r="G57" s="44">
        <v>60.0</v>
      </c>
      <c r="H57" s="44">
        <v>17368.0</v>
      </c>
      <c r="I57" s="44" t="s">
        <v>5382</v>
      </c>
      <c r="J57" s="44">
        <v>205740.0</v>
      </c>
    </row>
    <row r="58">
      <c r="G58" s="44">
        <v>61.0</v>
      </c>
      <c r="H58" s="44">
        <v>17497.0</v>
      </c>
      <c r="I58" s="44" t="s">
        <v>5481</v>
      </c>
      <c r="J58" s="44">
        <v>205741.0</v>
      </c>
    </row>
    <row r="59">
      <c r="G59" s="44">
        <v>62.0</v>
      </c>
      <c r="H59" s="44">
        <v>17542.0</v>
      </c>
      <c r="I59" s="44" t="s">
        <v>5512</v>
      </c>
      <c r="J59" s="44">
        <v>205742.0</v>
      </c>
    </row>
    <row r="60">
      <c r="G60" s="44">
        <v>63.0</v>
      </c>
      <c r="H60" s="44">
        <v>15175.0</v>
      </c>
      <c r="I60" s="44" t="s">
        <v>3585</v>
      </c>
      <c r="J60" s="44">
        <v>205744.0</v>
      </c>
    </row>
    <row r="61">
      <c r="G61" s="44">
        <v>64.0</v>
      </c>
      <c r="H61" s="44">
        <v>10626.0</v>
      </c>
      <c r="I61" s="44" t="s">
        <v>580</v>
      </c>
      <c r="J61" s="44">
        <v>205745.0</v>
      </c>
    </row>
    <row r="62">
      <c r="G62" s="44">
        <v>65.0</v>
      </c>
      <c r="H62" s="44">
        <v>17391.0</v>
      </c>
      <c r="I62" s="44" t="s">
        <v>5401</v>
      </c>
      <c r="J62" s="44">
        <v>205746.0</v>
      </c>
    </row>
    <row r="63">
      <c r="G63" s="44">
        <v>66.0</v>
      </c>
      <c r="H63" s="44">
        <v>12167.0</v>
      </c>
      <c r="I63" s="44" t="s">
        <v>1270</v>
      </c>
      <c r="J63" s="44">
        <v>205747.0</v>
      </c>
    </row>
    <row r="64">
      <c r="G64" s="44">
        <v>67.0</v>
      </c>
      <c r="H64" s="44">
        <v>10176.0</v>
      </c>
      <c r="I64" s="44" t="s">
        <v>410</v>
      </c>
      <c r="J64" s="44">
        <v>205748.0</v>
      </c>
    </row>
    <row r="65">
      <c r="G65" s="44">
        <v>68.0</v>
      </c>
      <c r="H65" s="44">
        <v>17372.0</v>
      </c>
      <c r="I65" s="44" t="s">
        <v>5386</v>
      </c>
      <c r="J65" s="44">
        <v>205749.0</v>
      </c>
    </row>
    <row r="66">
      <c r="G66" s="44">
        <v>69.0</v>
      </c>
      <c r="H66" s="44">
        <v>17374.0</v>
      </c>
      <c r="I66" s="44" t="s">
        <v>5388</v>
      </c>
      <c r="J66" s="44">
        <v>205750.0</v>
      </c>
    </row>
    <row r="67">
      <c r="G67" s="44">
        <v>70.0</v>
      </c>
      <c r="H67" s="44">
        <v>15046.0</v>
      </c>
      <c r="I67" s="44" t="s">
        <v>3474</v>
      </c>
      <c r="J67" s="44">
        <v>205751.0</v>
      </c>
    </row>
    <row r="68">
      <c r="G68" s="44">
        <v>71.0</v>
      </c>
      <c r="H68" s="44">
        <v>15873.0</v>
      </c>
      <c r="I68" s="44" t="s">
        <v>4192</v>
      </c>
      <c r="J68" s="44">
        <v>205752.0</v>
      </c>
    </row>
    <row r="69">
      <c r="G69" s="44">
        <v>72.0</v>
      </c>
      <c r="H69" s="44">
        <v>17661.0</v>
      </c>
      <c r="I69" s="44" t="s">
        <v>5572</v>
      </c>
      <c r="J69" s="44">
        <v>205755.0</v>
      </c>
    </row>
    <row r="70">
      <c r="G70" s="44">
        <v>73.0</v>
      </c>
      <c r="H70" s="44">
        <v>13800.0</v>
      </c>
      <c r="I70" s="44" t="s">
        <v>2485</v>
      </c>
      <c r="J70" s="44">
        <v>205756.0</v>
      </c>
    </row>
    <row r="71">
      <c r="G71" s="44">
        <v>74.0</v>
      </c>
      <c r="H71" s="44">
        <v>10090.0</v>
      </c>
      <c r="I71" s="44" t="s">
        <v>373</v>
      </c>
      <c r="J71" s="44">
        <v>205757.0</v>
      </c>
    </row>
    <row r="72">
      <c r="G72" s="44">
        <v>75.0</v>
      </c>
      <c r="H72" s="44">
        <v>12190.0</v>
      </c>
      <c r="I72" s="44" t="s">
        <v>1281</v>
      </c>
      <c r="J72" s="44">
        <v>205758.0</v>
      </c>
    </row>
    <row r="73">
      <c r="G73" s="44">
        <v>76.0</v>
      </c>
      <c r="H73" s="44">
        <v>17515.0</v>
      </c>
      <c r="I73" s="44" t="s">
        <v>5491</v>
      </c>
      <c r="J73" s="44">
        <v>205759.0</v>
      </c>
    </row>
    <row r="74">
      <c r="G74" s="44">
        <v>77.0</v>
      </c>
      <c r="H74" s="44">
        <v>17400.0</v>
      </c>
      <c r="I74" s="44" t="s">
        <v>5408</v>
      </c>
      <c r="J74" s="44">
        <v>205761.0</v>
      </c>
    </row>
    <row r="75">
      <c r="G75" s="44">
        <v>78.0</v>
      </c>
      <c r="H75" s="44">
        <v>17393.0</v>
      </c>
      <c r="I75" s="44" t="s">
        <v>6117</v>
      </c>
      <c r="J75" s="44">
        <v>205763.0</v>
      </c>
    </row>
    <row r="76">
      <c r="G76" s="44">
        <v>79.0</v>
      </c>
      <c r="H76" s="44">
        <v>15644.0</v>
      </c>
      <c r="I76" s="44" t="s">
        <v>3982</v>
      </c>
      <c r="J76" s="44">
        <v>205431.0</v>
      </c>
    </row>
    <row r="77">
      <c r="G77" s="44">
        <v>80.0</v>
      </c>
      <c r="H77" s="44">
        <v>17645.0</v>
      </c>
      <c r="I77" s="44" t="s">
        <v>5564</v>
      </c>
      <c r="J77" s="44">
        <v>205765.0</v>
      </c>
    </row>
    <row r="78">
      <c r="G78" s="44">
        <v>81.0</v>
      </c>
      <c r="H78" s="44">
        <v>14267.0</v>
      </c>
      <c r="I78" s="44" t="s">
        <v>2834</v>
      </c>
      <c r="J78" s="44">
        <v>205766.0</v>
      </c>
    </row>
    <row r="79">
      <c r="G79" s="44">
        <v>82.0</v>
      </c>
      <c r="H79" s="44">
        <v>10646.0</v>
      </c>
      <c r="I79" s="44" t="s">
        <v>587</v>
      </c>
      <c r="J79" s="44">
        <v>205767.0</v>
      </c>
    </row>
    <row r="80">
      <c r="G80" s="44">
        <v>83.0</v>
      </c>
      <c r="H80" s="44">
        <v>9820.0</v>
      </c>
      <c r="I80" s="44" t="s">
        <v>272</v>
      </c>
      <c r="J80" s="44">
        <v>205768.0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1.43"/>
    <col customWidth="1" min="2" max="2" width="5.57"/>
    <col customWidth="1" min="4" max="4" width="11.43"/>
    <col customWidth="1" min="7" max="7" width="6.71"/>
    <col customWidth="1" min="8" max="8" width="7.14"/>
    <col customWidth="1" min="9" max="9" width="8.86"/>
    <col customWidth="1" min="11" max="11" width="34.86"/>
    <col customWidth="1" min="12" max="12" width="8.86"/>
    <col customWidth="1" min="13" max="13" width="7.0"/>
    <col customWidth="1" min="14" max="14" width="6.29"/>
    <col customWidth="1" min="15" max="15" width="23.57"/>
    <col customWidth="1" min="16" max="16" width="72.0"/>
    <col customWidth="1" min="17" max="17" width="14.57"/>
    <col customWidth="1" min="18" max="18" width="32.43"/>
    <col customWidth="1" min="19" max="19" width="23.86"/>
    <col customWidth="1" min="20" max="21" width="16.0"/>
  </cols>
  <sheetData>
    <row r="1">
      <c r="A1" s="163">
        <v>44446.0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66"/>
      <c r="Q1" s="126"/>
      <c r="R1" s="167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</row>
    <row r="2">
      <c r="A2" s="168"/>
      <c r="O2" s="169"/>
      <c r="P2" s="166"/>
      <c r="Q2" s="126"/>
      <c r="R2" s="167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</row>
    <row r="3">
      <c r="A3" s="170" t="s">
        <v>7141</v>
      </c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5"/>
      <c r="P3" s="166"/>
      <c r="Q3" s="126"/>
      <c r="R3" s="167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</row>
    <row r="4">
      <c r="A4" s="172"/>
      <c r="O4" s="169"/>
      <c r="P4" s="166"/>
      <c r="Q4" s="126"/>
      <c r="R4" s="167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</row>
    <row r="5">
      <c r="A5" s="173"/>
      <c r="B5" s="174"/>
      <c r="C5" s="174"/>
      <c r="D5" s="174"/>
      <c r="E5" s="175"/>
      <c r="F5" s="175"/>
      <c r="G5" s="174"/>
      <c r="H5" s="174"/>
      <c r="I5" s="174"/>
      <c r="J5" s="174"/>
      <c r="K5" s="174"/>
      <c r="L5" s="174"/>
      <c r="M5" s="174"/>
      <c r="N5" s="174"/>
      <c r="O5" s="176"/>
      <c r="P5" s="177"/>
      <c r="Q5" s="126"/>
      <c r="R5" s="167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</row>
    <row r="6">
      <c r="A6" s="172"/>
      <c r="O6" s="169"/>
      <c r="P6" s="166"/>
      <c r="Q6" s="126"/>
      <c r="R6" s="167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</row>
    <row r="7">
      <c r="A7" s="178" t="s">
        <v>7142</v>
      </c>
      <c r="B7" s="174"/>
      <c r="C7" s="109"/>
      <c r="D7" s="179"/>
      <c r="E7" s="175" t="s">
        <v>7143</v>
      </c>
      <c r="F7" s="175"/>
      <c r="G7" s="110"/>
      <c r="H7" s="180"/>
      <c r="I7" s="181" t="s">
        <v>7144</v>
      </c>
      <c r="J7" s="109"/>
      <c r="K7" s="182"/>
      <c r="L7" s="174"/>
      <c r="M7" s="174"/>
      <c r="N7" s="109"/>
      <c r="O7" s="183" t="s">
        <v>7145</v>
      </c>
      <c r="P7" s="184"/>
      <c r="Q7" s="123"/>
      <c r="R7" s="185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</row>
    <row r="8">
      <c r="A8" s="172"/>
      <c r="B8" s="186"/>
      <c r="C8" s="186"/>
      <c r="D8" s="174"/>
      <c r="E8" s="175"/>
      <c r="F8" s="30"/>
      <c r="G8" s="186"/>
      <c r="H8" s="174"/>
      <c r="I8" s="174"/>
      <c r="J8" s="174"/>
      <c r="K8" s="174"/>
      <c r="L8" s="174"/>
      <c r="M8" s="174"/>
      <c r="N8" s="174"/>
      <c r="O8" s="176"/>
      <c r="P8" s="166"/>
      <c r="Q8" s="126"/>
      <c r="R8" s="167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</row>
    <row r="9">
      <c r="A9" s="187"/>
      <c r="O9" s="169"/>
      <c r="P9" s="166"/>
      <c r="Q9" s="126"/>
      <c r="R9" s="167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</row>
    <row r="10">
      <c r="A10" s="188" t="s">
        <v>7146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5"/>
      <c r="P10" s="166"/>
      <c r="Q10" s="126"/>
      <c r="R10" s="167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</row>
    <row r="11" ht="23.25" customHeight="1">
      <c r="A11" s="189" t="s">
        <v>7147</v>
      </c>
      <c r="B11" s="189" t="s">
        <v>7148</v>
      </c>
      <c r="C11" s="189" t="s">
        <v>7149</v>
      </c>
      <c r="D11" s="189" t="s">
        <v>0</v>
      </c>
      <c r="E11" s="189" t="s">
        <v>2</v>
      </c>
      <c r="F11" s="189" t="s">
        <v>7150</v>
      </c>
      <c r="G11" s="189" t="s">
        <v>7151</v>
      </c>
      <c r="H11" s="189" t="s">
        <v>7152</v>
      </c>
      <c r="I11" s="189" t="s">
        <v>6046</v>
      </c>
      <c r="J11" s="189" t="s">
        <v>6047</v>
      </c>
      <c r="K11" s="189" t="s">
        <v>6048</v>
      </c>
      <c r="L11" s="190" t="s">
        <v>6161</v>
      </c>
      <c r="M11" s="190" t="s">
        <v>7227</v>
      </c>
      <c r="N11" s="190" t="s">
        <v>7153</v>
      </c>
      <c r="O11" s="189" t="s">
        <v>7154</v>
      </c>
      <c r="P11" s="191" t="s">
        <v>7155</v>
      </c>
      <c r="Q11" s="191" t="s">
        <v>7156</v>
      </c>
      <c r="R11" s="167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</row>
    <row r="12">
      <c r="A12" s="231"/>
      <c r="B12" s="12">
        <v>4.0</v>
      </c>
      <c r="C12" s="12"/>
      <c r="D12" s="12"/>
      <c r="E12" s="13"/>
      <c r="F12" s="14"/>
      <c r="G12" s="193"/>
      <c r="H12" s="16"/>
      <c r="I12" s="17"/>
      <c r="J12" s="18"/>
      <c r="K12" s="194"/>
      <c r="L12" s="196"/>
      <c r="M12" s="23"/>
      <c r="N12" s="196"/>
      <c r="O12" s="23"/>
      <c r="P12" s="197" t="str">
        <f>IFS($D12="","",$D12, vlookup($D12,'DATA - LIS - RX'!$A:$D,2,0))</f>
        <v/>
      </c>
      <c r="Q12" s="198" t="str">
        <f>IFS($D12="","",$D12, VLOOKUP(D12, 'DATA - LIS - RX'!A:D, 3, 0))</f>
        <v/>
      </c>
      <c r="R12" s="199" t="str">
        <f>IFS($D12="","",$D12, vlookup(D12,'DATA - LIS - RX'!A:D,4,0))</f>
        <v/>
      </c>
      <c r="S12" s="200"/>
      <c r="T12" s="200"/>
      <c r="U12" s="200"/>
      <c r="V12" s="200"/>
      <c r="W12" s="200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</row>
    <row r="13">
      <c r="A13" s="231"/>
      <c r="B13" s="12">
        <f t="shared" ref="B13:B35" si="1">B12+1</f>
        <v>5</v>
      </c>
      <c r="C13" s="12"/>
      <c r="D13" s="12"/>
      <c r="E13" s="13"/>
      <c r="F13" s="14"/>
      <c r="G13" s="193"/>
      <c r="H13" s="16"/>
      <c r="I13" s="17"/>
      <c r="J13" s="18"/>
      <c r="K13" s="194"/>
      <c r="L13" s="196"/>
      <c r="M13" s="23"/>
      <c r="N13" s="196"/>
      <c r="O13" s="23"/>
      <c r="P13" s="197" t="str">
        <f>IFS($D13="","",$D13, vlookup($D13,'DATA - LIS - RX'!$A:$D,2,0))</f>
        <v/>
      </c>
      <c r="Q13" s="198" t="str">
        <f>IFS($D13="","",$D13, VLOOKUP(D13, 'DATA - LIS - RX'!A:D, 3, 0))</f>
        <v/>
      </c>
      <c r="R13" s="199" t="str">
        <f>IFS($D13="","",$D13, vlookup(D13,'DATA - LIS - RX'!A:D,4,0))</f>
        <v/>
      </c>
      <c r="S13" s="200"/>
      <c r="T13" s="200"/>
      <c r="U13" s="200"/>
      <c r="V13" s="200"/>
      <c r="W13" s="200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</row>
    <row r="14">
      <c r="A14" s="231"/>
      <c r="B14" s="12">
        <f t="shared" si="1"/>
        <v>6</v>
      </c>
      <c r="C14" s="12"/>
      <c r="D14" s="12"/>
      <c r="E14" s="13"/>
      <c r="F14" s="14"/>
      <c r="G14" s="193"/>
      <c r="H14" s="16"/>
      <c r="I14" s="17"/>
      <c r="J14" s="18"/>
      <c r="K14" s="194"/>
      <c r="L14" s="202"/>
      <c r="M14" s="23"/>
      <c r="N14" s="196"/>
      <c r="O14" s="23"/>
      <c r="P14" s="197" t="str">
        <f>IFS($D14="","",$D14, vlookup($D14,'DATA - LIS - RX'!$A:$D,2,0))</f>
        <v/>
      </c>
      <c r="Q14" s="198" t="str">
        <f>IFS($D14="","",$D14, VLOOKUP(D14, 'DATA - LIS - RX'!A:D, 3, 0))</f>
        <v/>
      </c>
      <c r="R14" s="199" t="str">
        <f>IFS($D14="","",$D14, vlookup(D14,'DATA - LIS - RX'!A:D,4,0))</f>
        <v/>
      </c>
      <c r="S14" s="200"/>
      <c r="T14" s="200"/>
      <c r="U14" s="200"/>
      <c r="V14" s="200"/>
      <c r="W14" s="200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</row>
    <row r="15">
      <c r="A15" s="231"/>
      <c r="B15" s="12">
        <f t="shared" si="1"/>
        <v>7</v>
      </c>
      <c r="C15" s="12"/>
      <c r="D15" s="12"/>
      <c r="E15" s="13"/>
      <c r="F15" s="14"/>
      <c r="G15" s="193"/>
      <c r="H15" s="16"/>
      <c r="I15" s="17"/>
      <c r="J15" s="18"/>
      <c r="K15" s="194"/>
      <c r="L15" s="196"/>
      <c r="M15" s="23"/>
      <c r="N15" s="196"/>
      <c r="O15" s="23"/>
      <c r="P15" s="197" t="str">
        <f>IFS($D15="","",$D15, vlookup($D15,'DATA - LIS - RX'!$A:$D,2,0))</f>
        <v/>
      </c>
      <c r="Q15" s="198" t="str">
        <f>IFS($D15="","",$D15, VLOOKUP(D15, 'DATA - LIS - RX'!A:D, 3, 0))</f>
        <v/>
      </c>
      <c r="R15" s="199" t="str">
        <f>IFS($D15="","",$D15, vlookup(D15,'DATA - LIS - RX'!A:D,4,0))</f>
        <v/>
      </c>
      <c r="S15" s="200"/>
      <c r="T15" s="200"/>
      <c r="U15" s="200"/>
      <c r="V15" s="200"/>
      <c r="W15" s="200"/>
      <c r="X15" s="201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</row>
    <row r="16">
      <c r="A16" s="231"/>
      <c r="B16" s="12">
        <f t="shared" si="1"/>
        <v>8</v>
      </c>
      <c r="C16" s="12"/>
      <c r="D16" s="12"/>
      <c r="E16" s="13"/>
      <c r="F16" s="14"/>
      <c r="G16" s="193"/>
      <c r="H16" s="16"/>
      <c r="I16" s="17"/>
      <c r="J16" s="18"/>
      <c r="K16" s="194"/>
      <c r="L16" s="202"/>
      <c r="M16" s="23"/>
      <c r="N16" s="196"/>
      <c r="O16" s="202"/>
      <c r="P16" s="197" t="str">
        <f>IFS($D16="","",$D16, vlookup($D16,'DATA - LIS - RX'!$A:$D,2,0))</f>
        <v/>
      </c>
      <c r="Q16" s="198" t="str">
        <f>IFS($D16="","",$D16, VLOOKUP(D16, 'DATA - LIS - RX'!A:D, 3, 0))</f>
        <v/>
      </c>
      <c r="R16" s="199" t="str">
        <f>IFS($D16="","",$D16, vlookup(D16,'DATA - LIS - RX'!A:D,4,0))</f>
        <v/>
      </c>
      <c r="S16" s="200"/>
      <c r="T16" s="200"/>
      <c r="U16" s="200"/>
      <c r="V16" s="200"/>
      <c r="W16" s="200"/>
      <c r="X16" s="201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</row>
    <row r="17">
      <c r="A17" s="231"/>
      <c r="B17" s="12">
        <f t="shared" si="1"/>
        <v>9</v>
      </c>
      <c r="C17" s="12"/>
      <c r="D17" s="12"/>
      <c r="E17" s="13"/>
      <c r="F17" s="14"/>
      <c r="G17" s="193"/>
      <c r="H17" s="16"/>
      <c r="I17" s="17"/>
      <c r="J17" s="18"/>
      <c r="K17" s="194"/>
      <c r="L17" s="202"/>
      <c r="M17" s="23"/>
      <c r="N17" s="196"/>
      <c r="O17" s="23"/>
      <c r="P17" s="197" t="str">
        <f>IFS($D17="","",$D17, vlookup($D17,'DATA - LIS - RX'!$A:$D,2,0))</f>
        <v/>
      </c>
      <c r="Q17" s="198" t="str">
        <f>IFS($D17="","",$D17, VLOOKUP(D17, 'DATA - LIS - RX'!A:D, 3, 0))</f>
        <v/>
      </c>
      <c r="R17" s="199" t="str">
        <f>IFS($D17="","",$D17, vlookup(D17,'DATA - LIS - RX'!A:D,4,0))</f>
        <v/>
      </c>
      <c r="S17" s="200"/>
      <c r="T17" s="200"/>
      <c r="U17" s="200"/>
      <c r="V17" s="200"/>
      <c r="W17" s="200"/>
      <c r="X17" s="201"/>
      <c r="Y17" s="171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</row>
    <row r="18">
      <c r="A18" s="231"/>
      <c r="B18" s="12">
        <f t="shared" si="1"/>
        <v>10</v>
      </c>
      <c r="C18" s="12"/>
      <c r="D18" s="12"/>
      <c r="E18" s="13"/>
      <c r="F18" s="14"/>
      <c r="G18" s="193"/>
      <c r="H18" s="16"/>
      <c r="I18" s="17"/>
      <c r="J18" s="18"/>
      <c r="K18" s="194"/>
      <c r="L18" s="196"/>
      <c r="M18" s="23"/>
      <c r="N18" s="196"/>
      <c r="O18" s="23"/>
      <c r="P18" s="197" t="str">
        <f>IFS($D18="","",$D18, vlookup($D18,'DATA - LIS - RX'!$A:$D,2,0))</f>
        <v/>
      </c>
      <c r="Q18" s="198" t="str">
        <f>IFS($D18="","",$D18, VLOOKUP(D18, 'DATA - LIS - RX'!A:D, 3, 0))</f>
        <v/>
      </c>
      <c r="R18" s="199" t="str">
        <f>IFS($D18="","",$D18, vlookup(D18,'DATA - LIS - RX'!A:D,4,0))</f>
        <v/>
      </c>
      <c r="S18" s="200"/>
      <c r="T18" s="200"/>
      <c r="U18" s="200"/>
      <c r="V18" s="200"/>
      <c r="W18" s="200"/>
      <c r="X18" s="201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</row>
    <row r="19">
      <c r="A19" s="231"/>
      <c r="B19" s="12">
        <f t="shared" si="1"/>
        <v>11</v>
      </c>
      <c r="C19" s="12"/>
      <c r="D19" s="12"/>
      <c r="E19" s="13"/>
      <c r="F19" s="14"/>
      <c r="G19" s="193"/>
      <c r="H19" s="16"/>
      <c r="I19" s="17"/>
      <c r="J19" s="18"/>
      <c r="K19" s="194"/>
      <c r="L19" s="205"/>
      <c r="M19" s="204"/>
      <c r="N19" s="205"/>
      <c r="O19" s="204"/>
      <c r="P19" s="197" t="str">
        <f>IFS($D19="","",$D19, vlookup($D19,'DATA - LIS - RX'!$A:$D,2,0))</f>
        <v/>
      </c>
      <c r="Q19" s="198" t="str">
        <f>IFS($D19="","",$D19, VLOOKUP(D19, 'DATA - LIS - RX'!A:D, 3, 0))</f>
        <v/>
      </c>
      <c r="R19" s="199" t="str">
        <f>IFS($D19="","",$D19, vlookup(D19,'DATA - LIS - RX'!A:D,4,0))</f>
        <v/>
      </c>
      <c r="S19" s="200"/>
      <c r="T19" s="200"/>
      <c r="U19" s="200"/>
      <c r="V19" s="200"/>
      <c r="W19" s="200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</row>
    <row r="20">
      <c r="A20" s="231"/>
      <c r="B20" s="12">
        <f t="shared" si="1"/>
        <v>12</v>
      </c>
      <c r="C20" s="12"/>
      <c r="D20" s="12"/>
      <c r="E20" s="13"/>
      <c r="F20" s="14"/>
      <c r="G20" s="193"/>
      <c r="H20" s="16"/>
      <c r="I20" s="17"/>
      <c r="J20" s="18"/>
      <c r="K20" s="194"/>
      <c r="L20" s="196"/>
      <c r="M20" s="23"/>
      <c r="N20" s="196"/>
      <c r="O20" s="23"/>
      <c r="P20" s="197" t="str">
        <f>IFS($D20="","",$D20, vlookup($D20,'DATA - LIS - RX'!$A:$D,2,0))</f>
        <v/>
      </c>
      <c r="Q20" s="198" t="str">
        <f>IFS($D20="","",$D20, VLOOKUP(D20, 'DATA - LIS - RX'!A:D, 3, 0))</f>
        <v/>
      </c>
      <c r="R20" s="199" t="str">
        <f>IFS($D20="","",$D20, vlookup(D20,'DATA - LIS - RX'!A:D,4,0))</f>
        <v/>
      </c>
      <c r="S20" s="200"/>
      <c r="T20" s="200"/>
      <c r="U20" s="200"/>
      <c r="V20" s="200"/>
      <c r="W20" s="200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</row>
    <row r="21">
      <c r="A21" s="231"/>
      <c r="B21" s="12">
        <f t="shared" si="1"/>
        <v>13</v>
      </c>
      <c r="C21" s="12"/>
      <c r="D21" s="12"/>
      <c r="E21" s="13"/>
      <c r="F21" s="14"/>
      <c r="G21" s="193"/>
      <c r="H21" s="16"/>
      <c r="I21" s="17"/>
      <c r="J21" s="18"/>
      <c r="K21" s="194"/>
      <c r="L21" s="206"/>
      <c r="M21" s="204"/>
      <c r="N21" s="205"/>
      <c r="O21" s="23"/>
      <c r="P21" s="197" t="str">
        <f>IFS($D21="","",$D21, vlookup($D21,'DATA - LIS - RX'!$A:$D,2,0))</f>
        <v/>
      </c>
      <c r="Q21" s="198" t="str">
        <f>IFS($D21="","",$D21, VLOOKUP(D21, 'DATA - LIS - RX'!A:D, 3, 0))</f>
        <v/>
      </c>
      <c r="R21" s="199" t="str">
        <f>IFS($D21="","",$D21, vlookup(D21,'DATA - LIS - RX'!A:D,4,0))</f>
        <v/>
      </c>
      <c r="S21" s="200"/>
      <c r="T21" s="200"/>
      <c r="U21" s="200"/>
      <c r="V21" s="200"/>
      <c r="W21" s="200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</row>
    <row r="22">
      <c r="A22" s="231"/>
      <c r="B22" s="12">
        <f t="shared" si="1"/>
        <v>14</v>
      </c>
      <c r="C22" s="12"/>
      <c r="D22" s="12"/>
      <c r="E22" s="13"/>
      <c r="F22" s="14"/>
      <c r="G22" s="193"/>
      <c r="H22" s="16"/>
      <c r="I22" s="17"/>
      <c r="J22" s="18"/>
      <c r="K22" s="194"/>
      <c r="L22" s="206"/>
      <c r="M22" s="204"/>
      <c r="N22" s="205"/>
      <c r="O22" s="204"/>
      <c r="P22" s="197" t="str">
        <f>IFS($D22="","",$D22, vlookup($D22,'DATA - LIS - RX'!$A:$D,2,0))</f>
        <v/>
      </c>
      <c r="Q22" s="198" t="str">
        <f>IFS($D22="","",$D22, VLOOKUP(D22, 'DATA - LIS - RX'!A:D, 3, 0))</f>
        <v/>
      </c>
      <c r="R22" s="199" t="str">
        <f>IFS($D22="","",$D22, vlookup(D22,'DATA - LIS - RX'!A:D,4,0))</f>
        <v/>
      </c>
      <c r="S22" s="200"/>
      <c r="T22" s="200"/>
      <c r="U22" s="200"/>
      <c r="V22" s="200"/>
      <c r="W22" s="200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</row>
    <row r="23">
      <c r="A23" s="231"/>
      <c r="B23" s="12">
        <f t="shared" si="1"/>
        <v>15</v>
      </c>
      <c r="C23" s="12"/>
      <c r="D23" s="12"/>
      <c r="E23" s="13"/>
      <c r="F23" s="14"/>
      <c r="G23" s="193"/>
      <c r="H23" s="16"/>
      <c r="I23" s="17"/>
      <c r="J23" s="18"/>
      <c r="K23" s="194"/>
      <c r="L23" s="205"/>
      <c r="M23" s="204"/>
      <c r="N23" s="205"/>
      <c r="O23" s="204"/>
      <c r="P23" s="197" t="str">
        <f>IFS($D23="","",$D23, vlookup($D23,'DATA - LIS - RX'!$A:$D,2,0))</f>
        <v/>
      </c>
      <c r="Q23" s="198" t="str">
        <f>IFS($D23="","",$D23, VLOOKUP(D23, 'DATA - LIS - RX'!A:D, 3, 0))</f>
        <v/>
      </c>
      <c r="R23" s="199" t="str">
        <f>IFS($D23="","",$D23, vlookup(D23,'DATA - LIS - RX'!A:D,4,0))</f>
        <v/>
      </c>
      <c r="S23" s="200"/>
      <c r="T23" s="200"/>
      <c r="U23" s="200"/>
      <c r="V23" s="200"/>
      <c r="W23" s="200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</row>
    <row r="24">
      <c r="A24" s="231"/>
      <c r="B24" s="12">
        <f t="shared" si="1"/>
        <v>16</v>
      </c>
      <c r="C24" s="12"/>
      <c r="D24" s="12"/>
      <c r="E24" s="13"/>
      <c r="F24" s="14"/>
      <c r="G24" s="193"/>
      <c r="H24" s="16"/>
      <c r="I24" s="17"/>
      <c r="J24" s="18"/>
      <c r="K24" s="194"/>
      <c r="L24" s="206"/>
      <c r="M24" s="204"/>
      <c r="N24" s="205"/>
      <c r="O24" s="23"/>
      <c r="P24" s="197" t="str">
        <f>IFS($D24="","",$D24, vlookup($D24,'DATA - LIS - RX'!$A:$D,2,0))</f>
        <v/>
      </c>
      <c r="Q24" s="198" t="str">
        <f>IFS($D24="","",$D24, VLOOKUP(D24, 'DATA - LIS - RX'!A:D, 3, 0))</f>
        <v/>
      </c>
      <c r="R24" s="199" t="str">
        <f>IFS($D24="","",$D24, vlookup(D24,'DATA - LIS - RX'!A:D,4,0))</f>
        <v/>
      </c>
      <c r="S24" s="200"/>
      <c r="T24" s="200"/>
      <c r="U24" s="200"/>
      <c r="V24" s="200"/>
      <c r="W24" s="200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</row>
    <row r="25">
      <c r="A25" s="231"/>
      <c r="B25" s="12">
        <f t="shared" si="1"/>
        <v>17</v>
      </c>
      <c r="C25" s="12"/>
      <c r="D25" s="12"/>
      <c r="E25" s="13"/>
      <c r="F25" s="14"/>
      <c r="G25" s="193"/>
      <c r="H25" s="16"/>
      <c r="I25" s="17"/>
      <c r="J25" s="18"/>
      <c r="K25" s="194"/>
      <c r="L25" s="206"/>
      <c r="M25" s="204"/>
      <c r="N25" s="205"/>
      <c r="O25" s="23"/>
      <c r="P25" s="197" t="str">
        <f>IFS($D25="","",$D25, vlookup($D25,'DATA - LIS - RX'!$A:$D,2,0))</f>
        <v/>
      </c>
      <c r="Q25" s="198" t="str">
        <f>IFS($D25="","",$D25, VLOOKUP(D25, 'DATA - LIS - RX'!A:D, 3, 0))</f>
        <v/>
      </c>
      <c r="R25" s="199" t="str">
        <f>IFS($D25="","",$D25, vlookup(D25,'DATA - LIS - RX'!A:D,4,0))</f>
        <v/>
      </c>
      <c r="S25" s="200"/>
      <c r="T25" s="200"/>
      <c r="U25" s="200"/>
      <c r="V25" s="200"/>
      <c r="W25" s="200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</row>
    <row r="26">
      <c r="A26" s="231"/>
      <c r="B26" s="12">
        <f t="shared" si="1"/>
        <v>18</v>
      </c>
      <c r="C26" s="12"/>
      <c r="D26" s="12"/>
      <c r="E26" s="13"/>
      <c r="F26" s="14"/>
      <c r="G26" s="193"/>
      <c r="H26" s="16"/>
      <c r="I26" s="17"/>
      <c r="J26" s="18"/>
      <c r="K26" s="194"/>
      <c r="L26" s="205"/>
      <c r="M26" s="204"/>
      <c r="N26" s="205"/>
      <c r="O26" s="204"/>
      <c r="P26" s="197" t="str">
        <f>IFS($D26="","",$D26, vlookup($D26,'DATA - LIS - RX'!$A:$D,2,0))</f>
        <v/>
      </c>
      <c r="Q26" s="198" t="str">
        <f>IFS($D26="","",$D26, VLOOKUP(D26, 'DATA - LIS - RX'!A:D, 3, 0))</f>
        <v/>
      </c>
      <c r="R26" s="199" t="str">
        <f>IFS($D26="","",$D26, vlookup(D26,'DATA - LIS - RX'!A:D,4,0))</f>
        <v/>
      </c>
      <c r="S26" s="200"/>
      <c r="T26" s="200"/>
      <c r="U26" s="200"/>
      <c r="V26" s="200"/>
      <c r="W26" s="200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</row>
    <row r="27">
      <c r="A27" s="231"/>
      <c r="B27" s="12">
        <f t="shared" si="1"/>
        <v>19</v>
      </c>
      <c r="C27" s="12"/>
      <c r="D27" s="12"/>
      <c r="E27" s="13"/>
      <c r="F27" s="14"/>
      <c r="G27" s="193"/>
      <c r="H27" s="16"/>
      <c r="I27" s="17"/>
      <c r="J27" s="18"/>
      <c r="K27" s="194"/>
      <c r="L27" s="196"/>
      <c r="M27" s="23"/>
      <c r="N27" s="196"/>
      <c r="O27" s="23"/>
      <c r="P27" s="197" t="str">
        <f>IFS($D27="","",$D27, vlookup($D27,'DATA - LIS - RX'!$A:$D,2,0))</f>
        <v/>
      </c>
      <c r="Q27" s="198" t="str">
        <f>IFS($D27="","",$D27, VLOOKUP(D27, 'DATA - LIS - RX'!A:D, 3, 0))</f>
        <v/>
      </c>
      <c r="R27" s="199" t="str">
        <f>IFS($D27="","",$D27, vlookup(D27,'DATA - LIS - RX'!A:D,4,0))</f>
        <v/>
      </c>
      <c r="S27" s="200"/>
      <c r="T27" s="200"/>
      <c r="U27" s="200"/>
      <c r="V27" s="200"/>
      <c r="W27" s="200"/>
      <c r="X27" s="201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</row>
    <row r="28">
      <c r="A28" s="231"/>
      <c r="B28" s="12">
        <f t="shared" si="1"/>
        <v>20</v>
      </c>
      <c r="C28" s="12"/>
      <c r="D28" s="12"/>
      <c r="E28" s="13"/>
      <c r="F28" s="14"/>
      <c r="G28" s="193"/>
      <c r="H28" s="16"/>
      <c r="I28" s="17"/>
      <c r="J28" s="18"/>
      <c r="K28" s="194"/>
      <c r="L28" s="196"/>
      <c r="M28" s="23"/>
      <c r="N28" s="196"/>
      <c r="O28" s="206"/>
      <c r="P28" s="197" t="str">
        <f>IFS($D28="","",$D28, vlookup($D28,'DATA - LIS - RX'!$A:$D,2,0))</f>
        <v/>
      </c>
      <c r="Q28" s="198" t="str">
        <f>IFS($D28="","",$D28, VLOOKUP(D28, 'DATA - LIS - RX'!A:D, 3, 0))</f>
        <v/>
      </c>
      <c r="R28" s="199" t="str">
        <f>IFS($D28="","",$D28, vlookup(D28,'DATA - LIS - RX'!A:D,4,0))</f>
        <v/>
      </c>
      <c r="S28" s="200"/>
      <c r="T28" s="200"/>
      <c r="U28" s="200"/>
      <c r="V28" s="200"/>
      <c r="W28" s="200"/>
      <c r="X28" s="201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</row>
    <row r="29">
      <c r="A29" s="231"/>
      <c r="B29" s="12">
        <f t="shared" si="1"/>
        <v>21</v>
      </c>
      <c r="C29" s="12"/>
      <c r="D29" s="12"/>
      <c r="E29" s="13"/>
      <c r="F29" s="14"/>
      <c r="G29" s="193"/>
      <c r="H29" s="16"/>
      <c r="I29" s="17"/>
      <c r="J29" s="18"/>
      <c r="K29" s="194"/>
      <c r="L29" s="196"/>
      <c r="M29" s="23"/>
      <c r="N29" s="196"/>
      <c r="O29" s="206"/>
      <c r="P29" s="197" t="str">
        <f>IFS($D29="","",$D29, vlookup($D29,'DATA - LIS - RX'!$A:$D,2,0))</f>
        <v/>
      </c>
      <c r="Q29" s="198" t="str">
        <f>IFS($D29="","",$D29, VLOOKUP(D29, 'DATA - LIS - RX'!A:D, 3, 0))</f>
        <v/>
      </c>
      <c r="R29" s="199" t="str">
        <f>IFS($D29="","",$D29, vlookup(D29,'DATA - LIS - RX'!A:D,4,0))</f>
        <v/>
      </c>
      <c r="S29" s="200"/>
      <c r="T29" s="200"/>
      <c r="U29" s="200"/>
      <c r="V29" s="200"/>
      <c r="W29" s="200"/>
      <c r="X29" s="201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</row>
    <row r="30">
      <c r="A30" s="231"/>
      <c r="B30" s="12">
        <f t="shared" si="1"/>
        <v>22</v>
      </c>
      <c r="C30" s="12"/>
      <c r="D30" s="12"/>
      <c r="E30" s="13"/>
      <c r="F30" s="14"/>
      <c r="G30" s="193"/>
      <c r="H30" s="16"/>
      <c r="I30" s="17"/>
      <c r="J30" s="18"/>
      <c r="K30" s="194"/>
      <c r="L30" s="202"/>
      <c r="M30" s="23"/>
      <c r="N30" s="196"/>
      <c r="O30" s="202"/>
      <c r="P30" s="197" t="str">
        <f>IFS($D30="","",$D30, vlookup($D30,'DATA - LIS - RX'!$A:$D,2,0))</f>
        <v/>
      </c>
      <c r="Q30" s="198" t="str">
        <f>IFS($D30="","",$D30, VLOOKUP(D30, 'DATA - LIS - RX'!A:D, 3, 0))</f>
        <v/>
      </c>
      <c r="R30" s="199" t="str">
        <f>IFS($D30="","",$D30, vlookup(D30,'DATA - LIS - RX'!A:D,4,0))</f>
        <v/>
      </c>
      <c r="S30" s="200"/>
      <c r="T30" s="200"/>
      <c r="U30" s="200"/>
      <c r="V30" s="200"/>
      <c r="W30" s="200"/>
      <c r="X30" s="201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</row>
    <row r="31">
      <c r="A31" s="231"/>
      <c r="B31" s="12">
        <f t="shared" si="1"/>
        <v>23</v>
      </c>
      <c r="C31" s="12"/>
      <c r="D31" s="12"/>
      <c r="E31" s="13"/>
      <c r="F31" s="14"/>
      <c r="G31" s="193"/>
      <c r="H31" s="16"/>
      <c r="I31" s="17"/>
      <c r="J31" s="18"/>
      <c r="K31" s="194"/>
      <c r="L31" s="196"/>
      <c r="M31" s="23"/>
      <c r="N31" s="196"/>
      <c r="O31" s="204"/>
      <c r="P31" s="197" t="str">
        <f>IFS($D31="","",$D31, vlookup($D31,'DATA - LIS - RX'!$A:$D,2,0))</f>
        <v/>
      </c>
      <c r="Q31" s="198" t="str">
        <f>IFS($D31="","",$D31, VLOOKUP(D31, 'DATA - LIS - RX'!A:D, 3, 0))</f>
        <v/>
      </c>
      <c r="R31" s="199" t="str">
        <f>IFS($D31="","",$D31, vlookup(D31,'DATA - LIS - RX'!A:D,4,0))</f>
        <v/>
      </c>
      <c r="S31" s="200"/>
      <c r="T31" s="200"/>
      <c r="U31" s="200"/>
      <c r="V31" s="200"/>
      <c r="W31" s="200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</row>
    <row r="32">
      <c r="A32" s="231"/>
      <c r="B32" s="12">
        <f t="shared" si="1"/>
        <v>24</v>
      </c>
      <c r="C32" s="12"/>
      <c r="D32" s="12"/>
      <c r="E32" s="13"/>
      <c r="F32" s="14"/>
      <c r="G32" s="193"/>
      <c r="H32" s="16"/>
      <c r="I32" s="17"/>
      <c r="J32" s="18"/>
      <c r="K32" s="194"/>
      <c r="L32" s="202"/>
      <c r="M32" s="23"/>
      <c r="N32" s="196"/>
      <c r="O32" s="23"/>
      <c r="P32" s="197" t="str">
        <f>IFS($D32="","",$D32, vlookup($D32,'DATA - LIS - RX'!$A:$D,2,0))</f>
        <v/>
      </c>
      <c r="Q32" s="198" t="str">
        <f>IFS($D32="","",$D32, VLOOKUP(D32, 'DATA - LIS - RX'!A:D, 3, 0))</f>
        <v/>
      </c>
      <c r="R32" s="199" t="str">
        <f>IFS($D32="","",$D32, vlookup(D32,'DATA - LIS - RX'!A:D,4,0))</f>
        <v/>
      </c>
      <c r="S32" s="200"/>
      <c r="T32" s="200"/>
      <c r="U32" s="200"/>
      <c r="V32" s="200"/>
      <c r="W32" s="200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</row>
    <row r="33">
      <c r="A33" s="231"/>
      <c r="B33" s="12">
        <f t="shared" si="1"/>
        <v>25</v>
      </c>
      <c r="C33" s="12"/>
      <c r="D33" s="12"/>
      <c r="E33" s="13"/>
      <c r="F33" s="14"/>
      <c r="G33" s="193"/>
      <c r="H33" s="16"/>
      <c r="I33" s="17"/>
      <c r="J33" s="18"/>
      <c r="K33" s="194"/>
      <c r="L33" s="196"/>
      <c r="M33" s="23"/>
      <c r="N33" s="196"/>
      <c r="O33" s="202"/>
      <c r="P33" s="197" t="str">
        <f>IFS($D33="","",$D33, vlookup($D33,'DATA - LIS - RX'!$A:$D,2,0))</f>
        <v/>
      </c>
      <c r="Q33" s="198" t="str">
        <f>IFS($D33="","",$D33, VLOOKUP(D33, 'DATA - LIS - RX'!A:D, 3, 0))</f>
        <v/>
      </c>
      <c r="R33" s="199" t="str">
        <f>IFS($D33="","",$D33, vlookup(D33,'DATA - LIS - RX'!A:D,4,0))</f>
        <v/>
      </c>
      <c r="S33" s="200"/>
      <c r="T33" s="200"/>
      <c r="U33" s="200"/>
      <c r="V33" s="200"/>
      <c r="W33" s="200"/>
      <c r="X33" s="201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</row>
    <row r="34">
      <c r="A34" s="231"/>
      <c r="B34" s="12">
        <f t="shared" si="1"/>
        <v>26</v>
      </c>
      <c r="C34" s="12"/>
      <c r="D34" s="12"/>
      <c r="E34" s="13"/>
      <c r="F34" s="14"/>
      <c r="G34" s="193"/>
      <c r="H34" s="16"/>
      <c r="I34" s="17"/>
      <c r="J34" s="18"/>
      <c r="K34" s="194"/>
      <c r="L34" s="196"/>
      <c r="M34" s="23"/>
      <c r="N34" s="196"/>
      <c r="O34" s="204"/>
      <c r="P34" s="197" t="str">
        <f>IFS($D34="","",$D34, vlookup($D34,'DATA - LIS - RX'!$A:$D,2,0))</f>
        <v/>
      </c>
      <c r="Q34" s="198" t="str">
        <f>IFS($D34="","",$D34, VLOOKUP(D34, 'DATA - LIS - RX'!A:D, 3, 0))</f>
        <v/>
      </c>
      <c r="R34" s="199" t="str">
        <f>IFS($D34="","",$D34, vlookup(D34,'DATA - LIS - RX'!A:D,4,0))</f>
        <v/>
      </c>
      <c r="S34" s="200"/>
      <c r="T34" s="200"/>
      <c r="U34" s="200"/>
      <c r="V34" s="200"/>
      <c r="W34" s="200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</row>
    <row r="35">
      <c r="A35" s="231"/>
      <c r="B35" s="12">
        <f t="shared" si="1"/>
        <v>27</v>
      </c>
      <c r="C35" s="12"/>
      <c r="D35" s="12"/>
      <c r="E35" s="13"/>
      <c r="F35" s="14"/>
      <c r="G35" s="193"/>
      <c r="H35" s="16"/>
      <c r="I35" s="17"/>
      <c r="J35" s="18"/>
      <c r="K35" s="194"/>
      <c r="L35" s="196"/>
      <c r="M35" s="23"/>
      <c r="N35" s="196"/>
      <c r="O35" s="23"/>
      <c r="P35" s="197" t="str">
        <f>IFS($D35="","",$D35, vlookup($D35,'DATA - LIS - RX'!$A:$D,2,0))</f>
        <v/>
      </c>
      <c r="Q35" s="198" t="str">
        <f>IFS($D35="","",$D35, VLOOKUP(D35, 'DATA - LIS - RX'!A:D, 3, 0))</f>
        <v/>
      </c>
      <c r="R35" s="199" t="str">
        <f>IFS($D35="","",$D35, vlookup(D35,'DATA - LIS - RX'!A:D,4,0))</f>
        <v/>
      </c>
      <c r="S35" s="200"/>
      <c r="T35" s="200"/>
      <c r="U35" s="200"/>
      <c r="V35" s="200"/>
      <c r="W35" s="200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</row>
    <row r="36">
      <c r="A36" s="126"/>
      <c r="B36" s="126"/>
      <c r="C36" s="126"/>
      <c r="D36" s="126"/>
      <c r="E36" s="207"/>
      <c r="F36" s="207"/>
      <c r="G36" s="208"/>
      <c r="H36" s="126"/>
      <c r="I36" s="126"/>
      <c r="J36" s="126"/>
      <c r="K36" s="126"/>
      <c r="L36" s="209"/>
      <c r="M36" s="209"/>
      <c r="N36" s="209"/>
      <c r="O36" s="126"/>
      <c r="P36" s="201"/>
      <c r="Q36" s="126"/>
      <c r="R36" s="167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</row>
    <row r="37">
      <c r="A37" s="210" t="s">
        <v>7171</v>
      </c>
      <c r="B37" s="211">
        <f>COUNTIF(L:M, "X")</f>
        <v>0</v>
      </c>
      <c r="C37" s="212" t="s">
        <v>7172</v>
      </c>
      <c r="D37" s="164"/>
      <c r="E37" s="164"/>
      <c r="F37" s="164"/>
      <c r="G37" s="164"/>
      <c r="H37" s="164"/>
      <c r="I37" s="164"/>
      <c r="J37" s="164"/>
      <c r="K37" s="164"/>
      <c r="L37" s="164"/>
      <c r="M37" s="164"/>
      <c r="N37" s="164"/>
      <c r="O37" s="165"/>
      <c r="P37" s="212" t="s">
        <v>7172</v>
      </c>
      <c r="Q37" s="126"/>
      <c r="R37" s="167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</row>
    <row r="38">
      <c r="A38" s="126"/>
      <c r="B38" s="126"/>
      <c r="C38" s="126"/>
      <c r="D38" s="126"/>
      <c r="E38" s="207"/>
      <c r="F38" s="207"/>
      <c r="G38" s="208"/>
      <c r="H38" s="126"/>
      <c r="I38" s="126"/>
      <c r="J38" s="126"/>
      <c r="K38" s="126"/>
      <c r="L38" s="209"/>
      <c r="M38" s="209"/>
      <c r="N38" s="209"/>
      <c r="O38" s="126"/>
      <c r="P38" s="201"/>
      <c r="Q38" s="126"/>
      <c r="R38" s="167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</row>
    <row r="39">
      <c r="A39" s="126"/>
      <c r="B39" s="126"/>
      <c r="C39" s="126"/>
      <c r="D39" s="126"/>
      <c r="E39" s="207"/>
      <c r="F39" s="207"/>
      <c r="G39" s="208"/>
      <c r="H39" s="126"/>
      <c r="I39" s="126"/>
      <c r="J39" s="126"/>
      <c r="K39" s="126"/>
      <c r="L39" s="209"/>
      <c r="M39" s="209"/>
      <c r="N39" s="209"/>
      <c r="O39" s="126"/>
      <c r="P39" s="201"/>
      <c r="Q39" s="126"/>
      <c r="R39" s="167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</row>
    <row r="40">
      <c r="A40" s="126"/>
      <c r="B40" s="126"/>
      <c r="C40" s="126"/>
      <c r="D40" s="126"/>
      <c r="E40" s="207"/>
      <c r="F40" s="207"/>
      <c r="G40" s="208"/>
      <c r="H40" s="126"/>
      <c r="I40" s="126"/>
      <c r="J40" s="126"/>
      <c r="K40" s="126"/>
      <c r="L40" s="209"/>
      <c r="M40" s="209"/>
      <c r="N40" s="209"/>
      <c r="O40" s="126"/>
      <c r="P40" s="201"/>
      <c r="Q40" s="126"/>
      <c r="R40" s="167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</row>
    <row r="41">
      <c r="A41" s="126"/>
      <c r="B41" s="126"/>
      <c r="C41" s="126"/>
      <c r="D41" s="126"/>
      <c r="E41" s="207"/>
      <c r="F41" s="207"/>
      <c r="G41" s="208"/>
      <c r="H41" s="126"/>
      <c r="I41" s="126"/>
      <c r="J41" s="126"/>
      <c r="K41" s="126"/>
      <c r="L41" s="209"/>
      <c r="M41" s="209"/>
      <c r="N41" s="209"/>
      <c r="O41" s="126"/>
      <c r="P41" s="201"/>
      <c r="Q41" s="126"/>
      <c r="R41" s="167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</row>
    <row r="42">
      <c r="A42" s="126"/>
      <c r="B42" s="126"/>
      <c r="C42" s="126"/>
      <c r="D42" s="126"/>
      <c r="E42" s="207"/>
      <c r="F42" s="207"/>
      <c r="G42" s="208"/>
      <c r="H42" s="126"/>
      <c r="I42" s="126"/>
      <c r="J42" s="126"/>
      <c r="K42" s="126"/>
      <c r="L42" s="209"/>
      <c r="M42" s="209"/>
      <c r="N42" s="209"/>
      <c r="O42" s="126"/>
      <c r="P42" s="201"/>
      <c r="Q42" s="126"/>
      <c r="R42" s="167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</row>
    <row r="43">
      <c r="A43" s="126"/>
      <c r="B43" s="126"/>
      <c r="C43" s="126"/>
      <c r="D43" s="126"/>
      <c r="E43" s="207"/>
      <c r="F43" s="207"/>
      <c r="G43" s="208"/>
      <c r="H43" s="126"/>
      <c r="I43" s="126"/>
      <c r="J43" s="126"/>
      <c r="K43" s="126"/>
      <c r="L43" s="209"/>
      <c r="M43" s="209"/>
      <c r="N43" s="209"/>
      <c r="O43" s="126"/>
      <c r="P43" s="201"/>
      <c r="Q43" s="126"/>
      <c r="R43" s="167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</row>
    <row r="44">
      <c r="A44" s="126"/>
      <c r="B44" s="126"/>
      <c r="C44" s="126"/>
      <c r="D44" s="126"/>
      <c r="E44" s="207"/>
      <c r="F44" s="207"/>
      <c r="G44" s="208"/>
      <c r="H44" s="126"/>
      <c r="I44" s="126"/>
      <c r="J44" s="126"/>
      <c r="K44" s="126"/>
      <c r="L44" s="209"/>
      <c r="M44" s="209"/>
      <c r="N44" s="209"/>
      <c r="O44" s="126"/>
      <c r="P44" s="201"/>
      <c r="Q44" s="126"/>
      <c r="R44" s="167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</row>
    <row r="45">
      <c r="A45" s="126"/>
      <c r="B45" s="126"/>
      <c r="C45" s="126"/>
      <c r="D45" s="126"/>
      <c r="E45" s="207"/>
      <c r="F45" s="207"/>
      <c r="G45" s="208"/>
      <c r="H45" s="126"/>
      <c r="I45" s="126"/>
      <c r="J45" s="126"/>
      <c r="K45" s="126"/>
      <c r="L45" s="209"/>
      <c r="M45" s="209"/>
      <c r="N45" s="209"/>
      <c r="O45" s="126"/>
      <c r="P45" s="201"/>
      <c r="Q45" s="126"/>
      <c r="R45" s="167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</row>
    <row r="46">
      <c r="A46" s="126"/>
      <c r="B46" s="126"/>
      <c r="C46" s="126"/>
      <c r="D46" s="126"/>
      <c r="E46" s="207"/>
      <c r="F46" s="207"/>
      <c r="G46" s="208"/>
      <c r="H46" s="126"/>
      <c r="I46" s="126"/>
      <c r="J46" s="126"/>
      <c r="K46" s="126"/>
      <c r="L46" s="209"/>
      <c r="M46" s="209"/>
      <c r="N46" s="209"/>
      <c r="O46" s="126"/>
      <c r="P46" s="201"/>
      <c r="Q46" s="126"/>
      <c r="R46" s="167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</row>
    <row r="47">
      <c r="A47" s="126"/>
      <c r="B47" s="126"/>
      <c r="C47" s="126"/>
      <c r="D47" s="126"/>
      <c r="E47" s="207"/>
      <c r="F47" s="207"/>
      <c r="G47" s="208"/>
      <c r="H47" s="126"/>
      <c r="I47" s="126"/>
      <c r="J47" s="126"/>
      <c r="K47" s="126"/>
      <c r="L47" s="209"/>
      <c r="M47" s="209"/>
      <c r="N47" s="209"/>
      <c r="O47" s="126"/>
      <c r="P47" s="201"/>
      <c r="Q47" s="126"/>
      <c r="R47" s="167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</row>
    <row r="48">
      <c r="A48" s="126"/>
      <c r="B48" s="126"/>
      <c r="C48" s="126"/>
      <c r="D48" s="126"/>
      <c r="E48" s="207"/>
      <c r="F48" s="207"/>
      <c r="G48" s="208"/>
      <c r="H48" s="126"/>
      <c r="I48" s="126"/>
      <c r="J48" s="126"/>
      <c r="K48" s="126"/>
      <c r="L48" s="209"/>
      <c r="M48" s="209"/>
      <c r="N48" s="209"/>
      <c r="O48" s="126"/>
      <c r="P48" s="201"/>
      <c r="Q48" s="126"/>
      <c r="R48" s="167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</row>
    <row r="49">
      <c r="A49" s="126"/>
      <c r="B49" s="126"/>
      <c r="C49" s="126"/>
      <c r="D49" s="126"/>
      <c r="E49" s="207"/>
      <c r="F49" s="207"/>
      <c r="G49" s="208"/>
      <c r="H49" s="126"/>
      <c r="I49" s="126"/>
      <c r="J49" s="126"/>
      <c r="K49" s="126"/>
      <c r="L49" s="209"/>
      <c r="M49" s="209"/>
      <c r="N49" s="209"/>
      <c r="O49" s="126"/>
      <c r="P49" s="201"/>
      <c r="Q49" s="126"/>
      <c r="R49" s="167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</row>
    <row r="50">
      <c r="A50" s="126"/>
      <c r="B50" s="126"/>
      <c r="C50" s="126"/>
      <c r="D50" s="126"/>
      <c r="E50" s="207"/>
      <c r="F50" s="207"/>
      <c r="G50" s="208"/>
      <c r="H50" s="126"/>
      <c r="I50" s="126"/>
      <c r="J50" s="126"/>
      <c r="K50" s="126"/>
      <c r="L50" s="209"/>
      <c r="M50" s="209"/>
      <c r="N50" s="209"/>
      <c r="O50" s="126"/>
      <c r="P50" s="201"/>
      <c r="Q50" s="126"/>
      <c r="R50" s="167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</row>
    <row r="51">
      <c r="A51" s="126"/>
      <c r="B51" s="126"/>
      <c r="C51" s="126"/>
      <c r="D51" s="126"/>
      <c r="E51" s="207"/>
      <c r="F51" s="207"/>
      <c r="G51" s="208"/>
      <c r="H51" s="126"/>
      <c r="I51" s="126"/>
      <c r="J51" s="126"/>
      <c r="K51" s="126"/>
      <c r="L51" s="209"/>
      <c r="M51" s="209"/>
      <c r="N51" s="209"/>
      <c r="O51" s="126"/>
      <c r="P51" s="201"/>
      <c r="Q51" s="126"/>
      <c r="R51" s="167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</row>
    <row r="52">
      <c r="A52" s="126"/>
      <c r="B52" s="126"/>
      <c r="C52" s="126"/>
      <c r="D52" s="126"/>
      <c r="E52" s="207"/>
      <c r="F52" s="207"/>
      <c r="G52" s="208"/>
      <c r="H52" s="126"/>
      <c r="I52" s="126"/>
      <c r="J52" s="126"/>
      <c r="K52" s="126"/>
      <c r="L52" s="209"/>
      <c r="M52" s="209"/>
      <c r="N52" s="209"/>
      <c r="O52" s="126"/>
      <c r="P52" s="201"/>
      <c r="Q52" s="126"/>
      <c r="R52" s="167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</row>
    <row r="53">
      <c r="A53" s="126"/>
      <c r="B53" s="126"/>
      <c r="C53" s="126"/>
      <c r="D53" s="126"/>
      <c r="E53" s="207"/>
      <c r="F53" s="207"/>
      <c r="G53" s="208"/>
      <c r="H53" s="126"/>
      <c r="I53" s="126"/>
      <c r="J53" s="126"/>
      <c r="K53" s="126"/>
      <c r="L53" s="209"/>
      <c r="M53" s="209"/>
      <c r="N53" s="209"/>
      <c r="O53" s="126"/>
      <c r="P53" s="201"/>
      <c r="Q53" s="126"/>
      <c r="R53" s="167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</row>
    <row r="54">
      <c r="A54" s="126"/>
      <c r="B54" s="126"/>
      <c r="C54" s="126"/>
      <c r="D54" s="126"/>
      <c r="E54" s="207"/>
      <c r="F54" s="207"/>
      <c r="G54" s="208"/>
      <c r="H54" s="126"/>
      <c r="I54" s="126"/>
      <c r="J54" s="126"/>
      <c r="K54" s="126"/>
      <c r="L54" s="209"/>
      <c r="M54" s="209"/>
      <c r="N54" s="209"/>
      <c r="O54" s="126"/>
      <c r="P54" s="201"/>
      <c r="Q54" s="126"/>
      <c r="R54" s="167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</row>
    <row r="55">
      <c r="A55" s="126"/>
      <c r="B55" s="126"/>
      <c r="C55" s="126"/>
      <c r="D55" s="126"/>
      <c r="E55" s="207"/>
      <c r="F55" s="207"/>
      <c r="G55" s="208"/>
      <c r="H55" s="126"/>
      <c r="I55" s="126"/>
      <c r="J55" s="126"/>
      <c r="K55" s="126"/>
      <c r="L55" s="209"/>
      <c r="M55" s="209"/>
      <c r="N55" s="209"/>
      <c r="O55" s="126"/>
      <c r="P55" s="201"/>
      <c r="Q55" s="126"/>
      <c r="R55" s="167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</row>
    <row r="56">
      <c r="A56" s="126"/>
      <c r="B56" s="126"/>
      <c r="C56" s="126"/>
      <c r="D56" s="126"/>
      <c r="E56" s="207"/>
      <c r="F56" s="207"/>
      <c r="G56" s="208"/>
      <c r="H56" s="126"/>
      <c r="I56" s="126"/>
      <c r="J56" s="126"/>
      <c r="K56" s="126"/>
      <c r="L56" s="209"/>
      <c r="M56" s="209"/>
      <c r="N56" s="209"/>
      <c r="O56" s="126"/>
      <c r="P56" s="201"/>
      <c r="Q56" s="126"/>
      <c r="R56" s="167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</row>
    <row r="57">
      <c r="A57" s="126"/>
      <c r="B57" s="126"/>
      <c r="C57" s="126"/>
      <c r="D57" s="126"/>
      <c r="E57" s="207"/>
      <c r="F57" s="207"/>
      <c r="G57" s="208"/>
      <c r="H57" s="126"/>
      <c r="I57" s="126"/>
      <c r="J57" s="126"/>
      <c r="K57" s="126"/>
      <c r="L57" s="209"/>
      <c r="M57" s="209"/>
      <c r="N57" s="209"/>
      <c r="O57" s="126"/>
      <c r="P57" s="201"/>
      <c r="Q57" s="126"/>
      <c r="R57" s="167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</row>
    <row r="58">
      <c r="A58" s="126"/>
      <c r="B58" s="126"/>
      <c r="C58" s="126"/>
      <c r="D58" s="126"/>
      <c r="E58" s="207"/>
      <c r="F58" s="207"/>
      <c r="G58" s="208"/>
      <c r="H58" s="126"/>
      <c r="I58" s="126"/>
      <c r="J58" s="126"/>
      <c r="K58" s="126"/>
      <c r="L58" s="209"/>
      <c r="M58" s="209"/>
      <c r="N58" s="209"/>
      <c r="O58" s="126"/>
      <c r="P58" s="201"/>
      <c r="Q58" s="126"/>
      <c r="R58" s="167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</row>
    <row r="59">
      <c r="A59" s="126"/>
      <c r="B59" s="126"/>
      <c r="C59" s="126"/>
      <c r="D59" s="126"/>
      <c r="E59" s="207"/>
      <c r="F59" s="207"/>
      <c r="G59" s="208"/>
      <c r="H59" s="126"/>
      <c r="I59" s="126"/>
      <c r="J59" s="126"/>
      <c r="K59" s="126"/>
      <c r="L59" s="209"/>
      <c r="M59" s="209"/>
      <c r="N59" s="209"/>
      <c r="O59" s="126"/>
      <c r="P59" s="201"/>
      <c r="Q59" s="126"/>
      <c r="R59" s="167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</row>
    <row r="60">
      <c r="A60" s="126"/>
      <c r="B60" s="126"/>
      <c r="C60" s="126"/>
      <c r="D60" s="126"/>
      <c r="E60" s="207"/>
      <c r="F60" s="207"/>
      <c r="G60" s="208"/>
      <c r="H60" s="126"/>
      <c r="I60" s="126"/>
      <c r="J60" s="126"/>
      <c r="K60" s="126"/>
      <c r="L60" s="209"/>
      <c r="M60" s="209"/>
      <c r="N60" s="209"/>
      <c r="O60" s="126"/>
      <c r="P60" s="201"/>
      <c r="Q60" s="126"/>
      <c r="R60" s="167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</row>
    <row r="61">
      <c r="A61" s="126"/>
      <c r="B61" s="126"/>
      <c r="C61" s="126"/>
      <c r="D61" s="126"/>
      <c r="E61" s="207"/>
      <c r="F61" s="207"/>
      <c r="G61" s="208"/>
      <c r="H61" s="126"/>
      <c r="I61" s="126"/>
      <c r="J61" s="126"/>
      <c r="K61" s="126"/>
      <c r="L61" s="209"/>
      <c r="M61" s="209"/>
      <c r="N61" s="209"/>
      <c r="O61" s="126"/>
      <c r="P61" s="201"/>
      <c r="Q61" s="126"/>
      <c r="R61" s="167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</row>
    <row r="62">
      <c r="A62" s="126"/>
      <c r="B62" s="126"/>
      <c r="C62" s="126"/>
      <c r="D62" s="126"/>
      <c r="E62" s="207"/>
      <c r="F62" s="207"/>
      <c r="G62" s="208"/>
      <c r="H62" s="126"/>
      <c r="I62" s="126"/>
      <c r="J62" s="126"/>
      <c r="K62" s="126"/>
      <c r="L62" s="209"/>
      <c r="M62" s="209"/>
      <c r="N62" s="209"/>
      <c r="O62" s="126"/>
      <c r="P62" s="201"/>
      <c r="Q62" s="126"/>
      <c r="R62" s="167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</row>
    <row r="63">
      <c r="A63" s="126"/>
      <c r="B63" s="126"/>
      <c r="C63" s="126"/>
      <c r="D63" s="126"/>
      <c r="E63" s="207"/>
      <c r="F63" s="207"/>
      <c r="G63" s="208"/>
      <c r="H63" s="126"/>
      <c r="I63" s="126"/>
      <c r="J63" s="126"/>
      <c r="K63" s="126"/>
      <c r="L63" s="209"/>
      <c r="M63" s="209"/>
      <c r="N63" s="209"/>
      <c r="O63" s="126"/>
      <c r="P63" s="201"/>
      <c r="Q63" s="126"/>
      <c r="R63" s="167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</row>
    <row r="64">
      <c r="A64" s="126"/>
      <c r="B64" s="126"/>
      <c r="C64" s="126"/>
      <c r="D64" s="126"/>
      <c r="E64" s="207"/>
      <c r="F64" s="207"/>
      <c r="G64" s="208"/>
      <c r="H64" s="126"/>
      <c r="I64" s="126"/>
      <c r="J64" s="126"/>
      <c r="K64" s="126"/>
      <c r="L64" s="209"/>
      <c r="M64" s="209"/>
      <c r="N64" s="209"/>
      <c r="O64" s="126"/>
      <c r="P64" s="201"/>
      <c r="Q64" s="126"/>
      <c r="R64" s="167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</row>
    <row r="65">
      <c r="A65" s="126"/>
      <c r="B65" s="126"/>
      <c r="C65" s="126"/>
      <c r="D65" s="126"/>
      <c r="E65" s="207"/>
      <c r="F65" s="207"/>
      <c r="G65" s="208"/>
      <c r="H65" s="126"/>
      <c r="I65" s="126"/>
      <c r="J65" s="126"/>
      <c r="K65" s="126"/>
      <c r="L65" s="209"/>
      <c r="M65" s="209"/>
      <c r="N65" s="209"/>
      <c r="O65" s="126"/>
      <c r="P65" s="201"/>
      <c r="Q65" s="126"/>
      <c r="R65" s="167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</row>
    <row r="66">
      <c r="A66" s="126"/>
      <c r="B66" s="126"/>
      <c r="C66" s="126"/>
      <c r="D66" s="126"/>
      <c r="E66" s="207"/>
      <c r="F66" s="207"/>
      <c r="G66" s="208"/>
      <c r="H66" s="126"/>
      <c r="I66" s="126"/>
      <c r="J66" s="126"/>
      <c r="K66" s="126"/>
      <c r="L66" s="209"/>
      <c r="M66" s="209"/>
      <c r="N66" s="209"/>
      <c r="O66" s="126"/>
      <c r="P66" s="201"/>
      <c r="Q66" s="126"/>
      <c r="R66" s="167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</row>
    <row r="67">
      <c r="A67" s="126"/>
      <c r="B67" s="126"/>
      <c r="C67" s="126"/>
      <c r="D67" s="126"/>
      <c r="E67" s="207"/>
      <c r="F67" s="207"/>
      <c r="G67" s="208"/>
      <c r="H67" s="126"/>
      <c r="I67" s="126"/>
      <c r="J67" s="126"/>
      <c r="K67" s="126"/>
      <c r="L67" s="209"/>
      <c r="M67" s="209"/>
      <c r="N67" s="209"/>
      <c r="O67" s="126"/>
      <c r="P67" s="201"/>
      <c r="Q67" s="126"/>
      <c r="R67" s="167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</row>
    <row r="68">
      <c r="A68" s="126"/>
      <c r="B68" s="126"/>
      <c r="C68" s="126"/>
      <c r="D68" s="126"/>
      <c r="E68" s="207"/>
      <c r="F68" s="207"/>
      <c r="G68" s="208"/>
      <c r="H68" s="126"/>
      <c r="I68" s="126"/>
      <c r="J68" s="126"/>
      <c r="K68" s="126"/>
      <c r="L68" s="209"/>
      <c r="M68" s="209"/>
      <c r="N68" s="209"/>
      <c r="O68" s="126"/>
      <c r="P68" s="201"/>
      <c r="Q68" s="126"/>
      <c r="R68" s="167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</row>
    <row r="69">
      <c r="A69" s="126"/>
      <c r="B69" s="126"/>
      <c r="C69" s="126"/>
      <c r="D69" s="126"/>
      <c r="E69" s="207"/>
      <c r="F69" s="207"/>
      <c r="G69" s="208"/>
      <c r="H69" s="126"/>
      <c r="I69" s="126"/>
      <c r="J69" s="126"/>
      <c r="K69" s="126"/>
      <c r="L69" s="209"/>
      <c r="M69" s="209"/>
      <c r="N69" s="209"/>
      <c r="O69" s="126"/>
      <c r="P69" s="201"/>
      <c r="Q69" s="126"/>
      <c r="R69" s="167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</row>
    <row r="70">
      <c r="A70" s="126"/>
      <c r="B70" s="126"/>
      <c r="C70" s="126"/>
      <c r="D70" s="126"/>
      <c r="E70" s="207"/>
      <c r="F70" s="207"/>
      <c r="G70" s="208"/>
      <c r="H70" s="126"/>
      <c r="I70" s="126"/>
      <c r="J70" s="126"/>
      <c r="K70" s="126"/>
      <c r="L70" s="209"/>
      <c r="M70" s="209"/>
      <c r="N70" s="209"/>
      <c r="O70" s="126"/>
      <c r="P70" s="201"/>
      <c r="Q70" s="126"/>
      <c r="R70" s="167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</row>
    <row r="71">
      <c r="A71" s="126"/>
      <c r="B71" s="126"/>
      <c r="C71" s="126"/>
      <c r="D71" s="126"/>
      <c r="E71" s="207"/>
      <c r="F71" s="207"/>
      <c r="G71" s="208"/>
      <c r="H71" s="126"/>
      <c r="I71" s="126"/>
      <c r="J71" s="126"/>
      <c r="K71" s="126"/>
      <c r="L71" s="209"/>
      <c r="M71" s="209"/>
      <c r="N71" s="209"/>
      <c r="O71" s="126"/>
      <c r="P71" s="201"/>
      <c r="Q71" s="126"/>
      <c r="R71" s="167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</row>
    <row r="72">
      <c r="A72" s="126"/>
      <c r="B72" s="126"/>
      <c r="C72" s="126"/>
      <c r="D72" s="126"/>
      <c r="E72" s="207"/>
      <c r="F72" s="207"/>
      <c r="G72" s="208"/>
      <c r="H72" s="126"/>
      <c r="I72" s="126"/>
      <c r="J72" s="126"/>
      <c r="K72" s="126"/>
      <c r="L72" s="209"/>
      <c r="M72" s="209"/>
      <c r="N72" s="209"/>
      <c r="O72" s="126"/>
      <c r="P72" s="201"/>
      <c r="Q72" s="126"/>
      <c r="R72" s="167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</row>
    <row r="73">
      <c r="A73" s="126"/>
      <c r="B73" s="126"/>
      <c r="C73" s="126"/>
      <c r="D73" s="126"/>
      <c r="E73" s="207"/>
      <c r="F73" s="207"/>
      <c r="G73" s="208"/>
      <c r="H73" s="126"/>
      <c r="I73" s="126"/>
      <c r="J73" s="126"/>
      <c r="K73" s="126"/>
      <c r="L73" s="209"/>
      <c r="M73" s="209"/>
      <c r="N73" s="209"/>
      <c r="O73" s="126"/>
      <c r="P73" s="201"/>
      <c r="Q73" s="126"/>
      <c r="R73" s="167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</row>
    <row r="74">
      <c r="A74" s="126"/>
      <c r="B74" s="126"/>
      <c r="C74" s="126"/>
      <c r="D74" s="126"/>
      <c r="E74" s="207"/>
      <c r="F74" s="207"/>
      <c r="G74" s="208"/>
      <c r="H74" s="126"/>
      <c r="I74" s="126"/>
      <c r="J74" s="126"/>
      <c r="K74" s="126"/>
      <c r="L74" s="209"/>
      <c r="M74" s="209"/>
      <c r="N74" s="209"/>
      <c r="O74" s="126"/>
      <c r="P74" s="201"/>
      <c r="Q74" s="126"/>
      <c r="R74" s="167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</row>
    <row r="75">
      <c r="A75" s="126"/>
      <c r="B75" s="126"/>
      <c r="C75" s="126"/>
      <c r="D75" s="126"/>
      <c r="E75" s="207"/>
      <c r="F75" s="207"/>
      <c r="G75" s="208"/>
      <c r="H75" s="126"/>
      <c r="I75" s="126"/>
      <c r="J75" s="126"/>
      <c r="K75" s="126"/>
      <c r="L75" s="209"/>
      <c r="M75" s="209"/>
      <c r="N75" s="209"/>
      <c r="O75" s="126"/>
      <c r="P75" s="201"/>
      <c r="Q75" s="126"/>
      <c r="R75" s="167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</row>
    <row r="76">
      <c r="A76" s="126"/>
      <c r="B76" s="126"/>
      <c r="C76" s="126"/>
      <c r="D76" s="126"/>
      <c r="E76" s="207"/>
      <c r="F76" s="207"/>
      <c r="G76" s="208"/>
      <c r="H76" s="126"/>
      <c r="I76" s="126"/>
      <c r="J76" s="126"/>
      <c r="K76" s="126"/>
      <c r="L76" s="209"/>
      <c r="M76" s="209"/>
      <c r="N76" s="209"/>
      <c r="O76" s="126"/>
      <c r="P76" s="201"/>
      <c r="Q76" s="126"/>
      <c r="R76" s="167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</row>
    <row r="77">
      <c r="A77" s="126"/>
      <c r="B77" s="126"/>
      <c r="C77" s="126"/>
      <c r="D77" s="126"/>
      <c r="E77" s="207"/>
      <c r="F77" s="207"/>
      <c r="G77" s="208"/>
      <c r="H77" s="126"/>
      <c r="I77" s="126"/>
      <c r="J77" s="126"/>
      <c r="K77" s="126"/>
      <c r="L77" s="209"/>
      <c r="M77" s="209"/>
      <c r="N77" s="209"/>
      <c r="O77" s="126"/>
      <c r="P77" s="201"/>
      <c r="Q77" s="126"/>
      <c r="R77" s="167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</row>
    <row r="78">
      <c r="A78" s="126"/>
      <c r="B78" s="126"/>
      <c r="C78" s="126"/>
      <c r="D78" s="126"/>
      <c r="E78" s="207"/>
      <c r="F78" s="207"/>
      <c r="G78" s="208"/>
      <c r="H78" s="126"/>
      <c r="I78" s="126"/>
      <c r="J78" s="126"/>
      <c r="K78" s="126"/>
      <c r="L78" s="209"/>
      <c r="M78" s="209"/>
      <c r="N78" s="209"/>
      <c r="O78" s="126"/>
      <c r="P78" s="201"/>
      <c r="Q78" s="126"/>
      <c r="R78" s="167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</row>
    <row r="79">
      <c r="A79" s="126"/>
      <c r="B79" s="126"/>
      <c r="C79" s="126"/>
      <c r="D79" s="126"/>
      <c r="E79" s="207"/>
      <c r="F79" s="207"/>
      <c r="G79" s="208"/>
      <c r="H79" s="126"/>
      <c r="I79" s="126"/>
      <c r="J79" s="126"/>
      <c r="K79" s="126"/>
      <c r="L79" s="209"/>
      <c r="M79" s="209"/>
      <c r="N79" s="209"/>
      <c r="O79" s="126"/>
      <c r="P79" s="201"/>
      <c r="Q79" s="126"/>
      <c r="R79" s="167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</row>
    <row r="80">
      <c r="A80" s="126"/>
      <c r="B80" s="126"/>
      <c r="C80" s="126"/>
      <c r="D80" s="126"/>
      <c r="E80" s="207"/>
      <c r="F80" s="207"/>
      <c r="G80" s="208"/>
      <c r="H80" s="126"/>
      <c r="I80" s="126"/>
      <c r="J80" s="126"/>
      <c r="K80" s="126"/>
      <c r="L80" s="209"/>
      <c r="M80" s="209"/>
      <c r="N80" s="209"/>
      <c r="O80" s="126"/>
      <c r="P80" s="201"/>
      <c r="Q80" s="126"/>
      <c r="R80" s="167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</row>
    <row r="81">
      <c r="A81" s="126"/>
      <c r="B81" s="126"/>
      <c r="C81" s="126"/>
      <c r="D81" s="126"/>
      <c r="E81" s="207"/>
      <c r="F81" s="207"/>
      <c r="G81" s="208"/>
      <c r="H81" s="126"/>
      <c r="I81" s="126"/>
      <c r="J81" s="126"/>
      <c r="K81" s="126"/>
      <c r="L81" s="209"/>
      <c r="M81" s="209"/>
      <c r="N81" s="209"/>
      <c r="O81" s="126"/>
      <c r="P81" s="201"/>
      <c r="Q81" s="126"/>
      <c r="R81" s="167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</row>
    <row r="82">
      <c r="A82" s="126"/>
      <c r="B82" s="126"/>
      <c r="C82" s="126"/>
      <c r="D82" s="126"/>
      <c r="E82" s="207"/>
      <c r="F82" s="207"/>
      <c r="G82" s="208"/>
      <c r="H82" s="126"/>
      <c r="I82" s="126"/>
      <c r="J82" s="126"/>
      <c r="K82" s="126"/>
      <c r="L82" s="209"/>
      <c r="M82" s="209"/>
      <c r="N82" s="209"/>
      <c r="O82" s="126"/>
      <c r="P82" s="201"/>
      <c r="Q82" s="126"/>
      <c r="R82" s="167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</row>
    <row r="83">
      <c r="A83" s="126"/>
      <c r="B83" s="126"/>
      <c r="C83" s="126"/>
      <c r="D83" s="126"/>
      <c r="E83" s="207"/>
      <c r="F83" s="207"/>
      <c r="G83" s="208"/>
      <c r="H83" s="126"/>
      <c r="I83" s="126"/>
      <c r="J83" s="126"/>
      <c r="K83" s="126"/>
      <c r="L83" s="209"/>
      <c r="M83" s="209"/>
      <c r="N83" s="209"/>
      <c r="O83" s="126"/>
      <c r="P83" s="201"/>
      <c r="Q83" s="126"/>
      <c r="R83" s="167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</row>
    <row r="84">
      <c r="A84" s="126"/>
      <c r="B84" s="126"/>
      <c r="C84" s="126"/>
      <c r="D84" s="126"/>
      <c r="E84" s="207"/>
      <c r="F84" s="207"/>
      <c r="G84" s="208"/>
      <c r="H84" s="126"/>
      <c r="I84" s="126"/>
      <c r="J84" s="126"/>
      <c r="K84" s="126"/>
      <c r="L84" s="209"/>
      <c r="M84" s="209"/>
      <c r="N84" s="209"/>
      <c r="O84" s="126"/>
      <c r="P84" s="201"/>
      <c r="Q84" s="126"/>
      <c r="R84" s="167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</row>
    <row r="85">
      <c r="A85" s="126"/>
      <c r="B85" s="126"/>
      <c r="C85" s="126"/>
      <c r="D85" s="126"/>
      <c r="E85" s="207"/>
      <c r="F85" s="207"/>
      <c r="G85" s="208"/>
      <c r="H85" s="126"/>
      <c r="I85" s="126"/>
      <c r="J85" s="126"/>
      <c r="K85" s="126"/>
      <c r="L85" s="209"/>
      <c r="M85" s="209"/>
      <c r="N85" s="209"/>
      <c r="O85" s="126"/>
      <c r="P85" s="201"/>
      <c r="Q85" s="126"/>
      <c r="R85" s="167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</row>
    <row r="86">
      <c r="A86" s="126"/>
      <c r="B86" s="126"/>
      <c r="C86" s="126"/>
      <c r="D86" s="126"/>
      <c r="E86" s="207"/>
      <c r="F86" s="207"/>
      <c r="G86" s="208"/>
      <c r="H86" s="126"/>
      <c r="I86" s="126"/>
      <c r="J86" s="126"/>
      <c r="K86" s="126"/>
      <c r="L86" s="209"/>
      <c r="M86" s="209"/>
      <c r="N86" s="209"/>
      <c r="O86" s="126"/>
      <c r="P86" s="201"/>
      <c r="Q86" s="126"/>
      <c r="R86" s="167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</row>
    <row r="87">
      <c r="A87" s="126"/>
      <c r="B87" s="126"/>
      <c r="C87" s="126"/>
      <c r="D87" s="126"/>
      <c r="E87" s="207"/>
      <c r="F87" s="207"/>
      <c r="G87" s="208"/>
      <c r="H87" s="126"/>
      <c r="I87" s="126"/>
      <c r="J87" s="126"/>
      <c r="K87" s="126"/>
      <c r="L87" s="209"/>
      <c r="M87" s="209"/>
      <c r="N87" s="209"/>
      <c r="O87" s="126"/>
      <c r="P87" s="201"/>
      <c r="Q87" s="126"/>
      <c r="R87" s="167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</row>
    <row r="88">
      <c r="A88" s="126"/>
      <c r="B88" s="126"/>
      <c r="C88" s="126"/>
      <c r="D88" s="126"/>
      <c r="E88" s="207"/>
      <c r="F88" s="207"/>
      <c r="G88" s="208"/>
      <c r="H88" s="126"/>
      <c r="I88" s="126"/>
      <c r="J88" s="126"/>
      <c r="K88" s="126"/>
      <c r="L88" s="209"/>
      <c r="M88" s="209"/>
      <c r="N88" s="209"/>
      <c r="O88" s="126"/>
      <c r="P88" s="201"/>
      <c r="Q88" s="126"/>
      <c r="R88" s="167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</row>
    <row r="89">
      <c r="A89" s="126"/>
      <c r="B89" s="126"/>
      <c r="C89" s="126"/>
      <c r="D89" s="126"/>
      <c r="E89" s="207"/>
      <c r="F89" s="207"/>
      <c r="G89" s="208"/>
      <c r="H89" s="126"/>
      <c r="I89" s="126"/>
      <c r="J89" s="126"/>
      <c r="K89" s="126"/>
      <c r="L89" s="209"/>
      <c r="M89" s="209"/>
      <c r="N89" s="209"/>
      <c r="O89" s="126"/>
      <c r="P89" s="201"/>
      <c r="Q89" s="126"/>
      <c r="R89" s="167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</row>
    <row r="90">
      <c r="A90" s="126"/>
      <c r="B90" s="126"/>
      <c r="C90" s="126"/>
      <c r="D90" s="126"/>
      <c r="E90" s="207"/>
      <c r="F90" s="207"/>
      <c r="G90" s="208"/>
      <c r="H90" s="126"/>
      <c r="I90" s="126"/>
      <c r="J90" s="126"/>
      <c r="K90" s="126"/>
      <c r="L90" s="209"/>
      <c r="M90" s="209"/>
      <c r="N90" s="209"/>
      <c r="O90" s="126"/>
      <c r="P90" s="201"/>
      <c r="Q90" s="126"/>
      <c r="R90" s="167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</row>
    <row r="91">
      <c r="A91" s="126"/>
      <c r="B91" s="126"/>
      <c r="C91" s="126"/>
      <c r="D91" s="126"/>
      <c r="E91" s="207"/>
      <c r="F91" s="207"/>
      <c r="G91" s="208"/>
      <c r="H91" s="126"/>
      <c r="I91" s="126"/>
      <c r="J91" s="126"/>
      <c r="K91" s="126"/>
      <c r="L91" s="209"/>
      <c r="M91" s="209"/>
      <c r="N91" s="209"/>
      <c r="O91" s="126"/>
      <c r="P91" s="201"/>
      <c r="Q91" s="126"/>
      <c r="R91" s="167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</row>
    <row r="92">
      <c r="A92" s="126"/>
      <c r="B92" s="126"/>
      <c r="C92" s="126"/>
      <c r="D92" s="126"/>
      <c r="E92" s="207"/>
      <c r="F92" s="207"/>
      <c r="G92" s="208"/>
      <c r="H92" s="126"/>
      <c r="I92" s="126"/>
      <c r="J92" s="126"/>
      <c r="K92" s="126"/>
      <c r="L92" s="209"/>
      <c r="M92" s="209"/>
      <c r="N92" s="209"/>
      <c r="O92" s="126"/>
      <c r="P92" s="201"/>
      <c r="Q92" s="126"/>
      <c r="R92" s="167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</row>
    <row r="93">
      <c r="A93" s="126"/>
      <c r="B93" s="126"/>
      <c r="C93" s="126"/>
      <c r="D93" s="126"/>
      <c r="E93" s="207"/>
      <c r="F93" s="207"/>
      <c r="G93" s="208"/>
      <c r="H93" s="126"/>
      <c r="I93" s="126"/>
      <c r="J93" s="126"/>
      <c r="K93" s="126"/>
      <c r="L93" s="209"/>
      <c r="M93" s="209"/>
      <c r="N93" s="209"/>
      <c r="O93" s="126"/>
      <c r="P93" s="201"/>
      <c r="Q93" s="126"/>
      <c r="R93" s="167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</row>
    <row r="94">
      <c r="A94" s="126"/>
      <c r="B94" s="126"/>
      <c r="C94" s="126"/>
      <c r="D94" s="126"/>
      <c r="E94" s="207"/>
      <c r="F94" s="207"/>
      <c r="G94" s="208"/>
      <c r="H94" s="126"/>
      <c r="I94" s="126"/>
      <c r="J94" s="126"/>
      <c r="K94" s="126"/>
      <c r="L94" s="209"/>
      <c r="M94" s="209"/>
      <c r="N94" s="209"/>
      <c r="O94" s="126"/>
      <c r="P94" s="201"/>
      <c r="Q94" s="126"/>
      <c r="R94" s="167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</row>
    <row r="95">
      <c r="A95" s="126"/>
      <c r="B95" s="126"/>
      <c r="C95" s="126"/>
      <c r="D95" s="126"/>
      <c r="E95" s="207"/>
      <c r="F95" s="207"/>
      <c r="G95" s="208"/>
      <c r="H95" s="126"/>
      <c r="I95" s="126"/>
      <c r="J95" s="126"/>
      <c r="K95" s="126"/>
      <c r="L95" s="209"/>
      <c r="M95" s="209"/>
      <c r="N95" s="209"/>
      <c r="O95" s="126"/>
      <c r="P95" s="201"/>
      <c r="Q95" s="126"/>
      <c r="R95" s="167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</row>
    <row r="96">
      <c r="A96" s="126"/>
      <c r="B96" s="126"/>
      <c r="C96" s="126"/>
      <c r="D96" s="126"/>
      <c r="E96" s="207"/>
      <c r="F96" s="207"/>
      <c r="G96" s="208"/>
      <c r="H96" s="126"/>
      <c r="I96" s="126"/>
      <c r="J96" s="126"/>
      <c r="K96" s="126"/>
      <c r="L96" s="209"/>
      <c r="M96" s="209"/>
      <c r="N96" s="209"/>
      <c r="O96" s="126"/>
      <c r="P96" s="201"/>
      <c r="Q96" s="126"/>
      <c r="R96" s="167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</row>
    <row r="97">
      <c r="A97" s="126"/>
      <c r="B97" s="126"/>
      <c r="C97" s="126"/>
      <c r="D97" s="126"/>
      <c r="E97" s="207"/>
      <c r="F97" s="207"/>
      <c r="G97" s="208"/>
      <c r="H97" s="126"/>
      <c r="I97" s="126"/>
      <c r="J97" s="126"/>
      <c r="K97" s="126"/>
      <c r="L97" s="209"/>
      <c r="M97" s="209"/>
      <c r="N97" s="209"/>
      <c r="O97" s="126"/>
      <c r="P97" s="201"/>
      <c r="Q97" s="126"/>
      <c r="R97" s="167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</row>
    <row r="98">
      <c r="A98" s="126"/>
      <c r="B98" s="126"/>
      <c r="C98" s="126"/>
      <c r="D98" s="126"/>
      <c r="E98" s="207"/>
      <c r="F98" s="207"/>
      <c r="G98" s="208"/>
      <c r="H98" s="126"/>
      <c r="I98" s="126"/>
      <c r="J98" s="126"/>
      <c r="K98" s="126"/>
      <c r="L98" s="209"/>
      <c r="M98" s="209"/>
      <c r="N98" s="209"/>
      <c r="O98" s="126"/>
      <c r="P98" s="201"/>
      <c r="Q98" s="126"/>
      <c r="R98" s="167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</row>
    <row r="99">
      <c r="A99" s="126"/>
      <c r="B99" s="126"/>
      <c r="C99" s="126"/>
      <c r="D99" s="126"/>
      <c r="E99" s="207"/>
      <c r="F99" s="207"/>
      <c r="G99" s="208"/>
      <c r="H99" s="126"/>
      <c r="I99" s="126"/>
      <c r="J99" s="126"/>
      <c r="K99" s="126"/>
      <c r="L99" s="209"/>
      <c r="M99" s="209"/>
      <c r="N99" s="209"/>
      <c r="O99" s="126"/>
      <c r="P99" s="201"/>
      <c r="Q99" s="126"/>
      <c r="R99" s="167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</row>
    <row r="100">
      <c r="A100" s="126"/>
      <c r="B100" s="126"/>
      <c r="C100" s="126"/>
      <c r="D100" s="126"/>
      <c r="E100" s="207"/>
      <c r="F100" s="207"/>
      <c r="G100" s="208"/>
      <c r="H100" s="126"/>
      <c r="I100" s="126"/>
      <c r="J100" s="126"/>
      <c r="K100" s="126"/>
      <c r="L100" s="209"/>
      <c r="M100" s="209"/>
      <c r="N100" s="209"/>
      <c r="O100" s="126"/>
      <c r="P100" s="201"/>
      <c r="Q100" s="126"/>
      <c r="R100" s="167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</row>
    <row r="101">
      <c r="A101" s="126"/>
      <c r="B101" s="126"/>
      <c r="C101" s="126"/>
      <c r="D101" s="126"/>
      <c r="E101" s="207"/>
      <c r="F101" s="207"/>
      <c r="G101" s="208"/>
      <c r="H101" s="126"/>
      <c r="I101" s="126"/>
      <c r="J101" s="126"/>
      <c r="K101" s="126"/>
      <c r="L101" s="209"/>
      <c r="M101" s="209"/>
      <c r="N101" s="209"/>
      <c r="O101" s="126"/>
      <c r="P101" s="201"/>
      <c r="Q101" s="126"/>
      <c r="R101" s="167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</row>
    <row r="102">
      <c r="A102" s="126"/>
      <c r="B102" s="126"/>
      <c r="C102" s="126"/>
      <c r="D102" s="126"/>
      <c r="E102" s="207"/>
      <c r="F102" s="207"/>
      <c r="G102" s="208"/>
      <c r="H102" s="126"/>
      <c r="I102" s="126"/>
      <c r="J102" s="126"/>
      <c r="K102" s="126"/>
      <c r="L102" s="209"/>
      <c r="M102" s="209"/>
      <c r="N102" s="209"/>
      <c r="O102" s="126"/>
      <c r="P102" s="201"/>
      <c r="Q102" s="126"/>
      <c r="R102" s="167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</row>
    <row r="103">
      <c r="A103" s="126"/>
      <c r="B103" s="126"/>
      <c r="C103" s="126"/>
      <c r="D103" s="126"/>
      <c r="E103" s="207"/>
      <c r="F103" s="207"/>
      <c r="G103" s="208"/>
      <c r="H103" s="126"/>
      <c r="I103" s="126"/>
      <c r="J103" s="126"/>
      <c r="K103" s="126"/>
      <c r="L103" s="209"/>
      <c r="M103" s="209"/>
      <c r="N103" s="209"/>
      <c r="O103" s="126"/>
      <c r="P103" s="201"/>
      <c r="Q103" s="126"/>
      <c r="R103" s="167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</row>
    <row r="104">
      <c r="A104" s="126"/>
      <c r="B104" s="126"/>
      <c r="C104" s="126"/>
      <c r="D104" s="126"/>
      <c r="E104" s="207"/>
      <c r="F104" s="207"/>
      <c r="G104" s="208"/>
      <c r="H104" s="126"/>
      <c r="I104" s="126"/>
      <c r="J104" s="126"/>
      <c r="K104" s="126"/>
      <c r="L104" s="209"/>
      <c r="M104" s="209"/>
      <c r="N104" s="209"/>
      <c r="O104" s="126"/>
      <c r="P104" s="201"/>
      <c r="Q104" s="126"/>
      <c r="R104" s="167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</row>
    <row r="105">
      <c r="A105" s="126"/>
      <c r="B105" s="126"/>
      <c r="C105" s="126"/>
      <c r="D105" s="126"/>
      <c r="E105" s="207"/>
      <c r="F105" s="207"/>
      <c r="G105" s="208"/>
      <c r="H105" s="126"/>
      <c r="I105" s="126"/>
      <c r="J105" s="126"/>
      <c r="K105" s="126"/>
      <c r="L105" s="209"/>
      <c r="M105" s="209"/>
      <c r="N105" s="209"/>
      <c r="O105" s="126"/>
      <c r="P105" s="201"/>
      <c r="Q105" s="126"/>
      <c r="R105" s="167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</row>
    <row r="106">
      <c r="A106" s="126"/>
      <c r="B106" s="126"/>
      <c r="C106" s="126"/>
      <c r="D106" s="126"/>
      <c r="E106" s="207"/>
      <c r="F106" s="207"/>
      <c r="G106" s="208"/>
      <c r="H106" s="126"/>
      <c r="I106" s="126"/>
      <c r="J106" s="126"/>
      <c r="K106" s="126"/>
      <c r="L106" s="209"/>
      <c r="M106" s="209"/>
      <c r="N106" s="209"/>
      <c r="O106" s="126"/>
      <c r="P106" s="201"/>
      <c r="Q106" s="126"/>
      <c r="R106" s="167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</row>
    <row r="107">
      <c r="A107" s="126"/>
      <c r="B107" s="126"/>
      <c r="C107" s="126"/>
      <c r="D107" s="126"/>
      <c r="E107" s="207"/>
      <c r="F107" s="207"/>
      <c r="G107" s="208"/>
      <c r="H107" s="126"/>
      <c r="I107" s="126"/>
      <c r="J107" s="126"/>
      <c r="K107" s="126"/>
      <c r="L107" s="209"/>
      <c r="M107" s="209"/>
      <c r="N107" s="209"/>
      <c r="O107" s="126"/>
      <c r="P107" s="201"/>
      <c r="Q107" s="126"/>
      <c r="R107" s="167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</row>
    <row r="108">
      <c r="A108" s="126"/>
      <c r="B108" s="126"/>
      <c r="C108" s="126"/>
      <c r="D108" s="126"/>
      <c r="E108" s="207"/>
      <c r="F108" s="207"/>
      <c r="G108" s="208"/>
      <c r="H108" s="126"/>
      <c r="I108" s="126"/>
      <c r="J108" s="126"/>
      <c r="K108" s="126"/>
      <c r="L108" s="209"/>
      <c r="M108" s="209"/>
      <c r="N108" s="209"/>
      <c r="O108" s="126"/>
      <c r="P108" s="201"/>
      <c r="Q108" s="126"/>
      <c r="R108" s="167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</row>
    <row r="109">
      <c r="A109" s="126"/>
      <c r="B109" s="126"/>
      <c r="C109" s="126"/>
      <c r="D109" s="126"/>
      <c r="E109" s="207"/>
      <c r="F109" s="207"/>
      <c r="G109" s="208"/>
      <c r="H109" s="126"/>
      <c r="I109" s="126"/>
      <c r="J109" s="126"/>
      <c r="K109" s="126"/>
      <c r="L109" s="209"/>
      <c r="M109" s="209"/>
      <c r="N109" s="209"/>
      <c r="O109" s="126"/>
      <c r="P109" s="201"/>
      <c r="Q109" s="126"/>
      <c r="R109" s="167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</row>
    <row r="110">
      <c r="A110" s="126"/>
      <c r="B110" s="126"/>
      <c r="C110" s="126"/>
      <c r="D110" s="126"/>
      <c r="E110" s="207"/>
      <c r="F110" s="207"/>
      <c r="G110" s="208"/>
      <c r="H110" s="126"/>
      <c r="I110" s="126"/>
      <c r="J110" s="126"/>
      <c r="K110" s="126"/>
      <c r="L110" s="209"/>
      <c r="M110" s="209"/>
      <c r="N110" s="209"/>
      <c r="O110" s="126"/>
      <c r="P110" s="201"/>
      <c r="Q110" s="126"/>
      <c r="R110" s="167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</row>
    <row r="111">
      <c r="A111" s="126"/>
      <c r="B111" s="126"/>
      <c r="C111" s="126"/>
      <c r="D111" s="126"/>
      <c r="E111" s="207"/>
      <c r="F111" s="207"/>
      <c r="G111" s="208"/>
      <c r="H111" s="126"/>
      <c r="I111" s="126"/>
      <c r="J111" s="126"/>
      <c r="K111" s="126"/>
      <c r="L111" s="209"/>
      <c r="M111" s="209"/>
      <c r="N111" s="209"/>
      <c r="O111" s="126"/>
      <c r="P111" s="201"/>
      <c r="Q111" s="126"/>
      <c r="R111" s="167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</row>
    <row r="112">
      <c r="A112" s="126"/>
      <c r="B112" s="126"/>
      <c r="C112" s="126"/>
      <c r="D112" s="126"/>
      <c r="E112" s="207"/>
      <c r="F112" s="207"/>
      <c r="G112" s="208"/>
      <c r="H112" s="126"/>
      <c r="I112" s="126"/>
      <c r="J112" s="126"/>
      <c r="K112" s="126"/>
      <c r="L112" s="209"/>
      <c r="M112" s="209"/>
      <c r="N112" s="209"/>
      <c r="O112" s="126"/>
      <c r="P112" s="201"/>
      <c r="Q112" s="126"/>
      <c r="R112" s="167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</row>
    <row r="113">
      <c r="A113" s="126"/>
      <c r="B113" s="126"/>
      <c r="C113" s="126"/>
      <c r="D113" s="126"/>
      <c r="E113" s="207"/>
      <c r="F113" s="207"/>
      <c r="G113" s="208"/>
      <c r="H113" s="126"/>
      <c r="I113" s="126"/>
      <c r="J113" s="126"/>
      <c r="K113" s="126"/>
      <c r="L113" s="209"/>
      <c r="M113" s="209"/>
      <c r="N113" s="209"/>
      <c r="O113" s="126"/>
      <c r="P113" s="201"/>
      <c r="Q113" s="126"/>
      <c r="R113" s="167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</row>
    <row r="114">
      <c r="A114" s="126"/>
      <c r="B114" s="126"/>
      <c r="C114" s="126"/>
      <c r="D114" s="126"/>
      <c r="E114" s="207"/>
      <c r="F114" s="207"/>
      <c r="G114" s="208"/>
      <c r="H114" s="126"/>
      <c r="I114" s="126"/>
      <c r="J114" s="126"/>
      <c r="K114" s="126"/>
      <c r="L114" s="209"/>
      <c r="M114" s="209"/>
      <c r="N114" s="209"/>
      <c r="O114" s="126"/>
      <c r="P114" s="201"/>
      <c r="Q114" s="126"/>
      <c r="R114" s="167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</row>
    <row r="115">
      <c r="A115" s="126"/>
      <c r="B115" s="126"/>
      <c r="C115" s="126"/>
      <c r="D115" s="126"/>
      <c r="E115" s="207"/>
      <c r="F115" s="207"/>
      <c r="G115" s="208"/>
      <c r="H115" s="126"/>
      <c r="I115" s="126"/>
      <c r="J115" s="126"/>
      <c r="K115" s="126"/>
      <c r="L115" s="209"/>
      <c r="M115" s="209"/>
      <c r="N115" s="209"/>
      <c r="O115" s="126"/>
      <c r="P115" s="201"/>
      <c r="Q115" s="126"/>
      <c r="R115" s="167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</row>
    <row r="116">
      <c r="A116" s="126"/>
      <c r="B116" s="126"/>
      <c r="C116" s="126"/>
      <c r="D116" s="126"/>
      <c r="E116" s="207"/>
      <c r="F116" s="207"/>
      <c r="G116" s="208"/>
      <c r="H116" s="126"/>
      <c r="I116" s="126"/>
      <c r="J116" s="126"/>
      <c r="K116" s="126"/>
      <c r="L116" s="209"/>
      <c r="M116" s="209"/>
      <c r="N116" s="209"/>
      <c r="O116" s="126"/>
      <c r="P116" s="201"/>
      <c r="Q116" s="126"/>
      <c r="R116" s="167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</row>
    <row r="117">
      <c r="A117" s="126"/>
      <c r="B117" s="126"/>
      <c r="C117" s="126"/>
      <c r="D117" s="126"/>
      <c r="E117" s="207"/>
      <c r="F117" s="207"/>
      <c r="G117" s="208"/>
      <c r="H117" s="126"/>
      <c r="I117" s="126"/>
      <c r="J117" s="126"/>
      <c r="K117" s="126"/>
      <c r="L117" s="209"/>
      <c r="M117" s="209"/>
      <c r="N117" s="209"/>
      <c r="O117" s="126"/>
      <c r="P117" s="201"/>
      <c r="Q117" s="126"/>
      <c r="R117" s="167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</row>
    <row r="118">
      <c r="A118" s="126"/>
      <c r="B118" s="126"/>
      <c r="C118" s="126"/>
      <c r="D118" s="126"/>
      <c r="E118" s="207"/>
      <c r="F118" s="207"/>
      <c r="G118" s="208"/>
      <c r="H118" s="126"/>
      <c r="I118" s="126"/>
      <c r="J118" s="126"/>
      <c r="K118" s="126"/>
      <c r="L118" s="209"/>
      <c r="M118" s="209"/>
      <c r="N118" s="209"/>
      <c r="O118" s="126"/>
      <c r="P118" s="201"/>
      <c r="Q118" s="126"/>
      <c r="R118" s="167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</row>
    <row r="119">
      <c r="A119" s="126"/>
      <c r="B119" s="126"/>
      <c r="C119" s="126"/>
      <c r="D119" s="126"/>
      <c r="E119" s="207"/>
      <c r="F119" s="207"/>
      <c r="G119" s="208"/>
      <c r="H119" s="126"/>
      <c r="I119" s="126"/>
      <c r="J119" s="126"/>
      <c r="K119" s="126"/>
      <c r="L119" s="209"/>
      <c r="M119" s="209"/>
      <c r="N119" s="209"/>
      <c r="O119" s="126"/>
      <c r="P119" s="201"/>
      <c r="Q119" s="126"/>
      <c r="R119" s="167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</row>
    <row r="120">
      <c r="A120" s="126"/>
      <c r="B120" s="126"/>
      <c r="C120" s="126"/>
      <c r="D120" s="126"/>
      <c r="E120" s="207"/>
      <c r="F120" s="207"/>
      <c r="G120" s="208"/>
      <c r="H120" s="126"/>
      <c r="I120" s="126"/>
      <c r="J120" s="126"/>
      <c r="K120" s="126"/>
      <c r="L120" s="209"/>
      <c r="M120" s="209"/>
      <c r="N120" s="209"/>
      <c r="O120" s="126"/>
      <c r="P120" s="201"/>
      <c r="Q120" s="126"/>
      <c r="R120" s="167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</row>
    <row r="121">
      <c r="A121" s="126"/>
      <c r="B121" s="126"/>
      <c r="C121" s="126"/>
      <c r="D121" s="126"/>
      <c r="E121" s="207"/>
      <c r="F121" s="207"/>
      <c r="G121" s="208"/>
      <c r="H121" s="126"/>
      <c r="I121" s="126"/>
      <c r="J121" s="126"/>
      <c r="K121" s="126"/>
      <c r="L121" s="209"/>
      <c r="M121" s="209"/>
      <c r="N121" s="209"/>
      <c r="O121" s="126"/>
      <c r="P121" s="201"/>
      <c r="Q121" s="126"/>
      <c r="R121" s="167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</row>
    <row r="122">
      <c r="A122" s="126"/>
      <c r="B122" s="126"/>
      <c r="C122" s="126"/>
      <c r="D122" s="126"/>
      <c r="E122" s="207"/>
      <c r="F122" s="207"/>
      <c r="G122" s="208"/>
      <c r="H122" s="126"/>
      <c r="I122" s="126"/>
      <c r="J122" s="126"/>
      <c r="K122" s="126"/>
      <c r="L122" s="209"/>
      <c r="M122" s="209"/>
      <c r="N122" s="209"/>
      <c r="O122" s="126"/>
      <c r="P122" s="201"/>
      <c r="Q122" s="126"/>
      <c r="R122" s="167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</row>
    <row r="123">
      <c r="A123" s="126"/>
      <c r="B123" s="126"/>
      <c r="C123" s="126"/>
      <c r="D123" s="126"/>
      <c r="E123" s="207"/>
      <c r="F123" s="207"/>
      <c r="G123" s="208"/>
      <c r="H123" s="126"/>
      <c r="I123" s="126"/>
      <c r="J123" s="126"/>
      <c r="K123" s="126"/>
      <c r="L123" s="209"/>
      <c r="M123" s="209"/>
      <c r="N123" s="209"/>
      <c r="O123" s="126"/>
      <c r="P123" s="201"/>
      <c r="Q123" s="126"/>
      <c r="R123" s="167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</row>
    <row r="124">
      <c r="A124" s="126"/>
      <c r="B124" s="126"/>
      <c r="C124" s="126"/>
      <c r="D124" s="126"/>
      <c r="E124" s="207"/>
      <c r="F124" s="207"/>
      <c r="G124" s="208"/>
      <c r="H124" s="126"/>
      <c r="I124" s="126"/>
      <c r="J124" s="126"/>
      <c r="K124" s="126"/>
      <c r="L124" s="209"/>
      <c r="M124" s="209"/>
      <c r="N124" s="209"/>
      <c r="O124" s="126"/>
      <c r="P124" s="201"/>
      <c r="Q124" s="126"/>
      <c r="R124" s="167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</row>
    <row r="125">
      <c r="A125" s="126"/>
      <c r="B125" s="126"/>
      <c r="C125" s="126"/>
      <c r="D125" s="126"/>
      <c r="E125" s="207"/>
      <c r="F125" s="207"/>
      <c r="G125" s="208"/>
      <c r="H125" s="126"/>
      <c r="I125" s="126"/>
      <c r="J125" s="126"/>
      <c r="K125" s="126"/>
      <c r="L125" s="209"/>
      <c r="M125" s="209"/>
      <c r="N125" s="209"/>
      <c r="O125" s="126"/>
      <c r="P125" s="201"/>
      <c r="Q125" s="126"/>
      <c r="R125" s="167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</row>
    <row r="126">
      <c r="A126" s="126"/>
      <c r="B126" s="126"/>
      <c r="C126" s="126"/>
      <c r="D126" s="126"/>
      <c r="E126" s="207"/>
      <c r="F126" s="207"/>
      <c r="G126" s="208"/>
      <c r="H126" s="126"/>
      <c r="I126" s="126"/>
      <c r="J126" s="126"/>
      <c r="K126" s="126"/>
      <c r="L126" s="209"/>
      <c r="M126" s="209"/>
      <c r="N126" s="209"/>
      <c r="O126" s="126"/>
      <c r="P126" s="201"/>
      <c r="Q126" s="126"/>
      <c r="R126" s="167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</row>
    <row r="127">
      <c r="A127" s="126"/>
      <c r="B127" s="126"/>
      <c r="C127" s="126"/>
      <c r="D127" s="126"/>
      <c r="E127" s="207"/>
      <c r="F127" s="207"/>
      <c r="G127" s="208"/>
      <c r="H127" s="126"/>
      <c r="I127" s="126"/>
      <c r="J127" s="126"/>
      <c r="K127" s="126"/>
      <c r="L127" s="209"/>
      <c r="M127" s="209"/>
      <c r="N127" s="209"/>
      <c r="O127" s="126"/>
      <c r="P127" s="201"/>
      <c r="Q127" s="126"/>
      <c r="R127" s="167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</row>
    <row r="128">
      <c r="A128" s="126"/>
      <c r="B128" s="126"/>
      <c r="C128" s="126"/>
      <c r="D128" s="126"/>
      <c r="E128" s="207"/>
      <c r="F128" s="207"/>
      <c r="G128" s="208"/>
      <c r="H128" s="126"/>
      <c r="I128" s="126"/>
      <c r="J128" s="126"/>
      <c r="K128" s="126"/>
      <c r="L128" s="209"/>
      <c r="M128" s="209"/>
      <c r="N128" s="209"/>
      <c r="O128" s="126"/>
      <c r="P128" s="201"/>
      <c r="Q128" s="126"/>
      <c r="R128" s="167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</row>
    <row r="129">
      <c r="A129" s="126"/>
      <c r="B129" s="126"/>
      <c r="C129" s="126"/>
      <c r="D129" s="126"/>
      <c r="E129" s="207"/>
      <c r="F129" s="207"/>
      <c r="G129" s="208"/>
      <c r="H129" s="126"/>
      <c r="I129" s="126"/>
      <c r="J129" s="126"/>
      <c r="K129" s="126"/>
      <c r="L129" s="209"/>
      <c r="M129" s="209"/>
      <c r="N129" s="209"/>
      <c r="O129" s="126"/>
      <c r="P129" s="201"/>
      <c r="Q129" s="126"/>
      <c r="R129" s="167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</row>
    <row r="130">
      <c r="A130" s="126"/>
      <c r="B130" s="126"/>
      <c r="C130" s="126"/>
      <c r="D130" s="126"/>
      <c r="E130" s="207"/>
      <c r="F130" s="207"/>
      <c r="G130" s="208"/>
      <c r="H130" s="126"/>
      <c r="I130" s="126"/>
      <c r="J130" s="126"/>
      <c r="K130" s="126"/>
      <c r="L130" s="209"/>
      <c r="M130" s="209"/>
      <c r="N130" s="209"/>
      <c r="O130" s="126"/>
      <c r="P130" s="201"/>
      <c r="Q130" s="126"/>
      <c r="R130" s="167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</row>
    <row r="131">
      <c r="A131" s="126"/>
      <c r="B131" s="126"/>
      <c r="C131" s="126"/>
      <c r="D131" s="126"/>
      <c r="E131" s="207"/>
      <c r="F131" s="207"/>
      <c r="G131" s="208"/>
      <c r="H131" s="126"/>
      <c r="I131" s="126"/>
      <c r="J131" s="126"/>
      <c r="K131" s="126"/>
      <c r="L131" s="209"/>
      <c r="M131" s="209"/>
      <c r="N131" s="209"/>
      <c r="O131" s="126"/>
      <c r="P131" s="201"/>
      <c r="Q131" s="126"/>
      <c r="R131" s="167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</row>
    <row r="132">
      <c r="A132" s="126"/>
      <c r="B132" s="126"/>
      <c r="C132" s="126"/>
      <c r="D132" s="126"/>
      <c r="E132" s="207"/>
      <c r="F132" s="207"/>
      <c r="G132" s="208"/>
      <c r="H132" s="126"/>
      <c r="I132" s="126"/>
      <c r="J132" s="126"/>
      <c r="K132" s="126"/>
      <c r="L132" s="209"/>
      <c r="M132" s="209"/>
      <c r="N132" s="209"/>
      <c r="O132" s="126"/>
      <c r="P132" s="201"/>
      <c r="Q132" s="126"/>
      <c r="R132" s="167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</row>
    <row r="133">
      <c r="A133" s="126"/>
      <c r="B133" s="126"/>
      <c r="C133" s="126"/>
      <c r="D133" s="126"/>
      <c r="E133" s="207"/>
      <c r="F133" s="207"/>
      <c r="G133" s="208"/>
      <c r="H133" s="126"/>
      <c r="I133" s="126"/>
      <c r="J133" s="126"/>
      <c r="K133" s="126"/>
      <c r="L133" s="209"/>
      <c r="M133" s="209"/>
      <c r="N133" s="209"/>
      <c r="O133" s="126"/>
      <c r="P133" s="201"/>
      <c r="Q133" s="126"/>
      <c r="R133" s="167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</row>
    <row r="134">
      <c r="A134" s="126"/>
      <c r="B134" s="126"/>
      <c r="C134" s="126"/>
      <c r="D134" s="126"/>
      <c r="E134" s="207"/>
      <c r="F134" s="207"/>
      <c r="G134" s="208"/>
      <c r="H134" s="126"/>
      <c r="I134" s="126"/>
      <c r="J134" s="126"/>
      <c r="K134" s="126"/>
      <c r="L134" s="209"/>
      <c r="M134" s="209"/>
      <c r="N134" s="209"/>
      <c r="O134" s="126"/>
      <c r="P134" s="201"/>
      <c r="Q134" s="126"/>
      <c r="R134" s="167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</row>
    <row r="135">
      <c r="A135" s="126"/>
      <c r="B135" s="126"/>
      <c r="C135" s="126"/>
      <c r="D135" s="126"/>
      <c r="E135" s="207"/>
      <c r="F135" s="207"/>
      <c r="G135" s="208"/>
      <c r="H135" s="126"/>
      <c r="I135" s="126"/>
      <c r="J135" s="126"/>
      <c r="K135" s="126"/>
      <c r="L135" s="209"/>
      <c r="M135" s="209"/>
      <c r="N135" s="209"/>
      <c r="O135" s="126"/>
      <c r="P135" s="201"/>
      <c r="Q135" s="126"/>
      <c r="R135" s="167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</row>
    <row r="136">
      <c r="A136" s="126"/>
      <c r="B136" s="126"/>
      <c r="C136" s="126"/>
      <c r="D136" s="126"/>
      <c r="E136" s="207"/>
      <c r="F136" s="207"/>
      <c r="G136" s="208"/>
      <c r="H136" s="126"/>
      <c r="I136" s="126"/>
      <c r="J136" s="126"/>
      <c r="K136" s="126"/>
      <c r="L136" s="209"/>
      <c r="M136" s="209"/>
      <c r="N136" s="209"/>
      <c r="O136" s="126"/>
      <c r="P136" s="201"/>
      <c r="Q136" s="126"/>
      <c r="R136" s="167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</row>
    <row r="137">
      <c r="A137" s="126"/>
      <c r="B137" s="126"/>
      <c r="C137" s="126"/>
      <c r="D137" s="126"/>
      <c r="E137" s="207"/>
      <c r="F137" s="207"/>
      <c r="G137" s="208"/>
      <c r="H137" s="126"/>
      <c r="I137" s="126"/>
      <c r="J137" s="126"/>
      <c r="K137" s="126"/>
      <c r="L137" s="209"/>
      <c r="M137" s="209"/>
      <c r="N137" s="209"/>
      <c r="O137" s="126"/>
      <c r="P137" s="201"/>
      <c r="Q137" s="126"/>
      <c r="R137" s="167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</row>
    <row r="138">
      <c r="A138" s="126"/>
      <c r="B138" s="126"/>
      <c r="C138" s="126"/>
      <c r="D138" s="126"/>
      <c r="E138" s="207"/>
      <c r="F138" s="207"/>
      <c r="G138" s="208"/>
      <c r="H138" s="126"/>
      <c r="I138" s="126"/>
      <c r="J138" s="126"/>
      <c r="K138" s="126"/>
      <c r="L138" s="209"/>
      <c r="M138" s="209"/>
      <c r="N138" s="209"/>
      <c r="O138" s="126"/>
      <c r="P138" s="201"/>
      <c r="Q138" s="126"/>
      <c r="R138" s="167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</row>
    <row r="139">
      <c r="A139" s="126"/>
      <c r="B139" s="126"/>
      <c r="C139" s="126"/>
      <c r="D139" s="126"/>
      <c r="E139" s="207"/>
      <c r="F139" s="207"/>
      <c r="G139" s="208"/>
      <c r="H139" s="126"/>
      <c r="I139" s="126"/>
      <c r="J139" s="126"/>
      <c r="K139" s="126"/>
      <c r="L139" s="209"/>
      <c r="M139" s="209"/>
      <c r="N139" s="209"/>
      <c r="O139" s="126"/>
      <c r="P139" s="201"/>
      <c r="Q139" s="126"/>
      <c r="R139" s="167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</row>
    <row r="140">
      <c r="A140" s="126"/>
      <c r="B140" s="126"/>
      <c r="C140" s="126"/>
      <c r="D140" s="126"/>
      <c r="E140" s="207"/>
      <c r="F140" s="207"/>
      <c r="G140" s="208"/>
      <c r="H140" s="126"/>
      <c r="I140" s="126"/>
      <c r="J140" s="126"/>
      <c r="K140" s="126"/>
      <c r="L140" s="209"/>
      <c r="M140" s="209"/>
      <c r="N140" s="209"/>
      <c r="O140" s="126"/>
      <c r="P140" s="201"/>
      <c r="Q140" s="126"/>
      <c r="R140" s="167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</row>
    <row r="141">
      <c r="A141" s="126"/>
      <c r="B141" s="126"/>
      <c r="C141" s="126"/>
      <c r="D141" s="126"/>
      <c r="E141" s="207"/>
      <c r="F141" s="207"/>
      <c r="G141" s="208"/>
      <c r="H141" s="126"/>
      <c r="I141" s="126"/>
      <c r="J141" s="126"/>
      <c r="K141" s="126"/>
      <c r="L141" s="209"/>
      <c r="M141" s="209"/>
      <c r="N141" s="209"/>
      <c r="O141" s="126"/>
      <c r="P141" s="201"/>
      <c r="Q141" s="126"/>
      <c r="R141" s="167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</row>
    <row r="142">
      <c r="A142" s="126"/>
      <c r="B142" s="126"/>
      <c r="C142" s="126"/>
      <c r="D142" s="126"/>
      <c r="E142" s="207"/>
      <c r="F142" s="207"/>
      <c r="G142" s="208"/>
      <c r="H142" s="126"/>
      <c r="I142" s="126"/>
      <c r="J142" s="126"/>
      <c r="K142" s="126"/>
      <c r="L142" s="209"/>
      <c r="M142" s="209"/>
      <c r="N142" s="209"/>
      <c r="O142" s="126"/>
      <c r="P142" s="201"/>
      <c r="Q142" s="126"/>
      <c r="R142" s="167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</row>
    <row r="143">
      <c r="A143" s="126"/>
      <c r="B143" s="126"/>
      <c r="C143" s="126"/>
      <c r="D143" s="126"/>
      <c r="E143" s="207"/>
      <c r="F143" s="207"/>
      <c r="G143" s="208"/>
      <c r="H143" s="126"/>
      <c r="I143" s="126"/>
      <c r="J143" s="126"/>
      <c r="K143" s="126"/>
      <c r="L143" s="209"/>
      <c r="M143" s="209"/>
      <c r="N143" s="209"/>
      <c r="O143" s="126"/>
      <c r="P143" s="201"/>
      <c r="Q143" s="126"/>
      <c r="R143" s="167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</row>
    <row r="144">
      <c r="A144" s="126"/>
      <c r="B144" s="126"/>
      <c r="C144" s="126"/>
      <c r="D144" s="126"/>
      <c r="E144" s="207"/>
      <c r="F144" s="207"/>
      <c r="G144" s="208"/>
      <c r="H144" s="126"/>
      <c r="I144" s="126"/>
      <c r="J144" s="126"/>
      <c r="K144" s="126"/>
      <c r="L144" s="209"/>
      <c r="M144" s="209"/>
      <c r="N144" s="209"/>
      <c r="O144" s="126"/>
      <c r="P144" s="201"/>
      <c r="Q144" s="126"/>
      <c r="R144" s="167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</row>
    <row r="145">
      <c r="A145" s="126"/>
      <c r="B145" s="126"/>
      <c r="C145" s="126"/>
      <c r="D145" s="126"/>
      <c r="E145" s="207"/>
      <c r="F145" s="207"/>
      <c r="G145" s="208"/>
      <c r="H145" s="126"/>
      <c r="I145" s="126"/>
      <c r="J145" s="126"/>
      <c r="K145" s="126"/>
      <c r="L145" s="209"/>
      <c r="M145" s="209"/>
      <c r="N145" s="209"/>
      <c r="O145" s="126"/>
      <c r="P145" s="201"/>
      <c r="Q145" s="126"/>
      <c r="R145" s="167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</row>
    <row r="146">
      <c r="A146" s="126"/>
      <c r="B146" s="126"/>
      <c r="C146" s="126"/>
      <c r="D146" s="126"/>
      <c r="E146" s="207"/>
      <c r="F146" s="207"/>
      <c r="G146" s="208"/>
      <c r="H146" s="126"/>
      <c r="I146" s="126"/>
      <c r="J146" s="126"/>
      <c r="K146" s="126"/>
      <c r="L146" s="209"/>
      <c r="M146" s="209"/>
      <c r="N146" s="209"/>
      <c r="O146" s="126"/>
      <c r="P146" s="201"/>
      <c r="Q146" s="126"/>
      <c r="R146" s="167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</row>
    <row r="147">
      <c r="A147" s="126"/>
      <c r="B147" s="126"/>
      <c r="C147" s="126"/>
      <c r="D147" s="126"/>
      <c r="E147" s="207"/>
      <c r="F147" s="207"/>
      <c r="G147" s="208"/>
      <c r="H147" s="126"/>
      <c r="I147" s="126"/>
      <c r="J147" s="126"/>
      <c r="K147" s="126"/>
      <c r="L147" s="209"/>
      <c r="M147" s="209"/>
      <c r="N147" s="209"/>
      <c r="O147" s="126"/>
      <c r="P147" s="201"/>
      <c r="Q147" s="126"/>
      <c r="R147" s="167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</row>
    <row r="148">
      <c r="A148" s="126"/>
      <c r="B148" s="126"/>
      <c r="C148" s="126"/>
      <c r="D148" s="126"/>
      <c r="E148" s="207"/>
      <c r="F148" s="207"/>
      <c r="G148" s="208"/>
      <c r="H148" s="126"/>
      <c r="I148" s="126"/>
      <c r="J148" s="126"/>
      <c r="K148" s="126"/>
      <c r="L148" s="209"/>
      <c r="M148" s="209"/>
      <c r="N148" s="209"/>
      <c r="O148" s="126"/>
      <c r="P148" s="201"/>
      <c r="Q148" s="126"/>
      <c r="R148" s="167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</row>
    <row r="149">
      <c r="A149" s="126"/>
      <c r="B149" s="126"/>
      <c r="C149" s="126"/>
      <c r="D149" s="126"/>
      <c r="E149" s="207"/>
      <c r="F149" s="207"/>
      <c r="G149" s="208"/>
      <c r="H149" s="126"/>
      <c r="I149" s="126"/>
      <c r="J149" s="126"/>
      <c r="K149" s="126"/>
      <c r="L149" s="209"/>
      <c r="M149" s="209"/>
      <c r="N149" s="209"/>
      <c r="O149" s="126"/>
      <c r="P149" s="201"/>
      <c r="Q149" s="126"/>
      <c r="R149" s="167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</row>
    <row r="150">
      <c r="A150" s="126"/>
      <c r="B150" s="126"/>
      <c r="C150" s="126"/>
      <c r="D150" s="126"/>
      <c r="E150" s="207"/>
      <c r="F150" s="207"/>
      <c r="G150" s="208"/>
      <c r="H150" s="126"/>
      <c r="I150" s="126"/>
      <c r="J150" s="126"/>
      <c r="K150" s="126"/>
      <c r="L150" s="209"/>
      <c r="M150" s="209"/>
      <c r="N150" s="209"/>
      <c r="O150" s="126"/>
      <c r="P150" s="201"/>
      <c r="Q150" s="126"/>
      <c r="R150" s="167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</row>
    <row r="151">
      <c r="A151" s="126"/>
      <c r="B151" s="126"/>
      <c r="C151" s="126"/>
      <c r="D151" s="126"/>
      <c r="E151" s="207"/>
      <c r="F151" s="207"/>
      <c r="G151" s="208"/>
      <c r="H151" s="126"/>
      <c r="I151" s="126"/>
      <c r="J151" s="126"/>
      <c r="K151" s="126"/>
      <c r="L151" s="209"/>
      <c r="M151" s="209"/>
      <c r="N151" s="209"/>
      <c r="O151" s="126"/>
      <c r="P151" s="201"/>
      <c r="Q151" s="126"/>
      <c r="R151" s="167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</row>
    <row r="152">
      <c r="A152" s="126"/>
      <c r="B152" s="126"/>
      <c r="C152" s="126"/>
      <c r="D152" s="126"/>
      <c r="E152" s="207"/>
      <c r="F152" s="207"/>
      <c r="G152" s="208"/>
      <c r="H152" s="126"/>
      <c r="I152" s="126"/>
      <c r="J152" s="126"/>
      <c r="K152" s="126"/>
      <c r="L152" s="209"/>
      <c r="M152" s="209"/>
      <c r="N152" s="209"/>
      <c r="O152" s="126"/>
      <c r="P152" s="201"/>
      <c r="Q152" s="126"/>
      <c r="R152" s="167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</row>
    <row r="153">
      <c r="A153" s="126"/>
      <c r="B153" s="126"/>
      <c r="C153" s="126"/>
      <c r="D153" s="126"/>
      <c r="E153" s="207"/>
      <c r="F153" s="207"/>
      <c r="G153" s="208"/>
      <c r="H153" s="126"/>
      <c r="I153" s="126"/>
      <c r="J153" s="126"/>
      <c r="K153" s="126"/>
      <c r="L153" s="209"/>
      <c r="M153" s="209"/>
      <c r="N153" s="209"/>
      <c r="O153" s="126"/>
      <c r="P153" s="201"/>
      <c r="Q153" s="126"/>
      <c r="R153" s="167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</row>
    <row r="154">
      <c r="A154" s="126"/>
      <c r="B154" s="126"/>
      <c r="C154" s="126"/>
      <c r="D154" s="126"/>
      <c r="E154" s="207"/>
      <c r="F154" s="207"/>
      <c r="G154" s="208"/>
      <c r="H154" s="126"/>
      <c r="I154" s="126"/>
      <c r="J154" s="126"/>
      <c r="K154" s="126"/>
      <c r="L154" s="209"/>
      <c r="M154" s="209"/>
      <c r="N154" s="209"/>
      <c r="O154" s="126"/>
      <c r="P154" s="201"/>
      <c r="Q154" s="126"/>
      <c r="R154" s="167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</row>
    <row r="155">
      <c r="A155" s="126"/>
      <c r="B155" s="126"/>
      <c r="C155" s="126"/>
      <c r="D155" s="126"/>
      <c r="E155" s="207"/>
      <c r="F155" s="207"/>
      <c r="G155" s="208"/>
      <c r="H155" s="126"/>
      <c r="I155" s="126"/>
      <c r="J155" s="126"/>
      <c r="K155" s="126"/>
      <c r="L155" s="209"/>
      <c r="M155" s="209"/>
      <c r="N155" s="209"/>
      <c r="O155" s="126"/>
      <c r="P155" s="201"/>
      <c r="Q155" s="126"/>
      <c r="R155" s="167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</row>
    <row r="156">
      <c r="A156" s="126"/>
      <c r="B156" s="126"/>
      <c r="C156" s="126"/>
      <c r="D156" s="126"/>
      <c r="E156" s="207"/>
      <c r="F156" s="207"/>
      <c r="G156" s="208"/>
      <c r="H156" s="126"/>
      <c r="I156" s="126"/>
      <c r="J156" s="126"/>
      <c r="K156" s="126"/>
      <c r="L156" s="209"/>
      <c r="M156" s="209"/>
      <c r="N156" s="209"/>
      <c r="O156" s="126"/>
      <c r="P156" s="201"/>
      <c r="Q156" s="126"/>
      <c r="R156" s="167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</row>
    <row r="157">
      <c r="A157" s="126"/>
      <c r="B157" s="126"/>
      <c r="C157" s="126"/>
      <c r="D157" s="126"/>
      <c r="E157" s="207"/>
      <c r="F157" s="207"/>
      <c r="G157" s="208"/>
      <c r="H157" s="126"/>
      <c r="I157" s="126"/>
      <c r="J157" s="126"/>
      <c r="K157" s="126"/>
      <c r="L157" s="209"/>
      <c r="M157" s="209"/>
      <c r="N157" s="209"/>
      <c r="O157" s="126"/>
      <c r="P157" s="201"/>
      <c r="Q157" s="126"/>
      <c r="R157" s="167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</row>
    <row r="158">
      <c r="A158" s="126"/>
      <c r="B158" s="126"/>
      <c r="C158" s="126"/>
      <c r="D158" s="126"/>
      <c r="E158" s="207"/>
      <c r="F158" s="207"/>
      <c r="G158" s="208"/>
      <c r="H158" s="126"/>
      <c r="I158" s="126"/>
      <c r="J158" s="126"/>
      <c r="K158" s="126"/>
      <c r="L158" s="209"/>
      <c r="M158" s="209"/>
      <c r="N158" s="209"/>
      <c r="O158" s="126"/>
      <c r="P158" s="201"/>
      <c r="Q158" s="126"/>
      <c r="R158" s="167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</row>
    <row r="159">
      <c r="A159" s="126"/>
      <c r="B159" s="126"/>
      <c r="C159" s="126"/>
      <c r="D159" s="126"/>
      <c r="E159" s="207"/>
      <c r="F159" s="207"/>
      <c r="G159" s="208"/>
      <c r="H159" s="126"/>
      <c r="I159" s="126"/>
      <c r="J159" s="126"/>
      <c r="K159" s="126"/>
      <c r="L159" s="209"/>
      <c r="M159" s="209"/>
      <c r="N159" s="209"/>
      <c r="O159" s="126"/>
      <c r="P159" s="201"/>
      <c r="Q159" s="126"/>
      <c r="R159" s="167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</row>
    <row r="160">
      <c r="A160" s="126"/>
      <c r="B160" s="126"/>
      <c r="C160" s="126"/>
      <c r="D160" s="126"/>
      <c r="E160" s="207"/>
      <c r="F160" s="207"/>
      <c r="G160" s="208"/>
      <c r="H160" s="126"/>
      <c r="I160" s="126"/>
      <c r="J160" s="126"/>
      <c r="K160" s="126"/>
      <c r="L160" s="209"/>
      <c r="M160" s="209"/>
      <c r="N160" s="209"/>
      <c r="O160" s="126"/>
      <c r="P160" s="201"/>
      <c r="Q160" s="126"/>
      <c r="R160" s="167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</row>
    <row r="161">
      <c r="A161" s="126"/>
      <c r="B161" s="126"/>
      <c r="C161" s="126"/>
      <c r="D161" s="126"/>
      <c r="E161" s="207"/>
      <c r="F161" s="207"/>
      <c r="G161" s="208"/>
      <c r="H161" s="126"/>
      <c r="I161" s="126"/>
      <c r="J161" s="126"/>
      <c r="K161" s="126"/>
      <c r="L161" s="209"/>
      <c r="M161" s="209"/>
      <c r="N161" s="209"/>
      <c r="O161" s="126"/>
      <c r="P161" s="201"/>
      <c r="Q161" s="126"/>
      <c r="R161" s="167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</row>
    <row r="162">
      <c r="A162" s="126"/>
      <c r="B162" s="126"/>
      <c r="C162" s="126"/>
      <c r="D162" s="126"/>
      <c r="E162" s="207"/>
      <c r="F162" s="207"/>
      <c r="G162" s="208"/>
      <c r="H162" s="126"/>
      <c r="I162" s="126"/>
      <c r="J162" s="126"/>
      <c r="K162" s="126"/>
      <c r="L162" s="209"/>
      <c r="M162" s="209"/>
      <c r="N162" s="209"/>
      <c r="O162" s="126"/>
      <c r="P162" s="201"/>
      <c r="Q162" s="126"/>
      <c r="R162" s="167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</row>
    <row r="163">
      <c r="A163" s="126"/>
      <c r="B163" s="126"/>
      <c r="C163" s="126"/>
      <c r="D163" s="126"/>
      <c r="E163" s="207"/>
      <c r="F163" s="207"/>
      <c r="G163" s="208"/>
      <c r="H163" s="126"/>
      <c r="I163" s="126"/>
      <c r="J163" s="126"/>
      <c r="K163" s="126"/>
      <c r="L163" s="209"/>
      <c r="M163" s="209"/>
      <c r="N163" s="209"/>
      <c r="O163" s="126"/>
      <c r="P163" s="201"/>
      <c r="Q163" s="126"/>
      <c r="R163" s="167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</row>
    <row r="164">
      <c r="A164" s="126"/>
      <c r="B164" s="126"/>
      <c r="C164" s="126"/>
      <c r="D164" s="126"/>
      <c r="E164" s="207"/>
      <c r="F164" s="207"/>
      <c r="G164" s="208"/>
      <c r="H164" s="126"/>
      <c r="I164" s="126"/>
      <c r="J164" s="126"/>
      <c r="K164" s="126"/>
      <c r="L164" s="209"/>
      <c r="M164" s="209"/>
      <c r="N164" s="209"/>
      <c r="O164" s="126"/>
      <c r="P164" s="201"/>
      <c r="Q164" s="126"/>
      <c r="R164" s="167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</row>
    <row r="165">
      <c r="A165" s="126"/>
      <c r="B165" s="126"/>
      <c r="C165" s="126"/>
      <c r="D165" s="126"/>
      <c r="E165" s="207"/>
      <c r="F165" s="207"/>
      <c r="G165" s="208"/>
      <c r="H165" s="126"/>
      <c r="I165" s="126"/>
      <c r="J165" s="126"/>
      <c r="K165" s="126"/>
      <c r="L165" s="209"/>
      <c r="M165" s="209"/>
      <c r="N165" s="209"/>
      <c r="O165" s="126"/>
      <c r="P165" s="201"/>
      <c r="Q165" s="126"/>
      <c r="R165" s="167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</row>
    <row r="166">
      <c r="A166" s="126"/>
      <c r="B166" s="126"/>
      <c r="C166" s="126"/>
      <c r="D166" s="126"/>
      <c r="E166" s="207"/>
      <c r="F166" s="207"/>
      <c r="G166" s="208"/>
      <c r="H166" s="126"/>
      <c r="I166" s="126"/>
      <c r="J166" s="126"/>
      <c r="K166" s="126"/>
      <c r="L166" s="209"/>
      <c r="M166" s="209"/>
      <c r="N166" s="209"/>
      <c r="O166" s="126"/>
      <c r="P166" s="201"/>
      <c r="Q166" s="126"/>
      <c r="R166" s="167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</row>
    <row r="167">
      <c r="A167" s="126"/>
      <c r="B167" s="126"/>
      <c r="C167" s="126"/>
      <c r="D167" s="126"/>
      <c r="E167" s="207"/>
      <c r="F167" s="207"/>
      <c r="G167" s="208"/>
      <c r="H167" s="126"/>
      <c r="I167" s="126"/>
      <c r="J167" s="126"/>
      <c r="K167" s="126"/>
      <c r="L167" s="209"/>
      <c r="M167" s="209"/>
      <c r="N167" s="209"/>
      <c r="O167" s="126"/>
      <c r="P167" s="201"/>
      <c r="Q167" s="126"/>
      <c r="R167" s="167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</row>
    <row r="168">
      <c r="A168" s="126"/>
      <c r="B168" s="126"/>
      <c r="C168" s="126"/>
      <c r="D168" s="126"/>
      <c r="E168" s="207"/>
      <c r="F168" s="207"/>
      <c r="G168" s="208"/>
      <c r="H168" s="126"/>
      <c r="I168" s="126"/>
      <c r="J168" s="126"/>
      <c r="K168" s="126"/>
      <c r="L168" s="209"/>
      <c r="M168" s="209"/>
      <c r="N168" s="209"/>
      <c r="O168" s="126"/>
      <c r="P168" s="201"/>
      <c r="Q168" s="126"/>
      <c r="R168" s="167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</row>
    <row r="169">
      <c r="A169" s="126"/>
      <c r="B169" s="126"/>
      <c r="C169" s="126"/>
      <c r="D169" s="126"/>
      <c r="E169" s="207"/>
      <c r="F169" s="207"/>
      <c r="G169" s="208"/>
      <c r="H169" s="126"/>
      <c r="I169" s="126"/>
      <c r="J169" s="126"/>
      <c r="K169" s="126"/>
      <c r="L169" s="209"/>
      <c r="M169" s="209"/>
      <c r="N169" s="209"/>
      <c r="O169" s="126"/>
      <c r="P169" s="201"/>
      <c r="Q169" s="126"/>
      <c r="R169" s="167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</row>
    <row r="170">
      <c r="A170" s="126"/>
      <c r="B170" s="126"/>
      <c r="C170" s="126"/>
      <c r="D170" s="126"/>
      <c r="E170" s="207"/>
      <c r="F170" s="207"/>
      <c r="G170" s="208"/>
      <c r="H170" s="126"/>
      <c r="I170" s="126"/>
      <c r="J170" s="126"/>
      <c r="K170" s="126"/>
      <c r="L170" s="209"/>
      <c r="M170" s="209"/>
      <c r="N170" s="209"/>
      <c r="O170" s="126"/>
      <c r="P170" s="201"/>
      <c r="Q170" s="126"/>
      <c r="R170" s="167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</row>
    <row r="171">
      <c r="A171" s="126"/>
      <c r="B171" s="126"/>
      <c r="C171" s="126"/>
      <c r="D171" s="126"/>
      <c r="E171" s="207"/>
      <c r="F171" s="207"/>
      <c r="G171" s="208"/>
      <c r="H171" s="126"/>
      <c r="I171" s="126"/>
      <c r="J171" s="126"/>
      <c r="K171" s="126"/>
      <c r="L171" s="209"/>
      <c r="M171" s="209"/>
      <c r="N171" s="209"/>
      <c r="O171" s="126"/>
      <c r="P171" s="201"/>
      <c r="Q171" s="126"/>
      <c r="R171" s="167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</row>
    <row r="172">
      <c r="A172" s="126"/>
      <c r="B172" s="126"/>
      <c r="C172" s="126"/>
      <c r="D172" s="126"/>
      <c r="E172" s="207"/>
      <c r="F172" s="207"/>
      <c r="G172" s="208"/>
      <c r="H172" s="126"/>
      <c r="I172" s="126"/>
      <c r="J172" s="126"/>
      <c r="K172" s="126"/>
      <c r="L172" s="209"/>
      <c r="M172" s="209"/>
      <c r="N172" s="209"/>
      <c r="O172" s="126"/>
      <c r="P172" s="201"/>
      <c r="Q172" s="126"/>
      <c r="R172" s="167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</row>
    <row r="173">
      <c r="A173" s="126"/>
      <c r="B173" s="126"/>
      <c r="C173" s="126"/>
      <c r="D173" s="126"/>
      <c r="E173" s="207"/>
      <c r="F173" s="207"/>
      <c r="G173" s="208"/>
      <c r="H173" s="126"/>
      <c r="I173" s="126"/>
      <c r="J173" s="126"/>
      <c r="K173" s="126"/>
      <c r="L173" s="209"/>
      <c r="M173" s="209"/>
      <c r="N173" s="209"/>
      <c r="O173" s="126"/>
      <c r="P173" s="201"/>
      <c r="Q173" s="126"/>
      <c r="R173" s="167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</row>
    <row r="174">
      <c r="A174" s="126"/>
      <c r="B174" s="126"/>
      <c r="C174" s="126"/>
      <c r="D174" s="126"/>
      <c r="E174" s="207"/>
      <c r="F174" s="207"/>
      <c r="G174" s="208"/>
      <c r="H174" s="126"/>
      <c r="I174" s="126"/>
      <c r="J174" s="126"/>
      <c r="K174" s="126"/>
      <c r="L174" s="209"/>
      <c r="M174" s="209"/>
      <c r="N174" s="209"/>
      <c r="O174" s="126"/>
      <c r="P174" s="201"/>
      <c r="Q174" s="126"/>
      <c r="R174" s="167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</row>
    <row r="175">
      <c r="A175" s="126"/>
      <c r="B175" s="126"/>
      <c r="C175" s="126"/>
      <c r="D175" s="126"/>
      <c r="E175" s="207"/>
      <c r="F175" s="207"/>
      <c r="G175" s="208"/>
      <c r="H175" s="126"/>
      <c r="I175" s="126"/>
      <c r="J175" s="126"/>
      <c r="K175" s="126"/>
      <c r="L175" s="209"/>
      <c r="M175" s="209"/>
      <c r="N175" s="209"/>
      <c r="O175" s="126"/>
      <c r="P175" s="201"/>
      <c r="Q175" s="126"/>
      <c r="R175" s="167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</row>
    <row r="176">
      <c r="A176" s="126"/>
      <c r="B176" s="126"/>
      <c r="C176" s="126"/>
      <c r="D176" s="126"/>
      <c r="E176" s="207"/>
      <c r="F176" s="207"/>
      <c r="G176" s="208"/>
      <c r="H176" s="126"/>
      <c r="I176" s="126"/>
      <c r="J176" s="126"/>
      <c r="K176" s="126"/>
      <c r="L176" s="209"/>
      <c r="M176" s="209"/>
      <c r="N176" s="209"/>
      <c r="O176" s="126"/>
      <c r="P176" s="201"/>
      <c r="Q176" s="126"/>
      <c r="R176" s="167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</row>
    <row r="177">
      <c r="A177" s="126"/>
      <c r="B177" s="126"/>
      <c r="C177" s="126"/>
      <c r="D177" s="126"/>
      <c r="E177" s="207"/>
      <c r="F177" s="207"/>
      <c r="G177" s="208"/>
      <c r="H177" s="126"/>
      <c r="I177" s="126"/>
      <c r="J177" s="126"/>
      <c r="K177" s="126"/>
      <c r="L177" s="209"/>
      <c r="M177" s="209"/>
      <c r="N177" s="209"/>
      <c r="O177" s="126"/>
      <c r="P177" s="201"/>
      <c r="Q177" s="126"/>
      <c r="R177" s="167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</row>
    <row r="178">
      <c r="A178" s="126"/>
      <c r="B178" s="126"/>
      <c r="C178" s="126"/>
      <c r="D178" s="126"/>
      <c r="E178" s="207"/>
      <c r="F178" s="207"/>
      <c r="G178" s="208"/>
      <c r="H178" s="126"/>
      <c r="I178" s="126"/>
      <c r="J178" s="126"/>
      <c r="K178" s="126"/>
      <c r="L178" s="209"/>
      <c r="M178" s="209"/>
      <c r="N178" s="209"/>
      <c r="O178" s="126"/>
      <c r="P178" s="201"/>
      <c r="Q178" s="126"/>
      <c r="R178" s="167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</row>
    <row r="179">
      <c r="A179" s="126"/>
      <c r="B179" s="126"/>
      <c r="C179" s="126"/>
      <c r="D179" s="126"/>
      <c r="E179" s="207"/>
      <c r="F179" s="207"/>
      <c r="G179" s="208"/>
      <c r="H179" s="126"/>
      <c r="I179" s="126"/>
      <c r="J179" s="126"/>
      <c r="K179" s="126"/>
      <c r="L179" s="209"/>
      <c r="M179" s="209"/>
      <c r="N179" s="209"/>
      <c r="O179" s="126"/>
      <c r="P179" s="201"/>
      <c r="Q179" s="126"/>
      <c r="R179" s="167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</row>
    <row r="180">
      <c r="A180" s="126"/>
      <c r="B180" s="126"/>
      <c r="C180" s="126"/>
      <c r="D180" s="126"/>
      <c r="E180" s="207"/>
      <c r="F180" s="207"/>
      <c r="G180" s="208"/>
      <c r="H180" s="126"/>
      <c r="I180" s="126"/>
      <c r="J180" s="126"/>
      <c r="K180" s="126"/>
      <c r="L180" s="209"/>
      <c r="M180" s="209"/>
      <c r="N180" s="209"/>
      <c r="O180" s="126"/>
      <c r="P180" s="201"/>
      <c r="Q180" s="126"/>
      <c r="R180" s="167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</row>
    <row r="181">
      <c r="A181" s="126"/>
      <c r="B181" s="126"/>
      <c r="C181" s="126"/>
      <c r="D181" s="126"/>
      <c r="E181" s="207"/>
      <c r="F181" s="207"/>
      <c r="G181" s="208"/>
      <c r="H181" s="126"/>
      <c r="I181" s="126"/>
      <c r="J181" s="126"/>
      <c r="K181" s="126"/>
      <c r="L181" s="209"/>
      <c r="M181" s="209"/>
      <c r="N181" s="209"/>
      <c r="O181" s="126"/>
      <c r="P181" s="201"/>
      <c r="Q181" s="126"/>
      <c r="R181" s="167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</row>
    <row r="182">
      <c r="A182" s="126"/>
      <c r="B182" s="126"/>
      <c r="C182" s="126"/>
      <c r="D182" s="126"/>
      <c r="E182" s="207"/>
      <c r="F182" s="207"/>
      <c r="G182" s="208"/>
      <c r="H182" s="126"/>
      <c r="I182" s="126"/>
      <c r="J182" s="126"/>
      <c r="K182" s="126"/>
      <c r="L182" s="209"/>
      <c r="M182" s="209"/>
      <c r="N182" s="209"/>
      <c r="O182" s="126"/>
      <c r="P182" s="201"/>
      <c r="Q182" s="126"/>
      <c r="R182" s="167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</row>
    <row r="183">
      <c r="A183" s="126"/>
      <c r="B183" s="126"/>
      <c r="C183" s="126"/>
      <c r="D183" s="126"/>
      <c r="E183" s="207"/>
      <c r="F183" s="207"/>
      <c r="G183" s="208"/>
      <c r="H183" s="126"/>
      <c r="I183" s="126"/>
      <c r="J183" s="126"/>
      <c r="K183" s="126"/>
      <c r="L183" s="209"/>
      <c r="M183" s="209"/>
      <c r="N183" s="209"/>
      <c r="O183" s="126"/>
      <c r="P183" s="201"/>
      <c r="Q183" s="126"/>
      <c r="R183" s="167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</row>
    <row r="184">
      <c r="A184" s="126"/>
      <c r="B184" s="126"/>
      <c r="C184" s="126"/>
      <c r="D184" s="126"/>
      <c r="E184" s="207"/>
      <c r="F184" s="207"/>
      <c r="G184" s="208"/>
      <c r="H184" s="126"/>
      <c r="I184" s="126"/>
      <c r="J184" s="126"/>
      <c r="K184" s="126"/>
      <c r="L184" s="209"/>
      <c r="M184" s="209"/>
      <c r="N184" s="209"/>
      <c r="O184" s="126"/>
      <c r="P184" s="201"/>
      <c r="Q184" s="126"/>
      <c r="R184" s="167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</row>
    <row r="185">
      <c r="A185" s="126"/>
      <c r="B185" s="126"/>
      <c r="C185" s="126"/>
      <c r="D185" s="126"/>
      <c r="E185" s="207"/>
      <c r="F185" s="207"/>
      <c r="G185" s="208"/>
      <c r="H185" s="126"/>
      <c r="I185" s="126"/>
      <c r="J185" s="126"/>
      <c r="K185" s="126"/>
      <c r="L185" s="209"/>
      <c r="M185" s="209"/>
      <c r="N185" s="209"/>
      <c r="O185" s="126"/>
      <c r="P185" s="201"/>
      <c r="Q185" s="126"/>
      <c r="R185" s="167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</row>
    <row r="186">
      <c r="A186" s="126"/>
      <c r="B186" s="126"/>
      <c r="C186" s="126"/>
      <c r="D186" s="126"/>
      <c r="E186" s="207"/>
      <c r="F186" s="207"/>
      <c r="G186" s="208"/>
      <c r="H186" s="126"/>
      <c r="I186" s="126"/>
      <c r="J186" s="126"/>
      <c r="K186" s="126"/>
      <c r="L186" s="209"/>
      <c r="M186" s="209"/>
      <c r="N186" s="209"/>
      <c r="O186" s="126"/>
      <c r="P186" s="201"/>
      <c r="Q186" s="126"/>
      <c r="R186" s="167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</row>
    <row r="187">
      <c r="A187" s="126"/>
      <c r="B187" s="126"/>
      <c r="C187" s="126"/>
      <c r="D187" s="126"/>
      <c r="E187" s="207"/>
      <c r="F187" s="207"/>
      <c r="G187" s="208"/>
      <c r="H187" s="126"/>
      <c r="I187" s="126"/>
      <c r="J187" s="126"/>
      <c r="K187" s="126"/>
      <c r="L187" s="209"/>
      <c r="M187" s="209"/>
      <c r="N187" s="209"/>
      <c r="O187" s="126"/>
      <c r="P187" s="201"/>
      <c r="Q187" s="126"/>
      <c r="R187" s="167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</row>
    <row r="188">
      <c r="A188" s="126"/>
      <c r="B188" s="126"/>
      <c r="C188" s="126"/>
      <c r="D188" s="126"/>
      <c r="E188" s="207"/>
      <c r="F188" s="207"/>
      <c r="G188" s="208"/>
      <c r="H188" s="126"/>
      <c r="I188" s="126"/>
      <c r="J188" s="126"/>
      <c r="K188" s="126"/>
      <c r="L188" s="209"/>
      <c r="M188" s="209"/>
      <c r="N188" s="209"/>
      <c r="O188" s="126"/>
      <c r="P188" s="201"/>
      <c r="Q188" s="126"/>
      <c r="R188" s="167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</row>
    <row r="189">
      <c r="A189" s="126"/>
      <c r="B189" s="126"/>
      <c r="C189" s="126"/>
      <c r="D189" s="126"/>
      <c r="E189" s="207"/>
      <c r="F189" s="207"/>
      <c r="G189" s="208"/>
      <c r="H189" s="126"/>
      <c r="I189" s="126"/>
      <c r="J189" s="126"/>
      <c r="K189" s="126"/>
      <c r="L189" s="209"/>
      <c r="M189" s="209"/>
      <c r="N189" s="209"/>
      <c r="O189" s="126"/>
      <c r="P189" s="201"/>
      <c r="Q189" s="126"/>
      <c r="R189" s="167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</row>
    <row r="190">
      <c r="A190" s="126"/>
      <c r="B190" s="126"/>
      <c r="C190" s="126"/>
      <c r="D190" s="126"/>
      <c r="E190" s="207"/>
      <c r="F190" s="207"/>
      <c r="G190" s="208"/>
      <c r="H190" s="126"/>
      <c r="I190" s="126"/>
      <c r="J190" s="126"/>
      <c r="K190" s="126"/>
      <c r="L190" s="209"/>
      <c r="M190" s="209"/>
      <c r="N190" s="209"/>
      <c r="O190" s="126"/>
      <c r="P190" s="201"/>
      <c r="Q190" s="126"/>
      <c r="R190" s="167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</row>
    <row r="191">
      <c r="A191" s="126"/>
      <c r="B191" s="126"/>
      <c r="C191" s="126"/>
      <c r="D191" s="126"/>
      <c r="E191" s="207"/>
      <c r="F191" s="207"/>
      <c r="G191" s="208"/>
      <c r="H191" s="126"/>
      <c r="I191" s="126"/>
      <c r="J191" s="126"/>
      <c r="K191" s="126"/>
      <c r="L191" s="209"/>
      <c r="M191" s="209"/>
      <c r="N191" s="209"/>
      <c r="O191" s="126"/>
      <c r="P191" s="201"/>
      <c r="Q191" s="126"/>
      <c r="R191" s="167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</row>
    <row r="192">
      <c r="A192" s="126"/>
      <c r="B192" s="126"/>
      <c r="C192" s="126"/>
      <c r="D192" s="126"/>
      <c r="E192" s="207"/>
      <c r="F192" s="207"/>
      <c r="G192" s="208"/>
      <c r="H192" s="126"/>
      <c r="I192" s="126"/>
      <c r="J192" s="126"/>
      <c r="K192" s="126"/>
      <c r="L192" s="209"/>
      <c r="M192" s="209"/>
      <c r="N192" s="209"/>
      <c r="O192" s="126"/>
      <c r="P192" s="201"/>
      <c r="Q192" s="126"/>
      <c r="R192" s="167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</row>
    <row r="193">
      <c r="A193" s="126"/>
      <c r="B193" s="126"/>
      <c r="C193" s="126"/>
      <c r="D193" s="126"/>
      <c r="E193" s="207"/>
      <c r="F193" s="207"/>
      <c r="G193" s="208"/>
      <c r="H193" s="126"/>
      <c r="I193" s="126"/>
      <c r="J193" s="126"/>
      <c r="K193" s="126"/>
      <c r="L193" s="209"/>
      <c r="M193" s="209"/>
      <c r="N193" s="209"/>
      <c r="O193" s="126"/>
      <c r="P193" s="201"/>
      <c r="Q193" s="126"/>
      <c r="R193" s="167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</row>
    <row r="194">
      <c r="A194" s="126"/>
      <c r="B194" s="126"/>
      <c r="C194" s="126"/>
      <c r="D194" s="126"/>
      <c r="E194" s="207"/>
      <c r="F194" s="207"/>
      <c r="G194" s="208"/>
      <c r="H194" s="126"/>
      <c r="I194" s="126"/>
      <c r="J194" s="126"/>
      <c r="K194" s="126"/>
      <c r="L194" s="209"/>
      <c r="M194" s="209"/>
      <c r="N194" s="209"/>
      <c r="O194" s="126"/>
      <c r="P194" s="201"/>
      <c r="Q194" s="126"/>
      <c r="R194" s="167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</row>
    <row r="195">
      <c r="A195" s="126"/>
      <c r="B195" s="126"/>
      <c r="C195" s="126"/>
      <c r="D195" s="126"/>
      <c r="E195" s="207"/>
      <c r="F195" s="207"/>
      <c r="G195" s="208"/>
      <c r="H195" s="126"/>
      <c r="I195" s="126"/>
      <c r="J195" s="126"/>
      <c r="K195" s="126"/>
      <c r="L195" s="209"/>
      <c r="M195" s="209"/>
      <c r="N195" s="209"/>
      <c r="O195" s="126"/>
      <c r="P195" s="201"/>
      <c r="Q195" s="126"/>
      <c r="R195" s="167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</row>
    <row r="196">
      <c r="A196" s="126"/>
      <c r="B196" s="126"/>
      <c r="C196" s="126"/>
      <c r="D196" s="126"/>
      <c r="E196" s="207"/>
      <c r="F196" s="207"/>
      <c r="G196" s="208"/>
      <c r="H196" s="126"/>
      <c r="I196" s="126"/>
      <c r="J196" s="126"/>
      <c r="K196" s="126"/>
      <c r="L196" s="209"/>
      <c r="M196" s="209"/>
      <c r="N196" s="209"/>
      <c r="O196" s="126"/>
      <c r="P196" s="201"/>
      <c r="Q196" s="126"/>
      <c r="R196" s="167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</row>
    <row r="197">
      <c r="A197" s="126"/>
      <c r="B197" s="126"/>
      <c r="C197" s="126"/>
      <c r="D197" s="126"/>
      <c r="E197" s="207"/>
      <c r="F197" s="207"/>
      <c r="G197" s="208"/>
      <c r="H197" s="126"/>
      <c r="I197" s="126"/>
      <c r="J197" s="126"/>
      <c r="K197" s="126"/>
      <c r="L197" s="209"/>
      <c r="M197" s="209"/>
      <c r="N197" s="209"/>
      <c r="O197" s="126"/>
      <c r="P197" s="201"/>
      <c r="Q197" s="126"/>
      <c r="R197" s="167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</row>
    <row r="198">
      <c r="A198" s="126"/>
      <c r="B198" s="126"/>
      <c r="C198" s="126"/>
      <c r="D198" s="126"/>
      <c r="E198" s="207"/>
      <c r="F198" s="207"/>
      <c r="G198" s="208"/>
      <c r="H198" s="126"/>
      <c r="I198" s="126"/>
      <c r="J198" s="126"/>
      <c r="K198" s="126"/>
      <c r="L198" s="209"/>
      <c r="M198" s="209"/>
      <c r="N198" s="209"/>
      <c r="O198" s="126"/>
      <c r="P198" s="201"/>
      <c r="Q198" s="126"/>
      <c r="R198" s="167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</row>
    <row r="199">
      <c r="A199" s="126"/>
      <c r="B199" s="126"/>
      <c r="C199" s="126"/>
      <c r="D199" s="126"/>
      <c r="E199" s="207"/>
      <c r="F199" s="207"/>
      <c r="G199" s="208"/>
      <c r="H199" s="126"/>
      <c r="I199" s="126"/>
      <c r="J199" s="126"/>
      <c r="K199" s="126"/>
      <c r="L199" s="209"/>
      <c r="M199" s="209"/>
      <c r="N199" s="209"/>
      <c r="O199" s="126"/>
      <c r="P199" s="201"/>
      <c r="Q199" s="126"/>
      <c r="R199" s="167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</row>
    <row r="200">
      <c r="A200" s="126"/>
      <c r="B200" s="126"/>
      <c r="C200" s="126"/>
      <c r="D200" s="126"/>
      <c r="E200" s="207"/>
      <c r="F200" s="207"/>
      <c r="G200" s="208"/>
      <c r="H200" s="126"/>
      <c r="I200" s="126"/>
      <c r="J200" s="126"/>
      <c r="K200" s="126"/>
      <c r="L200" s="209"/>
      <c r="M200" s="209"/>
      <c r="N200" s="209"/>
      <c r="O200" s="126"/>
      <c r="P200" s="201"/>
      <c r="Q200" s="126"/>
      <c r="R200" s="167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</row>
    <row r="201">
      <c r="A201" s="126"/>
      <c r="B201" s="126"/>
      <c r="C201" s="126"/>
      <c r="D201" s="126"/>
      <c r="E201" s="207"/>
      <c r="F201" s="207"/>
      <c r="G201" s="208"/>
      <c r="H201" s="126"/>
      <c r="I201" s="126"/>
      <c r="J201" s="126"/>
      <c r="K201" s="126"/>
      <c r="L201" s="209"/>
      <c r="M201" s="209"/>
      <c r="N201" s="209"/>
      <c r="O201" s="126"/>
      <c r="P201" s="201"/>
      <c r="Q201" s="126"/>
      <c r="R201" s="167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</row>
    <row r="202">
      <c r="A202" s="126"/>
      <c r="B202" s="126"/>
      <c r="C202" s="126"/>
      <c r="D202" s="126"/>
      <c r="E202" s="207"/>
      <c r="F202" s="207"/>
      <c r="G202" s="208"/>
      <c r="H202" s="126"/>
      <c r="I202" s="126"/>
      <c r="J202" s="126"/>
      <c r="K202" s="126"/>
      <c r="L202" s="209"/>
      <c r="M202" s="209"/>
      <c r="N202" s="209"/>
      <c r="O202" s="126"/>
      <c r="P202" s="201"/>
      <c r="Q202" s="126"/>
      <c r="R202" s="167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</row>
    <row r="203">
      <c r="A203" s="126"/>
      <c r="B203" s="126"/>
      <c r="C203" s="126"/>
      <c r="D203" s="126"/>
      <c r="E203" s="207"/>
      <c r="F203" s="207"/>
      <c r="G203" s="208"/>
      <c r="H203" s="126"/>
      <c r="I203" s="126"/>
      <c r="J203" s="126"/>
      <c r="K203" s="126"/>
      <c r="L203" s="209"/>
      <c r="M203" s="209"/>
      <c r="N203" s="209"/>
      <c r="O203" s="126"/>
      <c r="P203" s="201"/>
      <c r="Q203" s="126"/>
      <c r="R203" s="167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</row>
    <row r="204">
      <c r="A204" s="126"/>
      <c r="B204" s="126"/>
      <c r="C204" s="126"/>
      <c r="D204" s="126"/>
      <c r="E204" s="207"/>
      <c r="F204" s="207"/>
      <c r="G204" s="208"/>
      <c r="H204" s="126"/>
      <c r="I204" s="126"/>
      <c r="J204" s="126"/>
      <c r="K204" s="126"/>
      <c r="L204" s="209"/>
      <c r="M204" s="209"/>
      <c r="N204" s="209"/>
      <c r="O204" s="126"/>
      <c r="P204" s="201"/>
      <c r="Q204" s="126"/>
      <c r="R204" s="167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</row>
    <row r="205">
      <c r="A205" s="126"/>
      <c r="B205" s="126"/>
      <c r="C205" s="126"/>
      <c r="D205" s="126"/>
      <c r="E205" s="207"/>
      <c r="F205" s="207"/>
      <c r="G205" s="208"/>
      <c r="H205" s="126"/>
      <c r="I205" s="126"/>
      <c r="J205" s="126"/>
      <c r="K205" s="126"/>
      <c r="L205" s="209"/>
      <c r="M205" s="209"/>
      <c r="N205" s="209"/>
      <c r="O205" s="126"/>
      <c r="P205" s="201"/>
      <c r="Q205" s="126"/>
      <c r="R205" s="167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</row>
    <row r="206">
      <c r="A206" s="126"/>
      <c r="B206" s="126"/>
      <c r="C206" s="126"/>
      <c r="D206" s="126"/>
      <c r="E206" s="207"/>
      <c r="F206" s="207"/>
      <c r="G206" s="208"/>
      <c r="H206" s="126"/>
      <c r="I206" s="126"/>
      <c r="J206" s="126"/>
      <c r="K206" s="126"/>
      <c r="L206" s="209"/>
      <c r="M206" s="209"/>
      <c r="N206" s="209"/>
      <c r="O206" s="126"/>
      <c r="P206" s="201"/>
      <c r="Q206" s="126"/>
      <c r="R206" s="167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</row>
    <row r="207">
      <c r="A207" s="126"/>
      <c r="B207" s="126"/>
      <c r="C207" s="126"/>
      <c r="D207" s="126"/>
      <c r="E207" s="207"/>
      <c r="F207" s="207"/>
      <c r="G207" s="208"/>
      <c r="H207" s="126"/>
      <c r="I207" s="126"/>
      <c r="J207" s="126"/>
      <c r="K207" s="126"/>
      <c r="L207" s="209"/>
      <c r="M207" s="209"/>
      <c r="N207" s="209"/>
      <c r="O207" s="126"/>
      <c r="P207" s="201"/>
      <c r="Q207" s="126"/>
      <c r="R207" s="167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</row>
    <row r="208">
      <c r="A208" s="126"/>
      <c r="B208" s="126"/>
      <c r="C208" s="126"/>
      <c r="D208" s="126"/>
      <c r="E208" s="207"/>
      <c r="F208" s="207"/>
      <c r="G208" s="208"/>
      <c r="H208" s="126"/>
      <c r="I208" s="126"/>
      <c r="J208" s="126"/>
      <c r="K208" s="126"/>
      <c r="L208" s="209"/>
      <c r="M208" s="209"/>
      <c r="N208" s="209"/>
      <c r="O208" s="126"/>
      <c r="P208" s="201"/>
      <c r="Q208" s="126"/>
      <c r="R208" s="167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</row>
    <row r="209">
      <c r="A209" s="126"/>
      <c r="B209" s="126"/>
      <c r="C209" s="126"/>
      <c r="D209" s="126"/>
      <c r="E209" s="207"/>
      <c r="F209" s="207"/>
      <c r="G209" s="208"/>
      <c r="H209" s="126"/>
      <c r="I209" s="126"/>
      <c r="J209" s="126"/>
      <c r="K209" s="126"/>
      <c r="L209" s="209"/>
      <c r="M209" s="209"/>
      <c r="N209" s="209"/>
      <c r="O209" s="126"/>
      <c r="P209" s="201"/>
      <c r="Q209" s="126"/>
      <c r="R209" s="167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</row>
    <row r="210">
      <c r="A210" s="126"/>
      <c r="B210" s="126"/>
      <c r="C210" s="126"/>
      <c r="D210" s="126"/>
      <c r="E210" s="207"/>
      <c r="F210" s="207"/>
      <c r="G210" s="208"/>
      <c r="H210" s="126"/>
      <c r="I210" s="126"/>
      <c r="J210" s="126"/>
      <c r="K210" s="126"/>
      <c r="L210" s="209"/>
      <c r="M210" s="209"/>
      <c r="N210" s="209"/>
      <c r="O210" s="126"/>
      <c r="P210" s="201"/>
      <c r="Q210" s="126"/>
      <c r="R210" s="167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</row>
    <row r="211">
      <c r="A211" s="126"/>
      <c r="B211" s="126"/>
      <c r="C211" s="126"/>
      <c r="D211" s="126"/>
      <c r="E211" s="207"/>
      <c r="F211" s="207"/>
      <c r="G211" s="208"/>
      <c r="H211" s="126"/>
      <c r="I211" s="126"/>
      <c r="J211" s="126"/>
      <c r="K211" s="126"/>
      <c r="L211" s="209"/>
      <c r="M211" s="209"/>
      <c r="N211" s="209"/>
      <c r="O211" s="126"/>
      <c r="P211" s="201"/>
      <c r="Q211" s="126"/>
      <c r="R211" s="167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</row>
    <row r="212">
      <c r="A212" s="126"/>
      <c r="B212" s="126"/>
      <c r="C212" s="126"/>
      <c r="D212" s="126"/>
      <c r="E212" s="207"/>
      <c r="F212" s="207"/>
      <c r="G212" s="208"/>
      <c r="H212" s="126"/>
      <c r="I212" s="126"/>
      <c r="J212" s="126"/>
      <c r="K212" s="126"/>
      <c r="L212" s="209"/>
      <c r="M212" s="209"/>
      <c r="N212" s="209"/>
      <c r="O212" s="126"/>
      <c r="P212" s="201"/>
      <c r="Q212" s="126"/>
      <c r="R212" s="167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</row>
    <row r="213">
      <c r="A213" s="126"/>
      <c r="B213" s="126"/>
      <c r="C213" s="126"/>
      <c r="D213" s="126"/>
      <c r="E213" s="207"/>
      <c r="F213" s="207"/>
      <c r="G213" s="208"/>
      <c r="H213" s="126"/>
      <c r="I213" s="126"/>
      <c r="J213" s="126"/>
      <c r="K213" s="126"/>
      <c r="L213" s="209"/>
      <c r="M213" s="209"/>
      <c r="N213" s="209"/>
      <c r="O213" s="126"/>
      <c r="P213" s="201"/>
      <c r="Q213" s="126"/>
      <c r="R213" s="167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</row>
    <row r="214">
      <c r="A214" s="126"/>
      <c r="B214" s="126"/>
      <c r="C214" s="126"/>
      <c r="D214" s="126"/>
      <c r="E214" s="207"/>
      <c r="F214" s="207"/>
      <c r="G214" s="208"/>
      <c r="H214" s="126"/>
      <c r="I214" s="126"/>
      <c r="J214" s="126"/>
      <c r="K214" s="126"/>
      <c r="L214" s="209"/>
      <c r="M214" s="209"/>
      <c r="N214" s="209"/>
      <c r="O214" s="126"/>
      <c r="P214" s="201"/>
      <c r="Q214" s="126"/>
      <c r="R214" s="167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</row>
    <row r="215">
      <c r="A215" s="126"/>
      <c r="B215" s="126"/>
      <c r="C215" s="126"/>
      <c r="D215" s="126"/>
      <c r="E215" s="207"/>
      <c r="F215" s="207"/>
      <c r="G215" s="208"/>
      <c r="H215" s="126"/>
      <c r="I215" s="126"/>
      <c r="J215" s="126"/>
      <c r="K215" s="126"/>
      <c r="L215" s="209"/>
      <c r="M215" s="209"/>
      <c r="N215" s="209"/>
      <c r="O215" s="126"/>
      <c r="P215" s="201"/>
      <c r="Q215" s="126"/>
      <c r="R215" s="167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</row>
    <row r="216">
      <c r="A216" s="126"/>
      <c r="B216" s="126"/>
      <c r="C216" s="126"/>
      <c r="D216" s="126"/>
      <c r="E216" s="207"/>
      <c r="F216" s="207"/>
      <c r="G216" s="208"/>
      <c r="H216" s="126"/>
      <c r="I216" s="126"/>
      <c r="J216" s="126"/>
      <c r="K216" s="126"/>
      <c r="L216" s="209"/>
      <c r="M216" s="209"/>
      <c r="N216" s="209"/>
      <c r="O216" s="126"/>
      <c r="P216" s="201"/>
      <c r="Q216" s="126"/>
      <c r="R216" s="167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</row>
    <row r="217">
      <c r="A217" s="126"/>
      <c r="B217" s="126"/>
      <c r="C217" s="126"/>
      <c r="D217" s="126"/>
      <c r="E217" s="207"/>
      <c r="F217" s="207"/>
      <c r="G217" s="208"/>
      <c r="H217" s="126"/>
      <c r="I217" s="126"/>
      <c r="J217" s="126"/>
      <c r="K217" s="126"/>
      <c r="L217" s="209"/>
      <c r="M217" s="209"/>
      <c r="N217" s="209"/>
      <c r="O217" s="126"/>
      <c r="P217" s="201"/>
      <c r="Q217" s="126"/>
      <c r="R217" s="167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</row>
    <row r="218">
      <c r="A218" s="126"/>
      <c r="B218" s="126"/>
      <c r="C218" s="126"/>
      <c r="D218" s="126"/>
      <c r="E218" s="207"/>
      <c r="F218" s="207"/>
      <c r="G218" s="208"/>
      <c r="H218" s="126"/>
      <c r="I218" s="126"/>
      <c r="J218" s="126"/>
      <c r="K218" s="126"/>
      <c r="L218" s="209"/>
      <c r="M218" s="209"/>
      <c r="N218" s="209"/>
      <c r="O218" s="126"/>
      <c r="P218" s="201"/>
      <c r="Q218" s="126"/>
      <c r="R218" s="167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</row>
    <row r="219">
      <c r="A219" s="126"/>
      <c r="B219" s="126"/>
      <c r="C219" s="126"/>
      <c r="D219" s="126"/>
      <c r="E219" s="207"/>
      <c r="F219" s="207"/>
      <c r="G219" s="208"/>
      <c r="H219" s="126"/>
      <c r="I219" s="126"/>
      <c r="J219" s="126"/>
      <c r="K219" s="126"/>
      <c r="L219" s="209"/>
      <c r="M219" s="209"/>
      <c r="N219" s="209"/>
      <c r="O219" s="126"/>
      <c r="P219" s="201"/>
      <c r="Q219" s="126"/>
      <c r="R219" s="167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</row>
    <row r="220">
      <c r="A220" s="126"/>
      <c r="B220" s="126"/>
      <c r="C220" s="126"/>
      <c r="D220" s="126"/>
      <c r="E220" s="207"/>
      <c r="F220" s="207"/>
      <c r="G220" s="208"/>
      <c r="H220" s="126"/>
      <c r="I220" s="126"/>
      <c r="J220" s="126"/>
      <c r="K220" s="126"/>
      <c r="L220" s="209"/>
      <c r="M220" s="209"/>
      <c r="N220" s="209"/>
      <c r="O220" s="126"/>
      <c r="P220" s="201"/>
      <c r="Q220" s="126"/>
      <c r="R220" s="167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</row>
    <row r="221">
      <c r="A221" s="126"/>
      <c r="B221" s="126"/>
      <c r="C221" s="126"/>
      <c r="D221" s="126"/>
      <c r="E221" s="207"/>
      <c r="F221" s="207"/>
      <c r="G221" s="208"/>
      <c r="H221" s="126"/>
      <c r="I221" s="126"/>
      <c r="J221" s="126"/>
      <c r="K221" s="126"/>
      <c r="L221" s="209"/>
      <c r="M221" s="209"/>
      <c r="N221" s="209"/>
      <c r="O221" s="126"/>
      <c r="P221" s="201"/>
      <c r="Q221" s="126"/>
      <c r="R221" s="167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</row>
    <row r="222">
      <c r="A222" s="126"/>
      <c r="B222" s="126"/>
      <c r="C222" s="126"/>
      <c r="D222" s="126"/>
      <c r="E222" s="207"/>
      <c r="F222" s="207"/>
      <c r="G222" s="208"/>
      <c r="H222" s="126"/>
      <c r="I222" s="126"/>
      <c r="J222" s="126"/>
      <c r="K222" s="126"/>
      <c r="L222" s="209"/>
      <c r="M222" s="209"/>
      <c r="N222" s="209"/>
      <c r="O222" s="126"/>
      <c r="P222" s="201"/>
      <c r="Q222" s="126"/>
      <c r="R222" s="167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</row>
    <row r="223">
      <c r="A223" s="126"/>
      <c r="B223" s="126"/>
      <c r="C223" s="126"/>
      <c r="D223" s="126"/>
      <c r="E223" s="207"/>
      <c r="F223" s="207"/>
      <c r="G223" s="208"/>
      <c r="H223" s="126"/>
      <c r="I223" s="126"/>
      <c r="J223" s="126"/>
      <c r="K223" s="126"/>
      <c r="L223" s="209"/>
      <c r="M223" s="209"/>
      <c r="N223" s="209"/>
      <c r="O223" s="126"/>
      <c r="P223" s="201"/>
      <c r="Q223" s="126"/>
      <c r="R223" s="167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</row>
    <row r="224">
      <c r="A224" s="126"/>
      <c r="B224" s="126"/>
      <c r="C224" s="126"/>
      <c r="D224" s="126"/>
      <c r="E224" s="207"/>
      <c r="F224" s="207"/>
      <c r="G224" s="208"/>
      <c r="H224" s="126"/>
      <c r="I224" s="126"/>
      <c r="J224" s="126"/>
      <c r="K224" s="126"/>
      <c r="L224" s="209"/>
      <c r="M224" s="209"/>
      <c r="N224" s="209"/>
      <c r="O224" s="126"/>
      <c r="P224" s="201"/>
      <c r="Q224" s="126"/>
      <c r="R224" s="167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</row>
    <row r="225">
      <c r="A225" s="126"/>
      <c r="B225" s="126"/>
      <c r="C225" s="126"/>
      <c r="D225" s="126"/>
      <c r="E225" s="207"/>
      <c r="F225" s="207"/>
      <c r="G225" s="208"/>
      <c r="H225" s="126"/>
      <c r="I225" s="126"/>
      <c r="J225" s="126"/>
      <c r="K225" s="126"/>
      <c r="L225" s="209"/>
      <c r="M225" s="209"/>
      <c r="N225" s="209"/>
      <c r="O225" s="126"/>
      <c r="P225" s="201"/>
      <c r="Q225" s="126"/>
      <c r="R225" s="167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</row>
    <row r="226">
      <c r="A226" s="126"/>
      <c r="B226" s="126"/>
      <c r="C226" s="126"/>
      <c r="D226" s="126"/>
      <c r="E226" s="207"/>
      <c r="F226" s="207"/>
      <c r="G226" s="208"/>
      <c r="H226" s="126"/>
      <c r="I226" s="126"/>
      <c r="J226" s="126"/>
      <c r="K226" s="126"/>
      <c r="L226" s="209"/>
      <c r="M226" s="209"/>
      <c r="N226" s="209"/>
      <c r="O226" s="126"/>
      <c r="P226" s="201"/>
      <c r="Q226" s="126"/>
      <c r="R226" s="167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</row>
    <row r="227">
      <c r="A227" s="126"/>
      <c r="B227" s="126"/>
      <c r="C227" s="126"/>
      <c r="D227" s="126"/>
      <c r="E227" s="207"/>
      <c r="F227" s="207"/>
      <c r="G227" s="208"/>
      <c r="H227" s="126"/>
      <c r="I227" s="126"/>
      <c r="J227" s="126"/>
      <c r="K227" s="126"/>
      <c r="L227" s="209"/>
      <c r="M227" s="209"/>
      <c r="N227" s="209"/>
      <c r="O227" s="126"/>
      <c r="P227" s="201"/>
      <c r="Q227" s="126"/>
      <c r="R227" s="167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</row>
    <row r="228">
      <c r="A228" s="126"/>
      <c r="B228" s="126"/>
      <c r="C228" s="126"/>
      <c r="D228" s="126"/>
      <c r="E228" s="207"/>
      <c r="F228" s="207"/>
      <c r="G228" s="208"/>
      <c r="H228" s="126"/>
      <c r="I228" s="126"/>
      <c r="J228" s="126"/>
      <c r="K228" s="126"/>
      <c r="L228" s="209"/>
      <c r="M228" s="209"/>
      <c r="N228" s="209"/>
      <c r="O228" s="126"/>
      <c r="P228" s="201"/>
      <c r="Q228" s="126"/>
      <c r="R228" s="167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</row>
    <row r="229">
      <c r="A229" s="126"/>
      <c r="B229" s="126"/>
      <c r="C229" s="126"/>
      <c r="D229" s="126"/>
      <c r="E229" s="207"/>
      <c r="F229" s="207"/>
      <c r="G229" s="208"/>
      <c r="H229" s="126"/>
      <c r="I229" s="126"/>
      <c r="J229" s="126"/>
      <c r="K229" s="126"/>
      <c r="L229" s="209"/>
      <c r="M229" s="209"/>
      <c r="N229" s="209"/>
      <c r="O229" s="126"/>
      <c r="P229" s="201"/>
      <c r="Q229" s="126"/>
      <c r="R229" s="167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</row>
    <row r="230">
      <c r="A230" s="126"/>
      <c r="B230" s="126"/>
      <c r="C230" s="126"/>
      <c r="D230" s="126"/>
      <c r="E230" s="207"/>
      <c r="F230" s="207"/>
      <c r="G230" s="208"/>
      <c r="H230" s="126"/>
      <c r="I230" s="126"/>
      <c r="J230" s="126"/>
      <c r="K230" s="126"/>
      <c r="L230" s="209"/>
      <c r="M230" s="209"/>
      <c r="N230" s="209"/>
      <c r="O230" s="126"/>
      <c r="P230" s="201"/>
      <c r="Q230" s="126"/>
      <c r="R230" s="167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</row>
    <row r="231">
      <c r="A231" s="126"/>
      <c r="B231" s="126"/>
      <c r="C231" s="126"/>
      <c r="D231" s="126"/>
      <c r="E231" s="207"/>
      <c r="F231" s="207"/>
      <c r="G231" s="208"/>
      <c r="H231" s="126"/>
      <c r="I231" s="126"/>
      <c r="J231" s="126"/>
      <c r="K231" s="126"/>
      <c r="L231" s="209"/>
      <c r="M231" s="209"/>
      <c r="N231" s="209"/>
      <c r="O231" s="126"/>
      <c r="P231" s="201"/>
      <c r="Q231" s="126"/>
      <c r="R231" s="167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</row>
    <row r="232">
      <c r="A232" s="126"/>
      <c r="B232" s="126"/>
      <c r="C232" s="126"/>
      <c r="D232" s="126"/>
      <c r="E232" s="207"/>
      <c r="F232" s="207"/>
      <c r="G232" s="208"/>
      <c r="H232" s="126"/>
      <c r="I232" s="126"/>
      <c r="J232" s="126"/>
      <c r="K232" s="126"/>
      <c r="L232" s="209"/>
      <c r="M232" s="209"/>
      <c r="N232" s="209"/>
      <c r="O232" s="126"/>
      <c r="P232" s="201"/>
      <c r="Q232" s="126"/>
      <c r="R232" s="167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</row>
    <row r="233">
      <c r="A233" s="126"/>
      <c r="B233" s="126"/>
      <c r="C233" s="126"/>
      <c r="D233" s="126"/>
      <c r="E233" s="207"/>
      <c r="F233" s="207"/>
      <c r="G233" s="208"/>
      <c r="H233" s="126"/>
      <c r="I233" s="126"/>
      <c r="J233" s="126"/>
      <c r="K233" s="126"/>
      <c r="L233" s="209"/>
      <c r="M233" s="209"/>
      <c r="N233" s="209"/>
      <c r="O233" s="126"/>
      <c r="P233" s="201"/>
      <c r="Q233" s="126"/>
      <c r="R233" s="167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</row>
    <row r="234">
      <c r="A234" s="126"/>
      <c r="B234" s="126"/>
      <c r="C234" s="126"/>
      <c r="D234" s="126"/>
      <c r="E234" s="207"/>
      <c r="F234" s="207"/>
      <c r="G234" s="208"/>
      <c r="H234" s="126"/>
      <c r="I234" s="126"/>
      <c r="J234" s="126"/>
      <c r="K234" s="126"/>
      <c r="L234" s="209"/>
      <c r="M234" s="209"/>
      <c r="N234" s="209"/>
      <c r="O234" s="126"/>
      <c r="P234" s="201"/>
      <c r="Q234" s="126"/>
      <c r="R234" s="167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</row>
    <row r="235">
      <c r="A235" s="126"/>
      <c r="B235" s="126"/>
      <c r="C235" s="126"/>
      <c r="D235" s="126"/>
      <c r="E235" s="207"/>
      <c r="F235" s="207"/>
      <c r="G235" s="208"/>
      <c r="H235" s="126"/>
      <c r="I235" s="126"/>
      <c r="J235" s="126"/>
      <c r="K235" s="126"/>
      <c r="L235" s="209"/>
      <c r="M235" s="209"/>
      <c r="N235" s="209"/>
      <c r="O235" s="126"/>
      <c r="P235" s="201"/>
      <c r="Q235" s="126"/>
      <c r="R235" s="167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</row>
    <row r="236">
      <c r="A236" s="126"/>
      <c r="B236" s="126"/>
      <c r="C236" s="126"/>
      <c r="D236" s="126"/>
      <c r="E236" s="207"/>
      <c r="F236" s="207"/>
      <c r="G236" s="208"/>
      <c r="H236" s="126"/>
      <c r="I236" s="126"/>
      <c r="J236" s="126"/>
      <c r="K236" s="126"/>
      <c r="L236" s="209"/>
      <c r="M236" s="209"/>
      <c r="N236" s="209"/>
      <c r="O236" s="126"/>
      <c r="P236" s="201"/>
      <c r="Q236" s="126"/>
      <c r="R236" s="167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</row>
    <row r="237">
      <c r="A237" s="126"/>
      <c r="B237" s="126"/>
      <c r="C237" s="126"/>
      <c r="D237" s="126"/>
      <c r="E237" s="207"/>
      <c r="F237" s="207"/>
      <c r="G237" s="208"/>
      <c r="H237" s="126"/>
      <c r="I237" s="126"/>
      <c r="J237" s="126"/>
      <c r="K237" s="126"/>
      <c r="L237" s="209"/>
      <c r="M237" s="209"/>
      <c r="N237" s="209"/>
      <c r="O237" s="126"/>
      <c r="P237" s="201"/>
      <c r="Q237" s="126"/>
      <c r="R237" s="167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</row>
    <row r="238">
      <c r="A238" s="126"/>
      <c r="B238" s="126"/>
      <c r="C238" s="126"/>
      <c r="D238" s="126"/>
      <c r="E238" s="207"/>
      <c r="F238" s="207"/>
      <c r="G238" s="208"/>
      <c r="H238" s="126"/>
      <c r="I238" s="126"/>
      <c r="J238" s="126"/>
      <c r="K238" s="126"/>
      <c r="L238" s="209"/>
      <c r="M238" s="209"/>
      <c r="N238" s="209"/>
      <c r="O238" s="126"/>
      <c r="P238" s="201"/>
      <c r="Q238" s="126"/>
      <c r="R238" s="167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</row>
    <row r="239">
      <c r="A239" s="126"/>
      <c r="B239" s="126"/>
      <c r="C239" s="126"/>
      <c r="D239" s="126"/>
      <c r="E239" s="207"/>
      <c r="F239" s="207"/>
      <c r="G239" s="208"/>
      <c r="H239" s="126"/>
      <c r="I239" s="126"/>
      <c r="J239" s="126"/>
      <c r="K239" s="126"/>
      <c r="L239" s="209"/>
      <c r="M239" s="209"/>
      <c r="N239" s="209"/>
      <c r="O239" s="126"/>
      <c r="P239" s="201"/>
      <c r="Q239" s="126"/>
      <c r="R239" s="167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</row>
    <row r="240">
      <c r="A240" s="126"/>
      <c r="B240" s="126"/>
      <c r="C240" s="126"/>
      <c r="D240" s="126"/>
      <c r="E240" s="207"/>
      <c r="F240" s="207"/>
      <c r="G240" s="208"/>
      <c r="H240" s="126"/>
      <c r="I240" s="126"/>
      <c r="J240" s="126"/>
      <c r="K240" s="126"/>
      <c r="L240" s="209"/>
      <c r="M240" s="209"/>
      <c r="N240" s="209"/>
      <c r="O240" s="126"/>
      <c r="P240" s="201"/>
      <c r="Q240" s="126"/>
      <c r="R240" s="167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</row>
    <row r="241">
      <c r="A241" s="126"/>
      <c r="B241" s="126"/>
      <c r="C241" s="126"/>
      <c r="D241" s="126"/>
      <c r="E241" s="207"/>
      <c r="F241" s="207"/>
      <c r="G241" s="208"/>
      <c r="H241" s="126"/>
      <c r="I241" s="126"/>
      <c r="J241" s="126"/>
      <c r="K241" s="126"/>
      <c r="L241" s="209"/>
      <c r="M241" s="209"/>
      <c r="N241" s="209"/>
      <c r="O241" s="126"/>
      <c r="P241" s="201"/>
      <c r="Q241" s="126"/>
      <c r="R241" s="167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</row>
    <row r="242">
      <c r="A242" s="126"/>
      <c r="B242" s="126"/>
      <c r="C242" s="126"/>
      <c r="D242" s="126"/>
      <c r="E242" s="207"/>
      <c r="F242" s="207"/>
      <c r="G242" s="208"/>
      <c r="H242" s="126"/>
      <c r="I242" s="126"/>
      <c r="J242" s="126"/>
      <c r="K242" s="126"/>
      <c r="L242" s="209"/>
      <c r="M242" s="209"/>
      <c r="N242" s="209"/>
      <c r="O242" s="126"/>
      <c r="P242" s="201"/>
      <c r="Q242" s="126"/>
      <c r="R242" s="167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</row>
    <row r="243">
      <c r="A243" s="126"/>
      <c r="B243" s="126"/>
      <c r="C243" s="126"/>
      <c r="D243" s="126"/>
      <c r="E243" s="207"/>
      <c r="F243" s="207"/>
      <c r="G243" s="208"/>
      <c r="H243" s="126"/>
      <c r="I243" s="126"/>
      <c r="J243" s="126"/>
      <c r="K243" s="126"/>
      <c r="L243" s="209"/>
      <c r="M243" s="209"/>
      <c r="N243" s="209"/>
      <c r="O243" s="126"/>
      <c r="P243" s="201"/>
      <c r="Q243" s="126"/>
      <c r="R243" s="167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</row>
    <row r="244">
      <c r="A244" s="126"/>
      <c r="B244" s="126"/>
      <c r="C244" s="126"/>
      <c r="D244" s="126"/>
      <c r="E244" s="207"/>
      <c r="F244" s="207"/>
      <c r="G244" s="208"/>
      <c r="H244" s="126"/>
      <c r="I244" s="126"/>
      <c r="J244" s="126"/>
      <c r="K244" s="126"/>
      <c r="L244" s="209"/>
      <c r="M244" s="209"/>
      <c r="N244" s="209"/>
      <c r="O244" s="126"/>
      <c r="P244" s="201"/>
      <c r="Q244" s="126"/>
      <c r="R244" s="167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</row>
    <row r="245">
      <c r="A245" s="126"/>
      <c r="B245" s="126"/>
      <c r="C245" s="126"/>
      <c r="D245" s="126"/>
      <c r="E245" s="207"/>
      <c r="F245" s="207"/>
      <c r="G245" s="208"/>
      <c r="H245" s="126"/>
      <c r="I245" s="126"/>
      <c r="J245" s="126"/>
      <c r="K245" s="126"/>
      <c r="L245" s="209"/>
      <c r="M245" s="209"/>
      <c r="N245" s="209"/>
      <c r="O245" s="126"/>
      <c r="P245" s="201"/>
      <c r="Q245" s="126"/>
      <c r="R245" s="167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</row>
    <row r="246">
      <c r="A246" s="126"/>
      <c r="B246" s="126"/>
      <c r="C246" s="126"/>
      <c r="D246" s="126"/>
      <c r="E246" s="207"/>
      <c r="F246" s="207"/>
      <c r="G246" s="208"/>
      <c r="H246" s="126"/>
      <c r="I246" s="126"/>
      <c r="J246" s="126"/>
      <c r="K246" s="126"/>
      <c r="L246" s="209"/>
      <c r="M246" s="209"/>
      <c r="N246" s="209"/>
      <c r="O246" s="126"/>
      <c r="P246" s="201"/>
      <c r="Q246" s="126"/>
      <c r="R246" s="167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</row>
    <row r="247">
      <c r="A247" s="126"/>
      <c r="B247" s="126"/>
      <c r="C247" s="126"/>
      <c r="D247" s="126"/>
      <c r="E247" s="207"/>
      <c r="F247" s="207"/>
      <c r="G247" s="208"/>
      <c r="H247" s="126"/>
      <c r="I247" s="126"/>
      <c r="J247" s="126"/>
      <c r="K247" s="126"/>
      <c r="L247" s="209"/>
      <c r="M247" s="209"/>
      <c r="N247" s="209"/>
      <c r="O247" s="126"/>
      <c r="P247" s="201"/>
      <c r="Q247" s="126"/>
      <c r="R247" s="167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</row>
    <row r="248">
      <c r="A248" s="126"/>
      <c r="B248" s="126"/>
      <c r="C248" s="126"/>
      <c r="D248" s="126"/>
      <c r="E248" s="207"/>
      <c r="F248" s="207"/>
      <c r="G248" s="208"/>
      <c r="H248" s="126"/>
      <c r="I248" s="126"/>
      <c r="J248" s="126"/>
      <c r="K248" s="126"/>
      <c r="L248" s="209"/>
      <c r="M248" s="209"/>
      <c r="N248" s="209"/>
      <c r="O248" s="126"/>
      <c r="P248" s="201"/>
      <c r="Q248" s="126"/>
      <c r="R248" s="167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</row>
    <row r="249">
      <c r="A249" s="126"/>
      <c r="B249" s="126"/>
      <c r="C249" s="126"/>
      <c r="D249" s="126"/>
      <c r="E249" s="207"/>
      <c r="F249" s="207"/>
      <c r="G249" s="208"/>
      <c r="H249" s="126"/>
      <c r="I249" s="126"/>
      <c r="J249" s="126"/>
      <c r="K249" s="126"/>
      <c r="L249" s="209"/>
      <c r="M249" s="209"/>
      <c r="N249" s="209"/>
      <c r="O249" s="126"/>
      <c r="P249" s="201"/>
      <c r="Q249" s="126"/>
      <c r="R249" s="167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</row>
    <row r="250">
      <c r="A250" s="126"/>
      <c r="B250" s="126"/>
      <c r="C250" s="126"/>
      <c r="D250" s="126"/>
      <c r="E250" s="207"/>
      <c r="F250" s="207"/>
      <c r="G250" s="208"/>
      <c r="H250" s="126"/>
      <c r="I250" s="126"/>
      <c r="J250" s="126"/>
      <c r="K250" s="126"/>
      <c r="L250" s="209"/>
      <c r="M250" s="209"/>
      <c r="N250" s="209"/>
      <c r="O250" s="126"/>
      <c r="P250" s="201"/>
      <c r="Q250" s="126"/>
      <c r="R250" s="167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</row>
    <row r="251">
      <c r="A251" s="126"/>
      <c r="B251" s="126"/>
      <c r="C251" s="126"/>
      <c r="D251" s="126"/>
      <c r="E251" s="207"/>
      <c r="F251" s="207"/>
      <c r="G251" s="208"/>
      <c r="H251" s="126"/>
      <c r="I251" s="126"/>
      <c r="J251" s="126"/>
      <c r="K251" s="126"/>
      <c r="L251" s="209"/>
      <c r="M251" s="209"/>
      <c r="N251" s="209"/>
      <c r="O251" s="126"/>
      <c r="P251" s="201"/>
      <c r="Q251" s="126"/>
      <c r="R251" s="167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</row>
    <row r="252">
      <c r="A252" s="126"/>
      <c r="B252" s="126"/>
      <c r="C252" s="126"/>
      <c r="D252" s="126"/>
      <c r="E252" s="207"/>
      <c r="F252" s="207"/>
      <c r="G252" s="208"/>
      <c r="H252" s="126"/>
      <c r="I252" s="126"/>
      <c r="J252" s="126"/>
      <c r="K252" s="126"/>
      <c r="L252" s="209"/>
      <c r="M252" s="209"/>
      <c r="N252" s="209"/>
      <c r="O252" s="126"/>
      <c r="P252" s="201"/>
      <c r="Q252" s="126"/>
      <c r="R252" s="167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</row>
    <row r="253">
      <c r="A253" s="126"/>
      <c r="B253" s="126"/>
      <c r="C253" s="126"/>
      <c r="D253" s="126"/>
      <c r="E253" s="207"/>
      <c r="F253" s="207"/>
      <c r="G253" s="208"/>
      <c r="H253" s="126"/>
      <c r="I253" s="126"/>
      <c r="J253" s="126"/>
      <c r="K253" s="126"/>
      <c r="L253" s="209"/>
      <c r="M253" s="209"/>
      <c r="N253" s="209"/>
      <c r="O253" s="126"/>
      <c r="P253" s="201"/>
      <c r="Q253" s="126"/>
      <c r="R253" s="167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</row>
    <row r="254">
      <c r="A254" s="126"/>
      <c r="B254" s="126"/>
      <c r="C254" s="126"/>
      <c r="D254" s="126"/>
      <c r="E254" s="207"/>
      <c r="F254" s="207"/>
      <c r="G254" s="208"/>
      <c r="H254" s="126"/>
      <c r="I254" s="126"/>
      <c r="J254" s="126"/>
      <c r="K254" s="126"/>
      <c r="L254" s="209"/>
      <c r="M254" s="209"/>
      <c r="N254" s="209"/>
      <c r="O254" s="126"/>
      <c r="P254" s="201"/>
      <c r="Q254" s="126"/>
      <c r="R254" s="167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</row>
    <row r="255">
      <c r="A255" s="126"/>
      <c r="B255" s="126"/>
      <c r="C255" s="126"/>
      <c r="D255" s="126"/>
      <c r="E255" s="207"/>
      <c r="F255" s="207"/>
      <c r="G255" s="208"/>
      <c r="H255" s="126"/>
      <c r="I255" s="126"/>
      <c r="J255" s="126"/>
      <c r="K255" s="126"/>
      <c r="L255" s="209"/>
      <c r="M255" s="209"/>
      <c r="N255" s="209"/>
      <c r="O255" s="126"/>
      <c r="P255" s="201"/>
      <c r="Q255" s="126"/>
      <c r="R255" s="167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</row>
    <row r="256">
      <c r="A256" s="126"/>
      <c r="B256" s="126"/>
      <c r="C256" s="126"/>
      <c r="D256" s="126"/>
      <c r="E256" s="207"/>
      <c r="F256" s="207"/>
      <c r="G256" s="208"/>
      <c r="H256" s="126"/>
      <c r="I256" s="126"/>
      <c r="J256" s="126"/>
      <c r="K256" s="126"/>
      <c r="L256" s="209"/>
      <c r="M256" s="209"/>
      <c r="N256" s="209"/>
      <c r="O256" s="126"/>
      <c r="P256" s="201"/>
      <c r="Q256" s="126"/>
      <c r="R256" s="167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</row>
    <row r="257">
      <c r="A257" s="126"/>
      <c r="B257" s="126"/>
      <c r="C257" s="126"/>
      <c r="D257" s="126"/>
      <c r="E257" s="207"/>
      <c r="F257" s="207"/>
      <c r="G257" s="208"/>
      <c r="H257" s="126"/>
      <c r="I257" s="126"/>
      <c r="J257" s="126"/>
      <c r="K257" s="126"/>
      <c r="L257" s="209"/>
      <c r="M257" s="209"/>
      <c r="N257" s="209"/>
      <c r="O257" s="126"/>
      <c r="P257" s="201"/>
      <c r="Q257" s="126"/>
      <c r="R257" s="167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</row>
    <row r="258">
      <c r="A258" s="126"/>
      <c r="B258" s="126"/>
      <c r="C258" s="126"/>
      <c r="D258" s="126"/>
      <c r="E258" s="207"/>
      <c r="F258" s="207"/>
      <c r="G258" s="208"/>
      <c r="H258" s="126"/>
      <c r="I258" s="126"/>
      <c r="J258" s="126"/>
      <c r="K258" s="126"/>
      <c r="L258" s="209"/>
      <c r="M258" s="209"/>
      <c r="N258" s="209"/>
      <c r="O258" s="126"/>
      <c r="P258" s="201"/>
      <c r="Q258" s="126"/>
      <c r="R258" s="167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</row>
    <row r="259">
      <c r="A259" s="126"/>
      <c r="B259" s="126"/>
      <c r="C259" s="126"/>
      <c r="D259" s="126"/>
      <c r="E259" s="207"/>
      <c r="F259" s="207"/>
      <c r="G259" s="208"/>
      <c r="H259" s="126"/>
      <c r="I259" s="126"/>
      <c r="J259" s="126"/>
      <c r="K259" s="126"/>
      <c r="L259" s="209"/>
      <c r="M259" s="209"/>
      <c r="N259" s="209"/>
      <c r="O259" s="126"/>
      <c r="P259" s="201"/>
      <c r="Q259" s="126"/>
      <c r="R259" s="167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</row>
    <row r="260">
      <c r="A260" s="126"/>
      <c r="B260" s="126"/>
      <c r="C260" s="126"/>
      <c r="D260" s="126"/>
      <c r="E260" s="207"/>
      <c r="F260" s="207"/>
      <c r="G260" s="208"/>
      <c r="H260" s="126"/>
      <c r="I260" s="126"/>
      <c r="J260" s="126"/>
      <c r="K260" s="126"/>
      <c r="L260" s="209"/>
      <c r="M260" s="209"/>
      <c r="N260" s="209"/>
      <c r="O260" s="126"/>
      <c r="P260" s="201"/>
      <c r="Q260" s="126"/>
      <c r="R260" s="167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</row>
    <row r="261">
      <c r="A261" s="126"/>
      <c r="B261" s="126"/>
      <c r="C261" s="126"/>
      <c r="D261" s="126"/>
      <c r="E261" s="207"/>
      <c r="F261" s="207"/>
      <c r="G261" s="208"/>
      <c r="H261" s="126"/>
      <c r="I261" s="126"/>
      <c r="J261" s="126"/>
      <c r="K261" s="126"/>
      <c r="L261" s="209"/>
      <c r="M261" s="209"/>
      <c r="N261" s="209"/>
      <c r="O261" s="126"/>
      <c r="P261" s="201"/>
      <c r="Q261" s="126"/>
      <c r="R261" s="167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</row>
    <row r="262">
      <c r="A262" s="126"/>
      <c r="B262" s="126"/>
      <c r="C262" s="126"/>
      <c r="D262" s="126"/>
      <c r="E262" s="207"/>
      <c r="F262" s="207"/>
      <c r="G262" s="208"/>
      <c r="H262" s="126"/>
      <c r="I262" s="126"/>
      <c r="J262" s="126"/>
      <c r="K262" s="126"/>
      <c r="L262" s="209"/>
      <c r="M262" s="209"/>
      <c r="N262" s="209"/>
      <c r="O262" s="126"/>
      <c r="P262" s="201"/>
      <c r="Q262" s="126"/>
      <c r="R262" s="167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</row>
    <row r="263">
      <c r="A263" s="126"/>
      <c r="B263" s="126"/>
      <c r="C263" s="126"/>
      <c r="D263" s="126"/>
      <c r="E263" s="207"/>
      <c r="F263" s="207"/>
      <c r="G263" s="208"/>
      <c r="H263" s="126"/>
      <c r="I263" s="126"/>
      <c r="J263" s="126"/>
      <c r="K263" s="126"/>
      <c r="L263" s="209"/>
      <c r="M263" s="209"/>
      <c r="N263" s="209"/>
      <c r="O263" s="126"/>
      <c r="P263" s="201"/>
      <c r="Q263" s="126"/>
      <c r="R263" s="167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</row>
    <row r="264">
      <c r="A264" s="126"/>
      <c r="B264" s="126"/>
      <c r="C264" s="126"/>
      <c r="D264" s="126"/>
      <c r="E264" s="207"/>
      <c r="F264" s="207"/>
      <c r="G264" s="208"/>
      <c r="H264" s="126"/>
      <c r="I264" s="126"/>
      <c r="J264" s="126"/>
      <c r="K264" s="126"/>
      <c r="L264" s="209"/>
      <c r="M264" s="209"/>
      <c r="N264" s="209"/>
      <c r="O264" s="126"/>
      <c r="P264" s="201"/>
      <c r="Q264" s="126"/>
      <c r="R264" s="167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</row>
    <row r="265">
      <c r="A265" s="126"/>
      <c r="B265" s="126"/>
      <c r="C265" s="126"/>
      <c r="D265" s="126"/>
      <c r="E265" s="207"/>
      <c r="F265" s="207"/>
      <c r="G265" s="208"/>
      <c r="H265" s="126"/>
      <c r="I265" s="126"/>
      <c r="J265" s="126"/>
      <c r="K265" s="126"/>
      <c r="L265" s="209"/>
      <c r="M265" s="209"/>
      <c r="N265" s="209"/>
      <c r="O265" s="126"/>
      <c r="P265" s="201"/>
      <c r="Q265" s="126"/>
      <c r="R265" s="167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</row>
    <row r="266">
      <c r="A266" s="126"/>
      <c r="B266" s="126"/>
      <c r="C266" s="126"/>
      <c r="D266" s="126"/>
      <c r="E266" s="207"/>
      <c r="F266" s="207"/>
      <c r="G266" s="208"/>
      <c r="H266" s="126"/>
      <c r="I266" s="126"/>
      <c r="J266" s="126"/>
      <c r="K266" s="126"/>
      <c r="L266" s="209"/>
      <c r="M266" s="209"/>
      <c r="N266" s="209"/>
      <c r="O266" s="126"/>
      <c r="P266" s="201"/>
      <c r="Q266" s="126"/>
      <c r="R266" s="167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</row>
    <row r="267">
      <c r="A267" s="126"/>
      <c r="B267" s="126"/>
      <c r="C267" s="126"/>
      <c r="D267" s="126"/>
      <c r="E267" s="207"/>
      <c r="F267" s="207"/>
      <c r="G267" s="208"/>
      <c r="H267" s="126"/>
      <c r="I267" s="126"/>
      <c r="J267" s="126"/>
      <c r="K267" s="126"/>
      <c r="L267" s="209"/>
      <c r="M267" s="209"/>
      <c r="N267" s="209"/>
      <c r="O267" s="126"/>
      <c r="P267" s="201"/>
      <c r="Q267" s="126"/>
      <c r="R267" s="167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</row>
    <row r="268">
      <c r="A268" s="126"/>
      <c r="B268" s="126"/>
      <c r="C268" s="126"/>
      <c r="D268" s="126"/>
      <c r="E268" s="207"/>
      <c r="F268" s="207"/>
      <c r="G268" s="208"/>
      <c r="H268" s="126"/>
      <c r="I268" s="126"/>
      <c r="J268" s="126"/>
      <c r="K268" s="126"/>
      <c r="L268" s="209"/>
      <c r="M268" s="209"/>
      <c r="N268" s="209"/>
      <c r="O268" s="126"/>
      <c r="P268" s="201"/>
      <c r="Q268" s="126"/>
      <c r="R268" s="167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</row>
    <row r="269">
      <c r="A269" s="126"/>
      <c r="B269" s="126"/>
      <c r="C269" s="126"/>
      <c r="D269" s="126"/>
      <c r="E269" s="207"/>
      <c r="F269" s="207"/>
      <c r="G269" s="208"/>
      <c r="H269" s="126"/>
      <c r="I269" s="126"/>
      <c r="J269" s="126"/>
      <c r="K269" s="126"/>
      <c r="L269" s="209"/>
      <c r="M269" s="209"/>
      <c r="N269" s="209"/>
      <c r="O269" s="126"/>
      <c r="P269" s="201"/>
      <c r="Q269" s="126"/>
      <c r="R269" s="167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</row>
    <row r="270">
      <c r="A270" s="126"/>
      <c r="B270" s="126"/>
      <c r="C270" s="126"/>
      <c r="D270" s="126"/>
      <c r="E270" s="207"/>
      <c r="F270" s="207"/>
      <c r="G270" s="208"/>
      <c r="H270" s="126"/>
      <c r="I270" s="126"/>
      <c r="J270" s="126"/>
      <c r="K270" s="126"/>
      <c r="L270" s="209"/>
      <c r="M270" s="209"/>
      <c r="N270" s="209"/>
      <c r="O270" s="126"/>
      <c r="P270" s="201"/>
      <c r="Q270" s="126"/>
      <c r="R270" s="167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</row>
    <row r="271">
      <c r="A271" s="126"/>
      <c r="B271" s="126"/>
      <c r="C271" s="126"/>
      <c r="D271" s="126"/>
      <c r="E271" s="207"/>
      <c r="F271" s="207"/>
      <c r="G271" s="208"/>
      <c r="H271" s="126"/>
      <c r="I271" s="126"/>
      <c r="J271" s="126"/>
      <c r="K271" s="126"/>
      <c r="L271" s="209"/>
      <c r="M271" s="209"/>
      <c r="N271" s="209"/>
      <c r="O271" s="126"/>
      <c r="P271" s="201"/>
      <c r="Q271" s="126"/>
      <c r="R271" s="167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</row>
    <row r="272">
      <c r="A272" s="126"/>
      <c r="B272" s="126"/>
      <c r="C272" s="126"/>
      <c r="D272" s="126"/>
      <c r="E272" s="207"/>
      <c r="F272" s="207"/>
      <c r="G272" s="208"/>
      <c r="H272" s="126"/>
      <c r="I272" s="126"/>
      <c r="J272" s="126"/>
      <c r="K272" s="126"/>
      <c r="L272" s="209"/>
      <c r="M272" s="209"/>
      <c r="N272" s="209"/>
      <c r="O272" s="126"/>
      <c r="P272" s="201"/>
      <c r="Q272" s="126"/>
      <c r="R272" s="167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</row>
    <row r="273">
      <c r="A273" s="126"/>
      <c r="B273" s="126"/>
      <c r="C273" s="126"/>
      <c r="D273" s="126"/>
      <c r="E273" s="207"/>
      <c r="F273" s="207"/>
      <c r="G273" s="208"/>
      <c r="H273" s="126"/>
      <c r="I273" s="126"/>
      <c r="J273" s="126"/>
      <c r="K273" s="126"/>
      <c r="L273" s="209"/>
      <c r="M273" s="209"/>
      <c r="N273" s="209"/>
      <c r="O273" s="126"/>
      <c r="P273" s="201"/>
      <c r="Q273" s="126"/>
      <c r="R273" s="167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</row>
    <row r="274">
      <c r="A274" s="126"/>
      <c r="B274" s="126"/>
      <c r="C274" s="126"/>
      <c r="D274" s="126"/>
      <c r="E274" s="207"/>
      <c r="F274" s="207"/>
      <c r="G274" s="208"/>
      <c r="H274" s="126"/>
      <c r="I274" s="126"/>
      <c r="J274" s="126"/>
      <c r="K274" s="126"/>
      <c r="L274" s="209"/>
      <c r="M274" s="209"/>
      <c r="N274" s="209"/>
      <c r="O274" s="126"/>
      <c r="P274" s="201"/>
      <c r="Q274" s="126"/>
      <c r="R274" s="167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</row>
    <row r="275">
      <c r="A275" s="126"/>
      <c r="B275" s="126"/>
      <c r="C275" s="126"/>
      <c r="D275" s="126"/>
      <c r="E275" s="207"/>
      <c r="F275" s="207"/>
      <c r="G275" s="208"/>
      <c r="H275" s="126"/>
      <c r="I275" s="126"/>
      <c r="J275" s="126"/>
      <c r="K275" s="126"/>
      <c r="L275" s="209"/>
      <c r="M275" s="209"/>
      <c r="N275" s="209"/>
      <c r="O275" s="126"/>
      <c r="P275" s="201"/>
      <c r="Q275" s="126"/>
      <c r="R275" s="167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</row>
    <row r="276">
      <c r="A276" s="126"/>
      <c r="B276" s="126"/>
      <c r="C276" s="126"/>
      <c r="D276" s="126"/>
      <c r="E276" s="207"/>
      <c r="F276" s="207"/>
      <c r="G276" s="208"/>
      <c r="H276" s="126"/>
      <c r="I276" s="126"/>
      <c r="J276" s="126"/>
      <c r="K276" s="126"/>
      <c r="L276" s="209"/>
      <c r="M276" s="209"/>
      <c r="N276" s="209"/>
      <c r="O276" s="126"/>
      <c r="P276" s="201"/>
      <c r="Q276" s="126"/>
      <c r="R276" s="167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</row>
    <row r="277">
      <c r="A277" s="126"/>
      <c r="B277" s="126"/>
      <c r="C277" s="126"/>
      <c r="D277" s="126"/>
      <c r="E277" s="207"/>
      <c r="F277" s="207"/>
      <c r="G277" s="208"/>
      <c r="H277" s="126"/>
      <c r="I277" s="126"/>
      <c r="J277" s="126"/>
      <c r="K277" s="126"/>
      <c r="L277" s="209"/>
      <c r="M277" s="209"/>
      <c r="N277" s="209"/>
      <c r="O277" s="126"/>
      <c r="P277" s="201"/>
      <c r="Q277" s="126"/>
      <c r="R277" s="167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</row>
    <row r="278">
      <c r="A278" s="126"/>
      <c r="B278" s="126"/>
      <c r="C278" s="126"/>
      <c r="D278" s="126"/>
      <c r="E278" s="207"/>
      <c r="F278" s="207"/>
      <c r="G278" s="208"/>
      <c r="H278" s="126"/>
      <c r="I278" s="126"/>
      <c r="J278" s="126"/>
      <c r="K278" s="126"/>
      <c r="L278" s="209"/>
      <c r="M278" s="209"/>
      <c r="N278" s="209"/>
      <c r="O278" s="126"/>
      <c r="P278" s="201"/>
      <c r="Q278" s="126"/>
      <c r="R278" s="167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</row>
    <row r="279">
      <c r="A279" s="126"/>
      <c r="B279" s="126"/>
      <c r="C279" s="126"/>
      <c r="D279" s="126"/>
      <c r="E279" s="207"/>
      <c r="F279" s="207"/>
      <c r="G279" s="208"/>
      <c r="H279" s="126"/>
      <c r="I279" s="126"/>
      <c r="J279" s="126"/>
      <c r="K279" s="126"/>
      <c r="L279" s="209"/>
      <c r="M279" s="209"/>
      <c r="N279" s="209"/>
      <c r="O279" s="126"/>
      <c r="P279" s="201"/>
      <c r="Q279" s="126"/>
      <c r="R279" s="167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</row>
    <row r="280">
      <c r="A280" s="126"/>
      <c r="B280" s="126"/>
      <c r="C280" s="126"/>
      <c r="D280" s="126"/>
      <c r="E280" s="207"/>
      <c r="F280" s="207"/>
      <c r="G280" s="208"/>
      <c r="H280" s="126"/>
      <c r="I280" s="126"/>
      <c r="J280" s="126"/>
      <c r="K280" s="126"/>
      <c r="L280" s="209"/>
      <c r="M280" s="209"/>
      <c r="N280" s="209"/>
      <c r="O280" s="126"/>
      <c r="P280" s="201"/>
      <c r="Q280" s="126"/>
      <c r="R280" s="167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</row>
    <row r="281">
      <c r="A281" s="126"/>
      <c r="B281" s="126"/>
      <c r="C281" s="126"/>
      <c r="D281" s="126"/>
      <c r="E281" s="207"/>
      <c r="F281" s="207"/>
      <c r="G281" s="208"/>
      <c r="H281" s="126"/>
      <c r="I281" s="126"/>
      <c r="J281" s="126"/>
      <c r="K281" s="126"/>
      <c r="L281" s="209"/>
      <c r="M281" s="209"/>
      <c r="N281" s="209"/>
      <c r="O281" s="126"/>
      <c r="P281" s="201"/>
      <c r="Q281" s="126"/>
      <c r="R281" s="167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</row>
    <row r="282">
      <c r="A282" s="126"/>
      <c r="B282" s="126"/>
      <c r="C282" s="126"/>
      <c r="D282" s="126"/>
      <c r="E282" s="207"/>
      <c r="F282" s="207"/>
      <c r="G282" s="208"/>
      <c r="H282" s="126"/>
      <c r="I282" s="126"/>
      <c r="J282" s="126"/>
      <c r="K282" s="126"/>
      <c r="L282" s="209"/>
      <c r="M282" s="209"/>
      <c r="N282" s="209"/>
      <c r="O282" s="126"/>
      <c r="P282" s="201"/>
      <c r="Q282" s="126"/>
      <c r="R282" s="167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</row>
    <row r="283">
      <c r="A283" s="126"/>
      <c r="B283" s="126"/>
      <c r="C283" s="126"/>
      <c r="D283" s="126"/>
      <c r="E283" s="207"/>
      <c r="F283" s="207"/>
      <c r="G283" s="208"/>
      <c r="H283" s="126"/>
      <c r="I283" s="126"/>
      <c r="J283" s="126"/>
      <c r="K283" s="126"/>
      <c r="L283" s="209"/>
      <c r="M283" s="209"/>
      <c r="N283" s="209"/>
      <c r="O283" s="126"/>
      <c r="P283" s="201"/>
      <c r="Q283" s="126"/>
      <c r="R283" s="167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</row>
    <row r="284">
      <c r="A284" s="126"/>
      <c r="B284" s="126"/>
      <c r="C284" s="126"/>
      <c r="D284" s="126"/>
      <c r="E284" s="207"/>
      <c r="F284" s="207"/>
      <c r="G284" s="208"/>
      <c r="H284" s="126"/>
      <c r="I284" s="126"/>
      <c r="J284" s="126"/>
      <c r="K284" s="126"/>
      <c r="L284" s="209"/>
      <c r="M284" s="209"/>
      <c r="N284" s="209"/>
      <c r="O284" s="126"/>
      <c r="P284" s="201"/>
      <c r="Q284" s="126"/>
      <c r="R284" s="167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</row>
    <row r="285">
      <c r="A285" s="126"/>
      <c r="B285" s="126"/>
      <c r="C285" s="126"/>
      <c r="D285" s="126"/>
      <c r="E285" s="207"/>
      <c r="F285" s="207"/>
      <c r="G285" s="208"/>
      <c r="H285" s="126"/>
      <c r="I285" s="126"/>
      <c r="J285" s="126"/>
      <c r="K285" s="126"/>
      <c r="L285" s="209"/>
      <c r="M285" s="209"/>
      <c r="N285" s="209"/>
      <c r="O285" s="126"/>
      <c r="P285" s="201"/>
      <c r="Q285" s="126"/>
      <c r="R285" s="167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</row>
    <row r="286">
      <c r="A286" s="126"/>
      <c r="B286" s="126"/>
      <c r="C286" s="126"/>
      <c r="D286" s="126"/>
      <c r="E286" s="207"/>
      <c r="F286" s="207"/>
      <c r="G286" s="208"/>
      <c r="H286" s="126"/>
      <c r="I286" s="126"/>
      <c r="J286" s="126"/>
      <c r="K286" s="126"/>
      <c r="L286" s="209"/>
      <c r="M286" s="209"/>
      <c r="N286" s="209"/>
      <c r="O286" s="126"/>
      <c r="P286" s="201"/>
      <c r="Q286" s="126"/>
      <c r="R286" s="167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</row>
    <row r="287">
      <c r="A287" s="126"/>
      <c r="B287" s="126"/>
      <c r="C287" s="126"/>
      <c r="D287" s="126"/>
      <c r="E287" s="207"/>
      <c r="F287" s="207"/>
      <c r="G287" s="208"/>
      <c r="H287" s="126"/>
      <c r="I287" s="126"/>
      <c r="J287" s="126"/>
      <c r="K287" s="126"/>
      <c r="L287" s="209"/>
      <c r="M287" s="209"/>
      <c r="N287" s="209"/>
      <c r="O287" s="126"/>
      <c r="P287" s="201"/>
      <c r="Q287" s="126"/>
      <c r="R287" s="167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</row>
    <row r="288">
      <c r="A288" s="126"/>
      <c r="B288" s="126"/>
      <c r="C288" s="126"/>
      <c r="D288" s="126"/>
      <c r="E288" s="207"/>
      <c r="F288" s="207"/>
      <c r="G288" s="208"/>
      <c r="H288" s="126"/>
      <c r="I288" s="126"/>
      <c r="J288" s="126"/>
      <c r="K288" s="126"/>
      <c r="L288" s="209"/>
      <c r="M288" s="209"/>
      <c r="N288" s="209"/>
      <c r="O288" s="126"/>
      <c r="P288" s="201"/>
      <c r="Q288" s="126"/>
      <c r="R288" s="167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</row>
    <row r="289">
      <c r="A289" s="126"/>
      <c r="B289" s="126"/>
      <c r="C289" s="126"/>
      <c r="D289" s="126"/>
      <c r="E289" s="207"/>
      <c r="F289" s="207"/>
      <c r="G289" s="208"/>
      <c r="H289" s="126"/>
      <c r="I289" s="126"/>
      <c r="J289" s="126"/>
      <c r="K289" s="126"/>
      <c r="L289" s="209"/>
      <c r="M289" s="209"/>
      <c r="N289" s="209"/>
      <c r="O289" s="126"/>
      <c r="P289" s="201"/>
      <c r="Q289" s="126"/>
      <c r="R289" s="167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</row>
    <row r="290">
      <c r="A290" s="126"/>
      <c r="B290" s="126"/>
      <c r="C290" s="126"/>
      <c r="D290" s="126"/>
      <c r="E290" s="207"/>
      <c r="F290" s="207"/>
      <c r="G290" s="208"/>
      <c r="H290" s="126"/>
      <c r="I290" s="126"/>
      <c r="J290" s="126"/>
      <c r="K290" s="126"/>
      <c r="L290" s="209"/>
      <c r="M290" s="209"/>
      <c r="N290" s="209"/>
      <c r="O290" s="126"/>
      <c r="P290" s="201"/>
      <c r="Q290" s="126"/>
      <c r="R290" s="167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</row>
    <row r="291">
      <c r="A291" s="126"/>
      <c r="B291" s="126"/>
      <c r="C291" s="126"/>
      <c r="D291" s="126"/>
      <c r="E291" s="207"/>
      <c r="F291" s="207"/>
      <c r="G291" s="208"/>
      <c r="H291" s="126"/>
      <c r="I291" s="126"/>
      <c r="J291" s="126"/>
      <c r="K291" s="126"/>
      <c r="L291" s="209"/>
      <c r="M291" s="209"/>
      <c r="N291" s="209"/>
      <c r="O291" s="126"/>
      <c r="P291" s="201"/>
      <c r="Q291" s="126"/>
      <c r="R291" s="167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</row>
    <row r="292">
      <c r="A292" s="126"/>
      <c r="B292" s="126"/>
      <c r="C292" s="126"/>
      <c r="D292" s="126"/>
      <c r="E292" s="207"/>
      <c r="F292" s="207"/>
      <c r="G292" s="208"/>
      <c r="H292" s="126"/>
      <c r="I292" s="126"/>
      <c r="J292" s="126"/>
      <c r="K292" s="126"/>
      <c r="L292" s="209"/>
      <c r="M292" s="209"/>
      <c r="N292" s="209"/>
      <c r="O292" s="126"/>
      <c r="P292" s="201"/>
      <c r="Q292" s="126"/>
      <c r="R292" s="167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</row>
    <row r="293">
      <c r="A293" s="126"/>
      <c r="B293" s="126"/>
      <c r="C293" s="126"/>
      <c r="D293" s="126"/>
      <c r="E293" s="207"/>
      <c r="F293" s="207"/>
      <c r="G293" s="208"/>
      <c r="H293" s="126"/>
      <c r="I293" s="126"/>
      <c r="J293" s="126"/>
      <c r="K293" s="126"/>
      <c r="L293" s="209"/>
      <c r="M293" s="209"/>
      <c r="N293" s="209"/>
      <c r="O293" s="126"/>
      <c r="P293" s="201"/>
      <c r="Q293" s="126"/>
      <c r="R293" s="167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</row>
    <row r="294">
      <c r="A294" s="126"/>
      <c r="B294" s="126"/>
      <c r="C294" s="126"/>
      <c r="D294" s="126"/>
      <c r="E294" s="207"/>
      <c r="F294" s="207"/>
      <c r="G294" s="208"/>
      <c r="H294" s="126"/>
      <c r="I294" s="126"/>
      <c r="J294" s="126"/>
      <c r="K294" s="126"/>
      <c r="L294" s="209"/>
      <c r="M294" s="209"/>
      <c r="N294" s="209"/>
      <c r="O294" s="126"/>
      <c r="P294" s="201"/>
      <c r="Q294" s="126"/>
      <c r="R294" s="167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</row>
    <row r="295">
      <c r="A295" s="126"/>
      <c r="B295" s="126"/>
      <c r="C295" s="126"/>
      <c r="D295" s="126"/>
      <c r="E295" s="207"/>
      <c r="F295" s="207"/>
      <c r="G295" s="208"/>
      <c r="H295" s="126"/>
      <c r="I295" s="126"/>
      <c r="J295" s="126"/>
      <c r="K295" s="126"/>
      <c r="L295" s="209"/>
      <c r="M295" s="209"/>
      <c r="N295" s="209"/>
      <c r="O295" s="126"/>
      <c r="P295" s="201"/>
      <c r="Q295" s="126"/>
      <c r="R295" s="167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</row>
    <row r="296">
      <c r="A296" s="126"/>
      <c r="B296" s="126"/>
      <c r="C296" s="126"/>
      <c r="D296" s="126"/>
      <c r="E296" s="207"/>
      <c r="F296" s="207"/>
      <c r="G296" s="208"/>
      <c r="H296" s="126"/>
      <c r="I296" s="126"/>
      <c r="J296" s="126"/>
      <c r="K296" s="126"/>
      <c r="L296" s="209"/>
      <c r="M296" s="209"/>
      <c r="N296" s="209"/>
      <c r="O296" s="126"/>
      <c r="P296" s="201"/>
      <c r="Q296" s="126"/>
      <c r="R296" s="167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</row>
    <row r="297">
      <c r="A297" s="126"/>
      <c r="B297" s="126"/>
      <c r="C297" s="126"/>
      <c r="D297" s="126"/>
      <c r="E297" s="207"/>
      <c r="F297" s="207"/>
      <c r="G297" s="208"/>
      <c r="H297" s="126"/>
      <c r="I297" s="126"/>
      <c r="J297" s="126"/>
      <c r="K297" s="126"/>
      <c r="L297" s="209"/>
      <c r="M297" s="209"/>
      <c r="N297" s="209"/>
      <c r="O297" s="126"/>
      <c r="P297" s="201"/>
      <c r="Q297" s="126"/>
      <c r="R297" s="167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</row>
    <row r="298">
      <c r="A298" s="126"/>
      <c r="B298" s="126"/>
      <c r="C298" s="126"/>
      <c r="D298" s="126"/>
      <c r="E298" s="207"/>
      <c r="F298" s="207"/>
      <c r="G298" s="208"/>
      <c r="H298" s="126"/>
      <c r="I298" s="126"/>
      <c r="J298" s="126"/>
      <c r="K298" s="126"/>
      <c r="L298" s="209"/>
      <c r="M298" s="209"/>
      <c r="N298" s="209"/>
      <c r="O298" s="126"/>
      <c r="P298" s="201"/>
      <c r="Q298" s="126"/>
      <c r="R298" s="167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</row>
    <row r="299">
      <c r="A299" s="126"/>
      <c r="B299" s="126"/>
      <c r="C299" s="126"/>
      <c r="D299" s="126"/>
      <c r="E299" s="207"/>
      <c r="F299" s="207"/>
      <c r="G299" s="208"/>
      <c r="H299" s="126"/>
      <c r="I299" s="126"/>
      <c r="J299" s="126"/>
      <c r="K299" s="126"/>
      <c r="L299" s="209"/>
      <c r="M299" s="209"/>
      <c r="N299" s="209"/>
      <c r="O299" s="126"/>
      <c r="P299" s="201"/>
      <c r="Q299" s="126"/>
      <c r="R299" s="167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</row>
    <row r="300">
      <c r="A300" s="126"/>
      <c r="B300" s="126"/>
      <c r="C300" s="126"/>
      <c r="D300" s="126"/>
      <c r="E300" s="207"/>
      <c r="F300" s="207"/>
      <c r="G300" s="208"/>
      <c r="H300" s="126"/>
      <c r="I300" s="126"/>
      <c r="J300" s="126"/>
      <c r="K300" s="126"/>
      <c r="L300" s="209"/>
      <c r="M300" s="209"/>
      <c r="N300" s="209"/>
      <c r="O300" s="126"/>
      <c r="P300" s="201"/>
      <c r="Q300" s="126"/>
      <c r="R300" s="167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</row>
    <row r="301">
      <c r="A301" s="126"/>
      <c r="B301" s="126"/>
      <c r="C301" s="126"/>
      <c r="D301" s="126"/>
      <c r="E301" s="207"/>
      <c r="F301" s="207"/>
      <c r="G301" s="208"/>
      <c r="H301" s="126"/>
      <c r="I301" s="126"/>
      <c r="J301" s="126"/>
      <c r="K301" s="126"/>
      <c r="L301" s="209"/>
      <c r="M301" s="209"/>
      <c r="N301" s="209"/>
      <c r="O301" s="126"/>
      <c r="P301" s="201"/>
      <c r="Q301" s="126"/>
      <c r="R301" s="167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</row>
    <row r="302">
      <c r="A302" s="126"/>
      <c r="B302" s="126"/>
      <c r="C302" s="126"/>
      <c r="D302" s="126"/>
      <c r="E302" s="207"/>
      <c r="F302" s="207"/>
      <c r="G302" s="208"/>
      <c r="H302" s="126"/>
      <c r="I302" s="126"/>
      <c r="J302" s="126"/>
      <c r="K302" s="126"/>
      <c r="L302" s="209"/>
      <c r="M302" s="209"/>
      <c r="N302" s="209"/>
      <c r="O302" s="126"/>
      <c r="P302" s="201"/>
      <c r="Q302" s="126"/>
      <c r="R302" s="167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</row>
    <row r="303">
      <c r="A303" s="126"/>
      <c r="B303" s="126"/>
      <c r="C303" s="126"/>
      <c r="D303" s="126"/>
      <c r="E303" s="207"/>
      <c r="F303" s="207"/>
      <c r="G303" s="208"/>
      <c r="H303" s="126"/>
      <c r="I303" s="126"/>
      <c r="J303" s="126"/>
      <c r="K303" s="126"/>
      <c r="L303" s="209"/>
      <c r="M303" s="209"/>
      <c r="N303" s="209"/>
      <c r="O303" s="126"/>
      <c r="P303" s="201"/>
      <c r="Q303" s="126"/>
      <c r="R303" s="167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</row>
    <row r="304">
      <c r="A304" s="126"/>
      <c r="B304" s="126"/>
      <c r="C304" s="126"/>
      <c r="D304" s="126"/>
      <c r="E304" s="207"/>
      <c r="F304" s="207"/>
      <c r="G304" s="208"/>
      <c r="H304" s="126"/>
      <c r="I304" s="126"/>
      <c r="J304" s="126"/>
      <c r="K304" s="126"/>
      <c r="L304" s="209"/>
      <c r="M304" s="209"/>
      <c r="N304" s="209"/>
      <c r="O304" s="126"/>
      <c r="P304" s="201"/>
      <c r="Q304" s="126"/>
      <c r="R304" s="167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</row>
    <row r="305">
      <c r="A305" s="126"/>
      <c r="B305" s="126"/>
      <c r="C305" s="126"/>
      <c r="D305" s="126"/>
      <c r="E305" s="207"/>
      <c r="F305" s="207"/>
      <c r="G305" s="208"/>
      <c r="H305" s="126"/>
      <c r="I305" s="126"/>
      <c r="J305" s="126"/>
      <c r="K305" s="126"/>
      <c r="L305" s="209"/>
      <c r="M305" s="209"/>
      <c r="N305" s="209"/>
      <c r="O305" s="126"/>
      <c r="P305" s="201"/>
      <c r="Q305" s="126"/>
      <c r="R305" s="167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</row>
    <row r="306">
      <c r="A306" s="126"/>
      <c r="B306" s="126"/>
      <c r="C306" s="126"/>
      <c r="D306" s="126"/>
      <c r="E306" s="207"/>
      <c r="F306" s="207"/>
      <c r="G306" s="208"/>
      <c r="H306" s="126"/>
      <c r="I306" s="126"/>
      <c r="J306" s="126"/>
      <c r="K306" s="126"/>
      <c r="L306" s="209"/>
      <c r="M306" s="209"/>
      <c r="N306" s="209"/>
      <c r="O306" s="126"/>
      <c r="P306" s="201"/>
      <c r="Q306" s="126"/>
      <c r="R306" s="167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</row>
    <row r="307">
      <c r="A307" s="126"/>
      <c r="B307" s="126"/>
      <c r="C307" s="126"/>
      <c r="D307" s="126"/>
      <c r="E307" s="207"/>
      <c r="F307" s="207"/>
      <c r="G307" s="208"/>
      <c r="H307" s="126"/>
      <c r="I307" s="126"/>
      <c r="J307" s="126"/>
      <c r="K307" s="126"/>
      <c r="L307" s="209"/>
      <c r="M307" s="209"/>
      <c r="N307" s="209"/>
      <c r="O307" s="126"/>
      <c r="P307" s="201"/>
      <c r="Q307" s="126"/>
      <c r="R307" s="167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</row>
    <row r="308">
      <c r="A308" s="126"/>
      <c r="B308" s="126"/>
      <c r="C308" s="126"/>
      <c r="D308" s="126"/>
      <c r="E308" s="207"/>
      <c r="F308" s="207"/>
      <c r="G308" s="208"/>
      <c r="H308" s="126"/>
      <c r="I308" s="126"/>
      <c r="J308" s="126"/>
      <c r="K308" s="126"/>
      <c r="L308" s="209"/>
      <c r="M308" s="209"/>
      <c r="N308" s="209"/>
      <c r="O308" s="126"/>
      <c r="P308" s="201"/>
      <c r="Q308" s="126"/>
      <c r="R308" s="167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</row>
    <row r="309">
      <c r="A309" s="126"/>
      <c r="B309" s="126"/>
      <c r="C309" s="126"/>
      <c r="D309" s="126"/>
      <c r="E309" s="207"/>
      <c r="F309" s="207"/>
      <c r="G309" s="208"/>
      <c r="H309" s="126"/>
      <c r="I309" s="126"/>
      <c r="J309" s="126"/>
      <c r="K309" s="126"/>
      <c r="L309" s="209"/>
      <c r="M309" s="209"/>
      <c r="N309" s="209"/>
      <c r="O309" s="126"/>
      <c r="P309" s="201"/>
      <c r="Q309" s="126"/>
      <c r="R309" s="167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</row>
    <row r="310">
      <c r="A310" s="126"/>
      <c r="B310" s="126"/>
      <c r="C310" s="126"/>
      <c r="D310" s="126"/>
      <c r="E310" s="207"/>
      <c r="F310" s="207"/>
      <c r="G310" s="208"/>
      <c r="H310" s="126"/>
      <c r="I310" s="126"/>
      <c r="J310" s="126"/>
      <c r="K310" s="126"/>
      <c r="L310" s="209"/>
      <c r="M310" s="209"/>
      <c r="N310" s="209"/>
      <c r="O310" s="126"/>
      <c r="P310" s="201"/>
      <c r="Q310" s="126"/>
      <c r="R310" s="167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</row>
    <row r="311">
      <c r="A311" s="126"/>
      <c r="B311" s="126"/>
      <c r="C311" s="126"/>
      <c r="D311" s="126"/>
      <c r="E311" s="207"/>
      <c r="F311" s="207"/>
      <c r="G311" s="208"/>
      <c r="H311" s="126"/>
      <c r="I311" s="126"/>
      <c r="J311" s="126"/>
      <c r="K311" s="126"/>
      <c r="L311" s="209"/>
      <c r="M311" s="209"/>
      <c r="N311" s="209"/>
      <c r="O311" s="126"/>
      <c r="P311" s="201"/>
      <c r="Q311" s="126"/>
      <c r="R311" s="167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</row>
    <row r="312">
      <c r="A312" s="126"/>
      <c r="B312" s="126"/>
      <c r="C312" s="126"/>
      <c r="D312" s="126"/>
      <c r="E312" s="207"/>
      <c r="F312" s="207"/>
      <c r="G312" s="208"/>
      <c r="H312" s="126"/>
      <c r="I312" s="126"/>
      <c r="J312" s="126"/>
      <c r="K312" s="126"/>
      <c r="L312" s="209"/>
      <c r="M312" s="209"/>
      <c r="N312" s="209"/>
      <c r="O312" s="126"/>
      <c r="P312" s="201"/>
      <c r="Q312" s="126"/>
      <c r="R312" s="167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</row>
    <row r="313">
      <c r="A313" s="126"/>
      <c r="B313" s="126"/>
      <c r="C313" s="126"/>
      <c r="D313" s="126"/>
      <c r="E313" s="207"/>
      <c r="F313" s="207"/>
      <c r="G313" s="208"/>
      <c r="H313" s="126"/>
      <c r="I313" s="126"/>
      <c r="J313" s="126"/>
      <c r="K313" s="126"/>
      <c r="L313" s="209"/>
      <c r="M313" s="209"/>
      <c r="N313" s="209"/>
      <c r="O313" s="126"/>
      <c r="P313" s="201"/>
      <c r="Q313" s="126"/>
      <c r="R313" s="167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</row>
    <row r="314">
      <c r="A314" s="126"/>
      <c r="B314" s="126"/>
      <c r="C314" s="126"/>
      <c r="D314" s="126"/>
      <c r="E314" s="207"/>
      <c r="F314" s="207"/>
      <c r="G314" s="208"/>
      <c r="H314" s="126"/>
      <c r="I314" s="126"/>
      <c r="J314" s="126"/>
      <c r="K314" s="126"/>
      <c r="L314" s="209"/>
      <c r="M314" s="209"/>
      <c r="N314" s="209"/>
      <c r="O314" s="126"/>
      <c r="P314" s="201"/>
      <c r="Q314" s="126"/>
      <c r="R314" s="167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</row>
    <row r="315">
      <c r="A315" s="126"/>
      <c r="B315" s="126"/>
      <c r="C315" s="126"/>
      <c r="D315" s="126"/>
      <c r="E315" s="207"/>
      <c r="F315" s="207"/>
      <c r="G315" s="126"/>
      <c r="H315" s="126"/>
      <c r="I315" s="126"/>
      <c r="J315" s="126"/>
      <c r="K315" s="126"/>
      <c r="L315" s="209"/>
      <c r="M315" s="209"/>
      <c r="N315" s="209"/>
      <c r="O315" s="126"/>
      <c r="P315" s="201"/>
      <c r="Q315" s="126"/>
      <c r="R315" s="167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</row>
    <row r="316">
      <c r="A316" s="126"/>
      <c r="B316" s="126"/>
      <c r="C316" s="126"/>
      <c r="D316" s="126"/>
      <c r="E316" s="207"/>
      <c r="F316" s="207"/>
      <c r="G316" s="126"/>
      <c r="H316" s="126"/>
      <c r="I316" s="126"/>
      <c r="J316" s="126"/>
      <c r="K316" s="126"/>
      <c r="L316" s="209"/>
      <c r="M316" s="209"/>
      <c r="N316" s="209"/>
      <c r="O316" s="126"/>
      <c r="P316" s="201"/>
      <c r="Q316" s="126"/>
      <c r="R316" s="167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</row>
    <row r="317">
      <c r="A317" s="126"/>
      <c r="B317" s="126"/>
      <c r="C317" s="126"/>
      <c r="D317" s="126"/>
      <c r="E317" s="207"/>
      <c r="F317" s="207"/>
      <c r="G317" s="126"/>
      <c r="H317" s="126"/>
      <c r="I317" s="126"/>
      <c r="J317" s="126"/>
      <c r="K317" s="126"/>
      <c r="L317" s="209"/>
      <c r="M317" s="209"/>
      <c r="N317" s="209"/>
      <c r="O317" s="126"/>
      <c r="P317" s="201"/>
      <c r="Q317" s="126"/>
      <c r="R317" s="167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</row>
    <row r="318">
      <c r="A318" s="126"/>
      <c r="B318" s="126"/>
      <c r="C318" s="126"/>
      <c r="D318" s="126"/>
      <c r="E318" s="207"/>
      <c r="F318" s="207"/>
      <c r="G318" s="126"/>
      <c r="H318" s="126"/>
      <c r="I318" s="126"/>
      <c r="J318" s="126"/>
      <c r="K318" s="126"/>
      <c r="L318" s="209"/>
      <c r="M318" s="209"/>
      <c r="N318" s="209"/>
      <c r="O318" s="126"/>
      <c r="P318" s="201"/>
      <c r="Q318" s="126"/>
      <c r="R318" s="167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</row>
    <row r="319">
      <c r="A319" s="126"/>
      <c r="B319" s="126"/>
      <c r="C319" s="126"/>
      <c r="D319" s="126"/>
      <c r="E319" s="207"/>
      <c r="F319" s="207"/>
      <c r="G319" s="126"/>
      <c r="H319" s="126"/>
      <c r="I319" s="126"/>
      <c r="J319" s="126"/>
      <c r="K319" s="126"/>
      <c r="L319" s="209"/>
      <c r="M319" s="209"/>
      <c r="N319" s="209"/>
      <c r="O319" s="126"/>
      <c r="P319" s="201"/>
      <c r="Q319" s="126"/>
      <c r="R319" s="167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</row>
    <row r="320">
      <c r="A320" s="126"/>
      <c r="B320" s="126"/>
      <c r="C320" s="126"/>
      <c r="D320" s="126"/>
      <c r="E320" s="207"/>
      <c r="F320" s="207"/>
      <c r="G320" s="126"/>
      <c r="H320" s="126"/>
      <c r="I320" s="126"/>
      <c r="J320" s="126"/>
      <c r="K320" s="126"/>
      <c r="L320" s="209"/>
      <c r="M320" s="209"/>
      <c r="N320" s="209"/>
      <c r="O320" s="126"/>
      <c r="P320" s="201"/>
      <c r="Q320" s="126"/>
      <c r="R320" s="167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</row>
    <row r="321">
      <c r="A321" s="126"/>
      <c r="B321" s="126"/>
      <c r="C321" s="126"/>
      <c r="D321" s="126"/>
      <c r="E321" s="207"/>
      <c r="F321" s="207"/>
      <c r="G321" s="126"/>
      <c r="H321" s="126"/>
      <c r="I321" s="126"/>
      <c r="J321" s="126"/>
      <c r="K321" s="126"/>
      <c r="L321" s="209"/>
      <c r="M321" s="209"/>
      <c r="N321" s="209"/>
      <c r="O321" s="126"/>
      <c r="P321" s="201"/>
      <c r="Q321" s="126"/>
      <c r="R321" s="167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</row>
    <row r="322">
      <c r="A322" s="126"/>
      <c r="B322" s="126"/>
      <c r="C322" s="126"/>
      <c r="D322" s="126"/>
      <c r="E322" s="207"/>
      <c r="F322" s="207"/>
      <c r="G322" s="126"/>
      <c r="H322" s="126"/>
      <c r="I322" s="126"/>
      <c r="J322" s="126"/>
      <c r="K322" s="126"/>
      <c r="L322" s="209"/>
      <c r="M322" s="209"/>
      <c r="N322" s="209"/>
      <c r="O322" s="126"/>
      <c r="P322" s="201"/>
      <c r="Q322" s="126"/>
      <c r="R322" s="167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</row>
    <row r="323">
      <c r="A323" s="126"/>
      <c r="B323" s="126"/>
      <c r="C323" s="126"/>
      <c r="D323" s="126"/>
      <c r="E323" s="207"/>
      <c r="F323" s="207"/>
      <c r="G323" s="126"/>
      <c r="H323" s="126"/>
      <c r="I323" s="126"/>
      <c r="J323" s="126"/>
      <c r="K323" s="126"/>
      <c r="L323" s="209"/>
      <c r="M323" s="209"/>
      <c r="N323" s="209"/>
      <c r="O323" s="126"/>
      <c r="P323" s="201"/>
      <c r="Q323" s="126"/>
      <c r="R323" s="167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</row>
    <row r="324">
      <c r="A324" s="126"/>
      <c r="B324" s="126"/>
      <c r="C324" s="126"/>
      <c r="D324" s="126"/>
      <c r="E324" s="207"/>
      <c r="F324" s="207"/>
      <c r="G324" s="126"/>
      <c r="H324" s="126"/>
      <c r="I324" s="126"/>
      <c r="J324" s="126"/>
      <c r="K324" s="126"/>
      <c r="L324" s="209"/>
      <c r="M324" s="209"/>
      <c r="N324" s="209"/>
      <c r="O324" s="126"/>
      <c r="P324" s="201"/>
      <c r="Q324" s="126"/>
      <c r="R324" s="167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</row>
    <row r="325">
      <c r="A325" s="126"/>
      <c r="B325" s="126"/>
      <c r="C325" s="126"/>
      <c r="D325" s="126"/>
      <c r="E325" s="207"/>
      <c r="F325" s="207"/>
      <c r="G325" s="126"/>
      <c r="H325" s="126"/>
      <c r="I325" s="126"/>
      <c r="J325" s="126"/>
      <c r="K325" s="126"/>
      <c r="L325" s="209"/>
      <c r="M325" s="209"/>
      <c r="N325" s="209"/>
      <c r="O325" s="126"/>
      <c r="P325" s="201"/>
      <c r="Q325" s="126"/>
      <c r="R325" s="167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</row>
    <row r="326">
      <c r="A326" s="126"/>
      <c r="B326" s="126"/>
      <c r="C326" s="126"/>
      <c r="D326" s="126"/>
      <c r="E326" s="207"/>
      <c r="F326" s="207"/>
      <c r="G326" s="126"/>
      <c r="H326" s="126"/>
      <c r="I326" s="126"/>
      <c r="J326" s="126"/>
      <c r="K326" s="126"/>
      <c r="L326" s="209"/>
      <c r="M326" s="209"/>
      <c r="N326" s="209"/>
      <c r="O326" s="126"/>
      <c r="P326" s="201"/>
      <c r="Q326" s="126"/>
      <c r="R326" s="167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</row>
    <row r="327">
      <c r="A327" s="126"/>
      <c r="B327" s="126"/>
      <c r="C327" s="126"/>
      <c r="D327" s="126"/>
      <c r="E327" s="207"/>
      <c r="F327" s="207"/>
      <c r="G327" s="126"/>
      <c r="H327" s="126"/>
      <c r="I327" s="126"/>
      <c r="J327" s="126"/>
      <c r="K327" s="126"/>
      <c r="L327" s="209"/>
      <c r="M327" s="209"/>
      <c r="N327" s="209"/>
      <c r="O327" s="126"/>
      <c r="P327" s="201"/>
      <c r="Q327" s="126"/>
      <c r="R327" s="167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</row>
    <row r="328">
      <c r="A328" s="126"/>
      <c r="B328" s="126"/>
      <c r="C328" s="126"/>
      <c r="D328" s="126"/>
      <c r="E328" s="207"/>
      <c r="F328" s="207"/>
      <c r="G328" s="126"/>
      <c r="H328" s="126"/>
      <c r="I328" s="126"/>
      <c r="J328" s="126"/>
      <c r="K328" s="126"/>
      <c r="L328" s="209"/>
      <c r="M328" s="209"/>
      <c r="N328" s="209"/>
      <c r="O328" s="126"/>
      <c r="P328" s="201"/>
      <c r="Q328" s="126"/>
      <c r="R328" s="167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</row>
    <row r="329">
      <c r="A329" s="126"/>
      <c r="B329" s="126"/>
      <c r="C329" s="126"/>
      <c r="D329" s="126"/>
      <c r="E329" s="207"/>
      <c r="F329" s="207"/>
      <c r="G329" s="126"/>
      <c r="H329" s="126"/>
      <c r="I329" s="126"/>
      <c r="J329" s="126"/>
      <c r="K329" s="126"/>
      <c r="L329" s="209"/>
      <c r="M329" s="209"/>
      <c r="N329" s="209"/>
      <c r="O329" s="126"/>
      <c r="P329" s="201"/>
      <c r="Q329" s="126"/>
      <c r="R329" s="167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</row>
    <row r="330">
      <c r="A330" s="126"/>
      <c r="B330" s="126"/>
      <c r="C330" s="126"/>
      <c r="D330" s="126"/>
      <c r="E330" s="207"/>
      <c r="F330" s="207"/>
      <c r="G330" s="126"/>
      <c r="H330" s="126"/>
      <c r="I330" s="126"/>
      <c r="J330" s="126"/>
      <c r="K330" s="126"/>
      <c r="L330" s="209"/>
      <c r="M330" s="209"/>
      <c r="N330" s="209"/>
      <c r="O330" s="126"/>
      <c r="P330" s="201"/>
      <c r="Q330" s="126"/>
      <c r="R330" s="167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</row>
    <row r="331">
      <c r="A331" s="126"/>
      <c r="B331" s="126"/>
      <c r="C331" s="126"/>
      <c r="D331" s="126"/>
      <c r="E331" s="207"/>
      <c r="F331" s="207"/>
      <c r="G331" s="126"/>
      <c r="H331" s="126"/>
      <c r="I331" s="126"/>
      <c r="J331" s="126"/>
      <c r="K331" s="126"/>
      <c r="L331" s="209"/>
      <c r="M331" s="209"/>
      <c r="N331" s="209"/>
      <c r="O331" s="126"/>
      <c r="P331" s="201"/>
      <c r="Q331" s="126"/>
      <c r="R331" s="167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</row>
    <row r="332">
      <c r="A332" s="126"/>
      <c r="B332" s="126"/>
      <c r="C332" s="126"/>
      <c r="D332" s="126"/>
      <c r="E332" s="207"/>
      <c r="F332" s="207"/>
      <c r="G332" s="126"/>
      <c r="H332" s="126"/>
      <c r="I332" s="126"/>
      <c r="J332" s="126"/>
      <c r="K332" s="126"/>
      <c r="L332" s="209"/>
      <c r="M332" s="209"/>
      <c r="N332" s="209"/>
      <c r="O332" s="126"/>
      <c r="P332" s="201"/>
      <c r="Q332" s="126"/>
      <c r="R332" s="167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</row>
    <row r="333">
      <c r="A333" s="126"/>
      <c r="B333" s="126"/>
      <c r="C333" s="126"/>
      <c r="D333" s="126"/>
      <c r="E333" s="207"/>
      <c r="F333" s="207"/>
      <c r="G333" s="126"/>
      <c r="H333" s="126"/>
      <c r="I333" s="126"/>
      <c r="J333" s="126"/>
      <c r="K333" s="126"/>
      <c r="L333" s="209"/>
      <c r="M333" s="209"/>
      <c r="N333" s="209"/>
      <c r="O333" s="126"/>
      <c r="P333" s="201"/>
      <c r="Q333" s="126"/>
      <c r="R333" s="167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</row>
    <row r="334">
      <c r="A334" s="126"/>
      <c r="B334" s="126"/>
      <c r="C334" s="126"/>
      <c r="D334" s="126"/>
      <c r="E334" s="207"/>
      <c r="F334" s="207"/>
      <c r="G334" s="126"/>
      <c r="H334" s="126"/>
      <c r="I334" s="126"/>
      <c r="J334" s="126"/>
      <c r="K334" s="126"/>
      <c r="L334" s="209"/>
      <c r="M334" s="209"/>
      <c r="N334" s="209"/>
      <c r="O334" s="126"/>
      <c r="P334" s="201"/>
      <c r="Q334" s="126"/>
      <c r="R334" s="167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</row>
    <row r="335">
      <c r="A335" s="126"/>
      <c r="B335" s="126"/>
      <c r="C335" s="126"/>
      <c r="D335" s="126"/>
      <c r="E335" s="207"/>
      <c r="F335" s="207"/>
      <c r="G335" s="126"/>
      <c r="H335" s="126"/>
      <c r="I335" s="126"/>
      <c r="J335" s="126"/>
      <c r="K335" s="126"/>
      <c r="L335" s="209"/>
      <c r="M335" s="209"/>
      <c r="N335" s="209"/>
      <c r="O335" s="126"/>
      <c r="P335" s="201"/>
      <c r="Q335" s="126"/>
      <c r="R335" s="167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</row>
    <row r="336">
      <c r="A336" s="126"/>
      <c r="B336" s="126"/>
      <c r="C336" s="126"/>
      <c r="D336" s="126"/>
      <c r="E336" s="207"/>
      <c r="F336" s="207"/>
      <c r="G336" s="126"/>
      <c r="H336" s="126"/>
      <c r="I336" s="126"/>
      <c r="J336" s="126"/>
      <c r="K336" s="126"/>
      <c r="L336" s="209"/>
      <c r="M336" s="209"/>
      <c r="N336" s="209"/>
      <c r="O336" s="126"/>
      <c r="P336" s="201"/>
      <c r="Q336" s="126"/>
      <c r="R336" s="167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</row>
    <row r="337">
      <c r="A337" s="126"/>
      <c r="B337" s="126"/>
      <c r="C337" s="126"/>
      <c r="D337" s="126"/>
      <c r="E337" s="207"/>
      <c r="F337" s="207"/>
      <c r="G337" s="126"/>
      <c r="H337" s="126"/>
      <c r="I337" s="126"/>
      <c r="J337" s="126"/>
      <c r="K337" s="126"/>
      <c r="L337" s="209"/>
      <c r="M337" s="209"/>
      <c r="N337" s="209"/>
      <c r="O337" s="126"/>
      <c r="P337" s="201"/>
      <c r="Q337" s="126"/>
      <c r="R337" s="167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</row>
    <row r="338">
      <c r="A338" s="126"/>
      <c r="B338" s="126"/>
      <c r="C338" s="126"/>
      <c r="D338" s="126"/>
      <c r="E338" s="207"/>
      <c r="F338" s="207"/>
      <c r="G338" s="126"/>
      <c r="H338" s="126"/>
      <c r="I338" s="126"/>
      <c r="J338" s="126"/>
      <c r="K338" s="126"/>
      <c r="L338" s="209"/>
      <c r="M338" s="209"/>
      <c r="N338" s="209"/>
      <c r="O338" s="126"/>
      <c r="P338" s="201"/>
      <c r="Q338" s="126"/>
      <c r="R338" s="167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</row>
    <row r="339">
      <c r="A339" s="126"/>
      <c r="B339" s="126"/>
      <c r="C339" s="126"/>
      <c r="D339" s="126"/>
      <c r="E339" s="207"/>
      <c r="F339" s="207"/>
      <c r="G339" s="126"/>
      <c r="H339" s="126"/>
      <c r="I339" s="126"/>
      <c r="J339" s="126"/>
      <c r="K339" s="126"/>
      <c r="L339" s="209"/>
      <c r="M339" s="209"/>
      <c r="N339" s="209"/>
      <c r="O339" s="126"/>
      <c r="P339" s="201"/>
      <c r="Q339" s="126"/>
      <c r="R339" s="167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</row>
    <row r="340">
      <c r="A340" s="126"/>
      <c r="B340" s="126"/>
      <c r="C340" s="126"/>
      <c r="D340" s="126"/>
      <c r="E340" s="207"/>
      <c r="F340" s="207"/>
      <c r="G340" s="126"/>
      <c r="H340" s="126"/>
      <c r="I340" s="126"/>
      <c r="J340" s="126"/>
      <c r="K340" s="126"/>
      <c r="L340" s="209"/>
      <c r="M340" s="209"/>
      <c r="N340" s="209"/>
      <c r="O340" s="126"/>
      <c r="P340" s="201"/>
      <c r="Q340" s="126"/>
      <c r="R340" s="167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</row>
    <row r="341">
      <c r="A341" s="126"/>
      <c r="B341" s="126"/>
      <c r="C341" s="126"/>
      <c r="D341" s="126"/>
      <c r="E341" s="207"/>
      <c r="F341" s="207"/>
      <c r="G341" s="126"/>
      <c r="H341" s="126"/>
      <c r="I341" s="126"/>
      <c r="J341" s="126"/>
      <c r="K341" s="126"/>
      <c r="L341" s="209"/>
      <c r="M341" s="209"/>
      <c r="N341" s="209"/>
      <c r="O341" s="126"/>
      <c r="P341" s="201"/>
      <c r="Q341" s="126"/>
      <c r="R341" s="167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</row>
    <row r="342">
      <c r="A342" s="126"/>
      <c r="B342" s="126"/>
      <c r="C342" s="126"/>
      <c r="D342" s="126"/>
      <c r="E342" s="207"/>
      <c r="F342" s="207"/>
      <c r="G342" s="126"/>
      <c r="H342" s="126"/>
      <c r="I342" s="126"/>
      <c r="J342" s="126"/>
      <c r="K342" s="126"/>
      <c r="L342" s="209"/>
      <c r="M342" s="209"/>
      <c r="N342" s="209"/>
      <c r="O342" s="126"/>
      <c r="P342" s="201"/>
      <c r="Q342" s="126"/>
      <c r="R342" s="167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</row>
    <row r="343">
      <c r="A343" s="126"/>
      <c r="B343" s="126"/>
      <c r="C343" s="126"/>
      <c r="D343" s="126"/>
      <c r="E343" s="207"/>
      <c r="F343" s="207"/>
      <c r="G343" s="126"/>
      <c r="H343" s="126"/>
      <c r="I343" s="126"/>
      <c r="J343" s="126"/>
      <c r="K343" s="126"/>
      <c r="L343" s="209"/>
      <c r="M343" s="209"/>
      <c r="N343" s="209"/>
      <c r="O343" s="126"/>
      <c r="P343" s="201"/>
      <c r="Q343" s="126"/>
      <c r="R343" s="167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</row>
    <row r="344">
      <c r="A344" s="126"/>
      <c r="B344" s="126"/>
      <c r="C344" s="126"/>
      <c r="D344" s="126"/>
      <c r="E344" s="207"/>
      <c r="F344" s="207"/>
      <c r="G344" s="126"/>
      <c r="H344" s="126"/>
      <c r="I344" s="126"/>
      <c r="J344" s="126"/>
      <c r="K344" s="126"/>
      <c r="L344" s="209"/>
      <c r="M344" s="209"/>
      <c r="N344" s="209"/>
      <c r="O344" s="126"/>
      <c r="P344" s="201"/>
      <c r="Q344" s="126"/>
      <c r="R344" s="167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</row>
    <row r="345">
      <c r="A345" s="126"/>
      <c r="B345" s="126"/>
      <c r="C345" s="126"/>
      <c r="D345" s="126"/>
      <c r="E345" s="207"/>
      <c r="F345" s="207"/>
      <c r="G345" s="126"/>
      <c r="H345" s="126"/>
      <c r="I345" s="126"/>
      <c r="J345" s="126"/>
      <c r="K345" s="126"/>
      <c r="L345" s="209"/>
      <c r="M345" s="209"/>
      <c r="N345" s="209"/>
      <c r="O345" s="126"/>
      <c r="P345" s="201"/>
      <c r="Q345" s="126"/>
      <c r="R345" s="167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</row>
    <row r="346">
      <c r="A346" s="126"/>
      <c r="B346" s="126"/>
      <c r="C346" s="126"/>
      <c r="D346" s="126"/>
      <c r="E346" s="207"/>
      <c r="F346" s="207"/>
      <c r="G346" s="126"/>
      <c r="H346" s="126"/>
      <c r="I346" s="126"/>
      <c r="J346" s="126"/>
      <c r="K346" s="126"/>
      <c r="L346" s="209"/>
      <c r="M346" s="209"/>
      <c r="N346" s="209"/>
      <c r="O346" s="126"/>
      <c r="P346" s="201"/>
      <c r="Q346" s="126"/>
      <c r="R346" s="167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</row>
    <row r="347">
      <c r="A347" s="126"/>
      <c r="B347" s="126"/>
      <c r="C347" s="126"/>
      <c r="D347" s="126"/>
      <c r="E347" s="207"/>
      <c r="F347" s="207"/>
      <c r="G347" s="126"/>
      <c r="H347" s="126"/>
      <c r="I347" s="126"/>
      <c r="J347" s="126"/>
      <c r="K347" s="126"/>
      <c r="L347" s="209"/>
      <c r="M347" s="209"/>
      <c r="N347" s="209"/>
      <c r="O347" s="126"/>
      <c r="P347" s="201"/>
      <c r="Q347" s="126"/>
      <c r="R347" s="167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</row>
    <row r="348">
      <c r="A348" s="126"/>
      <c r="B348" s="126"/>
      <c r="C348" s="126"/>
      <c r="D348" s="126"/>
      <c r="E348" s="207"/>
      <c r="F348" s="207"/>
      <c r="G348" s="126"/>
      <c r="H348" s="126"/>
      <c r="I348" s="126"/>
      <c r="J348" s="126"/>
      <c r="K348" s="126"/>
      <c r="L348" s="209"/>
      <c r="M348" s="209"/>
      <c r="N348" s="209"/>
      <c r="O348" s="126"/>
      <c r="P348" s="201"/>
      <c r="Q348" s="126"/>
      <c r="R348" s="167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</row>
    <row r="349">
      <c r="A349" s="126"/>
      <c r="B349" s="126"/>
      <c r="C349" s="126"/>
      <c r="D349" s="126"/>
      <c r="E349" s="207"/>
      <c r="F349" s="207"/>
      <c r="G349" s="126"/>
      <c r="H349" s="126"/>
      <c r="I349" s="126"/>
      <c r="J349" s="126"/>
      <c r="K349" s="126"/>
      <c r="L349" s="209"/>
      <c r="M349" s="209"/>
      <c r="N349" s="209"/>
      <c r="O349" s="126"/>
      <c r="P349" s="201"/>
      <c r="Q349" s="126"/>
      <c r="R349" s="167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</row>
    <row r="350">
      <c r="A350" s="126"/>
      <c r="B350" s="126"/>
      <c r="C350" s="126"/>
      <c r="D350" s="126"/>
      <c r="E350" s="207"/>
      <c r="F350" s="207"/>
      <c r="G350" s="126"/>
      <c r="H350" s="126"/>
      <c r="I350" s="126"/>
      <c r="J350" s="126"/>
      <c r="K350" s="126"/>
      <c r="L350" s="209"/>
      <c r="M350" s="209"/>
      <c r="N350" s="209"/>
      <c r="O350" s="126"/>
      <c r="P350" s="201"/>
      <c r="Q350" s="126"/>
      <c r="R350" s="167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</row>
    <row r="351">
      <c r="A351" s="126"/>
      <c r="B351" s="126"/>
      <c r="C351" s="126"/>
      <c r="D351" s="126"/>
      <c r="E351" s="207"/>
      <c r="F351" s="207"/>
      <c r="G351" s="126"/>
      <c r="H351" s="126"/>
      <c r="I351" s="126"/>
      <c r="J351" s="126"/>
      <c r="K351" s="126"/>
      <c r="L351" s="209"/>
      <c r="M351" s="209"/>
      <c r="N351" s="209"/>
      <c r="O351" s="126"/>
      <c r="P351" s="201"/>
      <c r="Q351" s="126"/>
      <c r="R351" s="167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</row>
    <row r="352">
      <c r="A352" s="126"/>
      <c r="B352" s="126"/>
      <c r="C352" s="126"/>
      <c r="D352" s="126"/>
      <c r="E352" s="207"/>
      <c r="F352" s="207"/>
      <c r="G352" s="126"/>
      <c r="H352" s="126"/>
      <c r="I352" s="126"/>
      <c r="J352" s="126"/>
      <c r="K352" s="126"/>
      <c r="L352" s="209"/>
      <c r="M352" s="209"/>
      <c r="N352" s="209"/>
      <c r="O352" s="126"/>
      <c r="P352" s="201"/>
      <c r="Q352" s="126"/>
      <c r="R352" s="167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</row>
    <row r="353">
      <c r="A353" s="126"/>
      <c r="B353" s="126"/>
      <c r="C353" s="126"/>
      <c r="D353" s="126"/>
      <c r="E353" s="207"/>
      <c r="F353" s="207"/>
      <c r="G353" s="126"/>
      <c r="H353" s="126"/>
      <c r="I353" s="126"/>
      <c r="J353" s="126"/>
      <c r="K353" s="126"/>
      <c r="L353" s="209"/>
      <c r="M353" s="209"/>
      <c r="N353" s="209"/>
      <c r="O353" s="126"/>
      <c r="P353" s="201"/>
      <c r="Q353" s="126"/>
      <c r="R353" s="167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</row>
    <row r="354">
      <c r="A354" s="126"/>
      <c r="B354" s="126"/>
      <c r="C354" s="126"/>
      <c r="D354" s="126"/>
      <c r="E354" s="207"/>
      <c r="F354" s="207"/>
      <c r="G354" s="126"/>
      <c r="H354" s="126"/>
      <c r="I354" s="126"/>
      <c r="J354" s="126"/>
      <c r="K354" s="126"/>
      <c r="L354" s="209"/>
      <c r="M354" s="209"/>
      <c r="N354" s="209"/>
      <c r="O354" s="126"/>
      <c r="P354" s="201"/>
      <c r="Q354" s="126"/>
      <c r="R354" s="167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</row>
    <row r="355">
      <c r="A355" s="126"/>
      <c r="B355" s="126"/>
      <c r="C355" s="126"/>
      <c r="D355" s="126"/>
      <c r="E355" s="207"/>
      <c r="F355" s="207"/>
      <c r="G355" s="126"/>
      <c r="H355" s="126"/>
      <c r="I355" s="126"/>
      <c r="J355" s="126"/>
      <c r="K355" s="126"/>
      <c r="L355" s="209"/>
      <c r="M355" s="209"/>
      <c r="N355" s="209"/>
      <c r="O355" s="126"/>
      <c r="P355" s="201"/>
      <c r="Q355" s="126"/>
      <c r="R355" s="167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</row>
    <row r="356">
      <c r="A356" s="126"/>
      <c r="B356" s="126"/>
      <c r="C356" s="126"/>
      <c r="D356" s="126"/>
      <c r="E356" s="207"/>
      <c r="F356" s="207"/>
      <c r="G356" s="126"/>
      <c r="H356" s="126"/>
      <c r="I356" s="126"/>
      <c r="J356" s="126"/>
      <c r="K356" s="126"/>
      <c r="L356" s="209"/>
      <c r="M356" s="209"/>
      <c r="N356" s="209"/>
      <c r="O356" s="126"/>
      <c r="P356" s="201"/>
      <c r="Q356" s="126"/>
      <c r="R356" s="167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</row>
    <row r="357">
      <c r="A357" s="126"/>
      <c r="B357" s="126"/>
      <c r="C357" s="126"/>
      <c r="D357" s="126"/>
      <c r="E357" s="207"/>
      <c r="F357" s="207"/>
      <c r="G357" s="126"/>
      <c r="H357" s="126"/>
      <c r="I357" s="126"/>
      <c r="J357" s="126"/>
      <c r="K357" s="126"/>
      <c r="L357" s="209"/>
      <c r="M357" s="209"/>
      <c r="N357" s="209"/>
      <c r="O357" s="126"/>
      <c r="P357" s="201"/>
      <c r="Q357" s="126"/>
      <c r="R357" s="167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</row>
    <row r="358">
      <c r="A358" s="126"/>
      <c r="B358" s="126"/>
      <c r="C358" s="126"/>
      <c r="D358" s="126"/>
      <c r="E358" s="207"/>
      <c r="F358" s="207"/>
      <c r="G358" s="126"/>
      <c r="H358" s="126"/>
      <c r="I358" s="126"/>
      <c r="J358" s="126"/>
      <c r="K358" s="126"/>
      <c r="L358" s="209"/>
      <c r="M358" s="209"/>
      <c r="N358" s="209"/>
      <c r="O358" s="126"/>
      <c r="P358" s="201"/>
      <c r="Q358" s="126"/>
      <c r="R358" s="167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</row>
    <row r="359">
      <c r="A359" s="126"/>
      <c r="B359" s="126"/>
      <c r="C359" s="126"/>
      <c r="D359" s="126"/>
      <c r="E359" s="207"/>
      <c r="F359" s="207"/>
      <c r="G359" s="126"/>
      <c r="H359" s="126"/>
      <c r="I359" s="126"/>
      <c r="J359" s="126"/>
      <c r="K359" s="126"/>
      <c r="L359" s="209"/>
      <c r="M359" s="209"/>
      <c r="N359" s="209"/>
      <c r="O359" s="126"/>
      <c r="P359" s="201"/>
      <c r="Q359" s="126"/>
      <c r="R359" s="167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</row>
    <row r="360">
      <c r="A360" s="126"/>
      <c r="B360" s="126"/>
      <c r="C360" s="126"/>
      <c r="D360" s="126"/>
      <c r="E360" s="207"/>
      <c r="F360" s="207"/>
      <c r="G360" s="126"/>
      <c r="H360" s="126"/>
      <c r="I360" s="126"/>
      <c r="J360" s="126"/>
      <c r="K360" s="126"/>
      <c r="L360" s="209"/>
      <c r="M360" s="209"/>
      <c r="N360" s="209"/>
      <c r="O360" s="126"/>
      <c r="P360" s="201"/>
      <c r="Q360" s="126"/>
      <c r="R360" s="167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</row>
    <row r="361">
      <c r="A361" s="126"/>
      <c r="B361" s="126"/>
      <c r="C361" s="126"/>
      <c r="D361" s="126"/>
      <c r="E361" s="207"/>
      <c r="F361" s="207"/>
      <c r="G361" s="126"/>
      <c r="H361" s="126"/>
      <c r="I361" s="126"/>
      <c r="J361" s="126"/>
      <c r="K361" s="126"/>
      <c r="L361" s="209"/>
      <c r="M361" s="209"/>
      <c r="N361" s="209"/>
      <c r="O361" s="126"/>
      <c r="P361" s="201"/>
      <c r="Q361" s="126"/>
      <c r="R361" s="167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</row>
    <row r="362">
      <c r="A362" s="126"/>
      <c r="B362" s="126"/>
      <c r="C362" s="126"/>
      <c r="D362" s="126"/>
      <c r="E362" s="207"/>
      <c r="F362" s="207"/>
      <c r="G362" s="126"/>
      <c r="H362" s="126"/>
      <c r="I362" s="126"/>
      <c r="J362" s="126"/>
      <c r="K362" s="126"/>
      <c r="L362" s="209"/>
      <c r="M362" s="209"/>
      <c r="N362" s="209"/>
      <c r="O362" s="126"/>
      <c r="P362" s="201"/>
      <c r="Q362" s="126"/>
      <c r="R362" s="167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</row>
    <row r="363">
      <c r="A363" s="126"/>
      <c r="B363" s="126"/>
      <c r="C363" s="126"/>
      <c r="D363" s="126"/>
      <c r="E363" s="207"/>
      <c r="F363" s="207"/>
      <c r="G363" s="126"/>
      <c r="H363" s="126"/>
      <c r="I363" s="126"/>
      <c r="J363" s="126"/>
      <c r="K363" s="126"/>
      <c r="L363" s="209"/>
      <c r="M363" s="209"/>
      <c r="N363" s="209"/>
      <c r="O363" s="126"/>
      <c r="P363" s="201"/>
      <c r="Q363" s="126"/>
      <c r="R363" s="167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</row>
    <row r="364">
      <c r="A364" s="126"/>
      <c r="B364" s="126"/>
      <c r="C364" s="126"/>
      <c r="D364" s="126"/>
      <c r="E364" s="207"/>
      <c r="F364" s="207"/>
      <c r="G364" s="126"/>
      <c r="H364" s="126"/>
      <c r="I364" s="126"/>
      <c r="J364" s="126"/>
      <c r="K364" s="126"/>
      <c r="L364" s="209"/>
      <c r="M364" s="209"/>
      <c r="N364" s="209"/>
      <c r="O364" s="126"/>
      <c r="P364" s="201"/>
      <c r="Q364" s="126"/>
      <c r="R364" s="167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</row>
    <row r="365">
      <c r="A365" s="126"/>
      <c r="B365" s="126"/>
      <c r="C365" s="126"/>
      <c r="D365" s="126"/>
      <c r="E365" s="207"/>
      <c r="F365" s="207"/>
      <c r="G365" s="126"/>
      <c r="H365" s="126"/>
      <c r="I365" s="126"/>
      <c r="J365" s="126"/>
      <c r="K365" s="126"/>
      <c r="L365" s="209"/>
      <c r="M365" s="209"/>
      <c r="N365" s="209"/>
      <c r="O365" s="126"/>
      <c r="P365" s="201"/>
      <c r="Q365" s="126"/>
      <c r="R365" s="167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</row>
    <row r="366">
      <c r="A366" s="126"/>
      <c r="B366" s="126"/>
      <c r="C366" s="126"/>
      <c r="D366" s="126"/>
      <c r="E366" s="207"/>
      <c r="F366" s="207"/>
      <c r="G366" s="126"/>
      <c r="H366" s="126"/>
      <c r="I366" s="126"/>
      <c r="J366" s="126"/>
      <c r="K366" s="126"/>
      <c r="L366" s="209"/>
      <c r="M366" s="209"/>
      <c r="N366" s="209"/>
      <c r="O366" s="126"/>
      <c r="P366" s="201"/>
      <c r="Q366" s="126"/>
      <c r="R366" s="167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</row>
    <row r="367">
      <c r="A367" s="126"/>
      <c r="B367" s="126"/>
      <c r="C367" s="126"/>
      <c r="D367" s="126"/>
      <c r="E367" s="207"/>
      <c r="F367" s="207"/>
      <c r="G367" s="126"/>
      <c r="H367" s="126"/>
      <c r="I367" s="126"/>
      <c r="J367" s="126"/>
      <c r="K367" s="126"/>
      <c r="L367" s="209"/>
      <c r="M367" s="209"/>
      <c r="N367" s="209"/>
      <c r="O367" s="126"/>
      <c r="P367" s="201"/>
      <c r="Q367" s="126"/>
      <c r="R367" s="167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</row>
    <row r="368">
      <c r="A368" s="126"/>
      <c r="B368" s="126"/>
      <c r="C368" s="126"/>
      <c r="D368" s="126"/>
      <c r="E368" s="207"/>
      <c r="F368" s="207"/>
      <c r="G368" s="126"/>
      <c r="H368" s="126"/>
      <c r="I368" s="126"/>
      <c r="J368" s="126"/>
      <c r="K368" s="126"/>
      <c r="L368" s="209"/>
      <c r="M368" s="209"/>
      <c r="N368" s="209"/>
      <c r="O368" s="126"/>
      <c r="P368" s="201"/>
      <c r="Q368" s="126"/>
      <c r="R368" s="167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</row>
    <row r="369">
      <c r="A369" s="126"/>
      <c r="B369" s="126"/>
      <c r="C369" s="126"/>
      <c r="D369" s="126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201"/>
      <c r="Q369" s="126"/>
      <c r="R369" s="167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</row>
    <row r="370">
      <c r="A370" s="126"/>
      <c r="B370" s="126"/>
      <c r="C370" s="126"/>
      <c r="D370" s="126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201"/>
      <c r="Q370" s="126"/>
      <c r="R370" s="167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</row>
    <row r="371">
      <c r="A371" s="126"/>
      <c r="B371" s="126"/>
      <c r="C371" s="126"/>
      <c r="D371" s="126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201"/>
      <c r="Q371" s="126"/>
      <c r="R371" s="167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</row>
    <row r="372">
      <c r="A372" s="126"/>
      <c r="B372" s="126"/>
      <c r="C372" s="126"/>
      <c r="D372" s="126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201"/>
      <c r="Q372" s="126"/>
      <c r="R372" s="167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</row>
    <row r="373">
      <c r="A373" s="126"/>
      <c r="B373" s="126"/>
      <c r="C373" s="126"/>
      <c r="D373" s="126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201"/>
      <c r="Q373" s="126"/>
      <c r="R373" s="167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</row>
    <row r="374">
      <c r="A374" s="126"/>
      <c r="B374" s="126"/>
      <c r="C374" s="126"/>
      <c r="D374" s="126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201"/>
      <c r="Q374" s="126"/>
      <c r="R374" s="167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</row>
    <row r="375">
      <c r="A375" s="126"/>
      <c r="B375" s="126"/>
      <c r="C375" s="126"/>
      <c r="D375" s="126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201"/>
      <c r="Q375" s="126"/>
      <c r="R375" s="167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</row>
    <row r="376">
      <c r="A376" s="126"/>
      <c r="B376" s="126"/>
      <c r="C376" s="126"/>
      <c r="D376" s="126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201"/>
      <c r="Q376" s="126"/>
      <c r="R376" s="167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</row>
    <row r="377">
      <c r="A377" s="126"/>
      <c r="B377" s="126"/>
      <c r="C377" s="126"/>
      <c r="D377" s="126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201"/>
      <c r="Q377" s="126"/>
      <c r="R377" s="167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</row>
    <row r="378">
      <c r="A378" s="126"/>
      <c r="B378" s="126"/>
      <c r="C378" s="126"/>
      <c r="D378" s="126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201"/>
      <c r="Q378" s="126"/>
      <c r="R378" s="167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</row>
    <row r="379">
      <c r="A379" s="126"/>
      <c r="B379" s="126"/>
      <c r="C379" s="126"/>
      <c r="D379" s="126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201"/>
      <c r="Q379" s="126"/>
      <c r="R379" s="167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</row>
    <row r="380">
      <c r="A380" s="126"/>
      <c r="B380" s="126"/>
      <c r="C380" s="126"/>
      <c r="D380" s="126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201"/>
      <c r="Q380" s="126"/>
      <c r="R380" s="167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</row>
    <row r="381">
      <c r="A381" s="126"/>
      <c r="B381" s="126"/>
      <c r="C381" s="126"/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201"/>
      <c r="Q381" s="126"/>
      <c r="R381" s="167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</row>
    <row r="382">
      <c r="A382" s="126"/>
      <c r="B382" s="126"/>
      <c r="C382" s="126"/>
      <c r="D382" s="126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201"/>
      <c r="Q382" s="126"/>
      <c r="R382" s="167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</row>
    <row r="383">
      <c r="A383" s="126"/>
      <c r="B383" s="126"/>
      <c r="C383" s="126"/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201"/>
      <c r="Q383" s="126"/>
      <c r="R383" s="167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</row>
    <row r="384">
      <c r="A384" s="126"/>
      <c r="B384" s="126"/>
      <c r="C384" s="126"/>
      <c r="D384" s="126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201"/>
      <c r="Q384" s="126"/>
      <c r="R384" s="167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</row>
    <row r="385">
      <c r="A385" s="126"/>
      <c r="B385" s="126"/>
      <c r="C385" s="126"/>
      <c r="D385" s="126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201"/>
      <c r="Q385" s="126"/>
      <c r="R385" s="167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</row>
    <row r="386">
      <c r="A386" s="126"/>
      <c r="B386" s="126"/>
      <c r="C386" s="126"/>
      <c r="D386" s="126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201"/>
      <c r="Q386" s="126"/>
      <c r="R386" s="167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</row>
    <row r="387">
      <c r="A387" s="126"/>
      <c r="B387" s="126"/>
      <c r="C387" s="126"/>
      <c r="D387" s="126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201"/>
      <c r="Q387" s="126"/>
      <c r="R387" s="167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</row>
    <row r="388">
      <c r="A388" s="126"/>
      <c r="B388" s="126"/>
      <c r="C388" s="126"/>
      <c r="D388" s="126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201"/>
      <c r="Q388" s="126"/>
      <c r="R388" s="167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</row>
    <row r="389">
      <c r="A389" s="126"/>
      <c r="B389" s="126"/>
      <c r="C389" s="126"/>
      <c r="D389" s="126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201"/>
      <c r="Q389" s="126"/>
      <c r="R389" s="167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</row>
    <row r="390">
      <c r="A390" s="126"/>
      <c r="B390" s="126"/>
      <c r="C390" s="126"/>
      <c r="D390" s="126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201"/>
      <c r="Q390" s="126"/>
      <c r="R390" s="167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</row>
    <row r="391">
      <c r="A391" s="126"/>
      <c r="B391" s="126"/>
      <c r="C391" s="126"/>
      <c r="D391" s="126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201"/>
      <c r="Q391" s="126"/>
      <c r="R391" s="167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</row>
    <row r="392">
      <c r="A392" s="126"/>
      <c r="B392" s="126"/>
      <c r="C392" s="126"/>
      <c r="D392" s="126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201"/>
      <c r="Q392" s="126"/>
      <c r="R392" s="167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</row>
    <row r="393">
      <c r="A393" s="126"/>
      <c r="B393" s="126"/>
      <c r="C393" s="126"/>
      <c r="D393" s="126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201"/>
      <c r="Q393" s="126"/>
      <c r="R393" s="167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</row>
    <row r="394">
      <c r="A394" s="126"/>
      <c r="B394" s="126"/>
      <c r="C394" s="126"/>
      <c r="D394" s="126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201"/>
      <c r="Q394" s="126"/>
      <c r="R394" s="167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</row>
    <row r="395">
      <c r="A395" s="126"/>
      <c r="B395" s="126"/>
      <c r="C395" s="126"/>
      <c r="D395" s="126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201"/>
      <c r="Q395" s="126"/>
      <c r="R395" s="167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</row>
    <row r="396">
      <c r="A396" s="126"/>
      <c r="B396" s="126"/>
      <c r="C396" s="126"/>
      <c r="D396" s="126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201"/>
      <c r="Q396" s="126"/>
      <c r="R396" s="167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</row>
    <row r="397">
      <c r="A397" s="126"/>
      <c r="B397" s="126"/>
      <c r="C397" s="126"/>
      <c r="D397" s="126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201"/>
      <c r="Q397" s="126"/>
      <c r="R397" s="167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</row>
    <row r="398">
      <c r="A398" s="126"/>
      <c r="B398" s="126"/>
      <c r="C398" s="126"/>
      <c r="D398" s="126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201"/>
      <c r="Q398" s="126"/>
      <c r="R398" s="167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</row>
    <row r="399">
      <c r="A399" s="126"/>
      <c r="B399" s="126"/>
      <c r="C399" s="126"/>
      <c r="D399" s="126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201"/>
      <c r="Q399" s="126"/>
      <c r="R399" s="167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</row>
    <row r="400">
      <c r="A400" s="126"/>
      <c r="B400" s="126"/>
      <c r="C400" s="126"/>
      <c r="D400" s="126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201"/>
      <c r="Q400" s="126"/>
      <c r="R400" s="167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</row>
    <row r="401">
      <c r="A401" s="126"/>
      <c r="B401" s="126"/>
      <c r="C401" s="126"/>
      <c r="D401" s="126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201"/>
      <c r="Q401" s="126"/>
      <c r="R401" s="167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</row>
    <row r="402">
      <c r="A402" s="126"/>
      <c r="B402" s="126"/>
      <c r="C402" s="126"/>
      <c r="D402" s="126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201"/>
      <c r="Q402" s="126"/>
      <c r="R402" s="167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</row>
    <row r="403">
      <c r="A403" s="126"/>
      <c r="B403" s="126"/>
      <c r="C403" s="126"/>
      <c r="D403" s="126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201"/>
      <c r="Q403" s="126"/>
      <c r="R403" s="167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</row>
    <row r="404">
      <c r="A404" s="126"/>
      <c r="B404" s="126"/>
      <c r="C404" s="126"/>
      <c r="D404" s="126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201"/>
      <c r="Q404" s="126"/>
      <c r="R404" s="167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</row>
    <row r="405">
      <c r="A405" s="126"/>
      <c r="B405" s="126"/>
      <c r="C405" s="126"/>
      <c r="D405" s="126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201"/>
      <c r="Q405" s="126"/>
      <c r="R405" s="167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</row>
    <row r="406">
      <c r="A406" s="126"/>
      <c r="B406" s="126"/>
      <c r="C406" s="126"/>
      <c r="D406" s="126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201"/>
      <c r="Q406" s="126"/>
      <c r="R406" s="167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</row>
    <row r="407">
      <c r="A407" s="126"/>
      <c r="B407" s="126"/>
      <c r="C407" s="126"/>
      <c r="D407" s="126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201"/>
      <c r="Q407" s="126"/>
      <c r="R407" s="167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</row>
    <row r="408">
      <c r="A408" s="126"/>
      <c r="B408" s="126"/>
      <c r="C408" s="126"/>
      <c r="D408" s="126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201"/>
      <c r="Q408" s="126"/>
      <c r="R408" s="167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</row>
    <row r="409">
      <c r="A409" s="126"/>
      <c r="B409" s="126"/>
      <c r="C409" s="126"/>
      <c r="D409" s="126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201"/>
      <c r="Q409" s="126"/>
      <c r="R409" s="167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</row>
    <row r="410">
      <c r="A410" s="126"/>
      <c r="B410" s="126"/>
      <c r="C410" s="126"/>
      <c r="D410" s="126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201"/>
      <c r="Q410" s="126"/>
      <c r="R410" s="167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</row>
    <row r="411">
      <c r="A411" s="126"/>
      <c r="B411" s="126"/>
      <c r="C411" s="126"/>
      <c r="D411" s="126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201"/>
      <c r="Q411" s="126"/>
      <c r="R411" s="167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</row>
    <row r="412">
      <c r="A412" s="126"/>
      <c r="B412" s="126"/>
      <c r="C412" s="126"/>
      <c r="D412" s="126"/>
      <c r="E412" s="126"/>
      <c r="F412" s="126"/>
      <c r="G412" s="126"/>
      <c r="H412" s="126"/>
      <c r="I412" s="126"/>
      <c r="J412" s="126"/>
      <c r="K412" s="126"/>
      <c r="L412" s="126"/>
      <c r="M412" s="126"/>
      <c r="N412" s="126"/>
      <c r="O412" s="126"/>
      <c r="P412" s="201"/>
      <c r="Q412" s="126"/>
      <c r="R412" s="167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</row>
    <row r="413">
      <c r="A413" s="126"/>
      <c r="B413" s="126"/>
      <c r="C413" s="126"/>
      <c r="D413" s="126"/>
      <c r="E413" s="126"/>
      <c r="F413" s="126"/>
      <c r="G413" s="126"/>
      <c r="H413" s="126"/>
      <c r="I413" s="126"/>
      <c r="J413" s="126"/>
      <c r="K413" s="126"/>
      <c r="L413" s="126"/>
      <c r="M413" s="126"/>
      <c r="N413" s="126"/>
      <c r="O413" s="126"/>
      <c r="P413" s="201"/>
      <c r="Q413" s="126"/>
      <c r="R413" s="167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</row>
    <row r="414">
      <c r="A414" s="126"/>
      <c r="B414" s="126"/>
      <c r="C414" s="126"/>
      <c r="D414" s="126"/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  <c r="O414" s="126"/>
      <c r="P414" s="201"/>
      <c r="Q414" s="126"/>
      <c r="R414" s="167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</row>
    <row r="415">
      <c r="A415" s="126"/>
      <c r="B415" s="126"/>
      <c r="C415" s="126"/>
      <c r="D415" s="126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201"/>
      <c r="Q415" s="126"/>
      <c r="R415" s="167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</row>
    <row r="416">
      <c r="A416" s="126"/>
      <c r="B416" s="126"/>
      <c r="C416" s="126"/>
      <c r="D416" s="126"/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201"/>
      <c r="Q416" s="126"/>
      <c r="R416" s="167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</row>
    <row r="417">
      <c r="A417" s="126"/>
      <c r="B417" s="126"/>
      <c r="C417" s="126"/>
      <c r="D417" s="126"/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  <c r="O417" s="126"/>
      <c r="P417" s="201"/>
      <c r="Q417" s="126"/>
      <c r="R417" s="167"/>
      <c r="S417" s="126"/>
      <c r="T417" s="126"/>
      <c r="U417" s="126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</row>
    <row r="418">
      <c r="A418" s="126"/>
      <c r="B418" s="126"/>
      <c r="C418" s="126"/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201"/>
      <c r="Q418" s="126"/>
      <c r="R418" s="167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</row>
    <row r="419">
      <c r="A419" s="126"/>
      <c r="B419" s="126"/>
      <c r="C419" s="126"/>
      <c r="D419" s="126"/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  <c r="O419" s="126"/>
      <c r="P419" s="201"/>
      <c r="Q419" s="126"/>
      <c r="R419" s="167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</row>
    <row r="420">
      <c r="A420" s="126"/>
      <c r="B420" s="126"/>
      <c r="C420" s="126"/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  <c r="O420" s="126"/>
      <c r="P420" s="201"/>
      <c r="Q420" s="126"/>
      <c r="R420" s="167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</row>
    <row r="421">
      <c r="A421" s="126"/>
      <c r="B421" s="126"/>
      <c r="C421" s="126"/>
      <c r="D421" s="126"/>
      <c r="E421" s="126"/>
      <c r="F421" s="126"/>
      <c r="G421" s="126"/>
      <c r="H421" s="126"/>
      <c r="I421" s="126"/>
      <c r="J421" s="126"/>
      <c r="K421" s="126"/>
      <c r="L421" s="126"/>
      <c r="M421" s="126"/>
      <c r="N421" s="126"/>
      <c r="O421" s="126"/>
      <c r="P421" s="201"/>
      <c r="Q421" s="126"/>
      <c r="R421" s="167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</row>
    <row r="422">
      <c r="A422" s="126"/>
      <c r="B422" s="126"/>
      <c r="C422" s="126"/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201"/>
      <c r="Q422" s="126"/>
      <c r="R422" s="167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</row>
    <row r="423">
      <c r="A423" s="126"/>
      <c r="B423" s="126"/>
      <c r="C423" s="126"/>
      <c r="D423" s="126"/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  <c r="O423" s="126"/>
      <c r="P423" s="201"/>
      <c r="Q423" s="126"/>
      <c r="R423" s="167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</row>
    <row r="424">
      <c r="A424" s="126"/>
      <c r="B424" s="126"/>
      <c r="C424" s="126"/>
      <c r="D424" s="126"/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  <c r="O424" s="126"/>
      <c r="P424" s="201"/>
      <c r="Q424" s="126"/>
      <c r="R424" s="167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</row>
    <row r="425">
      <c r="A425" s="126"/>
      <c r="B425" s="126"/>
      <c r="C425" s="126"/>
      <c r="D425" s="126"/>
      <c r="E425" s="126"/>
      <c r="F425" s="126"/>
      <c r="G425" s="126"/>
      <c r="H425" s="126"/>
      <c r="I425" s="126"/>
      <c r="J425" s="126"/>
      <c r="K425" s="126"/>
      <c r="L425" s="126"/>
      <c r="M425" s="126"/>
      <c r="N425" s="126"/>
      <c r="O425" s="126"/>
      <c r="P425" s="201"/>
      <c r="Q425" s="126"/>
      <c r="R425" s="167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</row>
    <row r="426">
      <c r="A426" s="126"/>
      <c r="B426" s="126"/>
      <c r="C426" s="126"/>
      <c r="D426" s="126"/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  <c r="O426" s="126"/>
      <c r="P426" s="201"/>
      <c r="Q426" s="126"/>
      <c r="R426" s="167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</row>
    <row r="427">
      <c r="A427" s="126"/>
      <c r="B427" s="126"/>
      <c r="C427" s="126"/>
      <c r="D427" s="126"/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  <c r="O427" s="126"/>
      <c r="P427" s="201"/>
      <c r="Q427" s="126"/>
      <c r="R427" s="167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</row>
    <row r="428">
      <c r="A428" s="126"/>
      <c r="B428" s="126"/>
      <c r="C428" s="126"/>
      <c r="D428" s="126"/>
      <c r="E428" s="126"/>
      <c r="F428" s="126"/>
      <c r="G428" s="126"/>
      <c r="H428" s="126"/>
      <c r="I428" s="126"/>
      <c r="J428" s="126"/>
      <c r="K428" s="126"/>
      <c r="L428" s="126"/>
      <c r="M428" s="126"/>
      <c r="N428" s="126"/>
      <c r="O428" s="126"/>
      <c r="P428" s="201"/>
      <c r="Q428" s="126"/>
      <c r="R428" s="167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</row>
    <row r="429">
      <c r="A429" s="126"/>
      <c r="B429" s="126"/>
      <c r="C429" s="126"/>
      <c r="D429" s="126"/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  <c r="O429" s="126"/>
      <c r="P429" s="201"/>
      <c r="Q429" s="126"/>
      <c r="R429" s="167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</row>
    <row r="430">
      <c r="A430" s="126"/>
      <c r="B430" s="126"/>
      <c r="C430" s="126"/>
      <c r="D430" s="126"/>
      <c r="E430" s="126"/>
      <c r="F430" s="126"/>
      <c r="G430" s="126"/>
      <c r="H430" s="126"/>
      <c r="I430" s="126"/>
      <c r="J430" s="126"/>
      <c r="K430" s="126"/>
      <c r="L430" s="126"/>
      <c r="M430" s="126"/>
      <c r="N430" s="126"/>
      <c r="O430" s="126"/>
      <c r="P430" s="201"/>
      <c r="Q430" s="126"/>
      <c r="R430" s="167"/>
      <c r="S430" s="126"/>
      <c r="T430" s="126"/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</row>
    <row r="431">
      <c r="A431" s="126"/>
      <c r="B431" s="126"/>
      <c r="C431" s="126"/>
      <c r="D431" s="126"/>
      <c r="E431" s="126"/>
      <c r="F431" s="126"/>
      <c r="G431" s="126"/>
      <c r="H431" s="126"/>
      <c r="I431" s="126"/>
      <c r="J431" s="126"/>
      <c r="K431" s="126"/>
      <c r="L431" s="126"/>
      <c r="M431" s="126"/>
      <c r="N431" s="126"/>
      <c r="O431" s="126"/>
      <c r="P431" s="201"/>
      <c r="Q431" s="126"/>
      <c r="R431" s="167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</row>
    <row r="432">
      <c r="A432" s="126"/>
      <c r="B432" s="126"/>
      <c r="C432" s="126"/>
      <c r="D432" s="126"/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  <c r="O432" s="126"/>
      <c r="P432" s="201"/>
      <c r="Q432" s="126"/>
      <c r="R432" s="167"/>
      <c r="S432" s="126"/>
      <c r="T432" s="126"/>
      <c r="U432" s="126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</row>
    <row r="433">
      <c r="A433" s="126"/>
      <c r="B433" s="126"/>
      <c r="C433" s="126"/>
      <c r="D433" s="126"/>
      <c r="E433" s="126"/>
      <c r="F433" s="126"/>
      <c r="G433" s="126"/>
      <c r="H433" s="126"/>
      <c r="I433" s="126"/>
      <c r="J433" s="126"/>
      <c r="K433" s="126"/>
      <c r="L433" s="126"/>
      <c r="M433" s="126"/>
      <c r="N433" s="126"/>
      <c r="O433" s="126"/>
      <c r="P433" s="201"/>
      <c r="Q433" s="126"/>
      <c r="R433" s="167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</row>
    <row r="434">
      <c r="A434" s="126"/>
      <c r="B434" s="126"/>
      <c r="C434" s="126"/>
      <c r="D434" s="126"/>
      <c r="E434" s="126"/>
      <c r="F434" s="126"/>
      <c r="G434" s="126"/>
      <c r="H434" s="126"/>
      <c r="I434" s="126"/>
      <c r="J434" s="126"/>
      <c r="K434" s="126"/>
      <c r="L434" s="126"/>
      <c r="M434" s="126"/>
      <c r="N434" s="126"/>
      <c r="O434" s="126"/>
      <c r="P434" s="201"/>
      <c r="Q434" s="126"/>
      <c r="R434" s="167"/>
      <c r="S434" s="126"/>
      <c r="T434" s="126"/>
      <c r="U434" s="126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</row>
    <row r="435">
      <c r="A435" s="126"/>
      <c r="B435" s="126"/>
      <c r="C435" s="126"/>
      <c r="D435" s="126"/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  <c r="O435" s="126"/>
      <c r="P435" s="201"/>
      <c r="Q435" s="126"/>
      <c r="R435" s="167"/>
      <c r="S435" s="126"/>
      <c r="T435" s="126"/>
      <c r="U435" s="126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</row>
    <row r="436">
      <c r="A436" s="126"/>
      <c r="B436" s="126"/>
      <c r="C436" s="126"/>
      <c r="D436" s="126"/>
      <c r="E436" s="126"/>
      <c r="F436" s="126"/>
      <c r="G436" s="126"/>
      <c r="H436" s="126"/>
      <c r="I436" s="126"/>
      <c r="J436" s="126"/>
      <c r="K436" s="126"/>
      <c r="L436" s="126"/>
      <c r="M436" s="126"/>
      <c r="N436" s="126"/>
      <c r="O436" s="126"/>
      <c r="P436" s="201"/>
      <c r="Q436" s="126"/>
      <c r="R436" s="167"/>
      <c r="S436" s="126"/>
      <c r="T436" s="126"/>
      <c r="U436" s="126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</row>
    <row r="437">
      <c r="A437" s="126"/>
      <c r="B437" s="126"/>
      <c r="C437" s="126"/>
      <c r="D437" s="126"/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  <c r="O437" s="126"/>
      <c r="P437" s="201"/>
      <c r="Q437" s="126"/>
      <c r="R437" s="167"/>
      <c r="S437" s="126"/>
      <c r="T437" s="126"/>
      <c r="U437" s="126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</row>
    <row r="438">
      <c r="A438" s="126"/>
      <c r="B438" s="126"/>
      <c r="C438" s="126"/>
      <c r="D438" s="126"/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  <c r="O438" s="126"/>
      <c r="P438" s="201"/>
      <c r="Q438" s="126"/>
      <c r="R438" s="167"/>
      <c r="S438" s="126"/>
      <c r="T438" s="126"/>
      <c r="U438" s="126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</row>
    <row r="439">
      <c r="A439" s="126"/>
      <c r="B439" s="126"/>
      <c r="C439" s="126"/>
      <c r="D439" s="126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201"/>
      <c r="Q439" s="126"/>
      <c r="R439" s="167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</row>
    <row r="440">
      <c r="A440" s="126"/>
      <c r="B440" s="126"/>
      <c r="C440" s="126"/>
      <c r="D440" s="126"/>
      <c r="E440" s="126"/>
      <c r="F440" s="126"/>
      <c r="G440" s="126"/>
      <c r="H440" s="126"/>
      <c r="I440" s="126"/>
      <c r="J440" s="126"/>
      <c r="K440" s="126"/>
      <c r="L440" s="126"/>
      <c r="M440" s="126"/>
      <c r="N440" s="126"/>
      <c r="O440" s="126"/>
      <c r="P440" s="201"/>
      <c r="Q440" s="126"/>
      <c r="R440" s="167"/>
      <c r="S440" s="126"/>
      <c r="T440" s="126"/>
      <c r="U440" s="126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</row>
    <row r="441">
      <c r="A441" s="126"/>
      <c r="B441" s="126"/>
      <c r="C441" s="126"/>
      <c r="D441" s="126"/>
      <c r="E441" s="126"/>
      <c r="F441" s="126"/>
      <c r="G441" s="126"/>
      <c r="H441" s="126"/>
      <c r="I441" s="126"/>
      <c r="J441" s="126"/>
      <c r="K441" s="126"/>
      <c r="L441" s="126"/>
      <c r="M441" s="126"/>
      <c r="N441" s="126"/>
      <c r="O441" s="126"/>
      <c r="P441" s="201"/>
      <c r="Q441" s="126"/>
      <c r="R441" s="167"/>
      <c r="S441" s="126"/>
      <c r="T441" s="126"/>
      <c r="U441" s="126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</row>
    <row r="442">
      <c r="A442" s="126"/>
      <c r="B442" s="126"/>
      <c r="C442" s="126"/>
      <c r="D442" s="126"/>
      <c r="E442" s="126"/>
      <c r="F442" s="126"/>
      <c r="G442" s="126"/>
      <c r="H442" s="126"/>
      <c r="I442" s="126"/>
      <c r="J442" s="126"/>
      <c r="K442" s="126"/>
      <c r="L442" s="126"/>
      <c r="M442" s="126"/>
      <c r="N442" s="126"/>
      <c r="O442" s="126"/>
      <c r="P442" s="201"/>
      <c r="Q442" s="126"/>
      <c r="R442" s="167"/>
      <c r="S442" s="126"/>
      <c r="T442" s="126"/>
      <c r="U442" s="126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</row>
    <row r="443">
      <c r="A443" s="126"/>
      <c r="B443" s="126"/>
      <c r="C443" s="126"/>
      <c r="D443" s="126"/>
      <c r="E443" s="126"/>
      <c r="F443" s="126"/>
      <c r="G443" s="126"/>
      <c r="H443" s="126"/>
      <c r="I443" s="126"/>
      <c r="J443" s="126"/>
      <c r="K443" s="126"/>
      <c r="L443" s="126"/>
      <c r="M443" s="126"/>
      <c r="N443" s="126"/>
      <c r="O443" s="126"/>
      <c r="P443" s="201"/>
      <c r="Q443" s="126"/>
      <c r="R443" s="167"/>
      <c r="S443" s="126"/>
      <c r="T443" s="126"/>
      <c r="U443" s="126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</row>
    <row r="444">
      <c r="A444" s="126"/>
      <c r="B444" s="126"/>
      <c r="C444" s="126"/>
      <c r="D444" s="126"/>
      <c r="E444" s="126"/>
      <c r="F444" s="126"/>
      <c r="G444" s="126"/>
      <c r="H444" s="126"/>
      <c r="I444" s="126"/>
      <c r="J444" s="126"/>
      <c r="K444" s="126"/>
      <c r="L444" s="126"/>
      <c r="M444" s="126"/>
      <c r="N444" s="126"/>
      <c r="O444" s="126"/>
      <c r="P444" s="201"/>
      <c r="Q444" s="126"/>
      <c r="R444" s="167"/>
      <c r="S444" s="126"/>
      <c r="T444" s="126"/>
      <c r="U444" s="126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</row>
    <row r="445">
      <c r="A445" s="126"/>
      <c r="B445" s="126"/>
      <c r="C445" s="126"/>
      <c r="D445" s="126"/>
      <c r="E445" s="126"/>
      <c r="F445" s="126"/>
      <c r="G445" s="126"/>
      <c r="H445" s="126"/>
      <c r="I445" s="126"/>
      <c r="J445" s="126"/>
      <c r="K445" s="126"/>
      <c r="L445" s="126"/>
      <c r="M445" s="126"/>
      <c r="N445" s="126"/>
      <c r="O445" s="126"/>
      <c r="P445" s="201"/>
      <c r="Q445" s="126"/>
      <c r="R445" s="167"/>
      <c r="S445" s="126"/>
      <c r="T445" s="126"/>
      <c r="U445" s="126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</row>
    <row r="446">
      <c r="A446" s="126"/>
      <c r="B446" s="126"/>
      <c r="C446" s="126"/>
      <c r="D446" s="126"/>
      <c r="E446" s="126"/>
      <c r="F446" s="126"/>
      <c r="G446" s="126"/>
      <c r="H446" s="126"/>
      <c r="I446" s="126"/>
      <c r="J446" s="126"/>
      <c r="K446" s="126"/>
      <c r="L446" s="126"/>
      <c r="M446" s="126"/>
      <c r="N446" s="126"/>
      <c r="O446" s="126"/>
      <c r="P446" s="201"/>
      <c r="Q446" s="126"/>
      <c r="R446" s="167"/>
      <c r="S446" s="126"/>
      <c r="T446" s="126"/>
      <c r="U446" s="126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</row>
    <row r="447">
      <c r="A447" s="126"/>
      <c r="B447" s="126"/>
      <c r="C447" s="126"/>
      <c r="D447" s="126"/>
      <c r="E447" s="126"/>
      <c r="F447" s="126"/>
      <c r="G447" s="126"/>
      <c r="H447" s="126"/>
      <c r="I447" s="126"/>
      <c r="J447" s="126"/>
      <c r="K447" s="126"/>
      <c r="L447" s="126"/>
      <c r="M447" s="126"/>
      <c r="N447" s="126"/>
      <c r="O447" s="126"/>
      <c r="P447" s="201"/>
      <c r="Q447" s="126"/>
      <c r="R447" s="167"/>
      <c r="S447" s="126"/>
      <c r="T447" s="126"/>
      <c r="U447" s="126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</row>
    <row r="448">
      <c r="A448" s="126"/>
      <c r="B448" s="126"/>
      <c r="C448" s="126"/>
      <c r="D448" s="126"/>
      <c r="E448" s="126"/>
      <c r="F448" s="126"/>
      <c r="G448" s="126"/>
      <c r="H448" s="126"/>
      <c r="I448" s="126"/>
      <c r="J448" s="126"/>
      <c r="K448" s="126"/>
      <c r="L448" s="126"/>
      <c r="M448" s="126"/>
      <c r="N448" s="126"/>
      <c r="O448" s="126"/>
      <c r="P448" s="201"/>
      <c r="Q448" s="126"/>
      <c r="R448" s="167"/>
      <c r="S448" s="126"/>
      <c r="T448" s="126"/>
      <c r="U448" s="126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</row>
    <row r="449">
      <c r="A449" s="126"/>
      <c r="B449" s="126"/>
      <c r="C449" s="126"/>
      <c r="D449" s="126"/>
      <c r="E449" s="126"/>
      <c r="F449" s="126"/>
      <c r="G449" s="126"/>
      <c r="H449" s="126"/>
      <c r="I449" s="126"/>
      <c r="J449" s="126"/>
      <c r="K449" s="126"/>
      <c r="L449" s="126"/>
      <c r="M449" s="126"/>
      <c r="N449" s="126"/>
      <c r="O449" s="126"/>
      <c r="P449" s="201"/>
      <c r="Q449" s="126"/>
      <c r="R449" s="167"/>
      <c r="S449" s="126"/>
      <c r="T449" s="126"/>
      <c r="U449" s="126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</row>
    <row r="450">
      <c r="A450" s="126"/>
      <c r="B450" s="126"/>
      <c r="C450" s="126"/>
      <c r="D450" s="126"/>
      <c r="E450" s="126"/>
      <c r="F450" s="126"/>
      <c r="G450" s="126"/>
      <c r="H450" s="126"/>
      <c r="I450" s="126"/>
      <c r="J450" s="126"/>
      <c r="K450" s="126"/>
      <c r="L450" s="126"/>
      <c r="M450" s="126"/>
      <c r="N450" s="126"/>
      <c r="O450" s="126"/>
      <c r="P450" s="201"/>
      <c r="Q450" s="126"/>
      <c r="R450" s="167"/>
      <c r="S450" s="126"/>
      <c r="T450" s="126"/>
      <c r="U450" s="126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</row>
    <row r="451">
      <c r="A451" s="126"/>
      <c r="B451" s="126"/>
      <c r="C451" s="126"/>
      <c r="D451" s="126"/>
      <c r="E451" s="126"/>
      <c r="F451" s="126"/>
      <c r="G451" s="126"/>
      <c r="H451" s="126"/>
      <c r="I451" s="126"/>
      <c r="J451" s="126"/>
      <c r="K451" s="126"/>
      <c r="L451" s="126"/>
      <c r="M451" s="126"/>
      <c r="N451" s="126"/>
      <c r="O451" s="126"/>
      <c r="P451" s="201"/>
      <c r="Q451" s="126"/>
      <c r="R451" s="167"/>
      <c r="S451" s="126"/>
      <c r="T451" s="126"/>
      <c r="U451" s="126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</row>
    <row r="452">
      <c r="A452" s="126"/>
      <c r="B452" s="126"/>
      <c r="C452" s="126"/>
      <c r="D452" s="126"/>
      <c r="E452" s="126"/>
      <c r="F452" s="126"/>
      <c r="G452" s="126"/>
      <c r="H452" s="126"/>
      <c r="I452" s="126"/>
      <c r="J452" s="126"/>
      <c r="K452" s="126"/>
      <c r="L452" s="126"/>
      <c r="M452" s="126"/>
      <c r="N452" s="126"/>
      <c r="O452" s="126"/>
      <c r="P452" s="201"/>
      <c r="Q452" s="126"/>
      <c r="R452" s="167"/>
      <c r="S452" s="126"/>
      <c r="T452" s="126"/>
      <c r="U452" s="126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</row>
    <row r="453">
      <c r="A453" s="126"/>
      <c r="B453" s="126"/>
      <c r="C453" s="126"/>
      <c r="D453" s="126"/>
      <c r="E453" s="126"/>
      <c r="F453" s="126"/>
      <c r="G453" s="126"/>
      <c r="H453" s="126"/>
      <c r="I453" s="126"/>
      <c r="J453" s="126"/>
      <c r="K453" s="126"/>
      <c r="L453" s="126"/>
      <c r="M453" s="126"/>
      <c r="N453" s="126"/>
      <c r="O453" s="126"/>
      <c r="P453" s="201"/>
      <c r="Q453" s="126"/>
      <c r="R453" s="167"/>
      <c r="S453" s="126"/>
      <c r="T453" s="126"/>
      <c r="U453" s="126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</row>
    <row r="454">
      <c r="A454" s="126"/>
      <c r="B454" s="126"/>
      <c r="C454" s="126"/>
      <c r="D454" s="126"/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  <c r="O454" s="126"/>
      <c r="P454" s="201"/>
      <c r="Q454" s="126"/>
      <c r="R454" s="167"/>
      <c r="S454" s="126"/>
      <c r="T454" s="126"/>
      <c r="U454" s="126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</row>
    <row r="455">
      <c r="A455" s="126"/>
      <c r="B455" s="126"/>
      <c r="C455" s="126"/>
      <c r="D455" s="126"/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  <c r="O455" s="126"/>
      <c r="P455" s="201"/>
      <c r="Q455" s="126"/>
      <c r="R455" s="167"/>
      <c r="S455" s="126"/>
      <c r="T455" s="126"/>
      <c r="U455" s="126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</row>
    <row r="456">
      <c r="A456" s="126"/>
      <c r="B456" s="126"/>
      <c r="C456" s="126"/>
      <c r="D456" s="126"/>
      <c r="E456" s="126"/>
      <c r="F456" s="126"/>
      <c r="G456" s="126"/>
      <c r="H456" s="126"/>
      <c r="I456" s="126"/>
      <c r="J456" s="126"/>
      <c r="K456" s="126"/>
      <c r="L456" s="126"/>
      <c r="M456" s="126"/>
      <c r="N456" s="126"/>
      <c r="O456" s="126"/>
      <c r="P456" s="201"/>
      <c r="Q456" s="126"/>
      <c r="R456" s="167"/>
      <c r="S456" s="126"/>
      <c r="T456" s="126"/>
      <c r="U456" s="126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</row>
    <row r="457">
      <c r="A457" s="126"/>
      <c r="B457" s="126"/>
      <c r="C457" s="126"/>
      <c r="D457" s="126"/>
      <c r="E457" s="126"/>
      <c r="F457" s="126"/>
      <c r="G457" s="126"/>
      <c r="H457" s="126"/>
      <c r="I457" s="126"/>
      <c r="J457" s="126"/>
      <c r="K457" s="126"/>
      <c r="L457" s="126"/>
      <c r="M457" s="126"/>
      <c r="N457" s="126"/>
      <c r="O457" s="126"/>
      <c r="P457" s="201"/>
      <c r="Q457" s="126"/>
      <c r="R457" s="167"/>
      <c r="S457" s="126"/>
      <c r="T457" s="126"/>
      <c r="U457" s="126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</row>
    <row r="458">
      <c r="A458" s="126"/>
      <c r="B458" s="126"/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201"/>
      <c r="Q458" s="126"/>
      <c r="R458" s="167"/>
      <c r="S458" s="126"/>
      <c r="T458" s="126"/>
      <c r="U458" s="126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</row>
    <row r="459">
      <c r="A459" s="126"/>
      <c r="B459" s="126"/>
      <c r="C459" s="126"/>
      <c r="D459" s="126"/>
      <c r="E459" s="126"/>
      <c r="F459" s="126"/>
      <c r="G459" s="126"/>
      <c r="H459" s="126"/>
      <c r="I459" s="126"/>
      <c r="J459" s="126"/>
      <c r="K459" s="126"/>
      <c r="L459" s="126"/>
      <c r="M459" s="126"/>
      <c r="N459" s="126"/>
      <c r="O459" s="126"/>
      <c r="P459" s="201"/>
      <c r="Q459" s="126"/>
      <c r="R459" s="167"/>
      <c r="S459" s="126"/>
      <c r="T459" s="126"/>
      <c r="U459" s="126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</row>
    <row r="460">
      <c r="A460" s="126"/>
      <c r="B460" s="126"/>
      <c r="C460" s="126"/>
      <c r="D460" s="126"/>
      <c r="E460" s="126"/>
      <c r="F460" s="126"/>
      <c r="G460" s="126"/>
      <c r="H460" s="126"/>
      <c r="I460" s="126"/>
      <c r="J460" s="126"/>
      <c r="K460" s="126"/>
      <c r="L460" s="126"/>
      <c r="M460" s="126"/>
      <c r="N460" s="126"/>
      <c r="O460" s="126"/>
      <c r="P460" s="201"/>
      <c r="Q460" s="126"/>
      <c r="R460" s="167"/>
      <c r="S460" s="126"/>
      <c r="T460" s="126"/>
      <c r="U460" s="126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</row>
    <row r="461">
      <c r="A461" s="126"/>
      <c r="B461" s="126"/>
      <c r="C461" s="126"/>
      <c r="D461" s="126"/>
      <c r="E461" s="126"/>
      <c r="F461" s="126"/>
      <c r="G461" s="126"/>
      <c r="H461" s="126"/>
      <c r="I461" s="126"/>
      <c r="J461" s="126"/>
      <c r="K461" s="126"/>
      <c r="L461" s="126"/>
      <c r="M461" s="126"/>
      <c r="N461" s="126"/>
      <c r="O461" s="126"/>
      <c r="P461" s="201"/>
      <c r="Q461" s="126"/>
      <c r="R461" s="167"/>
      <c r="S461" s="126"/>
      <c r="T461" s="126"/>
      <c r="U461" s="126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</row>
    <row r="462">
      <c r="A462" s="126"/>
      <c r="B462" s="126"/>
      <c r="C462" s="126"/>
      <c r="D462" s="126"/>
      <c r="E462" s="126"/>
      <c r="F462" s="126"/>
      <c r="G462" s="126"/>
      <c r="H462" s="126"/>
      <c r="I462" s="126"/>
      <c r="J462" s="126"/>
      <c r="K462" s="126"/>
      <c r="L462" s="126"/>
      <c r="M462" s="126"/>
      <c r="N462" s="126"/>
      <c r="O462" s="126"/>
      <c r="P462" s="201"/>
      <c r="Q462" s="126"/>
      <c r="R462" s="167"/>
      <c r="S462" s="126"/>
      <c r="T462" s="126"/>
      <c r="U462" s="126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</row>
    <row r="463">
      <c r="A463" s="126"/>
      <c r="B463" s="126"/>
      <c r="C463" s="126"/>
      <c r="D463" s="126"/>
      <c r="E463" s="126"/>
      <c r="F463" s="126"/>
      <c r="G463" s="126"/>
      <c r="H463" s="126"/>
      <c r="I463" s="126"/>
      <c r="J463" s="126"/>
      <c r="K463" s="126"/>
      <c r="L463" s="126"/>
      <c r="M463" s="126"/>
      <c r="N463" s="126"/>
      <c r="O463" s="126"/>
      <c r="P463" s="201"/>
      <c r="Q463" s="126"/>
      <c r="R463" s="167"/>
      <c r="S463" s="126"/>
      <c r="T463" s="126"/>
      <c r="U463" s="126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</row>
    <row r="464">
      <c r="A464" s="126"/>
      <c r="B464" s="126"/>
      <c r="C464" s="126"/>
      <c r="D464" s="126"/>
      <c r="E464" s="126"/>
      <c r="F464" s="126"/>
      <c r="G464" s="126"/>
      <c r="H464" s="126"/>
      <c r="I464" s="126"/>
      <c r="J464" s="126"/>
      <c r="K464" s="126"/>
      <c r="L464" s="126"/>
      <c r="M464" s="126"/>
      <c r="N464" s="126"/>
      <c r="O464" s="126"/>
      <c r="P464" s="201"/>
      <c r="Q464" s="126"/>
      <c r="R464" s="167"/>
      <c r="S464" s="126"/>
      <c r="T464" s="126"/>
      <c r="U464" s="126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</row>
    <row r="465">
      <c r="A465" s="126"/>
      <c r="B465" s="126"/>
      <c r="C465" s="126"/>
      <c r="D465" s="126"/>
      <c r="E465" s="126"/>
      <c r="F465" s="126"/>
      <c r="G465" s="126"/>
      <c r="H465" s="126"/>
      <c r="I465" s="126"/>
      <c r="J465" s="126"/>
      <c r="K465" s="126"/>
      <c r="L465" s="126"/>
      <c r="M465" s="126"/>
      <c r="N465" s="126"/>
      <c r="O465" s="126"/>
      <c r="P465" s="201"/>
      <c r="Q465" s="126"/>
      <c r="R465" s="167"/>
      <c r="S465" s="126"/>
      <c r="T465" s="126"/>
      <c r="U465" s="126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</row>
    <row r="466">
      <c r="A466" s="126"/>
      <c r="B466" s="126"/>
      <c r="C466" s="126"/>
      <c r="D466" s="126"/>
      <c r="E466" s="126"/>
      <c r="F466" s="126"/>
      <c r="G466" s="126"/>
      <c r="H466" s="126"/>
      <c r="I466" s="126"/>
      <c r="J466" s="126"/>
      <c r="K466" s="126"/>
      <c r="L466" s="126"/>
      <c r="M466" s="126"/>
      <c r="N466" s="126"/>
      <c r="O466" s="126"/>
      <c r="P466" s="201"/>
      <c r="Q466" s="126"/>
      <c r="R466" s="167"/>
      <c r="S466" s="126"/>
      <c r="T466" s="126"/>
      <c r="U466" s="126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</row>
    <row r="467">
      <c r="A467" s="126"/>
      <c r="B467" s="126"/>
      <c r="C467" s="126"/>
      <c r="D467" s="126"/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  <c r="O467" s="126"/>
      <c r="P467" s="201"/>
      <c r="Q467" s="126"/>
      <c r="R467" s="167"/>
      <c r="S467" s="126"/>
      <c r="T467" s="126"/>
      <c r="U467" s="126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</row>
    <row r="468">
      <c r="A468" s="126"/>
      <c r="B468" s="126"/>
      <c r="C468" s="126"/>
      <c r="D468" s="126"/>
      <c r="E468" s="126"/>
      <c r="F468" s="126"/>
      <c r="G468" s="126"/>
      <c r="H468" s="126"/>
      <c r="I468" s="126"/>
      <c r="J468" s="126"/>
      <c r="K468" s="126"/>
      <c r="L468" s="126"/>
      <c r="M468" s="126"/>
      <c r="N468" s="126"/>
      <c r="O468" s="126"/>
      <c r="P468" s="201"/>
      <c r="Q468" s="126"/>
      <c r="R468" s="167"/>
      <c r="S468" s="126"/>
      <c r="T468" s="126"/>
      <c r="U468" s="126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</row>
    <row r="469">
      <c r="A469" s="126"/>
      <c r="B469" s="126"/>
      <c r="C469" s="126"/>
      <c r="D469" s="126"/>
      <c r="E469" s="126"/>
      <c r="F469" s="126"/>
      <c r="G469" s="126"/>
      <c r="H469" s="126"/>
      <c r="I469" s="126"/>
      <c r="J469" s="126"/>
      <c r="K469" s="126"/>
      <c r="L469" s="126"/>
      <c r="M469" s="126"/>
      <c r="N469" s="126"/>
      <c r="O469" s="126"/>
      <c r="P469" s="201"/>
      <c r="Q469" s="126"/>
      <c r="R469" s="167"/>
      <c r="S469" s="126"/>
      <c r="T469" s="126"/>
      <c r="U469" s="126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</row>
    <row r="470">
      <c r="A470" s="126"/>
      <c r="B470" s="126"/>
      <c r="C470" s="126"/>
      <c r="D470" s="126"/>
      <c r="E470" s="126"/>
      <c r="F470" s="126"/>
      <c r="G470" s="126"/>
      <c r="H470" s="126"/>
      <c r="I470" s="126"/>
      <c r="J470" s="126"/>
      <c r="K470" s="126"/>
      <c r="L470" s="126"/>
      <c r="M470" s="126"/>
      <c r="N470" s="126"/>
      <c r="O470" s="126"/>
      <c r="P470" s="201"/>
      <c r="Q470" s="126"/>
      <c r="R470" s="167"/>
      <c r="S470" s="126"/>
      <c r="T470" s="126"/>
      <c r="U470" s="126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</row>
    <row r="471">
      <c r="A471" s="126"/>
      <c r="B471" s="126"/>
      <c r="C471" s="126"/>
      <c r="D471" s="126"/>
      <c r="E471" s="126"/>
      <c r="F471" s="126"/>
      <c r="G471" s="126"/>
      <c r="H471" s="126"/>
      <c r="I471" s="126"/>
      <c r="J471" s="126"/>
      <c r="K471" s="126"/>
      <c r="L471" s="126"/>
      <c r="M471" s="126"/>
      <c r="N471" s="126"/>
      <c r="O471" s="126"/>
      <c r="P471" s="201"/>
      <c r="Q471" s="126"/>
      <c r="R471" s="167"/>
      <c r="S471" s="126"/>
      <c r="T471" s="126"/>
      <c r="U471" s="126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</row>
    <row r="472">
      <c r="A472" s="126"/>
      <c r="B472" s="126"/>
      <c r="C472" s="126"/>
      <c r="D472" s="126"/>
      <c r="E472" s="126"/>
      <c r="F472" s="126"/>
      <c r="G472" s="126"/>
      <c r="H472" s="126"/>
      <c r="I472" s="126"/>
      <c r="J472" s="126"/>
      <c r="K472" s="126"/>
      <c r="L472" s="126"/>
      <c r="M472" s="126"/>
      <c r="N472" s="126"/>
      <c r="O472" s="126"/>
      <c r="P472" s="201"/>
      <c r="Q472" s="126"/>
      <c r="R472" s="167"/>
      <c r="S472" s="126"/>
      <c r="T472" s="126"/>
      <c r="U472" s="126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</row>
    <row r="473">
      <c r="A473" s="126"/>
      <c r="B473" s="126"/>
      <c r="C473" s="126"/>
      <c r="D473" s="126"/>
      <c r="E473" s="126"/>
      <c r="F473" s="126"/>
      <c r="G473" s="126"/>
      <c r="H473" s="126"/>
      <c r="I473" s="126"/>
      <c r="J473" s="126"/>
      <c r="K473" s="126"/>
      <c r="L473" s="126"/>
      <c r="M473" s="126"/>
      <c r="N473" s="126"/>
      <c r="O473" s="126"/>
      <c r="P473" s="201"/>
      <c r="Q473" s="126"/>
      <c r="R473" s="167"/>
      <c r="S473" s="126"/>
      <c r="T473" s="126"/>
      <c r="U473" s="126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</row>
    <row r="474">
      <c r="A474" s="126"/>
      <c r="B474" s="126"/>
      <c r="C474" s="126"/>
      <c r="D474" s="126"/>
      <c r="E474" s="126"/>
      <c r="F474" s="126"/>
      <c r="G474" s="126"/>
      <c r="H474" s="126"/>
      <c r="I474" s="126"/>
      <c r="J474" s="126"/>
      <c r="K474" s="126"/>
      <c r="L474" s="126"/>
      <c r="M474" s="126"/>
      <c r="N474" s="126"/>
      <c r="O474" s="126"/>
      <c r="P474" s="201"/>
      <c r="Q474" s="126"/>
      <c r="R474" s="167"/>
      <c r="S474" s="126"/>
      <c r="T474" s="126"/>
      <c r="U474" s="126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</row>
    <row r="475">
      <c r="A475" s="126"/>
      <c r="B475" s="126"/>
      <c r="C475" s="126"/>
      <c r="D475" s="126"/>
      <c r="E475" s="126"/>
      <c r="F475" s="126"/>
      <c r="G475" s="126"/>
      <c r="H475" s="126"/>
      <c r="I475" s="126"/>
      <c r="J475" s="126"/>
      <c r="K475" s="126"/>
      <c r="L475" s="126"/>
      <c r="M475" s="126"/>
      <c r="N475" s="126"/>
      <c r="O475" s="126"/>
      <c r="P475" s="201"/>
      <c r="Q475" s="126"/>
      <c r="R475" s="167"/>
      <c r="S475" s="126"/>
      <c r="T475" s="126"/>
      <c r="U475" s="126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</row>
    <row r="476">
      <c r="A476" s="126"/>
      <c r="B476" s="126"/>
      <c r="C476" s="126"/>
      <c r="D476" s="126"/>
      <c r="E476" s="126"/>
      <c r="F476" s="126"/>
      <c r="G476" s="126"/>
      <c r="H476" s="126"/>
      <c r="I476" s="126"/>
      <c r="J476" s="126"/>
      <c r="K476" s="126"/>
      <c r="L476" s="126"/>
      <c r="M476" s="126"/>
      <c r="N476" s="126"/>
      <c r="O476" s="126"/>
      <c r="P476" s="201"/>
      <c r="Q476" s="126"/>
      <c r="R476" s="167"/>
      <c r="S476" s="126"/>
      <c r="T476" s="126"/>
      <c r="U476" s="126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</row>
    <row r="477">
      <c r="A477" s="126"/>
      <c r="B477" s="126"/>
      <c r="C477" s="126"/>
      <c r="D477" s="126"/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  <c r="O477" s="126"/>
      <c r="P477" s="201"/>
      <c r="Q477" s="126"/>
      <c r="R477" s="167"/>
      <c r="S477" s="126"/>
      <c r="T477" s="126"/>
      <c r="U477" s="126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</row>
    <row r="478">
      <c r="A478" s="126"/>
      <c r="B478" s="126"/>
      <c r="C478" s="126"/>
      <c r="D478" s="126"/>
      <c r="E478" s="126"/>
      <c r="F478" s="126"/>
      <c r="G478" s="126"/>
      <c r="H478" s="126"/>
      <c r="I478" s="126"/>
      <c r="J478" s="126"/>
      <c r="K478" s="126"/>
      <c r="L478" s="126"/>
      <c r="M478" s="126"/>
      <c r="N478" s="126"/>
      <c r="O478" s="126"/>
      <c r="P478" s="201"/>
      <c r="Q478" s="126"/>
      <c r="R478" s="167"/>
      <c r="S478" s="126"/>
      <c r="T478" s="126"/>
      <c r="U478" s="126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</row>
    <row r="479">
      <c r="A479" s="126"/>
      <c r="B479" s="126"/>
      <c r="C479" s="126"/>
      <c r="D479" s="126"/>
      <c r="E479" s="126"/>
      <c r="F479" s="126"/>
      <c r="G479" s="126"/>
      <c r="H479" s="126"/>
      <c r="I479" s="126"/>
      <c r="J479" s="126"/>
      <c r="K479" s="126"/>
      <c r="L479" s="126"/>
      <c r="M479" s="126"/>
      <c r="N479" s="126"/>
      <c r="O479" s="126"/>
      <c r="P479" s="201"/>
      <c r="Q479" s="126"/>
      <c r="R479" s="167"/>
      <c r="S479" s="126"/>
      <c r="T479" s="126"/>
      <c r="U479" s="126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</row>
    <row r="480">
      <c r="A480" s="126"/>
      <c r="B480" s="126"/>
      <c r="C480" s="126"/>
      <c r="D480" s="126"/>
      <c r="E480" s="126"/>
      <c r="F480" s="126"/>
      <c r="G480" s="126"/>
      <c r="H480" s="126"/>
      <c r="I480" s="126"/>
      <c r="J480" s="126"/>
      <c r="K480" s="126"/>
      <c r="L480" s="126"/>
      <c r="M480" s="126"/>
      <c r="N480" s="126"/>
      <c r="O480" s="126"/>
      <c r="P480" s="201"/>
      <c r="Q480" s="126"/>
      <c r="R480" s="167"/>
      <c r="S480" s="126"/>
      <c r="T480" s="126"/>
      <c r="U480" s="126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</row>
    <row r="481">
      <c r="A481" s="126"/>
      <c r="B481" s="126"/>
      <c r="C481" s="126"/>
      <c r="D481" s="126"/>
      <c r="E481" s="126"/>
      <c r="F481" s="126"/>
      <c r="G481" s="126"/>
      <c r="H481" s="126"/>
      <c r="I481" s="126"/>
      <c r="J481" s="126"/>
      <c r="K481" s="126"/>
      <c r="L481" s="126"/>
      <c r="M481" s="126"/>
      <c r="N481" s="126"/>
      <c r="O481" s="126"/>
      <c r="P481" s="201"/>
      <c r="Q481" s="126"/>
      <c r="R481" s="167"/>
      <c r="S481" s="126"/>
      <c r="T481" s="126"/>
      <c r="U481" s="126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</row>
    <row r="482">
      <c r="A482" s="126"/>
      <c r="B482" s="126"/>
      <c r="C482" s="126"/>
      <c r="D482" s="126"/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  <c r="O482" s="126"/>
      <c r="P482" s="201"/>
      <c r="Q482" s="126"/>
      <c r="R482" s="167"/>
      <c r="S482" s="126"/>
      <c r="T482" s="126"/>
      <c r="U482" s="126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</row>
    <row r="483">
      <c r="A483" s="126"/>
      <c r="B483" s="126"/>
      <c r="C483" s="126"/>
      <c r="D483" s="126"/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  <c r="O483" s="126"/>
      <c r="P483" s="201"/>
      <c r="Q483" s="126"/>
      <c r="R483" s="167"/>
      <c r="S483" s="126"/>
      <c r="T483" s="126"/>
      <c r="U483" s="126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</row>
    <row r="484">
      <c r="A484" s="126"/>
      <c r="B484" s="126"/>
      <c r="C484" s="126"/>
      <c r="D484" s="126"/>
      <c r="E484" s="126"/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201"/>
      <c r="Q484" s="126"/>
      <c r="R484" s="167"/>
      <c r="S484" s="126"/>
      <c r="T484" s="126"/>
      <c r="U484" s="126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</row>
    <row r="485">
      <c r="A485" s="126"/>
      <c r="B485" s="126"/>
      <c r="C485" s="126"/>
      <c r="D485" s="126"/>
      <c r="E485" s="126"/>
      <c r="F485" s="126"/>
      <c r="G485" s="126"/>
      <c r="H485" s="126"/>
      <c r="I485" s="126"/>
      <c r="J485" s="126"/>
      <c r="K485" s="126"/>
      <c r="L485" s="126"/>
      <c r="M485" s="126"/>
      <c r="N485" s="126"/>
      <c r="O485" s="126"/>
      <c r="P485" s="201"/>
      <c r="Q485" s="126"/>
      <c r="R485" s="167"/>
      <c r="S485" s="126"/>
      <c r="T485" s="126"/>
      <c r="U485" s="126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</row>
    <row r="486">
      <c r="A486" s="126"/>
      <c r="B486" s="126"/>
      <c r="C486" s="126"/>
      <c r="D486" s="126"/>
      <c r="E486" s="126"/>
      <c r="F486" s="126"/>
      <c r="G486" s="126"/>
      <c r="H486" s="126"/>
      <c r="I486" s="126"/>
      <c r="J486" s="126"/>
      <c r="K486" s="126"/>
      <c r="L486" s="126"/>
      <c r="M486" s="126"/>
      <c r="N486" s="126"/>
      <c r="O486" s="126"/>
      <c r="P486" s="201"/>
      <c r="Q486" s="126"/>
      <c r="R486" s="167"/>
      <c r="S486" s="126"/>
      <c r="T486" s="126"/>
      <c r="U486" s="126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</row>
    <row r="487">
      <c r="A487" s="126"/>
      <c r="B487" s="126"/>
      <c r="C487" s="126"/>
      <c r="D487" s="126"/>
      <c r="E487" s="126"/>
      <c r="F487" s="126"/>
      <c r="G487" s="126"/>
      <c r="H487" s="126"/>
      <c r="I487" s="126"/>
      <c r="J487" s="126"/>
      <c r="K487" s="126"/>
      <c r="L487" s="126"/>
      <c r="M487" s="126"/>
      <c r="N487" s="126"/>
      <c r="O487" s="126"/>
      <c r="P487" s="201"/>
      <c r="Q487" s="126"/>
      <c r="R487" s="167"/>
      <c r="S487" s="126"/>
      <c r="T487" s="126"/>
      <c r="U487" s="126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</row>
    <row r="488">
      <c r="A488" s="126"/>
      <c r="B488" s="126"/>
      <c r="C488" s="126"/>
      <c r="D488" s="126"/>
      <c r="E488" s="126"/>
      <c r="F488" s="126"/>
      <c r="G488" s="126"/>
      <c r="H488" s="126"/>
      <c r="I488" s="126"/>
      <c r="J488" s="126"/>
      <c r="K488" s="126"/>
      <c r="L488" s="126"/>
      <c r="M488" s="126"/>
      <c r="N488" s="126"/>
      <c r="O488" s="126"/>
      <c r="P488" s="201"/>
      <c r="Q488" s="126"/>
      <c r="R488" s="167"/>
      <c r="S488" s="126"/>
      <c r="T488" s="126"/>
      <c r="U488" s="126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</row>
    <row r="489">
      <c r="A489" s="126"/>
      <c r="B489" s="126"/>
      <c r="C489" s="126"/>
      <c r="D489" s="126"/>
      <c r="E489" s="126"/>
      <c r="F489" s="126"/>
      <c r="G489" s="126"/>
      <c r="H489" s="126"/>
      <c r="I489" s="126"/>
      <c r="J489" s="126"/>
      <c r="K489" s="126"/>
      <c r="L489" s="126"/>
      <c r="M489" s="126"/>
      <c r="N489" s="126"/>
      <c r="O489" s="126"/>
      <c r="P489" s="201"/>
      <c r="Q489" s="126"/>
      <c r="R489" s="167"/>
      <c r="S489" s="126"/>
      <c r="T489" s="126"/>
      <c r="U489" s="126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</row>
    <row r="490">
      <c r="A490" s="126"/>
      <c r="B490" s="126"/>
      <c r="C490" s="126"/>
      <c r="D490" s="126"/>
      <c r="E490" s="126"/>
      <c r="F490" s="126"/>
      <c r="G490" s="126"/>
      <c r="H490" s="126"/>
      <c r="I490" s="126"/>
      <c r="J490" s="126"/>
      <c r="K490" s="126"/>
      <c r="L490" s="126"/>
      <c r="M490" s="126"/>
      <c r="N490" s="126"/>
      <c r="O490" s="126"/>
      <c r="P490" s="201"/>
      <c r="Q490" s="126"/>
      <c r="R490" s="167"/>
      <c r="S490" s="126"/>
      <c r="T490" s="126"/>
      <c r="U490" s="126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</row>
    <row r="491">
      <c r="A491" s="126"/>
      <c r="B491" s="126"/>
      <c r="C491" s="126"/>
      <c r="D491" s="126"/>
      <c r="E491" s="126"/>
      <c r="F491" s="126"/>
      <c r="G491" s="126"/>
      <c r="H491" s="126"/>
      <c r="I491" s="126"/>
      <c r="J491" s="126"/>
      <c r="K491" s="126"/>
      <c r="L491" s="126"/>
      <c r="M491" s="126"/>
      <c r="N491" s="126"/>
      <c r="O491" s="126"/>
      <c r="P491" s="201"/>
      <c r="Q491" s="126"/>
      <c r="R491" s="167"/>
      <c r="S491" s="126"/>
      <c r="T491" s="126"/>
      <c r="U491" s="126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</row>
    <row r="492">
      <c r="A492" s="126"/>
      <c r="B492" s="126"/>
      <c r="C492" s="126"/>
      <c r="D492" s="126"/>
      <c r="E492" s="126"/>
      <c r="F492" s="126"/>
      <c r="G492" s="126"/>
      <c r="H492" s="126"/>
      <c r="I492" s="126"/>
      <c r="J492" s="126"/>
      <c r="K492" s="126"/>
      <c r="L492" s="126"/>
      <c r="M492" s="126"/>
      <c r="N492" s="126"/>
      <c r="O492" s="126"/>
      <c r="P492" s="201"/>
      <c r="Q492" s="126"/>
      <c r="R492" s="167"/>
      <c r="S492" s="126"/>
      <c r="T492" s="126"/>
      <c r="U492" s="126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</row>
    <row r="493">
      <c r="A493" s="126"/>
      <c r="B493" s="126"/>
      <c r="C493" s="126"/>
      <c r="D493" s="126"/>
      <c r="E493" s="126"/>
      <c r="F493" s="126"/>
      <c r="G493" s="126"/>
      <c r="H493" s="126"/>
      <c r="I493" s="126"/>
      <c r="J493" s="126"/>
      <c r="K493" s="126"/>
      <c r="L493" s="126"/>
      <c r="M493" s="126"/>
      <c r="N493" s="126"/>
      <c r="O493" s="126"/>
      <c r="P493" s="201"/>
      <c r="Q493" s="126"/>
      <c r="R493" s="167"/>
      <c r="S493" s="126"/>
      <c r="T493" s="126"/>
      <c r="U493" s="126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</row>
    <row r="494">
      <c r="A494" s="126"/>
      <c r="B494" s="126"/>
      <c r="C494" s="126"/>
      <c r="D494" s="126"/>
      <c r="E494" s="126"/>
      <c r="F494" s="126"/>
      <c r="G494" s="126"/>
      <c r="H494" s="126"/>
      <c r="I494" s="126"/>
      <c r="J494" s="126"/>
      <c r="K494" s="126"/>
      <c r="L494" s="126"/>
      <c r="M494" s="126"/>
      <c r="N494" s="126"/>
      <c r="O494" s="126"/>
      <c r="P494" s="201"/>
      <c r="Q494" s="126"/>
      <c r="R494" s="167"/>
      <c r="S494" s="126"/>
      <c r="T494" s="126"/>
      <c r="U494" s="126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</row>
    <row r="495">
      <c r="A495" s="126"/>
      <c r="B495" s="126"/>
      <c r="C495" s="126"/>
      <c r="D495" s="126"/>
      <c r="E495" s="126"/>
      <c r="F495" s="126"/>
      <c r="G495" s="126"/>
      <c r="H495" s="126"/>
      <c r="I495" s="126"/>
      <c r="J495" s="126"/>
      <c r="K495" s="126"/>
      <c r="L495" s="126"/>
      <c r="M495" s="126"/>
      <c r="N495" s="126"/>
      <c r="O495" s="126"/>
      <c r="P495" s="201"/>
      <c r="Q495" s="126"/>
      <c r="R495" s="167"/>
      <c r="S495" s="126"/>
      <c r="T495" s="126"/>
      <c r="U495" s="126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</row>
    <row r="496">
      <c r="A496" s="126"/>
      <c r="B496" s="126"/>
      <c r="C496" s="126"/>
      <c r="D496" s="126"/>
      <c r="E496" s="126"/>
      <c r="F496" s="126"/>
      <c r="G496" s="126"/>
      <c r="H496" s="126"/>
      <c r="I496" s="126"/>
      <c r="J496" s="126"/>
      <c r="K496" s="126"/>
      <c r="L496" s="126"/>
      <c r="M496" s="126"/>
      <c r="N496" s="126"/>
      <c r="O496" s="126"/>
      <c r="P496" s="201"/>
      <c r="Q496" s="126"/>
      <c r="R496" s="167"/>
      <c r="S496" s="126"/>
      <c r="T496" s="126"/>
      <c r="U496" s="126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</row>
    <row r="497">
      <c r="A497" s="126"/>
      <c r="B497" s="126"/>
      <c r="C497" s="126"/>
      <c r="D497" s="126"/>
      <c r="E497" s="126"/>
      <c r="F497" s="126"/>
      <c r="G497" s="126"/>
      <c r="H497" s="126"/>
      <c r="I497" s="126"/>
      <c r="J497" s="126"/>
      <c r="K497" s="126"/>
      <c r="L497" s="126"/>
      <c r="M497" s="126"/>
      <c r="N497" s="126"/>
      <c r="O497" s="126"/>
      <c r="P497" s="201"/>
      <c r="Q497" s="126"/>
      <c r="R497" s="167"/>
      <c r="S497" s="126"/>
      <c r="T497" s="126"/>
      <c r="U497" s="126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</row>
    <row r="498">
      <c r="A498" s="126"/>
      <c r="B498" s="126"/>
      <c r="C498" s="126"/>
      <c r="D498" s="126"/>
      <c r="E498" s="126"/>
      <c r="F498" s="126"/>
      <c r="G498" s="126"/>
      <c r="H498" s="126"/>
      <c r="I498" s="126"/>
      <c r="J498" s="126"/>
      <c r="K498" s="126"/>
      <c r="L498" s="126"/>
      <c r="M498" s="126"/>
      <c r="N498" s="126"/>
      <c r="O498" s="126"/>
      <c r="P498" s="201"/>
      <c r="Q498" s="126"/>
      <c r="R498" s="167"/>
      <c r="S498" s="126"/>
      <c r="T498" s="126"/>
      <c r="U498" s="126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</row>
    <row r="499">
      <c r="A499" s="126"/>
      <c r="B499" s="126"/>
      <c r="C499" s="126"/>
      <c r="D499" s="126"/>
      <c r="E499" s="126"/>
      <c r="F499" s="126"/>
      <c r="G499" s="126"/>
      <c r="H499" s="126"/>
      <c r="I499" s="126"/>
      <c r="J499" s="126"/>
      <c r="K499" s="126"/>
      <c r="L499" s="126"/>
      <c r="M499" s="126"/>
      <c r="N499" s="126"/>
      <c r="O499" s="126"/>
      <c r="P499" s="201"/>
      <c r="Q499" s="126"/>
      <c r="R499" s="167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</row>
    <row r="500">
      <c r="A500" s="126"/>
      <c r="B500" s="126"/>
      <c r="C500" s="126"/>
      <c r="D500" s="126"/>
      <c r="E500" s="126"/>
      <c r="F500" s="126"/>
      <c r="G500" s="126"/>
      <c r="H500" s="126"/>
      <c r="I500" s="126"/>
      <c r="J500" s="126"/>
      <c r="K500" s="126"/>
      <c r="L500" s="126"/>
      <c r="M500" s="126"/>
      <c r="N500" s="126"/>
      <c r="O500" s="126"/>
      <c r="P500" s="201"/>
      <c r="Q500" s="126"/>
      <c r="R500" s="167"/>
      <c r="S500" s="126"/>
      <c r="T500" s="126"/>
      <c r="U500" s="126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</row>
    <row r="501">
      <c r="A501" s="126"/>
      <c r="B501" s="126"/>
      <c r="C501" s="126"/>
      <c r="D501" s="126"/>
      <c r="E501" s="126"/>
      <c r="F501" s="126"/>
      <c r="G501" s="126"/>
      <c r="H501" s="126"/>
      <c r="I501" s="126"/>
      <c r="J501" s="126"/>
      <c r="K501" s="126"/>
      <c r="L501" s="126"/>
      <c r="M501" s="126"/>
      <c r="N501" s="126"/>
      <c r="O501" s="126"/>
      <c r="P501" s="201"/>
      <c r="Q501" s="126"/>
      <c r="R501" s="167"/>
      <c r="S501" s="126"/>
      <c r="T501" s="126"/>
      <c r="U501" s="126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</row>
    <row r="502">
      <c r="A502" s="126"/>
      <c r="B502" s="126"/>
      <c r="C502" s="126"/>
      <c r="D502" s="126"/>
      <c r="E502" s="126"/>
      <c r="F502" s="126"/>
      <c r="G502" s="126"/>
      <c r="H502" s="126"/>
      <c r="I502" s="126"/>
      <c r="J502" s="126"/>
      <c r="K502" s="126"/>
      <c r="L502" s="126"/>
      <c r="M502" s="126"/>
      <c r="N502" s="126"/>
      <c r="O502" s="126"/>
      <c r="P502" s="201"/>
      <c r="Q502" s="126"/>
      <c r="R502" s="167"/>
      <c r="S502" s="126"/>
      <c r="T502" s="126"/>
      <c r="U502" s="126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</row>
    <row r="503">
      <c r="A503" s="126"/>
      <c r="B503" s="126"/>
      <c r="C503" s="126"/>
      <c r="D503" s="126"/>
      <c r="E503" s="126"/>
      <c r="F503" s="126"/>
      <c r="G503" s="126"/>
      <c r="H503" s="126"/>
      <c r="I503" s="126"/>
      <c r="J503" s="126"/>
      <c r="K503" s="126"/>
      <c r="L503" s="126"/>
      <c r="M503" s="126"/>
      <c r="N503" s="126"/>
      <c r="O503" s="126"/>
      <c r="P503" s="201"/>
      <c r="Q503" s="126"/>
      <c r="R503" s="167"/>
      <c r="S503" s="126"/>
      <c r="T503" s="126"/>
      <c r="U503" s="126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</row>
    <row r="504">
      <c r="A504" s="126"/>
      <c r="B504" s="126"/>
      <c r="C504" s="126"/>
      <c r="D504" s="126"/>
      <c r="E504" s="126"/>
      <c r="F504" s="126"/>
      <c r="G504" s="126"/>
      <c r="H504" s="126"/>
      <c r="I504" s="126"/>
      <c r="J504" s="126"/>
      <c r="K504" s="126"/>
      <c r="L504" s="126"/>
      <c r="M504" s="126"/>
      <c r="N504" s="126"/>
      <c r="O504" s="126"/>
      <c r="P504" s="201"/>
      <c r="Q504" s="126"/>
      <c r="R504" s="167"/>
      <c r="S504" s="126"/>
      <c r="T504" s="126"/>
      <c r="U504" s="126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</row>
    <row r="505">
      <c r="A505" s="126"/>
      <c r="B505" s="126"/>
      <c r="C505" s="126"/>
      <c r="D505" s="126"/>
      <c r="E505" s="126"/>
      <c r="F505" s="126"/>
      <c r="G505" s="126"/>
      <c r="H505" s="126"/>
      <c r="I505" s="126"/>
      <c r="J505" s="126"/>
      <c r="K505" s="126"/>
      <c r="L505" s="126"/>
      <c r="M505" s="126"/>
      <c r="N505" s="126"/>
      <c r="O505" s="126"/>
      <c r="P505" s="201"/>
      <c r="Q505" s="126"/>
      <c r="R505" s="167"/>
      <c r="S505" s="126"/>
      <c r="T505" s="126"/>
      <c r="U505" s="126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</row>
    <row r="506">
      <c r="A506" s="126"/>
      <c r="B506" s="126"/>
      <c r="C506" s="126"/>
      <c r="D506" s="126"/>
      <c r="E506" s="126"/>
      <c r="F506" s="126"/>
      <c r="G506" s="126"/>
      <c r="H506" s="126"/>
      <c r="I506" s="126"/>
      <c r="J506" s="126"/>
      <c r="K506" s="126"/>
      <c r="L506" s="126"/>
      <c r="M506" s="126"/>
      <c r="N506" s="126"/>
      <c r="O506" s="126"/>
      <c r="P506" s="201"/>
      <c r="Q506" s="126"/>
      <c r="R506" s="167"/>
      <c r="S506" s="126"/>
      <c r="T506" s="126"/>
      <c r="U506" s="126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</row>
    <row r="507">
      <c r="A507" s="126"/>
      <c r="B507" s="126"/>
      <c r="C507" s="126"/>
      <c r="D507" s="126"/>
      <c r="E507" s="126"/>
      <c r="F507" s="126"/>
      <c r="G507" s="126"/>
      <c r="H507" s="126"/>
      <c r="I507" s="126"/>
      <c r="J507" s="126"/>
      <c r="K507" s="126"/>
      <c r="L507" s="126"/>
      <c r="M507" s="126"/>
      <c r="N507" s="126"/>
      <c r="O507" s="126"/>
      <c r="P507" s="201"/>
      <c r="Q507" s="126"/>
      <c r="R507" s="167"/>
      <c r="S507" s="126"/>
      <c r="T507" s="126"/>
      <c r="U507" s="126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</row>
    <row r="508">
      <c r="A508" s="126"/>
      <c r="B508" s="126"/>
      <c r="C508" s="126"/>
      <c r="D508" s="126"/>
      <c r="E508" s="126"/>
      <c r="F508" s="126"/>
      <c r="G508" s="126"/>
      <c r="H508" s="126"/>
      <c r="I508" s="126"/>
      <c r="J508" s="126"/>
      <c r="K508" s="126"/>
      <c r="L508" s="126"/>
      <c r="M508" s="126"/>
      <c r="N508" s="126"/>
      <c r="O508" s="126"/>
      <c r="P508" s="201"/>
      <c r="Q508" s="126"/>
      <c r="R508" s="167"/>
      <c r="S508" s="126"/>
      <c r="T508" s="126"/>
      <c r="U508" s="126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</row>
    <row r="509">
      <c r="A509" s="126"/>
      <c r="B509" s="126"/>
      <c r="C509" s="126"/>
      <c r="D509" s="126"/>
      <c r="E509" s="126"/>
      <c r="F509" s="126"/>
      <c r="G509" s="126"/>
      <c r="H509" s="126"/>
      <c r="I509" s="126"/>
      <c r="J509" s="126"/>
      <c r="K509" s="126"/>
      <c r="L509" s="126"/>
      <c r="M509" s="126"/>
      <c r="N509" s="126"/>
      <c r="O509" s="126"/>
      <c r="P509" s="201"/>
      <c r="Q509" s="126"/>
      <c r="R509" s="167"/>
      <c r="S509" s="126"/>
      <c r="T509" s="126"/>
      <c r="U509" s="126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</row>
    <row r="510">
      <c r="A510" s="126"/>
      <c r="B510" s="126"/>
      <c r="C510" s="126"/>
      <c r="D510" s="126"/>
      <c r="E510" s="126"/>
      <c r="F510" s="126"/>
      <c r="G510" s="126"/>
      <c r="H510" s="126"/>
      <c r="I510" s="126"/>
      <c r="J510" s="126"/>
      <c r="K510" s="126"/>
      <c r="L510" s="126"/>
      <c r="M510" s="126"/>
      <c r="N510" s="126"/>
      <c r="O510" s="126"/>
      <c r="P510" s="201"/>
      <c r="Q510" s="126"/>
      <c r="R510" s="167"/>
      <c r="S510" s="126"/>
      <c r="T510" s="126"/>
      <c r="U510" s="126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</row>
    <row r="511">
      <c r="A511" s="126"/>
      <c r="B511" s="126"/>
      <c r="C511" s="126"/>
      <c r="D511" s="126"/>
      <c r="E511" s="126"/>
      <c r="F511" s="126"/>
      <c r="G511" s="126"/>
      <c r="H511" s="126"/>
      <c r="I511" s="126"/>
      <c r="J511" s="126"/>
      <c r="K511" s="126"/>
      <c r="L511" s="126"/>
      <c r="M511" s="126"/>
      <c r="N511" s="126"/>
      <c r="O511" s="126"/>
      <c r="P511" s="201"/>
      <c r="Q511" s="126"/>
      <c r="R511" s="167"/>
      <c r="S511" s="126"/>
      <c r="T511" s="126"/>
      <c r="U511" s="126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</row>
    <row r="512">
      <c r="A512" s="126"/>
      <c r="B512" s="126"/>
      <c r="C512" s="126"/>
      <c r="D512" s="126"/>
      <c r="E512" s="126"/>
      <c r="F512" s="126"/>
      <c r="G512" s="126"/>
      <c r="H512" s="126"/>
      <c r="I512" s="126"/>
      <c r="J512" s="126"/>
      <c r="K512" s="126"/>
      <c r="L512" s="126"/>
      <c r="M512" s="126"/>
      <c r="N512" s="126"/>
      <c r="O512" s="126"/>
      <c r="P512" s="201"/>
      <c r="Q512" s="126"/>
      <c r="R512" s="167"/>
      <c r="S512" s="126"/>
      <c r="T512" s="126"/>
      <c r="U512" s="126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</row>
    <row r="513">
      <c r="A513" s="126"/>
      <c r="B513" s="126"/>
      <c r="C513" s="126"/>
      <c r="D513" s="126"/>
      <c r="E513" s="126"/>
      <c r="F513" s="126"/>
      <c r="G513" s="126"/>
      <c r="H513" s="126"/>
      <c r="I513" s="126"/>
      <c r="J513" s="126"/>
      <c r="K513" s="126"/>
      <c r="L513" s="126"/>
      <c r="M513" s="126"/>
      <c r="N513" s="126"/>
      <c r="O513" s="126"/>
      <c r="P513" s="201"/>
      <c r="Q513" s="126"/>
      <c r="R513" s="167"/>
      <c r="S513" s="126"/>
      <c r="T513" s="126"/>
      <c r="U513" s="126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</row>
    <row r="514">
      <c r="A514" s="126"/>
      <c r="B514" s="126"/>
      <c r="C514" s="126"/>
      <c r="D514" s="126"/>
      <c r="E514" s="126"/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201"/>
      <c r="Q514" s="126"/>
      <c r="R514" s="167"/>
      <c r="S514" s="126"/>
      <c r="T514" s="126"/>
      <c r="U514" s="126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</row>
    <row r="515">
      <c r="A515" s="126"/>
      <c r="B515" s="126"/>
      <c r="C515" s="126"/>
      <c r="D515" s="126"/>
      <c r="E515" s="126"/>
      <c r="F515" s="126"/>
      <c r="G515" s="126"/>
      <c r="H515" s="126"/>
      <c r="I515" s="126"/>
      <c r="J515" s="126"/>
      <c r="K515" s="126"/>
      <c r="L515" s="126"/>
      <c r="M515" s="126"/>
      <c r="N515" s="126"/>
      <c r="O515" s="126"/>
      <c r="P515" s="201"/>
      <c r="Q515" s="126"/>
      <c r="R515" s="167"/>
      <c r="S515" s="126"/>
      <c r="T515" s="126"/>
      <c r="U515" s="126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</row>
    <row r="516">
      <c r="A516" s="126"/>
      <c r="B516" s="126"/>
      <c r="C516" s="126"/>
      <c r="D516" s="126"/>
      <c r="E516" s="126"/>
      <c r="F516" s="126"/>
      <c r="G516" s="126"/>
      <c r="H516" s="126"/>
      <c r="I516" s="126"/>
      <c r="J516" s="126"/>
      <c r="K516" s="126"/>
      <c r="L516" s="126"/>
      <c r="M516" s="126"/>
      <c r="N516" s="126"/>
      <c r="O516" s="126"/>
      <c r="P516" s="201"/>
      <c r="Q516" s="126"/>
      <c r="R516" s="167"/>
      <c r="S516" s="126"/>
      <c r="T516" s="126"/>
      <c r="U516" s="126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</row>
    <row r="517">
      <c r="A517" s="126"/>
      <c r="B517" s="126"/>
      <c r="C517" s="126"/>
      <c r="D517" s="126"/>
      <c r="E517" s="126"/>
      <c r="F517" s="126"/>
      <c r="G517" s="126"/>
      <c r="H517" s="126"/>
      <c r="I517" s="126"/>
      <c r="J517" s="126"/>
      <c r="K517" s="126"/>
      <c r="L517" s="126"/>
      <c r="M517" s="126"/>
      <c r="N517" s="126"/>
      <c r="O517" s="126"/>
      <c r="P517" s="201"/>
      <c r="Q517" s="126"/>
      <c r="R517" s="167"/>
      <c r="S517" s="126"/>
      <c r="T517" s="126"/>
      <c r="U517" s="126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</row>
    <row r="518">
      <c r="A518" s="126"/>
      <c r="B518" s="126"/>
      <c r="C518" s="126"/>
      <c r="D518" s="126"/>
      <c r="E518" s="126"/>
      <c r="F518" s="126"/>
      <c r="G518" s="126"/>
      <c r="H518" s="126"/>
      <c r="I518" s="126"/>
      <c r="J518" s="126"/>
      <c r="K518" s="126"/>
      <c r="L518" s="126"/>
      <c r="M518" s="126"/>
      <c r="N518" s="126"/>
      <c r="O518" s="126"/>
      <c r="P518" s="201"/>
      <c r="Q518" s="126"/>
      <c r="R518" s="167"/>
      <c r="S518" s="126"/>
      <c r="T518" s="126"/>
      <c r="U518" s="126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</row>
    <row r="519">
      <c r="A519" s="126"/>
      <c r="B519" s="126"/>
      <c r="C519" s="126"/>
      <c r="D519" s="126"/>
      <c r="E519" s="126"/>
      <c r="F519" s="126"/>
      <c r="G519" s="126"/>
      <c r="H519" s="126"/>
      <c r="I519" s="126"/>
      <c r="J519" s="126"/>
      <c r="K519" s="126"/>
      <c r="L519" s="126"/>
      <c r="M519" s="126"/>
      <c r="N519" s="126"/>
      <c r="O519" s="126"/>
      <c r="P519" s="201"/>
      <c r="Q519" s="126"/>
      <c r="R519" s="167"/>
      <c r="S519" s="126"/>
      <c r="T519" s="126"/>
      <c r="U519" s="126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</row>
    <row r="520">
      <c r="A520" s="126"/>
      <c r="B520" s="126"/>
      <c r="C520" s="126"/>
      <c r="D520" s="126"/>
      <c r="E520" s="126"/>
      <c r="F520" s="126"/>
      <c r="G520" s="126"/>
      <c r="H520" s="126"/>
      <c r="I520" s="126"/>
      <c r="J520" s="126"/>
      <c r="K520" s="126"/>
      <c r="L520" s="126"/>
      <c r="M520" s="126"/>
      <c r="N520" s="126"/>
      <c r="O520" s="126"/>
      <c r="P520" s="201"/>
      <c r="Q520" s="126"/>
      <c r="R520" s="167"/>
      <c r="S520" s="126"/>
      <c r="T520" s="126"/>
      <c r="U520" s="126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</row>
    <row r="521">
      <c r="A521" s="126"/>
      <c r="B521" s="126"/>
      <c r="C521" s="126"/>
      <c r="D521" s="126"/>
      <c r="E521" s="126"/>
      <c r="F521" s="126"/>
      <c r="G521" s="126"/>
      <c r="H521" s="126"/>
      <c r="I521" s="126"/>
      <c r="J521" s="126"/>
      <c r="K521" s="126"/>
      <c r="L521" s="126"/>
      <c r="M521" s="126"/>
      <c r="N521" s="126"/>
      <c r="O521" s="126"/>
      <c r="P521" s="201"/>
      <c r="Q521" s="126"/>
      <c r="R521" s="167"/>
      <c r="S521" s="126"/>
      <c r="T521" s="126"/>
      <c r="U521" s="126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</row>
    <row r="522">
      <c r="A522" s="126"/>
      <c r="B522" s="126"/>
      <c r="C522" s="126"/>
      <c r="D522" s="126"/>
      <c r="E522" s="126"/>
      <c r="F522" s="126"/>
      <c r="G522" s="126"/>
      <c r="H522" s="126"/>
      <c r="I522" s="126"/>
      <c r="J522" s="126"/>
      <c r="K522" s="126"/>
      <c r="L522" s="126"/>
      <c r="M522" s="126"/>
      <c r="N522" s="126"/>
      <c r="O522" s="126"/>
      <c r="P522" s="201"/>
      <c r="Q522" s="126"/>
      <c r="R522" s="167"/>
      <c r="S522" s="126"/>
      <c r="T522" s="126"/>
      <c r="U522" s="126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</row>
    <row r="523">
      <c r="A523" s="126"/>
      <c r="B523" s="126"/>
      <c r="C523" s="126"/>
      <c r="D523" s="126"/>
      <c r="E523" s="126"/>
      <c r="F523" s="126"/>
      <c r="G523" s="126"/>
      <c r="H523" s="126"/>
      <c r="I523" s="126"/>
      <c r="J523" s="126"/>
      <c r="K523" s="126"/>
      <c r="L523" s="126"/>
      <c r="M523" s="126"/>
      <c r="N523" s="126"/>
      <c r="O523" s="126"/>
      <c r="P523" s="201"/>
      <c r="Q523" s="126"/>
      <c r="R523" s="167"/>
      <c r="S523" s="126"/>
      <c r="T523" s="126"/>
      <c r="U523" s="126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</row>
    <row r="524">
      <c r="A524" s="126"/>
      <c r="B524" s="126"/>
      <c r="C524" s="126"/>
      <c r="D524" s="126"/>
      <c r="E524" s="126"/>
      <c r="F524" s="126"/>
      <c r="G524" s="126"/>
      <c r="H524" s="126"/>
      <c r="I524" s="126"/>
      <c r="J524" s="126"/>
      <c r="K524" s="126"/>
      <c r="L524" s="126"/>
      <c r="M524" s="126"/>
      <c r="N524" s="126"/>
      <c r="O524" s="126"/>
      <c r="P524" s="201"/>
      <c r="Q524" s="126"/>
      <c r="R524" s="167"/>
      <c r="S524" s="126"/>
      <c r="T524" s="126"/>
      <c r="U524" s="126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</row>
    <row r="525">
      <c r="A525" s="126"/>
      <c r="B525" s="126"/>
      <c r="C525" s="126"/>
      <c r="D525" s="126"/>
      <c r="E525" s="126"/>
      <c r="F525" s="126"/>
      <c r="G525" s="126"/>
      <c r="H525" s="126"/>
      <c r="I525" s="126"/>
      <c r="J525" s="126"/>
      <c r="K525" s="126"/>
      <c r="L525" s="126"/>
      <c r="M525" s="126"/>
      <c r="N525" s="126"/>
      <c r="O525" s="126"/>
      <c r="P525" s="201"/>
      <c r="Q525" s="126"/>
      <c r="R525" s="167"/>
      <c r="S525" s="126"/>
      <c r="T525" s="126"/>
      <c r="U525" s="126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</row>
    <row r="526">
      <c r="A526" s="126"/>
      <c r="B526" s="126"/>
      <c r="C526" s="126"/>
      <c r="D526" s="126"/>
      <c r="E526" s="126"/>
      <c r="F526" s="126"/>
      <c r="G526" s="126"/>
      <c r="H526" s="126"/>
      <c r="I526" s="126"/>
      <c r="J526" s="126"/>
      <c r="K526" s="126"/>
      <c r="L526" s="126"/>
      <c r="M526" s="126"/>
      <c r="N526" s="126"/>
      <c r="O526" s="126"/>
      <c r="P526" s="201"/>
      <c r="Q526" s="126"/>
      <c r="R526" s="167"/>
      <c r="S526" s="126"/>
      <c r="T526" s="126"/>
      <c r="U526" s="126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</row>
    <row r="527">
      <c r="A527" s="126"/>
      <c r="B527" s="126"/>
      <c r="C527" s="126"/>
      <c r="D527" s="126"/>
      <c r="E527" s="126"/>
      <c r="F527" s="126"/>
      <c r="G527" s="126"/>
      <c r="H527" s="126"/>
      <c r="I527" s="126"/>
      <c r="J527" s="126"/>
      <c r="K527" s="126"/>
      <c r="L527" s="126"/>
      <c r="M527" s="126"/>
      <c r="N527" s="126"/>
      <c r="O527" s="126"/>
      <c r="P527" s="201"/>
      <c r="Q527" s="126"/>
      <c r="R527" s="167"/>
      <c r="S527" s="126"/>
      <c r="T527" s="126"/>
      <c r="U527" s="126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</row>
    <row r="528">
      <c r="A528" s="126"/>
      <c r="B528" s="126"/>
      <c r="C528" s="126"/>
      <c r="D528" s="126"/>
      <c r="E528" s="126"/>
      <c r="F528" s="126"/>
      <c r="G528" s="126"/>
      <c r="H528" s="126"/>
      <c r="I528" s="126"/>
      <c r="J528" s="126"/>
      <c r="K528" s="126"/>
      <c r="L528" s="126"/>
      <c r="M528" s="126"/>
      <c r="N528" s="126"/>
      <c r="O528" s="126"/>
      <c r="P528" s="201"/>
      <c r="Q528" s="126"/>
      <c r="R528" s="167"/>
      <c r="S528" s="126"/>
      <c r="T528" s="126"/>
      <c r="U528" s="126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</row>
    <row r="529">
      <c r="A529" s="126"/>
      <c r="B529" s="126"/>
      <c r="C529" s="126"/>
      <c r="D529" s="126"/>
      <c r="E529" s="126"/>
      <c r="F529" s="126"/>
      <c r="G529" s="126"/>
      <c r="H529" s="126"/>
      <c r="I529" s="126"/>
      <c r="J529" s="126"/>
      <c r="K529" s="126"/>
      <c r="L529" s="126"/>
      <c r="M529" s="126"/>
      <c r="N529" s="126"/>
      <c r="O529" s="126"/>
      <c r="P529" s="201"/>
      <c r="Q529" s="126"/>
      <c r="R529" s="167"/>
      <c r="S529" s="126"/>
      <c r="T529" s="126"/>
      <c r="U529" s="126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</row>
    <row r="530">
      <c r="A530" s="126"/>
      <c r="B530" s="126"/>
      <c r="C530" s="126"/>
      <c r="D530" s="126"/>
      <c r="E530" s="126"/>
      <c r="F530" s="126"/>
      <c r="G530" s="126"/>
      <c r="H530" s="126"/>
      <c r="I530" s="126"/>
      <c r="J530" s="126"/>
      <c r="K530" s="126"/>
      <c r="L530" s="126"/>
      <c r="M530" s="126"/>
      <c r="N530" s="126"/>
      <c r="O530" s="126"/>
      <c r="P530" s="201"/>
      <c r="Q530" s="126"/>
      <c r="R530" s="167"/>
      <c r="S530" s="126"/>
      <c r="T530" s="126"/>
      <c r="U530" s="126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</row>
    <row r="531">
      <c r="A531" s="126"/>
      <c r="B531" s="126"/>
      <c r="C531" s="126"/>
      <c r="D531" s="126"/>
      <c r="E531" s="126"/>
      <c r="F531" s="126"/>
      <c r="G531" s="126"/>
      <c r="H531" s="126"/>
      <c r="I531" s="126"/>
      <c r="J531" s="126"/>
      <c r="K531" s="126"/>
      <c r="L531" s="126"/>
      <c r="M531" s="126"/>
      <c r="N531" s="126"/>
      <c r="O531" s="126"/>
      <c r="P531" s="201"/>
      <c r="Q531" s="126"/>
      <c r="R531" s="167"/>
      <c r="S531" s="126"/>
      <c r="T531" s="126"/>
      <c r="U531" s="126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</row>
    <row r="532">
      <c r="A532" s="126"/>
      <c r="B532" s="126"/>
      <c r="C532" s="126"/>
      <c r="D532" s="126"/>
      <c r="E532" s="126"/>
      <c r="F532" s="126"/>
      <c r="G532" s="126"/>
      <c r="H532" s="126"/>
      <c r="I532" s="126"/>
      <c r="J532" s="126"/>
      <c r="K532" s="126"/>
      <c r="L532" s="126"/>
      <c r="M532" s="126"/>
      <c r="N532" s="126"/>
      <c r="O532" s="126"/>
      <c r="P532" s="201"/>
      <c r="Q532" s="126"/>
      <c r="R532" s="167"/>
      <c r="S532" s="126"/>
      <c r="T532" s="126"/>
      <c r="U532" s="126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</row>
    <row r="533">
      <c r="A533" s="126"/>
      <c r="B533" s="126"/>
      <c r="C533" s="126"/>
      <c r="D533" s="126"/>
      <c r="E533" s="126"/>
      <c r="F533" s="126"/>
      <c r="G533" s="126"/>
      <c r="H533" s="126"/>
      <c r="I533" s="126"/>
      <c r="J533" s="126"/>
      <c r="K533" s="126"/>
      <c r="L533" s="126"/>
      <c r="M533" s="126"/>
      <c r="N533" s="126"/>
      <c r="O533" s="126"/>
      <c r="P533" s="201"/>
      <c r="Q533" s="126"/>
      <c r="R533" s="167"/>
      <c r="S533" s="126"/>
      <c r="T533" s="126"/>
      <c r="U533" s="126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</row>
    <row r="534">
      <c r="A534" s="126"/>
      <c r="B534" s="126"/>
      <c r="C534" s="126"/>
      <c r="D534" s="126"/>
      <c r="E534" s="126"/>
      <c r="F534" s="126"/>
      <c r="G534" s="126"/>
      <c r="H534" s="126"/>
      <c r="I534" s="126"/>
      <c r="J534" s="126"/>
      <c r="K534" s="126"/>
      <c r="L534" s="126"/>
      <c r="M534" s="126"/>
      <c r="N534" s="126"/>
      <c r="O534" s="126"/>
      <c r="P534" s="201"/>
      <c r="Q534" s="126"/>
      <c r="R534" s="167"/>
      <c r="S534" s="126"/>
      <c r="T534" s="126"/>
      <c r="U534" s="126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</row>
    <row r="535">
      <c r="A535" s="126"/>
      <c r="B535" s="126"/>
      <c r="C535" s="126"/>
      <c r="D535" s="126"/>
      <c r="E535" s="126"/>
      <c r="F535" s="126"/>
      <c r="G535" s="126"/>
      <c r="H535" s="126"/>
      <c r="I535" s="126"/>
      <c r="J535" s="126"/>
      <c r="K535" s="126"/>
      <c r="L535" s="126"/>
      <c r="M535" s="126"/>
      <c r="N535" s="126"/>
      <c r="O535" s="126"/>
      <c r="P535" s="201"/>
      <c r="Q535" s="126"/>
      <c r="R535" s="167"/>
      <c r="S535" s="126"/>
      <c r="T535" s="126"/>
      <c r="U535" s="126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</row>
    <row r="536">
      <c r="A536" s="126"/>
      <c r="B536" s="126"/>
      <c r="C536" s="126"/>
      <c r="D536" s="126"/>
      <c r="E536" s="126"/>
      <c r="F536" s="126"/>
      <c r="G536" s="126"/>
      <c r="H536" s="126"/>
      <c r="I536" s="126"/>
      <c r="J536" s="126"/>
      <c r="K536" s="126"/>
      <c r="L536" s="126"/>
      <c r="M536" s="126"/>
      <c r="N536" s="126"/>
      <c r="O536" s="126"/>
      <c r="P536" s="201"/>
      <c r="Q536" s="126"/>
      <c r="R536" s="167"/>
      <c r="S536" s="126"/>
      <c r="T536" s="126"/>
      <c r="U536" s="126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</row>
    <row r="537">
      <c r="A537" s="126"/>
      <c r="B537" s="126"/>
      <c r="C537" s="126"/>
      <c r="D537" s="126"/>
      <c r="E537" s="126"/>
      <c r="F537" s="126"/>
      <c r="G537" s="126"/>
      <c r="H537" s="126"/>
      <c r="I537" s="126"/>
      <c r="J537" s="126"/>
      <c r="K537" s="126"/>
      <c r="L537" s="126"/>
      <c r="M537" s="126"/>
      <c r="N537" s="126"/>
      <c r="O537" s="126"/>
      <c r="P537" s="201"/>
      <c r="Q537" s="126"/>
      <c r="R537" s="167"/>
      <c r="S537" s="126"/>
      <c r="T537" s="126"/>
      <c r="U537" s="126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</row>
    <row r="538">
      <c r="A538" s="126"/>
      <c r="B538" s="126"/>
      <c r="C538" s="126"/>
      <c r="D538" s="126"/>
      <c r="E538" s="126"/>
      <c r="F538" s="126"/>
      <c r="G538" s="126"/>
      <c r="H538" s="126"/>
      <c r="I538" s="126"/>
      <c r="J538" s="126"/>
      <c r="K538" s="126"/>
      <c r="L538" s="126"/>
      <c r="M538" s="126"/>
      <c r="N538" s="126"/>
      <c r="O538" s="126"/>
      <c r="P538" s="201"/>
      <c r="Q538" s="126"/>
      <c r="R538" s="167"/>
      <c r="S538" s="126"/>
      <c r="T538" s="126"/>
      <c r="U538" s="126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</row>
    <row r="539">
      <c r="A539" s="126"/>
      <c r="B539" s="126"/>
      <c r="C539" s="126"/>
      <c r="D539" s="126"/>
      <c r="E539" s="126"/>
      <c r="F539" s="126"/>
      <c r="G539" s="126"/>
      <c r="H539" s="126"/>
      <c r="I539" s="126"/>
      <c r="J539" s="126"/>
      <c r="K539" s="126"/>
      <c r="L539" s="126"/>
      <c r="M539" s="126"/>
      <c r="N539" s="126"/>
      <c r="O539" s="126"/>
      <c r="P539" s="201"/>
      <c r="Q539" s="126"/>
      <c r="R539" s="167"/>
      <c r="S539" s="126"/>
      <c r="T539" s="126"/>
      <c r="U539" s="126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</row>
    <row r="540">
      <c r="A540" s="126"/>
      <c r="B540" s="126"/>
      <c r="C540" s="126"/>
      <c r="D540" s="126"/>
      <c r="E540" s="126"/>
      <c r="F540" s="126"/>
      <c r="G540" s="126"/>
      <c r="H540" s="126"/>
      <c r="I540" s="126"/>
      <c r="J540" s="126"/>
      <c r="K540" s="126"/>
      <c r="L540" s="126"/>
      <c r="M540" s="126"/>
      <c r="N540" s="126"/>
      <c r="O540" s="126"/>
      <c r="P540" s="201"/>
      <c r="Q540" s="126"/>
      <c r="R540" s="167"/>
      <c r="S540" s="126"/>
      <c r="T540" s="126"/>
      <c r="U540" s="126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</row>
    <row r="541">
      <c r="A541" s="126"/>
      <c r="B541" s="126"/>
      <c r="C541" s="126"/>
      <c r="D541" s="126"/>
      <c r="E541" s="126"/>
      <c r="F541" s="126"/>
      <c r="G541" s="126"/>
      <c r="H541" s="126"/>
      <c r="I541" s="126"/>
      <c r="J541" s="126"/>
      <c r="K541" s="126"/>
      <c r="L541" s="126"/>
      <c r="M541" s="126"/>
      <c r="N541" s="126"/>
      <c r="O541" s="126"/>
      <c r="P541" s="201"/>
      <c r="Q541" s="126"/>
      <c r="R541" s="167"/>
      <c r="S541" s="126"/>
      <c r="T541" s="126"/>
      <c r="U541" s="126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</row>
    <row r="542">
      <c r="A542" s="126"/>
      <c r="B542" s="126"/>
      <c r="C542" s="126"/>
      <c r="D542" s="126"/>
      <c r="E542" s="126"/>
      <c r="F542" s="126"/>
      <c r="G542" s="126"/>
      <c r="H542" s="126"/>
      <c r="I542" s="126"/>
      <c r="J542" s="126"/>
      <c r="K542" s="126"/>
      <c r="L542" s="126"/>
      <c r="M542" s="126"/>
      <c r="N542" s="126"/>
      <c r="O542" s="126"/>
      <c r="P542" s="201"/>
      <c r="Q542" s="126"/>
      <c r="R542" s="167"/>
      <c r="S542" s="126"/>
      <c r="T542" s="126"/>
      <c r="U542" s="126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</row>
    <row r="543">
      <c r="A543" s="126"/>
      <c r="B543" s="126"/>
      <c r="C543" s="126"/>
      <c r="D543" s="126"/>
      <c r="E543" s="126"/>
      <c r="F543" s="126"/>
      <c r="G543" s="126"/>
      <c r="H543" s="126"/>
      <c r="I543" s="126"/>
      <c r="J543" s="126"/>
      <c r="K543" s="126"/>
      <c r="L543" s="126"/>
      <c r="M543" s="126"/>
      <c r="N543" s="126"/>
      <c r="O543" s="126"/>
      <c r="P543" s="201"/>
      <c r="Q543" s="126"/>
      <c r="R543" s="167"/>
      <c r="S543" s="126"/>
      <c r="T543" s="126"/>
      <c r="U543" s="126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</row>
    <row r="544">
      <c r="A544" s="126"/>
      <c r="B544" s="126"/>
      <c r="C544" s="126"/>
      <c r="D544" s="126"/>
      <c r="E544" s="126"/>
      <c r="F544" s="126"/>
      <c r="G544" s="126"/>
      <c r="H544" s="126"/>
      <c r="I544" s="126"/>
      <c r="J544" s="126"/>
      <c r="K544" s="126"/>
      <c r="L544" s="126"/>
      <c r="M544" s="126"/>
      <c r="N544" s="126"/>
      <c r="O544" s="126"/>
      <c r="P544" s="201"/>
      <c r="Q544" s="126"/>
      <c r="R544" s="167"/>
      <c r="S544" s="126"/>
      <c r="T544" s="126"/>
      <c r="U544" s="126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</row>
    <row r="545">
      <c r="A545" s="126"/>
      <c r="B545" s="126"/>
      <c r="C545" s="126"/>
      <c r="D545" s="126"/>
      <c r="E545" s="126"/>
      <c r="F545" s="126"/>
      <c r="G545" s="126"/>
      <c r="H545" s="126"/>
      <c r="I545" s="126"/>
      <c r="J545" s="126"/>
      <c r="K545" s="126"/>
      <c r="L545" s="126"/>
      <c r="M545" s="126"/>
      <c r="N545" s="126"/>
      <c r="O545" s="126"/>
      <c r="P545" s="201"/>
      <c r="Q545" s="126"/>
      <c r="R545" s="167"/>
      <c r="S545" s="126"/>
      <c r="T545" s="126"/>
      <c r="U545" s="126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</row>
    <row r="546">
      <c r="A546" s="126"/>
      <c r="B546" s="126"/>
      <c r="C546" s="126"/>
      <c r="D546" s="126"/>
      <c r="E546" s="126"/>
      <c r="F546" s="126"/>
      <c r="G546" s="126"/>
      <c r="H546" s="126"/>
      <c r="I546" s="126"/>
      <c r="J546" s="126"/>
      <c r="K546" s="126"/>
      <c r="L546" s="126"/>
      <c r="M546" s="126"/>
      <c r="N546" s="126"/>
      <c r="O546" s="126"/>
      <c r="P546" s="201"/>
      <c r="Q546" s="126"/>
      <c r="R546" s="167"/>
      <c r="S546" s="126"/>
      <c r="T546" s="126"/>
      <c r="U546" s="126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</row>
    <row r="547">
      <c r="A547" s="126"/>
      <c r="B547" s="126"/>
      <c r="C547" s="126"/>
      <c r="D547" s="126"/>
      <c r="E547" s="126"/>
      <c r="F547" s="126"/>
      <c r="G547" s="126"/>
      <c r="H547" s="126"/>
      <c r="I547" s="126"/>
      <c r="J547" s="126"/>
      <c r="K547" s="126"/>
      <c r="L547" s="126"/>
      <c r="M547" s="126"/>
      <c r="N547" s="126"/>
      <c r="O547" s="126"/>
      <c r="P547" s="201"/>
      <c r="Q547" s="126"/>
      <c r="R547" s="167"/>
      <c r="S547" s="126"/>
      <c r="T547" s="126"/>
      <c r="U547" s="126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</row>
    <row r="548">
      <c r="A548" s="126"/>
      <c r="B548" s="126"/>
      <c r="C548" s="126"/>
      <c r="D548" s="126"/>
      <c r="E548" s="126"/>
      <c r="F548" s="126"/>
      <c r="G548" s="126"/>
      <c r="H548" s="126"/>
      <c r="I548" s="126"/>
      <c r="J548" s="126"/>
      <c r="K548" s="126"/>
      <c r="L548" s="126"/>
      <c r="M548" s="126"/>
      <c r="N548" s="126"/>
      <c r="O548" s="126"/>
      <c r="P548" s="201"/>
      <c r="Q548" s="126"/>
      <c r="R548" s="167"/>
      <c r="S548" s="126"/>
      <c r="T548" s="126"/>
      <c r="U548" s="126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</row>
    <row r="549">
      <c r="A549" s="126"/>
      <c r="B549" s="126"/>
      <c r="C549" s="126"/>
      <c r="D549" s="126"/>
      <c r="E549" s="126"/>
      <c r="F549" s="126"/>
      <c r="G549" s="126"/>
      <c r="H549" s="126"/>
      <c r="I549" s="126"/>
      <c r="J549" s="126"/>
      <c r="K549" s="126"/>
      <c r="L549" s="126"/>
      <c r="M549" s="126"/>
      <c r="N549" s="126"/>
      <c r="O549" s="126"/>
      <c r="P549" s="201"/>
      <c r="Q549" s="126"/>
      <c r="R549" s="167"/>
      <c r="S549" s="126"/>
      <c r="T549" s="126"/>
      <c r="U549" s="126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</row>
    <row r="550">
      <c r="A550" s="126"/>
      <c r="B550" s="126"/>
      <c r="C550" s="126"/>
      <c r="D550" s="126"/>
      <c r="E550" s="126"/>
      <c r="F550" s="126"/>
      <c r="G550" s="126"/>
      <c r="H550" s="126"/>
      <c r="I550" s="126"/>
      <c r="J550" s="126"/>
      <c r="K550" s="126"/>
      <c r="L550" s="126"/>
      <c r="M550" s="126"/>
      <c r="N550" s="126"/>
      <c r="O550" s="126"/>
      <c r="P550" s="201"/>
      <c r="Q550" s="126"/>
      <c r="R550" s="167"/>
      <c r="S550" s="126"/>
      <c r="T550" s="126"/>
      <c r="U550" s="126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</row>
    <row r="551">
      <c r="A551" s="126"/>
      <c r="B551" s="126"/>
      <c r="C551" s="126"/>
      <c r="D551" s="126"/>
      <c r="E551" s="126"/>
      <c r="F551" s="126"/>
      <c r="G551" s="126"/>
      <c r="H551" s="126"/>
      <c r="I551" s="126"/>
      <c r="J551" s="126"/>
      <c r="K551" s="126"/>
      <c r="L551" s="126"/>
      <c r="M551" s="126"/>
      <c r="N551" s="126"/>
      <c r="O551" s="126"/>
      <c r="P551" s="201"/>
      <c r="Q551" s="126"/>
      <c r="R551" s="167"/>
      <c r="S551" s="126"/>
      <c r="T551" s="126"/>
      <c r="U551" s="126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</row>
    <row r="552">
      <c r="A552" s="126"/>
      <c r="B552" s="126"/>
      <c r="C552" s="126"/>
      <c r="D552" s="126"/>
      <c r="E552" s="126"/>
      <c r="F552" s="126"/>
      <c r="G552" s="126"/>
      <c r="H552" s="126"/>
      <c r="I552" s="126"/>
      <c r="J552" s="126"/>
      <c r="K552" s="126"/>
      <c r="L552" s="126"/>
      <c r="M552" s="126"/>
      <c r="N552" s="126"/>
      <c r="O552" s="126"/>
      <c r="P552" s="201"/>
      <c r="Q552" s="126"/>
      <c r="R552" s="167"/>
      <c r="S552" s="126"/>
      <c r="T552" s="126"/>
      <c r="U552" s="126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</row>
    <row r="553">
      <c r="A553" s="126"/>
      <c r="B553" s="126"/>
      <c r="C553" s="126"/>
      <c r="D553" s="126"/>
      <c r="E553" s="126"/>
      <c r="F553" s="126"/>
      <c r="G553" s="126"/>
      <c r="H553" s="126"/>
      <c r="I553" s="126"/>
      <c r="J553" s="126"/>
      <c r="K553" s="126"/>
      <c r="L553" s="126"/>
      <c r="M553" s="126"/>
      <c r="N553" s="126"/>
      <c r="O553" s="126"/>
      <c r="P553" s="201"/>
      <c r="Q553" s="126"/>
      <c r="R553" s="167"/>
      <c r="S553" s="126"/>
      <c r="T553" s="126"/>
      <c r="U553" s="126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</row>
    <row r="554">
      <c r="A554" s="126"/>
      <c r="B554" s="126"/>
      <c r="C554" s="126"/>
      <c r="D554" s="126"/>
      <c r="E554" s="126"/>
      <c r="F554" s="126"/>
      <c r="G554" s="126"/>
      <c r="H554" s="126"/>
      <c r="I554" s="126"/>
      <c r="J554" s="126"/>
      <c r="K554" s="126"/>
      <c r="L554" s="126"/>
      <c r="M554" s="126"/>
      <c r="N554" s="126"/>
      <c r="O554" s="126"/>
      <c r="P554" s="201"/>
      <c r="Q554" s="126"/>
      <c r="R554" s="167"/>
      <c r="S554" s="126"/>
      <c r="T554" s="126"/>
      <c r="U554" s="126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</row>
    <row r="555">
      <c r="A555" s="126"/>
      <c r="B555" s="126"/>
      <c r="C555" s="126"/>
      <c r="D555" s="126"/>
      <c r="E555" s="126"/>
      <c r="F555" s="126"/>
      <c r="G555" s="126"/>
      <c r="H555" s="126"/>
      <c r="I555" s="126"/>
      <c r="J555" s="126"/>
      <c r="K555" s="126"/>
      <c r="L555" s="126"/>
      <c r="M555" s="126"/>
      <c r="N555" s="126"/>
      <c r="O555" s="126"/>
      <c r="P555" s="201"/>
      <c r="Q555" s="126"/>
      <c r="R555" s="167"/>
      <c r="S555" s="126"/>
      <c r="T555" s="126"/>
      <c r="U555" s="126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</row>
    <row r="556">
      <c r="A556" s="126"/>
      <c r="B556" s="126"/>
      <c r="C556" s="126"/>
      <c r="D556" s="126"/>
      <c r="E556" s="126"/>
      <c r="F556" s="126"/>
      <c r="G556" s="126"/>
      <c r="H556" s="126"/>
      <c r="I556" s="126"/>
      <c r="J556" s="126"/>
      <c r="K556" s="126"/>
      <c r="L556" s="126"/>
      <c r="M556" s="126"/>
      <c r="N556" s="126"/>
      <c r="O556" s="126"/>
      <c r="P556" s="201"/>
      <c r="Q556" s="126"/>
      <c r="R556" s="167"/>
      <c r="S556" s="126"/>
      <c r="T556" s="126"/>
      <c r="U556" s="126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</row>
    <row r="557">
      <c r="A557" s="126"/>
      <c r="B557" s="126"/>
      <c r="C557" s="126"/>
      <c r="D557" s="126"/>
      <c r="E557" s="126"/>
      <c r="F557" s="126"/>
      <c r="G557" s="126"/>
      <c r="H557" s="126"/>
      <c r="I557" s="126"/>
      <c r="J557" s="126"/>
      <c r="K557" s="126"/>
      <c r="L557" s="126"/>
      <c r="M557" s="126"/>
      <c r="N557" s="126"/>
      <c r="O557" s="126"/>
      <c r="P557" s="201"/>
      <c r="Q557" s="126"/>
      <c r="R557" s="167"/>
      <c r="S557" s="126"/>
      <c r="T557" s="126"/>
      <c r="U557" s="126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</row>
    <row r="558">
      <c r="A558" s="126"/>
      <c r="B558" s="126"/>
      <c r="C558" s="126"/>
      <c r="D558" s="126"/>
      <c r="E558" s="126"/>
      <c r="F558" s="126"/>
      <c r="G558" s="126"/>
      <c r="H558" s="126"/>
      <c r="I558" s="126"/>
      <c r="J558" s="126"/>
      <c r="K558" s="126"/>
      <c r="L558" s="126"/>
      <c r="M558" s="126"/>
      <c r="N558" s="126"/>
      <c r="O558" s="126"/>
      <c r="P558" s="201"/>
      <c r="Q558" s="126"/>
      <c r="R558" s="167"/>
      <c r="S558" s="126"/>
      <c r="T558" s="126"/>
      <c r="U558" s="126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</row>
    <row r="559">
      <c r="A559" s="126"/>
      <c r="B559" s="126"/>
      <c r="C559" s="126"/>
      <c r="D559" s="126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201"/>
      <c r="Q559" s="126"/>
      <c r="R559" s="167"/>
      <c r="S559" s="126"/>
      <c r="T559" s="126"/>
      <c r="U559" s="126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</row>
    <row r="560">
      <c r="A560" s="126"/>
      <c r="B560" s="126"/>
      <c r="C560" s="126"/>
      <c r="D560" s="126"/>
      <c r="E560" s="126"/>
      <c r="F560" s="126"/>
      <c r="G560" s="126"/>
      <c r="H560" s="126"/>
      <c r="I560" s="126"/>
      <c r="J560" s="126"/>
      <c r="K560" s="126"/>
      <c r="L560" s="126"/>
      <c r="M560" s="126"/>
      <c r="N560" s="126"/>
      <c r="O560" s="126"/>
      <c r="P560" s="201"/>
      <c r="Q560" s="126"/>
      <c r="R560" s="167"/>
      <c r="S560" s="126"/>
      <c r="T560" s="126"/>
      <c r="U560" s="126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</row>
    <row r="561">
      <c r="A561" s="126"/>
      <c r="B561" s="126"/>
      <c r="C561" s="126"/>
      <c r="D561" s="126"/>
      <c r="E561" s="126"/>
      <c r="F561" s="126"/>
      <c r="G561" s="126"/>
      <c r="H561" s="126"/>
      <c r="I561" s="126"/>
      <c r="J561" s="126"/>
      <c r="K561" s="126"/>
      <c r="L561" s="126"/>
      <c r="M561" s="126"/>
      <c r="N561" s="126"/>
      <c r="O561" s="126"/>
      <c r="P561" s="201"/>
      <c r="Q561" s="126"/>
      <c r="R561" s="167"/>
      <c r="S561" s="126"/>
      <c r="T561" s="126"/>
      <c r="U561" s="126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</row>
    <row r="562">
      <c r="A562" s="126"/>
      <c r="B562" s="126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  <c r="O562" s="126"/>
      <c r="P562" s="201"/>
      <c r="Q562" s="126"/>
      <c r="R562" s="167"/>
      <c r="S562" s="126"/>
      <c r="T562" s="126"/>
      <c r="U562" s="126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</row>
    <row r="563">
      <c r="A563" s="126"/>
      <c r="B563" s="126"/>
      <c r="C563" s="126"/>
      <c r="D563" s="126"/>
      <c r="E563" s="126"/>
      <c r="F563" s="126"/>
      <c r="G563" s="126"/>
      <c r="H563" s="126"/>
      <c r="I563" s="126"/>
      <c r="J563" s="126"/>
      <c r="K563" s="126"/>
      <c r="L563" s="126"/>
      <c r="M563" s="126"/>
      <c r="N563" s="126"/>
      <c r="O563" s="126"/>
      <c r="P563" s="201"/>
      <c r="Q563" s="126"/>
      <c r="R563" s="167"/>
      <c r="S563" s="126"/>
      <c r="T563" s="126"/>
      <c r="U563" s="126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</row>
    <row r="564">
      <c r="A564" s="126"/>
      <c r="B564" s="126"/>
      <c r="C564" s="126"/>
      <c r="D564" s="126"/>
      <c r="E564" s="126"/>
      <c r="F564" s="126"/>
      <c r="G564" s="126"/>
      <c r="H564" s="126"/>
      <c r="I564" s="126"/>
      <c r="J564" s="126"/>
      <c r="K564" s="126"/>
      <c r="L564" s="126"/>
      <c r="M564" s="126"/>
      <c r="N564" s="126"/>
      <c r="O564" s="126"/>
      <c r="P564" s="201"/>
      <c r="Q564" s="126"/>
      <c r="R564" s="167"/>
      <c r="S564" s="126"/>
      <c r="T564" s="126"/>
      <c r="U564" s="126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</row>
    <row r="565">
      <c r="A565" s="126"/>
      <c r="B565" s="126"/>
      <c r="C565" s="126"/>
      <c r="D565" s="126"/>
      <c r="E565" s="126"/>
      <c r="F565" s="126"/>
      <c r="G565" s="126"/>
      <c r="H565" s="126"/>
      <c r="I565" s="126"/>
      <c r="J565" s="126"/>
      <c r="K565" s="126"/>
      <c r="L565" s="126"/>
      <c r="M565" s="126"/>
      <c r="N565" s="126"/>
      <c r="O565" s="126"/>
      <c r="P565" s="201"/>
      <c r="Q565" s="126"/>
      <c r="R565" s="167"/>
      <c r="S565" s="126"/>
      <c r="T565" s="126"/>
      <c r="U565" s="126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</row>
    <row r="566">
      <c r="A566" s="126"/>
      <c r="B566" s="126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  <c r="O566" s="126"/>
      <c r="P566" s="201"/>
      <c r="Q566" s="126"/>
      <c r="R566" s="167"/>
      <c r="S566" s="126"/>
      <c r="T566" s="126"/>
      <c r="U566" s="126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</row>
    <row r="567">
      <c r="A567" s="126"/>
      <c r="B567" s="126"/>
      <c r="C567" s="126"/>
      <c r="D567" s="126"/>
      <c r="E567" s="126"/>
      <c r="F567" s="126"/>
      <c r="G567" s="126"/>
      <c r="H567" s="126"/>
      <c r="I567" s="126"/>
      <c r="J567" s="126"/>
      <c r="K567" s="126"/>
      <c r="L567" s="126"/>
      <c r="M567" s="126"/>
      <c r="N567" s="126"/>
      <c r="O567" s="126"/>
      <c r="P567" s="201"/>
      <c r="Q567" s="126"/>
      <c r="R567" s="167"/>
      <c r="S567" s="126"/>
      <c r="T567" s="126"/>
      <c r="U567" s="126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</row>
    <row r="568">
      <c r="A568" s="126"/>
      <c r="B568" s="126"/>
      <c r="C568" s="126"/>
      <c r="D568" s="126"/>
      <c r="E568" s="126"/>
      <c r="F568" s="126"/>
      <c r="G568" s="126"/>
      <c r="H568" s="126"/>
      <c r="I568" s="126"/>
      <c r="J568" s="126"/>
      <c r="K568" s="126"/>
      <c r="L568" s="126"/>
      <c r="M568" s="126"/>
      <c r="N568" s="126"/>
      <c r="O568" s="126"/>
      <c r="P568" s="201"/>
      <c r="Q568" s="126"/>
      <c r="R568" s="167"/>
      <c r="S568" s="126"/>
      <c r="T568" s="126"/>
      <c r="U568" s="126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</row>
    <row r="569">
      <c r="A569" s="126"/>
      <c r="B569" s="126"/>
      <c r="C569" s="126"/>
      <c r="D569" s="126"/>
      <c r="E569" s="126"/>
      <c r="F569" s="126"/>
      <c r="G569" s="126"/>
      <c r="H569" s="126"/>
      <c r="I569" s="126"/>
      <c r="J569" s="126"/>
      <c r="K569" s="126"/>
      <c r="L569" s="126"/>
      <c r="M569" s="126"/>
      <c r="N569" s="126"/>
      <c r="O569" s="126"/>
      <c r="P569" s="201"/>
      <c r="Q569" s="126"/>
      <c r="R569" s="167"/>
      <c r="S569" s="126"/>
      <c r="T569" s="126"/>
      <c r="U569" s="126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</row>
    <row r="570">
      <c r="A570" s="126"/>
      <c r="B570" s="126"/>
      <c r="C570" s="126"/>
      <c r="D570" s="126"/>
      <c r="E570" s="126"/>
      <c r="F570" s="126"/>
      <c r="G570" s="126"/>
      <c r="H570" s="126"/>
      <c r="I570" s="126"/>
      <c r="J570" s="126"/>
      <c r="K570" s="126"/>
      <c r="L570" s="126"/>
      <c r="M570" s="126"/>
      <c r="N570" s="126"/>
      <c r="O570" s="126"/>
      <c r="P570" s="201"/>
      <c r="Q570" s="126"/>
      <c r="R570" s="167"/>
      <c r="S570" s="126"/>
      <c r="T570" s="126"/>
      <c r="U570" s="126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</row>
    <row r="571">
      <c r="A571" s="126"/>
      <c r="B571" s="126"/>
      <c r="C571" s="126"/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  <c r="O571" s="126"/>
      <c r="P571" s="201"/>
      <c r="Q571" s="126"/>
      <c r="R571" s="167"/>
      <c r="S571" s="126"/>
      <c r="T571" s="126"/>
      <c r="U571" s="126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</row>
    <row r="572">
      <c r="A572" s="126"/>
      <c r="B572" s="126"/>
      <c r="C572" s="126"/>
      <c r="D572" s="126"/>
      <c r="E572" s="126"/>
      <c r="F572" s="126"/>
      <c r="G572" s="126"/>
      <c r="H572" s="126"/>
      <c r="I572" s="126"/>
      <c r="J572" s="126"/>
      <c r="K572" s="126"/>
      <c r="L572" s="126"/>
      <c r="M572" s="126"/>
      <c r="N572" s="126"/>
      <c r="O572" s="126"/>
      <c r="P572" s="201"/>
      <c r="Q572" s="126"/>
      <c r="R572" s="167"/>
      <c r="S572" s="126"/>
      <c r="T572" s="126"/>
      <c r="U572" s="126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</row>
    <row r="573">
      <c r="A573" s="126"/>
      <c r="B573" s="126"/>
      <c r="C573" s="126"/>
      <c r="D573" s="126"/>
      <c r="E573" s="126"/>
      <c r="F573" s="126"/>
      <c r="G573" s="126"/>
      <c r="H573" s="126"/>
      <c r="I573" s="126"/>
      <c r="J573" s="126"/>
      <c r="K573" s="126"/>
      <c r="L573" s="126"/>
      <c r="M573" s="126"/>
      <c r="N573" s="126"/>
      <c r="O573" s="126"/>
      <c r="P573" s="201"/>
      <c r="Q573" s="126"/>
      <c r="R573" s="167"/>
      <c r="S573" s="126"/>
      <c r="T573" s="126"/>
      <c r="U573" s="126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</row>
    <row r="574">
      <c r="A574" s="126"/>
      <c r="B574" s="126"/>
      <c r="C574" s="126"/>
      <c r="D574" s="126"/>
      <c r="E574" s="126"/>
      <c r="F574" s="126"/>
      <c r="G574" s="126"/>
      <c r="H574" s="126"/>
      <c r="I574" s="126"/>
      <c r="J574" s="126"/>
      <c r="K574" s="126"/>
      <c r="L574" s="126"/>
      <c r="M574" s="126"/>
      <c r="N574" s="126"/>
      <c r="O574" s="126"/>
      <c r="P574" s="201"/>
      <c r="Q574" s="126"/>
      <c r="R574" s="167"/>
      <c r="S574" s="126"/>
      <c r="T574" s="126"/>
      <c r="U574" s="126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</row>
    <row r="575">
      <c r="A575" s="126"/>
      <c r="B575" s="126"/>
      <c r="C575" s="126"/>
      <c r="D575" s="126"/>
      <c r="E575" s="126"/>
      <c r="F575" s="126"/>
      <c r="G575" s="126"/>
      <c r="H575" s="126"/>
      <c r="I575" s="126"/>
      <c r="J575" s="126"/>
      <c r="K575" s="126"/>
      <c r="L575" s="126"/>
      <c r="M575" s="126"/>
      <c r="N575" s="126"/>
      <c r="O575" s="126"/>
      <c r="P575" s="201"/>
      <c r="Q575" s="126"/>
      <c r="R575" s="167"/>
      <c r="S575" s="126"/>
      <c r="T575" s="126"/>
      <c r="U575" s="126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</row>
    <row r="576">
      <c r="A576" s="126"/>
      <c r="B576" s="126"/>
      <c r="C576" s="126"/>
      <c r="D576" s="126"/>
      <c r="E576" s="126"/>
      <c r="F576" s="126"/>
      <c r="G576" s="126"/>
      <c r="H576" s="126"/>
      <c r="I576" s="126"/>
      <c r="J576" s="126"/>
      <c r="K576" s="126"/>
      <c r="L576" s="126"/>
      <c r="M576" s="126"/>
      <c r="N576" s="126"/>
      <c r="O576" s="126"/>
      <c r="P576" s="201"/>
      <c r="Q576" s="126"/>
      <c r="R576" s="167"/>
      <c r="S576" s="126"/>
      <c r="T576" s="126"/>
      <c r="U576" s="126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</row>
    <row r="577">
      <c r="A577" s="126"/>
      <c r="B577" s="126"/>
      <c r="C577" s="126"/>
      <c r="D577" s="126"/>
      <c r="E577" s="126"/>
      <c r="F577" s="126"/>
      <c r="G577" s="126"/>
      <c r="H577" s="126"/>
      <c r="I577" s="126"/>
      <c r="J577" s="126"/>
      <c r="K577" s="126"/>
      <c r="L577" s="126"/>
      <c r="M577" s="126"/>
      <c r="N577" s="126"/>
      <c r="O577" s="126"/>
      <c r="P577" s="201"/>
      <c r="Q577" s="126"/>
      <c r="R577" s="167"/>
      <c r="S577" s="126"/>
      <c r="T577" s="126"/>
      <c r="U577" s="126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</row>
    <row r="578">
      <c r="A578" s="126"/>
      <c r="B578" s="126"/>
      <c r="C578" s="126"/>
      <c r="D578" s="126"/>
      <c r="E578" s="126"/>
      <c r="F578" s="126"/>
      <c r="G578" s="126"/>
      <c r="H578" s="126"/>
      <c r="I578" s="126"/>
      <c r="J578" s="126"/>
      <c r="K578" s="126"/>
      <c r="L578" s="126"/>
      <c r="M578" s="126"/>
      <c r="N578" s="126"/>
      <c r="O578" s="126"/>
      <c r="P578" s="201"/>
      <c r="Q578" s="126"/>
      <c r="R578" s="167"/>
      <c r="S578" s="126"/>
      <c r="T578" s="126"/>
      <c r="U578" s="126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</row>
    <row r="579">
      <c r="A579" s="126"/>
      <c r="B579" s="126"/>
      <c r="C579" s="126"/>
      <c r="D579" s="126"/>
      <c r="E579" s="126"/>
      <c r="F579" s="126"/>
      <c r="G579" s="126"/>
      <c r="H579" s="126"/>
      <c r="I579" s="126"/>
      <c r="J579" s="126"/>
      <c r="K579" s="126"/>
      <c r="L579" s="126"/>
      <c r="M579" s="126"/>
      <c r="N579" s="126"/>
      <c r="O579" s="126"/>
      <c r="P579" s="201"/>
      <c r="Q579" s="126"/>
      <c r="R579" s="167"/>
      <c r="S579" s="126"/>
      <c r="T579" s="126"/>
      <c r="U579" s="126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</row>
    <row r="580">
      <c r="A580" s="126"/>
      <c r="B580" s="126"/>
      <c r="C580" s="126"/>
      <c r="D580" s="126"/>
      <c r="E580" s="126"/>
      <c r="F580" s="126"/>
      <c r="G580" s="126"/>
      <c r="H580" s="126"/>
      <c r="I580" s="126"/>
      <c r="J580" s="126"/>
      <c r="K580" s="126"/>
      <c r="L580" s="126"/>
      <c r="M580" s="126"/>
      <c r="N580" s="126"/>
      <c r="O580" s="126"/>
      <c r="P580" s="201"/>
      <c r="Q580" s="126"/>
      <c r="R580" s="167"/>
      <c r="S580" s="126"/>
      <c r="T580" s="126"/>
      <c r="U580" s="126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</row>
    <row r="581">
      <c r="A581" s="126"/>
      <c r="B581" s="126"/>
      <c r="C581" s="126"/>
      <c r="D581" s="126"/>
      <c r="E581" s="126"/>
      <c r="F581" s="126"/>
      <c r="G581" s="126"/>
      <c r="H581" s="126"/>
      <c r="I581" s="126"/>
      <c r="J581" s="126"/>
      <c r="K581" s="126"/>
      <c r="L581" s="126"/>
      <c r="M581" s="126"/>
      <c r="N581" s="126"/>
      <c r="O581" s="126"/>
      <c r="P581" s="201"/>
      <c r="Q581" s="126"/>
      <c r="R581" s="167"/>
      <c r="S581" s="126"/>
      <c r="T581" s="126"/>
      <c r="U581" s="126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</row>
    <row r="582">
      <c r="A582" s="126"/>
      <c r="B582" s="126"/>
      <c r="C582" s="126"/>
      <c r="D582" s="126"/>
      <c r="E582" s="126"/>
      <c r="F582" s="126"/>
      <c r="G582" s="126"/>
      <c r="H582" s="126"/>
      <c r="I582" s="126"/>
      <c r="J582" s="126"/>
      <c r="K582" s="126"/>
      <c r="L582" s="126"/>
      <c r="M582" s="126"/>
      <c r="N582" s="126"/>
      <c r="O582" s="126"/>
      <c r="P582" s="201"/>
      <c r="Q582" s="126"/>
      <c r="R582" s="167"/>
      <c r="S582" s="126"/>
      <c r="T582" s="126"/>
      <c r="U582" s="126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</row>
    <row r="583">
      <c r="A583" s="126"/>
      <c r="B583" s="126"/>
      <c r="C583" s="126"/>
      <c r="D583" s="126"/>
      <c r="E583" s="126"/>
      <c r="F583" s="126"/>
      <c r="G583" s="126"/>
      <c r="H583" s="126"/>
      <c r="I583" s="126"/>
      <c r="J583" s="126"/>
      <c r="K583" s="126"/>
      <c r="L583" s="126"/>
      <c r="M583" s="126"/>
      <c r="N583" s="126"/>
      <c r="O583" s="126"/>
      <c r="P583" s="201"/>
      <c r="Q583" s="126"/>
      <c r="R583" s="167"/>
      <c r="S583" s="126"/>
      <c r="T583" s="126"/>
      <c r="U583" s="126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</row>
    <row r="584">
      <c r="A584" s="126"/>
      <c r="B584" s="126"/>
      <c r="C584" s="126"/>
      <c r="D584" s="126"/>
      <c r="E584" s="126"/>
      <c r="F584" s="126"/>
      <c r="G584" s="126"/>
      <c r="H584" s="126"/>
      <c r="I584" s="126"/>
      <c r="J584" s="126"/>
      <c r="K584" s="126"/>
      <c r="L584" s="126"/>
      <c r="M584" s="126"/>
      <c r="N584" s="126"/>
      <c r="O584" s="126"/>
      <c r="P584" s="201"/>
      <c r="Q584" s="126"/>
      <c r="R584" s="167"/>
      <c r="S584" s="126"/>
      <c r="T584" s="126"/>
      <c r="U584" s="126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</row>
    <row r="585">
      <c r="A585" s="126"/>
      <c r="B585" s="126"/>
      <c r="C585" s="126"/>
      <c r="D585" s="126"/>
      <c r="E585" s="126"/>
      <c r="F585" s="126"/>
      <c r="G585" s="126"/>
      <c r="H585" s="126"/>
      <c r="I585" s="126"/>
      <c r="J585" s="126"/>
      <c r="K585" s="126"/>
      <c r="L585" s="126"/>
      <c r="M585" s="126"/>
      <c r="N585" s="126"/>
      <c r="O585" s="126"/>
      <c r="P585" s="201"/>
      <c r="Q585" s="126"/>
      <c r="R585" s="167"/>
      <c r="S585" s="126"/>
      <c r="T585" s="126"/>
      <c r="U585" s="126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</row>
    <row r="586">
      <c r="A586" s="126"/>
      <c r="B586" s="126"/>
      <c r="C586" s="126"/>
      <c r="D586" s="126"/>
      <c r="E586" s="126"/>
      <c r="F586" s="126"/>
      <c r="G586" s="126"/>
      <c r="H586" s="126"/>
      <c r="I586" s="126"/>
      <c r="J586" s="126"/>
      <c r="K586" s="126"/>
      <c r="L586" s="126"/>
      <c r="M586" s="126"/>
      <c r="N586" s="126"/>
      <c r="O586" s="126"/>
      <c r="P586" s="201"/>
      <c r="Q586" s="126"/>
      <c r="R586" s="167"/>
      <c r="S586" s="126"/>
      <c r="T586" s="126"/>
      <c r="U586" s="126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</row>
    <row r="587">
      <c r="A587" s="126"/>
      <c r="B587" s="126"/>
      <c r="C587" s="126"/>
      <c r="D587" s="126"/>
      <c r="E587" s="126"/>
      <c r="F587" s="126"/>
      <c r="G587" s="126"/>
      <c r="H587" s="126"/>
      <c r="I587" s="126"/>
      <c r="J587" s="126"/>
      <c r="K587" s="126"/>
      <c r="L587" s="126"/>
      <c r="M587" s="126"/>
      <c r="N587" s="126"/>
      <c r="O587" s="126"/>
      <c r="P587" s="201"/>
      <c r="Q587" s="126"/>
      <c r="R587" s="167"/>
      <c r="S587" s="126"/>
      <c r="T587" s="126"/>
      <c r="U587" s="126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</row>
    <row r="588">
      <c r="A588" s="126"/>
      <c r="B588" s="126"/>
      <c r="C588" s="126"/>
      <c r="D588" s="126"/>
      <c r="E588" s="126"/>
      <c r="F588" s="126"/>
      <c r="G588" s="126"/>
      <c r="H588" s="126"/>
      <c r="I588" s="126"/>
      <c r="J588" s="126"/>
      <c r="K588" s="126"/>
      <c r="L588" s="126"/>
      <c r="M588" s="126"/>
      <c r="N588" s="126"/>
      <c r="O588" s="126"/>
      <c r="P588" s="201"/>
      <c r="Q588" s="126"/>
      <c r="R588" s="167"/>
      <c r="S588" s="126"/>
      <c r="T588" s="126"/>
      <c r="U588" s="126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</row>
    <row r="589">
      <c r="A589" s="126"/>
      <c r="B589" s="126"/>
      <c r="C589" s="126"/>
      <c r="D589" s="126"/>
      <c r="E589" s="126"/>
      <c r="F589" s="126"/>
      <c r="G589" s="126"/>
      <c r="H589" s="126"/>
      <c r="I589" s="126"/>
      <c r="J589" s="126"/>
      <c r="K589" s="126"/>
      <c r="L589" s="126"/>
      <c r="M589" s="126"/>
      <c r="N589" s="126"/>
      <c r="O589" s="126"/>
      <c r="P589" s="201"/>
      <c r="Q589" s="126"/>
      <c r="R589" s="167"/>
      <c r="S589" s="126"/>
      <c r="T589" s="126"/>
      <c r="U589" s="126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</row>
    <row r="590">
      <c r="A590" s="126"/>
      <c r="B590" s="126"/>
      <c r="C590" s="126"/>
      <c r="D590" s="126"/>
      <c r="E590" s="126"/>
      <c r="F590" s="126"/>
      <c r="G590" s="126"/>
      <c r="H590" s="126"/>
      <c r="I590" s="126"/>
      <c r="J590" s="126"/>
      <c r="K590" s="126"/>
      <c r="L590" s="126"/>
      <c r="M590" s="126"/>
      <c r="N590" s="126"/>
      <c r="O590" s="126"/>
      <c r="P590" s="201"/>
      <c r="Q590" s="126"/>
      <c r="R590" s="167"/>
      <c r="S590" s="126"/>
      <c r="T590" s="126"/>
      <c r="U590" s="126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</row>
    <row r="591">
      <c r="A591" s="126"/>
      <c r="B591" s="126"/>
      <c r="C591" s="126"/>
      <c r="D591" s="126"/>
      <c r="E591" s="126"/>
      <c r="F591" s="126"/>
      <c r="G591" s="126"/>
      <c r="H591" s="126"/>
      <c r="I591" s="126"/>
      <c r="J591" s="126"/>
      <c r="K591" s="126"/>
      <c r="L591" s="126"/>
      <c r="M591" s="126"/>
      <c r="N591" s="126"/>
      <c r="O591" s="126"/>
      <c r="P591" s="201"/>
      <c r="Q591" s="126"/>
      <c r="R591" s="167"/>
      <c r="S591" s="126"/>
      <c r="T591" s="126"/>
      <c r="U591" s="126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</row>
    <row r="592">
      <c r="A592" s="126"/>
      <c r="B592" s="126"/>
      <c r="C592" s="126"/>
      <c r="D592" s="126"/>
      <c r="E592" s="126"/>
      <c r="F592" s="126"/>
      <c r="G592" s="126"/>
      <c r="H592" s="126"/>
      <c r="I592" s="126"/>
      <c r="J592" s="126"/>
      <c r="K592" s="126"/>
      <c r="L592" s="126"/>
      <c r="M592" s="126"/>
      <c r="N592" s="126"/>
      <c r="O592" s="126"/>
      <c r="P592" s="201"/>
      <c r="Q592" s="126"/>
      <c r="R592" s="167"/>
      <c r="S592" s="126"/>
      <c r="T592" s="126"/>
      <c r="U592" s="126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</row>
    <row r="593">
      <c r="A593" s="126"/>
      <c r="B593" s="126"/>
      <c r="C593" s="126"/>
      <c r="D593" s="126"/>
      <c r="E593" s="126"/>
      <c r="F593" s="126"/>
      <c r="G593" s="126"/>
      <c r="H593" s="126"/>
      <c r="I593" s="126"/>
      <c r="J593" s="126"/>
      <c r="K593" s="126"/>
      <c r="L593" s="126"/>
      <c r="M593" s="126"/>
      <c r="N593" s="126"/>
      <c r="O593" s="126"/>
      <c r="P593" s="201"/>
      <c r="Q593" s="126"/>
      <c r="R593" s="167"/>
      <c r="S593" s="126"/>
      <c r="T593" s="126"/>
      <c r="U593" s="126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</row>
    <row r="594">
      <c r="A594" s="126"/>
      <c r="B594" s="126"/>
      <c r="C594" s="126"/>
      <c r="D594" s="126"/>
      <c r="E594" s="126"/>
      <c r="F594" s="126"/>
      <c r="G594" s="126"/>
      <c r="H594" s="126"/>
      <c r="I594" s="126"/>
      <c r="J594" s="126"/>
      <c r="K594" s="126"/>
      <c r="L594" s="126"/>
      <c r="M594" s="126"/>
      <c r="N594" s="126"/>
      <c r="O594" s="126"/>
      <c r="P594" s="201"/>
      <c r="Q594" s="126"/>
      <c r="R594" s="167"/>
      <c r="S594" s="126"/>
      <c r="T594" s="126"/>
      <c r="U594" s="126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</row>
    <row r="595">
      <c r="A595" s="126"/>
      <c r="B595" s="126"/>
      <c r="C595" s="126"/>
      <c r="D595" s="126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  <c r="O595" s="126"/>
      <c r="P595" s="201"/>
      <c r="Q595" s="126"/>
      <c r="R595" s="167"/>
      <c r="S595" s="126"/>
      <c r="T595" s="126"/>
      <c r="U595" s="126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</row>
    <row r="596">
      <c r="A596" s="126"/>
      <c r="B596" s="126"/>
      <c r="C596" s="126"/>
      <c r="D596" s="126"/>
      <c r="E596" s="126"/>
      <c r="F596" s="126"/>
      <c r="G596" s="126"/>
      <c r="H596" s="126"/>
      <c r="I596" s="126"/>
      <c r="J596" s="126"/>
      <c r="K596" s="126"/>
      <c r="L596" s="126"/>
      <c r="M596" s="126"/>
      <c r="N596" s="126"/>
      <c r="O596" s="126"/>
      <c r="P596" s="201"/>
      <c r="Q596" s="126"/>
      <c r="R596" s="167"/>
      <c r="S596" s="126"/>
      <c r="T596" s="126"/>
      <c r="U596" s="126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</row>
    <row r="597">
      <c r="A597" s="126"/>
      <c r="B597" s="126"/>
      <c r="C597" s="126"/>
      <c r="D597" s="126"/>
      <c r="E597" s="126"/>
      <c r="F597" s="126"/>
      <c r="G597" s="126"/>
      <c r="H597" s="126"/>
      <c r="I597" s="126"/>
      <c r="J597" s="126"/>
      <c r="K597" s="126"/>
      <c r="L597" s="126"/>
      <c r="M597" s="126"/>
      <c r="N597" s="126"/>
      <c r="O597" s="126"/>
      <c r="P597" s="201"/>
      <c r="Q597" s="126"/>
      <c r="R597" s="167"/>
      <c r="S597" s="126"/>
      <c r="T597" s="126"/>
      <c r="U597" s="126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</row>
    <row r="598">
      <c r="A598" s="126"/>
      <c r="B598" s="126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  <c r="O598" s="126"/>
      <c r="P598" s="201"/>
      <c r="Q598" s="126"/>
      <c r="R598" s="167"/>
      <c r="S598" s="126"/>
      <c r="T598" s="126"/>
      <c r="U598" s="126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</row>
    <row r="599">
      <c r="A599" s="126"/>
      <c r="B599" s="126"/>
      <c r="C599" s="126"/>
      <c r="D599" s="126"/>
      <c r="E599" s="126"/>
      <c r="F599" s="126"/>
      <c r="G599" s="126"/>
      <c r="H599" s="126"/>
      <c r="I599" s="126"/>
      <c r="J599" s="126"/>
      <c r="K599" s="126"/>
      <c r="L599" s="126"/>
      <c r="M599" s="126"/>
      <c r="N599" s="126"/>
      <c r="O599" s="126"/>
      <c r="P599" s="201"/>
      <c r="Q599" s="126"/>
      <c r="R599" s="167"/>
      <c r="S599" s="126"/>
      <c r="T599" s="126"/>
      <c r="U599" s="126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</row>
    <row r="600">
      <c r="A600" s="126"/>
      <c r="B600" s="126"/>
      <c r="C600" s="126"/>
      <c r="D600" s="126"/>
      <c r="E600" s="126"/>
      <c r="F600" s="126"/>
      <c r="G600" s="126"/>
      <c r="H600" s="126"/>
      <c r="I600" s="126"/>
      <c r="J600" s="126"/>
      <c r="K600" s="126"/>
      <c r="L600" s="126"/>
      <c r="M600" s="126"/>
      <c r="N600" s="126"/>
      <c r="O600" s="126"/>
      <c r="P600" s="201"/>
      <c r="Q600" s="126"/>
      <c r="R600" s="167"/>
      <c r="S600" s="126"/>
      <c r="T600" s="126"/>
      <c r="U600" s="126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</row>
    <row r="601">
      <c r="A601" s="126"/>
      <c r="B601" s="126"/>
      <c r="C601" s="126"/>
      <c r="D601" s="126"/>
      <c r="E601" s="126"/>
      <c r="F601" s="126"/>
      <c r="G601" s="126"/>
      <c r="H601" s="126"/>
      <c r="I601" s="126"/>
      <c r="J601" s="126"/>
      <c r="K601" s="126"/>
      <c r="L601" s="126"/>
      <c r="M601" s="126"/>
      <c r="N601" s="126"/>
      <c r="O601" s="126"/>
      <c r="P601" s="201"/>
      <c r="Q601" s="126"/>
      <c r="R601" s="167"/>
      <c r="S601" s="126"/>
      <c r="T601" s="126"/>
      <c r="U601" s="126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</row>
    <row r="602">
      <c r="A602" s="126"/>
      <c r="B602" s="126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  <c r="O602" s="126"/>
      <c r="P602" s="201"/>
      <c r="Q602" s="126"/>
      <c r="R602" s="167"/>
      <c r="S602" s="126"/>
      <c r="T602" s="126"/>
      <c r="U602" s="126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</row>
    <row r="603">
      <c r="A603" s="126"/>
      <c r="B603" s="126"/>
      <c r="C603" s="126"/>
      <c r="D603" s="126"/>
      <c r="E603" s="126"/>
      <c r="F603" s="126"/>
      <c r="G603" s="126"/>
      <c r="H603" s="126"/>
      <c r="I603" s="126"/>
      <c r="J603" s="126"/>
      <c r="K603" s="126"/>
      <c r="L603" s="126"/>
      <c r="M603" s="126"/>
      <c r="N603" s="126"/>
      <c r="O603" s="126"/>
      <c r="P603" s="201"/>
      <c r="Q603" s="126"/>
      <c r="R603" s="167"/>
      <c r="S603" s="126"/>
      <c r="T603" s="126"/>
      <c r="U603" s="126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</row>
    <row r="604">
      <c r="A604" s="126"/>
      <c r="B604" s="126"/>
      <c r="C604" s="126"/>
      <c r="D604" s="126"/>
      <c r="E604" s="126"/>
      <c r="F604" s="126"/>
      <c r="G604" s="126"/>
      <c r="H604" s="126"/>
      <c r="I604" s="126"/>
      <c r="J604" s="126"/>
      <c r="K604" s="126"/>
      <c r="L604" s="126"/>
      <c r="M604" s="126"/>
      <c r="N604" s="126"/>
      <c r="O604" s="126"/>
      <c r="P604" s="201"/>
      <c r="Q604" s="126"/>
      <c r="R604" s="167"/>
      <c r="S604" s="126"/>
      <c r="T604" s="126"/>
      <c r="U604" s="126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</row>
    <row r="605">
      <c r="A605" s="126"/>
      <c r="B605" s="126"/>
      <c r="C605" s="126"/>
      <c r="D605" s="126"/>
      <c r="E605" s="126"/>
      <c r="F605" s="126"/>
      <c r="G605" s="126"/>
      <c r="H605" s="126"/>
      <c r="I605" s="126"/>
      <c r="J605" s="126"/>
      <c r="K605" s="126"/>
      <c r="L605" s="126"/>
      <c r="M605" s="126"/>
      <c r="N605" s="126"/>
      <c r="O605" s="126"/>
      <c r="P605" s="201"/>
      <c r="Q605" s="126"/>
      <c r="R605" s="167"/>
      <c r="S605" s="126"/>
      <c r="T605" s="126"/>
      <c r="U605" s="126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</row>
    <row r="606">
      <c r="A606" s="126"/>
      <c r="B606" s="126"/>
      <c r="C606" s="126"/>
      <c r="D606" s="126"/>
      <c r="E606" s="126"/>
      <c r="F606" s="126"/>
      <c r="G606" s="126"/>
      <c r="H606" s="126"/>
      <c r="I606" s="126"/>
      <c r="J606" s="126"/>
      <c r="K606" s="126"/>
      <c r="L606" s="126"/>
      <c r="M606" s="126"/>
      <c r="N606" s="126"/>
      <c r="O606" s="126"/>
      <c r="P606" s="201"/>
      <c r="Q606" s="126"/>
      <c r="R606" s="167"/>
      <c r="S606" s="126"/>
      <c r="T606" s="126"/>
      <c r="U606" s="126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</row>
    <row r="607">
      <c r="A607" s="126"/>
      <c r="B607" s="126"/>
      <c r="C607" s="126"/>
      <c r="D607" s="126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  <c r="O607" s="126"/>
      <c r="P607" s="201"/>
      <c r="Q607" s="126"/>
      <c r="R607" s="167"/>
      <c r="S607" s="126"/>
      <c r="T607" s="126"/>
      <c r="U607" s="126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</row>
    <row r="608">
      <c r="A608" s="126"/>
      <c r="B608" s="126"/>
      <c r="C608" s="126"/>
      <c r="D608" s="126"/>
      <c r="E608" s="126"/>
      <c r="F608" s="126"/>
      <c r="G608" s="126"/>
      <c r="H608" s="126"/>
      <c r="I608" s="126"/>
      <c r="J608" s="126"/>
      <c r="K608" s="126"/>
      <c r="L608" s="126"/>
      <c r="M608" s="126"/>
      <c r="N608" s="126"/>
      <c r="O608" s="126"/>
      <c r="P608" s="201"/>
      <c r="Q608" s="126"/>
      <c r="R608" s="167"/>
      <c r="S608" s="126"/>
      <c r="T608" s="126"/>
      <c r="U608" s="126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</row>
    <row r="609">
      <c r="A609" s="126"/>
      <c r="B609" s="126"/>
      <c r="C609" s="126"/>
      <c r="D609" s="126"/>
      <c r="E609" s="126"/>
      <c r="F609" s="126"/>
      <c r="G609" s="126"/>
      <c r="H609" s="126"/>
      <c r="I609" s="126"/>
      <c r="J609" s="126"/>
      <c r="K609" s="126"/>
      <c r="L609" s="126"/>
      <c r="M609" s="126"/>
      <c r="N609" s="126"/>
      <c r="O609" s="126"/>
      <c r="P609" s="201"/>
      <c r="Q609" s="126"/>
      <c r="R609" s="167"/>
      <c r="S609" s="126"/>
      <c r="T609" s="126"/>
      <c r="U609" s="126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</row>
    <row r="610">
      <c r="A610" s="126"/>
      <c r="B610" s="126"/>
      <c r="C610" s="126"/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  <c r="O610" s="126"/>
      <c r="P610" s="201"/>
      <c r="Q610" s="126"/>
      <c r="R610" s="167"/>
      <c r="S610" s="126"/>
      <c r="T610" s="126"/>
      <c r="U610" s="126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</row>
    <row r="611">
      <c r="A611" s="126"/>
      <c r="B611" s="126"/>
      <c r="C611" s="126"/>
      <c r="D611" s="126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  <c r="O611" s="126"/>
      <c r="P611" s="201"/>
      <c r="Q611" s="126"/>
      <c r="R611" s="167"/>
      <c r="S611" s="126"/>
      <c r="T611" s="126"/>
      <c r="U611" s="126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</row>
    <row r="612">
      <c r="A612" s="126"/>
      <c r="B612" s="126"/>
      <c r="C612" s="126"/>
      <c r="D612" s="126"/>
      <c r="E612" s="126"/>
      <c r="F612" s="126"/>
      <c r="G612" s="126"/>
      <c r="H612" s="126"/>
      <c r="I612" s="126"/>
      <c r="J612" s="126"/>
      <c r="K612" s="126"/>
      <c r="L612" s="126"/>
      <c r="M612" s="126"/>
      <c r="N612" s="126"/>
      <c r="O612" s="126"/>
      <c r="P612" s="201"/>
      <c r="Q612" s="126"/>
      <c r="R612" s="167"/>
      <c r="S612" s="126"/>
      <c r="T612" s="126"/>
      <c r="U612" s="126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</row>
    <row r="613">
      <c r="A613" s="126"/>
      <c r="B613" s="126"/>
      <c r="C613" s="126"/>
      <c r="D613" s="126"/>
      <c r="E613" s="126"/>
      <c r="F613" s="126"/>
      <c r="G613" s="126"/>
      <c r="H613" s="126"/>
      <c r="I613" s="126"/>
      <c r="J613" s="126"/>
      <c r="K613" s="126"/>
      <c r="L613" s="126"/>
      <c r="M613" s="126"/>
      <c r="N613" s="126"/>
      <c r="O613" s="126"/>
      <c r="P613" s="201"/>
      <c r="Q613" s="126"/>
      <c r="R613" s="167"/>
      <c r="S613" s="126"/>
      <c r="T613" s="126"/>
      <c r="U613" s="126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</row>
    <row r="614">
      <c r="A614" s="126"/>
      <c r="B614" s="126"/>
      <c r="C614" s="126"/>
      <c r="D614" s="126"/>
      <c r="E614" s="126"/>
      <c r="F614" s="126"/>
      <c r="G614" s="126"/>
      <c r="H614" s="126"/>
      <c r="I614" s="126"/>
      <c r="J614" s="126"/>
      <c r="K614" s="126"/>
      <c r="L614" s="126"/>
      <c r="M614" s="126"/>
      <c r="N614" s="126"/>
      <c r="O614" s="126"/>
      <c r="P614" s="201"/>
      <c r="Q614" s="126"/>
      <c r="R614" s="167"/>
      <c r="S614" s="126"/>
      <c r="T614" s="126"/>
      <c r="U614" s="126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</row>
    <row r="615">
      <c r="A615" s="126"/>
      <c r="B615" s="126"/>
      <c r="C615" s="126"/>
      <c r="D615" s="126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  <c r="O615" s="126"/>
      <c r="P615" s="201"/>
      <c r="Q615" s="126"/>
      <c r="R615" s="167"/>
      <c r="S615" s="126"/>
      <c r="T615" s="126"/>
      <c r="U615" s="126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</row>
    <row r="616">
      <c r="A616" s="126"/>
      <c r="B616" s="126"/>
      <c r="C616" s="126"/>
      <c r="D616" s="126"/>
      <c r="E616" s="126"/>
      <c r="F616" s="126"/>
      <c r="G616" s="126"/>
      <c r="H616" s="126"/>
      <c r="I616" s="126"/>
      <c r="J616" s="126"/>
      <c r="K616" s="126"/>
      <c r="L616" s="126"/>
      <c r="M616" s="126"/>
      <c r="N616" s="126"/>
      <c r="O616" s="126"/>
      <c r="P616" s="201"/>
      <c r="Q616" s="126"/>
      <c r="R616" s="167"/>
      <c r="S616" s="126"/>
      <c r="T616" s="126"/>
      <c r="U616" s="126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</row>
    <row r="617">
      <c r="A617" s="126"/>
      <c r="B617" s="126"/>
      <c r="C617" s="126"/>
      <c r="D617" s="126"/>
      <c r="E617" s="126"/>
      <c r="F617" s="126"/>
      <c r="G617" s="126"/>
      <c r="H617" s="126"/>
      <c r="I617" s="126"/>
      <c r="J617" s="126"/>
      <c r="K617" s="126"/>
      <c r="L617" s="126"/>
      <c r="M617" s="126"/>
      <c r="N617" s="126"/>
      <c r="O617" s="126"/>
      <c r="P617" s="201"/>
      <c r="Q617" s="126"/>
      <c r="R617" s="167"/>
      <c r="S617" s="126"/>
      <c r="T617" s="126"/>
      <c r="U617" s="126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</row>
    <row r="618">
      <c r="A618" s="126"/>
      <c r="B618" s="126"/>
      <c r="C618" s="126"/>
      <c r="D618" s="126"/>
      <c r="E618" s="126"/>
      <c r="F618" s="126"/>
      <c r="G618" s="126"/>
      <c r="H618" s="126"/>
      <c r="I618" s="126"/>
      <c r="J618" s="126"/>
      <c r="K618" s="126"/>
      <c r="L618" s="126"/>
      <c r="M618" s="126"/>
      <c r="N618" s="126"/>
      <c r="O618" s="126"/>
      <c r="P618" s="201"/>
      <c r="Q618" s="126"/>
      <c r="R618" s="167"/>
      <c r="S618" s="126"/>
      <c r="T618" s="126"/>
      <c r="U618" s="126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</row>
    <row r="619">
      <c r="A619" s="126"/>
      <c r="B619" s="126"/>
      <c r="C619" s="126"/>
      <c r="D619" s="126"/>
      <c r="E619" s="126"/>
      <c r="F619" s="126"/>
      <c r="G619" s="126"/>
      <c r="H619" s="126"/>
      <c r="I619" s="126"/>
      <c r="J619" s="126"/>
      <c r="K619" s="126"/>
      <c r="L619" s="126"/>
      <c r="M619" s="126"/>
      <c r="N619" s="126"/>
      <c r="O619" s="126"/>
      <c r="P619" s="201"/>
      <c r="Q619" s="126"/>
      <c r="R619" s="167"/>
      <c r="S619" s="126"/>
      <c r="T619" s="126"/>
      <c r="U619" s="126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</row>
    <row r="620">
      <c r="A620" s="126"/>
      <c r="B620" s="126"/>
      <c r="C620" s="126"/>
      <c r="D620" s="126"/>
      <c r="E620" s="126"/>
      <c r="F620" s="126"/>
      <c r="G620" s="126"/>
      <c r="H620" s="126"/>
      <c r="I620" s="126"/>
      <c r="J620" s="126"/>
      <c r="K620" s="126"/>
      <c r="L620" s="126"/>
      <c r="M620" s="126"/>
      <c r="N620" s="126"/>
      <c r="O620" s="126"/>
      <c r="P620" s="201"/>
      <c r="Q620" s="126"/>
      <c r="R620" s="167"/>
      <c r="S620" s="126"/>
      <c r="T620" s="126"/>
      <c r="U620" s="126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</row>
    <row r="621">
      <c r="A621" s="126"/>
      <c r="B621" s="126"/>
      <c r="C621" s="126"/>
      <c r="D621" s="126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67"/>
      <c r="S621" s="126"/>
      <c r="T621" s="126"/>
      <c r="U621" s="126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</row>
    <row r="622">
      <c r="A622" s="126"/>
      <c r="B622" s="126"/>
      <c r="C622" s="126"/>
      <c r="D622" s="126"/>
      <c r="E622" s="126"/>
      <c r="F622" s="126"/>
      <c r="G622" s="126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67"/>
      <c r="S622" s="126"/>
      <c r="T622" s="126"/>
      <c r="U622" s="126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</row>
    <row r="623">
      <c r="A623" s="126"/>
      <c r="B623" s="126"/>
      <c r="C623" s="126"/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67"/>
      <c r="S623" s="126"/>
      <c r="T623" s="126"/>
      <c r="U623" s="126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</row>
    <row r="624">
      <c r="A624" s="126"/>
      <c r="B624" s="126"/>
      <c r="C624" s="126"/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67"/>
      <c r="S624" s="126"/>
      <c r="T624" s="126"/>
      <c r="U624" s="126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</row>
    <row r="625">
      <c r="A625" s="126"/>
      <c r="B625" s="126"/>
      <c r="C625" s="126"/>
      <c r="D625" s="126"/>
      <c r="E625" s="126"/>
      <c r="F625" s="126"/>
      <c r="G625" s="126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67"/>
      <c r="S625" s="126"/>
      <c r="T625" s="126"/>
      <c r="U625" s="126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</row>
    <row r="626">
      <c r="A626" s="126"/>
      <c r="B626" s="126"/>
      <c r="C626" s="126"/>
      <c r="D626" s="126"/>
      <c r="E626" s="126"/>
      <c r="F626" s="126"/>
      <c r="G626" s="126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67"/>
      <c r="S626" s="126"/>
      <c r="T626" s="126"/>
      <c r="U626" s="126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</row>
    <row r="627">
      <c r="A627" s="126"/>
      <c r="B627" s="126"/>
      <c r="C627" s="126"/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67"/>
      <c r="S627" s="126"/>
      <c r="T627" s="126"/>
      <c r="U627" s="126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</row>
    <row r="628">
      <c r="A628" s="126"/>
      <c r="B628" s="126"/>
      <c r="C628" s="126"/>
      <c r="D628" s="126"/>
      <c r="E628" s="126"/>
      <c r="F628" s="126"/>
      <c r="G628" s="126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67"/>
      <c r="S628" s="126"/>
      <c r="T628" s="126"/>
      <c r="U628" s="126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</row>
    <row r="629">
      <c r="A629" s="126"/>
      <c r="B629" s="126"/>
      <c r="C629" s="126"/>
      <c r="D629" s="126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67"/>
      <c r="S629" s="126"/>
      <c r="T629" s="126"/>
      <c r="U629" s="126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</row>
    <row r="630">
      <c r="A630" s="126"/>
      <c r="B630" s="126"/>
      <c r="C630" s="126"/>
      <c r="D630" s="126"/>
      <c r="E630" s="126"/>
      <c r="F630" s="126"/>
      <c r="G630" s="126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67"/>
      <c r="S630" s="126"/>
      <c r="T630" s="126"/>
      <c r="U630" s="126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</row>
    <row r="631">
      <c r="A631" s="126"/>
      <c r="B631" s="126"/>
      <c r="C631" s="126"/>
      <c r="D631" s="126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67"/>
      <c r="S631" s="126"/>
      <c r="T631" s="126"/>
      <c r="U631" s="126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</row>
    <row r="632">
      <c r="A632" s="126"/>
      <c r="B632" s="126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67"/>
      <c r="S632" s="126"/>
      <c r="T632" s="126"/>
      <c r="U632" s="126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</row>
    <row r="633">
      <c r="A633" s="126"/>
      <c r="B633" s="126"/>
      <c r="C633" s="126"/>
      <c r="D633" s="126"/>
      <c r="E633" s="126"/>
      <c r="F633" s="126"/>
      <c r="G633" s="126"/>
      <c r="H633" s="126"/>
      <c r="I633" s="126"/>
      <c r="J633" s="126"/>
      <c r="K633" s="126"/>
      <c r="L633" s="126"/>
      <c r="M633" s="126"/>
      <c r="N633" s="126"/>
      <c r="O633" s="126"/>
      <c r="P633" s="126"/>
      <c r="Q633" s="126"/>
      <c r="R633" s="167"/>
      <c r="S633" s="126"/>
      <c r="T633" s="126"/>
      <c r="U633" s="126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</row>
    <row r="634">
      <c r="A634" s="126"/>
      <c r="B634" s="126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126"/>
      <c r="Q634" s="126"/>
      <c r="R634" s="167"/>
      <c r="S634" s="126"/>
      <c r="T634" s="126"/>
      <c r="U634" s="126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</row>
    <row r="635">
      <c r="A635" s="126"/>
      <c r="B635" s="126"/>
      <c r="C635" s="126"/>
      <c r="D635" s="126"/>
      <c r="E635" s="126"/>
      <c r="F635" s="126"/>
      <c r="G635" s="126"/>
      <c r="H635" s="126"/>
      <c r="I635" s="126"/>
      <c r="J635" s="126"/>
      <c r="K635" s="126"/>
      <c r="L635" s="126"/>
      <c r="M635" s="126"/>
      <c r="N635" s="126"/>
      <c r="O635" s="126"/>
      <c r="P635" s="126"/>
      <c r="Q635" s="126"/>
      <c r="R635" s="167"/>
      <c r="S635" s="126"/>
      <c r="T635" s="126"/>
      <c r="U635" s="126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</row>
    <row r="636">
      <c r="A636" s="126"/>
      <c r="B636" s="126"/>
      <c r="C636" s="126"/>
      <c r="D636" s="126"/>
      <c r="E636" s="126"/>
      <c r="F636" s="126"/>
      <c r="G636" s="126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67"/>
      <c r="S636" s="126"/>
      <c r="T636" s="126"/>
      <c r="U636" s="126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</row>
    <row r="637">
      <c r="A637" s="126"/>
      <c r="B637" s="126"/>
      <c r="C637" s="126"/>
      <c r="D637" s="126"/>
      <c r="E637" s="126"/>
      <c r="F637" s="126"/>
      <c r="G637" s="126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67"/>
      <c r="S637" s="126"/>
      <c r="T637" s="126"/>
      <c r="U637" s="126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</row>
    <row r="638">
      <c r="A638" s="126"/>
      <c r="B638" s="126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67"/>
      <c r="S638" s="126"/>
      <c r="T638" s="126"/>
      <c r="U638" s="126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</row>
    <row r="639">
      <c r="A639" s="126"/>
      <c r="B639" s="126"/>
      <c r="C639" s="126"/>
      <c r="D639" s="126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67"/>
      <c r="S639" s="126"/>
      <c r="T639" s="126"/>
      <c r="U639" s="126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</row>
    <row r="640">
      <c r="A640" s="126"/>
      <c r="B640" s="126"/>
      <c r="C640" s="126"/>
      <c r="D640" s="126"/>
      <c r="E640" s="126"/>
      <c r="F640" s="126"/>
      <c r="G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67"/>
      <c r="S640" s="126"/>
      <c r="T640" s="126"/>
      <c r="U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</row>
    <row r="641">
      <c r="A641" s="126"/>
      <c r="B641" s="126"/>
      <c r="C641" s="126"/>
      <c r="D641" s="126"/>
      <c r="E641" s="126"/>
      <c r="F641" s="126"/>
      <c r="G641" s="126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67"/>
      <c r="S641" s="126"/>
      <c r="T641" s="126"/>
      <c r="U641" s="126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</row>
    <row r="642">
      <c r="A642" s="126"/>
      <c r="B642" s="126"/>
      <c r="C642" s="126"/>
      <c r="D642" s="126"/>
      <c r="E642" s="126"/>
      <c r="F642" s="126"/>
      <c r="G642" s="126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67"/>
      <c r="S642" s="126"/>
      <c r="T642" s="126"/>
      <c r="U642" s="126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</row>
    <row r="643">
      <c r="A643" s="126"/>
      <c r="B643" s="126"/>
      <c r="C643" s="126"/>
      <c r="D643" s="126"/>
      <c r="E643" s="126"/>
      <c r="F643" s="126"/>
      <c r="G643" s="126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67"/>
      <c r="S643" s="126"/>
      <c r="T643" s="126"/>
      <c r="U643" s="126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</row>
    <row r="644">
      <c r="A644" s="126"/>
      <c r="B644" s="126"/>
      <c r="C644" s="126"/>
      <c r="D644" s="126"/>
      <c r="E644" s="126"/>
      <c r="F644" s="126"/>
      <c r="G644" s="126"/>
      <c r="H644" s="126"/>
      <c r="I644" s="126"/>
      <c r="J644" s="126"/>
      <c r="K644" s="126"/>
      <c r="L644" s="126"/>
      <c r="M644" s="126"/>
      <c r="N644" s="126"/>
      <c r="O644" s="126"/>
      <c r="P644" s="126"/>
      <c r="Q644" s="126"/>
      <c r="R644" s="167"/>
      <c r="S644" s="126"/>
      <c r="T644" s="126"/>
      <c r="U644" s="126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</row>
    <row r="645">
      <c r="A645" s="126"/>
      <c r="B645" s="126"/>
      <c r="C645" s="126"/>
      <c r="D645" s="126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  <c r="O645" s="126"/>
      <c r="P645" s="126"/>
      <c r="Q645" s="126"/>
      <c r="R645" s="167"/>
      <c r="S645" s="126"/>
      <c r="T645" s="126"/>
      <c r="U645" s="126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</row>
    <row r="646">
      <c r="A646" s="126"/>
      <c r="B646" s="126"/>
      <c r="C646" s="126"/>
      <c r="D646" s="126"/>
      <c r="E646" s="126"/>
      <c r="F646" s="126"/>
      <c r="G646" s="126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67"/>
      <c r="S646" s="126"/>
      <c r="T646" s="126"/>
      <c r="U646" s="126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</row>
    <row r="647">
      <c r="A647" s="126"/>
      <c r="B647" s="126"/>
      <c r="C647" s="126"/>
      <c r="D647" s="126"/>
      <c r="E647" s="126"/>
      <c r="F647" s="126"/>
      <c r="G647" s="126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67"/>
      <c r="S647" s="126"/>
      <c r="T647" s="126"/>
      <c r="U647" s="126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</row>
    <row r="648">
      <c r="A648" s="126"/>
      <c r="B648" s="126"/>
      <c r="C648" s="126"/>
      <c r="D648" s="126"/>
      <c r="E648" s="126"/>
      <c r="F648" s="126"/>
      <c r="G648" s="126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67"/>
      <c r="S648" s="126"/>
      <c r="T648" s="126"/>
      <c r="U648" s="126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</row>
    <row r="649">
      <c r="A649" s="126"/>
      <c r="B649" s="126"/>
      <c r="C649" s="126"/>
      <c r="D649" s="126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67"/>
      <c r="S649" s="126"/>
      <c r="T649" s="126"/>
      <c r="U649" s="126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</row>
    <row r="650">
      <c r="A650" s="126"/>
      <c r="B650" s="126"/>
      <c r="C650" s="126"/>
      <c r="D650" s="126"/>
      <c r="E650" s="126"/>
      <c r="F650" s="126"/>
      <c r="G650" s="126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67"/>
      <c r="S650" s="126"/>
      <c r="T650" s="126"/>
      <c r="U650" s="126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</row>
    <row r="651">
      <c r="A651" s="126"/>
      <c r="B651" s="126"/>
      <c r="C651" s="126"/>
      <c r="D651" s="126"/>
      <c r="E651" s="126"/>
      <c r="F651" s="126"/>
      <c r="G651" s="126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67"/>
      <c r="S651" s="126"/>
      <c r="T651" s="126"/>
      <c r="U651" s="126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</row>
    <row r="652">
      <c r="A652" s="126"/>
      <c r="B652" s="126"/>
      <c r="C652" s="126"/>
      <c r="D652" s="126"/>
      <c r="E652" s="126"/>
      <c r="F652" s="126"/>
      <c r="G652" s="126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67"/>
      <c r="S652" s="126"/>
      <c r="T652" s="126"/>
      <c r="U652" s="126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</row>
    <row r="653">
      <c r="A653" s="126"/>
      <c r="B653" s="126"/>
      <c r="C653" s="126"/>
      <c r="D653" s="126"/>
      <c r="E653" s="126"/>
      <c r="F653" s="126"/>
      <c r="G653" s="126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67"/>
      <c r="S653" s="126"/>
      <c r="T653" s="126"/>
      <c r="U653" s="126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</row>
    <row r="654">
      <c r="A654" s="126"/>
      <c r="B654" s="126"/>
      <c r="C654" s="126"/>
      <c r="D654" s="126"/>
      <c r="E654" s="126"/>
      <c r="F654" s="126"/>
      <c r="G654" s="126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67"/>
      <c r="S654" s="126"/>
      <c r="T654" s="126"/>
      <c r="U654" s="126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</row>
    <row r="655">
      <c r="A655" s="126"/>
      <c r="B655" s="126"/>
      <c r="C655" s="126"/>
      <c r="D655" s="126"/>
      <c r="E655" s="126"/>
      <c r="F655" s="126"/>
      <c r="G655" s="126"/>
      <c r="H655" s="126"/>
      <c r="I655" s="126"/>
      <c r="J655" s="126"/>
      <c r="K655" s="126"/>
      <c r="L655" s="126"/>
      <c r="M655" s="126"/>
      <c r="N655" s="126"/>
      <c r="O655" s="126"/>
      <c r="P655" s="126"/>
      <c r="Q655" s="126"/>
      <c r="R655" s="167"/>
      <c r="S655" s="126"/>
      <c r="T655" s="126"/>
      <c r="U655" s="126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</row>
    <row r="656">
      <c r="A656" s="126"/>
      <c r="B656" s="126"/>
      <c r="C656" s="126"/>
      <c r="D656" s="126"/>
      <c r="E656" s="126"/>
      <c r="F656" s="126"/>
      <c r="G656" s="126"/>
      <c r="H656" s="126"/>
      <c r="I656" s="126"/>
      <c r="J656" s="126"/>
      <c r="K656" s="126"/>
      <c r="L656" s="126"/>
      <c r="M656" s="126"/>
      <c r="N656" s="126"/>
      <c r="O656" s="126"/>
      <c r="P656" s="126"/>
      <c r="Q656" s="126"/>
      <c r="R656" s="167"/>
      <c r="S656" s="126"/>
      <c r="T656" s="126"/>
      <c r="U656" s="126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</row>
    <row r="657">
      <c r="A657" s="126"/>
      <c r="B657" s="126"/>
      <c r="C657" s="126"/>
      <c r="D657" s="126"/>
      <c r="E657" s="126"/>
      <c r="F657" s="126"/>
      <c r="G657" s="126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67"/>
      <c r="S657" s="126"/>
      <c r="T657" s="126"/>
      <c r="U657" s="126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</row>
    <row r="658">
      <c r="A658" s="126"/>
      <c r="B658" s="126"/>
      <c r="C658" s="126"/>
      <c r="D658" s="126"/>
      <c r="E658" s="126"/>
      <c r="F658" s="126"/>
      <c r="G658" s="126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67"/>
      <c r="S658" s="126"/>
      <c r="T658" s="126"/>
      <c r="U658" s="126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</row>
    <row r="659">
      <c r="A659" s="126"/>
      <c r="B659" s="126"/>
      <c r="C659" s="126"/>
      <c r="D659" s="126"/>
      <c r="E659" s="126"/>
      <c r="F659" s="126"/>
      <c r="G659" s="126"/>
      <c r="H659" s="126"/>
      <c r="I659" s="126"/>
      <c r="J659" s="126"/>
      <c r="K659" s="126"/>
      <c r="L659" s="126"/>
      <c r="M659" s="126"/>
      <c r="N659" s="126"/>
      <c r="O659" s="200"/>
      <c r="P659" s="126"/>
      <c r="Q659" s="126"/>
      <c r="R659" s="167"/>
      <c r="S659" s="126"/>
      <c r="T659" s="126"/>
      <c r="U659" s="126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</row>
    <row r="660">
      <c r="A660" s="126"/>
      <c r="B660" s="126"/>
      <c r="C660" s="126"/>
      <c r="D660" s="126"/>
      <c r="E660" s="126"/>
      <c r="F660" s="126"/>
      <c r="G660" s="126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67"/>
      <c r="S660" s="126"/>
      <c r="T660" s="126"/>
      <c r="U660" s="126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</row>
    <row r="661">
      <c r="A661" s="126"/>
      <c r="B661" s="126"/>
      <c r="C661" s="126"/>
      <c r="D661" s="126"/>
      <c r="E661" s="126"/>
      <c r="F661" s="126"/>
      <c r="G661" s="126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67"/>
      <c r="S661" s="126"/>
      <c r="T661" s="126"/>
      <c r="U661" s="126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</row>
    <row r="662">
      <c r="A662" s="126"/>
      <c r="B662" s="126"/>
      <c r="C662" s="126"/>
      <c r="D662" s="126"/>
      <c r="E662" s="126"/>
      <c r="F662" s="126"/>
      <c r="G662" s="126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67"/>
      <c r="S662" s="126"/>
      <c r="T662" s="126"/>
      <c r="U662" s="126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</row>
    <row r="663">
      <c r="A663" s="126"/>
      <c r="B663" s="126"/>
      <c r="C663" s="126"/>
      <c r="D663" s="126"/>
      <c r="E663" s="126"/>
      <c r="F663" s="126"/>
      <c r="G663" s="126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67"/>
      <c r="S663" s="126"/>
      <c r="T663" s="126"/>
      <c r="U663" s="126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</row>
    <row r="664">
      <c r="A664" s="126"/>
      <c r="B664" s="126"/>
      <c r="C664" s="126"/>
      <c r="D664" s="126"/>
      <c r="E664" s="126"/>
      <c r="F664" s="126"/>
      <c r="G664" s="126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67"/>
      <c r="S664" s="126"/>
      <c r="T664" s="126"/>
      <c r="U664" s="126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</row>
    <row r="665">
      <c r="A665" s="126"/>
      <c r="B665" s="126"/>
      <c r="C665" s="126"/>
      <c r="D665" s="126"/>
      <c r="E665" s="126"/>
      <c r="F665" s="126"/>
      <c r="G665" s="126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67"/>
      <c r="S665" s="126"/>
      <c r="T665" s="126"/>
      <c r="U665" s="126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</row>
    <row r="666">
      <c r="A666" s="126"/>
      <c r="B666" s="126"/>
      <c r="C666" s="126"/>
      <c r="D666" s="126"/>
      <c r="E666" s="126"/>
      <c r="F666" s="126"/>
      <c r="G666" s="126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67"/>
      <c r="S666" s="126"/>
      <c r="T666" s="126"/>
      <c r="U666" s="126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</row>
    <row r="667">
      <c r="A667" s="126"/>
      <c r="B667" s="126"/>
      <c r="C667" s="126"/>
      <c r="D667" s="126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67"/>
      <c r="S667" s="126"/>
      <c r="T667" s="126"/>
      <c r="U667" s="126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</row>
    <row r="668">
      <c r="A668" s="126"/>
      <c r="B668" s="126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67"/>
      <c r="S668" s="126"/>
      <c r="T668" s="126"/>
      <c r="U668" s="126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</row>
    <row r="669">
      <c r="A669" s="126"/>
      <c r="B669" s="126"/>
      <c r="C669" s="126"/>
      <c r="D669" s="126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67"/>
      <c r="S669" s="126"/>
      <c r="T669" s="126"/>
      <c r="U669" s="126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</row>
    <row r="670">
      <c r="A670" s="126"/>
      <c r="B670" s="126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67"/>
      <c r="S670" s="126"/>
      <c r="T670" s="126"/>
      <c r="U670" s="126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</row>
    <row r="671">
      <c r="A671" s="126"/>
      <c r="B671" s="126"/>
      <c r="C671" s="126"/>
      <c r="D671" s="126"/>
      <c r="E671" s="126"/>
      <c r="F671" s="126"/>
      <c r="G671" s="126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67"/>
      <c r="S671" s="126"/>
      <c r="T671" s="126"/>
      <c r="U671" s="126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</row>
    <row r="672">
      <c r="A672" s="126"/>
      <c r="B672" s="126"/>
      <c r="C672" s="126"/>
      <c r="D672" s="126"/>
      <c r="E672" s="126"/>
      <c r="F672" s="126"/>
      <c r="G672" s="126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67"/>
      <c r="S672" s="126"/>
      <c r="T672" s="126"/>
      <c r="U672" s="126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</row>
    <row r="673">
      <c r="A673" s="126"/>
      <c r="B673" s="126"/>
      <c r="C673" s="126"/>
      <c r="D673" s="126"/>
      <c r="E673" s="126"/>
      <c r="F673" s="126"/>
      <c r="G673" s="126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67"/>
      <c r="S673" s="126"/>
      <c r="T673" s="126"/>
      <c r="U673" s="126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</row>
    <row r="674">
      <c r="A674" s="126"/>
      <c r="B674" s="126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67"/>
      <c r="S674" s="126"/>
      <c r="T674" s="126"/>
      <c r="U674" s="126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</row>
    <row r="675">
      <c r="A675" s="126"/>
      <c r="B675" s="126"/>
      <c r="C675" s="126"/>
      <c r="D675" s="126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67"/>
      <c r="S675" s="126"/>
      <c r="T675" s="126"/>
      <c r="U675" s="126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</row>
    <row r="676">
      <c r="A676" s="126"/>
      <c r="B676" s="126"/>
      <c r="C676" s="126"/>
      <c r="D676" s="126"/>
      <c r="E676" s="126"/>
      <c r="F676" s="126"/>
      <c r="G676" s="126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67"/>
      <c r="S676" s="126"/>
      <c r="T676" s="126"/>
      <c r="U676" s="126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</row>
    <row r="677">
      <c r="A677" s="126"/>
      <c r="B677" s="126"/>
      <c r="C677" s="126"/>
      <c r="D677" s="126"/>
      <c r="E677" s="126"/>
      <c r="F677" s="126"/>
      <c r="G677" s="126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67"/>
      <c r="S677" s="126"/>
      <c r="T677" s="126"/>
      <c r="U677" s="126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</row>
    <row r="678">
      <c r="A678" s="126"/>
      <c r="B678" s="126"/>
      <c r="C678" s="126"/>
      <c r="D678" s="126"/>
      <c r="E678" s="126"/>
      <c r="F678" s="126"/>
      <c r="G678" s="126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67"/>
      <c r="S678" s="126"/>
      <c r="T678" s="126"/>
      <c r="U678" s="126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</row>
    <row r="679">
      <c r="A679" s="126"/>
      <c r="B679" s="126"/>
      <c r="C679" s="126"/>
      <c r="D679" s="126"/>
      <c r="E679" s="126"/>
      <c r="F679" s="126"/>
      <c r="G679" s="126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67"/>
      <c r="S679" s="126"/>
      <c r="T679" s="126"/>
      <c r="U679" s="126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</row>
    <row r="680">
      <c r="A680" s="126"/>
      <c r="B680" s="126"/>
      <c r="C680" s="126"/>
      <c r="D680" s="126"/>
      <c r="E680" s="126"/>
      <c r="F680" s="126"/>
      <c r="G680" s="126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67"/>
      <c r="S680" s="126"/>
      <c r="T680" s="126"/>
      <c r="U680" s="126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</row>
    <row r="681">
      <c r="A681" s="126"/>
      <c r="B681" s="126"/>
      <c r="C681" s="126"/>
      <c r="D681" s="126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67"/>
      <c r="S681" s="126"/>
      <c r="T681" s="126"/>
      <c r="U681" s="126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</row>
    <row r="682">
      <c r="A682" s="126"/>
      <c r="B682" s="126"/>
      <c r="C682" s="126"/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67"/>
      <c r="S682" s="126"/>
      <c r="T682" s="126"/>
      <c r="U682" s="126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</row>
    <row r="683">
      <c r="A683" s="126"/>
      <c r="B683" s="126"/>
      <c r="C683" s="126"/>
      <c r="D683" s="126"/>
      <c r="E683" s="126"/>
      <c r="F683" s="126"/>
      <c r="G683" s="126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67"/>
      <c r="S683" s="126"/>
      <c r="T683" s="126"/>
      <c r="U683" s="126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</row>
    <row r="684">
      <c r="A684" s="126"/>
      <c r="B684" s="126"/>
      <c r="C684" s="126"/>
      <c r="D684" s="126"/>
      <c r="E684" s="126"/>
      <c r="F684" s="126"/>
      <c r="G684" s="126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67"/>
      <c r="S684" s="126"/>
      <c r="T684" s="126"/>
      <c r="U684" s="126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</row>
    <row r="685">
      <c r="A685" s="126"/>
      <c r="B685" s="126"/>
      <c r="C685" s="126"/>
      <c r="D685" s="126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67"/>
      <c r="S685" s="126"/>
      <c r="T685" s="126"/>
      <c r="U685" s="126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</row>
    <row r="686">
      <c r="A686" s="126"/>
      <c r="B686" s="126"/>
      <c r="C686" s="126"/>
      <c r="D686" s="126"/>
      <c r="E686" s="126"/>
      <c r="F686" s="126"/>
      <c r="G686" s="126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67"/>
      <c r="S686" s="126"/>
      <c r="T686" s="126"/>
      <c r="U686" s="126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</row>
    <row r="687">
      <c r="A687" s="126"/>
      <c r="B687" s="126"/>
      <c r="C687" s="126"/>
      <c r="D687" s="126"/>
      <c r="E687" s="126"/>
      <c r="F687" s="126"/>
      <c r="G687" s="126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67"/>
      <c r="S687" s="126"/>
      <c r="T687" s="126"/>
      <c r="U687" s="126"/>
      <c r="V687" s="126"/>
      <c r="W687" s="126"/>
      <c r="X687" s="126"/>
      <c r="Y687" s="126"/>
      <c r="Z687" s="126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</row>
    <row r="688">
      <c r="A688" s="126"/>
      <c r="B688" s="126"/>
      <c r="C688" s="126"/>
      <c r="D688" s="126"/>
      <c r="E688" s="126"/>
      <c r="F688" s="126"/>
      <c r="G688" s="126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67"/>
      <c r="S688" s="126"/>
      <c r="T688" s="126"/>
      <c r="U688" s="126"/>
      <c r="V688" s="126"/>
      <c r="W688" s="126"/>
      <c r="X688" s="126"/>
      <c r="Y688" s="126"/>
      <c r="Z688" s="126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</row>
    <row r="689">
      <c r="A689" s="126"/>
      <c r="B689" s="126"/>
      <c r="C689" s="126"/>
      <c r="D689" s="126"/>
      <c r="E689" s="126"/>
      <c r="F689" s="126"/>
      <c r="G689" s="126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67"/>
      <c r="S689" s="126"/>
      <c r="T689" s="126"/>
      <c r="U689" s="126"/>
      <c r="V689" s="126"/>
      <c r="W689" s="126"/>
      <c r="X689" s="126"/>
      <c r="Y689" s="126"/>
      <c r="Z689" s="126"/>
      <c r="AA689" s="126"/>
      <c r="AB689" s="126"/>
      <c r="AC689" s="126"/>
      <c r="AD689" s="126"/>
      <c r="AE689" s="126"/>
      <c r="AF689" s="126"/>
      <c r="AG689" s="126"/>
      <c r="AH689" s="126"/>
      <c r="AI689" s="126"/>
      <c r="AJ689" s="126"/>
      <c r="AK689" s="126"/>
      <c r="AL689" s="126"/>
      <c r="AM689" s="126"/>
      <c r="AN689" s="126"/>
      <c r="AO689" s="126"/>
      <c r="AP689" s="126"/>
      <c r="AQ689" s="126"/>
      <c r="AR689" s="126"/>
    </row>
    <row r="690">
      <c r="A690" s="126"/>
      <c r="B690" s="126"/>
      <c r="C690" s="126"/>
      <c r="D690" s="126"/>
      <c r="E690" s="126"/>
      <c r="F690" s="126"/>
      <c r="G690" s="126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67"/>
      <c r="S690" s="126"/>
      <c r="T690" s="126"/>
      <c r="U690" s="126"/>
      <c r="V690" s="126"/>
      <c r="W690" s="126"/>
      <c r="X690" s="126"/>
      <c r="Y690" s="126"/>
      <c r="Z690" s="126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</row>
    <row r="691">
      <c r="A691" s="126"/>
      <c r="B691" s="126"/>
      <c r="C691" s="126"/>
      <c r="D691" s="126"/>
      <c r="E691" s="126"/>
      <c r="F691" s="126"/>
      <c r="G691" s="126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67"/>
      <c r="S691" s="126"/>
      <c r="T691" s="126"/>
      <c r="U691" s="126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</row>
    <row r="692">
      <c r="A692" s="126"/>
      <c r="B692" s="126"/>
      <c r="C692" s="126"/>
      <c r="D692" s="126"/>
      <c r="E692" s="126"/>
      <c r="F692" s="126"/>
      <c r="G692" s="126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67"/>
      <c r="S692" s="126"/>
      <c r="T692" s="126"/>
      <c r="U692" s="126"/>
      <c r="V692" s="126"/>
      <c r="W692" s="126"/>
      <c r="X692" s="126"/>
      <c r="Y692" s="126"/>
      <c r="Z692" s="126"/>
      <c r="AA692" s="126"/>
      <c r="AB692" s="126"/>
      <c r="AC692" s="126"/>
      <c r="AD692" s="126"/>
      <c r="AE692" s="126"/>
      <c r="AF692" s="126"/>
      <c r="AG692" s="126"/>
      <c r="AH692" s="126"/>
      <c r="AI692" s="126"/>
      <c r="AJ692" s="126"/>
      <c r="AK692" s="126"/>
      <c r="AL692" s="126"/>
      <c r="AM692" s="126"/>
      <c r="AN692" s="126"/>
      <c r="AO692" s="126"/>
      <c r="AP692" s="126"/>
      <c r="AQ692" s="126"/>
      <c r="AR692" s="126"/>
    </row>
    <row r="693">
      <c r="A693" s="126"/>
      <c r="B693" s="126"/>
      <c r="C693" s="126"/>
      <c r="D693" s="126"/>
      <c r="E693" s="126"/>
      <c r="F693" s="126"/>
      <c r="G693" s="126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67"/>
      <c r="S693" s="126"/>
      <c r="T693" s="126"/>
      <c r="U693" s="126"/>
      <c r="V693" s="126"/>
      <c r="W693" s="126"/>
      <c r="X693" s="126"/>
      <c r="Y693" s="126"/>
      <c r="Z693" s="126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</row>
    <row r="694">
      <c r="A694" s="126"/>
      <c r="B694" s="126"/>
      <c r="C694" s="126"/>
      <c r="D694" s="126"/>
      <c r="E694" s="126"/>
      <c r="F694" s="126"/>
      <c r="G694" s="126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67"/>
      <c r="S694" s="126"/>
      <c r="T694" s="126"/>
      <c r="U694" s="126"/>
      <c r="V694" s="126"/>
      <c r="W694" s="126"/>
      <c r="X694" s="126"/>
      <c r="Y694" s="126"/>
      <c r="Z694" s="126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</row>
    <row r="695">
      <c r="A695" s="126"/>
      <c r="B695" s="126"/>
      <c r="C695" s="126"/>
      <c r="D695" s="126"/>
      <c r="E695" s="126"/>
      <c r="F695" s="126"/>
      <c r="G695" s="126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67"/>
      <c r="S695" s="126"/>
      <c r="T695" s="126"/>
      <c r="U695" s="126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</row>
    <row r="696">
      <c r="A696" s="126"/>
      <c r="B696" s="126"/>
      <c r="C696" s="126"/>
      <c r="D696" s="126"/>
      <c r="E696" s="126"/>
      <c r="F696" s="126"/>
      <c r="G696" s="126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67"/>
      <c r="S696" s="126"/>
      <c r="T696" s="126"/>
      <c r="U696" s="126"/>
      <c r="V696" s="126"/>
      <c r="W696" s="126"/>
      <c r="X696" s="126"/>
      <c r="Y696" s="126"/>
      <c r="Z696" s="126"/>
      <c r="AA696" s="126"/>
      <c r="AB696" s="126"/>
      <c r="AC696" s="126"/>
      <c r="AD696" s="126"/>
      <c r="AE696" s="126"/>
      <c r="AF696" s="126"/>
      <c r="AG696" s="126"/>
      <c r="AH696" s="126"/>
      <c r="AI696" s="126"/>
      <c r="AJ696" s="126"/>
      <c r="AK696" s="126"/>
      <c r="AL696" s="126"/>
      <c r="AM696" s="126"/>
      <c r="AN696" s="126"/>
      <c r="AO696" s="126"/>
      <c r="AP696" s="126"/>
      <c r="AQ696" s="126"/>
      <c r="AR696" s="126"/>
    </row>
    <row r="697">
      <c r="A697" s="126"/>
      <c r="B697" s="126"/>
      <c r="C697" s="126"/>
      <c r="D697" s="126"/>
      <c r="E697" s="126"/>
      <c r="F697" s="126"/>
      <c r="G697" s="126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67"/>
      <c r="S697" s="126"/>
      <c r="T697" s="126"/>
      <c r="U697" s="126"/>
      <c r="V697" s="126"/>
      <c r="W697" s="126"/>
      <c r="X697" s="126"/>
      <c r="Y697" s="126"/>
      <c r="Z697" s="126"/>
      <c r="AA697" s="126"/>
      <c r="AB697" s="126"/>
      <c r="AC697" s="126"/>
      <c r="AD697" s="126"/>
      <c r="AE697" s="126"/>
      <c r="AF697" s="126"/>
      <c r="AG697" s="126"/>
      <c r="AH697" s="126"/>
      <c r="AI697" s="126"/>
      <c r="AJ697" s="126"/>
      <c r="AK697" s="126"/>
      <c r="AL697" s="126"/>
      <c r="AM697" s="126"/>
      <c r="AN697" s="126"/>
      <c r="AO697" s="126"/>
      <c r="AP697" s="126"/>
      <c r="AQ697" s="126"/>
      <c r="AR697" s="126"/>
    </row>
    <row r="698">
      <c r="A698" s="126"/>
      <c r="B698" s="126"/>
      <c r="C698" s="126"/>
      <c r="D698" s="126"/>
      <c r="E698" s="126"/>
      <c r="F698" s="126"/>
      <c r="G698" s="126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67"/>
      <c r="S698" s="126"/>
      <c r="T698" s="126"/>
      <c r="U698" s="126"/>
      <c r="V698" s="126"/>
      <c r="W698" s="126"/>
      <c r="X698" s="126"/>
      <c r="Y698" s="126"/>
      <c r="Z698" s="126"/>
      <c r="AA698" s="126"/>
      <c r="AB698" s="126"/>
      <c r="AC698" s="126"/>
      <c r="AD698" s="126"/>
      <c r="AE698" s="126"/>
      <c r="AF698" s="126"/>
      <c r="AG698" s="126"/>
      <c r="AH698" s="126"/>
      <c r="AI698" s="126"/>
      <c r="AJ698" s="126"/>
      <c r="AK698" s="126"/>
      <c r="AL698" s="126"/>
      <c r="AM698" s="126"/>
      <c r="AN698" s="126"/>
      <c r="AO698" s="126"/>
      <c r="AP698" s="126"/>
      <c r="AQ698" s="126"/>
      <c r="AR698" s="126"/>
    </row>
    <row r="699">
      <c r="A699" s="126"/>
      <c r="B699" s="126"/>
      <c r="C699" s="126"/>
      <c r="D699" s="126"/>
      <c r="E699" s="126"/>
      <c r="F699" s="126"/>
      <c r="G699" s="126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67"/>
      <c r="S699" s="126"/>
      <c r="T699" s="126"/>
      <c r="U699" s="126"/>
      <c r="V699" s="126"/>
      <c r="W699" s="126"/>
      <c r="X699" s="126"/>
      <c r="Y699" s="126"/>
      <c r="Z699" s="126"/>
      <c r="AA699" s="126"/>
      <c r="AB699" s="126"/>
      <c r="AC699" s="126"/>
      <c r="AD699" s="126"/>
      <c r="AE699" s="126"/>
      <c r="AF699" s="126"/>
      <c r="AG699" s="126"/>
      <c r="AH699" s="126"/>
      <c r="AI699" s="126"/>
      <c r="AJ699" s="126"/>
      <c r="AK699" s="126"/>
      <c r="AL699" s="126"/>
      <c r="AM699" s="126"/>
      <c r="AN699" s="126"/>
      <c r="AO699" s="126"/>
      <c r="AP699" s="126"/>
      <c r="AQ699" s="126"/>
      <c r="AR699" s="126"/>
    </row>
    <row r="700">
      <c r="A700" s="126"/>
      <c r="B700" s="126"/>
      <c r="C700" s="126"/>
      <c r="D700" s="126"/>
      <c r="E700" s="126"/>
      <c r="F700" s="126"/>
      <c r="G700" s="126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67"/>
      <c r="S700" s="126"/>
      <c r="T700" s="126"/>
      <c r="U700" s="126"/>
      <c r="V700" s="126"/>
      <c r="W700" s="126"/>
      <c r="X700" s="126"/>
      <c r="Y700" s="126"/>
      <c r="Z700" s="126"/>
      <c r="AA700" s="126"/>
      <c r="AB700" s="126"/>
      <c r="AC700" s="126"/>
      <c r="AD700" s="126"/>
      <c r="AE700" s="126"/>
      <c r="AF700" s="126"/>
      <c r="AG700" s="126"/>
      <c r="AH700" s="126"/>
      <c r="AI700" s="126"/>
      <c r="AJ700" s="126"/>
      <c r="AK700" s="126"/>
      <c r="AL700" s="126"/>
      <c r="AM700" s="126"/>
      <c r="AN700" s="126"/>
      <c r="AO700" s="126"/>
      <c r="AP700" s="126"/>
      <c r="AQ700" s="126"/>
      <c r="AR700" s="126"/>
    </row>
    <row r="701">
      <c r="A701" s="126"/>
      <c r="B701" s="126"/>
      <c r="C701" s="126"/>
      <c r="D701" s="126"/>
      <c r="E701" s="126"/>
      <c r="F701" s="126"/>
      <c r="G701" s="126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67"/>
      <c r="S701" s="126"/>
      <c r="T701" s="126"/>
      <c r="U701" s="126"/>
      <c r="V701" s="126"/>
      <c r="W701" s="126"/>
      <c r="X701" s="126"/>
      <c r="Y701" s="126"/>
      <c r="Z701" s="126"/>
      <c r="AA701" s="126"/>
      <c r="AB701" s="126"/>
      <c r="AC701" s="126"/>
      <c r="AD701" s="126"/>
      <c r="AE701" s="126"/>
      <c r="AF701" s="126"/>
      <c r="AG701" s="126"/>
      <c r="AH701" s="126"/>
      <c r="AI701" s="126"/>
      <c r="AJ701" s="126"/>
      <c r="AK701" s="126"/>
      <c r="AL701" s="126"/>
      <c r="AM701" s="126"/>
      <c r="AN701" s="126"/>
      <c r="AO701" s="126"/>
      <c r="AP701" s="126"/>
      <c r="AQ701" s="126"/>
      <c r="AR701" s="126"/>
    </row>
    <row r="702">
      <c r="A702" s="126"/>
      <c r="B702" s="126"/>
      <c r="C702" s="126"/>
      <c r="D702" s="126"/>
      <c r="E702" s="126"/>
      <c r="F702" s="126"/>
      <c r="G702" s="126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67"/>
      <c r="S702" s="126"/>
      <c r="T702" s="126"/>
      <c r="U702" s="126"/>
      <c r="V702" s="126"/>
      <c r="W702" s="126"/>
      <c r="X702" s="126"/>
      <c r="Y702" s="126"/>
      <c r="Z702" s="126"/>
      <c r="AA702" s="126"/>
      <c r="AB702" s="126"/>
      <c r="AC702" s="126"/>
      <c r="AD702" s="126"/>
      <c r="AE702" s="126"/>
      <c r="AF702" s="126"/>
      <c r="AG702" s="126"/>
      <c r="AH702" s="126"/>
      <c r="AI702" s="126"/>
      <c r="AJ702" s="126"/>
      <c r="AK702" s="126"/>
      <c r="AL702" s="126"/>
      <c r="AM702" s="126"/>
      <c r="AN702" s="126"/>
      <c r="AO702" s="126"/>
      <c r="AP702" s="126"/>
      <c r="AQ702" s="126"/>
      <c r="AR702" s="126"/>
    </row>
    <row r="703">
      <c r="A703" s="126"/>
      <c r="B703" s="126"/>
      <c r="C703" s="126"/>
      <c r="D703" s="126"/>
      <c r="E703" s="126"/>
      <c r="F703" s="126"/>
      <c r="G703" s="126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67"/>
      <c r="S703" s="126"/>
      <c r="T703" s="126"/>
      <c r="U703" s="126"/>
      <c r="V703" s="126"/>
      <c r="W703" s="126"/>
      <c r="X703" s="126"/>
      <c r="Y703" s="126"/>
      <c r="Z703" s="126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</row>
    <row r="704">
      <c r="A704" s="126"/>
      <c r="B704" s="126"/>
      <c r="C704" s="126"/>
      <c r="D704" s="126"/>
      <c r="E704" s="126"/>
      <c r="F704" s="126"/>
      <c r="G704" s="126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67"/>
      <c r="S704" s="126"/>
      <c r="T704" s="126"/>
      <c r="U704" s="126"/>
      <c r="V704" s="126"/>
      <c r="W704" s="126"/>
      <c r="X704" s="126"/>
      <c r="Y704" s="126"/>
      <c r="Z704" s="126"/>
      <c r="AA704" s="126"/>
      <c r="AB704" s="126"/>
      <c r="AC704" s="126"/>
      <c r="AD704" s="126"/>
      <c r="AE704" s="126"/>
      <c r="AF704" s="126"/>
      <c r="AG704" s="126"/>
      <c r="AH704" s="126"/>
      <c r="AI704" s="126"/>
      <c r="AJ704" s="126"/>
      <c r="AK704" s="126"/>
      <c r="AL704" s="126"/>
      <c r="AM704" s="126"/>
      <c r="AN704" s="126"/>
      <c r="AO704" s="126"/>
      <c r="AP704" s="126"/>
      <c r="AQ704" s="126"/>
      <c r="AR704" s="126"/>
    </row>
    <row r="705">
      <c r="A705" s="126"/>
      <c r="B705" s="126"/>
      <c r="C705" s="126"/>
      <c r="D705" s="126"/>
      <c r="E705" s="126"/>
      <c r="F705" s="126"/>
      <c r="G705" s="126"/>
      <c r="H705" s="126"/>
      <c r="I705" s="126"/>
      <c r="J705" s="126"/>
      <c r="K705" s="126"/>
      <c r="L705" s="126"/>
      <c r="M705" s="126"/>
      <c r="N705" s="126"/>
      <c r="O705" s="126"/>
      <c r="P705" s="126"/>
      <c r="Q705" s="126"/>
      <c r="R705" s="167"/>
      <c r="S705" s="126"/>
      <c r="T705" s="126"/>
      <c r="U705" s="126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</row>
    <row r="706">
      <c r="A706" s="126"/>
      <c r="B706" s="126"/>
      <c r="C706" s="126"/>
      <c r="D706" s="126"/>
      <c r="E706" s="126"/>
      <c r="F706" s="126"/>
      <c r="G706" s="126"/>
      <c r="H706" s="126"/>
      <c r="I706" s="126"/>
      <c r="J706" s="126"/>
      <c r="K706" s="126"/>
      <c r="L706" s="126"/>
      <c r="M706" s="126"/>
      <c r="N706" s="126"/>
      <c r="O706" s="126"/>
      <c r="P706" s="126"/>
      <c r="Q706" s="126"/>
      <c r="R706" s="167"/>
      <c r="S706" s="126"/>
      <c r="T706" s="126"/>
      <c r="U706" s="126"/>
      <c r="V706" s="126"/>
      <c r="W706" s="126"/>
      <c r="X706" s="126"/>
      <c r="Y706" s="126"/>
      <c r="Z706" s="126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</row>
    <row r="707">
      <c r="A707" s="126"/>
      <c r="B707" s="126"/>
      <c r="C707" s="126"/>
      <c r="D707" s="126"/>
      <c r="E707" s="126"/>
      <c r="F707" s="126"/>
      <c r="G707" s="126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67"/>
      <c r="S707" s="126"/>
      <c r="T707" s="126"/>
      <c r="U707" s="126"/>
      <c r="V707" s="126"/>
      <c r="W707" s="126"/>
      <c r="X707" s="126"/>
      <c r="Y707" s="126"/>
      <c r="Z707" s="126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</row>
    <row r="708">
      <c r="A708" s="126"/>
      <c r="B708" s="126"/>
      <c r="C708" s="126"/>
      <c r="D708" s="126"/>
      <c r="E708" s="126"/>
      <c r="F708" s="126"/>
      <c r="G708" s="126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67"/>
      <c r="S708" s="126"/>
      <c r="T708" s="126"/>
      <c r="U708" s="126"/>
      <c r="V708" s="126"/>
      <c r="W708" s="126"/>
      <c r="X708" s="126"/>
      <c r="Y708" s="126"/>
      <c r="Z708" s="126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</row>
    <row r="709">
      <c r="A709" s="126"/>
      <c r="B709" s="126"/>
      <c r="C709" s="126"/>
      <c r="D709" s="126"/>
      <c r="E709" s="126"/>
      <c r="F709" s="126"/>
      <c r="G709" s="126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67"/>
      <c r="S709" s="126"/>
      <c r="T709" s="126"/>
      <c r="U709" s="126"/>
      <c r="V709" s="126"/>
      <c r="W709" s="126"/>
      <c r="X709" s="126"/>
      <c r="Y709" s="126"/>
      <c r="Z709" s="126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</row>
    <row r="710">
      <c r="A710" s="126"/>
      <c r="B710" s="126"/>
      <c r="C710" s="126"/>
      <c r="D710" s="126"/>
      <c r="E710" s="126"/>
      <c r="F710" s="126"/>
      <c r="G710" s="126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67"/>
      <c r="S710" s="126"/>
      <c r="T710" s="126"/>
      <c r="U710" s="126"/>
      <c r="V710" s="126"/>
      <c r="W710" s="126"/>
      <c r="X710" s="126"/>
      <c r="Y710" s="126"/>
      <c r="Z710" s="126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</row>
    <row r="711">
      <c r="A711" s="126"/>
      <c r="B711" s="126"/>
      <c r="C711" s="126"/>
      <c r="D711" s="126"/>
      <c r="E711" s="126"/>
      <c r="F711" s="126"/>
      <c r="G711" s="126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67"/>
      <c r="S711" s="126"/>
      <c r="T711" s="126"/>
      <c r="U711" s="126"/>
      <c r="V711" s="126"/>
      <c r="W711" s="126"/>
      <c r="X711" s="126"/>
      <c r="Y711" s="126"/>
      <c r="Z711" s="126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</row>
    <row r="712">
      <c r="A712" s="126"/>
      <c r="B712" s="126"/>
      <c r="C712" s="126"/>
      <c r="D712" s="126"/>
      <c r="E712" s="126"/>
      <c r="F712" s="126"/>
      <c r="G712" s="126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67"/>
      <c r="S712" s="126"/>
      <c r="T712" s="126"/>
      <c r="U712" s="126"/>
      <c r="V712" s="126"/>
      <c r="W712" s="126"/>
      <c r="X712" s="126"/>
      <c r="Y712" s="126"/>
      <c r="Z712" s="126"/>
      <c r="AA712" s="126"/>
      <c r="AB712" s="126"/>
      <c r="AC712" s="126"/>
      <c r="AD712" s="126"/>
      <c r="AE712" s="126"/>
      <c r="AF712" s="126"/>
      <c r="AG712" s="126"/>
      <c r="AH712" s="126"/>
      <c r="AI712" s="126"/>
      <c r="AJ712" s="126"/>
      <c r="AK712" s="126"/>
      <c r="AL712" s="126"/>
      <c r="AM712" s="126"/>
      <c r="AN712" s="126"/>
      <c r="AO712" s="126"/>
      <c r="AP712" s="126"/>
      <c r="AQ712" s="126"/>
      <c r="AR712" s="126"/>
    </row>
    <row r="713">
      <c r="A713" s="126"/>
      <c r="B713" s="126"/>
      <c r="C713" s="126"/>
      <c r="D713" s="126"/>
      <c r="E713" s="126"/>
      <c r="F713" s="126"/>
      <c r="G713" s="126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67"/>
      <c r="S713" s="126"/>
      <c r="T713" s="126"/>
      <c r="U713" s="126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</row>
    <row r="714">
      <c r="A714" s="126"/>
      <c r="B714" s="126"/>
      <c r="C714" s="126"/>
      <c r="D714" s="126"/>
      <c r="E714" s="126"/>
      <c r="F714" s="126"/>
      <c r="G714" s="126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67"/>
      <c r="S714" s="126"/>
      <c r="T714" s="126"/>
      <c r="U714" s="126"/>
      <c r="V714" s="126"/>
      <c r="W714" s="126"/>
      <c r="X714" s="126"/>
      <c r="Y714" s="126"/>
      <c r="Z714" s="126"/>
      <c r="AA714" s="126"/>
      <c r="AB714" s="126"/>
      <c r="AC714" s="126"/>
      <c r="AD714" s="126"/>
      <c r="AE714" s="126"/>
      <c r="AF714" s="126"/>
      <c r="AG714" s="126"/>
      <c r="AH714" s="126"/>
      <c r="AI714" s="126"/>
      <c r="AJ714" s="126"/>
      <c r="AK714" s="126"/>
      <c r="AL714" s="126"/>
      <c r="AM714" s="126"/>
      <c r="AN714" s="126"/>
      <c r="AO714" s="126"/>
      <c r="AP714" s="126"/>
      <c r="AQ714" s="126"/>
      <c r="AR714" s="126"/>
    </row>
    <row r="715">
      <c r="A715" s="126"/>
      <c r="B715" s="126"/>
      <c r="C715" s="126"/>
      <c r="D715" s="126"/>
      <c r="E715" s="126"/>
      <c r="F715" s="126"/>
      <c r="G715" s="126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67"/>
      <c r="S715" s="126"/>
      <c r="T715" s="126"/>
      <c r="U715" s="126"/>
      <c r="V715" s="126"/>
      <c r="W715" s="126"/>
      <c r="X715" s="126"/>
      <c r="Y715" s="126"/>
      <c r="Z715" s="126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</row>
    <row r="716">
      <c r="A716" s="126"/>
      <c r="B716" s="126"/>
      <c r="C716" s="126"/>
      <c r="D716" s="126"/>
      <c r="E716" s="126"/>
      <c r="F716" s="126"/>
      <c r="G716" s="126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67"/>
      <c r="S716" s="126"/>
      <c r="T716" s="126"/>
      <c r="U716" s="126"/>
      <c r="V716" s="126"/>
      <c r="W716" s="126"/>
      <c r="X716" s="126"/>
      <c r="Y716" s="126"/>
      <c r="Z716" s="126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</row>
    <row r="717">
      <c r="A717" s="126"/>
      <c r="B717" s="126"/>
      <c r="C717" s="126"/>
      <c r="D717" s="126"/>
      <c r="E717" s="126"/>
      <c r="F717" s="126"/>
      <c r="G717" s="126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67"/>
      <c r="S717" s="126"/>
      <c r="T717" s="126"/>
      <c r="U717" s="126"/>
      <c r="V717" s="126"/>
      <c r="W717" s="126"/>
      <c r="X717" s="126"/>
      <c r="Y717" s="126"/>
      <c r="Z717" s="126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</row>
    <row r="718">
      <c r="A718" s="126"/>
      <c r="B718" s="126"/>
      <c r="C718" s="126"/>
      <c r="D718" s="126"/>
      <c r="E718" s="126"/>
      <c r="F718" s="126"/>
      <c r="G718" s="126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67"/>
      <c r="S718" s="126"/>
      <c r="T718" s="126"/>
      <c r="U718" s="126"/>
      <c r="V718" s="126"/>
      <c r="W718" s="126"/>
      <c r="X718" s="126"/>
      <c r="Y718" s="126"/>
      <c r="Z718" s="126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</row>
    <row r="719">
      <c r="A719" s="126"/>
      <c r="B719" s="126"/>
      <c r="C719" s="126"/>
      <c r="D719" s="126"/>
      <c r="E719" s="126"/>
      <c r="F719" s="126"/>
      <c r="G719" s="126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67"/>
      <c r="S719" s="126"/>
      <c r="T719" s="126"/>
      <c r="U719" s="126"/>
      <c r="V719" s="126"/>
      <c r="W719" s="126"/>
      <c r="X719" s="126"/>
      <c r="Y719" s="126"/>
      <c r="Z719" s="126"/>
      <c r="AA719" s="126"/>
      <c r="AB719" s="126"/>
      <c r="AC719" s="126"/>
      <c r="AD719" s="126"/>
      <c r="AE719" s="126"/>
      <c r="AF719" s="126"/>
      <c r="AG719" s="126"/>
      <c r="AH719" s="126"/>
      <c r="AI719" s="126"/>
      <c r="AJ719" s="126"/>
      <c r="AK719" s="126"/>
      <c r="AL719" s="126"/>
      <c r="AM719" s="126"/>
      <c r="AN719" s="126"/>
      <c r="AO719" s="126"/>
      <c r="AP719" s="126"/>
      <c r="AQ719" s="126"/>
      <c r="AR719" s="126"/>
    </row>
    <row r="720">
      <c r="A720" s="126"/>
      <c r="B720" s="126"/>
      <c r="C720" s="126"/>
      <c r="D720" s="126"/>
      <c r="E720" s="126"/>
      <c r="F720" s="126"/>
      <c r="G720" s="126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67"/>
      <c r="S720" s="126"/>
      <c r="T720" s="126"/>
      <c r="U720" s="126"/>
      <c r="V720" s="126"/>
      <c r="W720" s="126"/>
      <c r="X720" s="126"/>
      <c r="Y720" s="126"/>
      <c r="Z720" s="126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</row>
    <row r="721">
      <c r="A721" s="126"/>
      <c r="B721" s="126"/>
      <c r="C721" s="126"/>
      <c r="D721" s="126"/>
      <c r="E721" s="126"/>
      <c r="F721" s="126"/>
      <c r="G721" s="126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67"/>
      <c r="S721" s="126"/>
      <c r="T721" s="126"/>
      <c r="U721" s="126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</row>
    <row r="722">
      <c r="A722" s="126"/>
      <c r="B722" s="126"/>
      <c r="C722" s="126"/>
      <c r="D722" s="126"/>
      <c r="E722" s="126"/>
      <c r="F722" s="126"/>
      <c r="G722" s="126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67"/>
      <c r="S722" s="126"/>
      <c r="T722" s="126"/>
      <c r="U722" s="126"/>
      <c r="V722" s="126"/>
      <c r="W722" s="126"/>
      <c r="X722" s="126"/>
      <c r="Y722" s="126"/>
      <c r="Z722" s="126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</row>
    <row r="723">
      <c r="A723" s="126"/>
      <c r="B723" s="126"/>
      <c r="C723" s="126"/>
      <c r="D723" s="126"/>
      <c r="E723" s="126"/>
      <c r="F723" s="126"/>
      <c r="G723" s="126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67"/>
      <c r="S723" s="126"/>
      <c r="T723" s="126"/>
      <c r="U723" s="126"/>
      <c r="V723" s="126"/>
      <c r="W723" s="126"/>
      <c r="X723" s="126"/>
      <c r="Y723" s="126"/>
      <c r="Z723" s="126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</row>
    <row r="724">
      <c r="A724" s="126"/>
      <c r="B724" s="126"/>
      <c r="C724" s="126"/>
      <c r="D724" s="126"/>
      <c r="E724" s="126"/>
      <c r="F724" s="126"/>
      <c r="G724" s="126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67"/>
      <c r="S724" s="126"/>
      <c r="T724" s="126"/>
      <c r="U724" s="126"/>
      <c r="V724" s="126"/>
      <c r="W724" s="126"/>
      <c r="X724" s="126"/>
      <c r="Y724" s="126"/>
      <c r="Z724" s="126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</row>
    <row r="725">
      <c r="A725" s="126"/>
      <c r="B725" s="126"/>
      <c r="C725" s="126"/>
      <c r="D725" s="126"/>
      <c r="E725" s="126"/>
      <c r="F725" s="126"/>
      <c r="G725" s="126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67"/>
      <c r="S725" s="126"/>
      <c r="T725" s="126"/>
      <c r="U725" s="126"/>
      <c r="V725" s="126"/>
      <c r="W725" s="126"/>
      <c r="X725" s="126"/>
      <c r="Y725" s="126"/>
      <c r="Z725" s="126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</row>
    <row r="726">
      <c r="A726" s="126"/>
      <c r="B726" s="126"/>
      <c r="C726" s="126"/>
      <c r="D726" s="126"/>
      <c r="E726" s="126"/>
      <c r="F726" s="126"/>
      <c r="G726" s="126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67"/>
      <c r="S726" s="126"/>
      <c r="T726" s="126"/>
      <c r="U726" s="126"/>
      <c r="V726" s="126"/>
      <c r="W726" s="126"/>
      <c r="X726" s="126"/>
      <c r="Y726" s="126"/>
      <c r="Z726" s="126"/>
      <c r="AA726" s="126"/>
      <c r="AB726" s="126"/>
      <c r="AC726" s="126"/>
      <c r="AD726" s="126"/>
      <c r="AE726" s="126"/>
      <c r="AF726" s="126"/>
      <c r="AG726" s="126"/>
      <c r="AH726" s="126"/>
      <c r="AI726" s="126"/>
      <c r="AJ726" s="126"/>
      <c r="AK726" s="126"/>
      <c r="AL726" s="126"/>
      <c r="AM726" s="126"/>
      <c r="AN726" s="126"/>
      <c r="AO726" s="126"/>
      <c r="AP726" s="126"/>
      <c r="AQ726" s="126"/>
      <c r="AR726" s="126"/>
    </row>
    <row r="727">
      <c r="A727" s="126"/>
      <c r="B727" s="126"/>
      <c r="C727" s="126"/>
      <c r="D727" s="126"/>
      <c r="E727" s="126"/>
      <c r="F727" s="126"/>
      <c r="G727" s="126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67"/>
      <c r="S727" s="126"/>
      <c r="T727" s="126"/>
      <c r="U727" s="126"/>
      <c r="V727" s="126"/>
      <c r="W727" s="126"/>
      <c r="X727" s="126"/>
      <c r="Y727" s="126"/>
      <c r="Z727" s="126"/>
      <c r="AA727" s="126"/>
      <c r="AB727" s="126"/>
      <c r="AC727" s="126"/>
      <c r="AD727" s="126"/>
      <c r="AE727" s="126"/>
      <c r="AF727" s="126"/>
      <c r="AG727" s="126"/>
      <c r="AH727" s="126"/>
      <c r="AI727" s="126"/>
      <c r="AJ727" s="126"/>
      <c r="AK727" s="126"/>
      <c r="AL727" s="126"/>
      <c r="AM727" s="126"/>
      <c r="AN727" s="126"/>
      <c r="AO727" s="126"/>
      <c r="AP727" s="126"/>
      <c r="AQ727" s="126"/>
      <c r="AR727" s="126"/>
    </row>
    <row r="728">
      <c r="A728" s="126"/>
      <c r="B728" s="126"/>
      <c r="C728" s="126"/>
      <c r="D728" s="126"/>
      <c r="E728" s="126"/>
      <c r="F728" s="126"/>
      <c r="G728" s="126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67"/>
      <c r="S728" s="126"/>
      <c r="T728" s="126"/>
      <c r="U728" s="126"/>
      <c r="V728" s="126"/>
      <c r="W728" s="126"/>
      <c r="X728" s="126"/>
      <c r="Y728" s="126"/>
      <c r="Z728" s="126"/>
      <c r="AA728" s="126"/>
      <c r="AB728" s="126"/>
      <c r="AC728" s="126"/>
      <c r="AD728" s="126"/>
      <c r="AE728" s="126"/>
      <c r="AF728" s="126"/>
      <c r="AG728" s="126"/>
      <c r="AH728" s="126"/>
      <c r="AI728" s="126"/>
      <c r="AJ728" s="126"/>
      <c r="AK728" s="126"/>
      <c r="AL728" s="126"/>
      <c r="AM728" s="126"/>
      <c r="AN728" s="126"/>
      <c r="AO728" s="126"/>
      <c r="AP728" s="126"/>
      <c r="AQ728" s="126"/>
      <c r="AR728" s="126"/>
    </row>
    <row r="729">
      <c r="A729" s="126"/>
      <c r="B729" s="126"/>
      <c r="C729" s="126"/>
      <c r="D729" s="126"/>
      <c r="E729" s="126"/>
      <c r="F729" s="126"/>
      <c r="G729" s="126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67"/>
      <c r="S729" s="126"/>
      <c r="T729" s="126"/>
      <c r="U729" s="126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</row>
    <row r="730">
      <c r="A730" s="126"/>
      <c r="B730" s="126"/>
      <c r="C730" s="126"/>
      <c r="D730" s="126"/>
      <c r="E730" s="126"/>
      <c r="F730" s="126"/>
      <c r="G730" s="126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67"/>
      <c r="S730" s="126"/>
      <c r="T730" s="126"/>
      <c r="U730" s="126"/>
      <c r="V730" s="126"/>
      <c r="W730" s="126"/>
      <c r="X730" s="126"/>
      <c r="Y730" s="126"/>
      <c r="Z730" s="126"/>
      <c r="AA730" s="126"/>
      <c r="AB730" s="126"/>
      <c r="AC730" s="126"/>
      <c r="AD730" s="126"/>
      <c r="AE730" s="126"/>
      <c r="AF730" s="126"/>
      <c r="AG730" s="126"/>
      <c r="AH730" s="126"/>
      <c r="AI730" s="126"/>
      <c r="AJ730" s="126"/>
      <c r="AK730" s="126"/>
      <c r="AL730" s="126"/>
      <c r="AM730" s="126"/>
      <c r="AN730" s="126"/>
      <c r="AO730" s="126"/>
      <c r="AP730" s="126"/>
      <c r="AQ730" s="126"/>
      <c r="AR730" s="126"/>
    </row>
    <row r="731">
      <c r="A731" s="126"/>
      <c r="B731" s="126"/>
      <c r="C731" s="126"/>
      <c r="D731" s="126"/>
      <c r="E731" s="126"/>
      <c r="F731" s="126"/>
      <c r="G731" s="126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67"/>
      <c r="S731" s="126"/>
      <c r="T731" s="126"/>
      <c r="U731" s="126"/>
      <c r="V731" s="126"/>
      <c r="W731" s="126"/>
      <c r="X731" s="126"/>
      <c r="Y731" s="126"/>
      <c r="Z731" s="126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</row>
    <row r="732">
      <c r="A732" s="126"/>
      <c r="B732" s="126"/>
      <c r="C732" s="126"/>
      <c r="D732" s="126"/>
      <c r="E732" s="126"/>
      <c r="F732" s="126"/>
      <c r="G732" s="126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67"/>
      <c r="S732" s="126"/>
      <c r="T732" s="126"/>
      <c r="U732" s="126"/>
      <c r="V732" s="126"/>
      <c r="W732" s="126"/>
      <c r="X732" s="126"/>
      <c r="Y732" s="126"/>
      <c r="Z732" s="126"/>
      <c r="AA732" s="126"/>
      <c r="AB732" s="126"/>
      <c r="AC732" s="126"/>
      <c r="AD732" s="126"/>
      <c r="AE732" s="126"/>
      <c r="AF732" s="126"/>
      <c r="AG732" s="126"/>
      <c r="AH732" s="126"/>
      <c r="AI732" s="126"/>
      <c r="AJ732" s="126"/>
      <c r="AK732" s="126"/>
      <c r="AL732" s="126"/>
      <c r="AM732" s="126"/>
      <c r="AN732" s="126"/>
      <c r="AO732" s="126"/>
      <c r="AP732" s="126"/>
      <c r="AQ732" s="126"/>
      <c r="AR732" s="126"/>
    </row>
    <row r="733">
      <c r="A733" s="126"/>
      <c r="B733" s="126"/>
      <c r="C733" s="126"/>
      <c r="D733" s="126"/>
      <c r="E733" s="126"/>
      <c r="F733" s="126"/>
      <c r="G733" s="126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67"/>
      <c r="S733" s="126"/>
      <c r="T733" s="126"/>
      <c r="U733" s="126"/>
      <c r="V733" s="126"/>
      <c r="W733" s="126"/>
      <c r="X733" s="126"/>
      <c r="Y733" s="126"/>
      <c r="Z733" s="126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</row>
    <row r="734">
      <c r="A734" s="126"/>
      <c r="B734" s="126"/>
      <c r="C734" s="126"/>
      <c r="D734" s="126"/>
      <c r="E734" s="126"/>
      <c r="F734" s="126"/>
      <c r="G734" s="126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67"/>
      <c r="S734" s="126"/>
      <c r="T734" s="126"/>
      <c r="U734" s="126"/>
      <c r="V734" s="126"/>
      <c r="W734" s="126"/>
      <c r="X734" s="126"/>
      <c r="Y734" s="126"/>
      <c r="Z734" s="126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</row>
    <row r="735">
      <c r="A735" s="126"/>
      <c r="B735" s="126"/>
      <c r="C735" s="126"/>
      <c r="D735" s="126"/>
      <c r="E735" s="126"/>
      <c r="F735" s="126"/>
      <c r="G735" s="126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67"/>
      <c r="S735" s="126"/>
      <c r="T735" s="126"/>
      <c r="U735" s="126"/>
      <c r="V735" s="126"/>
      <c r="W735" s="126"/>
      <c r="X735" s="126"/>
      <c r="Y735" s="126"/>
      <c r="Z735" s="126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</row>
    <row r="736">
      <c r="A736" s="126"/>
      <c r="B736" s="126"/>
      <c r="C736" s="126"/>
      <c r="D736" s="126"/>
      <c r="E736" s="126"/>
      <c r="F736" s="126"/>
      <c r="G736" s="126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67"/>
      <c r="S736" s="126"/>
      <c r="T736" s="126"/>
      <c r="U736" s="126"/>
      <c r="V736" s="126"/>
      <c r="W736" s="126"/>
      <c r="X736" s="126"/>
      <c r="Y736" s="126"/>
      <c r="Z736" s="126"/>
      <c r="AA736" s="126"/>
      <c r="AB736" s="126"/>
      <c r="AC736" s="126"/>
      <c r="AD736" s="126"/>
      <c r="AE736" s="126"/>
      <c r="AF736" s="126"/>
      <c r="AG736" s="126"/>
      <c r="AH736" s="126"/>
      <c r="AI736" s="126"/>
      <c r="AJ736" s="126"/>
      <c r="AK736" s="126"/>
      <c r="AL736" s="126"/>
      <c r="AM736" s="126"/>
      <c r="AN736" s="126"/>
      <c r="AO736" s="126"/>
      <c r="AP736" s="126"/>
      <c r="AQ736" s="126"/>
      <c r="AR736" s="126"/>
    </row>
    <row r="737">
      <c r="A737" s="126"/>
      <c r="B737" s="126"/>
      <c r="C737" s="126"/>
      <c r="D737" s="126"/>
      <c r="E737" s="126"/>
      <c r="F737" s="126"/>
      <c r="G737" s="126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67"/>
      <c r="S737" s="126"/>
      <c r="T737" s="126"/>
      <c r="U737" s="126"/>
      <c r="V737" s="126"/>
      <c r="W737" s="126"/>
      <c r="X737" s="126"/>
      <c r="Y737" s="126"/>
      <c r="Z737" s="126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</row>
    <row r="738">
      <c r="A738" s="126"/>
      <c r="B738" s="126"/>
      <c r="C738" s="126"/>
      <c r="D738" s="126"/>
      <c r="E738" s="126"/>
      <c r="F738" s="126"/>
      <c r="G738" s="126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67"/>
      <c r="S738" s="126"/>
      <c r="T738" s="126"/>
      <c r="U738" s="126"/>
      <c r="V738" s="126"/>
      <c r="W738" s="126"/>
      <c r="X738" s="126"/>
      <c r="Y738" s="126"/>
      <c r="Z738" s="126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</row>
    <row r="739">
      <c r="A739" s="126"/>
      <c r="B739" s="126"/>
      <c r="C739" s="126"/>
      <c r="D739" s="126"/>
      <c r="E739" s="126"/>
      <c r="F739" s="126"/>
      <c r="G739" s="126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67"/>
      <c r="S739" s="126"/>
      <c r="T739" s="126"/>
      <c r="U739" s="126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</row>
    <row r="740">
      <c r="A740" s="126"/>
      <c r="B740" s="126"/>
      <c r="C740" s="126"/>
      <c r="D740" s="126"/>
      <c r="E740" s="126"/>
      <c r="F740" s="126"/>
      <c r="G740" s="126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67"/>
      <c r="S740" s="126"/>
      <c r="T740" s="126"/>
      <c r="U740" s="126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</row>
    <row r="741">
      <c r="A741" s="126"/>
      <c r="B741" s="126"/>
      <c r="C741" s="126"/>
      <c r="D741" s="126"/>
      <c r="E741" s="126"/>
      <c r="F741" s="126"/>
      <c r="G741" s="126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67"/>
      <c r="S741" s="126"/>
      <c r="T741" s="126"/>
      <c r="U741" s="126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  <c r="AF741" s="126"/>
      <c r="AG741" s="126"/>
      <c r="AH741" s="126"/>
      <c r="AI741" s="126"/>
      <c r="AJ741" s="126"/>
      <c r="AK741" s="126"/>
      <c r="AL741" s="126"/>
      <c r="AM741" s="126"/>
      <c r="AN741" s="126"/>
      <c r="AO741" s="126"/>
      <c r="AP741" s="126"/>
      <c r="AQ741" s="126"/>
      <c r="AR741" s="126"/>
    </row>
    <row r="742">
      <c r="A742" s="126"/>
      <c r="B742" s="126"/>
      <c r="C742" s="126"/>
      <c r="D742" s="126"/>
      <c r="E742" s="126"/>
      <c r="F742" s="126"/>
      <c r="G742" s="126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67"/>
      <c r="S742" s="126"/>
      <c r="T742" s="126"/>
      <c r="U742" s="126"/>
      <c r="V742" s="126"/>
      <c r="W742" s="126"/>
      <c r="X742" s="126"/>
      <c r="Y742" s="126"/>
      <c r="Z742" s="126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</row>
    <row r="743">
      <c r="A743" s="126"/>
      <c r="B743" s="126"/>
      <c r="C743" s="126"/>
      <c r="D743" s="126"/>
      <c r="E743" s="126"/>
      <c r="F743" s="126"/>
      <c r="G743" s="126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67"/>
      <c r="S743" s="126"/>
      <c r="T743" s="126"/>
      <c r="U743" s="126"/>
      <c r="V743" s="126"/>
      <c r="W743" s="126"/>
      <c r="X743" s="126"/>
      <c r="Y743" s="126"/>
      <c r="Z743" s="126"/>
      <c r="AA743" s="126"/>
      <c r="AB743" s="126"/>
      <c r="AC743" s="126"/>
      <c r="AD743" s="126"/>
      <c r="AE743" s="126"/>
      <c r="AF743" s="126"/>
      <c r="AG743" s="126"/>
      <c r="AH743" s="126"/>
      <c r="AI743" s="126"/>
      <c r="AJ743" s="126"/>
      <c r="AK743" s="126"/>
      <c r="AL743" s="126"/>
      <c r="AM743" s="126"/>
      <c r="AN743" s="126"/>
      <c r="AO743" s="126"/>
      <c r="AP743" s="126"/>
      <c r="AQ743" s="126"/>
      <c r="AR743" s="126"/>
    </row>
    <row r="744">
      <c r="A744" s="126"/>
      <c r="B744" s="126"/>
      <c r="C744" s="126"/>
      <c r="D744" s="126"/>
      <c r="E744" s="126"/>
      <c r="F744" s="126"/>
      <c r="G744" s="126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67"/>
      <c r="S744" s="126"/>
      <c r="T744" s="126"/>
      <c r="U744" s="126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</row>
    <row r="745">
      <c r="A745" s="126"/>
      <c r="B745" s="126"/>
      <c r="C745" s="126"/>
      <c r="D745" s="126"/>
      <c r="E745" s="126"/>
      <c r="F745" s="126"/>
      <c r="G745" s="126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67"/>
      <c r="S745" s="126"/>
      <c r="T745" s="126"/>
      <c r="U745" s="126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</row>
    <row r="746">
      <c r="A746" s="126"/>
      <c r="B746" s="126"/>
      <c r="C746" s="126"/>
      <c r="D746" s="126"/>
      <c r="E746" s="126"/>
      <c r="F746" s="126"/>
      <c r="G746" s="126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67"/>
      <c r="S746" s="126"/>
      <c r="T746" s="126"/>
      <c r="U746" s="126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</row>
    <row r="747">
      <c r="A747" s="126"/>
      <c r="B747" s="126"/>
      <c r="C747" s="126"/>
      <c r="D747" s="126"/>
      <c r="E747" s="126"/>
      <c r="F747" s="126"/>
      <c r="G747" s="126"/>
      <c r="H747" s="126"/>
      <c r="I747" s="126"/>
      <c r="J747" s="126"/>
      <c r="K747" s="126"/>
      <c r="L747" s="126"/>
      <c r="M747" s="126"/>
      <c r="N747" s="126"/>
      <c r="O747" s="126"/>
      <c r="P747" s="126"/>
      <c r="Q747" s="126"/>
      <c r="R747" s="167"/>
      <c r="S747" s="126"/>
      <c r="T747" s="126"/>
      <c r="U747" s="126"/>
      <c r="V747" s="126"/>
      <c r="W747" s="126"/>
      <c r="X747" s="126"/>
      <c r="Y747" s="126"/>
      <c r="Z747" s="126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</row>
    <row r="748">
      <c r="A748" s="126"/>
      <c r="B748" s="126"/>
      <c r="C748" s="126"/>
      <c r="D748" s="126"/>
      <c r="E748" s="126"/>
      <c r="F748" s="126"/>
      <c r="G748" s="126"/>
      <c r="H748" s="126"/>
      <c r="I748" s="126"/>
      <c r="J748" s="126"/>
      <c r="K748" s="126"/>
      <c r="L748" s="126"/>
      <c r="M748" s="126"/>
      <c r="N748" s="126"/>
      <c r="O748" s="126"/>
      <c r="P748" s="126"/>
      <c r="Q748" s="126"/>
      <c r="R748" s="167"/>
      <c r="S748" s="126"/>
      <c r="T748" s="126"/>
      <c r="U748" s="126"/>
      <c r="V748" s="126"/>
      <c r="W748" s="126"/>
      <c r="X748" s="126"/>
      <c r="Y748" s="126"/>
      <c r="Z748" s="126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</row>
    <row r="749">
      <c r="A749" s="126"/>
      <c r="B749" s="126"/>
      <c r="C749" s="126"/>
      <c r="D749" s="126"/>
      <c r="E749" s="126"/>
      <c r="F749" s="126"/>
      <c r="G749" s="126"/>
      <c r="H749" s="126"/>
      <c r="I749" s="126"/>
      <c r="J749" s="126"/>
      <c r="K749" s="126"/>
      <c r="L749" s="126"/>
      <c r="M749" s="126"/>
      <c r="N749" s="126"/>
      <c r="O749" s="126"/>
      <c r="P749" s="126"/>
      <c r="Q749" s="126"/>
      <c r="R749" s="167"/>
      <c r="S749" s="126"/>
      <c r="T749" s="126"/>
      <c r="U749" s="126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6"/>
      <c r="AK749" s="126"/>
      <c r="AL749" s="126"/>
      <c r="AM749" s="126"/>
      <c r="AN749" s="126"/>
      <c r="AO749" s="126"/>
      <c r="AP749" s="126"/>
      <c r="AQ749" s="126"/>
      <c r="AR749" s="126"/>
    </row>
    <row r="750">
      <c r="A750" s="126"/>
      <c r="B750" s="126"/>
      <c r="C750" s="126"/>
      <c r="D750" s="126"/>
      <c r="E750" s="126"/>
      <c r="F750" s="126"/>
      <c r="G750" s="126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67"/>
      <c r="S750" s="126"/>
      <c r="T750" s="126"/>
      <c r="U750" s="126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</row>
    <row r="751">
      <c r="A751" s="126"/>
      <c r="B751" s="126"/>
      <c r="C751" s="126"/>
      <c r="D751" s="126"/>
      <c r="E751" s="126"/>
      <c r="F751" s="126"/>
      <c r="G751" s="126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67"/>
      <c r="S751" s="126"/>
      <c r="T751" s="126"/>
      <c r="U751" s="126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</row>
    <row r="752">
      <c r="A752" s="126"/>
      <c r="B752" s="126"/>
      <c r="C752" s="126"/>
      <c r="D752" s="126"/>
      <c r="E752" s="126"/>
      <c r="F752" s="126"/>
      <c r="G752" s="126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67"/>
      <c r="S752" s="126"/>
      <c r="T752" s="126"/>
      <c r="U752" s="126"/>
      <c r="V752" s="126"/>
      <c r="W752" s="126"/>
      <c r="X752" s="126"/>
      <c r="Y752" s="126"/>
      <c r="Z752" s="126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</row>
    <row r="753">
      <c r="A753" s="126"/>
      <c r="B753" s="126"/>
      <c r="C753" s="126"/>
      <c r="D753" s="126"/>
      <c r="E753" s="126"/>
      <c r="F753" s="126"/>
      <c r="G753" s="126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67"/>
      <c r="S753" s="126"/>
      <c r="T753" s="126"/>
      <c r="U753" s="126"/>
      <c r="V753" s="126"/>
      <c r="W753" s="126"/>
      <c r="X753" s="126"/>
      <c r="Y753" s="126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</row>
    <row r="754">
      <c r="A754" s="126"/>
      <c r="B754" s="126"/>
      <c r="C754" s="126"/>
      <c r="D754" s="126"/>
      <c r="E754" s="126"/>
      <c r="F754" s="126"/>
      <c r="G754" s="126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67"/>
      <c r="S754" s="126"/>
      <c r="T754" s="126"/>
      <c r="U754" s="126"/>
      <c r="V754" s="126"/>
      <c r="W754" s="126"/>
      <c r="X754" s="126"/>
      <c r="Y754" s="126"/>
      <c r="Z754" s="126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</row>
    <row r="755">
      <c r="A755" s="126"/>
      <c r="B755" s="126"/>
      <c r="C755" s="126"/>
      <c r="D755" s="126"/>
      <c r="E755" s="126"/>
      <c r="F755" s="126"/>
      <c r="G755" s="126"/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67"/>
      <c r="S755" s="126"/>
      <c r="T755" s="126"/>
      <c r="U755" s="126"/>
      <c r="V755" s="126"/>
      <c r="W755" s="126"/>
      <c r="X755" s="126"/>
      <c r="Y755" s="126"/>
      <c r="Z755" s="126"/>
      <c r="AA755" s="126"/>
      <c r="AB755" s="126"/>
      <c r="AC755" s="126"/>
      <c r="AD755" s="126"/>
      <c r="AE755" s="126"/>
      <c r="AF755" s="126"/>
      <c r="AG755" s="126"/>
      <c r="AH755" s="126"/>
      <c r="AI755" s="126"/>
      <c r="AJ755" s="126"/>
      <c r="AK755" s="126"/>
      <c r="AL755" s="126"/>
      <c r="AM755" s="126"/>
      <c r="AN755" s="126"/>
      <c r="AO755" s="126"/>
      <c r="AP755" s="126"/>
      <c r="AQ755" s="126"/>
      <c r="AR755" s="126"/>
    </row>
    <row r="756">
      <c r="A756" s="126"/>
      <c r="B756" s="126"/>
      <c r="C756" s="126"/>
      <c r="D756" s="126"/>
      <c r="E756" s="126"/>
      <c r="F756" s="126"/>
      <c r="G756" s="126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67"/>
      <c r="S756" s="126"/>
      <c r="T756" s="126"/>
      <c r="U756" s="126"/>
      <c r="V756" s="126"/>
      <c r="W756" s="126"/>
      <c r="X756" s="126"/>
      <c r="Y756" s="126"/>
      <c r="Z756" s="126"/>
      <c r="AA756" s="126"/>
      <c r="AB756" s="126"/>
      <c r="AC756" s="126"/>
      <c r="AD756" s="126"/>
      <c r="AE756" s="126"/>
      <c r="AF756" s="126"/>
      <c r="AG756" s="126"/>
      <c r="AH756" s="126"/>
      <c r="AI756" s="126"/>
      <c r="AJ756" s="126"/>
      <c r="AK756" s="126"/>
      <c r="AL756" s="126"/>
      <c r="AM756" s="126"/>
      <c r="AN756" s="126"/>
      <c r="AO756" s="126"/>
      <c r="AP756" s="126"/>
      <c r="AQ756" s="126"/>
      <c r="AR756" s="126"/>
    </row>
    <row r="757">
      <c r="A757" s="126"/>
      <c r="B757" s="126"/>
      <c r="C757" s="126"/>
      <c r="D757" s="126"/>
      <c r="E757" s="126"/>
      <c r="F757" s="126"/>
      <c r="G757" s="126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67"/>
      <c r="S757" s="126"/>
      <c r="T757" s="126"/>
      <c r="U757" s="126"/>
      <c r="V757" s="126"/>
      <c r="W757" s="126"/>
      <c r="X757" s="126"/>
      <c r="Y757" s="126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</row>
    <row r="758">
      <c r="A758" s="126"/>
      <c r="B758" s="126"/>
      <c r="C758" s="126"/>
      <c r="D758" s="126"/>
      <c r="E758" s="126"/>
      <c r="F758" s="126"/>
      <c r="G758" s="126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67"/>
      <c r="S758" s="126"/>
      <c r="T758" s="126"/>
      <c r="U758" s="126"/>
      <c r="V758" s="126"/>
      <c r="W758" s="126"/>
      <c r="X758" s="126"/>
      <c r="Y758" s="126"/>
      <c r="Z758" s="126"/>
      <c r="AA758" s="126"/>
      <c r="AB758" s="126"/>
      <c r="AC758" s="126"/>
      <c r="AD758" s="126"/>
      <c r="AE758" s="126"/>
      <c r="AF758" s="126"/>
      <c r="AG758" s="126"/>
      <c r="AH758" s="126"/>
      <c r="AI758" s="126"/>
      <c r="AJ758" s="126"/>
      <c r="AK758" s="126"/>
      <c r="AL758" s="126"/>
      <c r="AM758" s="126"/>
      <c r="AN758" s="126"/>
      <c r="AO758" s="126"/>
      <c r="AP758" s="126"/>
      <c r="AQ758" s="126"/>
      <c r="AR758" s="126"/>
    </row>
    <row r="759">
      <c r="A759" s="126"/>
      <c r="B759" s="126"/>
      <c r="C759" s="126"/>
      <c r="D759" s="126"/>
      <c r="E759" s="126"/>
      <c r="F759" s="126"/>
      <c r="G759" s="126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67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</row>
    <row r="760">
      <c r="A760" s="126"/>
      <c r="B760" s="126"/>
      <c r="C760" s="126"/>
      <c r="D760" s="126"/>
      <c r="E760" s="126"/>
      <c r="F760" s="126"/>
      <c r="G760" s="126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67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</row>
    <row r="761">
      <c r="A761" s="126"/>
      <c r="B761" s="126"/>
      <c r="C761" s="126"/>
      <c r="D761" s="126"/>
      <c r="E761" s="126"/>
      <c r="F761" s="126"/>
      <c r="G761" s="126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67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</row>
    <row r="762">
      <c r="A762" s="126"/>
      <c r="B762" s="126"/>
      <c r="C762" s="126"/>
      <c r="D762" s="126"/>
      <c r="E762" s="126"/>
      <c r="F762" s="126"/>
      <c r="G762" s="126"/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67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</row>
    <row r="763">
      <c r="A763" s="126"/>
      <c r="B763" s="126"/>
      <c r="C763" s="126"/>
      <c r="D763" s="126"/>
      <c r="E763" s="126"/>
      <c r="F763" s="126"/>
      <c r="G763" s="126"/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67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</row>
    <row r="764">
      <c r="A764" s="126"/>
      <c r="B764" s="126"/>
      <c r="C764" s="126"/>
      <c r="D764" s="126"/>
      <c r="E764" s="126"/>
      <c r="F764" s="126"/>
      <c r="G764" s="126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67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</row>
    <row r="765">
      <c r="A765" s="126"/>
      <c r="B765" s="126"/>
      <c r="C765" s="126"/>
      <c r="D765" s="126"/>
      <c r="E765" s="126"/>
      <c r="F765" s="126"/>
      <c r="G765" s="126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67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6"/>
      <c r="AD765" s="126"/>
      <c r="AE765" s="126"/>
      <c r="AF765" s="126"/>
      <c r="AG765" s="126"/>
      <c r="AH765" s="126"/>
      <c r="AI765" s="126"/>
      <c r="AJ765" s="126"/>
      <c r="AK765" s="126"/>
      <c r="AL765" s="126"/>
      <c r="AM765" s="126"/>
      <c r="AN765" s="126"/>
      <c r="AO765" s="126"/>
      <c r="AP765" s="126"/>
      <c r="AQ765" s="126"/>
      <c r="AR765" s="126"/>
    </row>
    <row r="766">
      <c r="A766" s="126"/>
      <c r="B766" s="126"/>
      <c r="C766" s="126"/>
      <c r="D766" s="126"/>
      <c r="E766" s="126"/>
      <c r="F766" s="126"/>
      <c r="G766" s="126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67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</row>
    <row r="767">
      <c r="A767" s="126"/>
      <c r="B767" s="126"/>
      <c r="C767" s="126"/>
      <c r="D767" s="126"/>
      <c r="E767" s="126"/>
      <c r="F767" s="126"/>
      <c r="G767" s="126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67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6"/>
      <c r="AD767" s="126"/>
      <c r="AE767" s="126"/>
      <c r="AF767" s="126"/>
      <c r="AG767" s="126"/>
      <c r="AH767" s="126"/>
      <c r="AI767" s="126"/>
      <c r="AJ767" s="126"/>
      <c r="AK767" s="126"/>
      <c r="AL767" s="126"/>
      <c r="AM767" s="126"/>
      <c r="AN767" s="126"/>
      <c r="AO767" s="126"/>
      <c r="AP767" s="126"/>
      <c r="AQ767" s="126"/>
      <c r="AR767" s="126"/>
    </row>
    <row r="768">
      <c r="A768" s="126"/>
      <c r="B768" s="126"/>
      <c r="C768" s="126"/>
      <c r="D768" s="126"/>
      <c r="E768" s="126"/>
      <c r="F768" s="126"/>
      <c r="G768" s="126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67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</row>
    <row r="769">
      <c r="A769" s="126"/>
      <c r="B769" s="126"/>
      <c r="C769" s="126"/>
      <c r="D769" s="126"/>
      <c r="E769" s="126"/>
      <c r="F769" s="126"/>
      <c r="G769" s="126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67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6"/>
      <c r="AD769" s="126"/>
      <c r="AE769" s="126"/>
      <c r="AF769" s="126"/>
      <c r="AG769" s="126"/>
      <c r="AH769" s="126"/>
      <c r="AI769" s="126"/>
      <c r="AJ769" s="126"/>
      <c r="AK769" s="126"/>
      <c r="AL769" s="126"/>
      <c r="AM769" s="126"/>
      <c r="AN769" s="126"/>
      <c r="AO769" s="126"/>
      <c r="AP769" s="126"/>
      <c r="AQ769" s="126"/>
      <c r="AR769" s="126"/>
    </row>
    <row r="770">
      <c r="A770" s="126"/>
      <c r="B770" s="126"/>
      <c r="C770" s="126"/>
      <c r="D770" s="126"/>
      <c r="E770" s="126"/>
      <c r="F770" s="126"/>
      <c r="G770" s="126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67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6"/>
      <c r="AD770" s="126"/>
      <c r="AE770" s="126"/>
      <c r="AF770" s="126"/>
      <c r="AG770" s="126"/>
      <c r="AH770" s="126"/>
      <c r="AI770" s="126"/>
      <c r="AJ770" s="126"/>
      <c r="AK770" s="126"/>
      <c r="AL770" s="126"/>
      <c r="AM770" s="126"/>
      <c r="AN770" s="126"/>
      <c r="AO770" s="126"/>
      <c r="AP770" s="126"/>
      <c r="AQ770" s="126"/>
      <c r="AR770" s="126"/>
    </row>
    <row r="771">
      <c r="A771" s="126"/>
      <c r="B771" s="126"/>
      <c r="C771" s="126"/>
      <c r="D771" s="126"/>
      <c r="E771" s="126"/>
      <c r="F771" s="126"/>
      <c r="G771" s="126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67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6"/>
      <c r="AD771" s="126"/>
      <c r="AE771" s="126"/>
      <c r="AF771" s="126"/>
      <c r="AG771" s="126"/>
      <c r="AH771" s="126"/>
      <c r="AI771" s="126"/>
      <c r="AJ771" s="126"/>
      <c r="AK771" s="126"/>
      <c r="AL771" s="126"/>
      <c r="AM771" s="126"/>
      <c r="AN771" s="126"/>
      <c r="AO771" s="126"/>
      <c r="AP771" s="126"/>
      <c r="AQ771" s="126"/>
      <c r="AR771" s="126"/>
    </row>
    <row r="772">
      <c r="A772" s="126"/>
      <c r="B772" s="126"/>
      <c r="C772" s="126"/>
      <c r="D772" s="126"/>
      <c r="E772" s="126"/>
      <c r="F772" s="126"/>
      <c r="G772" s="126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67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6"/>
      <c r="AD772" s="126"/>
      <c r="AE772" s="126"/>
      <c r="AF772" s="126"/>
      <c r="AG772" s="126"/>
      <c r="AH772" s="126"/>
      <c r="AI772" s="126"/>
      <c r="AJ772" s="126"/>
      <c r="AK772" s="126"/>
      <c r="AL772" s="126"/>
      <c r="AM772" s="126"/>
      <c r="AN772" s="126"/>
      <c r="AO772" s="126"/>
      <c r="AP772" s="126"/>
      <c r="AQ772" s="126"/>
      <c r="AR772" s="126"/>
    </row>
    <row r="773">
      <c r="A773" s="126"/>
      <c r="B773" s="126"/>
      <c r="C773" s="126"/>
      <c r="D773" s="126"/>
      <c r="E773" s="126"/>
      <c r="F773" s="126"/>
      <c r="G773" s="126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67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6"/>
      <c r="AD773" s="126"/>
      <c r="AE773" s="126"/>
      <c r="AF773" s="126"/>
      <c r="AG773" s="126"/>
      <c r="AH773" s="126"/>
      <c r="AI773" s="126"/>
      <c r="AJ773" s="126"/>
      <c r="AK773" s="126"/>
      <c r="AL773" s="126"/>
      <c r="AM773" s="126"/>
      <c r="AN773" s="126"/>
      <c r="AO773" s="126"/>
      <c r="AP773" s="126"/>
      <c r="AQ773" s="126"/>
      <c r="AR773" s="126"/>
    </row>
    <row r="774">
      <c r="A774" s="126"/>
      <c r="B774" s="126"/>
      <c r="C774" s="126"/>
      <c r="D774" s="126"/>
      <c r="E774" s="126"/>
      <c r="F774" s="126"/>
      <c r="G774" s="126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67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6"/>
      <c r="AD774" s="126"/>
      <c r="AE774" s="126"/>
      <c r="AF774" s="126"/>
      <c r="AG774" s="126"/>
      <c r="AH774" s="126"/>
      <c r="AI774" s="126"/>
      <c r="AJ774" s="126"/>
      <c r="AK774" s="126"/>
      <c r="AL774" s="126"/>
      <c r="AM774" s="126"/>
      <c r="AN774" s="126"/>
      <c r="AO774" s="126"/>
      <c r="AP774" s="126"/>
      <c r="AQ774" s="126"/>
      <c r="AR774" s="126"/>
    </row>
    <row r="775">
      <c r="A775" s="126"/>
      <c r="B775" s="126"/>
      <c r="C775" s="126"/>
      <c r="D775" s="126"/>
      <c r="E775" s="126"/>
      <c r="F775" s="126"/>
      <c r="G775" s="126"/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67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6"/>
      <c r="AD775" s="126"/>
      <c r="AE775" s="126"/>
      <c r="AF775" s="126"/>
      <c r="AG775" s="126"/>
      <c r="AH775" s="126"/>
      <c r="AI775" s="126"/>
      <c r="AJ775" s="126"/>
      <c r="AK775" s="126"/>
      <c r="AL775" s="126"/>
      <c r="AM775" s="126"/>
      <c r="AN775" s="126"/>
      <c r="AO775" s="126"/>
      <c r="AP775" s="126"/>
      <c r="AQ775" s="126"/>
      <c r="AR775" s="126"/>
    </row>
    <row r="776">
      <c r="A776" s="126"/>
      <c r="B776" s="126"/>
      <c r="C776" s="126"/>
      <c r="D776" s="126"/>
      <c r="E776" s="126"/>
      <c r="F776" s="126"/>
      <c r="G776" s="126"/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67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6"/>
      <c r="AD776" s="126"/>
      <c r="AE776" s="126"/>
      <c r="AF776" s="126"/>
      <c r="AG776" s="126"/>
      <c r="AH776" s="126"/>
      <c r="AI776" s="126"/>
      <c r="AJ776" s="126"/>
      <c r="AK776" s="126"/>
      <c r="AL776" s="126"/>
      <c r="AM776" s="126"/>
      <c r="AN776" s="126"/>
      <c r="AO776" s="126"/>
      <c r="AP776" s="126"/>
      <c r="AQ776" s="126"/>
      <c r="AR776" s="126"/>
    </row>
    <row r="777">
      <c r="A777" s="126"/>
      <c r="B777" s="126"/>
      <c r="C777" s="126"/>
      <c r="D777" s="126"/>
      <c r="E777" s="126"/>
      <c r="F777" s="126"/>
      <c r="G777" s="126"/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67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6"/>
      <c r="AD777" s="126"/>
      <c r="AE777" s="126"/>
      <c r="AF777" s="126"/>
      <c r="AG777" s="126"/>
      <c r="AH777" s="126"/>
      <c r="AI777" s="126"/>
      <c r="AJ777" s="126"/>
      <c r="AK777" s="126"/>
      <c r="AL777" s="126"/>
      <c r="AM777" s="126"/>
      <c r="AN777" s="126"/>
      <c r="AO777" s="126"/>
      <c r="AP777" s="126"/>
      <c r="AQ777" s="126"/>
      <c r="AR777" s="126"/>
    </row>
    <row r="778">
      <c r="A778" s="126"/>
      <c r="B778" s="126"/>
      <c r="C778" s="126"/>
      <c r="D778" s="126"/>
      <c r="E778" s="126"/>
      <c r="F778" s="126"/>
      <c r="G778" s="126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67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6"/>
      <c r="AK778" s="126"/>
      <c r="AL778" s="126"/>
      <c r="AM778" s="126"/>
      <c r="AN778" s="126"/>
      <c r="AO778" s="126"/>
      <c r="AP778" s="126"/>
      <c r="AQ778" s="126"/>
      <c r="AR778" s="126"/>
    </row>
    <row r="779">
      <c r="A779" s="126"/>
      <c r="B779" s="126"/>
      <c r="C779" s="126"/>
      <c r="D779" s="126"/>
      <c r="E779" s="126"/>
      <c r="F779" s="126"/>
      <c r="G779" s="126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67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6"/>
      <c r="AD779" s="126"/>
      <c r="AE779" s="126"/>
      <c r="AF779" s="126"/>
      <c r="AG779" s="126"/>
      <c r="AH779" s="126"/>
      <c r="AI779" s="126"/>
      <c r="AJ779" s="126"/>
      <c r="AK779" s="126"/>
      <c r="AL779" s="126"/>
      <c r="AM779" s="126"/>
      <c r="AN779" s="126"/>
      <c r="AO779" s="126"/>
      <c r="AP779" s="126"/>
      <c r="AQ779" s="126"/>
      <c r="AR779" s="126"/>
    </row>
    <row r="780">
      <c r="A780" s="126"/>
      <c r="B780" s="126"/>
      <c r="C780" s="126"/>
      <c r="D780" s="126"/>
      <c r="E780" s="126"/>
      <c r="F780" s="126"/>
      <c r="G780" s="126"/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67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6"/>
      <c r="AD780" s="126"/>
      <c r="AE780" s="126"/>
      <c r="AF780" s="126"/>
      <c r="AG780" s="126"/>
      <c r="AH780" s="126"/>
      <c r="AI780" s="126"/>
      <c r="AJ780" s="126"/>
      <c r="AK780" s="126"/>
      <c r="AL780" s="126"/>
      <c r="AM780" s="126"/>
      <c r="AN780" s="126"/>
      <c r="AO780" s="126"/>
      <c r="AP780" s="126"/>
      <c r="AQ780" s="126"/>
      <c r="AR780" s="126"/>
    </row>
    <row r="781">
      <c r="A781" s="126"/>
      <c r="B781" s="126"/>
      <c r="C781" s="126"/>
      <c r="D781" s="126"/>
      <c r="E781" s="126"/>
      <c r="F781" s="126"/>
      <c r="G781" s="126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67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6"/>
      <c r="AD781" s="126"/>
      <c r="AE781" s="126"/>
      <c r="AF781" s="126"/>
      <c r="AG781" s="126"/>
      <c r="AH781" s="126"/>
      <c r="AI781" s="126"/>
      <c r="AJ781" s="126"/>
      <c r="AK781" s="126"/>
      <c r="AL781" s="126"/>
      <c r="AM781" s="126"/>
      <c r="AN781" s="126"/>
      <c r="AO781" s="126"/>
      <c r="AP781" s="126"/>
      <c r="AQ781" s="126"/>
      <c r="AR781" s="126"/>
    </row>
    <row r="782">
      <c r="A782" s="126"/>
      <c r="B782" s="126"/>
      <c r="C782" s="126"/>
      <c r="D782" s="126"/>
      <c r="E782" s="126"/>
      <c r="F782" s="126"/>
      <c r="G782" s="126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67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6"/>
      <c r="AD782" s="126"/>
      <c r="AE782" s="126"/>
      <c r="AF782" s="126"/>
      <c r="AG782" s="126"/>
      <c r="AH782" s="126"/>
      <c r="AI782" s="126"/>
      <c r="AJ782" s="126"/>
      <c r="AK782" s="126"/>
      <c r="AL782" s="126"/>
      <c r="AM782" s="126"/>
      <c r="AN782" s="126"/>
      <c r="AO782" s="126"/>
      <c r="AP782" s="126"/>
      <c r="AQ782" s="126"/>
      <c r="AR782" s="126"/>
    </row>
    <row r="783">
      <c r="A783" s="126"/>
      <c r="B783" s="126"/>
      <c r="C783" s="126"/>
      <c r="D783" s="126"/>
      <c r="E783" s="126"/>
      <c r="F783" s="126"/>
      <c r="G783" s="126"/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67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6"/>
      <c r="AD783" s="126"/>
      <c r="AE783" s="126"/>
      <c r="AF783" s="126"/>
      <c r="AG783" s="126"/>
      <c r="AH783" s="126"/>
      <c r="AI783" s="126"/>
      <c r="AJ783" s="126"/>
      <c r="AK783" s="126"/>
      <c r="AL783" s="126"/>
      <c r="AM783" s="126"/>
      <c r="AN783" s="126"/>
      <c r="AO783" s="126"/>
      <c r="AP783" s="126"/>
      <c r="AQ783" s="126"/>
      <c r="AR783" s="126"/>
    </row>
    <row r="784">
      <c r="A784" s="126"/>
      <c r="B784" s="126"/>
      <c r="C784" s="126"/>
      <c r="D784" s="126"/>
      <c r="E784" s="126"/>
      <c r="F784" s="126"/>
      <c r="G784" s="126"/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67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6"/>
      <c r="AD784" s="126"/>
      <c r="AE784" s="126"/>
      <c r="AF784" s="126"/>
      <c r="AG784" s="126"/>
      <c r="AH784" s="126"/>
      <c r="AI784" s="126"/>
      <c r="AJ784" s="126"/>
      <c r="AK784" s="126"/>
      <c r="AL784" s="126"/>
      <c r="AM784" s="126"/>
      <c r="AN784" s="126"/>
      <c r="AO784" s="126"/>
      <c r="AP784" s="126"/>
      <c r="AQ784" s="126"/>
      <c r="AR784" s="126"/>
    </row>
    <row r="785">
      <c r="A785" s="126"/>
      <c r="B785" s="126"/>
      <c r="C785" s="126"/>
      <c r="D785" s="126"/>
      <c r="E785" s="126"/>
      <c r="F785" s="126"/>
      <c r="G785" s="126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67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6"/>
      <c r="AD785" s="126"/>
      <c r="AE785" s="126"/>
      <c r="AF785" s="126"/>
      <c r="AG785" s="126"/>
      <c r="AH785" s="126"/>
      <c r="AI785" s="126"/>
      <c r="AJ785" s="126"/>
      <c r="AK785" s="126"/>
      <c r="AL785" s="126"/>
      <c r="AM785" s="126"/>
      <c r="AN785" s="126"/>
      <c r="AO785" s="126"/>
      <c r="AP785" s="126"/>
      <c r="AQ785" s="126"/>
      <c r="AR785" s="126"/>
    </row>
    <row r="786">
      <c r="A786" s="126"/>
      <c r="B786" s="126"/>
      <c r="C786" s="126"/>
      <c r="D786" s="126"/>
      <c r="E786" s="126"/>
      <c r="F786" s="126"/>
      <c r="G786" s="126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67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6"/>
      <c r="AD786" s="126"/>
      <c r="AE786" s="126"/>
      <c r="AF786" s="126"/>
      <c r="AG786" s="126"/>
      <c r="AH786" s="126"/>
      <c r="AI786" s="126"/>
      <c r="AJ786" s="126"/>
      <c r="AK786" s="126"/>
      <c r="AL786" s="126"/>
      <c r="AM786" s="126"/>
      <c r="AN786" s="126"/>
      <c r="AO786" s="126"/>
      <c r="AP786" s="126"/>
      <c r="AQ786" s="126"/>
      <c r="AR786" s="126"/>
    </row>
    <row r="787">
      <c r="A787" s="126"/>
      <c r="B787" s="126"/>
      <c r="C787" s="126"/>
      <c r="D787" s="126"/>
      <c r="E787" s="126"/>
      <c r="F787" s="126"/>
      <c r="G787" s="126"/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67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6"/>
      <c r="AD787" s="126"/>
      <c r="AE787" s="126"/>
      <c r="AF787" s="126"/>
      <c r="AG787" s="126"/>
      <c r="AH787" s="126"/>
      <c r="AI787" s="126"/>
      <c r="AJ787" s="126"/>
      <c r="AK787" s="126"/>
      <c r="AL787" s="126"/>
      <c r="AM787" s="126"/>
      <c r="AN787" s="126"/>
      <c r="AO787" s="126"/>
      <c r="AP787" s="126"/>
      <c r="AQ787" s="126"/>
      <c r="AR787" s="126"/>
    </row>
    <row r="788">
      <c r="A788" s="126"/>
      <c r="B788" s="126"/>
      <c r="C788" s="126"/>
      <c r="D788" s="126"/>
      <c r="E788" s="126"/>
      <c r="F788" s="126"/>
      <c r="G788" s="126"/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67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6"/>
      <c r="AD788" s="126"/>
      <c r="AE788" s="126"/>
      <c r="AF788" s="126"/>
      <c r="AG788" s="126"/>
      <c r="AH788" s="126"/>
      <c r="AI788" s="126"/>
      <c r="AJ788" s="126"/>
      <c r="AK788" s="126"/>
      <c r="AL788" s="126"/>
      <c r="AM788" s="126"/>
      <c r="AN788" s="126"/>
      <c r="AO788" s="126"/>
      <c r="AP788" s="126"/>
      <c r="AQ788" s="126"/>
      <c r="AR788" s="126"/>
    </row>
    <row r="789">
      <c r="A789" s="126"/>
      <c r="B789" s="126"/>
      <c r="C789" s="126"/>
      <c r="D789" s="126"/>
      <c r="E789" s="126"/>
      <c r="F789" s="126"/>
      <c r="G789" s="126"/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67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6"/>
      <c r="AD789" s="126"/>
      <c r="AE789" s="126"/>
      <c r="AF789" s="126"/>
      <c r="AG789" s="126"/>
      <c r="AH789" s="126"/>
      <c r="AI789" s="126"/>
      <c r="AJ789" s="126"/>
      <c r="AK789" s="126"/>
      <c r="AL789" s="126"/>
      <c r="AM789" s="126"/>
      <c r="AN789" s="126"/>
      <c r="AO789" s="126"/>
      <c r="AP789" s="126"/>
      <c r="AQ789" s="126"/>
      <c r="AR789" s="126"/>
    </row>
    <row r="790">
      <c r="A790" s="126"/>
      <c r="B790" s="126"/>
      <c r="C790" s="126"/>
      <c r="D790" s="126"/>
      <c r="E790" s="126"/>
      <c r="F790" s="126"/>
      <c r="G790" s="126"/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67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6"/>
      <c r="AD790" s="126"/>
      <c r="AE790" s="126"/>
      <c r="AF790" s="126"/>
      <c r="AG790" s="126"/>
      <c r="AH790" s="126"/>
      <c r="AI790" s="126"/>
      <c r="AJ790" s="126"/>
      <c r="AK790" s="126"/>
      <c r="AL790" s="126"/>
      <c r="AM790" s="126"/>
      <c r="AN790" s="126"/>
      <c r="AO790" s="126"/>
      <c r="AP790" s="126"/>
      <c r="AQ790" s="126"/>
      <c r="AR790" s="126"/>
    </row>
    <row r="791">
      <c r="A791" s="126"/>
      <c r="B791" s="126"/>
      <c r="C791" s="126"/>
      <c r="D791" s="126"/>
      <c r="E791" s="126"/>
      <c r="F791" s="126"/>
      <c r="G791" s="126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67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6"/>
      <c r="AD791" s="126"/>
      <c r="AE791" s="126"/>
      <c r="AF791" s="126"/>
      <c r="AG791" s="126"/>
      <c r="AH791" s="126"/>
      <c r="AI791" s="126"/>
      <c r="AJ791" s="126"/>
      <c r="AK791" s="126"/>
      <c r="AL791" s="126"/>
      <c r="AM791" s="126"/>
      <c r="AN791" s="126"/>
      <c r="AO791" s="126"/>
      <c r="AP791" s="126"/>
      <c r="AQ791" s="126"/>
      <c r="AR791" s="126"/>
    </row>
    <row r="792">
      <c r="A792" s="126"/>
      <c r="B792" s="126"/>
      <c r="C792" s="126"/>
      <c r="D792" s="126"/>
      <c r="E792" s="126"/>
      <c r="F792" s="126"/>
      <c r="G792" s="126"/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67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6"/>
      <c r="AD792" s="126"/>
      <c r="AE792" s="126"/>
      <c r="AF792" s="126"/>
      <c r="AG792" s="126"/>
      <c r="AH792" s="126"/>
      <c r="AI792" s="126"/>
      <c r="AJ792" s="126"/>
      <c r="AK792" s="126"/>
      <c r="AL792" s="126"/>
      <c r="AM792" s="126"/>
      <c r="AN792" s="126"/>
      <c r="AO792" s="126"/>
      <c r="AP792" s="126"/>
      <c r="AQ792" s="126"/>
      <c r="AR792" s="126"/>
    </row>
    <row r="793">
      <c r="A793" s="126"/>
      <c r="B793" s="126"/>
      <c r="C793" s="126"/>
      <c r="D793" s="126"/>
      <c r="E793" s="126"/>
      <c r="F793" s="126"/>
      <c r="G793" s="126"/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67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6"/>
      <c r="AD793" s="126"/>
      <c r="AE793" s="126"/>
      <c r="AF793" s="126"/>
      <c r="AG793" s="126"/>
      <c r="AH793" s="126"/>
      <c r="AI793" s="126"/>
      <c r="AJ793" s="126"/>
      <c r="AK793" s="126"/>
      <c r="AL793" s="126"/>
      <c r="AM793" s="126"/>
      <c r="AN793" s="126"/>
      <c r="AO793" s="126"/>
      <c r="AP793" s="126"/>
      <c r="AQ793" s="126"/>
      <c r="AR793" s="126"/>
    </row>
    <row r="794">
      <c r="A794" s="126"/>
      <c r="B794" s="126"/>
      <c r="C794" s="126"/>
      <c r="D794" s="126"/>
      <c r="E794" s="126"/>
      <c r="F794" s="126"/>
      <c r="G794" s="126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67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6"/>
      <c r="AD794" s="126"/>
      <c r="AE794" s="126"/>
      <c r="AF794" s="126"/>
      <c r="AG794" s="126"/>
      <c r="AH794" s="126"/>
      <c r="AI794" s="126"/>
      <c r="AJ794" s="126"/>
      <c r="AK794" s="126"/>
      <c r="AL794" s="126"/>
      <c r="AM794" s="126"/>
      <c r="AN794" s="126"/>
      <c r="AO794" s="126"/>
      <c r="AP794" s="126"/>
      <c r="AQ794" s="126"/>
      <c r="AR794" s="126"/>
    </row>
    <row r="795">
      <c r="A795" s="126"/>
      <c r="B795" s="126"/>
      <c r="C795" s="126"/>
      <c r="D795" s="126"/>
      <c r="E795" s="126"/>
      <c r="F795" s="126"/>
      <c r="G795" s="126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67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6"/>
      <c r="AD795" s="126"/>
      <c r="AE795" s="126"/>
      <c r="AF795" s="126"/>
      <c r="AG795" s="126"/>
      <c r="AH795" s="126"/>
      <c r="AI795" s="126"/>
      <c r="AJ795" s="126"/>
      <c r="AK795" s="126"/>
      <c r="AL795" s="126"/>
      <c r="AM795" s="126"/>
      <c r="AN795" s="126"/>
      <c r="AO795" s="126"/>
      <c r="AP795" s="126"/>
      <c r="AQ795" s="126"/>
      <c r="AR795" s="126"/>
    </row>
    <row r="796">
      <c r="A796" s="126"/>
      <c r="B796" s="126"/>
      <c r="C796" s="126"/>
      <c r="D796" s="126"/>
      <c r="E796" s="126"/>
      <c r="F796" s="126"/>
      <c r="G796" s="126"/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67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6"/>
      <c r="AD796" s="126"/>
      <c r="AE796" s="126"/>
      <c r="AF796" s="126"/>
      <c r="AG796" s="126"/>
      <c r="AH796" s="126"/>
      <c r="AI796" s="126"/>
      <c r="AJ796" s="126"/>
      <c r="AK796" s="126"/>
      <c r="AL796" s="126"/>
      <c r="AM796" s="126"/>
      <c r="AN796" s="126"/>
      <c r="AO796" s="126"/>
      <c r="AP796" s="126"/>
      <c r="AQ796" s="126"/>
      <c r="AR796" s="126"/>
    </row>
    <row r="797">
      <c r="A797" s="126"/>
      <c r="B797" s="126"/>
      <c r="C797" s="126"/>
      <c r="D797" s="126"/>
      <c r="E797" s="126"/>
      <c r="F797" s="126"/>
      <c r="G797" s="126"/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67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6"/>
      <c r="AD797" s="126"/>
      <c r="AE797" s="126"/>
      <c r="AF797" s="126"/>
      <c r="AG797" s="126"/>
      <c r="AH797" s="126"/>
      <c r="AI797" s="126"/>
      <c r="AJ797" s="126"/>
      <c r="AK797" s="126"/>
      <c r="AL797" s="126"/>
      <c r="AM797" s="126"/>
      <c r="AN797" s="126"/>
      <c r="AO797" s="126"/>
      <c r="AP797" s="126"/>
      <c r="AQ797" s="126"/>
      <c r="AR797" s="126"/>
    </row>
    <row r="798">
      <c r="A798" s="126"/>
      <c r="B798" s="126"/>
      <c r="C798" s="126"/>
      <c r="D798" s="126"/>
      <c r="E798" s="126"/>
      <c r="F798" s="126"/>
      <c r="G798" s="126"/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67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6"/>
      <c r="AD798" s="126"/>
      <c r="AE798" s="126"/>
      <c r="AF798" s="126"/>
      <c r="AG798" s="126"/>
      <c r="AH798" s="126"/>
      <c r="AI798" s="126"/>
      <c r="AJ798" s="126"/>
      <c r="AK798" s="126"/>
      <c r="AL798" s="126"/>
      <c r="AM798" s="126"/>
      <c r="AN798" s="126"/>
      <c r="AO798" s="126"/>
      <c r="AP798" s="126"/>
      <c r="AQ798" s="126"/>
      <c r="AR798" s="126"/>
    </row>
    <row r="799">
      <c r="A799" s="126"/>
      <c r="B799" s="126"/>
      <c r="C799" s="126"/>
      <c r="D799" s="126"/>
      <c r="E799" s="126"/>
      <c r="F799" s="126"/>
      <c r="G799" s="126"/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67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6"/>
      <c r="AD799" s="126"/>
      <c r="AE799" s="126"/>
      <c r="AF799" s="126"/>
      <c r="AG799" s="126"/>
      <c r="AH799" s="126"/>
      <c r="AI799" s="126"/>
      <c r="AJ799" s="126"/>
      <c r="AK799" s="126"/>
      <c r="AL799" s="126"/>
      <c r="AM799" s="126"/>
      <c r="AN799" s="126"/>
      <c r="AO799" s="126"/>
      <c r="AP799" s="126"/>
      <c r="AQ799" s="126"/>
      <c r="AR799" s="126"/>
    </row>
    <row r="800">
      <c r="A800" s="126"/>
      <c r="B800" s="126"/>
      <c r="C800" s="126"/>
      <c r="D800" s="126"/>
      <c r="E800" s="126"/>
      <c r="F800" s="126"/>
      <c r="G800" s="126"/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67"/>
      <c r="S800" s="126"/>
      <c r="T800" s="126"/>
      <c r="U800" s="126"/>
      <c r="V800" s="126"/>
      <c r="W800" s="126"/>
      <c r="X800" s="126"/>
      <c r="Y800" s="126"/>
      <c r="Z800" s="126"/>
      <c r="AA800" s="126"/>
      <c r="AB800" s="126"/>
      <c r="AC800" s="126"/>
      <c r="AD800" s="126"/>
      <c r="AE800" s="126"/>
      <c r="AF800" s="126"/>
      <c r="AG800" s="126"/>
      <c r="AH800" s="126"/>
      <c r="AI800" s="126"/>
      <c r="AJ800" s="126"/>
      <c r="AK800" s="126"/>
      <c r="AL800" s="126"/>
      <c r="AM800" s="126"/>
      <c r="AN800" s="126"/>
      <c r="AO800" s="126"/>
      <c r="AP800" s="126"/>
      <c r="AQ800" s="126"/>
      <c r="AR800" s="126"/>
    </row>
    <row r="801">
      <c r="A801" s="126"/>
      <c r="B801" s="126"/>
      <c r="C801" s="126"/>
      <c r="D801" s="126"/>
      <c r="E801" s="126"/>
      <c r="F801" s="126"/>
      <c r="G801" s="126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67"/>
      <c r="S801" s="126"/>
      <c r="T801" s="126"/>
      <c r="U801" s="126"/>
      <c r="V801" s="126"/>
      <c r="W801" s="126"/>
      <c r="X801" s="126"/>
      <c r="Y801" s="126"/>
      <c r="Z801" s="126"/>
      <c r="AA801" s="126"/>
      <c r="AB801" s="126"/>
      <c r="AC801" s="126"/>
      <c r="AD801" s="126"/>
      <c r="AE801" s="126"/>
      <c r="AF801" s="126"/>
      <c r="AG801" s="126"/>
      <c r="AH801" s="126"/>
      <c r="AI801" s="126"/>
      <c r="AJ801" s="126"/>
      <c r="AK801" s="126"/>
      <c r="AL801" s="126"/>
      <c r="AM801" s="126"/>
      <c r="AN801" s="126"/>
      <c r="AO801" s="126"/>
      <c r="AP801" s="126"/>
      <c r="AQ801" s="126"/>
      <c r="AR801" s="126"/>
    </row>
    <row r="802">
      <c r="A802" s="126"/>
      <c r="B802" s="126"/>
      <c r="C802" s="126"/>
      <c r="D802" s="126"/>
      <c r="E802" s="126"/>
      <c r="F802" s="126"/>
      <c r="G802" s="126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67"/>
      <c r="S802" s="126"/>
      <c r="T802" s="126"/>
      <c r="U802" s="126"/>
      <c r="V802" s="126"/>
      <c r="W802" s="126"/>
      <c r="X802" s="126"/>
      <c r="Y802" s="126"/>
      <c r="Z802" s="126"/>
      <c r="AA802" s="126"/>
      <c r="AB802" s="126"/>
      <c r="AC802" s="126"/>
      <c r="AD802" s="126"/>
      <c r="AE802" s="126"/>
      <c r="AF802" s="126"/>
      <c r="AG802" s="126"/>
      <c r="AH802" s="126"/>
      <c r="AI802" s="126"/>
      <c r="AJ802" s="126"/>
      <c r="AK802" s="126"/>
      <c r="AL802" s="126"/>
      <c r="AM802" s="126"/>
      <c r="AN802" s="126"/>
      <c r="AO802" s="126"/>
      <c r="AP802" s="126"/>
      <c r="AQ802" s="126"/>
      <c r="AR802" s="126"/>
    </row>
    <row r="803">
      <c r="A803" s="126"/>
      <c r="B803" s="126"/>
      <c r="C803" s="126"/>
      <c r="D803" s="126"/>
      <c r="E803" s="126"/>
      <c r="F803" s="126"/>
      <c r="G803" s="126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67"/>
      <c r="S803" s="126"/>
      <c r="T803" s="126"/>
      <c r="U803" s="126"/>
      <c r="V803" s="126"/>
      <c r="W803" s="126"/>
      <c r="X803" s="126"/>
      <c r="Y803" s="126"/>
      <c r="Z803" s="126"/>
      <c r="AA803" s="126"/>
      <c r="AB803" s="126"/>
      <c r="AC803" s="126"/>
      <c r="AD803" s="126"/>
      <c r="AE803" s="126"/>
      <c r="AF803" s="126"/>
      <c r="AG803" s="126"/>
      <c r="AH803" s="126"/>
      <c r="AI803" s="126"/>
      <c r="AJ803" s="126"/>
      <c r="AK803" s="126"/>
      <c r="AL803" s="126"/>
      <c r="AM803" s="126"/>
      <c r="AN803" s="126"/>
      <c r="AO803" s="126"/>
      <c r="AP803" s="126"/>
      <c r="AQ803" s="126"/>
      <c r="AR803" s="126"/>
    </row>
    <row r="804">
      <c r="A804" s="126"/>
      <c r="B804" s="126"/>
      <c r="C804" s="126"/>
      <c r="D804" s="126"/>
      <c r="E804" s="126"/>
      <c r="F804" s="126"/>
      <c r="G804" s="126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67"/>
      <c r="S804" s="126"/>
      <c r="T804" s="126"/>
      <c r="U804" s="126"/>
      <c r="V804" s="126"/>
      <c r="W804" s="126"/>
      <c r="X804" s="126"/>
      <c r="Y804" s="126"/>
      <c r="Z804" s="126"/>
      <c r="AA804" s="126"/>
      <c r="AB804" s="126"/>
      <c r="AC804" s="126"/>
      <c r="AD804" s="126"/>
      <c r="AE804" s="126"/>
      <c r="AF804" s="126"/>
      <c r="AG804" s="126"/>
      <c r="AH804" s="126"/>
      <c r="AI804" s="126"/>
      <c r="AJ804" s="126"/>
      <c r="AK804" s="126"/>
      <c r="AL804" s="126"/>
      <c r="AM804" s="126"/>
      <c r="AN804" s="126"/>
      <c r="AO804" s="126"/>
      <c r="AP804" s="126"/>
      <c r="AQ804" s="126"/>
      <c r="AR804" s="126"/>
    </row>
    <row r="805">
      <c r="A805" s="126"/>
      <c r="B805" s="126"/>
      <c r="C805" s="126"/>
      <c r="D805" s="126"/>
      <c r="E805" s="126"/>
      <c r="F805" s="126"/>
      <c r="G805" s="126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67"/>
      <c r="S805" s="126"/>
      <c r="T805" s="126"/>
      <c r="U805" s="126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</row>
    <row r="806">
      <c r="A806" s="126"/>
      <c r="B806" s="126"/>
      <c r="C806" s="126"/>
      <c r="D806" s="126"/>
      <c r="E806" s="126"/>
      <c r="F806" s="126"/>
      <c r="G806" s="126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67"/>
      <c r="S806" s="126"/>
      <c r="T806" s="126"/>
      <c r="U806" s="126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  <c r="AF806" s="126"/>
      <c r="AG806" s="126"/>
      <c r="AH806" s="126"/>
      <c r="AI806" s="126"/>
      <c r="AJ806" s="126"/>
      <c r="AK806" s="126"/>
      <c r="AL806" s="126"/>
      <c r="AM806" s="126"/>
      <c r="AN806" s="126"/>
      <c r="AO806" s="126"/>
      <c r="AP806" s="126"/>
      <c r="AQ806" s="126"/>
      <c r="AR806" s="126"/>
    </row>
    <row r="807">
      <c r="A807" s="126"/>
      <c r="B807" s="126"/>
      <c r="C807" s="126"/>
      <c r="D807" s="126"/>
      <c r="E807" s="126"/>
      <c r="F807" s="126"/>
      <c r="G807" s="126"/>
      <c r="H807" s="126"/>
      <c r="I807" s="126"/>
      <c r="J807" s="126"/>
      <c r="K807" s="126"/>
      <c r="L807" s="126"/>
      <c r="M807" s="126"/>
      <c r="N807" s="126"/>
      <c r="O807" s="126"/>
      <c r="P807" s="126"/>
      <c r="Q807" s="126"/>
      <c r="R807" s="167"/>
      <c r="S807" s="126"/>
      <c r="T807" s="126"/>
      <c r="U807" s="126"/>
      <c r="V807" s="126"/>
      <c r="W807" s="126"/>
      <c r="X807" s="126"/>
      <c r="Y807" s="126"/>
      <c r="Z807" s="126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</row>
    <row r="808">
      <c r="A808" s="126"/>
      <c r="B808" s="126"/>
      <c r="C808" s="126"/>
      <c r="D808" s="126"/>
      <c r="E808" s="126"/>
      <c r="F808" s="126"/>
      <c r="G808" s="126"/>
      <c r="H808" s="126"/>
      <c r="I808" s="126"/>
      <c r="J808" s="126"/>
      <c r="K808" s="126"/>
      <c r="L808" s="126"/>
      <c r="M808" s="126"/>
      <c r="N808" s="126"/>
      <c r="O808" s="126"/>
      <c r="P808" s="126"/>
      <c r="Q808" s="126"/>
      <c r="R808" s="167"/>
      <c r="S808" s="126"/>
      <c r="T808" s="126"/>
      <c r="U808" s="126"/>
      <c r="V808" s="126"/>
      <c r="W808" s="126"/>
      <c r="X808" s="126"/>
      <c r="Y808" s="126"/>
      <c r="Z808" s="126"/>
      <c r="AA808" s="126"/>
      <c r="AB808" s="126"/>
      <c r="AC808" s="126"/>
      <c r="AD808" s="126"/>
      <c r="AE808" s="126"/>
      <c r="AF808" s="126"/>
      <c r="AG808" s="126"/>
      <c r="AH808" s="126"/>
      <c r="AI808" s="126"/>
      <c r="AJ808" s="126"/>
      <c r="AK808" s="126"/>
      <c r="AL808" s="126"/>
      <c r="AM808" s="126"/>
      <c r="AN808" s="126"/>
      <c r="AO808" s="126"/>
      <c r="AP808" s="126"/>
      <c r="AQ808" s="126"/>
      <c r="AR808" s="126"/>
    </row>
    <row r="809">
      <c r="A809" s="126"/>
      <c r="B809" s="126"/>
      <c r="C809" s="126"/>
      <c r="D809" s="126"/>
      <c r="E809" s="126"/>
      <c r="F809" s="126"/>
      <c r="G809" s="126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67"/>
      <c r="S809" s="126"/>
      <c r="T809" s="126"/>
      <c r="U809" s="126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</row>
    <row r="810">
      <c r="A810" s="126"/>
      <c r="B810" s="126"/>
      <c r="C810" s="126"/>
      <c r="D810" s="126"/>
      <c r="E810" s="126"/>
      <c r="F810" s="126"/>
      <c r="G810" s="126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67"/>
      <c r="S810" s="126"/>
      <c r="T810" s="126"/>
      <c r="U810" s="126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  <c r="AF810" s="126"/>
      <c r="AG810" s="126"/>
      <c r="AH810" s="126"/>
      <c r="AI810" s="126"/>
      <c r="AJ810" s="126"/>
      <c r="AK810" s="126"/>
      <c r="AL810" s="126"/>
      <c r="AM810" s="126"/>
      <c r="AN810" s="126"/>
      <c r="AO810" s="126"/>
      <c r="AP810" s="126"/>
      <c r="AQ810" s="126"/>
      <c r="AR810" s="126"/>
    </row>
    <row r="811">
      <c r="A811" s="126"/>
      <c r="B811" s="126"/>
      <c r="C811" s="126"/>
      <c r="D811" s="126"/>
      <c r="E811" s="126"/>
      <c r="F811" s="126"/>
      <c r="G811" s="126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67"/>
      <c r="S811" s="126"/>
      <c r="T811" s="126"/>
      <c r="U811" s="126"/>
      <c r="V811" s="126"/>
      <c r="W811" s="126"/>
      <c r="X811" s="126"/>
      <c r="Y811" s="126"/>
      <c r="Z811" s="126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</row>
    <row r="812">
      <c r="A812" s="126"/>
      <c r="B812" s="126"/>
      <c r="C812" s="126"/>
      <c r="D812" s="126"/>
      <c r="E812" s="126"/>
      <c r="F812" s="126"/>
      <c r="G812" s="126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67"/>
      <c r="S812" s="126"/>
      <c r="T812" s="126"/>
      <c r="U812" s="126"/>
      <c r="V812" s="126"/>
      <c r="W812" s="126"/>
      <c r="X812" s="126"/>
      <c r="Y812" s="126"/>
      <c r="Z812" s="126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</row>
    <row r="813">
      <c r="A813" s="126"/>
      <c r="B813" s="126"/>
      <c r="C813" s="126"/>
      <c r="D813" s="126"/>
      <c r="E813" s="126"/>
      <c r="F813" s="126"/>
      <c r="G813" s="126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67"/>
      <c r="S813" s="126"/>
      <c r="T813" s="126"/>
      <c r="U813" s="126"/>
      <c r="V813" s="126"/>
      <c r="W813" s="126"/>
      <c r="X813" s="126"/>
      <c r="Y813" s="126"/>
      <c r="Z813" s="126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</row>
  </sheetData>
  <mergeCells count="8">
    <mergeCell ref="A1:O1"/>
    <mergeCell ref="A2:O2"/>
    <mergeCell ref="A3:O3"/>
    <mergeCell ref="A4:O4"/>
    <mergeCell ref="A6:O6"/>
    <mergeCell ref="A9:O9"/>
    <mergeCell ref="A10:O10"/>
    <mergeCell ref="C37:O37"/>
  </mergeCells>
  <conditionalFormatting sqref="B35">
    <cfRule type="expression" dxfId="2" priority="1">
      <formula>$K37="Ambetter - Superior"</formula>
    </cfRule>
  </conditionalFormatting>
  <conditionalFormatting sqref="B20 B29 B31">
    <cfRule type="expression" dxfId="2" priority="2">
      <formula>$K21="Ambetter - Superior"</formula>
    </cfRule>
  </conditionalFormatting>
  <conditionalFormatting sqref="L12:N36 L38:N762">
    <cfRule type="containsBlanks" dxfId="17" priority="3">
      <formula>LEN(TRIM(L12))=0</formula>
    </cfRule>
  </conditionalFormatting>
  <conditionalFormatting sqref="L12:L36 L38:L762">
    <cfRule type="containsText" dxfId="2" priority="4" operator="containsText" text="X">
      <formula>NOT(ISERROR(SEARCH(("X"),(L12))))</formula>
    </cfRule>
  </conditionalFormatting>
  <conditionalFormatting sqref="M12:M36 M38:M762">
    <cfRule type="containsText" dxfId="3" priority="5" operator="containsText" text="X">
      <formula>NOT(ISERROR(SEARCH(("X"),(M12))))</formula>
    </cfRule>
  </conditionalFormatting>
  <conditionalFormatting sqref="A12:N762 O37:P37">
    <cfRule type="expression" dxfId="2" priority="6">
      <formula>$K12="Ambetter - Superior"</formula>
    </cfRule>
  </conditionalFormatting>
  <conditionalFormatting sqref="O5 O7:O8 O12:O36 O38:O762">
    <cfRule type="containsText" dxfId="2" priority="7" operator="containsText" text="FULL UA">
      <formula>NOT(ISERROR(SEARCH(("FULL UA"),(O5))))</formula>
    </cfRule>
  </conditionalFormatting>
  <conditionalFormatting sqref="O12:O36 O38:O762">
    <cfRule type="containsText" dxfId="18" priority="8" operator="containsText" text="GABA">
      <formula>NOT(ISERROR(SEARCH(("GABA"),(O12))))</formula>
    </cfRule>
  </conditionalFormatting>
  <conditionalFormatting sqref="O12:O36 O38:O762">
    <cfRule type="containsText" dxfId="18" priority="9" operator="containsText" text="SSRI">
      <formula>NOT(ISERROR(SEARCH(("SSRI"),(O12))))</formula>
    </cfRule>
  </conditionalFormatting>
  <conditionalFormatting sqref="O12:O36 O38:O762">
    <cfRule type="containsText" dxfId="18" priority="10" operator="containsText" text="PREGAB">
      <formula>NOT(ISERROR(SEARCH(("PREGAB"),(O12))))</formula>
    </cfRule>
  </conditionalFormatting>
  <conditionalFormatting sqref="O12:O36 O38:O762">
    <cfRule type="containsText" dxfId="18" priority="11" operator="containsText" text="TCA">
      <formula>NOT(ISERROR(SEARCH(("TCA"),(O12))))</formula>
    </cfRule>
  </conditionalFormatting>
  <conditionalFormatting sqref="P1:P762 Q11 R12:R36 A20:O20 B29 A31:O31 A35:O35">
    <cfRule type="containsText" dxfId="8" priority="12" operator="containsText" text="pregab">
      <formula>NOT(ISERROR(SEARCH(("pregab"),(P1))))</formula>
    </cfRule>
  </conditionalFormatting>
  <conditionalFormatting sqref="P1:P762 Q11 R12:R36 A20:O20 B29 A31:O31 A35:O35">
    <cfRule type="containsText" dxfId="8" priority="13" operator="containsText" text="gab">
      <formula>NOT(ISERROR(SEARCH(("gab"),(P1))))</formula>
    </cfRule>
  </conditionalFormatting>
  <conditionalFormatting sqref="P1:P762 Q11 R12:R36 A20:O20 B29 A31:O31 A35:O35">
    <cfRule type="containsText" dxfId="8" priority="14" operator="containsText" text="dulox">
      <formula>NOT(ISERROR(SEARCH(("dulox"),(P1))))</formula>
    </cfRule>
  </conditionalFormatting>
  <conditionalFormatting sqref="P1:P762 Q11 R12:R36 A20:O20 B29 A31:O31 A35:O35">
    <cfRule type="containsText" dxfId="8" priority="15" operator="containsText" text="cymbalta">
      <formula>NOT(ISERROR(SEARCH(("cymbalta"),(P1))))</formula>
    </cfRule>
  </conditionalFormatting>
  <conditionalFormatting sqref="P1:P762 Q11 R12:R36 A20:O20 B29 A31:O31 A35:O35">
    <cfRule type="containsText" dxfId="8" priority="16" operator="containsText" text="lyrica">
      <formula>NOT(ISERROR(SEARCH(("lyrica"),(P1))))</formula>
    </cfRule>
  </conditionalFormatting>
  <conditionalFormatting sqref="P1:P762 Q11 R12:R36 A20:O20 B29 A31:O31 A35:O35">
    <cfRule type="containsText" dxfId="8" priority="17" operator="containsText" text="amitrip">
      <formula>NOT(ISERROR(SEARCH(("amitrip"),(P1))))</formula>
    </cfRule>
  </conditionalFormatting>
  <conditionalFormatting sqref="P1:P762 Q11 R12:R36 A20:O20 B29 A31:O31 A35:O35">
    <cfRule type="containsText" dxfId="8" priority="18" operator="containsText" text="nortrip">
      <formula>NOT(ISERROR(SEARCH(("nortrip"),(P1))))</formula>
    </cfRule>
  </conditionalFormatting>
  <conditionalFormatting sqref="Q1:Q813">
    <cfRule type="containsText" dxfId="19" priority="19" operator="containsText" text="FALSE">
      <formula>NOT(ISERROR(SEARCH(("FALSE"),(Q1))))</formula>
    </cfRule>
  </conditionalFormatting>
  <conditionalFormatting sqref="Q1:Q813">
    <cfRule type="containsText" dxfId="20" priority="20" operator="containsText" text="TRUE">
      <formula>NOT(ISERROR(SEARCH(("TRUE"),(Q1))))</formula>
    </cfRule>
  </conditionalFormatting>
  <dataValidations>
    <dataValidation type="list" allowBlank="1" sqref="O12:O35">
      <formula1>Data!$B$50:$B$65</formula1>
    </dataValidation>
  </dataValidations>
  <printOptions horizontalCentered="1"/>
  <pageMargins bottom="3.980595084087969" footer="0.0" header="0.0" left="0.75" right="0.75" top="0.5"/>
  <pageSetup fitToHeight="0" orientation="portrait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6.57"/>
    <col customWidth="1" min="2" max="2" width="9.29"/>
    <col customWidth="1" min="3" max="4" width="6.57"/>
    <col customWidth="1" min="5" max="5" width="9.0"/>
    <col customWidth="1" min="6" max="12" width="6.57"/>
    <col customWidth="1" min="13" max="14" width="8.57"/>
    <col customWidth="1" min="15" max="30" width="6.57"/>
  </cols>
  <sheetData>
    <row r="1" ht="21.0" customHeight="1">
      <c r="A1" s="272"/>
      <c r="B1" s="272"/>
      <c r="C1" s="272"/>
      <c r="D1" s="272"/>
      <c r="E1" s="273"/>
      <c r="F1" s="273"/>
      <c r="G1" s="274"/>
      <c r="H1" s="275"/>
      <c r="I1" s="276"/>
      <c r="J1" s="276"/>
      <c r="K1" s="277"/>
      <c r="L1" s="273"/>
      <c r="M1" s="273"/>
      <c r="N1" s="273"/>
      <c r="O1" s="273"/>
      <c r="P1" s="273"/>
      <c r="Q1" s="273"/>
      <c r="R1" s="273"/>
      <c r="S1" s="273"/>
      <c r="T1" s="273"/>
      <c r="U1" s="273"/>
      <c r="V1" s="273"/>
      <c r="W1" s="273"/>
      <c r="X1" s="273"/>
      <c r="Y1" s="273"/>
      <c r="Z1" s="273"/>
      <c r="AA1" s="273"/>
      <c r="AB1" s="273"/>
      <c r="AC1" s="273"/>
      <c r="AD1" s="273"/>
    </row>
    <row r="2" ht="21.0" customHeight="1">
      <c r="A2" s="278" t="s">
        <v>7228</v>
      </c>
      <c r="B2" s="279"/>
      <c r="C2" s="279"/>
      <c r="D2" s="279"/>
      <c r="E2" s="279"/>
      <c r="F2" s="279"/>
      <c r="G2" s="278"/>
      <c r="H2" s="279"/>
      <c r="I2" s="279"/>
      <c r="J2" s="279"/>
      <c r="K2" s="279"/>
      <c r="L2" s="280"/>
      <c r="M2" s="279"/>
      <c r="N2" s="279"/>
      <c r="O2" s="279"/>
      <c r="P2" s="279"/>
      <c r="Q2" s="279"/>
      <c r="R2" s="279"/>
      <c r="S2" s="279"/>
      <c r="T2" s="279"/>
      <c r="U2" s="279"/>
      <c r="V2" s="281"/>
      <c r="W2" s="281"/>
      <c r="X2" s="281"/>
      <c r="Y2" s="281"/>
      <c r="Z2" s="273"/>
      <c r="AA2" s="281"/>
      <c r="AB2" s="273"/>
      <c r="AC2" s="273"/>
      <c r="AD2" s="273"/>
    </row>
    <row r="3" ht="21.0" customHeight="1">
      <c r="A3" s="282"/>
      <c r="B3" s="282"/>
      <c r="C3" s="283"/>
      <c r="D3" s="283"/>
      <c r="E3" s="283"/>
      <c r="F3" s="283"/>
      <c r="G3" s="277"/>
      <c r="H3" s="277"/>
      <c r="I3" s="277"/>
      <c r="J3" s="273"/>
      <c r="K3" s="273"/>
      <c r="L3" s="273"/>
      <c r="M3" s="273"/>
      <c r="N3" s="273"/>
      <c r="O3" s="273"/>
      <c r="P3" s="273"/>
      <c r="Q3" s="273"/>
      <c r="R3" s="273"/>
      <c r="S3" s="273"/>
      <c r="T3" s="273"/>
      <c r="U3" s="273"/>
      <c r="V3" s="273"/>
      <c r="W3" s="273"/>
      <c r="X3" s="273"/>
      <c r="Y3" s="273"/>
      <c r="Z3" s="273"/>
      <c r="AA3" s="273"/>
      <c r="AB3" s="273"/>
      <c r="AC3" s="273"/>
      <c r="AD3" s="273"/>
    </row>
    <row r="4" ht="21.0" customHeight="1">
      <c r="A4" s="284" t="s">
        <v>7229</v>
      </c>
      <c r="B4" s="285"/>
      <c r="C4" s="285" t="s">
        <v>7230</v>
      </c>
      <c r="D4" s="285"/>
      <c r="E4" s="285"/>
      <c r="F4" s="286"/>
      <c r="G4" s="284" t="s">
        <v>7231</v>
      </c>
      <c r="H4" s="284"/>
      <c r="I4" s="287" t="s">
        <v>7232</v>
      </c>
      <c r="J4" s="288"/>
      <c r="K4" s="288"/>
      <c r="L4" s="288"/>
      <c r="M4" s="288"/>
      <c r="N4" s="288"/>
      <c r="O4" s="288"/>
      <c r="P4" s="288"/>
      <c r="Q4" s="288"/>
      <c r="V4" s="289"/>
      <c r="W4" s="289"/>
      <c r="X4" s="289"/>
      <c r="Y4" s="289"/>
      <c r="Z4" s="273"/>
      <c r="AA4" s="289"/>
      <c r="AB4" s="273"/>
      <c r="AC4" s="273"/>
      <c r="AD4" s="273"/>
    </row>
    <row r="5" ht="21.0" customHeight="1">
      <c r="A5" s="284" t="s">
        <v>7233</v>
      </c>
      <c r="B5" s="290"/>
      <c r="C5" s="290" t="s">
        <v>7234</v>
      </c>
      <c r="D5" s="290"/>
      <c r="E5" s="290"/>
      <c r="F5" s="291"/>
      <c r="G5" s="284" t="s">
        <v>6043</v>
      </c>
      <c r="H5" s="284"/>
      <c r="I5" s="292">
        <v>44540.0</v>
      </c>
      <c r="J5" s="288"/>
      <c r="K5" s="288"/>
      <c r="L5" s="288"/>
      <c r="M5" s="288"/>
      <c r="N5" s="288"/>
      <c r="O5" s="288"/>
      <c r="P5" s="288"/>
      <c r="Q5" s="288"/>
      <c r="V5" s="293"/>
      <c r="W5" s="293"/>
      <c r="X5" s="293"/>
      <c r="Y5" s="293"/>
      <c r="Z5" s="273"/>
      <c r="AA5" s="293"/>
      <c r="AB5" s="273"/>
      <c r="AC5" s="273"/>
      <c r="AD5" s="273"/>
    </row>
    <row r="6" ht="21.0" customHeight="1">
      <c r="A6" s="277"/>
      <c r="B6" s="277"/>
      <c r="C6" s="277"/>
      <c r="D6" s="277"/>
      <c r="E6" s="277"/>
      <c r="F6" s="275"/>
      <c r="G6" s="277"/>
      <c r="H6" s="277"/>
      <c r="I6" s="277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273"/>
      <c r="W6" s="273"/>
      <c r="X6" s="273"/>
      <c r="Y6" s="273"/>
      <c r="Z6" s="273"/>
      <c r="AA6" s="273"/>
      <c r="AB6" s="273"/>
      <c r="AC6" s="273"/>
      <c r="AD6" s="273"/>
    </row>
    <row r="7" ht="21.0" customHeight="1">
      <c r="A7" s="277"/>
      <c r="B7" s="277"/>
      <c r="C7" s="277"/>
      <c r="D7" s="277"/>
      <c r="E7" s="277"/>
      <c r="F7" s="275"/>
      <c r="G7" s="277"/>
      <c r="H7" s="277"/>
      <c r="I7" s="277"/>
      <c r="J7" s="273"/>
      <c r="K7" s="273"/>
      <c r="L7" s="273"/>
      <c r="M7" s="273"/>
      <c r="N7" s="273"/>
      <c r="O7" s="273"/>
      <c r="P7" s="273"/>
      <c r="Q7" s="273"/>
      <c r="R7" s="273"/>
      <c r="S7" s="273"/>
      <c r="T7" s="273"/>
      <c r="U7" s="273"/>
      <c r="V7" s="273"/>
      <c r="W7" s="273"/>
      <c r="X7" s="273"/>
      <c r="Y7" s="273"/>
      <c r="Z7" s="273"/>
      <c r="AA7" s="273"/>
      <c r="AB7" s="273"/>
      <c r="AC7" s="273"/>
      <c r="AD7" s="273"/>
    </row>
    <row r="8" ht="21.0" customHeight="1">
      <c r="A8" s="294" t="s">
        <v>7235</v>
      </c>
      <c r="B8" s="295"/>
      <c r="C8" s="295"/>
      <c r="D8" s="296"/>
      <c r="E8" s="297" t="s">
        <v>7236</v>
      </c>
      <c r="F8" s="296"/>
      <c r="G8" s="298" t="s">
        <v>7237</v>
      </c>
      <c r="H8" s="295"/>
      <c r="I8" s="296"/>
      <c r="J8" s="298" t="s">
        <v>7238</v>
      </c>
      <c r="K8" s="295"/>
      <c r="L8" s="295"/>
      <c r="M8" s="295"/>
      <c r="N8" s="296"/>
      <c r="O8" s="298" t="s">
        <v>7239</v>
      </c>
      <c r="P8" s="295"/>
      <c r="Q8" s="295"/>
      <c r="R8" s="295"/>
      <c r="S8" s="296"/>
      <c r="T8" s="298" t="s">
        <v>7240</v>
      </c>
      <c r="U8" s="295"/>
      <c r="V8" s="295"/>
      <c r="W8" s="295"/>
      <c r="X8" s="296"/>
      <c r="Y8" s="298" t="s">
        <v>7241</v>
      </c>
      <c r="Z8" s="295"/>
      <c r="AA8" s="295"/>
      <c r="AB8" s="295"/>
      <c r="AC8" s="296"/>
      <c r="AD8" s="273"/>
    </row>
    <row r="9" ht="21.0" customHeight="1">
      <c r="A9" s="299"/>
      <c r="B9" s="295"/>
      <c r="C9" s="295"/>
      <c r="D9" s="295"/>
      <c r="E9" s="300"/>
      <c r="F9" s="301"/>
      <c r="G9" s="302" t="s">
        <v>7242</v>
      </c>
      <c r="H9" s="302" t="s">
        <v>7243</v>
      </c>
      <c r="I9" s="302" t="s">
        <v>6060</v>
      </c>
      <c r="J9" s="302" t="s">
        <v>6054</v>
      </c>
      <c r="K9" s="302" t="s">
        <v>7244</v>
      </c>
      <c r="L9" s="302" t="s">
        <v>7242</v>
      </c>
      <c r="M9" s="302" t="s">
        <v>7243</v>
      </c>
      <c r="N9" s="302" t="s">
        <v>6060</v>
      </c>
      <c r="O9" s="302" t="s">
        <v>6054</v>
      </c>
      <c r="P9" s="302" t="s">
        <v>7244</v>
      </c>
      <c r="Q9" s="302" t="s">
        <v>7242</v>
      </c>
      <c r="R9" s="302" t="s">
        <v>7243</v>
      </c>
      <c r="S9" s="302" t="s">
        <v>6060</v>
      </c>
      <c r="T9" s="302" t="s">
        <v>6054</v>
      </c>
      <c r="U9" s="302" t="s">
        <v>7244</v>
      </c>
      <c r="V9" s="302" t="s">
        <v>7242</v>
      </c>
      <c r="W9" s="302" t="s">
        <v>7243</v>
      </c>
      <c r="X9" s="302" t="s">
        <v>6060</v>
      </c>
      <c r="Y9" s="302" t="s">
        <v>6054</v>
      </c>
      <c r="Z9" s="302" t="s">
        <v>7244</v>
      </c>
      <c r="AA9" s="302" t="s">
        <v>7242</v>
      </c>
      <c r="AB9" s="302" t="s">
        <v>7243</v>
      </c>
      <c r="AC9" s="302" t="s">
        <v>6060</v>
      </c>
      <c r="AD9" s="303"/>
    </row>
    <row r="10" ht="49.5" customHeight="1">
      <c r="A10" s="304" t="s">
        <v>7245</v>
      </c>
      <c r="B10" s="295"/>
      <c r="C10" s="295"/>
      <c r="D10" s="295"/>
      <c r="E10" s="305"/>
      <c r="F10" s="306"/>
      <c r="G10" s="307">
        <v>1.0</v>
      </c>
      <c r="H10" s="307">
        <f t="shared" ref="H10:I10" si="1">G10+1</f>
        <v>2</v>
      </c>
      <c r="I10" s="307">
        <f t="shared" si="1"/>
        <v>3</v>
      </c>
      <c r="J10" s="308">
        <v>6.0</v>
      </c>
      <c r="K10" s="309">
        <f t="shared" ref="K10:N10" si="2">J10+1</f>
        <v>7</v>
      </c>
      <c r="L10" s="309">
        <f t="shared" si="2"/>
        <v>8</v>
      </c>
      <c r="M10" s="309">
        <f t="shared" si="2"/>
        <v>9</v>
      </c>
      <c r="N10" s="309">
        <f t="shared" si="2"/>
        <v>10</v>
      </c>
      <c r="O10" s="307">
        <v>13.0</v>
      </c>
      <c r="P10" s="307">
        <f t="shared" ref="P10:S10" si="3">O10+1</f>
        <v>14</v>
      </c>
      <c r="Q10" s="307">
        <f t="shared" si="3"/>
        <v>15</v>
      </c>
      <c r="R10" s="307">
        <f t="shared" si="3"/>
        <v>16</v>
      </c>
      <c r="S10" s="307">
        <f t="shared" si="3"/>
        <v>17</v>
      </c>
      <c r="T10" s="309">
        <v>20.0</v>
      </c>
      <c r="U10" s="309">
        <f t="shared" ref="U10:X10" si="4">T10+1</f>
        <v>21</v>
      </c>
      <c r="V10" s="309">
        <f t="shared" si="4"/>
        <v>22</v>
      </c>
      <c r="W10" s="309">
        <f t="shared" si="4"/>
        <v>23</v>
      </c>
      <c r="X10" s="309">
        <f t="shared" si="4"/>
        <v>24</v>
      </c>
      <c r="Y10" s="307">
        <v>27.0</v>
      </c>
      <c r="Z10" s="307">
        <f t="shared" ref="Z10:AC10" si="5">Y10+1</f>
        <v>28</v>
      </c>
      <c r="AA10" s="307">
        <f t="shared" si="5"/>
        <v>29</v>
      </c>
      <c r="AB10" s="307">
        <f t="shared" si="5"/>
        <v>30</v>
      </c>
      <c r="AC10" s="307">
        <f t="shared" si="5"/>
        <v>31</v>
      </c>
      <c r="AD10" s="310"/>
    </row>
    <row r="11" ht="30.75" customHeight="1">
      <c r="A11" s="311">
        <v>1.0</v>
      </c>
      <c r="B11" s="312" t="s">
        <v>7246</v>
      </c>
      <c r="E11" s="313" t="s">
        <v>7247</v>
      </c>
      <c r="F11" s="314"/>
      <c r="G11" s="315"/>
      <c r="H11" s="316"/>
      <c r="I11" s="316"/>
      <c r="J11" s="316"/>
      <c r="K11" s="316"/>
      <c r="L11" s="316"/>
      <c r="M11" s="316"/>
      <c r="N11" s="317">
        <v>1119.0</v>
      </c>
      <c r="O11" s="316"/>
      <c r="P11" s="316"/>
      <c r="Q11" s="316"/>
      <c r="R11" s="316"/>
      <c r="S11" s="316"/>
      <c r="T11" s="316"/>
      <c r="U11" s="316"/>
      <c r="V11" s="316"/>
      <c r="W11" s="316"/>
      <c r="X11" s="316"/>
      <c r="Y11" s="316"/>
      <c r="Z11" s="316"/>
      <c r="AA11" s="316"/>
      <c r="AB11" s="316"/>
      <c r="AC11" s="316"/>
      <c r="AD11" s="318"/>
    </row>
    <row r="12" ht="29.25" customHeight="1">
      <c r="B12" s="314"/>
      <c r="C12" s="314"/>
      <c r="D12" s="314"/>
      <c r="E12" s="313" t="s">
        <v>7248</v>
      </c>
      <c r="F12" s="314"/>
      <c r="G12" s="319"/>
      <c r="H12" s="320"/>
      <c r="I12" s="320"/>
      <c r="J12" s="320"/>
      <c r="K12" s="320"/>
      <c r="L12" s="320"/>
      <c r="M12" s="320"/>
      <c r="N12" s="321">
        <v>1115.0</v>
      </c>
      <c r="O12" s="320"/>
      <c r="P12" s="320"/>
      <c r="Q12" s="320"/>
      <c r="R12" s="320"/>
      <c r="S12" s="320"/>
      <c r="T12" s="320"/>
      <c r="U12" s="320"/>
      <c r="V12" s="320"/>
      <c r="W12" s="320"/>
      <c r="X12" s="320"/>
      <c r="Y12" s="320"/>
      <c r="Z12" s="320"/>
      <c r="AA12" s="320"/>
      <c r="AB12" s="320"/>
      <c r="AC12" s="320"/>
      <c r="AD12" s="318"/>
    </row>
    <row r="13" ht="21.0" customHeight="1">
      <c r="A13" s="322">
        <v>2.0</v>
      </c>
      <c r="B13" s="323" t="s">
        <v>7249</v>
      </c>
      <c r="E13" s="324" t="s">
        <v>7250</v>
      </c>
      <c r="F13" s="325"/>
      <c r="G13" s="326"/>
      <c r="H13" s="327"/>
      <c r="I13" s="327"/>
      <c r="J13" s="327"/>
      <c r="K13" s="327"/>
      <c r="L13" s="327"/>
      <c r="M13" s="321" t="s">
        <v>7251</v>
      </c>
      <c r="N13" s="327"/>
      <c r="O13" s="328" t="s">
        <v>7252</v>
      </c>
      <c r="P13" s="327"/>
      <c r="Q13" s="327"/>
      <c r="R13" s="327"/>
      <c r="S13" s="327"/>
      <c r="T13" s="327"/>
      <c r="U13" s="327"/>
      <c r="V13" s="327"/>
      <c r="W13" s="327"/>
      <c r="X13" s="327"/>
      <c r="Y13" s="327"/>
      <c r="Z13" s="327"/>
      <c r="AA13" s="327"/>
      <c r="AB13" s="327"/>
      <c r="AC13" s="327"/>
      <c r="AD13" s="318"/>
    </row>
    <row r="14" ht="25.5" customHeight="1">
      <c r="E14" s="324" t="s">
        <v>7253</v>
      </c>
      <c r="F14" s="325"/>
      <c r="G14" s="329"/>
      <c r="H14" s="327"/>
      <c r="I14" s="327"/>
      <c r="J14" s="327"/>
      <c r="K14" s="327"/>
      <c r="L14" s="327"/>
      <c r="M14" s="327"/>
      <c r="N14" s="321" t="s">
        <v>7251</v>
      </c>
      <c r="O14" s="327"/>
      <c r="P14" s="327"/>
      <c r="Q14" s="327"/>
      <c r="R14" s="327"/>
      <c r="S14" s="327"/>
      <c r="T14" s="327"/>
      <c r="U14" s="327"/>
      <c r="V14" s="327"/>
      <c r="W14" s="327"/>
      <c r="X14" s="327"/>
      <c r="Y14" s="327"/>
      <c r="Z14" s="327"/>
      <c r="AA14" s="327"/>
      <c r="AB14" s="327"/>
      <c r="AC14" s="327"/>
      <c r="AD14" s="318"/>
    </row>
    <row r="15" ht="21.0" customHeight="1">
      <c r="E15" s="324" t="s">
        <v>7254</v>
      </c>
      <c r="F15" s="325"/>
      <c r="G15" s="329"/>
      <c r="H15" s="327"/>
      <c r="I15" s="327"/>
      <c r="J15" s="327"/>
      <c r="K15" s="327"/>
      <c r="L15" s="327"/>
      <c r="M15" s="327"/>
      <c r="N15" s="327"/>
      <c r="O15" s="327"/>
      <c r="P15" s="327"/>
      <c r="Q15" s="327"/>
      <c r="R15" s="327"/>
      <c r="S15" s="327"/>
      <c r="T15" s="327"/>
      <c r="U15" s="327"/>
      <c r="V15" s="327"/>
      <c r="W15" s="327"/>
      <c r="X15" s="327"/>
      <c r="Y15" s="327"/>
      <c r="Z15" s="327"/>
      <c r="AA15" s="327"/>
      <c r="AB15" s="327"/>
      <c r="AC15" s="327"/>
      <c r="AD15" s="273"/>
    </row>
    <row r="16" ht="33.75" customHeight="1">
      <c r="E16" s="324" t="s">
        <v>7255</v>
      </c>
      <c r="F16" s="325"/>
      <c r="G16" s="329"/>
      <c r="H16" s="327"/>
      <c r="I16" s="327"/>
      <c r="J16" s="327"/>
      <c r="K16" s="327"/>
      <c r="L16" s="327"/>
      <c r="M16" s="327"/>
      <c r="N16" s="327"/>
      <c r="O16" s="327"/>
      <c r="P16" s="327"/>
      <c r="Q16" s="327"/>
      <c r="R16" s="327"/>
      <c r="S16" s="327"/>
      <c r="T16" s="327"/>
      <c r="U16" s="327"/>
      <c r="V16" s="327"/>
      <c r="W16" s="327"/>
      <c r="X16" s="327"/>
      <c r="Y16" s="327"/>
      <c r="Z16" s="327"/>
      <c r="AA16" s="327"/>
      <c r="AB16" s="327"/>
      <c r="AC16" s="327"/>
      <c r="AD16" s="273"/>
    </row>
    <row r="17" ht="21.0" customHeight="1">
      <c r="B17" s="325"/>
      <c r="C17" s="325"/>
      <c r="D17" s="325"/>
      <c r="E17" s="324" t="s">
        <v>7256</v>
      </c>
      <c r="F17" s="325"/>
      <c r="G17" s="329"/>
      <c r="H17" s="327"/>
      <c r="I17" s="327"/>
      <c r="J17" s="327"/>
      <c r="K17" s="327"/>
      <c r="L17" s="327"/>
      <c r="M17" s="327"/>
      <c r="N17" s="327"/>
      <c r="O17" s="327"/>
      <c r="P17" s="327"/>
      <c r="Q17" s="327"/>
      <c r="R17" s="327"/>
      <c r="S17" s="327"/>
      <c r="T17" s="327"/>
      <c r="U17" s="327"/>
      <c r="V17" s="327"/>
      <c r="W17" s="327"/>
      <c r="X17" s="327"/>
      <c r="Y17" s="327"/>
      <c r="Z17" s="327"/>
      <c r="AA17" s="327"/>
      <c r="AB17" s="327"/>
      <c r="AC17" s="327"/>
      <c r="AD17" s="273"/>
    </row>
    <row r="18" ht="27.75" customHeight="1">
      <c r="A18" s="330">
        <v>3.0</v>
      </c>
      <c r="B18" s="331" t="s">
        <v>7257</v>
      </c>
      <c r="E18" s="332" t="s">
        <v>7258</v>
      </c>
      <c r="F18" s="333"/>
      <c r="G18" s="334"/>
      <c r="H18" s="334"/>
      <c r="I18" s="334"/>
      <c r="J18" s="334"/>
      <c r="K18" s="334"/>
      <c r="L18" s="334"/>
      <c r="M18" s="334"/>
      <c r="N18" s="334"/>
      <c r="O18" s="334"/>
      <c r="P18" s="334"/>
      <c r="Q18" s="334"/>
      <c r="R18" s="334"/>
      <c r="S18" s="334"/>
      <c r="T18" s="334"/>
      <c r="U18" s="334"/>
      <c r="V18" s="334"/>
      <c r="W18" s="334"/>
      <c r="X18" s="334"/>
      <c r="Y18" s="334"/>
      <c r="Z18" s="334"/>
      <c r="AA18" s="334"/>
      <c r="AB18" s="334"/>
      <c r="AC18" s="334"/>
      <c r="AD18" s="273"/>
    </row>
    <row r="19" ht="32.25" customHeight="1">
      <c r="E19" s="332" t="s">
        <v>7259</v>
      </c>
      <c r="F19" s="333"/>
      <c r="G19" s="334"/>
      <c r="H19" s="334"/>
      <c r="I19" s="334"/>
      <c r="J19" s="334"/>
      <c r="K19" s="334"/>
      <c r="L19" s="334"/>
      <c r="M19" s="334"/>
      <c r="N19" s="334"/>
      <c r="O19" s="334"/>
      <c r="P19" s="334"/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273"/>
    </row>
    <row r="20" ht="32.25" customHeight="1">
      <c r="B20" s="333"/>
      <c r="C20" s="333"/>
      <c r="D20" s="333"/>
      <c r="E20" s="332" t="s">
        <v>7260</v>
      </c>
      <c r="F20" s="333"/>
      <c r="G20" s="334"/>
      <c r="H20" s="334"/>
      <c r="I20" s="334"/>
      <c r="J20" s="334"/>
      <c r="K20" s="334"/>
      <c r="L20" s="334"/>
      <c r="M20" s="334"/>
      <c r="N20" s="334"/>
      <c r="O20" s="334"/>
      <c r="P20" s="334"/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273"/>
    </row>
    <row r="21" ht="33.0" customHeight="1">
      <c r="A21" s="335">
        <v>4.0</v>
      </c>
      <c r="B21" s="336" t="s">
        <v>7261</v>
      </c>
      <c r="E21" s="337" t="s">
        <v>7258</v>
      </c>
      <c r="F21" s="338"/>
      <c r="G21" s="334"/>
      <c r="H21" s="334"/>
      <c r="I21" s="334"/>
      <c r="J21" s="334"/>
      <c r="K21" s="334"/>
      <c r="L21" s="334"/>
      <c r="M21" s="334"/>
      <c r="N21" s="334"/>
      <c r="O21" s="334"/>
      <c r="P21" s="334"/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  <c r="AB21" s="334"/>
      <c r="AC21" s="334"/>
      <c r="AD21" s="273"/>
    </row>
    <row r="22" ht="33.0" customHeight="1">
      <c r="E22" s="337" t="s">
        <v>7259</v>
      </c>
      <c r="F22" s="338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273"/>
    </row>
    <row r="23" ht="27.0" customHeight="1">
      <c r="B23" s="338"/>
      <c r="C23" s="338"/>
      <c r="D23" s="338"/>
      <c r="E23" s="337" t="s">
        <v>7260</v>
      </c>
      <c r="F23" s="338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273"/>
    </row>
    <row r="24" ht="21.0" customHeight="1">
      <c r="A24" s="339"/>
      <c r="B24" s="340"/>
      <c r="C24" s="340"/>
      <c r="D24" s="341"/>
      <c r="E24" s="341"/>
      <c r="F24" s="342"/>
      <c r="G24" s="343"/>
      <c r="H24" s="344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273"/>
      <c r="AD24" s="273"/>
    </row>
    <row r="25" ht="21.0" customHeight="1">
      <c r="A25" s="339"/>
      <c r="B25" s="340"/>
      <c r="C25" s="340"/>
      <c r="D25" s="341"/>
      <c r="E25" s="341"/>
      <c r="F25" s="342"/>
      <c r="G25" s="343"/>
      <c r="H25" s="344"/>
      <c r="I25" s="345"/>
      <c r="J25" s="345"/>
      <c r="K25" s="345"/>
      <c r="L25" s="345"/>
      <c r="M25" s="345"/>
      <c r="N25" s="345"/>
      <c r="O25" s="345"/>
      <c r="P25" s="345"/>
      <c r="Q25" s="345"/>
      <c r="R25" s="345"/>
      <c r="S25" s="345"/>
      <c r="T25" s="345"/>
      <c r="U25" s="345"/>
      <c r="V25" s="345"/>
      <c r="W25" s="345"/>
      <c r="X25" s="345"/>
      <c r="Y25" s="345"/>
      <c r="Z25" s="345"/>
      <c r="AA25" s="345"/>
      <c r="AB25" s="345"/>
      <c r="AC25" s="273"/>
      <c r="AD25" s="273"/>
    </row>
    <row r="26" ht="21.0" customHeight="1">
      <c r="A26" s="339"/>
      <c r="B26" s="340"/>
      <c r="C26" s="340"/>
      <c r="D26" s="341"/>
      <c r="E26" s="341"/>
      <c r="F26" s="342"/>
      <c r="G26" s="343"/>
      <c r="H26" s="344"/>
      <c r="I26" s="345"/>
      <c r="J26" s="345"/>
      <c r="K26" s="345"/>
      <c r="L26" s="345"/>
      <c r="M26" s="345"/>
      <c r="N26" s="345"/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345"/>
      <c r="Z26" s="345"/>
      <c r="AA26" s="345"/>
      <c r="AB26" s="345"/>
      <c r="AC26" s="273"/>
      <c r="AD26" s="273"/>
    </row>
    <row r="27" ht="21.0" customHeight="1">
      <c r="A27" s="273"/>
      <c r="B27" s="273"/>
      <c r="C27" s="273"/>
      <c r="D27" s="273"/>
      <c r="E27" s="273"/>
      <c r="F27" s="346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273"/>
      <c r="S27" s="273"/>
      <c r="T27" s="273"/>
      <c r="U27" s="273"/>
      <c r="V27" s="273"/>
      <c r="W27" s="273"/>
      <c r="X27" s="273"/>
      <c r="Y27" s="273"/>
      <c r="Z27" s="273"/>
      <c r="AA27" s="273"/>
      <c r="AB27" s="273"/>
      <c r="AC27" s="273"/>
      <c r="AD27" s="273"/>
    </row>
    <row r="28" ht="21.0" customHeight="1">
      <c r="A28" s="273"/>
      <c r="B28" s="273"/>
      <c r="C28" s="273"/>
      <c r="D28" s="273"/>
      <c r="E28" s="273"/>
      <c r="F28" s="346"/>
      <c r="G28" s="273"/>
      <c r="H28" s="273"/>
      <c r="I28" s="273"/>
      <c r="J28" s="273"/>
      <c r="K28" s="347">
        <v>12127.0</v>
      </c>
      <c r="L28" s="347" t="s">
        <v>7262</v>
      </c>
      <c r="M28" s="273"/>
      <c r="N28" s="273"/>
      <c r="O28" s="273"/>
      <c r="P28" s="273"/>
      <c r="Q28" s="273"/>
      <c r="R28" s="273"/>
      <c r="S28" s="273"/>
      <c r="T28" s="273"/>
      <c r="U28" s="273"/>
      <c r="V28" s="273"/>
      <c r="W28" s="273"/>
      <c r="X28" s="273"/>
      <c r="Y28" s="273"/>
      <c r="Z28" s="273"/>
      <c r="AA28" s="273"/>
      <c r="AB28" s="273"/>
      <c r="AC28" s="273"/>
      <c r="AD28" s="273"/>
    </row>
    <row r="29" ht="21.0" customHeight="1">
      <c r="A29" s="273"/>
      <c r="B29" s="273"/>
      <c r="C29" s="273"/>
      <c r="D29" s="273"/>
      <c r="E29" s="273"/>
      <c r="F29" s="346"/>
      <c r="G29" s="273"/>
      <c r="H29" s="273"/>
      <c r="I29" s="273"/>
      <c r="J29" s="273"/>
      <c r="K29" s="273"/>
      <c r="L29" s="273"/>
      <c r="M29" s="273"/>
      <c r="N29" s="273"/>
      <c r="O29" s="273"/>
      <c r="P29" s="273"/>
      <c r="Q29" s="273"/>
      <c r="R29" s="273"/>
      <c r="S29" s="27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</row>
  </sheetData>
  <mergeCells count="35">
    <mergeCell ref="G8:I8"/>
    <mergeCell ref="J8:N8"/>
    <mergeCell ref="T8:X8"/>
    <mergeCell ref="Y8:AC8"/>
    <mergeCell ref="A2:F2"/>
    <mergeCell ref="G2:K2"/>
    <mergeCell ref="L2:U2"/>
    <mergeCell ref="I4:Q4"/>
    <mergeCell ref="I5:Q5"/>
    <mergeCell ref="E8:F8"/>
    <mergeCell ref="O8:S8"/>
    <mergeCell ref="A13:A17"/>
    <mergeCell ref="B13:D17"/>
    <mergeCell ref="A18:A20"/>
    <mergeCell ref="B18:D20"/>
    <mergeCell ref="A21:A23"/>
    <mergeCell ref="B21:D23"/>
    <mergeCell ref="A8:D8"/>
    <mergeCell ref="A9:D9"/>
    <mergeCell ref="A10:D10"/>
    <mergeCell ref="A11:A12"/>
    <mergeCell ref="B11:D12"/>
    <mergeCell ref="E11:F11"/>
    <mergeCell ref="E12:F12"/>
    <mergeCell ref="E20:F20"/>
    <mergeCell ref="E21:F21"/>
    <mergeCell ref="E22:F22"/>
    <mergeCell ref="E23:F23"/>
    <mergeCell ref="E13:F13"/>
    <mergeCell ref="E14:F14"/>
    <mergeCell ref="E15:F15"/>
    <mergeCell ref="E16:F16"/>
    <mergeCell ref="E17:F17"/>
    <mergeCell ref="E18:F18"/>
    <mergeCell ref="E19:F19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1.71"/>
    <col customWidth="1" min="2" max="2" width="6.43"/>
    <col customWidth="1" min="3" max="3" width="9.43"/>
    <col customWidth="1" min="4" max="4" width="30.71"/>
    <col customWidth="1" min="5" max="6" width="10.71"/>
    <col customWidth="1" min="7" max="7" width="13.14"/>
    <col customWidth="1" min="8" max="8" width="12.0"/>
    <col customWidth="1" min="9" max="9" width="20.86"/>
    <col customWidth="1" min="10" max="10" width="48.29"/>
  </cols>
  <sheetData>
    <row r="1">
      <c r="A1" s="348" t="str">
        <f t="shared" ref="A1:A5594" si="1">B1&amp;F1</f>
        <v/>
      </c>
      <c r="B1" s="349"/>
      <c r="C1" s="350"/>
      <c r="D1" s="349"/>
      <c r="E1" s="351"/>
      <c r="F1" s="351"/>
      <c r="G1" s="349"/>
      <c r="H1" s="349"/>
      <c r="I1" s="349"/>
      <c r="J1" s="349"/>
      <c r="K1" s="349"/>
    </row>
    <row r="2">
      <c r="A2" s="352" t="str">
        <f t="shared" si="1"/>
        <v/>
      </c>
      <c r="B2" s="353"/>
      <c r="C2" s="354"/>
      <c r="D2" s="353"/>
      <c r="E2" s="355"/>
      <c r="F2" s="355"/>
      <c r="G2" s="353"/>
      <c r="H2" s="353"/>
      <c r="I2" s="353"/>
      <c r="J2" s="353"/>
      <c r="K2" s="356"/>
    </row>
    <row r="3">
      <c r="A3" s="357" t="str">
        <f t="shared" si="1"/>
        <v/>
      </c>
      <c r="B3" s="353"/>
      <c r="C3" s="354"/>
      <c r="D3" s="353"/>
      <c r="E3" s="355"/>
      <c r="F3" s="355"/>
      <c r="G3" s="353"/>
      <c r="H3" s="353"/>
      <c r="I3" s="353"/>
      <c r="J3" s="353"/>
      <c r="K3" s="356"/>
    </row>
    <row r="4">
      <c r="A4" s="357" t="str">
        <f t="shared" si="1"/>
        <v/>
      </c>
      <c r="B4" s="353"/>
      <c r="C4" s="354"/>
      <c r="D4" s="353"/>
      <c r="E4" s="355"/>
      <c r="F4" s="355"/>
      <c r="G4" s="353"/>
      <c r="H4" s="353"/>
      <c r="I4" s="353"/>
      <c r="J4" s="353"/>
      <c r="K4" s="356"/>
    </row>
    <row r="5">
      <c r="A5" s="352" t="str">
        <f t="shared" si="1"/>
        <v/>
      </c>
      <c r="B5" s="353"/>
      <c r="C5" s="354"/>
      <c r="D5" s="353"/>
      <c r="E5" s="355"/>
      <c r="F5" s="355"/>
      <c r="G5" s="353"/>
      <c r="H5" s="353"/>
      <c r="I5" s="353"/>
      <c r="J5" s="353"/>
      <c r="K5" s="356"/>
    </row>
    <row r="6">
      <c r="A6" s="352" t="str">
        <f t="shared" si="1"/>
        <v/>
      </c>
      <c r="B6" s="353"/>
      <c r="C6" s="354"/>
      <c r="D6" s="353"/>
      <c r="E6" s="355"/>
      <c r="F6" s="355"/>
      <c r="G6" s="353"/>
      <c r="H6" s="353"/>
      <c r="I6" s="353"/>
      <c r="J6" s="353"/>
      <c r="K6" s="356"/>
    </row>
    <row r="7">
      <c r="A7" s="352" t="str">
        <f t="shared" si="1"/>
        <v/>
      </c>
      <c r="B7" s="353"/>
      <c r="C7" s="354"/>
      <c r="D7" s="353"/>
      <c r="E7" s="355"/>
      <c r="F7" s="355"/>
      <c r="G7" s="353"/>
      <c r="H7" s="353"/>
      <c r="I7" s="353"/>
      <c r="J7" s="353"/>
      <c r="K7" s="356"/>
    </row>
    <row r="8">
      <c r="A8" s="352" t="str">
        <f t="shared" si="1"/>
        <v/>
      </c>
      <c r="B8" s="353"/>
      <c r="C8" s="354"/>
      <c r="D8" s="353"/>
      <c r="E8" s="355"/>
      <c r="F8" s="355"/>
      <c r="G8" s="353"/>
      <c r="H8" s="353"/>
      <c r="I8" s="353"/>
      <c r="J8" s="353"/>
      <c r="K8" s="356"/>
    </row>
    <row r="9">
      <c r="A9" s="357" t="str">
        <f t="shared" si="1"/>
        <v/>
      </c>
      <c r="B9" s="353"/>
      <c r="C9" s="354"/>
      <c r="D9" s="353"/>
      <c r="E9" s="355"/>
      <c r="F9" s="355"/>
      <c r="G9" s="353"/>
      <c r="H9" s="353"/>
      <c r="I9" s="353"/>
      <c r="J9" s="353"/>
      <c r="K9" s="356"/>
    </row>
    <row r="10">
      <c r="A10" s="357" t="str">
        <f t="shared" si="1"/>
        <v/>
      </c>
      <c r="B10" s="353"/>
      <c r="C10" s="354"/>
      <c r="D10" s="353"/>
      <c r="E10" s="355"/>
      <c r="F10" s="355"/>
      <c r="G10" s="353"/>
      <c r="H10" s="353"/>
      <c r="I10" s="353"/>
      <c r="J10" s="353"/>
      <c r="K10" s="356"/>
    </row>
    <row r="11">
      <c r="A11" s="352" t="str">
        <f t="shared" si="1"/>
        <v/>
      </c>
      <c r="B11" s="353"/>
      <c r="C11" s="354"/>
      <c r="D11" s="353"/>
      <c r="E11" s="355"/>
      <c r="F11" s="355"/>
      <c r="G11" s="353"/>
      <c r="H11" s="353"/>
      <c r="I11" s="353"/>
      <c r="J11" s="353"/>
      <c r="K11" s="356"/>
    </row>
    <row r="12">
      <c r="A12" s="357" t="str">
        <f t="shared" si="1"/>
        <v/>
      </c>
      <c r="B12" s="353"/>
      <c r="C12" s="354"/>
      <c r="D12" s="353"/>
      <c r="E12" s="355"/>
      <c r="F12" s="355"/>
      <c r="G12" s="353"/>
      <c r="H12" s="353"/>
      <c r="I12" s="353"/>
      <c r="J12" s="353"/>
      <c r="K12" s="356"/>
    </row>
    <row r="13">
      <c r="A13" s="357" t="str">
        <f t="shared" si="1"/>
        <v/>
      </c>
      <c r="B13" s="353"/>
      <c r="C13" s="354"/>
      <c r="D13" s="353"/>
      <c r="E13" s="355"/>
      <c r="F13" s="355"/>
      <c r="G13" s="353"/>
      <c r="H13" s="353"/>
      <c r="I13" s="353"/>
      <c r="J13" s="353"/>
      <c r="K13" s="356"/>
    </row>
    <row r="14">
      <c r="A14" s="357" t="str">
        <f t="shared" si="1"/>
        <v/>
      </c>
      <c r="B14" s="353"/>
      <c r="C14" s="354"/>
      <c r="D14" s="353"/>
      <c r="E14" s="355"/>
      <c r="F14" s="355"/>
      <c r="G14" s="353"/>
      <c r="H14" s="353"/>
      <c r="I14" s="353"/>
      <c r="J14" s="353"/>
      <c r="K14" s="356"/>
    </row>
    <row r="15">
      <c r="A15" s="358" t="str">
        <f t="shared" si="1"/>
        <v/>
      </c>
      <c r="B15" s="353"/>
      <c r="C15" s="354"/>
      <c r="D15" s="353"/>
      <c r="E15" s="355"/>
      <c r="F15" s="355"/>
      <c r="G15" s="353"/>
      <c r="H15" s="353"/>
      <c r="I15" s="353"/>
      <c r="J15" s="353"/>
      <c r="K15" s="356"/>
    </row>
    <row r="16">
      <c r="A16" s="357" t="str">
        <f t="shared" si="1"/>
        <v/>
      </c>
      <c r="B16" s="353"/>
      <c r="C16" s="354"/>
      <c r="D16" s="353"/>
      <c r="E16" s="355"/>
      <c r="F16" s="355"/>
      <c r="G16" s="353"/>
      <c r="H16" s="353"/>
      <c r="I16" s="353"/>
      <c r="J16" s="353"/>
      <c r="K16" s="356"/>
    </row>
    <row r="17">
      <c r="A17" s="357" t="str">
        <f t="shared" si="1"/>
        <v/>
      </c>
      <c r="B17" s="353"/>
      <c r="C17" s="354"/>
      <c r="D17" s="353"/>
      <c r="E17" s="355"/>
      <c r="F17" s="355"/>
      <c r="G17" s="353"/>
      <c r="H17" s="353"/>
      <c r="I17" s="353"/>
      <c r="J17" s="353"/>
      <c r="K17" s="356"/>
    </row>
    <row r="18">
      <c r="A18" s="352" t="str">
        <f t="shared" si="1"/>
        <v/>
      </c>
      <c r="B18" s="353"/>
      <c r="C18" s="354"/>
      <c r="D18" s="353"/>
      <c r="E18" s="355"/>
      <c r="F18" s="355"/>
      <c r="G18" s="353"/>
      <c r="H18" s="353"/>
      <c r="I18" s="353"/>
      <c r="J18" s="353"/>
      <c r="K18" s="356"/>
    </row>
    <row r="19">
      <c r="A19" s="352" t="str">
        <f t="shared" si="1"/>
        <v/>
      </c>
      <c r="B19" s="353"/>
      <c r="C19" s="354"/>
      <c r="D19" s="353"/>
      <c r="E19" s="355"/>
      <c r="F19" s="355"/>
      <c r="G19" s="353"/>
      <c r="H19" s="353"/>
      <c r="I19" s="353"/>
      <c r="J19" s="353"/>
      <c r="K19" s="356"/>
    </row>
    <row r="20">
      <c r="A20" s="352" t="str">
        <f t="shared" si="1"/>
        <v/>
      </c>
      <c r="B20" s="353"/>
      <c r="C20" s="354"/>
      <c r="D20" s="353"/>
      <c r="E20" s="355"/>
      <c r="F20" s="355"/>
      <c r="G20" s="353"/>
      <c r="H20" s="353"/>
      <c r="I20" s="353"/>
      <c r="J20" s="353"/>
      <c r="K20" s="356"/>
    </row>
    <row r="21">
      <c r="A21" s="357" t="str">
        <f t="shared" si="1"/>
        <v/>
      </c>
      <c r="B21" s="353"/>
      <c r="C21" s="354"/>
      <c r="D21" s="353"/>
      <c r="E21" s="355"/>
      <c r="F21" s="355"/>
      <c r="G21" s="353"/>
      <c r="H21" s="353"/>
      <c r="I21" s="353"/>
      <c r="J21" s="353"/>
      <c r="K21" s="356"/>
    </row>
    <row r="22">
      <c r="A22" s="357" t="str">
        <f t="shared" si="1"/>
        <v/>
      </c>
      <c r="B22" s="353"/>
      <c r="C22" s="354"/>
      <c r="D22" s="353"/>
      <c r="E22" s="355"/>
      <c r="F22" s="355"/>
      <c r="G22" s="353"/>
      <c r="H22" s="353"/>
      <c r="I22" s="353"/>
      <c r="J22" s="353"/>
      <c r="K22" s="356"/>
    </row>
    <row r="23">
      <c r="A23" s="357" t="str">
        <f t="shared" si="1"/>
        <v/>
      </c>
      <c r="B23" s="353"/>
      <c r="C23" s="354"/>
      <c r="D23" s="353"/>
      <c r="E23" s="355"/>
      <c r="F23" s="355"/>
      <c r="G23" s="353"/>
      <c r="H23" s="353"/>
      <c r="I23" s="353"/>
      <c r="J23" s="353"/>
      <c r="K23" s="356"/>
    </row>
    <row r="24">
      <c r="A24" s="352" t="str">
        <f t="shared" si="1"/>
        <v/>
      </c>
      <c r="B24" s="353"/>
      <c r="C24" s="354"/>
      <c r="D24" s="353"/>
      <c r="E24" s="355"/>
      <c r="F24" s="355"/>
      <c r="G24" s="353"/>
      <c r="H24" s="353"/>
      <c r="I24" s="353"/>
      <c r="J24" s="353"/>
      <c r="K24" s="356"/>
    </row>
    <row r="25">
      <c r="A25" s="357" t="str">
        <f t="shared" si="1"/>
        <v/>
      </c>
      <c r="B25" s="353"/>
      <c r="C25" s="354"/>
      <c r="D25" s="353"/>
      <c r="E25" s="355"/>
      <c r="F25" s="355"/>
      <c r="G25" s="353"/>
      <c r="H25" s="353"/>
      <c r="I25" s="353"/>
      <c r="J25" s="353"/>
      <c r="K25" s="356"/>
    </row>
    <row r="26">
      <c r="A26" s="357" t="str">
        <f t="shared" si="1"/>
        <v/>
      </c>
      <c r="B26" s="353"/>
      <c r="C26" s="354"/>
      <c r="D26" s="353"/>
      <c r="E26" s="355"/>
      <c r="F26" s="355"/>
      <c r="G26" s="353"/>
      <c r="H26" s="353"/>
      <c r="I26" s="353"/>
      <c r="J26" s="353"/>
      <c r="K26" s="356"/>
    </row>
    <row r="27">
      <c r="A27" s="352" t="str">
        <f t="shared" si="1"/>
        <v/>
      </c>
      <c r="B27" s="353"/>
      <c r="C27" s="354"/>
      <c r="D27" s="353"/>
      <c r="E27" s="355"/>
      <c r="F27" s="355"/>
      <c r="G27" s="353"/>
      <c r="H27" s="353"/>
      <c r="I27" s="353"/>
      <c r="J27" s="353"/>
      <c r="K27" s="356"/>
    </row>
    <row r="28">
      <c r="A28" s="357" t="str">
        <f t="shared" si="1"/>
        <v/>
      </c>
      <c r="B28" s="353"/>
      <c r="C28" s="354"/>
      <c r="D28" s="353"/>
      <c r="E28" s="355"/>
      <c r="F28" s="355"/>
      <c r="G28" s="353"/>
      <c r="H28" s="353"/>
      <c r="I28" s="353"/>
      <c r="J28" s="353"/>
      <c r="K28" s="356"/>
    </row>
    <row r="29">
      <c r="A29" s="357" t="str">
        <f t="shared" si="1"/>
        <v/>
      </c>
      <c r="B29" s="353"/>
      <c r="C29" s="354"/>
      <c r="D29" s="353"/>
      <c r="E29" s="355"/>
      <c r="F29" s="355"/>
      <c r="G29" s="353"/>
      <c r="H29" s="353"/>
      <c r="I29" s="353"/>
      <c r="J29" s="353"/>
      <c r="K29" s="356"/>
    </row>
    <row r="30">
      <c r="A30" s="352" t="str">
        <f t="shared" si="1"/>
        <v/>
      </c>
      <c r="B30" s="353"/>
      <c r="C30" s="354"/>
      <c r="D30" s="353"/>
      <c r="E30" s="355"/>
      <c r="F30" s="355"/>
      <c r="G30" s="353"/>
      <c r="H30" s="353"/>
      <c r="I30" s="353"/>
      <c r="J30" s="353"/>
      <c r="K30" s="356"/>
    </row>
    <row r="31">
      <c r="A31" s="352" t="str">
        <f t="shared" si="1"/>
        <v/>
      </c>
      <c r="B31" s="353"/>
      <c r="C31" s="354"/>
      <c r="D31" s="353"/>
      <c r="E31" s="355"/>
      <c r="F31" s="355"/>
      <c r="G31" s="353"/>
      <c r="H31" s="353"/>
      <c r="I31" s="353"/>
      <c r="J31" s="353"/>
      <c r="K31" s="356"/>
    </row>
    <row r="32">
      <c r="A32" s="357" t="str">
        <f t="shared" si="1"/>
        <v/>
      </c>
      <c r="B32" s="353"/>
      <c r="C32" s="354"/>
      <c r="D32" s="353"/>
      <c r="E32" s="355"/>
      <c r="F32" s="355"/>
      <c r="G32" s="353"/>
      <c r="H32" s="353"/>
      <c r="I32" s="353"/>
      <c r="J32" s="353"/>
      <c r="K32" s="356"/>
    </row>
    <row r="33">
      <c r="A33" s="352" t="str">
        <f t="shared" si="1"/>
        <v/>
      </c>
      <c r="B33" s="353"/>
      <c r="C33" s="354"/>
      <c r="D33" s="353"/>
      <c r="E33" s="355"/>
      <c r="F33" s="355"/>
      <c r="G33" s="353"/>
      <c r="H33" s="353"/>
      <c r="I33" s="353"/>
      <c r="J33" s="353"/>
      <c r="K33" s="356"/>
    </row>
    <row r="34">
      <c r="A34" s="357" t="str">
        <f t="shared" si="1"/>
        <v/>
      </c>
      <c r="B34" s="353"/>
      <c r="C34" s="354"/>
      <c r="D34" s="353"/>
      <c r="E34" s="355"/>
      <c r="F34" s="355"/>
      <c r="G34" s="353"/>
      <c r="H34" s="353"/>
      <c r="I34" s="353"/>
      <c r="J34" s="353"/>
      <c r="K34" s="356"/>
    </row>
    <row r="35">
      <c r="A35" s="352" t="str">
        <f t="shared" si="1"/>
        <v/>
      </c>
      <c r="B35" s="353"/>
      <c r="C35" s="354"/>
      <c r="D35" s="353"/>
      <c r="E35" s="355"/>
      <c r="F35" s="355"/>
      <c r="G35" s="353"/>
      <c r="H35" s="353"/>
      <c r="I35" s="353"/>
      <c r="J35" s="353"/>
      <c r="K35" s="356"/>
    </row>
    <row r="36">
      <c r="A36" s="357" t="str">
        <f t="shared" si="1"/>
        <v/>
      </c>
      <c r="B36" s="353"/>
      <c r="C36" s="354"/>
      <c r="D36" s="353"/>
      <c r="E36" s="355"/>
      <c r="F36" s="355"/>
      <c r="G36" s="353"/>
      <c r="H36" s="353"/>
      <c r="I36" s="353"/>
      <c r="J36" s="353"/>
      <c r="K36" s="356"/>
    </row>
    <row r="37">
      <c r="A37" s="352" t="str">
        <f t="shared" si="1"/>
        <v/>
      </c>
      <c r="B37" s="353"/>
      <c r="C37" s="354"/>
      <c r="D37" s="353"/>
      <c r="E37" s="355"/>
      <c r="F37" s="355"/>
      <c r="G37" s="353"/>
      <c r="H37" s="353"/>
      <c r="I37" s="353"/>
      <c r="J37" s="353"/>
      <c r="K37" s="356"/>
    </row>
    <row r="38">
      <c r="A38" s="352" t="str">
        <f t="shared" si="1"/>
        <v/>
      </c>
      <c r="B38" s="353"/>
      <c r="C38" s="354"/>
      <c r="D38" s="353"/>
      <c r="E38" s="355"/>
      <c r="F38" s="355"/>
      <c r="G38" s="353"/>
      <c r="H38" s="353"/>
      <c r="I38" s="353"/>
      <c r="J38" s="353"/>
      <c r="K38" s="356"/>
    </row>
    <row r="39">
      <c r="A39" s="357" t="str">
        <f t="shared" si="1"/>
        <v/>
      </c>
      <c r="B39" s="353"/>
      <c r="C39" s="354"/>
      <c r="D39" s="353"/>
      <c r="E39" s="355"/>
      <c r="F39" s="355"/>
      <c r="G39" s="353"/>
      <c r="H39" s="353"/>
      <c r="I39" s="353"/>
      <c r="J39" s="353"/>
      <c r="K39" s="356"/>
    </row>
    <row r="40">
      <c r="A40" s="352" t="str">
        <f t="shared" si="1"/>
        <v/>
      </c>
      <c r="B40" s="353"/>
      <c r="C40" s="354"/>
      <c r="D40" s="353"/>
      <c r="E40" s="355"/>
      <c r="F40" s="355"/>
      <c r="G40" s="353"/>
      <c r="H40" s="353"/>
      <c r="I40" s="353"/>
      <c r="J40" s="353"/>
      <c r="K40" s="356"/>
    </row>
    <row r="41">
      <c r="A41" s="352" t="str">
        <f t="shared" si="1"/>
        <v/>
      </c>
      <c r="B41" s="353"/>
      <c r="C41" s="354"/>
      <c r="D41" s="353"/>
      <c r="E41" s="355"/>
      <c r="F41" s="355"/>
      <c r="G41" s="353"/>
      <c r="H41" s="353"/>
      <c r="I41" s="353"/>
      <c r="J41" s="353"/>
      <c r="K41" s="356"/>
    </row>
    <row r="42">
      <c r="A42" s="352" t="str">
        <f t="shared" si="1"/>
        <v/>
      </c>
      <c r="B42" s="353"/>
      <c r="C42" s="354"/>
      <c r="D42" s="353"/>
      <c r="E42" s="355"/>
      <c r="F42" s="355"/>
      <c r="G42" s="353"/>
      <c r="H42" s="353"/>
      <c r="I42" s="353"/>
      <c r="J42" s="353"/>
      <c r="K42" s="356"/>
    </row>
    <row r="43">
      <c r="A43" s="352" t="str">
        <f t="shared" si="1"/>
        <v/>
      </c>
      <c r="B43" s="353"/>
      <c r="C43" s="354"/>
      <c r="D43" s="353"/>
      <c r="E43" s="355"/>
      <c r="F43" s="355"/>
      <c r="G43" s="353"/>
      <c r="H43" s="353"/>
      <c r="I43" s="353"/>
      <c r="J43" s="353"/>
      <c r="K43" s="356"/>
    </row>
    <row r="44">
      <c r="A44" s="352" t="str">
        <f t="shared" si="1"/>
        <v/>
      </c>
      <c r="B44" s="353"/>
      <c r="C44" s="354"/>
      <c r="D44" s="353"/>
      <c r="E44" s="355"/>
      <c r="F44" s="355"/>
      <c r="G44" s="353"/>
      <c r="H44" s="353"/>
      <c r="I44" s="353"/>
      <c r="J44" s="353"/>
      <c r="K44" s="356"/>
    </row>
    <row r="45">
      <c r="A45" s="352" t="str">
        <f t="shared" si="1"/>
        <v/>
      </c>
      <c r="B45" s="353"/>
      <c r="C45" s="354"/>
      <c r="D45" s="353"/>
      <c r="E45" s="355"/>
      <c r="F45" s="355"/>
      <c r="G45" s="353"/>
      <c r="H45" s="353"/>
      <c r="I45" s="353"/>
      <c r="J45" s="353"/>
      <c r="K45" s="356"/>
    </row>
    <row r="46">
      <c r="A46" s="357" t="str">
        <f t="shared" si="1"/>
        <v/>
      </c>
      <c r="B46" s="353"/>
      <c r="C46" s="354"/>
      <c r="D46" s="353"/>
      <c r="E46" s="355"/>
      <c r="F46" s="355"/>
      <c r="G46" s="353"/>
      <c r="H46" s="353"/>
      <c r="I46" s="353"/>
      <c r="J46" s="353"/>
      <c r="K46" s="356"/>
    </row>
    <row r="47">
      <c r="A47" s="357" t="str">
        <f t="shared" si="1"/>
        <v/>
      </c>
      <c r="B47" s="353"/>
      <c r="C47" s="354"/>
      <c r="D47" s="353"/>
      <c r="E47" s="355"/>
      <c r="F47" s="355"/>
      <c r="G47" s="353"/>
      <c r="H47" s="353"/>
      <c r="I47" s="353"/>
      <c r="J47" s="353"/>
      <c r="K47" s="356"/>
    </row>
    <row r="48">
      <c r="A48" s="352" t="str">
        <f t="shared" si="1"/>
        <v/>
      </c>
      <c r="B48" s="353"/>
      <c r="C48" s="354"/>
      <c r="D48" s="353"/>
      <c r="E48" s="355"/>
      <c r="F48" s="355"/>
      <c r="G48" s="353"/>
      <c r="H48" s="353"/>
      <c r="I48" s="353"/>
      <c r="J48" s="353"/>
      <c r="K48" s="356"/>
    </row>
    <row r="49">
      <c r="A49" s="359" t="str">
        <f t="shared" si="1"/>
        <v/>
      </c>
      <c r="B49" s="353"/>
      <c r="C49" s="354"/>
      <c r="D49" s="353"/>
      <c r="E49" s="355"/>
      <c r="F49" s="355"/>
      <c r="G49" s="353"/>
      <c r="H49" s="353"/>
      <c r="I49" s="353"/>
      <c r="J49" s="353"/>
      <c r="K49" s="356"/>
    </row>
    <row r="50">
      <c r="A50" s="352" t="str">
        <f t="shared" si="1"/>
        <v/>
      </c>
      <c r="B50" s="353"/>
      <c r="C50" s="354"/>
      <c r="D50" s="353"/>
      <c r="E50" s="355"/>
      <c r="F50" s="355"/>
      <c r="G50" s="353"/>
      <c r="H50" s="353"/>
      <c r="I50" s="353"/>
      <c r="J50" s="353"/>
      <c r="K50" s="356"/>
    </row>
    <row r="51">
      <c r="A51" s="352" t="str">
        <f t="shared" si="1"/>
        <v/>
      </c>
      <c r="B51" s="353"/>
      <c r="C51" s="354"/>
      <c r="D51" s="353"/>
      <c r="E51" s="355"/>
      <c r="F51" s="355"/>
      <c r="G51" s="353"/>
      <c r="H51" s="353"/>
      <c r="I51" s="353"/>
      <c r="J51" s="353"/>
      <c r="K51" s="356"/>
    </row>
    <row r="52">
      <c r="A52" s="352" t="str">
        <f t="shared" si="1"/>
        <v/>
      </c>
      <c r="B52" s="353"/>
      <c r="C52" s="354"/>
      <c r="D52" s="353"/>
      <c r="E52" s="355"/>
      <c r="F52" s="355"/>
      <c r="G52" s="353"/>
      <c r="H52" s="353"/>
      <c r="I52" s="353"/>
      <c r="J52" s="353"/>
      <c r="K52" s="356"/>
    </row>
    <row r="53">
      <c r="A53" s="352" t="str">
        <f t="shared" si="1"/>
        <v/>
      </c>
      <c r="B53" s="353"/>
      <c r="C53" s="354"/>
      <c r="D53" s="353"/>
      <c r="E53" s="355"/>
      <c r="F53" s="355"/>
      <c r="G53" s="353"/>
      <c r="H53" s="353"/>
      <c r="I53" s="353"/>
      <c r="J53" s="353"/>
      <c r="K53" s="356"/>
    </row>
    <row r="54">
      <c r="A54" s="352" t="str">
        <f t="shared" si="1"/>
        <v/>
      </c>
      <c r="B54" s="353"/>
      <c r="C54" s="354"/>
      <c r="D54" s="353"/>
      <c r="E54" s="355"/>
      <c r="F54" s="355"/>
      <c r="G54" s="353"/>
      <c r="H54" s="353"/>
      <c r="I54" s="353"/>
      <c r="J54" s="353"/>
      <c r="K54" s="356"/>
    </row>
    <row r="55">
      <c r="A55" s="357" t="str">
        <f t="shared" si="1"/>
        <v/>
      </c>
      <c r="B55" s="353"/>
      <c r="C55" s="354"/>
      <c r="D55" s="353"/>
      <c r="E55" s="355"/>
      <c r="F55" s="355"/>
      <c r="G55" s="353"/>
      <c r="H55" s="353"/>
      <c r="I55" s="353"/>
      <c r="J55" s="353"/>
      <c r="K55" s="356"/>
    </row>
    <row r="56">
      <c r="A56" s="352" t="str">
        <f t="shared" si="1"/>
        <v/>
      </c>
      <c r="B56" s="353"/>
      <c r="C56" s="354"/>
      <c r="D56" s="353"/>
      <c r="E56" s="355"/>
      <c r="F56" s="355"/>
      <c r="G56" s="353"/>
      <c r="H56" s="353"/>
      <c r="I56" s="353"/>
      <c r="J56" s="353"/>
      <c r="K56" s="356"/>
    </row>
    <row r="57">
      <c r="A57" s="352" t="str">
        <f t="shared" si="1"/>
        <v/>
      </c>
      <c r="B57" s="353"/>
      <c r="C57" s="354"/>
      <c r="D57" s="353"/>
      <c r="E57" s="355"/>
      <c r="F57" s="355"/>
      <c r="G57" s="353"/>
      <c r="H57" s="353"/>
      <c r="I57" s="353"/>
      <c r="J57" s="353"/>
      <c r="K57" s="356"/>
    </row>
    <row r="58">
      <c r="A58" s="352" t="str">
        <f t="shared" si="1"/>
        <v/>
      </c>
      <c r="B58" s="353"/>
      <c r="C58" s="354"/>
      <c r="D58" s="353"/>
      <c r="E58" s="355"/>
      <c r="F58" s="355"/>
      <c r="G58" s="353"/>
      <c r="H58" s="353"/>
      <c r="I58" s="353"/>
      <c r="J58" s="353"/>
      <c r="K58" s="356"/>
    </row>
    <row r="59">
      <c r="A59" s="352" t="str">
        <f t="shared" si="1"/>
        <v/>
      </c>
      <c r="B59" s="353"/>
      <c r="C59" s="354"/>
      <c r="D59" s="353"/>
      <c r="E59" s="355"/>
      <c r="F59" s="355"/>
      <c r="G59" s="353"/>
      <c r="H59" s="353"/>
      <c r="I59" s="353"/>
      <c r="J59" s="353"/>
      <c r="K59" s="356"/>
    </row>
    <row r="60">
      <c r="A60" s="357" t="str">
        <f t="shared" si="1"/>
        <v/>
      </c>
      <c r="B60" s="353"/>
      <c r="C60" s="354"/>
      <c r="D60" s="353"/>
      <c r="E60" s="355"/>
      <c r="F60" s="355"/>
      <c r="G60" s="353"/>
      <c r="H60" s="353"/>
      <c r="I60" s="353"/>
      <c r="J60" s="353"/>
      <c r="K60" s="356"/>
    </row>
    <row r="61">
      <c r="A61" s="357" t="str">
        <f t="shared" si="1"/>
        <v/>
      </c>
      <c r="B61" s="353"/>
      <c r="C61" s="354"/>
      <c r="D61" s="353"/>
      <c r="E61" s="355"/>
      <c r="F61" s="355"/>
      <c r="G61" s="353"/>
      <c r="H61" s="353"/>
      <c r="I61" s="353"/>
      <c r="J61" s="353"/>
      <c r="K61" s="356"/>
    </row>
    <row r="62">
      <c r="A62" s="352" t="str">
        <f t="shared" si="1"/>
        <v/>
      </c>
      <c r="B62" s="353"/>
      <c r="C62" s="354"/>
      <c r="D62" s="353"/>
      <c r="E62" s="355"/>
      <c r="F62" s="355"/>
      <c r="G62" s="353"/>
      <c r="H62" s="353"/>
      <c r="I62" s="353"/>
      <c r="J62" s="353"/>
      <c r="K62" s="356"/>
    </row>
    <row r="63">
      <c r="A63" s="359" t="str">
        <f t="shared" si="1"/>
        <v/>
      </c>
      <c r="B63" s="353"/>
      <c r="C63" s="354"/>
      <c r="D63" s="353"/>
      <c r="E63" s="355"/>
      <c r="F63" s="355"/>
      <c r="G63" s="353"/>
      <c r="H63" s="353"/>
      <c r="I63" s="353"/>
      <c r="J63" s="353"/>
      <c r="K63" s="356"/>
    </row>
    <row r="64">
      <c r="A64" s="352" t="str">
        <f t="shared" si="1"/>
        <v/>
      </c>
      <c r="B64" s="353"/>
      <c r="C64" s="354"/>
      <c r="D64" s="353"/>
      <c r="E64" s="355"/>
      <c r="F64" s="355"/>
      <c r="G64" s="353"/>
      <c r="H64" s="353"/>
      <c r="I64" s="353"/>
      <c r="J64" s="353"/>
      <c r="K64" s="356"/>
    </row>
    <row r="65">
      <c r="A65" s="357" t="str">
        <f t="shared" si="1"/>
        <v/>
      </c>
      <c r="B65" s="353"/>
      <c r="C65" s="354"/>
      <c r="D65" s="353"/>
      <c r="E65" s="355"/>
      <c r="F65" s="355"/>
      <c r="G65" s="353"/>
      <c r="H65" s="353"/>
      <c r="I65" s="353"/>
      <c r="J65" s="353"/>
      <c r="K65" s="356"/>
    </row>
    <row r="66">
      <c r="A66" s="352" t="str">
        <f t="shared" si="1"/>
        <v/>
      </c>
      <c r="B66" s="353"/>
      <c r="C66" s="354"/>
      <c r="D66" s="353"/>
      <c r="E66" s="355"/>
      <c r="F66" s="355"/>
      <c r="G66" s="353"/>
      <c r="H66" s="353"/>
      <c r="I66" s="353"/>
      <c r="J66" s="353"/>
      <c r="K66" s="356"/>
    </row>
    <row r="67">
      <c r="A67" s="352" t="str">
        <f t="shared" si="1"/>
        <v/>
      </c>
      <c r="B67" s="353"/>
      <c r="C67" s="354"/>
      <c r="D67" s="353"/>
      <c r="E67" s="355"/>
      <c r="F67" s="355"/>
      <c r="G67" s="353"/>
      <c r="H67" s="353"/>
      <c r="I67" s="353"/>
      <c r="J67" s="353"/>
      <c r="K67" s="356"/>
    </row>
    <row r="68">
      <c r="A68" s="352" t="str">
        <f t="shared" si="1"/>
        <v/>
      </c>
      <c r="B68" s="353"/>
      <c r="C68" s="354"/>
      <c r="D68" s="353"/>
      <c r="E68" s="355"/>
      <c r="F68" s="355"/>
      <c r="G68" s="353"/>
      <c r="H68" s="353"/>
      <c r="I68" s="353"/>
      <c r="J68" s="353"/>
      <c r="K68" s="356"/>
    </row>
    <row r="69">
      <c r="A69" s="357" t="str">
        <f t="shared" si="1"/>
        <v/>
      </c>
      <c r="B69" s="353"/>
      <c r="C69" s="354"/>
      <c r="D69" s="353"/>
      <c r="E69" s="355"/>
      <c r="F69" s="355"/>
      <c r="G69" s="353"/>
      <c r="H69" s="353"/>
      <c r="I69" s="353"/>
      <c r="J69" s="353"/>
      <c r="K69" s="356"/>
    </row>
    <row r="70">
      <c r="A70" s="352" t="str">
        <f t="shared" si="1"/>
        <v/>
      </c>
      <c r="B70" s="353"/>
      <c r="C70" s="354"/>
      <c r="D70" s="353"/>
      <c r="E70" s="355"/>
      <c r="F70" s="355"/>
      <c r="G70" s="353"/>
      <c r="H70" s="353"/>
      <c r="I70" s="353"/>
      <c r="J70" s="353"/>
      <c r="K70" s="356"/>
    </row>
    <row r="71">
      <c r="A71" s="352" t="str">
        <f t="shared" si="1"/>
        <v/>
      </c>
      <c r="B71" s="353"/>
      <c r="C71" s="354"/>
      <c r="D71" s="353"/>
      <c r="E71" s="355"/>
      <c r="F71" s="355"/>
      <c r="G71" s="353"/>
      <c r="H71" s="353"/>
      <c r="I71" s="353"/>
      <c r="J71" s="353"/>
      <c r="K71" s="360"/>
    </row>
    <row r="72">
      <c r="A72" s="352" t="str">
        <f t="shared" si="1"/>
        <v/>
      </c>
      <c r="B72" s="353"/>
      <c r="C72" s="354"/>
      <c r="D72" s="353"/>
      <c r="E72" s="355"/>
      <c r="F72" s="355"/>
      <c r="G72" s="353"/>
      <c r="H72" s="353"/>
      <c r="I72" s="353"/>
      <c r="J72" s="353"/>
      <c r="K72" s="360"/>
    </row>
    <row r="73">
      <c r="A73" s="357" t="str">
        <f t="shared" si="1"/>
        <v/>
      </c>
      <c r="B73" s="353"/>
      <c r="C73" s="354"/>
      <c r="D73" s="353"/>
      <c r="E73" s="355"/>
      <c r="F73" s="355"/>
      <c r="G73" s="353"/>
      <c r="H73" s="353"/>
      <c r="I73" s="353"/>
      <c r="J73" s="353"/>
      <c r="K73" s="360"/>
    </row>
    <row r="74">
      <c r="A74" s="352" t="str">
        <f t="shared" si="1"/>
        <v/>
      </c>
      <c r="B74" s="353"/>
      <c r="C74" s="354"/>
      <c r="D74" s="353"/>
      <c r="E74" s="355"/>
      <c r="F74" s="355"/>
      <c r="G74" s="353"/>
      <c r="H74" s="353"/>
      <c r="I74" s="353"/>
      <c r="J74" s="353"/>
      <c r="K74" s="360"/>
    </row>
    <row r="75">
      <c r="A75" s="352" t="str">
        <f t="shared" si="1"/>
        <v/>
      </c>
      <c r="B75" s="353"/>
      <c r="C75" s="354"/>
      <c r="D75" s="353"/>
      <c r="E75" s="355"/>
      <c r="F75" s="355"/>
      <c r="G75" s="353"/>
      <c r="H75" s="353"/>
      <c r="I75" s="353"/>
      <c r="J75" s="353"/>
      <c r="K75" s="360"/>
    </row>
    <row r="76">
      <c r="A76" s="352" t="str">
        <f t="shared" si="1"/>
        <v/>
      </c>
      <c r="B76" s="353"/>
      <c r="C76" s="354"/>
      <c r="D76" s="353"/>
      <c r="E76" s="355"/>
      <c r="F76" s="355"/>
      <c r="G76" s="353"/>
      <c r="H76" s="353"/>
      <c r="I76" s="353"/>
      <c r="J76" s="353"/>
      <c r="K76" s="360"/>
    </row>
    <row r="77">
      <c r="A77" s="352" t="str">
        <f t="shared" si="1"/>
        <v/>
      </c>
      <c r="B77" s="353"/>
      <c r="C77" s="354"/>
      <c r="D77" s="353"/>
      <c r="E77" s="355"/>
      <c r="F77" s="355"/>
      <c r="G77" s="353"/>
      <c r="H77" s="353"/>
      <c r="I77" s="353"/>
      <c r="J77" s="353"/>
      <c r="K77" s="360"/>
    </row>
    <row r="78">
      <c r="A78" s="352" t="str">
        <f t="shared" si="1"/>
        <v/>
      </c>
      <c r="B78" s="353"/>
      <c r="C78" s="354"/>
      <c r="D78" s="353"/>
      <c r="E78" s="355"/>
      <c r="F78" s="355"/>
      <c r="G78" s="353"/>
      <c r="H78" s="353"/>
      <c r="I78" s="353"/>
      <c r="J78" s="353"/>
      <c r="K78" s="360"/>
    </row>
    <row r="79">
      <c r="A79" s="357" t="str">
        <f t="shared" si="1"/>
        <v/>
      </c>
      <c r="B79" s="353"/>
      <c r="C79" s="354"/>
      <c r="D79" s="353"/>
      <c r="E79" s="355"/>
      <c r="F79" s="355"/>
      <c r="G79" s="353"/>
      <c r="H79" s="353"/>
      <c r="I79" s="353"/>
      <c r="J79" s="353"/>
      <c r="K79" s="360"/>
    </row>
    <row r="80">
      <c r="A80" s="352" t="str">
        <f t="shared" si="1"/>
        <v/>
      </c>
      <c r="B80" s="353"/>
      <c r="C80" s="354"/>
      <c r="D80" s="353"/>
      <c r="E80" s="355"/>
      <c r="F80" s="355"/>
      <c r="G80" s="353"/>
      <c r="H80" s="353"/>
      <c r="I80" s="353"/>
      <c r="J80" s="353"/>
      <c r="K80" s="360"/>
    </row>
    <row r="81">
      <c r="A81" s="357" t="str">
        <f t="shared" si="1"/>
        <v/>
      </c>
      <c r="B81" s="353"/>
      <c r="C81" s="354"/>
      <c r="D81" s="353"/>
      <c r="E81" s="355"/>
      <c r="F81" s="355"/>
      <c r="G81" s="353"/>
      <c r="H81" s="353"/>
      <c r="I81" s="353"/>
      <c r="J81" s="353"/>
      <c r="K81" s="360"/>
    </row>
    <row r="82">
      <c r="A82" s="357" t="str">
        <f t="shared" si="1"/>
        <v/>
      </c>
      <c r="B82" s="353"/>
      <c r="C82" s="354"/>
      <c r="D82" s="353"/>
      <c r="E82" s="355"/>
      <c r="F82" s="355"/>
      <c r="G82" s="353"/>
      <c r="H82" s="353"/>
      <c r="I82" s="353"/>
      <c r="J82" s="353"/>
      <c r="K82" s="360"/>
    </row>
    <row r="83">
      <c r="A83" s="357" t="str">
        <f t="shared" si="1"/>
        <v/>
      </c>
      <c r="B83" s="353"/>
      <c r="C83" s="354"/>
      <c r="D83" s="353"/>
      <c r="E83" s="355"/>
      <c r="F83" s="355"/>
      <c r="G83" s="353"/>
      <c r="H83" s="353"/>
      <c r="I83" s="353"/>
      <c r="J83" s="353"/>
      <c r="K83" s="360"/>
    </row>
    <row r="84">
      <c r="A84" s="352" t="str">
        <f t="shared" si="1"/>
        <v/>
      </c>
      <c r="B84" s="353"/>
      <c r="C84" s="354"/>
      <c r="D84" s="353"/>
      <c r="E84" s="355"/>
      <c r="F84" s="355"/>
      <c r="G84" s="353"/>
      <c r="H84" s="353"/>
      <c r="I84" s="353"/>
      <c r="J84" s="353"/>
      <c r="K84" s="360"/>
    </row>
    <row r="85">
      <c r="A85" s="352" t="str">
        <f t="shared" si="1"/>
        <v/>
      </c>
      <c r="B85" s="353"/>
      <c r="C85" s="354"/>
      <c r="D85" s="353"/>
      <c r="E85" s="355"/>
      <c r="F85" s="355"/>
      <c r="G85" s="353"/>
      <c r="H85" s="353"/>
      <c r="I85" s="353"/>
      <c r="J85" s="353"/>
      <c r="K85" s="360"/>
    </row>
    <row r="86">
      <c r="A86" s="352" t="str">
        <f t="shared" si="1"/>
        <v/>
      </c>
      <c r="B86" s="353"/>
      <c r="C86" s="354"/>
      <c r="D86" s="353"/>
      <c r="E86" s="355"/>
      <c r="F86" s="355"/>
      <c r="G86" s="353"/>
      <c r="H86" s="353"/>
      <c r="I86" s="353"/>
      <c r="J86" s="353"/>
      <c r="K86" s="360"/>
    </row>
    <row r="87">
      <c r="A87" s="352" t="str">
        <f t="shared" si="1"/>
        <v/>
      </c>
      <c r="B87" s="353"/>
      <c r="C87" s="354"/>
      <c r="D87" s="353"/>
      <c r="E87" s="355"/>
      <c r="F87" s="355"/>
      <c r="G87" s="353"/>
      <c r="H87" s="353"/>
      <c r="I87" s="353"/>
      <c r="J87" s="353"/>
      <c r="K87" s="360"/>
    </row>
    <row r="88">
      <c r="A88" s="359" t="str">
        <f t="shared" si="1"/>
        <v/>
      </c>
      <c r="B88" s="353"/>
      <c r="C88" s="354"/>
      <c r="D88" s="353"/>
      <c r="E88" s="355"/>
      <c r="F88" s="355"/>
      <c r="G88" s="353"/>
      <c r="H88" s="353"/>
      <c r="I88" s="353"/>
      <c r="J88" s="353"/>
      <c r="K88" s="360"/>
    </row>
    <row r="89">
      <c r="A89" s="357" t="str">
        <f t="shared" si="1"/>
        <v/>
      </c>
      <c r="B89" s="353"/>
      <c r="C89" s="354"/>
      <c r="D89" s="353"/>
      <c r="E89" s="355"/>
      <c r="F89" s="355"/>
      <c r="G89" s="353"/>
      <c r="H89" s="353"/>
      <c r="I89" s="353"/>
      <c r="J89" s="353"/>
      <c r="K89" s="360"/>
    </row>
    <row r="90">
      <c r="A90" s="352" t="str">
        <f t="shared" si="1"/>
        <v/>
      </c>
      <c r="B90" s="353"/>
      <c r="C90" s="354"/>
      <c r="D90" s="353"/>
      <c r="E90" s="355"/>
      <c r="F90" s="355"/>
      <c r="G90" s="353"/>
      <c r="H90" s="353"/>
      <c r="I90" s="353"/>
      <c r="J90" s="353"/>
      <c r="K90" s="360"/>
    </row>
    <row r="91">
      <c r="A91" s="357" t="str">
        <f t="shared" si="1"/>
        <v/>
      </c>
      <c r="B91" s="353"/>
      <c r="C91" s="354"/>
      <c r="D91" s="353"/>
      <c r="E91" s="355"/>
      <c r="F91" s="355"/>
      <c r="G91" s="353"/>
      <c r="H91" s="353"/>
      <c r="I91" s="353"/>
      <c r="J91" s="353"/>
      <c r="K91" s="360"/>
    </row>
    <row r="92">
      <c r="A92" s="352" t="str">
        <f t="shared" si="1"/>
        <v/>
      </c>
      <c r="B92" s="353"/>
      <c r="C92" s="354"/>
      <c r="D92" s="353"/>
      <c r="E92" s="355"/>
      <c r="F92" s="355"/>
      <c r="G92" s="353"/>
      <c r="H92" s="353"/>
      <c r="I92" s="353"/>
      <c r="J92" s="353"/>
      <c r="K92" s="360"/>
    </row>
    <row r="93">
      <c r="A93" s="352" t="str">
        <f t="shared" si="1"/>
        <v/>
      </c>
      <c r="B93" s="353"/>
      <c r="C93" s="354"/>
      <c r="D93" s="353"/>
      <c r="E93" s="355"/>
      <c r="F93" s="355"/>
      <c r="G93" s="353"/>
      <c r="H93" s="353"/>
      <c r="I93" s="353"/>
      <c r="J93" s="353"/>
      <c r="K93" s="360"/>
    </row>
    <row r="94">
      <c r="A94" s="352" t="str">
        <f t="shared" si="1"/>
        <v/>
      </c>
      <c r="B94" s="353"/>
      <c r="C94" s="354"/>
      <c r="D94" s="353"/>
      <c r="E94" s="355"/>
      <c r="F94" s="355"/>
      <c r="G94" s="353"/>
      <c r="H94" s="353"/>
      <c r="I94" s="353"/>
      <c r="J94" s="353"/>
      <c r="K94" s="360"/>
    </row>
    <row r="95">
      <c r="A95" s="352" t="str">
        <f t="shared" si="1"/>
        <v/>
      </c>
      <c r="B95" s="353"/>
      <c r="C95" s="354"/>
      <c r="D95" s="353"/>
      <c r="E95" s="355"/>
      <c r="F95" s="355"/>
      <c r="G95" s="353"/>
      <c r="H95" s="353"/>
      <c r="I95" s="353"/>
      <c r="J95" s="353"/>
      <c r="K95" s="360"/>
    </row>
    <row r="96">
      <c r="A96" s="352" t="str">
        <f t="shared" si="1"/>
        <v/>
      </c>
      <c r="B96" s="353"/>
      <c r="C96" s="354"/>
      <c r="D96" s="353"/>
      <c r="E96" s="355"/>
      <c r="F96" s="355"/>
      <c r="G96" s="353"/>
      <c r="H96" s="353"/>
      <c r="I96" s="353"/>
      <c r="J96" s="353"/>
      <c r="K96" s="360"/>
    </row>
    <row r="97">
      <c r="A97" s="352" t="str">
        <f t="shared" si="1"/>
        <v/>
      </c>
      <c r="B97" s="353"/>
      <c r="C97" s="354"/>
      <c r="D97" s="353"/>
      <c r="E97" s="355"/>
      <c r="F97" s="355"/>
      <c r="G97" s="353"/>
      <c r="H97" s="353"/>
      <c r="I97" s="353"/>
      <c r="J97" s="353"/>
      <c r="K97" s="360"/>
    </row>
    <row r="98">
      <c r="A98" s="357" t="str">
        <f t="shared" si="1"/>
        <v/>
      </c>
      <c r="B98" s="353"/>
      <c r="C98" s="354"/>
      <c r="D98" s="353"/>
      <c r="E98" s="355"/>
      <c r="F98" s="355"/>
      <c r="G98" s="353"/>
      <c r="H98" s="353"/>
      <c r="I98" s="353"/>
      <c r="J98" s="353"/>
      <c r="K98" s="360"/>
    </row>
    <row r="99">
      <c r="A99" s="352" t="str">
        <f t="shared" si="1"/>
        <v/>
      </c>
      <c r="B99" s="353"/>
      <c r="C99" s="354"/>
      <c r="D99" s="353"/>
      <c r="E99" s="355"/>
      <c r="F99" s="355"/>
      <c r="G99" s="353"/>
      <c r="H99" s="353"/>
      <c r="I99" s="353"/>
      <c r="J99" s="353"/>
      <c r="K99" s="360"/>
    </row>
    <row r="100">
      <c r="A100" s="352" t="str">
        <f t="shared" si="1"/>
        <v/>
      </c>
      <c r="B100" s="353"/>
      <c r="C100" s="354"/>
      <c r="D100" s="353"/>
      <c r="E100" s="355"/>
      <c r="F100" s="355"/>
      <c r="G100" s="353"/>
      <c r="H100" s="353"/>
      <c r="I100" s="353"/>
      <c r="J100" s="353"/>
      <c r="K100" s="360"/>
    </row>
    <row r="101">
      <c r="A101" s="352" t="str">
        <f t="shared" si="1"/>
        <v/>
      </c>
      <c r="B101" s="353"/>
      <c r="C101" s="354"/>
      <c r="D101" s="353"/>
      <c r="E101" s="355"/>
      <c r="F101" s="355"/>
      <c r="G101" s="353"/>
      <c r="H101" s="353"/>
      <c r="I101" s="353"/>
      <c r="J101" s="353"/>
      <c r="K101" s="360"/>
    </row>
    <row r="102">
      <c r="A102" s="357" t="str">
        <f t="shared" si="1"/>
        <v/>
      </c>
      <c r="B102" s="353"/>
      <c r="C102" s="354"/>
      <c r="D102" s="353"/>
      <c r="E102" s="355"/>
      <c r="F102" s="355"/>
      <c r="G102" s="353"/>
      <c r="H102" s="353"/>
      <c r="I102" s="353"/>
      <c r="J102" s="353"/>
      <c r="K102" s="360"/>
    </row>
    <row r="103">
      <c r="A103" s="352" t="str">
        <f t="shared" si="1"/>
        <v/>
      </c>
      <c r="B103" s="353"/>
      <c r="C103" s="354"/>
      <c r="D103" s="353"/>
      <c r="E103" s="355"/>
      <c r="F103" s="355"/>
      <c r="G103" s="353"/>
      <c r="H103" s="353"/>
      <c r="I103" s="353"/>
      <c r="J103" s="353"/>
      <c r="K103" s="360"/>
    </row>
    <row r="104">
      <c r="A104" s="352" t="str">
        <f t="shared" si="1"/>
        <v/>
      </c>
      <c r="B104" s="353"/>
      <c r="C104" s="354"/>
      <c r="D104" s="353"/>
      <c r="E104" s="355"/>
      <c r="F104" s="355"/>
      <c r="G104" s="353"/>
      <c r="H104" s="353"/>
      <c r="I104" s="353"/>
      <c r="J104" s="353"/>
      <c r="K104" s="360"/>
    </row>
    <row r="105">
      <c r="A105" s="352" t="str">
        <f t="shared" si="1"/>
        <v/>
      </c>
      <c r="B105" s="353"/>
      <c r="C105" s="354"/>
      <c r="D105" s="353"/>
      <c r="E105" s="355"/>
      <c r="F105" s="355"/>
      <c r="G105" s="353"/>
      <c r="H105" s="353"/>
      <c r="I105" s="353"/>
      <c r="J105" s="353"/>
      <c r="K105" s="360"/>
    </row>
    <row r="106">
      <c r="A106" s="352" t="str">
        <f t="shared" si="1"/>
        <v/>
      </c>
      <c r="B106" s="353"/>
      <c r="C106" s="354"/>
      <c r="D106" s="353"/>
      <c r="E106" s="355"/>
      <c r="F106" s="355"/>
      <c r="G106" s="353"/>
      <c r="H106" s="353"/>
      <c r="I106" s="353"/>
      <c r="J106" s="353"/>
      <c r="K106" s="360"/>
    </row>
    <row r="107">
      <c r="A107" s="352" t="str">
        <f t="shared" si="1"/>
        <v/>
      </c>
      <c r="B107" s="353"/>
      <c r="C107" s="354"/>
      <c r="D107" s="353"/>
      <c r="E107" s="355"/>
      <c r="F107" s="355"/>
      <c r="G107" s="353"/>
      <c r="H107" s="353"/>
      <c r="I107" s="353"/>
      <c r="J107" s="353"/>
      <c r="K107" s="360"/>
    </row>
    <row r="108">
      <c r="A108" s="357" t="str">
        <f t="shared" si="1"/>
        <v/>
      </c>
      <c r="B108" s="353"/>
      <c r="C108" s="354"/>
      <c r="D108" s="353"/>
      <c r="E108" s="355"/>
      <c r="F108" s="355"/>
      <c r="G108" s="353"/>
      <c r="H108" s="353"/>
      <c r="I108" s="353"/>
      <c r="J108" s="353"/>
      <c r="K108" s="360"/>
    </row>
    <row r="109">
      <c r="A109" s="352" t="str">
        <f t="shared" si="1"/>
        <v/>
      </c>
      <c r="B109" s="353"/>
      <c r="C109" s="354"/>
      <c r="D109" s="353"/>
      <c r="E109" s="355"/>
      <c r="F109" s="355"/>
      <c r="G109" s="353"/>
      <c r="H109" s="353"/>
      <c r="I109" s="353"/>
      <c r="J109" s="353"/>
      <c r="K109" s="360"/>
    </row>
    <row r="110">
      <c r="A110" s="352" t="str">
        <f t="shared" si="1"/>
        <v/>
      </c>
      <c r="B110" s="353"/>
      <c r="C110" s="354"/>
      <c r="D110" s="353"/>
      <c r="E110" s="355"/>
      <c r="F110" s="355"/>
      <c r="G110" s="353"/>
      <c r="H110" s="353"/>
      <c r="I110" s="353"/>
      <c r="J110" s="353"/>
      <c r="K110" s="360"/>
    </row>
    <row r="111">
      <c r="A111" s="357" t="str">
        <f t="shared" si="1"/>
        <v/>
      </c>
      <c r="B111" s="353"/>
      <c r="C111" s="354"/>
      <c r="D111" s="353"/>
      <c r="E111" s="355"/>
      <c r="F111" s="355"/>
      <c r="G111" s="353"/>
      <c r="H111" s="353"/>
      <c r="I111" s="353"/>
      <c r="J111" s="353"/>
      <c r="K111" s="360"/>
    </row>
    <row r="112">
      <c r="A112" s="352" t="str">
        <f t="shared" si="1"/>
        <v/>
      </c>
      <c r="B112" s="353"/>
      <c r="C112" s="354"/>
      <c r="D112" s="353"/>
      <c r="E112" s="355"/>
      <c r="F112" s="355"/>
      <c r="G112" s="353"/>
      <c r="H112" s="353"/>
      <c r="I112" s="353"/>
      <c r="J112" s="353"/>
      <c r="K112" s="360"/>
    </row>
    <row r="113">
      <c r="A113" s="352" t="str">
        <f t="shared" si="1"/>
        <v/>
      </c>
      <c r="B113" s="353"/>
      <c r="C113" s="354"/>
      <c r="D113" s="353"/>
      <c r="E113" s="355"/>
      <c r="F113" s="355"/>
      <c r="G113" s="353"/>
      <c r="H113" s="353"/>
      <c r="I113" s="353"/>
      <c r="J113" s="353"/>
      <c r="K113" s="360"/>
    </row>
    <row r="114">
      <c r="A114" s="352" t="str">
        <f t="shared" si="1"/>
        <v/>
      </c>
      <c r="B114" s="353"/>
      <c r="C114" s="354"/>
      <c r="D114" s="353"/>
      <c r="E114" s="355"/>
      <c r="F114" s="355"/>
      <c r="G114" s="353"/>
      <c r="H114" s="353"/>
      <c r="I114" s="353"/>
      <c r="J114" s="353"/>
      <c r="K114" s="360"/>
    </row>
    <row r="115">
      <c r="A115" s="352" t="str">
        <f t="shared" si="1"/>
        <v/>
      </c>
      <c r="B115" s="353"/>
      <c r="C115" s="354"/>
      <c r="D115" s="353"/>
      <c r="E115" s="355"/>
      <c r="F115" s="355"/>
      <c r="G115" s="353"/>
      <c r="H115" s="353"/>
      <c r="I115" s="353"/>
      <c r="J115" s="353"/>
      <c r="K115" s="360"/>
    </row>
    <row r="116">
      <c r="A116" s="352" t="str">
        <f t="shared" si="1"/>
        <v/>
      </c>
      <c r="B116" s="353"/>
      <c r="C116" s="354"/>
      <c r="D116" s="353"/>
      <c r="E116" s="355"/>
      <c r="F116" s="355"/>
      <c r="G116" s="353"/>
      <c r="H116" s="353"/>
      <c r="I116" s="353"/>
      <c r="J116" s="353"/>
      <c r="K116" s="360"/>
    </row>
    <row r="117">
      <c r="A117" s="352" t="str">
        <f t="shared" si="1"/>
        <v/>
      </c>
      <c r="B117" s="353"/>
      <c r="C117" s="354"/>
      <c r="D117" s="353"/>
      <c r="E117" s="355"/>
      <c r="F117" s="355"/>
      <c r="G117" s="353"/>
      <c r="H117" s="353"/>
      <c r="I117" s="353"/>
      <c r="J117" s="353"/>
      <c r="K117" s="360"/>
    </row>
    <row r="118">
      <c r="A118" s="352" t="str">
        <f t="shared" si="1"/>
        <v/>
      </c>
      <c r="B118" s="353"/>
      <c r="C118" s="354"/>
      <c r="D118" s="353"/>
      <c r="E118" s="355"/>
      <c r="F118" s="355"/>
      <c r="G118" s="353"/>
      <c r="H118" s="353"/>
      <c r="I118" s="353"/>
      <c r="J118" s="353"/>
      <c r="K118" s="360"/>
    </row>
    <row r="119">
      <c r="A119" s="352" t="str">
        <f t="shared" si="1"/>
        <v/>
      </c>
      <c r="B119" s="353"/>
      <c r="C119" s="354"/>
      <c r="D119" s="353"/>
      <c r="E119" s="355"/>
      <c r="F119" s="355"/>
      <c r="G119" s="353"/>
      <c r="H119" s="353"/>
      <c r="I119" s="353"/>
      <c r="J119" s="353"/>
      <c r="K119" s="360"/>
    </row>
    <row r="120">
      <c r="A120" s="357" t="str">
        <f t="shared" si="1"/>
        <v/>
      </c>
      <c r="B120" s="353"/>
      <c r="C120" s="354"/>
      <c r="D120" s="353"/>
      <c r="E120" s="355"/>
      <c r="F120" s="355"/>
      <c r="G120" s="353"/>
      <c r="H120" s="353"/>
      <c r="I120" s="353"/>
      <c r="J120" s="353"/>
      <c r="K120" s="360"/>
    </row>
    <row r="121">
      <c r="A121" s="352" t="str">
        <f t="shared" si="1"/>
        <v/>
      </c>
      <c r="B121" s="353"/>
      <c r="C121" s="354"/>
      <c r="D121" s="353"/>
      <c r="E121" s="355"/>
      <c r="F121" s="355"/>
      <c r="G121" s="353"/>
      <c r="H121" s="353"/>
      <c r="I121" s="353"/>
      <c r="J121" s="353"/>
      <c r="K121" s="360"/>
    </row>
    <row r="122">
      <c r="A122" s="352" t="str">
        <f t="shared" si="1"/>
        <v/>
      </c>
      <c r="B122" s="353"/>
      <c r="C122" s="354"/>
      <c r="D122" s="353"/>
      <c r="E122" s="355"/>
      <c r="F122" s="355"/>
      <c r="G122" s="353"/>
      <c r="H122" s="353"/>
      <c r="I122" s="353"/>
      <c r="J122" s="353"/>
      <c r="K122" s="360"/>
    </row>
    <row r="123">
      <c r="A123" s="352" t="str">
        <f t="shared" si="1"/>
        <v/>
      </c>
      <c r="B123" s="353"/>
      <c r="C123" s="354"/>
      <c r="D123" s="353"/>
      <c r="E123" s="355"/>
      <c r="F123" s="355"/>
      <c r="G123" s="353"/>
      <c r="H123" s="353"/>
      <c r="I123" s="353"/>
      <c r="J123" s="353"/>
      <c r="K123" s="360"/>
    </row>
    <row r="124">
      <c r="A124" s="357" t="str">
        <f t="shared" si="1"/>
        <v/>
      </c>
      <c r="B124" s="353"/>
      <c r="C124" s="354"/>
      <c r="D124" s="353"/>
      <c r="E124" s="355"/>
      <c r="F124" s="355"/>
      <c r="G124" s="353"/>
      <c r="H124" s="353"/>
      <c r="I124" s="353"/>
      <c r="J124" s="353"/>
      <c r="K124" s="360"/>
    </row>
    <row r="125">
      <c r="A125" s="352" t="str">
        <f t="shared" si="1"/>
        <v/>
      </c>
      <c r="B125" s="353"/>
      <c r="C125" s="354"/>
      <c r="D125" s="353"/>
      <c r="E125" s="355"/>
      <c r="F125" s="355"/>
      <c r="G125" s="353"/>
      <c r="H125" s="353"/>
      <c r="I125" s="353"/>
      <c r="J125" s="353"/>
      <c r="K125" s="360"/>
    </row>
    <row r="126">
      <c r="A126" s="357" t="str">
        <f t="shared" si="1"/>
        <v/>
      </c>
      <c r="B126" s="353"/>
      <c r="C126" s="354"/>
      <c r="D126" s="353"/>
      <c r="E126" s="355"/>
      <c r="F126" s="355"/>
      <c r="G126" s="353"/>
      <c r="H126" s="353"/>
      <c r="I126" s="353"/>
      <c r="J126" s="353"/>
      <c r="K126" s="360"/>
    </row>
    <row r="127">
      <c r="A127" s="352" t="str">
        <f t="shared" si="1"/>
        <v/>
      </c>
      <c r="B127" s="353"/>
      <c r="C127" s="354"/>
      <c r="D127" s="353"/>
      <c r="E127" s="355"/>
      <c r="F127" s="355"/>
      <c r="G127" s="353"/>
      <c r="H127" s="353"/>
      <c r="I127" s="353"/>
      <c r="J127" s="353"/>
      <c r="K127" s="360"/>
    </row>
    <row r="128">
      <c r="A128" s="352" t="str">
        <f t="shared" si="1"/>
        <v/>
      </c>
      <c r="B128" s="353"/>
      <c r="C128" s="354"/>
      <c r="D128" s="353"/>
      <c r="E128" s="355"/>
      <c r="F128" s="355"/>
      <c r="G128" s="353"/>
      <c r="H128" s="353"/>
      <c r="I128" s="353"/>
      <c r="J128" s="353"/>
      <c r="K128" s="360"/>
    </row>
    <row r="129">
      <c r="A129" s="357" t="str">
        <f t="shared" si="1"/>
        <v/>
      </c>
      <c r="B129" s="353"/>
      <c r="C129" s="354"/>
      <c r="D129" s="353"/>
      <c r="E129" s="355"/>
      <c r="F129" s="355"/>
      <c r="G129" s="353"/>
      <c r="H129" s="353"/>
      <c r="I129" s="353"/>
      <c r="J129" s="353"/>
      <c r="K129" s="360"/>
    </row>
    <row r="130">
      <c r="A130" s="352" t="str">
        <f t="shared" si="1"/>
        <v/>
      </c>
      <c r="B130" s="353"/>
      <c r="C130" s="354"/>
      <c r="D130" s="353"/>
      <c r="E130" s="355"/>
      <c r="F130" s="355"/>
      <c r="G130" s="353"/>
      <c r="H130" s="353"/>
      <c r="I130" s="353"/>
      <c r="J130" s="353"/>
      <c r="K130" s="360"/>
    </row>
    <row r="131">
      <c r="A131" s="357" t="str">
        <f t="shared" si="1"/>
        <v/>
      </c>
      <c r="B131" s="353"/>
      <c r="C131" s="354"/>
      <c r="D131" s="353"/>
      <c r="E131" s="355"/>
      <c r="F131" s="355"/>
      <c r="G131" s="353"/>
      <c r="H131" s="353"/>
      <c r="I131" s="353"/>
      <c r="J131" s="353"/>
      <c r="K131" s="360"/>
    </row>
    <row r="132">
      <c r="A132" s="352" t="str">
        <f t="shared" si="1"/>
        <v/>
      </c>
      <c r="B132" s="353"/>
      <c r="C132" s="354"/>
      <c r="D132" s="353"/>
      <c r="E132" s="355"/>
      <c r="F132" s="355"/>
      <c r="G132" s="353"/>
      <c r="H132" s="353"/>
      <c r="I132" s="353"/>
      <c r="J132" s="353"/>
      <c r="K132" s="360"/>
    </row>
    <row r="133">
      <c r="A133" s="352" t="str">
        <f t="shared" si="1"/>
        <v/>
      </c>
      <c r="B133" s="353"/>
      <c r="C133" s="354"/>
      <c r="D133" s="353"/>
      <c r="E133" s="355"/>
      <c r="F133" s="355"/>
      <c r="G133" s="353"/>
      <c r="H133" s="353"/>
      <c r="I133" s="353"/>
      <c r="J133" s="353"/>
      <c r="K133" s="360"/>
    </row>
    <row r="134">
      <c r="A134" s="357" t="str">
        <f t="shared" si="1"/>
        <v/>
      </c>
      <c r="B134" s="353"/>
      <c r="C134" s="354"/>
      <c r="D134" s="353"/>
      <c r="E134" s="355"/>
      <c r="F134" s="355"/>
      <c r="G134" s="353"/>
      <c r="H134" s="353"/>
      <c r="I134" s="353"/>
      <c r="J134" s="353"/>
      <c r="K134" s="360"/>
    </row>
    <row r="135">
      <c r="A135" s="352" t="str">
        <f t="shared" si="1"/>
        <v/>
      </c>
      <c r="B135" s="353"/>
      <c r="C135" s="354"/>
      <c r="D135" s="353"/>
      <c r="E135" s="355"/>
      <c r="F135" s="355"/>
      <c r="G135" s="353"/>
      <c r="H135" s="353"/>
      <c r="I135" s="353"/>
      <c r="J135" s="353"/>
      <c r="K135" s="360"/>
    </row>
    <row r="136">
      <c r="A136" s="352" t="str">
        <f t="shared" si="1"/>
        <v/>
      </c>
      <c r="B136" s="353"/>
      <c r="C136" s="354"/>
      <c r="D136" s="353"/>
      <c r="E136" s="355"/>
      <c r="F136" s="355"/>
      <c r="G136" s="353"/>
      <c r="H136" s="353"/>
      <c r="I136" s="353"/>
      <c r="J136" s="353"/>
      <c r="K136" s="360"/>
    </row>
    <row r="137">
      <c r="A137" s="352" t="str">
        <f t="shared" si="1"/>
        <v/>
      </c>
      <c r="B137" s="353"/>
      <c r="C137" s="354"/>
      <c r="D137" s="353"/>
      <c r="E137" s="355"/>
      <c r="F137" s="355"/>
      <c r="G137" s="353"/>
      <c r="H137" s="353"/>
      <c r="I137" s="353"/>
      <c r="J137" s="353"/>
      <c r="K137" s="360"/>
    </row>
    <row r="138">
      <c r="A138" s="352" t="str">
        <f t="shared" si="1"/>
        <v/>
      </c>
      <c r="B138" s="353"/>
      <c r="C138" s="354"/>
      <c r="D138" s="353"/>
      <c r="E138" s="355"/>
      <c r="F138" s="355"/>
      <c r="G138" s="353"/>
      <c r="H138" s="353"/>
      <c r="I138" s="353"/>
      <c r="J138" s="353"/>
      <c r="K138" s="360"/>
    </row>
    <row r="139">
      <c r="A139" s="357" t="str">
        <f t="shared" si="1"/>
        <v/>
      </c>
      <c r="B139" s="353"/>
      <c r="C139" s="354"/>
      <c r="D139" s="353"/>
      <c r="E139" s="355"/>
      <c r="F139" s="355"/>
      <c r="G139" s="353"/>
      <c r="H139" s="353"/>
      <c r="I139" s="353"/>
      <c r="J139" s="353"/>
      <c r="K139" s="360"/>
    </row>
    <row r="140">
      <c r="A140" s="352" t="str">
        <f t="shared" si="1"/>
        <v/>
      </c>
      <c r="B140" s="353"/>
      <c r="C140" s="354"/>
      <c r="D140" s="353"/>
      <c r="E140" s="355"/>
      <c r="F140" s="355"/>
      <c r="G140" s="353"/>
      <c r="H140" s="353"/>
      <c r="I140" s="353"/>
      <c r="J140" s="353"/>
      <c r="K140" s="360"/>
    </row>
    <row r="141">
      <c r="A141" s="352" t="str">
        <f t="shared" si="1"/>
        <v/>
      </c>
      <c r="B141" s="353"/>
      <c r="C141" s="354"/>
      <c r="D141" s="353"/>
      <c r="E141" s="355"/>
      <c r="F141" s="355"/>
      <c r="G141" s="353"/>
      <c r="H141" s="353"/>
      <c r="I141" s="353"/>
      <c r="J141" s="353"/>
      <c r="K141" s="360"/>
    </row>
    <row r="142">
      <c r="A142" s="352" t="str">
        <f t="shared" si="1"/>
        <v/>
      </c>
      <c r="B142" s="353"/>
      <c r="C142" s="354"/>
      <c r="D142" s="353"/>
      <c r="E142" s="355"/>
      <c r="F142" s="355"/>
      <c r="G142" s="353"/>
      <c r="H142" s="353"/>
      <c r="I142" s="353"/>
      <c r="J142" s="353"/>
      <c r="K142" s="360"/>
    </row>
    <row r="143">
      <c r="A143" s="352" t="str">
        <f t="shared" si="1"/>
        <v/>
      </c>
      <c r="B143" s="353"/>
      <c r="C143" s="354"/>
      <c r="D143" s="353"/>
      <c r="E143" s="355"/>
      <c r="F143" s="355"/>
      <c r="G143" s="353"/>
      <c r="H143" s="353"/>
      <c r="I143" s="353"/>
      <c r="J143" s="353"/>
      <c r="K143" s="360"/>
    </row>
    <row r="144">
      <c r="A144" s="357" t="str">
        <f t="shared" si="1"/>
        <v/>
      </c>
      <c r="B144" s="353"/>
      <c r="C144" s="354"/>
      <c r="D144" s="353"/>
      <c r="E144" s="355"/>
      <c r="F144" s="355"/>
      <c r="G144" s="353"/>
      <c r="H144" s="353"/>
      <c r="I144" s="353"/>
      <c r="J144" s="353"/>
      <c r="K144" s="360"/>
    </row>
    <row r="145">
      <c r="A145" s="357" t="str">
        <f t="shared" si="1"/>
        <v/>
      </c>
      <c r="B145" s="353"/>
      <c r="C145" s="354"/>
      <c r="D145" s="353"/>
      <c r="E145" s="355"/>
      <c r="F145" s="355"/>
      <c r="G145" s="353"/>
      <c r="H145" s="353"/>
      <c r="I145" s="353"/>
      <c r="J145" s="353"/>
      <c r="K145" s="360"/>
    </row>
    <row r="146">
      <c r="A146" s="352" t="str">
        <f t="shared" si="1"/>
        <v/>
      </c>
      <c r="B146" s="353"/>
      <c r="C146" s="354"/>
      <c r="D146" s="353"/>
      <c r="E146" s="355"/>
      <c r="F146" s="355"/>
      <c r="G146" s="353"/>
      <c r="H146" s="353"/>
      <c r="I146" s="353"/>
      <c r="J146" s="353"/>
      <c r="K146" s="360"/>
    </row>
    <row r="147">
      <c r="A147" s="352" t="str">
        <f t="shared" si="1"/>
        <v/>
      </c>
      <c r="B147" s="353"/>
      <c r="C147" s="354"/>
      <c r="D147" s="353"/>
      <c r="E147" s="355"/>
      <c r="F147" s="355"/>
      <c r="G147" s="353"/>
      <c r="H147" s="353"/>
      <c r="I147" s="353"/>
      <c r="J147" s="353"/>
      <c r="K147" s="360"/>
    </row>
    <row r="148">
      <c r="A148" s="357" t="str">
        <f t="shared" si="1"/>
        <v/>
      </c>
      <c r="B148" s="353"/>
      <c r="C148" s="354"/>
      <c r="D148" s="353"/>
      <c r="E148" s="355"/>
      <c r="F148" s="355"/>
      <c r="G148" s="353"/>
      <c r="H148" s="353"/>
      <c r="I148" s="353"/>
      <c r="J148" s="353"/>
      <c r="K148" s="360"/>
    </row>
    <row r="149">
      <c r="A149" s="357" t="str">
        <f t="shared" si="1"/>
        <v/>
      </c>
      <c r="B149" s="353"/>
      <c r="C149" s="354"/>
      <c r="D149" s="353"/>
      <c r="E149" s="355"/>
      <c r="F149" s="355"/>
      <c r="G149" s="353"/>
      <c r="H149" s="353"/>
      <c r="I149" s="353"/>
      <c r="J149" s="353"/>
      <c r="K149" s="360"/>
    </row>
    <row r="150">
      <c r="A150" s="359" t="str">
        <f t="shared" si="1"/>
        <v/>
      </c>
      <c r="B150" s="353"/>
      <c r="C150" s="354"/>
      <c r="D150" s="353"/>
      <c r="E150" s="355"/>
      <c r="F150" s="355"/>
      <c r="G150" s="353"/>
      <c r="H150" s="353"/>
      <c r="I150" s="353"/>
      <c r="J150" s="353"/>
      <c r="K150" s="360"/>
    </row>
    <row r="151">
      <c r="A151" s="352" t="str">
        <f t="shared" si="1"/>
        <v/>
      </c>
      <c r="B151" s="353"/>
      <c r="C151" s="354"/>
      <c r="D151" s="353"/>
      <c r="E151" s="355"/>
      <c r="F151" s="355"/>
      <c r="G151" s="353"/>
      <c r="H151" s="353"/>
      <c r="I151" s="353"/>
      <c r="J151" s="353"/>
      <c r="K151" s="360"/>
    </row>
    <row r="152">
      <c r="A152" s="357" t="str">
        <f t="shared" si="1"/>
        <v/>
      </c>
      <c r="B152" s="353"/>
      <c r="C152" s="354"/>
      <c r="D152" s="353"/>
      <c r="E152" s="355"/>
      <c r="F152" s="355"/>
      <c r="G152" s="353"/>
      <c r="H152" s="353"/>
      <c r="I152" s="353"/>
      <c r="J152" s="353"/>
      <c r="K152" s="360"/>
    </row>
    <row r="153">
      <c r="A153" s="357" t="str">
        <f t="shared" si="1"/>
        <v/>
      </c>
      <c r="B153" s="353"/>
      <c r="C153" s="354"/>
      <c r="D153" s="353"/>
      <c r="E153" s="355"/>
      <c r="F153" s="355"/>
      <c r="G153" s="353"/>
      <c r="H153" s="353"/>
      <c r="I153" s="353"/>
      <c r="J153" s="353"/>
      <c r="K153" s="360"/>
    </row>
    <row r="154">
      <c r="A154" s="357" t="str">
        <f t="shared" si="1"/>
        <v/>
      </c>
      <c r="B154" s="353"/>
      <c r="C154" s="354"/>
      <c r="D154" s="353"/>
      <c r="E154" s="355"/>
      <c r="F154" s="355"/>
      <c r="G154" s="353"/>
      <c r="H154" s="353"/>
      <c r="I154" s="353"/>
      <c r="J154" s="353"/>
      <c r="K154" s="360"/>
    </row>
    <row r="155">
      <c r="A155" s="357" t="str">
        <f t="shared" si="1"/>
        <v/>
      </c>
      <c r="B155" s="353"/>
      <c r="C155" s="354"/>
      <c r="D155" s="353"/>
      <c r="E155" s="355"/>
      <c r="F155" s="355"/>
      <c r="G155" s="353"/>
      <c r="H155" s="353"/>
      <c r="I155" s="353"/>
      <c r="J155" s="353"/>
      <c r="K155" s="360"/>
    </row>
    <row r="156">
      <c r="A156" s="352" t="str">
        <f t="shared" si="1"/>
        <v/>
      </c>
      <c r="B156" s="353"/>
      <c r="C156" s="354"/>
      <c r="D156" s="353"/>
      <c r="E156" s="355"/>
      <c r="F156" s="355"/>
      <c r="G156" s="353"/>
      <c r="H156" s="353"/>
      <c r="I156" s="353"/>
      <c r="J156" s="353"/>
      <c r="K156" s="360"/>
    </row>
    <row r="157">
      <c r="A157" s="357" t="str">
        <f t="shared" si="1"/>
        <v/>
      </c>
      <c r="B157" s="353"/>
      <c r="C157" s="354"/>
      <c r="D157" s="353"/>
      <c r="E157" s="355"/>
      <c r="F157" s="355"/>
      <c r="G157" s="353"/>
      <c r="H157" s="353"/>
      <c r="I157" s="353"/>
      <c r="J157" s="353"/>
      <c r="K157" s="360"/>
    </row>
    <row r="158">
      <c r="A158" s="352" t="str">
        <f t="shared" si="1"/>
        <v/>
      </c>
      <c r="B158" s="353"/>
      <c r="C158" s="354"/>
      <c r="D158" s="353"/>
      <c r="E158" s="355"/>
      <c r="F158" s="355"/>
      <c r="G158" s="353"/>
      <c r="H158" s="353"/>
      <c r="I158" s="353"/>
      <c r="J158" s="353"/>
      <c r="K158" s="360"/>
    </row>
    <row r="159">
      <c r="A159" s="352" t="str">
        <f t="shared" si="1"/>
        <v/>
      </c>
      <c r="B159" s="353"/>
      <c r="C159" s="354"/>
      <c r="D159" s="353"/>
      <c r="E159" s="355"/>
      <c r="F159" s="355"/>
      <c r="G159" s="353"/>
      <c r="H159" s="353"/>
      <c r="I159" s="353"/>
      <c r="J159" s="353"/>
      <c r="K159" s="360"/>
    </row>
    <row r="160">
      <c r="A160" s="357" t="str">
        <f t="shared" si="1"/>
        <v/>
      </c>
      <c r="B160" s="353"/>
      <c r="C160" s="354"/>
      <c r="D160" s="353"/>
      <c r="E160" s="355"/>
      <c r="F160" s="355"/>
      <c r="G160" s="353"/>
      <c r="H160" s="353"/>
      <c r="I160" s="353"/>
      <c r="J160" s="353"/>
      <c r="K160" s="360"/>
    </row>
    <row r="161">
      <c r="A161" s="352" t="str">
        <f t="shared" si="1"/>
        <v/>
      </c>
      <c r="B161" s="353"/>
      <c r="C161" s="354"/>
      <c r="D161" s="353"/>
      <c r="E161" s="355"/>
      <c r="F161" s="355"/>
      <c r="G161" s="353"/>
      <c r="H161" s="353"/>
      <c r="I161" s="353"/>
      <c r="J161" s="353"/>
      <c r="K161" s="360"/>
    </row>
    <row r="162">
      <c r="A162" s="352" t="str">
        <f t="shared" si="1"/>
        <v/>
      </c>
      <c r="B162" s="353"/>
      <c r="C162" s="354"/>
      <c r="D162" s="353"/>
      <c r="E162" s="355"/>
      <c r="F162" s="355"/>
      <c r="G162" s="353"/>
      <c r="H162" s="353"/>
      <c r="I162" s="353"/>
      <c r="J162" s="353"/>
      <c r="K162" s="360"/>
    </row>
    <row r="163">
      <c r="A163" s="352" t="str">
        <f t="shared" si="1"/>
        <v/>
      </c>
      <c r="B163" s="353"/>
      <c r="C163" s="354"/>
      <c r="D163" s="353"/>
      <c r="E163" s="355"/>
      <c r="F163" s="355"/>
      <c r="G163" s="353"/>
      <c r="H163" s="353"/>
      <c r="I163" s="353"/>
      <c r="J163" s="353"/>
      <c r="K163" s="360"/>
    </row>
    <row r="164">
      <c r="A164" s="352" t="str">
        <f t="shared" si="1"/>
        <v/>
      </c>
      <c r="B164" s="353"/>
      <c r="C164" s="354"/>
      <c r="D164" s="353"/>
      <c r="E164" s="355"/>
      <c r="F164" s="355"/>
      <c r="G164" s="353"/>
      <c r="H164" s="353"/>
      <c r="I164" s="353"/>
      <c r="J164" s="353"/>
      <c r="K164" s="360"/>
    </row>
    <row r="165">
      <c r="A165" s="357" t="str">
        <f t="shared" si="1"/>
        <v/>
      </c>
      <c r="B165" s="353"/>
      <c r="C165" s="354"/>
      <c r="D165" s="353"/>
      <c r="E165" s="355"/>
      <c r="F165" s="355"/>
      <c r="G165" s="353"/>
      <c r="H165" s="353"/>
      <c r="I165" s="353"/>
      <c r="J165" s="353"/>
      <c r="K165" s="360"/>
    </row>
    <row r="166">
      <c r="A166" s="352" t="str">
        <f t="shared" si="1"/>
        <v/>
      </c>
      <c r="B166" s="353"/>
      <c r="C166" s="354"/>
      <c r="D166" s="353"/>
      <c r="E166" s="355"/>
      <c r="F166" s="355"/>
      <c r="G166" s="353"/>
      <c r="H166" s="353"/>
      <c r="I166" s="353"/>
      <c r="J166" s="353"/>
      <c r="K166" s="360"/>
    </row>
    <row r="167">
      <c r="A167" s="352" t="str">
        <f t="shared" si="1"/>
        <v/>
      </c>
      <c r="B167" s="353"/>
      <c r="C167" s="354"/>
      <c r="D167" s="353"/>
      <c r="E167" s="355"/>
      <c r="F167" s="355"/>
      <c r="G167" s="353"/>
      <c r="H167" s="353"/>
      <c r="I167" s="353"/>
      <c r="J167" s="353"/>
      <c r="K167" s="360"/>
    </row>
    <row r="168">
      <c r="A168" s="357" t="str">
        <f t="shared" si="1"/>
        <v/>
      </c>
      <c r="B168" s="353"/>
      <c r="C168" s="354"/>
      <c r="D168" s="353"/>
      <c r="E168" s="355"/>
      <c r="F168" s="355"/>
      <c r="G168" s="353"/>
      <c r="H168" s="353"/>
      <c r="I168" s="353"/>
      <c r="J168" s="353"/>
      <c r="K168" s="360"/>
    </row>
    <row r="169">
      <c r="A169" s="357" t="str">
        <f t="shared" si="1"/>
        <v/>
      </c>
      <c r="B169" s="353"/>
      <c r="C169" s="354"/>
      <c r="D169" s="353"/>
      <c r="E169" s="355"/>
      <c r="F169" s="355"/>
      <c r="G169" s="353"/>
      <c r="H169" s="353"/>
      <c r="I169" s="353"/>
      <c r="J169" s="353"/>
      <c r="K169" s="360"/>
    </row>
    <row r="170">
      <c r="A170" s="357" t="str">
        <f t="shared" si="1"/>
        <v/>
      </c>
      <c r="B170" s="353"/>
      <c r="C170" s="354"/>
      <c r="D170" s="353"/>
      <c r="E170" s="355"/>
      <c r="F170" s="355"/>
      <c r="G170" s="353"/>
      <c r="H170" s="353"/>
      <c r="I170" s="353"/>
      <c r="J170" s="353"/>
      <c r="K170" s="360"/>
    </row>
    <row r="171">
      <c r="A171" s="352" t="str">
        <f t="shared" si="1"/>
        <v/>
      </c>
      <c r="B171" s="353"/>
      <c r="C171" s="354"/>
      <c r="D171" s="353"/>
      <c r="E171" s="355"/>
      <c r="F171" s="355"/>
      <c r="G171" s="353"/>
      <c r="H171" s="353"/>
      <c r="I171" s="353"/>
      <c r="J171" s="353"/>
      <c r="K171" s="360"/>
    </row>
    <row r="172">
      <c r="A172" s="357" t="str">
        <f t="shared" si="1"/>
        <v/>
      </c>
      <c r="B172" s="353"/>
      <c r="C172" s="354"/>
      <c r="D172" s="353"/>
      <c r="E172" s="355"/>
      <c r="F172" s="355"/>
      <c r="G172" s="353"/>
      <c r="H172" s="353"/>
      <c r="I172" s="353"/>
      <c r="J172" s="353"/>
      <c r="K172" s="360"/>
    </row>
    <row r="173">
      <c r="A173" s="357" t="str">
        <f t="shared" si="1"/>
        <v/>
      </c>
      <c r="B173" s="353"/>
      <c r="C173" s="354"/>
      <c r="D173" s="353"/>
      <c r="E173" s="355"/>
      <c r="F173" s="355"/>
      <c r="G173" s="353"/>
      <c r="H173" s="353"/>
      <c r="I173" s="353"/>
      <c r="J173" s="353"/>
      <c r="K173" s="360"/>
    </row>
    <row r="174">
      <c r="A174" s="352" t="str">
        <f t="shared" si="1"/>
        <v/>
      </c>
      <c r="B174" s="353"/>
      <c r="C174" s="354"/>
      <c r="D174" s="353"/>
      <c r="E174" s="355"/>
      <c r="F174" s="355"/>
      <c r="G174" s="353"/>
      <c r="H174" s="353"/>
      <c r="I174" s="353"/>
      <c r="J174" s="353"/>
      <c r="K174" s="360"/>
    </row>
    <row r="175">
      <c r="A175" s="352" t="str">
        <f t="shared" si="1"/>
        <v/>
      </c>
      <c r="B175" s="353"/>
      <c r="C175" s="354"/>
      <c r="D175" s="353"/>
      <c r="E175" s="355"/>
      <c r="F175" s="355"/>
      <c r="G175" s="353"/>
      <c r="H175" s="353"/>
      <c r="I175" s="353"/>
      <c r="J175" s="353"/>
      <c r="K175" s="360"/>
    </row>
    <row r="176">
      <c r="A176" s="357" t="str">
        <f t="shared" si="1"/>
        <v/>
      </c>
      <c r="B176" s="353"/>
      <c r="C176" s="354"/>
      <c r="D176" s="353"/>
      <c r="E176" s="355"/>
      <c r="F176" s="355"/>
      <c r="G176" s="353"/>
      <c r="H176" s="353"/>
      <c r="I176" s="353"/>
      <c r="J176" s="353"/>
      <c r="K176" s="360"/>
    </row>
    <row r="177">
      <c r="A177" s="357" t="str">
        <f t="shared" si="1"/>
        <v/>
      </c>
      <c r="B177" s="353"/>
      <c r="C177" s="354"/>
      <c r="D177" s="353"/>
      <c r="E177" s="355"/>
      <c r="F177" s="355"/>
      <c r="G177" s="353"/>
      <c r="H177" s="353"/>
      <c r="I177" s="353"/>
      <c r="J177" s="353"/>
      <c r="K177" s="360"/>
    </row>
    <row r="178">
      <c r="A178" s="357" t="str">
        <f t="shared" si="1"/>
        <v/>
      </c>
      <c r="B178" s="353"/>
      <c r="C178" s="354"/>
      <c r="D178" s="353"/>
      <c r="E178" s="355"/>
      <c r="F178" s="355"/>
      <c r="G178" s="353"/>
      <c r="H178" s="353"/>
      <c r="I178" s="353"/>
      <c r="J178" s="353"/>
      <c r="K178" s="360"/>
    </row>
    <row r="179">
      <c r="A179" s="357" t="str">
        <f t="shared" si="1"/>
        <v/>
      </c>
      <c r="B179" s="353"/>
      <c r="C179" s="354"/>
      <c r="D179" s="353"/>
      <c r="E179" s="355"/>
      <c r="F179" s="355"/>
      <c r="G179" s="353"/>
      <c r="H179" s="353"/>
      <c r="I179" s="353"/>
      <c r="J179" s="353"/>
      <c r="K179" s="360"/>
    </row>
    <row r="180">
      <c r="A180" s="357" t="str">
        <f t="shared" si="1"/>
        <v/>
      </c>
      <c r="B180" s="353"/>
      <c r="C180" s="354"/>
      <c r="D180" s="353"/>
      <c r="E180" s="355"/>
      <c r="F180" s="355"/>
      <c r="G180" s="353"/>
      <c r="H180" s="353"/>
      <c r="I180" s="353"/>
      <c r="J180" s="353"/>
      <c r="K180" s="360"/>
    </row>
    <row r="181">
      <c r="A181" s="352" t="str">
        <f t="shared" si="1"/>
        <v/>
      </c>
      <c r="B181" s="353"/>
      <c r="C181" s="354"/>
      <c r="D181" s="353"/>
      <c r="E181" s="355"/>
      <c r="F181" s="355"/>
      <c r="G181" s="353"/>
      <c r="H181" s="353"/>
      <c r="I181" s="353"/>
      <c r="J181" s="353"/>
      <c r="K181" s="360"/>
    </row>
    <row r="182">
      <c r="A182" s="359" t="str">
        <f t="shared" si="1"/>
        <v/>
      </c>
      <c r="B182" s="353"/>
      <c r="C182" s="354"/>
      <c r="D182" s="353"/>
      <c r="E182" s="355"/>
      <c r="F182" s="355"/>
      <c r="G182" s="353"/>
      <c r="H182" s="353"/>
      <c r="I182" s="353"/>
      <c r="J182" s="353"/>
      <c r="K182" s="360"/>
    </row>
    <row r="183">
      <c r="A183" s="352" t="str">
        <f t="shared" si="1"/>
        <v/>
      </c>
      <c r="B183" s="353"/>
      <c r="C183" s="354"/>
      <c r="D183" s="353"/>
      <c r="E183" s="355"/>
      <c r="F183" s="355"/>
      <c r="G183" s="353"/>
      <c r="H183" s="353"/>
      <c r="I183" s="353"/>
      <c r="J183" s="353"/>
      <c r="K183" s="360"/>
    </row>
    <row r="184">
      <c r="A184" s="352" t="str">
        <f t="shared" si="1"/>
        <v/>
      </c>
      <c r="B184" s="353"/>
      <c r="C184" s="354"/>
      <c r="D184" s="353"/>
      <c r="E184" s="355"/>
      <c r="F184" s="355"/>
      <c r="G184" s="353"/>
      <c r="H184" s="353"/>
      <c r="I184" s="353"/>
      <c r="J184" s="353"/>
      <c r="K184" s="360"/>
    </row>
    <row r="185">
      <c r="A185" s="352" t="str">
        <f t="shared" si="1"/>
        <v/>
      </c>
      <c r="B185" s="353"/>
      <c r="C185" s="354"/>
      <c r="D185" s="353"/>
      <c r="E185" s="355"/>
      <c r="F185" s="355"/>
      <c r="G185" s="353"/>
      <c r="H185" s="353"/>
      <c r="I185" s="353"/>
      <c r="J185" s="353"/>
      <c r="K185" s="360"/>
    </row>
    <row r="186">
      <c r="A186" s="357" t="str">
        <f t="shared" si="1"/>
        <v/>
      </c>
      <c r="B186" s="353"/>
      <c r="C186" s="354"/>
      <c r="D186" s="353"/>
      <c r="E186" s="355"/>
      <c r="F186" s="355"/>
      <c r="G186" s="353"/>
      <c r="H186" s="353"/>
      <c r="I186" s="353"/>
      <c r="J186" s="353"/>
      <c r="K186" s="360"/>
    </row>
    <row r="187">
      <c r="A187" s="357" t="str">
        <f t="shared" si="1"/>
        <v/>
      </c>
      <c r="B187" s="353"/>
      <c r="C187" s="354"/>
      <c r="D187" s="353"/>
      <c r="E187" s="355"/>
      <c r="F187" s="355"/>
      <c r="G187" s="353"/>
      <c r="H187" s="353"/>
      <c r="I187" s="353"/>
      <c r="J187" s="353"/>
      <c r="K187" s="360"/>
    </row>
    <row r="188">
      <c r="A188" s="352" t="str">
        <f t="shared" si="1"/>
        <v/>
      </c>
      <c r="B188" s="353"/>
      <c r="C188" s="354"/>
      <c r="D188" s="353"/>
      <c r="E188" s="355"/>
      <c r="F188" s="355"/>
      <c r="G188" s="353"/>
      <c r="H188" s="353"/>
      <c r="I188" s="353"/>
      <c r="J188" s="353"/>
      <c r="K188" s="360"/>
    </row>
    <row r="189">
      <c r="A189" s="357" t="str">
        <f t="shared" si="1"/>
        <v/>
      </c>
      <c r="B189" s="353"/>
      <c r="C189" s="354"/>
      <c r="D189" s="353"/>
      <c r="E189" s="355"/>
      <c r="F189" s="355"/>
      <c r="G189" s="353"/>
      <c r="H189" s="353"/>
      <c r="I189" s="353"/>
      <c r="J189" s="353"/>
      <c r="K189" s="360"/>
    </row>
    <row r="190">
      <c r="A190" s="357" t="str">
        <f t="shared" si="1"/>
        <v/>
      </c>
      <c r="B190" s="353"/>
      <c r="C190" s="354"/>
      <c r="D190" s="353"/>
      <c r="E190" s="355"/>
      <c r="F190" s="355"/>
      <c r="G190" s="353"/>
      <c r="H190" s="353"/>
      <c r="I190" s="353"/>
      <c r="J190" s="353"/>
      <c r="K190" s="360"/>
    </row>
    <row r="191">
      <c r="A191" s="357" t="str">
        <f t="shared" si="1"/>
        <v/>
      </c>
      <c r="B191" s="353"/>
      <c r="C191" s="354"/>
      <c r="D191" s="353"/>
      <c r="E191" s="355"/>
      <c r="F191" s="355"/>
      <c r="G191" s="353"/>
      <c r="H191" s="353"/>
      <c r="I191" s="353"/>
      <c r="J191" s="353"/>
      <c r="K191" s="360"/>
    </row>
    <row r="192">
      <c r="A192" s="352" t="str">
        <f t="shared" si="1"/>
        <v/>
      </c>
      <c r="B192" s="353"/>
      <c r="C192" s="354"/>
      <c r="D192" s="353"/>
      <c r="E192" s="355"/>
      <c r="F192" s="355"/>
      <c r="G192" s="353"/>
      <c r="H192" s="353"/>
      <c r="I192" s="353"/>
      <c r="J192" s="353"/>
      <c r="K192" s="360"/>
    </row>
    <row r="193">
      <c r="A193" s="357" t="str">
        <f t="shared" si="1"/>
        <v/>
      </c>
      <c r="B193" s="353"/>
      <c r="C193" s="354"/>
      <c r="D193" s="353"/>
      <c r="E193" s="355"/>
      <c r="F193" s="355"/>
      <c r="G193" s="353"/>
      <c r="H193" s="353"/>
      <c r="I193" s="353"/>
      <c r="J193" s="353"/>
      <c r="K193" s="360"/>
    </row>
    <row r="194">
      <c r="A194" s="357" t="str">
        <f t="shared" si="1"/>
        <v/>
      </c>
      <c r="B194" s="353"/>
      <c r="C194" s="354"/>
      <c r="D194" s="353"/>
      <c r="E194" s="355"/>
      <c r="F194" s="355"/>
      <c r="G194" s="353"/>
      <c r="H194" s="353"/>
      <c r="I194" s="353"/>
      <c r="J194" s="353"/>
      <c r="K194" s="360"/>
    </row>
    <row r="195">
      <c r="A195" s="352" t="str">
        <f t="shared" si="1"/>
        <v/>
      </c>
      <c r="B195" s="353"/>
      <c r="C195" s="354"/>
      <c r="D195" s="353"/>
      <c r="E195" s="355"/>
      <c r="F195" s="355"/>
      <c r="G195" s="353"/>
      <c r="H195" s="353"/>
      <c r="I195" s="353"/>
      <c r="J195" s="353"/>
      <c r="K195" s="360"/>
    </row>
    <row r="196">
      <c r="A196" s="357" t="str">
        <f t="shared" si="1"/>
        <v/>
      </c>
      <c r="B196" s="353"/>
      <c r="C196" s="354"/>
      <c r="D196" s="353"/>
      <c r="E196" s="355"/>
      <c r="F196" s="355"/>
      <c r="G196" s="353"/>
      <c r="H196" s="353"/>
      <c r="I196" s="353"/>
      <c r="J196" s="353"/>
      <c r="K196" s="360"/>
    </row>
    <row r="197">
      <c r="A197" s="352" t="str">
        <f t="shared" si="1"/>
        <v/>
      </c>
      <c r="B197" s="353"/>
      <c r="C197" s="354"/>
      <c r="D197" s="353"/>
      <c r="E197" s="355"/>
      <c r="F197" s="355"/>
      <c r="G197" s="353"/>
      <c r="H197" s="353"/>
      <c r="I197" s="353"/>
      <c r="J197" s="353"/>
      <c r="K197" s="360"/>
    </row>
    <row r="198">
      <c r="A198" s="357" t="str">
        <f t="shared" si="1"/>
        <v/>
      </c>
      <c r="B198" s="353"/>
      <c r="C198" s="354"/>
      <c r="D198" s="353"/>
      <c r="E198" s="355"/>
      <c r="F198" s="355"/>
      <c r="G198" s="353"/>
      <c r="H198" s="353"/>
      <c r="I198" s="353"/>
      <c r="J198" s="353"/>
      <c r="K198" s="360"/>
    </row>
    <row r="199">
      <c r="A199" s="352" t="str">
        <f t="shared" si="1"/>
        <v/>
      </c>
      <c r="B199" s="353"/>
      <c r="C199" s="354"/>
      <c r="D199" s="353"/>
      <c r="E199" s="355"/>
      <c r="F199" s="355"/>
      <c r="G199" s="353"/>
      <c r="H199" s="353"/>
      <c r="I199" s="353"/>
      <c r="J199" s="353"/>
      <c r="K199" s="360"/>
    </row>
    <row r="200">
      <c r="A200" s="352" t="str">
        <f t="shared" si="1"/>
        <v/>
      </c>
      <c r="B200" s="353"/>
      <c r="C200" s="354"/>
      <c r="D200" s="353"/>
      <c r="E200" s="355"/>
      <c r="F200" s="355"/>
      <c r="G200" s="353"/>
      <c r="H200" s="353"/>
      <c r="I200" s="353"/>
      <c r="J200" s="353"/>
      <c r="K200" s="360"/>
    </row>
    <row r="201">
      <c r="A201" s="352" t="str">
        <f t="shared" si="1"/>
        <v/>
      </c>
      <c r="B201" s="353"/>
      <c r="C201" s="354"/>
      <c r="D201" s="353"/>
      <c r="E201" s="355"/>
      <c r="F201" s="355"/>
      <c r="G201" s="353"/>
      <c r="H201" s="353"/>
      <c r="I201" s="353"/>
      <c r="J201" s="353"/>
      <c r="K201" s="360"/>
    </row>
    <row r="202">
      <c r="A202" s="352" t="str">
        <f t="shared" si="1"/>
        <v/>
      </c>
      <c r="B202" s="353"/>
      <c r="C202" s="354"/>
      <c r="D202" s="353"/>
      <c r="E202" s="355"/>
      <c r="F202" s="355"/>
      <c r="G202" s="353"/>
      <c r="H202" s="353"/>
      <c r="I202" s="353"/>
      <c r="J202" s="353"/>
      <c r="K202" s="360"/>
    </row>
    <row r="203">
      <c r="A203" s="352" t="str">
        <f t="shared" si="1"/>
        <v/>
      </c>
      <c r="B203" s="353"/>
      <c r="C203" s="354"/>
      <c r="D203" s="353"/>
      <c r="E203" s="355"/>
      <c r="F203" s="355"/>
      <c r="G203" s="353"/>
      <c r="H203" s="353"/>
      <c r="I203" s="353"/>
      <c r="J203" s="353"/>
      <c r="K203" s="360"/>
    </row>
    <row r="204">
      <c r="A204" s="352" t="str">
        <f t="shared" si="1"/>
        <v/>
      </c>
      <c r="B204" s="353"/>
      <c r="C204" s="354"/>
      <c r="D204" s="353"/>
      <c r="E204" s="355"/>
      <c r="F204" s="355"/>
      <c r="G204" s="353"/>
      <c r="H204" s="353"/>
      <c r="I204" s="353"/>
      <c r="J204" s="353"/>
      <c r="K204" s="360"/>
    </row>
    <row r="205">
      <c r="A205" s="352" t="str">
        <f t="shared" si="1"/>
        <v/>
      </c>
      <c r="B205" s="353"/>
      <c r="C205" s="354"/>
      <c r="D205" s="353"/>
      <c r="E205" s="355"/>
      <c r="F205" s="355"/>
      <c r="G205" s="353"/>
      <c r="H205" s="353"/>
      <c r="I205" s="353"/>
      <c r="J205" s="353"/>
      <c r="K205" s="360"/>
    </row>
    <row r="206">
      <c r="A206" s="357" t="str">
        <f t="shared" si="1"/>
        <v/>
      </c>
      <c r="B206" s="353"/>
      <c r="C206" s="354"/>
      <c r="D206" s="353"/>
      <c r="E206" s="355"/>
      <c r="F206" s="355"/>
      <c r="G206" s="353"/>
      <c r="H206" s="353"/>
      <c r="I206" s="353"/>
      <c r="J206" s="353"/>
      <c r="K206" s="360"/>
    </row>
    <row r="207">
      <c r="A207" s="352" t="str">
        <f t="shared" si="1"/>
        <v/>
      </c>
      <c r="B207" s="353"/>
      <c r="C207" s="354"/>
      <c r="D207" s="353"/>
      <c r="E207" s="355"/>
      <c r="F207" s="355"/>
      <c r="G207" s="353"/>
      <c r="H207" s="353"/>
      <c r="I207" s="353"/>
      <c r="J207" s="353"/>
      <c r="K207" s="360"/>
    </row>
    <row r="208">
      <c r="A208" s="357" t="str">
        <f t="shared" si="1"/>
        <v/>
      </c>
      <c r="B208" s="353"/>
      <c r="C208" s="354"/>
      <c r="D208" s="353"/>
      <c r="E208" s="355"/>
      <c r="F208" s="355"/>
      <c r="G208" s="353"/>
      <c r="H208" s="353"/>
      <c r="I208" s="353"/>
      <c r="J208" s="353"/>
      <c r="K208" s="360"/>
    </row>
    <row r="209">
      <c r="A209" s="352" t="str">
        <f t="shared" si="1"/>
        <v/>
      </c>
      <c r="B209" s="353"/>
      <c r="C209" s="354"/>
      <c r="D209" s="353"/>
      <c r="E209" s="355"/>
      <c r="F209" s="355"/>
      <c r="G209" s="353"/>
      <c r="H209" s="353"/>
      <c r="I209" s="353"/>
      <c r="J209" s="353"/>
      <c r="K209" s="360"/>
    </row>
    <row r="210">
      <c r="A210" s="352" t="str">
        <f t="shared" si="1"/>
        <v/>
      </c>
      <c r="B210" s="353"/>
      <c r="C210" s="354"/>
      <c r="D210" s="353"/>
      <c r="E210" s="355"/>
      <c r="F210" s="355"/>
      <c r="G210" s="353"/>
      <c r="H210" s="353"/>
      <c r="I210" s="353"/>
      <c r="J210" s="353"/>
      <c r="K210" s="360"/>
    </row>
    <row r="211">
      <c r="A211" s="357" t="str">
        <f t="shared" si="1"/>
        <v/>
      </c>
      <c r="B211" s="353"/>
      <c r="C211" s="354"/>
      <c r="D211" s="353"/>
      <c r="E211" s="355"/>
      <c r="F211" s="355"/>
      <c r="G211" s="353"/>
      <c r="H211" s="353"/>
      <c r="I211" s="353"/>
      <c r="J211" s="353"/>
      <c r="K211" s="360"/>
    </row>
    <row r="212">
      <c r="A212" s="357" t="str">
        <f t="shared" si="1"/>
        <v/>
      </c>
      <c r="B212" s="353"/>
      <c r="C212" s="354"/>
      <c r="D212" s="353"/>
      <c r="E212" s="355"/>
      <c r="F212" s="355"/>
      <c r="G212" s="353"/>
      <c r="H212" s="353"/>
      <c r="I212" s="353"/>
      <c r="J212" s="353"/>
      <c r="K212" s="360"/>
    </row>
    <row r="213">
      <c r="A213" s="357" t="str">
        <f t="shared" si="1"/>
        <v/>
      </c>
      <c r="B213" s="353"/>
      <c r="C213" s="354"/>
      <c r="D213" s="353"/>
      <c r="E213" s="355"/>
      <c r="F213" s="355"/>
      <c r="G213" s="353"/>
      <c r="H213" s="353"/>
      <c r="I213" s="353"/>
      <c r="J213" s="353"/>
      <c r="K213" s="360"/>
    </row>
    <row r="214">
      <c r="A214" s="352" t="str">
        <f t="shared" si="1"/>
        <v/>
      </c>
      <c r="B214" s="353"/>
      <c r="C214" s="354"/>
      <c r="D214" s="353"/>
      <c r="E214" s="355"/>
      <c r="F214" s="355"/>
      <c r="G214" s="353"/>
      <c r="H214" s="353"/>
      <c r="I214" s="353"/>
      <c r="J214" s="353"/>
      <c r="K214" s="360"/>
    </row>
    <row r="215">
      <c r="A215" s="357" t="str">
        <f t="shared" si="1"/>
        <v/>
      </c>
      <c r="B215" s="353"/>
      <c r="C215" s="354"/>
      <c r="D215" s="353"/>
      <c r="E215" s="355"/>
      <c r="F215" s="355"/>
      <c r="G215" s="353"/>
      <c r="H215" s="353"/>
      <c r="I215" s="353"/>
      <c r="J215" s="353"/>
      <c r="K215" s="360"/>
    </row>
    <row r="216">
      <c r="A216" s="352" t="str">
        <f t="shared" si="1"/>
        <v/>
      </c>
      <c r="B216" s="353"/>
      <c r="C216" s="354"/>
      <c r="D216" s="353"/>
      <c r="E216" s="355"/>
      <c r="F216" s="355"/>
      <c r="G216" s="353"/>
      <c r="H216" s="353"/>
      <c r="I216" s="353"/>
      <c r="J216" s="353"/>
      <c r="K216" s="360"/>
    </row>
    <row r="217">
      <c r="A217" s="359" t="str">
        <f t="shared" si="1"/>
        <v/>
      </c>
      <c r="B217" s="353"/>
      <c r="C217" s="354"/>
      <c r="D217" s="353"/>
      <c r="E217" s="355"/>
      <c r="F217" s="355"/>
      <c r="G217" s="353"/>
      <c r="H217" s="353"/>
      <c r="I217" s="353"/>
      <c r="J217" s="353"/>
      <c r="K217" s="360"/>
    </row>
    <row r="218">
      <c r="A218" s="352" t="str">
        <f t="shared" si="1"/>
        <v/>
      </c>
      <c r="B218" s="353"/>
      <c r="C218" s="354"/>
      <c r="D218" s="353"/>
      <c r="E218" s="355"/>
      <c r="F218" s="355"/>
      <c r="G218" s="353"/>
      <c r="H218" s="353"/>
      <c r="I218" s="353"/>
      <c r="J218" s="353"/>
      <c r="K218" s="360"/>
    </row>
    <row r="219">
      <c r="A219" s="352" t="str">
        <f t="shared" si="1"/>
        <v/>
      </c>
      <c r="B219" s="353"/>
      <c r="C219" s="354"/>
      <c r="D219" s="353"/>
      <c r="E219" s="355"/>
      <c r="F219" s="355"/>
      <c r="G219" s="353"/>
      <c r="H219" s="353"/>
      <c r="I219" s="353"/>
      <c r="J219" s="353"/>
      <c r="K219" s="360"/>
    </row>
    <row r="220">
      <c r="A220" s="357" t="str">
        <f t="shared" si="1"/>
        <v/>
      </c>
      <c r="B220" s="353"/>
      <c r="C220" s="354"/>
      <c r="D220" s="353"/>
      <c r="E220" s="355"/>
      <c r="F220" s="355"/>
      <c r="G220" s="353"/>
      <c r="H220" s="353"/>
      <c r="I220" s="353"/>
      <c r="J220" s="353"/>
      <c r="K220" s="360"/>
    </row>
    <row r="221">
      <c r="A221" s="352" t="str">
        <f t="shared" si="1"/>
        <v/>
      </c>
      <c r="B221" s="353"/>
      <c r="C221" s="354"/>
      <c r="D221" s="353"/>
      <c r="E221" s="355"/>
      <c r="F221" s="355"/>
      <c r="G221" s="353"/>
      <c r="H221" s="353"/>
      <c r="I221" s="353"/>
      <c r="J221" s="353"/>
      <c r="K221" s="360"/>
    </row>
    <row r="222">
      <c r="A222" s="359" t="str">
        <f t="shared" si="1"/>
        <v/>
      </c>
      <c r="B222" s="353"/>
      <c r="C222" s="354"/>
      <c r="D222" s="353"/>
      <c r="E222" s="355"/>
      <c r="F222" s="355"/>
      <c r="G222" s="353"/>
      <c r="H222" s="353"/>
      <c r="I222" s="353"/>
      <c r="J222" s="353"/>
      <c r="K222" s="360"/>
    </row>
    <row r="223">
      <c r="A223" s="352" t="str">
        <f t="shared" si="1"/>
        <v/>
      </c>
      <c r="B223" s="353"/>
      <c r="C223" s="354"/>
      <c r="D223" s="353"/>
      <c r="E223" s="355"/>
      <c r="F223" s="355"/>
      <c r="G223" s="353"/>
      <c r="H223" s="353"/>
      <c r="I223" s="353"/>
      <c r="J223" s="353"/>
      <c r="K223" s="360"/>
    </row>
    <row r="224">
      <c r="A224" s="357" t="str">
        <f t="shared" si="1"/>
        <v/>
      </c>
      <c r="B224" s="353"/>
      <c r="C224" s="354"/>
      <c r="D224" s="353"/>
      <c r="E224" s="355"/>
      <c r="F224" s="355"/>
      <c r="G224" s="353"/>
      <c r="H224" s="353"/>
      <c r="I224" s="353"/>
      <c r="J224" s="353"/>
      <c r="K224" s="360"/>
    </row>
    <row r="225">
      <c r="A225" s="352" t="str">
        <f t="shared" si="1"/>
        <v/>
      </c>
      <c r="B225" s="353"/>
      <c r="C225" s="354"/>
      <c r="D225" s="353"/>
      <c r="E225" s="355"/>
      <c r="F225" s="355"/>
      <c r="G225" s="353"/>
      <c r="H225" s="353"/>
      <c r="I225" s="353"/>
      <c r="J225" s="353"/>
      <c r="K225" s="360"/>
    </row>
    <row r="226">
      <c r="A226" s="357" t="str">
        <f t="shared" si="1"/>
        <v/>
      </c>
      <c r="B226" s="353"/>
      <c r="C226" s="354"/>
      <c r="D226" s="353"/>
      <c r="E226" s="355"/>
      <c r="F226" s="355"/>
      <c r="G226" s="353"/>
      <c r="H226" s="353"/>
      <c r="I226" s="353"/>
      <c r="J226" s="353"/>
      <c r="K226" s="360"/>
    </row>
    <row r="227">
      <c r="A227" s="359" t="str">
        <f t="shared" si="1"/>
        <v/>
      </c>
      <c r="B227" s="353"/>
      <c r="C227" s="354"/>
      <c r="D227" s="353"/>
      <c r="E227" s="355"/>
      <c r="F227" s="355"/>
      <c r="G227" s="353"/>
      <c r="H227" s="353"/>
      <c r="I227" s="353"/>
      <c r="J227" s="353"/>
      <c r="K227" s="360"/>
    </row>
    <row r="228">
      <c r="A228" s="357" t="str">
        <f t="shared" si="1"/>
        <v/>
      </c>
      <c r="B228" s="353"/>
      <c r="C228" s="354"/>
      <c r="D228" s="353"/>
      <c r="E228" s="355"/>
      <c r="F228" s="355"/>
      <c r="G228" s="353"/>
      <c r="H228" s="353"/>
      <c r="I228" s="353"/>
      <c r="J228" s="353"/>
      <c r="K228" s="360"/>
    </row>
    <row r="229">
      <c r="A229" s="357" t="str">
        <f t="shared" si="1"/>
        <v/>
      </c>
      <c r="B229" s="353"/>
      <c r="C229" s="354"/>
      <c r="D229" s="353"/>
      <c r="E229" s="355"/>
      <c r="F229" s="355"/>
      <c r="G229" s="353"/>
      <c r="H229" s="353"/>
      <c r="I229" s="353"/>
      <c r="J229" s="353"/>
      <c r="K229" s="360"/>
    </row>
    <row r="230">
      <c r="A230" s="352" t="str">
        <f t="shared" si="1"/>
        <v/>
      </c>
      <c r="B230" s="353"/>
      <c r="C230" s="354"/>
      <c r="D230" s="353"/>
      <c r="E230" s="355"/>
      <c r="F230" s="355"/>
      <c r="G230" s="353"/>
      <c r="H230" s="353"/>
      <c r="I230" s="353"/>
      <c r="J230" s="353"/>
      <c r="K230" s="360"/>
    </row>
    <row r="231">
      <c r="A231" s="357" t="str">
        <f t="shared" si="1"/>
        <v/>
      </c>
      <c r="B231" s="353"/>
      <c r="C231" s="354"/>
      <c r="D231" s="353"/>
      <c r="E231" s="355"/>
      <c r="F231" s="355"/>
      <c r="G231" s="353"/>
      <c r="H231" s="353"/>
      <c r="I231" s="353"/>
      <c r="J231" s="353"/>
      <c r="K231" s="360"/>
    </row>
    <row r="232">
      <c r="A232" s="357" t="str">
        <f t="shared" si="1"/>
        <v/>
      </c>
      <c r="B232" s="353"/>
      <c r="C232" s="354"/>
      <c r="D232" s="353"/>
      <c r="E232" s="355"/>
      <c r="F232" s="355"/>
      <c r="G232" s="353"/>
      <c r="H232" s="353"/>
      <c r="I232" s="353"/>
      <c r="J232" s="353"/>
      <c r="K232" s="360"/>
    </row>
    <row r="233">
      <c r="A233" s="352" t="str">
        <f t="shared" si="1"/>
        <v/>
      </c>
      <c r="B233" s="353"/>
      <c r="C233" s="354"/>
      <c r="D233" s="353"/>
      <c r="E233" s="355"/>
      <c r="F233" s="355"/>
      <c r="G233" s="353"/>
      <c r="H233" s="353"/>
      <c r="I233" s="353"/>
      <c r="J233" s="353"/>
      <c r="K233" s="360"/>
    </row>
    <row r="234">
      <c r="A234" s="352" t="str">
        <f t="shared" si="1"/>
        <v/>
      </c>
      <c r="B234" s="353"/>
      <c r="C234" s="354"/>
      <c r="D234" s="353"/>
      <c r="E234" s="355"/>
      <c r="F234" s="355"/>
      <c r="G234" s="353"/>
      <c r="H234" s="353"/>
      <c r="I234" s="353"/>
      <c r="J234" s="353"/>
      <c r="K234" s="360"/>
    </row>
    <row r="235">
      <c r="A235" s="357" t="str">
        <f t="shared" si="1"/>
        <v/>
      </c>
      <c r="B235" s="353"/>
      <c r="C235" s="354"/>
      <c r="D235" s="353"/>
      <c r="E235" s="355"/>
      <c r="F235" s="355"/>
      <c r="G235" s="353"/>
      <c r="H235" s="353"/>
      <c r="I235" s="353"/>
      <c r="J235" s="353"/>
      <c r="K235" s="360"/>
    </row>
    <row r="236">
      <c r="A236" s="352" t="str">
        <f t="shared" si="1"/>
        <v/>
      </c>
      <c r="B236" s="353"/>
      <c r="C236" s="354"/>
      <c r="D236" s="353"/>
      <c r="E236" s="355"/>
      <c r="F236" s="355"/>
      <c r="G236" s="353"/>
      <c r="H236" s="353"/>
      <c r="I236" s="353"/>
      <c r="J236" s="353"/>
      <c r="K236" s="360"/>
    </row>
    <row r="237">
      <c r="A237" s="357" t="str">
        <f t="shared" si="1"/>
        <v/>
      </c>
      <c r="B237" s="353"/>
      <c r="C237" s="354"/>
      <c r="D237" s="353"/>
      <c r="E237" s="355"/>
      <c r="F237" s="355"/>
      <c r="G237" s="353"/>
      <c r="H237" s="353"/>
      <c r="I237" s="353"/>
      <c r="J237" s="353"/>
      <c r="K237" s="360"/>
    </row>
    <row r="238">
      <c r="A238" s="352" t="str">
        <f t="shared" si="1"/>
        <v/>
      </c>
      <c r="B238" s="353"/>
      <c r="C238" s="354"/>
      <c r="D238" s="353"/>
      <c r="E238" s="355"/>
      <c r="F238" s="355"/>
      <c r="G238" s="353"/>
      <c r="H238" s="353"/>
      <c r="I238" s="353"/>
      <c r="J238" s="353"/>
      <c r="K238" s="360"/>
    </row>
    <row r="239">
      <c r="A239" s="352" t="str">
        <f t="shared" si="1"/>
        <v/>
      </c>
      <c r="B239" s="353"/>
      <c r="C239" s="354"/>
      <c r="D239" s="353"/>
      <c r="E239" s="355"/>
      <c r="F239" s="355"/>
      <c r="G239" s="353"/>
      <c r="H239" s="353"/>
      <c r="I239" s="353"/>
      <c r="J239" s="353"/>
      <c r="K239" s="360"/>
    </row>
    <row r="240">
      <c r="A240" s="352" t="str">
        <f t="shared" si="1"/>
        <v/>
      </c>
      <c r="B240" s="353"/>
      <c r="C240" s="354"/>
      <c r="D240" s="353"/>
      <c r="E240" s="355"/>
      <c r="F240" s="355"/>
      <c r="G240" s="353"/>
      <c r="H240" s="353"/>
      <c r="I240" s="353"/>
      <c r="J240" s="353"/>
      <c r="K240" s="360"/>
    </row>
    <row r="241">
      <c r="A241" s="357" t="str">
        <f t="shared" si="1"/>
        <v/>
      </c>
      <c r="B241" s="353"/>
      <c r="C241" s="354"/>
      <c r="D241" s="353"/>
      <c r="E241" s="355"/>
      <c r="F241" s="355"/>
      <c r="G241" s="353"/>
      <c r="H241" s="353"/>
      <c r="I241" s="353"/>
      <c r="J241" s="353"/>
      <c r="K241" s="360"/>
    </row>
    <row r="242">
      <c r="A242" s="352" t="str">
        <f t="shared" si="1"/>
        <v/>
      </c>
      <c r="B242" s="353"/>
      <c r="C242" s="354"/>
      <c r="D242" s="353"/>
      <c r="E242" s="355"/>
      <c r="F242" s="355"/>
      <c r="G242" s="353"/>
      <c r="H242" s="353"/>
      <c r="I242" s="353"/>
      <c r="J242" s="353"/>
      <c r="K242" s="360"/>
    </row>
    <row r="243">
      <c r="A243" s="352" t="str">
        <f t="shared" si="1"/>
        <v/>
      </c>
      <c r="B243" s="353"/>
      <c r="C243" s="354"/>
      <c r="D243" s="353"/>
      <c r="E243" s="355"/>
      <c r="F243" s="355"/>
      <c r="G243" s="353"/>
      <c r="H243" s="353"/>
      <c r="I243" s="353"/>
      <c r="J243" s="353"/>
      <c r="K243" s="360"/>
    </row>
    <row r="244">
      <c r="A244" s="352" t="str">
        <f t="shared" si="1"/>
        <v/>
      </c>
      <c r="B244" s="353"/>
      <c r="C244" s="354"/>
      <c r="D244" s="353"/>
      <c r="E244" s="355"/>
      <c r="F244" s="355"/>
      <c r="G244" s="353"/>
      <c r="H244" s="353"/>
      <c r="I244" s="353"/>
      <c r="J244" s="353"/>
      <c r="K244" s="360"/>
    </row>
    <row r="245">
      <c r="A245" s="352" t="str">
        <f t="shared" si="1"/>
        <v/>
      </c>
      <c r="B245" s="353"/>
      <c r="C245" s="354"/>
      <c r="D245" s="353"/>
      <c r="E245" s="355"/>
      <c r="F245" s="355"/>
      <c r="G245" s="353"/>
      <c r="H245" s="353"/>
      <c r="I245" s="353"/>
      <c r="J245" s="353"/>
      <c r="K245" s="360"/>
    </row>
    <row r="246">
      <c r="A246" s="352" t="str">
        <f t="shared" si="1"/>
        <v/>
      </c>
      <c r="B246" s="353"/>
      <c r="C246" s="354"/>
      <c r="D246" s="353"/>
      <c r="E246" s="355"/>
      <c r="F246" s="355"/>
      <c r="G246" s="353"/>
      <c r="H246" s="353"/>
      <c r="I246" s="353"/>
      <c r="J246" s="353"/>
      <c r="K246" s="360"/>
    </row>
    <row r="247">
      <c r="A247" s="352" t="str">
        <f t="shared" si="1"/>
        <v/>
      </c>
      <c r="B247" s="353"/>
      <c r="C247" s="354"/>
      <c r="D247" s="353"/>
      <c r="E247" s="355"/>
      <c r="F247" s="355"/>
      <c r="G247" s="353"/>
      <c r="H247" s="353"/>
      <c r="I247" s="353"/>
      <c r="J247" s="353"/>
      <c r="K247" s="360"/>
    </row>
    <row r="248">
      <c r="A248" s="352" t="str">
        <f t="shared" si="1"/>
        <v/>
      </c>
      <c r="B248" s="353"/>
      <c r="C248" s="354"/>
      <c r="D248" s="353"/>
      <c r="E248" s="355"/>
      <c r="F248" s="355"/>
      <c r="G248" s="353"/>
      <c r="H248" s="353"/>
      <c r="I248" s="353"/>
      <c r="J248" s="353"/>
      <c r="K248" s="360"/>
    </row>
    <row r="249">
      <c r="A249" s="352" t="str">
        <f t="shared" si="1"/>
        <v/>
      </c>
      <c r="B249" s="353"/>
      <c r="C249" s="354"/>
      <c r="D249" s="353"/>
      <c r="E249" s="355"/>
      <c r="F249" s="355"/>
      <c r="G249" s="353"/>
      <c r="H249" s="353"/>
      <c r="I249" s="353"/>
      <c r="J249" s="353"/>
      <c r="K249" s="360"/>
    </row>
    <row r="250">
      <c r="A250" s="352" t="str">
        <f t="shared" si="1"/>
        <v/>
      </c>
      <c r="B250" s="353"/>
      <c r="C250" s="354"/>
      <c r="D250" s="353"/>
      <c r="E250" s="355"/>
      <c r="F250" s="355"/>
      <c r="G250" s="353"/>
      <c r="H250" s="353"/>
      <c r="I250" s="353"/>
      <c r="J250" s="353"/>
      <c r="K250" s="360"/>
    </row>
    <row r="251">
      <c r="A251" s="352" t="str">
        <f t="shared" si="1"/>
        <v/>
      </c>
      <c r="B251" s="353"/>
      <c r="C251" s="354"/>
      <c r="D251" s="353"/>
      <c r="E251" s="355"/>
      <c r="F251" s="355"/>
      <c r="G251" s="353"/>
      <c r="H251" s="353"/>
      <c r="I251" s="353"/>
      <c r="J251" s="353"/>
      <c r="K251" s="360"/>
    </row>
    <row r="252">
      <c r="A252" s="357" t="str">
        <f t="shared" si="1"/>
        <v/>
      </c>
      <c r="B252" s="353"/>
      <c r="C252" s="354"/>
      <c r="D252" s="353"/>
      <c r="E252" s="355"/>
      <c r="F252" s="355"/>
      <c r="G252" s="353"/>
      <c r="H252" s="353"/>
      <c r="I252" s="353"/>
      <c r="J252" s="353"/>
      <c r="K252" s="360"/>
    </row>
    <row r="253">
      <c r="A253" s="357" t="str">
        <f t="shared" si="1"/>
        <v/>
      </c>
      <c r="B253" s="353"/>
      <c r="C253" s="354"/>
      <c r="D253" s="353"/>
      <c r="E253" s="355"/>
      <c r="F253" s="355"/>
      <c r="G253" s="353"/>
      <c r="H253" s="353"/>
      <c r="I253" s="353"/>
      <c r="J253" s="353"/>
      <c r="K253" s="360"/>
    </row>
    <row r="254">
      <c r="A254" s="357" t="str">
        <f t="shared" si="1"/>
        <v/>
      </c>
      <c r="B254" s="353"/>
      <c r="C254" s="354"/>
      <c r="D254" s="353"/>
      <c r="E254" s="355"/>
      <c r="F254" s="355"/>
      <c r="G254" s="353"/>
      <c r="H254" s="353"/>
      <c r="I254" s="353"/>
      <c r="J254" s="353"/>
      <c r="K254" s="360"/>
    </row>
    <row r="255">
      <c r="A255" s="357" t="str">
        <f t="shared" si="1"/>
        <v/>
      </c>
      <c r="B255" s="353"/>
      <c r="C255" s="354"/>
      <c r="D255" s="353"/>
      <c r="E255" s="355"/>
      <c r="F255" s="355"/>
      <c r="G255" s="353"/>
      <c r="H255" s="353"/>
      <c r="I255" s="353"/>
      <c r="J255" s="353"/>
      <c r="K255" s="360"/>
    </row>
    <row r="256">
      <c r="A256" s="352" t="str">
        <f t="shared" si="1"/>
        <v/>
      </c>
      <c r="B256" s="353"/>
      <c r="C256" s="354"/>
      <c r="D256" s="353"/>
      <c r="E256" s="355"/>
      <c r="F256" s="355"/>
      <c r="G256" s="353"/>
      <c r="H256" s="353"/>
      <c r="I256" s="353"/>
      <c r="J256" s="353"/>
      <c r="K256" s="360"/>
    </row>
    <row r="257">
      <c r="A257" s="352" t="str">
        <f t="shared" si="1"/>
        <v/>
      </c>
      <c r="B257" s="353"/>
      <c r="C257" s="354"/>
      <c r="D257" s="353"/>
      <c r="E257" s="355"/>
      <c r="F257" s="355"/>
      <c r="G257" s="353"/>
      <c r="H257" s="353"/>
      <c r="I257" s="353"/>
      <c r="J257" s="353"/>
      <c r="K257" s="360"/>
    </row>
    <row r="258">
      <c r="A258" s="352" t="str">
        <f t="shared" si="1"/>
        <v/>
      </c>
      <c r="B258" s="353"/>
      <c r="C258" s="354"/>
      <c r="D258" s="353"/>
      <c r="E258" s="355"/>
      <c r="F258" s="355"/>
      <c r="G258" s="353"/>
      <c r="H258" s="353"/>
      <c r="I258" s="353"/>
      <c r="J258" s="353"/>
      <c r="K258" s="360"/>
    </row>
    <row r="259">
      <c r="A259" s="357" t="str">
        <f t="shared" si="1"/>
        <v/>
      </c>
      <c r="B259" s="353"/>
      <c r="C259" s="354"/>
      <c r="D259" s="353"/>
      <c r="E259" s="355"/>
      <c r="F259" s="355"/>
      <c r="G259" s="353"/>
      <c r="H259" s="353"/>
      <c r="I259" s="353"/>
      <c r="J259" s="353"/>
      <c r="K259" s="360"/>
    </row>
    <row r="260">
      <c r="A260" s="352" t="str">
        <f t="shared" si="1"/>
        <v/>
      </c>
      <c r="B260" s="353"/>
      <c r="C260" s="354"/>
      <c r="D260" s="353"/>
      <c r="E260" s="355"/>
      <c r="F260" s="355"/>
      <c r="G260" s="353"/>
      <c r="H260" s="353"/>
      <c r="I260" s="353"/>
      <c r="J260" s="353"/>
      <c r="K260" s="360"/>
    </row>
    <row r="261">
      <c r="A261" s="352" t="str">
        <f t="shared" si="1"/>
        <v/>
      </c>
      <c r="B261" s="353"/>
      <c r="C261" s="354"/>
      <c r="D261" s="353"/>
      <c r="E261" s="355"/>
      <c r="F261" s="355"/>
      <c r="G261" s="353"/>
      <c r="H261" s="353"/>
      <c r="I261" s="353"/>
      <c r="J261" s="353"/>
      <c r="K261" s="360"/>
    </row>
    <row r="262">
      <c r="A262" s="352" t="str">
        <f t="shared" si="1"/>
        <v/>
      </c>
      <c r="B262" s="353"/>
      <c r="C262" s="354"/>
      <c r="D262" s="353"/>
      <c r="E262" s="355"/>
      <c r="F262" s="355"/>
      <c r="G262" s="353"/>
      <c r="H262" s="353"/>
      <c r="I262" s="353"/>
      <c r="J262" s="353"/>
      <c r="K262" s="360"/>
    </row>
    <row r="263">
      <c r="A263" s="357" t="str">
        <f t="shared" si="1"/>
        <v/>
      </c>
      <c r="B263" s="353"/>
      <c r="C263" s="354"/>
      <c r="D263" s="353"/>
      <c r="E263" s="355"/>
      <c r="F263" s="355"/>
      <c r="G263" s="353"/>
      <c r="H263" s="353"/>
      <c r="I263" s="353"/>
      <c r="J263" s="353"/>
      <c r="K263" s="360"/>
    </row>
    <row r="264">
      <c r="A264" s="352" t="str">
        <f t="shared" si="1"/>
        <v/>
      </c>
      <c r="B264" s="353"/>
      <c r="C264" s="354"/>
      <c r="D264" s="353"/>
      <c r="E264" s="355"/>
      <c r="F264" s="355"/>
      <c r="G264" s="353"/>
      <c r="H264" s="353"/>
      <c r="I264" s="353"/>
      <c r="J264" s="353"/>
      <c r="K264" s="360"/>
    </row>
    <row r="265">
      <c r="A265" s="352" t="str">
        <f t="shared" si="1"/>
        <v/>
      </c>
      <c r="B265" s="353"/>
      <c r="C265" s="354"/>
      <c r="D265" s="353"/>
      <c r="E265" s="355"/>
      <c r="F265" s="355"/>
      <c r="G265" s="353"/>
      <c r="H265" s="353"/>
      <c r="I265" s="353"/>
      <c r="J265" s="353"/>
      <c r="K265" s="360"/>
    </row>
    <row r="266">
      <c r="A266" s="352" t="str">
        <f t="shared" si="1"/>
        <v/>
      </c>
      <c r="B266" s="353"/>
      <c r="C266" s="354"/>
      <c r="D266" s="353"/>
      <c r="E266" s="355"/>
      <c r="F266" s="355"/>
      <c r="G266" s="353"/>
      <c r="H266" s="353"/>
      <c r="I266" s="353"/>
      <c r="J266" s="353"/>
      <c r="K266" s="360"/>
    </row>
    <row r="267">
      <c r="A267" s="357" t="str">
        <f t="shared" si="1"/>
        <v/>
      </c>
      <c r="B267" s="353"/>
      <c r="C267" s="354"/>
      <c r="D267" s="353"/>
      <c r="E267" s="355"/>
      <c r="F267" s="355"/>
      <c r="G267" s="353"/>
      <c r="H267" s="353"/>
      <c r="I267" s="353"/>
      <c r="J267" s="353"/>
      <c r="K267" s="360"/>
    </row>
    <row r="268">
      <c r="A268" s="357" t="str">
        <f t="shared" si="1"/>
        <v/>
      </c>
      <c r="B268" s="353"/>
      <c r="C268" s="354"/>
      <c r="D268" s="353"/>
      <c r="E268" s="355"/>
      <c r="F268" s="355"/>
      <c r="G268" s="353"/>
      <c r="H268" s="353"/>
      <c r="I268" s="353"/>
      <c r="J268" s="353"/>
      <c r="K268" s="360"/>
    </row>
    <row r="269">
      <c r="A269" s="352" t="str">
        <f t="shared" si="1"/>
        <v/>
      </c>
      <c r="B269" s="353"/>
      <c r="C269" s="354"/>
      <c r="D269" s="353"/>
      <c r="E269" s="355"/>
      <c r="F269" s="355"/>
      <c r="G269" s="353"/>
      <c r="H269" s="353"/>
      <c r="I269" s="353"/>
      <c r="J269" s="353"/>
      <c r="K269" s="360"/>
    </row>
    <row r="270">
      <c r="A270" s="352" t="str">
        <f t="shared" si="1"/>
        <v/>
      </c>
      <c r="B270" s="353"/>
      <c r="C270" s="354"/>
      <c r="D270" s="353"/>
      <c r="E270" s="355"/>
      <c r="F270" s="355"/>
      <c r="G270" s="353"/>
      <c r="H270" s="353"/>
      <c r="I270" s="353"/>
      <c r="J270" s="353"/>
      <c r="K270" s="360"/>
    </row>
    <row r="271">
      <c r="A271" s="352" t="str">
        <f t="shared" si="1"/>
        <v/>
      </c>
      <c r="B271" s="353"/>
      <c r="C271" s="354"/>
      <c r="D271" s="353"/>
      <c r="E271" s="355"/>
      <c r="F271" s="355"/>
      <c r="G271" s="353"/>
      <c r="H271" s="353"/>
      <c r="I271" s="353"/>
      <c r="J271" s="353"/>
      <c r="K271" s="360"/>
    </row>
    <row r="272">
      <c r="A272" s="352" t="str">
        <f t="shared" si="1"/>
        <v/>
      </c>
      <c r="B272" s="353"/>
      <c r="C272" s="354"/>
      <c r="D272" s="353"/>
      <c r="E272" s="355"/>
      <c r="F272" s="355"/>
      <c r="G272" s="353"/>
      <c r="H272" s="353"/>
      <c r="I272" s="353"/>
      <c r="J272" s="353"/>
      <c r="K272" s="360"/>
    </row>
    <row r="273">
      <c r="A273" s="352" t="str">
        <f t="shared" si="1"/>
        <v/>
      </c>
      <c r="B273" s="353"/>
      <c r="C273" s="354"/>
      <c r="D273" s="353"/>
      <c r="E273" s="355"/>
      <c r="F273" s="355"/>
      <c r="G273" s="353"/>
      <c r="H273" s="353"/>
      <c r="I273" s="353"/>
      <c r="J273" s="353"/>
      <c r="K273" s="360"/>
    </row>
    <row r="274">
      <c r="A274" s="357" t="str">
        <f t="shared" si="1"/>
        <v/>
      </c>
      <c r="B274" s="353"/>
      <c r="C274" s="354"/>
      <c r="D274" s="353"/>
      <c r="E274" s="355"/>
      <c r="F274" s="355"/>
      <c r="G274" s="353"/>
      <c r="H274" s="353"/>
      <c r="I274" s="353"/>
      <c r="J274" s="353"/>
      <c r="K274" s="360"/>
    </row>
    <row r="275">
      <c r="A275" s="352" t="str">
        <f t="shared" si="1"/>
        <v/>
      </c>
      <c r="B275" s="353"/>
      <c r="C275" s="354"/>
      <c r="D275" s="353"/>
      <c r="E275" s="355"/>
      <c r="F275" s="355"/>
      <c r="G275" s="353"/>
      <c r="H275" s="353"/>
      <c r="I275" s="353"/>
      <c r="J275" s="353"/>
      <c r="K275" s="360"/>
    </row>
    <row r="276">
      <c r="A276" s="352" t="str">
        <f t="shared" si="1"/>
        <v/>
      </c>
      <c r="B276" s="353"/>
      <c r="C276" s="354"/>
      <c r="D276" s="353"/>
      <c r="E276" s="355"/>
      <c r="F276" s="355"/>
      <c r="G276" s="353"/>
      <c r="H276" s="353"/>
      <c r="I276" s="353"/>
      <c r="J276" s="353"/>
      <c r="K276" s="360"/>
    </row>
    <row r="277">
      <c r="A277" s="352" t="str">
        <f t="shared" si="1"/>
        <v/>
      </c>
      <c r="B277" s="353"/>
      <c r="C277" s="354"/>
      <c r="D277" s="353"/>
      <c r="E277" s="355"/>
      <c r="F277" s="355"/>
      <c r="G277" s="353"/>
      <c r="H277" s="353"/>
      <c r="I277" s="353"/>
      <c r="J277" s="353"/>
      <c r="K277" s="360"/>
    </row>
    <row r="278">
      <c r="A278" s="352" t="str">
        <f t="shared" si="1"/>
        <v/>
      </c>
      <c r="B278" s="353"/>
      <c r="C278" s="354"/>
      <c r="D278" s="353"/>
      <c r="E278" s="355"/>
      <c r="F278" s="355"/>
      <c r="G278" s="353"/>
      <c r="H278" s="353"/>
      <c r="I278" s="353"/>
      <c r="J278" s="353"/>
      <c r="K278" s="360"/>
    </row>
    <row r="279">
      <c r="A279" s="352" t="str">
        <f t="shared" si="1"/>
        <v/>
      </c>
      <c r="B279" s="353"/>
      <c r="C279" s="354"/>
      <c r="D279" s="353"/>
      <c r="E279" s="355"/>
      <c r="F279" s="355"/>
      <c r="G279" s="353"/>
      <c r="H279" s="353"/>
      <c r="I279" s="353"/>
      <c r="J279" s="353"/>
      <c r="K279" s="360"/>
    </row>
    <row r="280">
      <c r="A280" s="357" t="str">
        <f t="shared" si="1"/>
        <v/>
      </c>
      <c r="B280" s="353"/>
      <c r="C280" s="354"/>
      <c r="D280" s="353"/>
      <c r="E280" s="355"/>
      <c r="F280" s="355"/>
      <c r="G280" s="353"/>
      <c r="H280" s="353"/>
      <c r="I280" s="353"/>
      <c r="J280" s="353"/>
      <c r="K280" s="360"/>
    </row>
    <row r="281">
      <c r="A281" s="352" t="str">
        <f t="shared" si="1"/>
        <v/>
      </c>
      <c r="B281" s="353"/>
      <c r="C281" s="354"/>
      <c r="D281" s="353"/>
      <c r="E281" s="355"/>
      <c r="F281" s="355"/>
      <c r="G281" s="353"/>
      <c r="H281" s="353"/>
      <c r="I281" s="353"/>
      <c r="J281" s="353"/>
      <c r="K281" s="360"/>
    </row>
    <row r="282">
      <c r="A282" s="352" t="str">
        <f t="shared" si="1"/>
        <v/>
      </c>
      <c r="B282" s="353"/>
      <c r="C282" s="354"/>
      <c r="D282" s="353"/>
      <c r="E282" s="355"/>
      <c r="F282" s="355"/>
      <c r="G282" s="353"/>
      <c r="H282" s="353"/>
      <c r="I282" s="353"/>
      <c r="J282" s="353"/>
      <c r="K282" s="360"/>
    </row>
    <row r="283">
      <c r="A283" s="352" t="str">
        <f t="shared" si="1"/>
        <v/>
      </c>
      <c r="B283" s="353"/>
      <c r="C283" s="354"/>
      <c r="D283" s="353"/>
      <c r="E283" s="355"/>
      <c r="F283" s="355"/>
      <c r="G283" s="353"/>
      <c r="H283" s="353"/>
      <c r="I283" s="353"/>
      <c r="J283" s="353"/>
      <c r="K283" s="360"/>
    </row>
    <row r="284">
      <c r="A284" s="352" t="str">
        <f t="shared" si="1"/>
        <v/>
      </c>
      <c r="B284" s="353"/>
      <c r="C284" s="354"/>
      <c r="D284" s="353"/>
      <c r="E284" s="355"/>
      <c r="F284" s="355"/>
      <c r="G284" s="353"/>
      <c r="H284" s="353"/>
      <c r="I284" s="353"/>
      <c r="J284" s="353"/>
      <c r="K284" s="360"/>
    </row>
    <row r="285">
      <c r="A285" s="352" t="str">
        <f t="shared" si="1"/>
        <v/>
      </c>
      <c r="B285" s="353"/>
      <c r="C285" s="354"/>
      <c r="D285" s="353"/>
      <c r="E285" s="355"/>
      <c r="F285" s="355"/>
      <c r="G285" s="353"/>
      <c r="H285" s="353"/>
      <c r="I285" s="353"/>
      <c r="J285" s="353"/>
      <c r="K285" s="360"/>
    </row>
    <row r="286">
      <c r="A286" s="352" t="str">
        <f t="shared" si="1"/>
        <v/>
      </c>
      <c r="B286" s="353"/>
      <c r="C286" s="354"/>
      <c r="D286" s="353"/>
      <c r="E286" s="355"/>
      <c r="F286" s="355"/>
      <c r="G286" s="353"/>
      <c r="H286" s="353"/>
      <c r="I286" s="353"/>
      <c r="J286" s="353"/>
      <c r="K286" s="360"/>
    </row>
    <row r="287">
      <c r="A287" s="352" t="str">
        <f t="shared" si="1"/>
        <v/>
      </c>
      <c r="B287" s="353"/>
      <c r="C287" s="354"/>
      <c r="D287" s="353"/>
      <c r="E287" s="355"/>
      <c r="F287" s="355"/>
      <c r="G287" s="353"/>
      <c r="H287" s="353"/>
      <c r="I287" s="353"/>
      <c r="J287" s="353"/>
      <c r="K287" s="360"/>
    </row>
    <row r="288">
      <c r="A288" s="357" t="str">
        <f t="shared" si="1"/>
        <v/>
      </c>
      <c r="B288" s="353"/>
      <c r="C288" s="354"/>
      <c r="D288" s="353"/>
      <c r="E288" s="355"/>
      <c r="F288" s="355"/>
      <c r="G288" s="353"/>
      <c r="H288" s="353"/>
      <c r="I288" s="353"/>
      <c r="J288" s="353"/>
      <c r="K288" s="360"/>
    </row>
    <row r="289">
      <c r="A289" s="352" t="str">
        <f t="shared" si="1"/>
        <v/>
      </c>
      <c r="B289" s="353"/>
      <c r="C289" s="354"/>
      <c r="D289" s="353"/>
      <c r="E289" s="355"/>
      <c r="F289" s="355"/>
      <c r="G289" s="353"/>
      <c r="H289" s="353"/>
      <c r="I289" s="353"/>
      <c r="J289" s="353"/>
      <c r="K289" s="360"/>
    </row>
    <row r="290">
      <c r="A290" s="357" t="str">
        <f t="shared" si="1"/>
        <v/>
      </c>
      <c r="B290" s="353"/>
      <c r="C290" s="354"/>
      <c r="D290" s="353"/>
      <c r="E290" s="355"/>
      <c r="F290" s="355"/>
      <c r="G290" s="353"/>
      <c r="H290" s="353"/>
      <c r="I290" s="353"/>
      <c r="J290" s="353"/>
      <c r="K290" s="360"/>
    </row>
    <row r="291">
      <c r="A291" s="352" t="str">
        <f t="shared" si="1"/>
        <v/>
      </c>
      <c r="B291" s="353"/>
      <c r="C291" s="354"/>
      <c r="D291" s="353"/>
      <c r="E291" s="355"/>
      <c r="F291" s="355"/>
      <c r="G291" s="353"/>
      <c r="H291" s="353"/>
      <c r="I291" s="353"/>
      <c r="J291" s="353"/>
      <c r="K291" s="360"/>
    </row>
    <row r="292">
      <c r="A292" s="352" t="str">
        <f t="shared" si="1"/>
        <v/>
      </c>
      <c r="B292" s="353"/>
      <c r="C292" s="354"/>
      <c r="D292" s="353"/>
      <c r="E292" s="355"/>
      <c r="F292" s="355"/>
      <c r="G292" s="353"/>
      <c r="H292" s="353"/>
      <c r="I292" s="353"/>
      <c r="J292" s="353"/>
      <c r="K292" s="360"/>
    </row>
    <row r="293">
      <c r="A293" s="352" t="str">
        <f t="shared" si="1"/>
        <v/>
      </c>
      <c r="B293" s="353"/>
      <c r="C293" s="354"/>
      <c r="D293" s="353"/>
      <c r="E293" s="355"/>
      <c r="F293" s="355"/>
      <c r="G293" s="353"/>
      <c r="H293" s="353"/>
      <c r="I293" s="353"/>
      <c r="J293" s="353"/>
      <c r="K293" s="360"/>
    </row>
    <row r="294">
      <c r="A294" s="357" t="str">
        <f t="shared" si="1"/>
        <v/>
      </c>
      <c r="B294" s="353"/>
      <c r="C294" s="354"/>
      <c r="D294" s="353"/>
      <c r="E294" s="355"/>
      <c r="F294" s="355"/>
      <c r="G294" s="353"/>
      <c r="H294" s="353"/>
      <c r="I294" s="353"/>
      <c r="J294" s="353"/>
      <c r="K294" s="360"/>
    </row>
    <row r="295">
      <c r="A295" s="352" t="str">
        <f t="shared" si="1"/>
        <v/>
      </c>
      <c r="B295" s="353"/>
      <c r="C295" s="354"/>
      <c r="D295" s="353"/>
      <c r="E295" s="355"/>
      <c r="F295" s="355"/>
      <c r="G295" s="353"/>
      <c r="H295" s="353"/>
      <c r="I295" s="353"/>
      <c r="J295" s="353"/>
      <c r="K295" s="360"/>
    </row>
    <row r="296">
      <c r="A296" s="352" t="str">
        <f t="shared" si="1"/>
        <v/>
      </c>
      <c r="B296" s="353"/>
      <c r="C296" s="354"/>
      <c r="D296" s="353"/>
      <c r="E296" s="355"/>
      <c r="F296" s="355"/>
      <c r="G296" s="353"/>
      <c r="H296" s="353"/>
      <c r="I296" s="353"/>
      <c r="J296" s="353"/>
      <c r="K296" s="360"/>
    </row>
    <row r="297">
      <c r="A297" s="357" t="str">
        <f t="shared" si="1"/>
        <v/>
      </c>
      <c r="B297" s="353"/>
      <c r="C297" s="354"/>
      <c r="D297" s="353"/>
      <c r="E297" s="355"/>
      <c r="F297" s="355"/>
      <c r="G297" s="353"/>
      <c r="H297" s="353"/>
      <c r="I297" s="353"/>
      <c r="J297" s="353"/>
      <c r="K297" s="360"/>
    </row>
    <row r="298">
      <c r="A298" s="352" t="str">
        <f t="shared" si="1"/>
        <v/>
      </c>
      <c r="B298" s="353"/>
      <c r="C298" s="354"/>
      <c r="D298" s="353"/>
      <c r="E298" s="355"/>
      <c r="F298" s="355"/>
      <c r="G298" s="353"/>
      <c r="H298" s="353"/>
      <c r="I298" s="353"/>
      <c r="J298" s="353"/>
      <c r="K298" s="360"/>
    </row>
    <row r="299">
      <c r="A299" s="352" t="str">
        <f t="shared" si="1"/>
        <v/>
      </c>
      <c r="B299" s="353"/>
      <c r="C299" s="354"/>
      <c r="D299" s="353"/>
      <c r="E299" s="355"/>
      <c r="F299" s="355"/>
      <c r="G299" s="353"/>
      <c r="H299" s="353"/>
      <c r="I299" s="353"/>
      <c r="J299" s="353"/>
      <c r="K299" s="360"/>
    </row>
    <row r="300">
      <c r="A300" s="352" t="str">
        <f t="shared" si="1"/>
        <v/>
      </c>
      <c r="B300" s="353"/>
      <c r="C300" s="354"/>
      <c r="D300" s="353"/>
      <c r="E300" s="355"/>
      <c r="F300" s="355"/>
      <c r="G300" s="353"/>
      <c r="H300" s="353"/>
      <c r="I300" s="353"/>
      <c r="J300" s="353"/>
      <c r="K300" s="360"/>
    </row>
    <row r="301">
      <c r="A301" s="357" t="str">
        <f t="shared" si="1"/>
        <v/>
      </c>
      <c r="B301" s="353"/>
      <c r="C301" s="354"/>
      <c r="D301" s="353"/>
      <c r="E301" s="355"/>
      <c r="F301" s="355"/>
      <c r="G301" s="353"/>
      <c r="H301" s="353"/>
      <c r="I301" s="353"/>
      <c r="J301" s="353"/>
      <c r="K301" s="360"/>
    </row>
    <row r="302">
      <c r="A302" s="357" t="str">
        <f t="shared" si="1"/>
        <v/>
      </c>
      <c r="B302" s="353"/>
      <c r="C302" s="354"/>
      <c r="D302" s="353"/>
      <c r="E302" s="355"/>
      <c r="F302" s="355"/>
      <c r="G302" s="353"/>
      <c r="H302" s="353"/>
      <c r="I302" s="353"/>
      <c r="J302" s="353"/>
      <c r="K302" s="360"/>
    </row>
    <row r="303">
      <c r="A303" s="359" t="str">
        <f t="shared" si="1"/>
        <v/>
      </c>
      <c r="B303" s="353"/>
      <c r="C303" s="354"/>
      <c r="D303" s="353"/>
      <c r="E303" s="355"/>
      <c r="F303" s="355"/>
      <c r="G303" s="353"/>
      <c r="H303" s="353"/>
      <c r="I303" s="353"/>
      <c r="J303" s="353"/>
      <c r="K303" s="360"/>
    </row>
    <row r="304">
      <c r="A304" s="352" t="str">
        <f t="shared" si="1"/>
        <v/>
      </c>
      <c r="B304" s="353"/>
      <c r="C304" s="354"/>
      <c r="D304" s="353"/>
      <c r="E304" s="355"/>
      <c r="F304" s="355"/>
      <c r="G304" s="353"/>
      <c r="H304" s="353"/>
      <c r="I304" s="353"/>
      <c r="J304" s="353"/>
      <c r="K304" s="360"/>
    </row>
    <row r="305">
      <c r="A305" s="352" t="str">
        <f t="shared" si="1"/>
        <v/>
      </c>
      <c r="B305" s="353"/>
      <c r="C305" s="354"/>
      <c r="D305" s="353"/>
      <c r="E305" s="355"/>
      <c r="F305" s="355"/>
      <c r="G305" s="353"/>
      <c r="H305" s="353"/>
      <c r="I305" s="353"/>
      <c r="J305" s="353"/>
      <c r="K305" s="360"/>
    </row>
    <row r="306">
      <c r="A306" s="352" t="str">
        <f t="shared" si="1"/>
        <v/>
      </c>
      <c r="B306" s="353"/>
      <c r="C306" s="354"/>
      <c r="D306" s="353"/>
      <c r="E306" s="355"/>
      <c r="F306" s="355"/>
      <c r="G306" s="353"/>
      <c r="H306" s="353"/>
      <c r="I306" s="353"/>
      <c r="J306" s="353"/>
      <c r="K306" s="360"/>
    </row>
    <row r="307">
      <c r="A307" s="359" t="str">
        <f t="shared" si="1"/>
        <v/>
      </c>
      <c r="B307" s="353"/>
      <c r="C307" s="354"/>
      <c r="D307" s="353"/>
      <c r="E307" s="355"/>
      <c r="F307" s="355"/>
      <c r="G307" s="353"/>
      <c r="H307" s="353"/>
      <c r="I307" s="353"/>
      <c r="J307" s="353"/>
      <c r="K307" s="360"/>
    </row>
    <row r="308">
      <c r="A308" s="357" t="str">
        <f t="shared" si="1"/>
        <v/>
      </c>
      <c r="B308" s="353"/>
      <c r="C308" s="354"/>
      <c r="D308" s="353"/>
      <c r="E308" s="355"/>
      <c r="F308" s="355"/>
      <c r="G308" s="353"/>
      <c r="H308" s="353"/>
      <c r="I308" s="353"/>
      <c r="J308" s="353"/>
      <c r="K308" s="360"/>
    </row>
    <row r="309">
      <c r="A309" s="352" t="str">
        <f t="shared" si="1"/>
        <v/>
      </c>
      <c r="B309" s="353"/>
      <c r="C309" s="354"/>
      <c r="D309" s="353"/>
      <c r="E309" s="355"/>
      <c r="F309" s="355"/>
      <c r="G309" s="353"/>
      <c r="H309" s="353"/>
      <c r="I309" s="353"/>
      <c r="J309" s="353"/>
      <c r="K309" s="360"/>
    </row>
    <row r="310">
      <c r="A310" s="352" t="str">
        <f t="shared" si="1"/>
        <v/>
      </c>
      <c r="B310" s="353"/>
      <c r="C310" s="354"/>
      <c r="D310" s="353"/>
      <c r="E310" s="355"/>
      <c r="F310" s="355"/>
      <c r="G310" s="353"/>
      <c r="H310" s="353"/>
      <c r="I310" s="353"/>
      <c r="J310" s="353"/>
      <c r="K310" s="360"/>
    </row>
    <row r="311">
      <c r="A311" s="352" t="str">
        <f t="shared" si="1"/>
        <v/>
      </c>
      <c r="B311" s="353"/>
      <c r="C311" s="354"/>
      <c r="D311" s="353"/>
      <c r="E311" s="355"/>
      <c r="F311" s="355"/>
      <c r="G311" s="353"/>
      <c r="H311" s="353"/>
      <c r="I311" s="353"/>
      <c r="J311" s="353"/>
      <c r="K311" s="360"/>
    </row>
    <row r="312">
      <c r="A312" s="352" t="str">
        <f t="shared" si="1"/>
        <v/>
      </c>
      <c r="B312" s="353"/>
      <c r="C312" s="354"/>
      <c r="D312" s="353"/>
      <c r="E312" s="355"/>
      <c r="F312" s="355"/>
      <c r="G312" s="353"/>
      <c r="H312" s="353"/>
      <c r="I312" s="353"/>
      <c r="J312" s="353"/>
      <c r="K312" s="360"/>
    </row>
    <row r="313">
      <c r="A313" s="352" t="str">
        <f t="shared" si="1"/>
        <v/>
      </c>
      <c r="B313" s="353"/>
      <c r="C313" s="354"/>
      <c r="D313" s="353"/>
      <c r="E313" s="355"/>
      <c r="F313" s="355"/>
      <c r="G313" s="353"/>
      <c r="H313" s="353"/>
      <c r="I313" s="353"/>
      <c r="J313" s="353"/>
      <c r="K313" s="360"/>
    </row>
    <row r="314">
      <c r="A314" s="352" t="str">
        <f t="shared" si="1"/>
        <v/>
      </c>
      <c r="B314" s="353"/>
      <c r="C314" s="354"/>
      <c r="D314" s="353"/>
      <c r="E314" s="355"/>
      <c r="F314" s="355"/>
      <c r="G314" s="353"/>
      <c r="H314" s="353"/>
      <c r="I314" s="353"/>
      <c r="J314" s="353"/>
      <c r="K314" s="360"/>
    </row>
    <row r="315">
      <c r="A315" s="352" t="str">
        <f t="shared" si="1"/>
        <v/>
      </c>
      <c r="B315" s="353"/>
      <c r="C315" s="354"/>
      <c r="D315" s="353"/>
      <c r="E315" s="355"/>
      <c r="F315" s="355"/>
      <c r="G315" s="353"/>
      <c r="H315" s="353"/>
      <c r="I315" s="353"/>
      <c r="J315" s="353"/>
      <c r="K315" s="360"/>
    </row>
    <row r="316">
      <c r="A316" s="352" t="str">
        <f t="shared" si="1"/>
        <v/>
      </c>
      <c r="B316" s="353"/>
      <c r="C316" s="354"/>
      <c r="D316" s="353"/>
      <c r="E316" s="355"/>
      <c r="F316" s="355"/>
      <c r="G316" s="353"/>
      <c r="H316" s="353"/>
      <c r="I316" s="353"/>
      <c r="J316" s="353"/>
      <c r="K316" s="360"/>
    </row>
    <row r="317">
      <c r="A317" s="352" t="str">
        <f t="shared" si="1"/>
        <v/>
      </c>
      <c r="B317" s="353"/>
      <c r="C317" s="354"/>
      <c r="D317" s="353"/>
      <c r="E317" s="355"/>
      <c r="F317" s="355"/>
      <c r="G317" s="353"/>
      <c r="H317" s="353"/>
      <c r="I317" s="353"/>
      <c r="J317" s="353"/>
      <c r="K317" s="360"/>
    </row>
    <row r="318">
      <c r="A318" s="352" t="str">
        <f t="shared" si="1"/>
        <v/>
      </c>
      <c r="B318" s="353"/>
      <c r="C318" s="354"/>
      <c r="D318" s="353"/>
      <c r="E318" s="355"/>
      <c r="F318" s="355"/>
      <c r="G318" s="353"/>
      <c r="H318" s="353"/>
      <c r="I318" s="353"/>
      <c r="J318" s="353"/>
      <c r="K318" s="360"/>
    </row>
    <row r="319">
      <c r="A319" s="352" t="str">
        <f t="shared" si="1"/>
        <v/>
      </c>
      <c r="B319" s="353"/>
      <c r="C319" s="354"/>
      <c r="D319" s="353"/>
      <c r="E319" s="355"/>
      <c r="F319" s="355"/>
      <c r="G319" s="353"/>
      <c r="H319" s="353"/>
      <c r="I319" s="353"/>
      <c r="J319" s="353"/>
      <c r="K319" s="360"/>
    </row>
    <row r="320">
      <c r="A320" s="352" t="str">
        <f t="shared" si="1"/>
        <v/>
      </c>
      <c r="B320" s="353"/>
      <c r="C320" s="354"/>
      <c r="D320" s="353"/>
      <c r="E320" s="355"/>
      <c r="F320" s="355"/>
      <c r="G320" s="353"/>
      <c r="H320" s="353"/>
      <c r="I320" s="353"/>
      <c r="J320" s="353"/>
      <c r="K320" s="360"/>
    </row>
    <row r="321">
      <c r="A321" s="352" t="str">
        <f t="shared" si="1"/>
        <v/>
      </c>
      <c r="B321" s="353"/>
      <c r="C321" s="354"/>
      <c r="D321" s="353"/>
      <c r="E321" s="355"/>
      <c r="F321" s="355"/>
      <c r="G321" s="353"/>
      <c r="H321" s="353"/>
      <c r="I321" s="353"/>
      <c r="J321" s="353"/>
      <c r="K321" s="360"/>
    </row>
    <row r="322">
      <c r="A322" s="357" t="str">
        <f t="shared" si="1"/>
        <v/>
      </c>
      <c r="B322" s="353"/>
      <c r="C322" s="354"/>
      <c r="D322" s="353"/>
      <c r="E322" s="355"/>
      <c r="F322" s="355"/>
      <c r="G322" s="353"/>
      <c r="H322" s="353"/>
      <c r="I322" s="353"/>
      <c r="J322" s="353"/>
      <c r="K322" s="360"/>
    </row>
    <row r="323">
      <c r="A323" s="352" t="str">
        <f t="shared" si="1"/>
        <v/>
      </c>
      <c r="B323" s="353"/>
      <c r="C323" s="354"/>
      <c r="D323" s="353"/>
      <c r="E323" s="355"/>
      <c r="F323" s="355"/>
      <c r="G323" s="353"/>
      <c r="H323" s="353"/>
      <c r="I323" s="353"/>
      <c r="J323" s="353"/>
      <c r="K323" s="360"/>
    </row>
    <row r="324">
      <c r="A324" s="352" t="str">
        <f t="shared" si="1"/>
        <v/>
      </c>
      <c r="B324" s="353"/>
      <c r="C324" s="354"/>
      <c r="D324" s="353"/>
      <c r="E324" s="355"/>
      <c r="F324" s="355"/>
      <c r="G324" s="353"/>
      <c r="H324" s="353"/>
      <c r="I324" s="353"/>
      <c r="J324" s="353"/>
      <c r="K324" s="360"/>
    </row>
    <row r="325">
      <c r="A325" s="357" t="str">
        <f t="shared" si="1"/>
        <v/>
      </c>
      <c r="B325" s="353"/>
      <c r="C325" s="354"/>
      <c r="D325" s="353"/>
      <c r="E325" s="355"/>
      <c r="F325" s="355"/>
      <c r="G325" s="353"/>
      <c r="H325" s="353"/>
      <c r="I325" s="353"/>
      <c r="J325" s="353"/>
      <c r="K325" s="360"/>
    </row>
    <row r="326">
      <c r="A326" s="358" t="str">
        <f t="shared" si="1"/>
        <v/>
      </c>
      <c r="B326" s="353"/>
      <c r="C326" s="354"/>
      <c r="D326" s="353"/>
      <c r="E326" s="355"/>
      <c r="F326" s="355"/>
      <c r="G326" s="353"/>
      <c r="H326" s="353"/>
      <c r="I326" s="353"/>
      <c r="J326" s="353"/>
      <c r="K326" s="360"/>
    </row>
    <row r="327">
      <c r="A327" s="359" t="str">
        <f t="shared" si="1"/>
        <v/>
      </c>
      <c r="B327" s="353"/>
      <c r="C327" s="354"/>
      <c r="D327" s="353"/>
      <c r="E327" s="355"/>
      <c r="F327" s="355"/>
      <c r="G327" s="353"/>
      <c r="H327" s="353"/>
      <c r="I327" s="353"/>
      <c r="J327" s="353"/>
      <c r="K327" s="360"/>
    </row>
    <row r="328">
      <c r="A328" s="352" t="str">
        <f t="shared" si="1"/>
        <v/>
      </c>
      <c r="B328" s="353"/>
      <c r="C328" s="354"/>
      <c r="D328" s="353"/>
      <c r="E328" s="355"/>
      <c r="F328" s="355"/>
      <c r="G328" s="353"/>
      <c r="H328" s="353"/>
      <c r="I328" s="353"/>
      <c r="J328" s="353"/>
      <c r="K328" s="360"/>
    </row>
    <row r="329">
      <c r="A329" s="352" t="str">
        <f t="shared" si="1"/>
        <v/>
      </c>
      <c r="B329" s="353"/>
      <c r="C329" s="354"/>
      <c r="D329" s="353"/>
      <c r="E329" s="355"/>
      <c r="F329" s="355"/>
      <c r="G329" s="353"/>
      <c r="H329" s="353"/>
      <c r="I329" s="353"/>
      <c r="J329" s="353"/>
      <c r="K329" s="360"/>
    </row>
    <row r="330">
      <c r="A330" s="352" t="str">
        <f t="shared" si="1"/>
        <v/>
      </c>
      <c r="B330" s="353"/>
      <c r="C330" s="354"/>
      <c r="D330" s="353"/>
      <c r="E330" s="355"/>
      <c r="F330" s="355"/>
      <c r="G330" s="353"/>
      <c r="H330" s="353"/>
      <c r="I330" s="353"/>
      <c r="J330" s="353"/>
      <c r="K330" s="360"/>
    </row>
    <row r="331">
      <c r="A331" s="352" t="str">
        <f t="shared" si="1"/>
        <v/>
      </c>
      <c r="B331" s="353"/>
      <c r="C331" s="354"/>
      <c r="D331" s="353"/>
      <c r="E331" s="355"/>
      <c r="F331" s="355"/>
      <c r="G331" s="353"/>
      <c r="H331" s="353"/>
      <c r="I331" s="353"/>
      <c r="J331" s="353"/>
      <c r="K331" s="360"/>
    </row>
    <row r="332">
      <c r="A332" s="357" t="str">
        <f t="shared" si="1"/>
        <v/>
      </c>
      <c r="B332" s="353"/>
      <c r="C332" s="354"/>
      <c r="D332" s="353"/>
      <c r="E332" s="355"/>
      <c r="F332" s="355"/>
      <c r="G332" s="353"/>
      <c r="H332" s="353"/>
      <c r="I332" s="353"/>
      <c r="J332" s="353"/>
      <c r="K332" s="360"/>
    </row>
    <row r="333">
      <c r="A333" s="352" t="str">
        <f t="shared" si="1"/>
        <v/>
      </c>
      <c r="B333" s="353"/>
      <c r="C333" s="354"/>
      <c r="D333" s="353"/>
      <c r="E333" s="355"/>
      <c r="F333" s="355"/>
      <c r="G333" s="353"/>
      <c r="H333" s="353"/>
      <c r="I333" s="353"/>
      <c r="J333" s="353"/>
      <c r="K333" s="360"/>
    </row>
    <row r="334">
      <c r="A334" s="352" t="str">
        <f t="shared" si="1"/>
        <v/>
      </c>
      <c r="B334" s="353"/>
      <c r="C334" s="354"/>
      <c r="D334" s="353"/>
      <c r="E334" s="355"/>
      <c r="F334" s="355"/>
      <c r="G334" s="353"/>
      <c r="H334" s="353"/>
      <c r="I334" s="353"/>
      <c r="J334" s="353"/>
      <c r="K334" s="360"/>
    </row>
    <row r="335">
      <c r="A335" s="352" t="str">
        <f t="shared" si="1"/>
        <v/>
      </c>
      <c r="B335" s="353"/>
      <c r="C335" s="354"/>
      <c r="D335" s="353"/>
      <c r="E335" s="355"/>
      <c r="F335" s="355"/>
      <c r="G335" s="353"/>
      <c r="H335" s="353"/>
      <c r="I335" s="353"/>
      <c r="J335" s="353"/>
      <c r="K335" s="360"/>
    </row>
    <row r="336">
      <c r="A336" s="357" t="str">
        <f t="shared" si="1"/>
        <v/>
      </c>
      <c r="B336" s="353"/>
      <c r="C336" s="354"/>
      <c r="D336" s="353"/>
      <c r="E336" s="355"/>
      <c r="F336" s="355"/>
      <c r="G336" s="353"/>
      <c r="H336" s="353"/>
      <c r="I336" s="353"/>
      <c r="J336" s="353"/>
      <c r="K336" s="360"/>
    </row>
    <row r="337">
      <c r="A337" s="352" t="str">
        <f t="shared" si="1"/>
        <v/>
      </c>
      <c r="B337" s="353"/>
      <c r="C337" s="354"/>
      <c r="D337" s="353"/>
      <c r="E337" s="355"/>
      <c r="F337" s="355"/>
      <c r="G337" s="353"/>
      <c r="H337" s="353"/>
      <c r="I337" s="353"/>
      <c r="J337" s="353"/>
      <c r="K337" s="360"/>
    </row>
    <row r="338">
      <c r="A338" s="352" t="str">
        <f t="shared" si="1"/>
        <v/>
      </c>
      <c r="B338" s="353"/>
      <c r="C338" s="354"/>
      <c r="D338" s="353"/>
      <c r="E338" s="355"/>
      <c r="F338" s="355"/>
      <c r="G338" s="353"/>
      <c r="H338" s="353"/>
      <c r="I338" s="353"/>
      <c r="J338" s="353"/>
      <c r="K338" s="360"/>
    </row>
    <row r="339">
      <c r="A339" s="352" t="str">
        <f t="shared" si="1"/>
        <v/>
      </c>
      <c r="B339" s="353"/>
      <c r="C339" s="354"/>
      <c r="D339" s="353"/>
      <c r="E339" s="355"/>
      <c r="F339" s="355"/>
      <c r="G339" s="353"/>
      <c r="H339" s="353"/>
      <c r="I339" s="353"/>
      <c r="J339" s="353"/>
      <c r="K339" s="360"/>
    </row>
    <row r="340">
      <c r="A340" s="352" t="str">
        <f t="shared" si="1"/>
        <v/>
      </c>
      <c r="B340" s="353"/>
      <c r="C340" s="354"/>
      <c r="D340" s="353"/>
      <c r="E340" s="355"/>
      <c r="F340" s="355"/>
      <c r="G340" s="353"/>
      <c r="H340" s="353"/>
      <c r="I340" s="353"/>
      <c r="J340" s="353"/>
      <c r="K340" s="360"/>
    </row>
    <row r="341">
      <c r="A341" s="352" t="str">
        <f t="shared" si="1"/>
        <v/>
      </c>
      <c r="B341" s="353"/>
      <c r="C341" s="354"/>
      <c r="D341" s="353"/>
      <c r="E341" s="355"/>
      <c r="F341" s="355"/>
      <c r="G341" s="353"/>
      <c r="H341" s="353"/>
      <c r="I341" s="353"/>
      <c r="J341" s="353"/>
      <c r="K341" s="360"/>
    </row>
    <row r="342">
      <c r="A342" s="352" t="str">
        <f t="shared" si="1"/>
        <v/>
      </c>
      <c r="B342" s="353"/>
      <c r="C342" s="354"/>
      <c r="D342" s="353"/>
      <c r="E342" s="355"/>
      <c r="F342" s="355"/>
      <c r="G342" s="353"/>
      <c r="H342" s="353"/>
      <c r="I342" s="353"/>
      <c r="J342" s="353"/>
      <c r="K342" s="360"/>
    </row>
    <row r="343">
      <c r="A343" s="357" t="str">
        <f t="shared" si="1"/>
        <v/>
      </c>
      <c r="B343" s="353"/>
      <c r="C343" s="354"/>
      <c r="D343" s="353"/>
      <c r="E343" s="355"/>
      <c r="F343" s="355"/>
      <c r="G343" s="353"/>
      <c r="H343" s="353"/>
      <c r="I343" s="353"/>
      <c r="J343" s="353"/>
      <c r="K343" s="360"/>
    </row>
    <row r="344">
      <c r="A344" s="352" t="str">
        <f t="shared" si="1"/>
        <v/>
      </c>
      <c r="B344" s="353"/>
      <c r="C344" s="354"/>
      <c r="D344" s="353"/>
      <c r="E344" s="355"/>
      <c r="F344" s="355"/>
      <c r="G344" s="353"/>
      <c r="H344" s="353"/>
      <c r="I344" s="353"/>
      <c r="J344" s="353"/>
      <c r="K344" s="360"/>
    </row>
    <row r="345">
      <c r="A345" s="357" t="str">
        <f t="shared" si="1"/>
        <v/>
      </c>
      <c r="B345" s="353"/>
      <c r="C345" s="354"/>
      <c r="D345" s="353"/>
      <c r="E345" s="355"/>
      <c r="F345" s="355"/>
      <c r="G345" s="353"/>
      <c r="H345" s="353"/>
      <c r="I345" s="353"/>
      <c r="J345" s="353"/>
      <c r="K345" s="360"/>
    </row>
    <row r="346">
      <c r="A346" s="352" t="str">
        <f t="shared" si="1"/>
        <v/>
      </c>
      <c r="B346" s="353"/>
      <c r="C346" s="354"/>
      <c r="D346" s="353"/>
      <c r="E346" s="355"/>
      <c r="F346" s="355"/>
      <c r="G346" s="353"/>
      <c r="H346" s="353"/>
      <c r="I346" s="353"/>
      <c r="J346" s="353"/>
      <c r="K346" s="360"/>
    </row>
    <row r="347">
      <c r="A347" s="352" t="str">
        <f t="shared" si="1"/>
        <v/>
      </c>
      <c r="B347" s="353"/>
      <c r="C347" s="354"/>
      <c r="D347" s="353"/>
      <c r="E347" s="355"/>
      <c r="F347" s="355"/>
      <c r="G347" s="353"/>
      <c r="H347" s="353"/>
      <c r="I347" s="353"/>
      <c r="J347" s="353"/>
      <c r="K347" s="360"/>
    </row>
    <row r="348">
      <c r="A348" s="352" t="str">
        <f t="shared" si="1"/>
        <v/>
      </c>
      <c r="B348" s="353"/>
      <c r="C348" s="354"/>
      <c r="D348" s="353"/>
      <c r="E348" s="355"/>
      <c r="F348" s="355"/>
      <c r="G348" s="353"/>
      <c r="H348" s="353"/>
      <c r="I348" s="353"/>
      <c r="J348" s="353"/>
      <c r="K348" s="360"/>
    </row>
    <row r="349">
      <c r="A349" s="352" t="str">
        <f t="shared" si="1"/>
        <v/>
      </c>
      <c r="B349" s="353"/>
      <c r="C349" s="354"/>
      <c r="D349" s="353"/>
      <c r="E349" s="355"/>
      <c r="F349" s="355"/>
      <c r="G349" s="353"/>
      <c r="H349" s="353"/>
      <c r="I349" s="353"/>
      <c r="J349" s="353"/>
      <c r="K349" s="360"/>
    </row>
    <row r="350">
      <c r="A350" s="352" t="str">
        <f t="shared" si="1"/>
        <v/>
      </c>
      <c r="B350" s="353"/>
      <c r="C350" s="354"/>
      <c r="D350" s="353"/>
      <c r="E350" s="355"/>
      <c r="F350" s="355"/>
      <c r="G350" s="353"/>
      <c r="H350" s="353"/>
      <c r="I350" s="353"/>
      <c r="J350" s="353"/>
      <c r="K350" s="360"/>
    </row>
    <row r="351">
      <c r="A351" s="357" t="str">
        <f t="shared" si="1"/>
        <v/>
      </c>
      <c r="B351" s="353"/>
      <c r="C351" s="354"/>
      <c r="D351" s="353"/>
      <c r="E351" s="355"/>
      <c r="F351" s="355"/>
      <c r="G351" s="353"/>
      <c r="H351" s="353"/>
      <c r="I351" s="353"/>
      <c r="J351" s="353"/>
      <c r="K351" s="360"/>
    </row>
    <row r="352">
      <c r="A352" s="357" t="str">
        <f t="shared" si="1"/>
        <v/>
      </c>
      <c r="B352" s="353"/>
      <c r="C352" s="354"/>
      <c r="D352" s="353"/>
      <c r="E352" s="355"/>
      <c r="F352" s="355"/>
      <c r="G352" s="353"/>
      <c r="H352" s="353"/>
      <c r="I352" s="353"/>
      <c r="J352" s="353"/>
      <c r="K352" s="360"/>
    </row>
    <row r="353">
      <c r="A353" s="352" t="str">
        <f t="shared" si="1"/>
        <v/>
      </c>
      <c r="B353" s="353"/>
      <c r="C353" s="354"/>
      <c r="D353" s="353"/>
      <c r="E353" s="355"/>
      <c r="F353" s="355"/>
      <c r="G353" s="353"/>
      <c r="H353" s="353"/>
      <c r="I353" s="353"/>
      <c r="J353" s="353"/>
      <c r="K353" s="360"/>
    </row>
    <row r="354">
      <c r="A354" s="352" t="str">
        <f t="shared" si="1"/>
        <v/>
      </c>
      <c r="B354" s="353"/>
      <c r="C354" s="354"/>
      <c r="D354" s="353"/>
      <c r="E354" s="355"/>
      <c r="F354" s="355"/>
      <c r="G354" s="353"/>
      <c r="H354" s="353"/>
      <c r="I354" s="353"/>
      <c r="J354" s="353"/>
      <c r="K354" s="360"/>
    </row>
    <row r="355">
      <c r="A355" s="357" t="str">
        <f t="shared" si="1"/>
        <v/>
      </c>
      <c r="B355" s="353"/>
      <c r="C355" s="354"/>
      <c r="D355" s="353"/>
      <c r="E355" s="355"/>
      <c r="F355" s="355"/>
      <c r="G355" s="353"/>
      <c r="H355" s="353"/>
      <c r="I355" s="353"/>
      <c r="J355" s="353"/>
      <c r="K355" s="360"/>
    </row>
    <row r="356">
      <c r="A356" s="357" t="str">
        <f t="shared" si="1"/>
        <v/>
      </c>
      <c r="B356" s="353"/>
      <c r="C356" s="354"/>
      <c r="D356" s="353"/>
      <c r="E356" s="355"/>
      <c r="F356" s="355"/>
      <c r="G356" s="353"/>
      <c r="H356" s="353"/>
      <c r="I356" s="353"/>
      <c r="J356" s="353"/>
      <c r="K356" s="360"/>
    </row>
    <row r="357">
      <c r="A357" s="357" t="str">
        <f t="shared" si="1"/>
        <v/>
      </c>
      <c r="B357" s="353"/>
      <c r="C357" s="354"/>
      <c r="D357" s="353"/>
      <c r="E357" s="355"/>
      <c r="F357" s="355"/>
      <c r="G357" s="353"/>
      <c r="H357" s="353"/>
      <c r="I357" s="353"/>
      <c r="J357" s="353"/>
      <c r="K357" s="360"/>
    </row>
    <row r="358">
      <c r="A358" s="352" t="str">
        <f t="shared" si="1"/>
        <v/>
      </c>
      <c r="B358" s="353"/>
      <c r="C358" s="354"/>
      <c r="D358" s="353"/>
      <c r="E358" s="355"/>
      <c r="F358" s="355"/>
      <c r="G358" s="353"/>
      <c r="H358" s="353"/>
      <c r="I358" s="353"/>
      <c r="J358" s="353"/>
      <c r="K358" s="360"/>
    </row>
    <row r="359">
      <c r="A359" s="352" t="str">
        <f t="shared" si="1"/>
        <v/>
      </c>
      <c r="B359" s="353"/>
      <c r="C359" s="354"/>
      <c r="D359" s="353"/>
      <c r="E359" s="355"/>
      <c r="F359" s="355"/>
      <c r="G359" s="353"/>
      <c r="H359" s="353"/>
      <c r="I359" s="353"/>
      <c r="J359" s="353"/>
      <c r="K359" s="360"/>
    </row>
    <row r="360">
      <c r="A360" s="352" t="str">
        <f t="shared" si="1"/>
        <v/>
      </c>
      <c r="B360" s="353"/>
      <c r="C360" s="354"/>
      <c r="D360" s="353"/>
      <c r="E360" s="355"/>
      <c r="F360" s="355"/>
      <c r="G360" s="353"/>
      <c r="H360" s="353"/>
      <c r="I360" s="353"/>
      <c r="J360" s="353"/>
      <c r="K360" s="360"/>
    </row>
    <row r="361">
      <c r="A361" s="352" t="str">
        <f t="shared" si="1"/>
        <v/>
      </c>
      <c r="B361" s="353"/>
      <c r="C361" s="354"/>
      <c r="D361" s="353"/>
      <c r="E361" s="355"/>
      <c r="F361" s="355"/>
      <c r="G361" s="353"/>
      <c r="H361" s="353"/>
      <c r="I361" s="353"/>
      <c r="J361" s="353"/>
      <c r="K361" s="360"/>
    </row>
    <row r="362">
      <c r="A362" s="352" t="str">
        <f t="shared" si="1"/>
        <v/>
      </c>
      <c r="B362" s="353"/>
      <c r="C362" s="354"/>
      <c r="D362" s="353"/>
      <c r="E362" s="355"/>
      <c r="F362" s="355"/>
      <c r="G362" s="353"/>
      <c r="H362" s="353"/>
      <c r="I362" s="353"/>
      <c r="J362" s="353"/>
      <c r="K362" s="360"/>
    </row>
    <row r="363">
      <c r="A363" s="352" t="str">
        <f t="shared" si="1"/>
        <v/>
      </c>
      <c r="B363" s="353"/>
      <c r="C363" s="354"/>
      <c r="D363" s="353"/>
      <c r="E363" s="355"/>
      <c r="F363" s="355"/>
      <c r="G363" s="353"/>
      <c r="H363" s="353"/>
      <c r="I363" s="353"/>
      <c r="J363" s="353"/>
      <c r="K363" s="360"/>
    </row>
    <row r="364">
      <c r="A364" s="352" t="str">
        <f t="shared" si="1"/>
        <v/>
      </c>
      <c r="B364" s="353"/>
      <c r="C364" s="354"/>
      <c r="D364" s="353"/>
      <c r="E364" s="355"/>
      <c r="F364" s="355"/>
      <c r="G364" s="353"/>
      <c r="H364" s="353"/>
      <c r="I364" s="353"/>
      <c r="J364" s="353"/>
      <c r="K364" s="360"/>
    </row>
    <row r="365">
      <c r="A365" s="352" t="str">
        <f t="shared" si="1"/>
        <v/>
      </c>
      <c r="B365" s="353"/>
      <c r="C365" s="354"/>
      <c r="D365" s="353"/>
      <c r="E365" s="355"/>
      <c r="F365" s="355"/>
      <c r="G365" s="353"/>
      <c r="H365" s="353"/>
      <c r="I365" s="353"/>
      <c r="J365" s="353"/>
      <c r="K365" s="360"/>
    </row>
    <row r="366">
      <c r="A366" s="357" t="str">
        <f t="shared" si="1"/>
        <v/>
      </c>
      <c r="B366" s="353"/>
      <c r="C366" s="354"/>
      <c r="D366" s="353"/>
      <c r="E366" s="355"/>
      <c r="F366" s="355"/>
      <c r="G366" s="353"/>
      <c r="H366" s="353"/>
      <c r="I366" s="353"/>
      <c r="J366" s="353"/>
      <c r="K366" s="360"/>
    </row>
    <row r="367">
      <c r="A367" s="352" t="str">
        <f t="shared" si="1"/>
        <v/>
      </c>
      <c r="B367" s="353"/>
      <c r="C367" s="354"/>
      <c r="D367" s="353"/>
      <c r="E367" s="355"/>
      <c r="F367" s="355"/>
      <c r="G367" s="353"/>
      <c r="H367" s="353"/>
      <c r="I367" s="353"/>
      <c r="J367" s="353"/>
      <c r="K367" s="360"/>
    </row>
    <row r="368">
      <c r="A368" s="357" t="str">
        <f t="shared" si="1"/>
        <v/>
      </c>
      <c r="B368" s="353"/>
      <c r="C368" s="354"/>
      <c r="D368" s="353"/>
      <c r="E368" s="355"/>
      <c r="F368" s="355"/>
      <c r="G368" s="353"/>
      <c r="H368" s="353"/>
      <c r="I368" s="353"/>
      <c r="J368" s="353"/>
      <c r="K368" s="360"/>
    </row>
    <row r="369">
      <c r="A369" s="352" t="str">
        <f t="shared" si="1"/>
        <v/>
      </c>
      <c r="B369" s="353"/>
      <c r="C369" s="354"/>
      <c r="D369" s="353"/>
      <c r="E369" s="355"/>
      <c r="F369" s="355"/>
      <c r="G369" s="353"/>
      <c r="H369" s="353"/>
      <c r="I369" s="353"/>
      <c r="J369" s="353"/>
      <c r="K369" s="360"/>
    </row>
    <row r="370">
      <c r="A370" s="357" t="str">
        <f t="shared" si="1"/>
        <v/>
      </c>
      <c r="B370" s="353"/>
      <c r="C370" s="354"/>
      <c r="D370" s="353"/>
      <c r="E370" s="355"/>
      <c r="F370" s="355"/>
      <c r="G370" s="353"/>
      <c r="H370" s="353"/>
      <c r="I370" s="353"/>
      <c r="J370" s="353"/>
      <c r="K370" s="360"/>
    </row>
    <row r="371">
      <c r="A371" s="352" t="str">
        <f t="shared" si="1"/>
        <v/>
      </c>
      <c r="B371" s="353"/>
      <c r="C371" s="354"/>
      <c r="D371" s="353"/>
      <c r="E371" s="355"/>
      <c r="F371" s="355"/>
      <c r="G371" s="353"/>
      <c r="H371" s="353"/>
      <c r="I371" s="353"/>
      <c r="J371" s="353"/>
      <c r="K371" s="360"/>
    </row>
    <row r="372">
      <c r="A372" s="357" t="str">
        <f t="shared" si="1"/>
        <v/>
      </c>
      <c r="B372" s="353"/>
      <c r="C372" s="354"/>
      <c r="D372" s="353"/>
      <c r="E372" s="355"/>
      <c r="F372" s="355"/>
      <c r="G372" s="353"/>
      <c r="H372" s="353"/>
      <c r="I372" s="353"/>
      <c r="J372" s="353"/>
      <c r="K372" s="360"/>
    </row>
    <row r="373">
      <c r="A373" s="357" t="str">
        <f t="shared" si="1"/>
        <v/>
      </c>
      <c r="B373" s="353"/>
      <c r="C373" s="354"/>
      <c r="D373" s="353"/>
      <c r="E373" s="355"/>
      <c r="F373" s="355"/>
      <c r="G373" s="353"/>
      <c r="H373" s="353"/>
      <c r="I373" s="353"/>
      <c r="J373" s="353"/>
      <c r="K373" s="360"/>
    </row>
    <row r="374">
      <c r="A374" s="357" t="str">
        <f t="shared" si="1"/>
        <v/>
      </c>
      <c r="B374" s="353"/>
      <c r="C374" s="354"/>
      <c r="D374" s="353"/>
      <c r="E374" s="355"/>
      <c r="F374" s="355"/>
      <c r="G374" s="353"/>
      <c r="H374" s="353"/>
      <c r="I374" s="353"/>
      <c r="J374" s="353"/>
      <c r="K374" s="360"/>
    </row>
    <row r="375">
      <c r="A375" s="359" t="str">
        <f t="shared" si="1"/>
        <v/>
      </c>
      <c r="B375" s="353"/>
      <c r="C375" s="354"/>
      <c r="D375" s="353"/>
      <c r="E375" s="355"/>
      <c r="F375" s="355"/>
      <c r="G375" s="353"/>
      <c r="H375" s="353"/>
      <c r="I375" s="353"/>
      <c r="J375" s="353"/>
      <c r="K375" s="360"/>
    </row>
    <row r="376">
      <c r="A376" s="359" t="str">
        <f t="shared" si="1"/>
        <v/>
      </c>
      <c r="B376" s="353"/>
      <c r="C376" s="354"/>
      <c r="D376" s="353"/>
      <c r="E376" s="355"/>
      <c r="F376" s="355"/>
      <c r="G376" s="353"/>
      <c r="H376" s="353"/>
      <c r="I376" s="353"/>
      <c r="J376" s="353"/>
      <c r="K376" s="360"/>
    </row>
    <row r="377">
      <c r="A377" s="352" t="str">
        <f t="shared" si="1"/>
        <v/>
      </c>
      <c r="B377" s="353"/>
      <c r="C377" s="354"/>
      <c r="D377" s="353"/>
      <c r="E377" s="355"/>
      <c r="F377" s="355"/>
      <c r="G377" s="353"/>
      <c r="H377" s="353"/>
      <c r="I377" s="353"/>
      <c r="J377" s="353"/>
      <c r="K377" s="360"/>
    </row>
    <row r="378">
      <c r="A378" s="357" t="str">
        <f t="shared" si="1"/>
        <v/>
      </c>
      <c r="B378" s="353"/>
      <c r="C378" s="354"/>
      <c r="D378" s="353"/>
      <c r="E378" s="355"/>
      <c r="F378" s="355"/>
      <c r="G378" s="353"/>
      <c r="H378" s="353"/>
      <c r="I378" s="353"/>
      <c r="J378" s="353"/>
      <c r="K378" s="360"/>
    </row>
    <row r="379">
      <c r="A379" s="352" t="str">
        <f t="shared" si="1"/>
        <v/>
      </c>
      <c r="B379" s="353"/>
      <c r="C379" s="354"/>
      <c r="D379" s="353"/>
      <c r="E379" s="355"/>
      <c r="F379" s="355"/>
      <c r="G379" s="353"/>
      <c r="H379" s="353"/>
      <c r="I379" s="353"/>
      <c r="J379" s="353"/>
      <c r="K379" s="360"/>
    </row>
    <row r="380">
      <c r="A380" s="357" t="str">
        <f t="shared" si="1"/>
        <v/>
      </c>
      <c r="B380" s="353"/>
      <c r="C380" s="354"/>
      <c r="D380" s="353"/>
      <c r="E380" s="355"/>
      <c r="F380" s="355"/>
      <c r="G380" s="353"/>
      <c r="H380" s="353"/>
      <c r="I380" s="353"/>
      <c r="J380" s="353"/>
      <c r="K380" s="360"/>
    </row>
    <row r="381">
      <c r="A381" s="357" t="str">
        <f t="shared" si="1"/>
        <v/>
      </c>
      <c r="B381" s="353"/>
      <c r="C381" s="354"/>
      <c r="D381" s="353"/>
      <c r="E381" s="355"/>
      <c r="F381" s="355"/>
      <c r="G381" s="353"/>
      <c r="H381" s="353"/>
      <c r="I381" s="353"/>
      <c r="J381" s="353"/>
      <c r="K381" s="360"/>
    </row>
    <row r="382">
      <c r="A382" s="352" t="str">
        <f t="shared" si="1"/>
        <v/>
      </c>
      <c r="B382" s="353"/>
      <c r="C382" s="354"/>
      <c r="D382" s="353"/>
      <c r="E382" s="355"/>
      <c r="F382" s="355"/>
      <c r="G382" s="353"/>
      <c r="H382" s="353"/>
      <c r="I382" s="353"/>
      <c r="J382" s="353"/>
      <c r="K382" s="360"/>
    </row>
    <row r="383">
      <c r="A383" s="357" t="str">
        <f t="shared" si="1"/>
        <v/>
      </c>
      <c r="B383" s="353"/>
      <c r="C383" s="354"/>
      <c r="D383" s="353"/>
      <c r="E383" s="355"/>
      <c r="F383" s="355"/>
      <c r="G383" s="353"/>
      <c r="H383" s="353"/>
      <c r="I383" s="353"/>
      <c r="J383" s="353"/>
      <c r="K383" s="360"/>
    </row>
    <row r="384">
      <c r="A384" s="352" t="str">
        <f t="shared" si="1"/>
        <v/>
      </c>
      <c r="B384" s="353"/>
      <c r="C384" s="354"/>
      <c r="D384" s="353"/>
      <c r="E384" s="355"/>
      <c r="F384" s="355"/>
      <c r="G384" s="353"/>
      <c r="H384" s="353"/>
      <c r="I384" s="353"/>
      <c r="J384" s="353"/>
      <c r="K384" s="360"/>
    </row>
    <row r="385">
      <c r="A385" s="357" t="str">
        <f t="shared" si="1"/>
        <v/>
      </c>
      <c r="B385" s="353"/>
      <c r="C385" s="354"/>
      <c r="D385" s="353"/>
      <c r="E385" s="355"/>
      <c r="F385" s="355"/>
      <c r="G385" s="353"/>
      <c r="H385" s="353"/>
      <c r="I385" s="353"/>
      <c r="J385" s="353"/>
      <c r="K385" s="360"/>
    </row>
    <row r="386">
      <c r="A386" s="352" t="str">
        <f t="shared" si="1"/>
        <v/>
      </c>
      <c r="B386" s="353"/>
      <c r="C386" s="354"/>
      <c r="D386" s="353"/>
      <c r="E386" s="355"/>
      <c r="F386" s="355"/>
      <c r="G386" s="353"/>
      <c r="H386" s="353"/>
      <c r="I386" s="353"/>
      <c r="J386" s="353"/>
      <c r="K386" s="360"/>
    </row>
    <row r="387">
      <c r="A387" s="352" t="str">
        <f t="shared" si="1"/>
        <v/>
      </c>
      <c r="B387" s="353"/>
      <c r="C387" s="354"/>
      <c r="D387" s="353"/>
      <c r="E387" s="355"/>
      <c r="F387" s="355"/>
      <c r="G387" s="353"/>
      <c r="H387" s="353"/>
      <c r="I387" s="353"/>
      <c r="J387" s="353"/>
      <c r="K387" s="360"/>
    </row>
    <row r="388">
      <c r="A388" s="358" t="str">
        <f t="shared" si="1"/>
        <v/>
      </c>
      <c r="B388" s="353"/>
      <c r="C388" s="354"/>
      <c r="D388" s="353"/>
      <c r="E388" s="355"/>
      <c r="F388" s="355"/>
      <c r="G388" s="353"/>
      <c r="H388" s="353"/>
      <c r="I388" s="353"/>
      <c r="J388" s="353"/>
      <c r="K388" s="360"/>
    </row>
    <row r="389">
      <c r="A389" s="352" t="str">
        <f t="shared" si="1"/>
        <v/>
      </c>
      <c r="B389" s="353"/>
      <c r="C389" s="354"/>
      <c r="D389" s="353"/>
      <c r="E389" s="355"/>
      <c r="F389" s="355"/>
      <c r="G389" s="353"/>
      <c r="H389" s="353"/>
      <c r="I389" s="353"/>
      <c r="J389" s="353"/>
      <c r="K389" s="360"/>
    </row>
    <row r="390">
      <c r="A390" s="352" t="str">
        <f t="shared" si="1"/>
        <v/>
      </c>
      <c r="B390" s="353"/>
      <c r="C390" s="354"/>
      <c r="D390" s="353"/>
      <c r="E390" s="355"/>
      <c r="F390" s="355"/>
      <c r="G390" s="353"/>
      <c r="H390" s="353"/>
      <c r="I390" s="353"/>
      <c r="J390" s="353"/>
      <c r="K390" s="360"/>
    </row>
    <row r="391">
      <c r="A391" s="352" t="str">
        <f t="shared" si="1"/>
        <v/>
      </c>
      <c r="B391" s="353"/>
      <c r="C391" s="354"/>
      <c r="D391" s="353"/>
      <c r="E391" s="355"/>
      <c r="F391" s="355"/>
      <c r="G391" s="353"/>
      <c r="H391" s="353"/>
      <c r="I391" s="353"/>
      <c r="J391" s="353"/>
      <c r="K391" s="360"/>
    </row>
    <row r="392">
      <c r="A392" s="352" t="str">
        <f t="shared" si="1"/>
        <v/>
      </c>
      <c r="B392" s="353"/>
      <c r="C392" s="354"/>
      <c r="D392" s="353"/>
      <c r="E392" s="355"/>
      <c r="F392" s="355"/>
      <c r="G392" s="353"/>
      <c r="H392" s="353"/>
      <c r="I392" s="353"/>
      <c r="J392" s="353"/>
      <c r="K392" s="360"/>
    </row>
    <row r="393">
      <c r="A393" s="357" t="str">
        <f t="shared" si="1"/>
        <v/>
      </c>
      <c r="B393" s="353"/>
      <c r="C393" s="354"/>
      <c r="D393" s="353"/>
      <c r="E393" s="355"/>
      <c r="F393" s="355"/>
      <c r="G393" s="353"/>
      <c r="H393" s="353"/>
      <c r="I393" s="353"/>
      <c r="J393" s="353"/>
      <c r="K393" s="360"/>
    </row>
    <row r="394">
      <c r="A394" s="352" t="str">
        <f t="shared" si="1"/>
        <v/>
      </c>
      <c r="B394" s="353"/>
      <c r="C394" s="354"/>
      <c r="D394" s="353"/>
      <c r="E394" s="355"/>
      <c r="F394" s="355"/>
      <c r="G394" s="353"/>
      <c r="H394" s="353"/>
      <c r="I394" s="353"/>
      <c r="J394" s="353"/>
      <c r="K394" s="360"/>
    </row>
    <row r="395">
      <c r="A395" s="352" t="str">
        <f t="shared" si="1"/>
        <v/>
      </c>
      <c r="B395" s="353"/>
      <c r="C395" s="354"/>
      <c r="D395" s="353"/>
      <c r="E395" s="355"/>
      <c r="F395" s="355"/>
      <c r="G395" s="353"/>
      <c r="H395" s="353"/>
      <c r="I395" s="353"/>
      <c r="J395" s="353"/>
      <c r="K395" s="360"/>
    </row>
    <row r="396">
      <c r="A396" s="352" t="str">
        <f t="shared" si="1"/>
        <v/>
      </c>
      <c r="B396" s="353"/>
      <c r="C396" s="354"/>
      <c r="D396" s="353"/>
      <c r="E396" s="355"/>
      <c r="F396" s="355"/>
      <c r="G396" s="353"/>
      <c r="H396" s="353"/>
      <c r="I396" s="353"/>
      <c r="J396" s="353"/>
      <c r="K396" s="360"/>
    </row>
    <row r="397">
      <c r="A397" s="352" t="str">
        <f t="shared" si="1"/>
        <v/>
      </c>
      <c r="B397" s="353"/>
      <c r="C397" s="354"/>
      <c r="D397" s="353"/>
      <c r="E397" s="355"/>
      <c r="F397" s="355"/>
      <c r="G397" s="353"/>
      <c r="H397" s="353"/>
      <c r="I397" s="353"/>
      <c r="J397" s="353"/>
      <c r="K397" s="360"/>
    </row>
    <row r="398">
      <c r="A398" s="352" t="str">
        <f t="shared" si="1"/>
        <v/>
      </c>
      <c r="B398" s="353"/>
      <c r="C398" s="354"/>
      <c r="D398" s="353"/>
      <c r="E398" s="355"/>
      <c r="F398" s="355"/>
      <c r="G398" s="353"/>
      <c r="H398" s="353"/>
      <c r="I398" s="353"/>
      <c r="J398" s="353"/>
      <c r="K398" s="360"/>
    </row>
    <row r="399">
      <c r="A399" s="352" t="str">
        <f t="shared" si="1"/>
        <v/>
      </c>
      <c r="B399" s="353"/>
      <c r="C399" s="354"/>
      <c r="D399" s="353"/>
      <c r="E399" s="355"/>
      <c r="F399" s="355"/>
      <c r="G399" s="353"/>
      <c r="H399" s="353"/>
      <c r="I399" s="353"/>
      <c r="J399" s="353"/>
      <c r="K399" s="360"/>
    </row>
    <row r="400">
      <c r="A400" s="352" t="str">
        <f t="shared" si="1"/>
        <v/>
      </c>
      <c r="B400" s="353"/>
      <c r="C400" s="354"/>
      <c r="D400" s="353"/>
      <c r="E400" s="355"/>
      <c r="F400" s="355"/>
      <c r="G400" s="353"/>
      <c r="H400" s="353"/>
      <c r="I400" s="353"/>
      <c r="J400" s="353"/>
      <c r="K400" s="360"/>
    </row>
    <row r="401">
      <c r="A401" s="359" t="str">
        <f t="shared" si="1"/>
        <v/>
      </c>
      <c r="B401" s="353"/>
      <c r="C401" s="354"/>
      <c r="D401" s="353"/>
      <c r="E401" s="355"/>
      <c r="F401" s="355"/>
      <c r="G401" s="353"/>
      <c r="H401" s="353"/>
      <c r="I401" s="353"/>
      <c r="J401" s="353"/>
      <c r="K401" s="360"/>
    </row>
    <row r="402">
      <c r="A402" s="357" t="str">
        <f t="shared" si="1"/>
        <v/>
      </c>
      <c r="B402" s="353"/>
      <c r="C402" s="354"/>
      <c r="D402" s="353"/>
      <c r="E402" s="355"/>
      <c r="F402" s="355"/>
      <c r="G402" s="353"/>
      <c r="H402" s="353"/>
      <c r="I402" s="353"/>
      <c r="J402" s="353"/>
      <c r="K402" s="360"/>
    </row>
    <row r="403">
      <c r="A403" s="358" t="str">
        <f t="shared" si="1"/>
        <v/>
      </c>
      <c r="B403" s="353"/>
      <c r="C403" s="354"/>
      <c r="D403" s="353"/>
      <c r="E403" s="355"/>
      <c r="F403" s="355"/>
      <c r="G403" s="353"/>
      <c r="H403" s="353"/>
      <c r="I403" s="353"/>
      <c r="J403" s="353"/>
      <c r="K403" s="360"/>
    </row>
    <row r="404">
      <c r="A404" s="357" t="str">
        <f t="shared" si="1"/>
        <v/>
      </c>
      <c r="B404" s="353"/>
      <c r="C404" s="354"/>
      <c r="D404" s="353"/>
      <c r="E404" s="355"/>
      <c r="F404" s="355"/>
      <c r="G404" s="353"/>
      <c r="H404" s="353"/>
      <c r="I404" s="353"/>
      <c r="J404" s="353"/>
      <c r="K404" s="360"/>
    </row>
    <row r="405">
      <c r="A405" s="352" t="str">
        <f t="shared" si="1"/>
        <v/>
      </c>
      <c r="B405" s="353"/>
      <c r="C405" s="354"/>
      <c r="D405" s="353"/>
      <c r="E405" s="355"/>
      <c r="F405" s="355"/>
      <c r="G405" s="353"/>
      <c r="H405" s="353"/>
      <c r="I405" s="353"/>
      <c r="J405" s="353"/>
      <c r="K405" s="360"/>
    </row>
    <row r="406">
      <c r="A406" s="352" t="str">
        <f t="shared" si="1"/>
        <v/>
      </c>
      <c r="B406" s="353"/>
      <c r="C406" s="354"/>
      <c r="D406" s="353"/>
      <c r="E406" s="355"/>
      <c r="F406" s="355"/>
      <c r="G406" s="353"/>
      <c r="H406" s="353"/>
      <c r="I406" s="353"/>
      <c r="J406" s="353"/>
      <c r="K406" s="360"/>
    </row>
    <row r="407">
      <c r="A407" s="352" t="str">
        <f t="shared" si="1"/>
        <v/>
      </c>
      <c r="B407" s="353"/>
      <c r="C407" s="354"/>
      <c r="D407" s="353"/>
      <c r="E407" s="355"/>
      <c r="F407" s="355"/>
      <c r="G407" s="353"/>
      <c r="H407" s="353"/>
      <c r="I407" s="353"/>
      <c r="J407" s="353"/>
      <c r="K407" s="360"/>
    </row>
    <row r="408">
      <c r="A408" s="352" t="str">
        <f t="shared" si="1"/>
        <v/>
      </c>
      <c r="B408" s="353"/>
      <c r="C408" s="354"/>
      <c r="D408" s="353"/>
      <c r="E408" s="355"/>
      <c r="F408" s="355"/>
      <c r="G408" s="353"/>
      <c r="H408" s="353"/>
      <c r="I408" s="353"/>
      <c r="J408" s="353"/>
      <c r="K408" s="360"/>
    </row>
    <row r="409">
      <c r="A409" s="352" t="str">
        <f t="shared" si="1"/>
        <v/>
      </c>
      <c r="B409" s="353"/>
      <c r="C409" s="354"/>
      <c r="D409" s="353"/>
      <c r="E409" s="355"/>
      <c r="F409" s="355"/>
      <c r="G409" s="353"/>
      <c r="H409" s="353"/>
      <c r="I409" s="353"/>
      <c r="J409" s="353"/>
      <c r="K409" s="360"/>
    </row>
    <row r="410">
      <c r="A410" s="352" t="str">
        <f t="shared" si="1"/>
        <v/>
      </c>
      <c r="B410" s="353"/>
      <c r="C410" s="354"/>
      <c r="D410" s="353"/>
      <c r="E410" s="355"/>
      <c r="F410" s="355"/>
      <c r="G410" s="353"/>
      <c r="H410" s="353"/>
      <c r="I410" s="353"/>
      <c r="J410" s="353"/>
      <c r="K410" s="360"/>
    </row>
    <row r="411">
      <c r="A411" s="352" t="str">
        <f t="shared" si="1"/>
        <v/>
      </c>
      <c r="B411" s="353"/>
      <c r="C411" s="354"/>
      <c r="D411" s="353"/>
      <c r="E411" s="355"/>
      <c r="F411" s="355"/>
      <c r="G411" s="353"/>
      <c r="H411" s="353"/>
      <c r="I411" s="353"/>
      <c r="J411" s="353"/>
      <c r="K411" s="360"/>
    </row>
    <row r="412">
      <c r="A412" s="352" t="str">
        <f t="shared" si="1"/>
        <v/>
      </c>
      <c r="B412" s="353"/>
      <c r="C412" s="354"/>
      <c r="D412" s="353"/>
      <c r="E412" s="355"/>
      <c r="F412" s="355"/>
      <c r="G412" s="353"/>
      <c r="H412" s="353"/>
      <c r="I412" s="353"/>
      <c r="J412" s="353"/>
      <c r="K412" s="360"/>
    </row>
    <row r="413">
      <c r="A413" s="352" t="str">
        <f t="shared" si="1"/>
        <v/>
      </c>
      <c r="B413" s="353"/>
      <c r="C413" s="354"/>
      <c r="D413" s="353"/>
      <c r="E413" s="355"/>
      <c r="F413" s="355"/>
      <c r="G413" s="353"/>
      <c r="H413" s="353"/>
      <c r="I413" s="353"/>
      <c r="J413" s="353"/>
      <c r="K413" s="360"/>
    </row>
    <row r="414">
      <c r="A414" s="352" t="str">
        <f t="shared" si="1"/>
        <v/>
      </c>
      <c r="B414" s="353"/>
      <c r="C414" s="354"/>
      <c r="D414" s="353"/>
      <c r="E414" s="355"/>
      <c r="F414" s="355"/>
      <c r="G414" s="353"/>
      <c r="H414" s="353"/>
      <c r="I414" s="353"/>
      <c r="J414" s="353"/>
      <c r="K414" s="360"/>
    </row>
    <row r="415">
      <c r="A415" s="357" t="str">
        <f t="shared" si="1"/>
        <v/>
      </c>
      <c r="B415" s="353"/>
      <c r="C415" s="354"/>
      <c r="D415" s="353"/>
      <c r="E415" s="355"/>
      <c r="F415" s="355"/>
      <c r="G415" s="353"/>
      <c r="H415" s="353"/>
      <c r="I415" s="353"/>
      <c r="J415" s="353"/>
      <c r="K415" s="360"/>
    </row>
    <row r="416">
      <c r="A416" s="352" t="str">
        <f t="shared" si="1"/>
        <v/>
      </c>
      <c r="B416" s="353"/>
      <c r="C416" s="354"/>
      <c r="D416" s="353"/>
      <c r="E416" s="355"/>
      <c r="F416" s="355"/>
      <c r="G416" s="353"/>
      <c r="H416" s="353"/>
      <c r="I416" s="353"/>
      <c r="J416" s="353"/>
      <c r="K416" s="360"/>
    </row>
    <row r="417">
      <c r="A417" s="357" t="str">
        <f t="shared" si="1"/>
        <v/>
      </c>
      <c r="B417" s="353"/>
      <c r="C417" s="354"/>
      <c r="D417" s="353"/>
      <c r="E417" s="355"/>
      <c r="F417" s="355"/>
      <c r="G417" s="353"/>
      <c r="H417" s="353"/>
      <c r="I417" s="353"/>
      <c r="J417" s="353"/>
      <c r="K417" s="360"/>
    </row>
    <row r="418">
      <c r="A418" s="352" t="str">
        <f t="shared" si="1"/>
        <v/>
      </c>
      <c r="B418" s="353"/>
      <c r="C418" s="354"/>
      <c r="D418" s="353"/>
      <c r="E418" s="355"/>
      <c r="F418" s="355"/>
      <c r="G418" s="353"/>
      <c r="H418" s="353"/>
      <c r="I418" s="353"/>
      <c r="J418" s="353"/>
      <c r="K418" s="360"/>
    </row>
    <row r="419">
      <c r="A419" s="352" t="str">
        <f t="shared" si="1"/>
        <v/>
      </c>
      <c r="B419" s="353"/>
      <c r="C419" s="354"/>
      <c r="D419" s="353"/>
      <c r="E419" s="355"/>
      <c r="F419" s="355"/>
      <c r="G419" s="353"/>
      <c r="H419" s="353"/>
      <c r="I419" s="353"/>
      <c r="J419" s="353"/>
      <c r="K419" s="360"/>
    </row>
    <row r="420">
      <c r="A420" s="352" t="str">
        <f t="shared" si="1"/>
        <v/>
      </c>
      <c r="B420" s="353"/>
      <c r="C420" s="354"/>
      <c r="D420" s="353"/>
      <c r="E420" s="355"/>
      <c r="F420" s="355"/>
      <c r="G420" s="353"/>
      <c r="H420" s="353"/>
      <c r="I420" s="353"/>
      <c r="J420" s="353"/>
      <c r="K420" s="360"/>
    </row>
    <row r="421">
      <c r="A421" s="352" t="str">
        <f t="shared" si="1"/>
        <v/>
      </c>
      <c r="B421" s="353"/>
      <c r="C421" s="354"/>
      <c r="D421" s="353"/>
      <c r="E421" s="355"/>
      <c r="F421" s="355"/>
      <c r="G421" s="353"/>
      <c r="H421" s="353"/>
      <c r="I421" s="353"/>
      <c r="J421" s="353"/>
      <c r="K421" s="360"/>
    </row>
    <row r="422">
      <c r="A422" s="352" t="str">
        <f t="shared" si="1"/>
        <v/>
      </c>
      <c r="B422" s="353"/>
      <c r="C422" s="354"/>
      <c r="D422" s="353"/>
      <c r="E422" s="355"/>
      <c r="F422" s="355"/>
      <c r="G422" s="353"/>
      <c r="H422" s="353"/>
      <c r="I422" s="353"/>
      <c r="J422" s="353"/>
      <c r="K422" s="360"/>
    </row>
    <row r="423">
      <c r="A423" s="352" t="str">
        <f t="shared" si="1"/>
        <v/>
      </c>
      <c r="B423" s="353"/>
      <c r="C423" s="354"/>
      <c r="D423" s="353"/>
      <c r="E423" s="355"/>
      <c r="F423" s="355"/>
      <c r="G423" s="353"/>
      <c r="H423" s="353"/>
      <c r="I423" s="353"/>
      <c r="J423" s="353"/>
      <c r="K423" s="360"/>
    </row>
    <row r="424">
      <c r="A424" s="357" t="str">
        <f t="shared" si="1"/>
        <v/>
      </c>
      <c r="B424" s="353"/>
      <c r="C424" s="354"/>
      <c r="D424" s="353"/>
      <c r="E424" s="355"/>
      <c r="F424" s="355"/>
      <c r="G424" s="353"/>
      <c r="H424" s="353"/>
      <c r="I424" s="353"/>
      <c r="J424" s="353"/>
      <c r="K424" s="360"/>
    </row>
    <row r="425">
      <c r="A425" s="357" t="str">
        <f t="shared" si="1"/>
        <v/>
      </c>
      <c r="B425" s="353"/>
      <c r="C425" s="354"/>
      <c r="D425" s="353"/>
      <c r="E425" s="355"/>
      <c r="F425" s="355"/>
      <c r="G425" s="353"/>
      <c r="H425" s="353"/>
      <c r="I425" s="353"/>
      <c r="J425" s="353"/>
      <c r="K425" s="360"/>
    </row>
    <row r="426">
      <c r="A426" s="352" t="str">
        <f t="shared" si="1"/>
        <v/>
      </c>
      <c r="B426" s="353"/>
      <c r="C426" s="354"/>
      <c r="D426" s="353"/>
      <c r="E426" s="355"/>
      <c r="F426" s="355"/>
      <c r="G426" s="353"/>
      <c r="H426" s="353"/>
      <c r="I426" s="353"/>
      <c r="J426" s="353"/>
      <c r="K426" s="360"/>
    </row>
    <row r="427">
      <c r="A427" s="359" t="str">
        <f t="shared" si="1"/>
        <v/>
      </c>
      <c r="B427" s="353"/>
      <c r="C427" s="354"/>
      <c r="D427" s="353"/>
      <c r="E427" s="355"/>
      <c r="F427" s="355"/>
      <c r="G427" s="353"/>
      <c r="H427" s="353"/>
      <c r="I427" s="353"/>
      <c r="J427" s="353"/>
      <c r="K427" s="360"/>
    </row>
    <row r="428">
      <c r="A428" s="352" t="str">
        <f t="shared" si="1"/>
        <v/>
      </c>
      <c r="B428" s="353"/>
      <c r="C428" s="354"/>
      <c r="D428" s="353"/>
      <c r="E428" s="355"/>
      <c r="F428" s="355"/>
      <c r="G428" s="353"/>
      <c r="H428" s="353"/>
      <c r="I428" s="353"/>
      <c r="J428" s="353"/>
      <c r="K428" s="360"/>
    </row>
    <row r="429">
      <c r="A429" s="352" t="str">
        <f t="shared" si="1"/>
        <v/>
      </c>
      <c r="B429" s="353"/>
      <c r="C429" s="354"/>
      <c r="D429" s="353"/>
      <c r="E429" s="355"/>
      <c r="F429" s="355"/>
      <c r="G429" s="353"/>
      <c r="H429" s="353"/>
      <c r="I429" s="353"/>
      <c r="J429" s="353"/>
      <c r="K429" s="360"/>
    </row>
    <row r="430">
      <c r="A430" s="352" t="str">
        <f t="shared" si="1"/>
        <v/>
      </c>
      <c r="B430" s="353"/>
      <c r="C430" s="354"/>
      <c r="D430" s="353"/>
      <c r="E430" s="355"/>
      <c r="F430" s="355"/>
      <c r="G430" s="353"/>
      <c r="H430" s="353"/>
      <c r="I430" s="353"/>
      <c r="J430" s="353"/>
      <c r="K430" s="360"/>
    </row>
    <row r="431">
      <c r="A431" s="352" t="str">
        <f t="shared" si="1"/>
        <v/>
      </c>
      <c r="B431" s="353"/>
      <c r="C431" s="354"/>
      <c r="D431" s="353"/>
      <c r="E431" s="355"/>
      <c r="F431" s="355"/>
      <c r="G431" s="353"/>
      <c r="H431" s="353"/>
      <c r="I431" s="353"/>
      <c r="J431" s="353"/>
      <c r="K431" s="360"/>
    </row>
    <row r="432">
      <c r="A432" s="352" t="str">
        <f t="shared" si="1"/>
        <v/>
      </c>
      <c r="B432" s="353"/>
      <c r="C432" s="354"/>
      <c r="D432" s="353"/>
      <c r="E432" s="355"/>
      <c r="F432" s="355"/>
      <c r="G432" s="353"/>
      <c r="H432" s="353"/>
      <c r="I432" s="353"/>
      <c r="J432" s="353"/>
      <c r="K432" s="360"/>
    </row>
    <row r="433">
      <c r="A433" s="357" t="str">
        <f t="shared" si="1"/>
        <v/>
      </c>
      <c r="B433" s="353"/>
      <c r="C433" s="354"/>
      <c r="D433" s="353"/>
      <c r="E433" s="355"/>
      <c r="F433" s="355"/>
      <c r="G433" s="353"/>
      <c r="H433" s="353"/>
      <c r="I433" s="353"/>
      <c r="J433" s="353"/>
      <c r="K433" s="360"/>
    </row>
    <row r="434">
      <c r="A434" s="352" t="str">
        <f t="shared" si="1"/>
        <v/>
      </c>
      <c r="B434" s="353"/>
      <c r="C434" s="354"/>
      <c r="D434" s="353"/>
      <c r="E434" s="355"/>
      <c r="F434" s="355"/>
      <c r="G434" s="353"/>
      <c r="H434" s="353"/>
      <c r="I434" s="353"/>
      <c r="J434" s="353"/>
      <c r="K434" s="360"/>
    </row>
    <row r="435">
      <c r="A435" s="352" t="str">
        <f t="shared" si="1"/>
        <v/>
      </c>
      <c r="B435" s="353"/>
      <c r="C435" s="354"/>
      <c r="D435" s="353"/>
      <c r="E435" s="355"/>
      <c r="F435" s="355"/>
      <c r="G435" s="353"/>
      <c r="H435" s="353"/>
      <c r="I435" s="353"/>
      <c r="J435" s="353"/>
      <c r="K435" s="360"/>
    </row>
    <row r="436">
      <c r="A436" s="352" t="str">
        <f t="shared" si="1"/>
        <v/>
      </c>
      <c r="B436" s="353"/>
      <c r="C436" s="354"/>
      <c r="D436" s="353"/>
      <c r="E436" s="355"/>
      <c r="F436" s="355"/>
      <c r="G436" s="353"/>
      <c r="H436" s="353"/>
      <c r="I436" s="353"/>
      <c r="J436" s="353"/>
      <c r="K436" s="360"/>
    </row>
    <row r="437">
      <c r="A437" s="357" t="str">
        <f t="shared" si="1"/>
        <v/>
      </c>
      <c r="B437" s="353"/>
      <c r="C437" s="354"/>
      <c r="D437" s="353"/>
      <c r="E437" s="355"/>
      <c r="F437" s="355"/>
      <c r="G437" s="353"/>
      <c r="H437" s="353"/>
      <c r="I437" s="353"/>
      <c r="J437" s="353"/>
      <c r="K437" s="360"/>
    </row>
    <row r="438">
      <c r="A438" s="352" t="str">
        <f t="shared" si="1"/>
        <v/>
      </c>
      <c r="B438" s="353"/>
      <c r="C438" s="354"/>
      <c r="D438" s="353"/>
      <c r="E438" s="355"/>
      <c r="F438" s="355"/>
      <c r="G438" s="353"/>
      <c r="H438" s="353"/>
      <c r="I438" s="353"/>
      <c r="J438" s="353"/>
      <c r="K438" s="360"/>
    </row>
    <row r="439">
      <c r="A439" s="352" t="str">
        <f t="shared" si="1"/>
        <v/>
      </c>
      <c r="B439" s="353"/>
      <c r="C439" s="354"/>
      <c r="D439" s="353"/>
      <c r="E439" s="355"/>
      <c r="F439" s="355"/>
      <c r="G439" s="353"/>
      <c r="H439" s="353"/>
      <c r="I439" s="353"/>
      <c r="J439" s="353"/>
      <c r="K439" s="360"/>
    </row>
    <row r="440">
      <c r="A440" s="357" t="str">
        <f t="shared" si="1"/>
        <v/>
      </c>
      <c r="B440" s="353"/>
      <c r="C440" s="354"/>
      <c r="D440" s="353"/>
      <c r="E440" s="355"/>
      <c r="F440" s="355"/>
      <c r="G440" s="353"/>
      <c r="H440" s="353"/>
      <c r="I440" s="353"/>
      <c r="J440" s="353"/>
      <c r="K440" s="360"/>
    </row>
    <row r="441">
      <c r="A441" s="352" t="str">
        <f t="shared" si="1"/>
        <v/>
      </c>
      <c r="B441" s="353"/>
      <c r="C441" s="354"/>
      <c r="D441" s="353"/>
      <c r="E441" s="355"/>
      <c r="F441" s="355"/>
      <c r="G441" s="353"/>
      <c r="H441" s="353"/>
      <c r="I441" s="353"/>
      <c r="J441" s="353"/>
      <c r="K441" s="360"/>
    </row>
    <row r="442">
      <c r="A442" s="357" t="str">
        <f t="shared" si="1"/>
        <v/>
      </c>
      <c r="B442" s="353"/>
      <c r="C442" s="354"/>
      <c r="D442" s="353"/>
      <c r="E442" s="355"/>
      <c r="F442" s="355"/>
      <c r="G442" s="353"/>
      <c r="H442" s="353"/>
      <c r="I442" s="353"/>
      <c r="J442" s="353"/>
      <c r="K442" s="360"/>
    </row>
    <row r="443">
      <c r="A443" s="352" t="str">
        <f t="shared" si="1"/>
        <v/>
      </c>
      <c r="B443" s="353"/>
      <c r="C443" s="354"/>
      <c r="D443" s="353"/>
      <c r="E443" s="355"/>
      <c r="F443" s="355"/>
      <c r="G443" s="353"/>
      <c r="H443" s="353"/>
      <c r="I443" s="353"/>
      <c r="J443" s="353"/>
      <c r="K443" s="360"/>
    </row>
    <row r="444">
      <c r="A444" s="352" t="str">
        <f t="shared" si="1"/>
        <v/>
      </c>
      <c r="B444" s="353"/>
      <c r="C444" s="354"/>
      <c r="D444" s="353"/>
      <c r="E444" s="355"/>
      <c r="F444" s="355"/>
      <c r="G444" s="353"/>
      <c r="H444" s="353"/>
      <c r="I444" s="353"/>
      <c r="J444" s="353"/>
      <c r="K444" s="360"/>
    </row>
    <row r="445">
      <c r="A445" s="352" t="str">
        <f t="shared" si="1"/>
        <v/>
      </c>
      <c r="B445" s="353"/>
      <c r="C445" s="354"/>
      <c r="D445" s="353"/>
      <c r="E445" s="355"/>
      <c r="F445" s="355"/>
      <c r="G445" s="353"/>
      <c r="H445" s="353"/>
      <c r="I445" s="353"/>
      <c r="J445" s="353"/>
      <c r="K445" s="360"/>
    </row>
    <row r="446">
      <c r="A446" s="352" t="str">
        <f t="shared" si="1"/>
        <v/>
      </c>
      <c r="B446" s="353"/>
      <c r="C446" s="354"/>
      <c r="D446" s="353"/>
      <c r="E446" s="355"/>
      <c r="F446" s="355"/>
      <c r="G446" s="353"/>
      <c r="H446" s="353"/>
      <c r="I446" s="353"/>
      <c r="J446" s="353"/>
      <c r="K446" s="360"/>
    </row>
    <row r="447">
      <c r="A447" s="352" t="str">
        <f t="shared" si="1"/>
        <v/>
      </c>
      <c r="B447" s="353"/>
      <c r="C447" s="354"/>
      <c r="D447" s="353"/>
      <c r="E447" s="355"/>
      <c r="F447" s="355"/>
      <c r="G447" s="353"/>
      <c r="H447" s="353"/>
      <c r="I447" s="353"/>
      <c r="J447" s="353"/>
      <c r="K447" s="360"/>
    </row>
    <row r="448">
      <c r="A448" s="352" t="str">
        <f t="shared" si="1"/>
        <v/>
      </c>
      <c r="B448" s="353"/>
      <c r="C448" s="354"/>
      <c r="D448" s="353"/>
      <c r="E448" s="355"/>
      <c r="F448" s="355"/>
      <c r="G448" s="353"/>
      <c r="H448" s="353"/>
      <c r="I448" s="353"/>
      <c r="J448" s="353"/>
      <c r="K448" s="360"/>
    </row>
    <row r="449">
      <c r="A449" s="352" t="str">
        <f t="shared" si="1"/>
        <v/>
      </c>
      <c r="B449" s="353"/>
      <c r="C449" s="354"/>
      <c r="D449" s="353"/>
      <c r="E449" s="355"/>
      <c r="F449" s="355"/>
      <c r="G449" s="353"/>
      <c r="H449" s="353"/>
      <c r="I449" s="353"/>
      <c r="J449" s="353"/>
      <c r="K449" s="360"/>
    </row>
    <row r="450">
      <c r="A450" s="357" t="str">
        <f t="shared" si="1"/>
        <v/>
      </c>
      <c r="B450" s="353"/>
      <c r="C450" s="354"/>
      <c r="D450" s="353"/>
      <c r="E450" s="355"/>
      <c r="F450" s="355"/>
      <c r="G450" s="353"/>
      <c r="H450" s="353"/>
      <c r="I450" s="353"/>
      <c r="J450" s="353"/>
      <c r="K450" s="360"/>
    </row>
    <row r="451">
      <c r="A451" s="352" t="str">
        <f t="shared" si="1"/>
        <v/>
      </c>
      <c r="B451" s="353"/>
      <c r="C451" s="354"/>
      <c r="D451" s="353"/>
      <c r="E451" s="355"/>
      <c r="F451" s="355"/>
      <c r="G451" s="353"/>
      <c r="H451" s="353"/>
      <c r="I451" s="353"/>
      <c r="J451" s="353"/>
      <c r="K451" s="360"/>
    </row>
    <row r="452">
      <c r="A452" s="358" t="str">
        <f t="shared" si="1"/>
        <v/>
      </c>
      <c r="B452" s="353"/>
      <c r="C452" s="354"/>
      <c r="D452" s="353"/>
      <c r="E452" s="355"/>
      <c r="F452" s="355"/>
      <c r="G452" s="353"/>
      <c r="H452" s="353"/>
      <c r="I452" s="353"/>
      <c r="J452" s="353"/>
      <c r="K452" s="360"/>
    </row>
    <row r="453">
      <c r="A453" s="352" t="str">
        <f t="shared" si="1"/>
        <v/>
      </c>
      <c r="B453" s="353"/>
      <c r="C453" s="354"/>
      <c r="D453" s="353"/>
      <c r="E453" s="355"/>
      <c r="F453" s="355"/>
      <c r="G453" s="353"/>
      <c r="H453" s="353"/>
      <c r="I453" s="353"/>
      <c r="J453" s="353"/>
      <c r="K453" s="360"/>
    </row>
    <row r="454">
      <c r="A454" s="352" t="str">
        <f t="shared" si="1"/>
        <v/>
      </c>
      <c r="B454" s="353"/>
      <c r="C454" s="354"/>
      <c r="D454" s="353"/>
      <c r="E454" s="355"/>
      <c r="F454" s="355"/>
      <c r="G454" s="353"/>
      <c r="H454" s="353"/>
      <c r="I454" s="353"/>
      <c r="J454" s="353"/>
      <c r="K454" s="360"/>
    </row>
    <row r="455">
      <c r="A455" s="357" t="str">
        <f t="shared" si="1"/>
        <v/>
      </c>
      <c r="B455" s="353"/>
      <c r="C455" s="354"/>
      <c r="D455" s="353"/>
      <c r="E455" s="355"/>
      <c r="F455" s="355"/>
      <c r="G455" s="353"/>
      <c r="H455" s="353"/>
      <c r="I455" s="353"/>
      <c r="J455" s="353"/>
      <c r="K455" s="360"/>
    </row>
    <row r="456">
      <c r="A456" s="357" t="str">
        <f t="shared" si="1"/>
        <v/>
      </c>
      <c r="B456" s="353"/>
      <c r="C456" s="354"/>
      <c r="D456" s="353"/>
      <c r="E456" s="355"/>
      <c r="F456" s="355"/>
      <c r="G456" s="353"/>
      <c r="H456" s="353"/>
      <c r="I456" s="353"/>
      <c r="J456" s="353"/>
      <c r="K456" s="360"/>
    </row>
    <row r="457">
      <c r="A457" s="352" t="str">
        <f t="shared" si="1"/>
        <v/>
      </c>
      <c r="B457" s="353"/>
      <c r="C457" s="354"/>
      <c r="D457" s="353"/>
      <c r="E457" s="355"/>
      <c r="F457" s="355"/>
      <c r="G457" s="353"/>
      <c r="H457" s="353"/>
      <c r="I457" s="353"/>
      <c r="J457" s="353"/>
      <c r="K457" s="360"/>
    </row>
    <row r="458">
      <c r="A458" s="352" t="str">
        <f t="shared" si="1"/>
        <v/>
      </c>
      <c r="B458" s="353"/>
      <c r="C458" s="354"/>
      <c r="D458" s="353"/>
      <c r="E458" s="355"/>
      <c r="F458" s="355"/>
      <c r="G458" s="353"/>
      <c r="H458" s="353"/>
      <c r="I458" s="353"/>
      <c r="J458" s="353"/>
      <c r="K458" s="360"/>
    </row>
    <row r="459">
      <c r="A459" s="357" t="str">
        <f t="shared" si="1"/>
        <v/>
      </c>
      <c r="B459" s="353"/>
      <c r="C459" s="354"/>
      <c r="D459" s="353"/>
      <c r="E459" s="355"/>
      <c r="F459" s="355"/>
      <c r="G459" s="353"/>
      <c r="H459" s="353"/>
      <c r="I459" s="353"/>
      <c r="J459" s="353"/>
      <c r="K459" s="360"/>
    </row>
    <row r="460">
      <c r="A460" s="352" t="str">
        <f t="shared" si="1"/>
        <v/>
      </c>
      <c r="B460" s="353"/>
      <c r="C460" s="354"/>
      <c r="D460" s="353"/>
      <c r="E460" s="355"/>
      <c r="F460" s="355"/>
      <c r="G460" s="353"/>
      <c r="H460" s="353"/>
      <c r="I460" s="353"/>
      <c r="J460" s="353"/>
      <c r="K460" s="360"/>
    </row>
    <row r="461">
      <c r="A461" s="357" t="str">
        <f t="shared" si="1"/>
        <v/>
      </c>
      <c r="B461" s="353"/>
      <c r="C461" s="354"/>
      <c r="D461" s="353"/>
      <c r="E461" s="355"/>
      <c r="F461" s="355"/>
      <c r="G461" s="353"/>
      <c r="H461" s="353"/>
      <c r="I461" s="353"/>
      <c r="J461" s="353"/>
      <c r="K461" s="360"/>
    </row>
    <row r="462">
      <c r="A462" s="352" t="str">
        <f t="shared" si="1"/>
        <v/>
      </c>
      <c r="B462" s="353"/>
      <c r="C462" s="354"/>
      <c r="D462" s="353"/>
      <c r="E462" s="355"/>
      <c r="F462" s="355"/>
      <c r="G462" s="353"/>
      <c r="H462" s="353"/>
      <c r="I462" s="353"/>
      <c r="J462" s="353"/>
      <c r="K462" s="360"/>
    </row>
    <row r="463">
      <c r="A463" s="352" t="str">
        <f t="shared" si="1"/>
        <v/>
      </c>
      <c r="B463" s="353"/>
      <c r="C463" s="354"/>
      <c r="D463" s="353"/>
      <c r="E463" s="355"/>
      <c r="F463" s="355"/>
      <c r="G463" s="353"/>
      <c r="H463" s="353"/>
      <c r="I463" s="353"/>
      <c r="J463" s="353"/>
      <c r="K463" s="360"/>
    </row>
    <row r="464">
      <c r="A464" s="357" t="str">
        <f t="shared" si="1"/>
        <v/>
      </c>
      <c r="B464" s="353"/>
      <c r="C464" s="354"/>
      <c r="D464" s="353"/>
      <c r="E464" s="355"/>
      <c r="F464" s="355"/>
      <c r="G464" s="353"/>
      <c r="H464" s="353"/>
      <c r="I464" s="353"/>
      <c r="J464" s="353"/>
      <c r="K464" s="360"/>
    </row>
    <row r="465">
      <c r="A465" s="352" t="str">
        <f t="shared" si="1"/>
        <v/>
      </c>
      <c r="B465" s="353"/>
      <c r="C465" s="354"/>
      <c r="D465" s="353"/>
      <c r="E465" s="355"/>
      <c r="F465" s="355"/>
      <c r="G465" s="353"/>
      <c r="H465" s="353"/>
      <c r="I465" s="353"/>
      <c r="J465" s="353"/>
      <c r="K465" s="360"/>
    </row>
    <row r="466">
      <c r="A466" s="357" t="str">
        <f t="shared" si="1"/>
        <v/>
      </c>
      <c r="B466" s="353"/>
      <c r="C466" s="354"/>
      <c r="D466" s="353"/>
      <c r="E466" s="355"/>
      <c r="F466" s="355"/>
      <c r="G466" s="353"/>
      <c r="H466" s="353"/>
      <c r="I466" s="353"/>
      <c r="J466" s="353"/>
      <c r="K466" s="360"/>
    </row>
    <row r="467">
      <c r="A467" s="357" t="str">
        <f t="shared" si="1"/>
        <v/>
      </c>
      <c r="B467" s="353"/>
      <c r="C467" s="354"/>
      <c r="D467" s="353"/>
      <c r="E467" s="355"/>
      <c r="F467" s="355"/>
      <c r="G467" s="353"/>
      <c r="H467" s="353"/>
      <c r="I467" s="353"/>
      <c r="J467" s="353"/>
      <c r="K467" s="360"/>
    </row>
    <row r="468">
      <c r="A468" s="352" t="str">
        <f t="shared" si="1"/>
        <v/>
      </c>
      <c r="B468" s="353"/>
      <c r="C468" s="354"/>
      <c r="D468" s="353"/>
      <c r="E468" s="355"/>
      <c r="F468" s="355"/>
      <c r="G468" s="353"/>
      <c r="H468" s="353"/>
      <c r="I468" s="353"/>
      <c r="J468" s="353"/>
      <c r="K468" s="360"/>
    </row>
    <row r="469">
      <c r="A469" s="359" t="str">
        <f t="shared" si="1"/>
        <v/>
      </c>
      <c r="B469" s="353"/>
      <c r="C469" s="354"/>
      <c r="D469" s="353"/>
      <c r="E469" s="355"/>
      <c r="F469" s="355"/>
      <c r="G469" s="353"/>
      <c r="H469" s="353"/>
      <c r="I469" s="353"/>
      <c r="J469" s="353"/>
      <c r="K469" s="360"/>
    </row>
    <row r="470">
      <c r="A470" s="352" t="str">
        <f t="shared" si="1"/>
        <v/>
      </c>
      <c r="B470" s="353"/>
      <c r="C470" s="354"/>
      <c r="D470" s="353"/>
      <c r="E470" s="355"/>
      <c r="F470" s="355"/>
      <c r="G470" s="353"/>
      <c r="H470" s="353"/>
      <c r="I470" s="353"/>
      <c r="J470" s="353"/>
      <c r="K470" s="360"/>
    </row>
    <row r="471">
      <c r="A471" s="352" t="str">
        <f t="shared" si="1"/>
        <v/>
      </c>
      <c r="B471" s="353"/>
      <c r="C471" s="354"/>
      <c r="D471" s="353"/>
      <c r="E471" s="355"/>
      <c r="F471" s="355"/>
      <c r="G471" s="353"/>
      <c r="H471" s="353"/>
      <c r="I471" s="353"/>
      <c r="J471" s="353"/>
      <c r="K471" s="360"/>
    </row>
    <row r="472">
      <c r="A472" s="352" t="str">
        <f t="shared" si="1"/>
        <v/>
      </c>
      <c r="B472" s="353"/>
      <c r="C472" s="354"/>
      <c r="D472" s="353"/>
      <c r="E472" s="355"/>
      <c r="F472" s="355"/>
      <c r="G472" s="353"/>
      <c r="H472" s="353"/>
      <c r="I472" s="353"/>
      <c r="J472" s="353"/>
      <c r="K472" s="360"/>
    </row>
    <row r="473">
      <c r="A473" s="357" t="str">
        <f t="shared" si="1"/>
        <v/>
      </c>
      <c r="B473" s="353"/>
      <c r="C473" s="354"/>
      <c r="D473" s="353"/>
      <c r="E473" s="355"/>
      <c r="F473" s="355"/>
      <c r="G473" s="353"/>
      <c r="H473" s="353"/>
      <c r="I473" s="353"/>
      <c r="J473" s="353"/>
      <c r="K473" s="360"/>
    </row>
    <row r="474">
      <c r="A474" s="352" t="str">
        <f t="shared" si="1"/>
        <v/>
      </c>
      <c r="B474" s="353"/>
      <c r="C474" s="354"/>
      <c r="D474" s="353"/>
      <c r="E474" s="355"/>
      <c r="F474" s="355"/>
      <c r="G474" s="353"/>
      <c r="H474" s="353"/>
      <c r="I474" s="353"/>
      <c r="J474" s="353"/>
      <c r="K474" s="360"/>
    </row>
    <row r="475">
      <c r="A475" s="352" t="str">
        <f t="shared" si="1"/>
        <v/>
      </c>
      <c r="B475" s="353"/>
      <c r="C475" s="354"/>
      <c r="D475" s="353"/>
      <c r="E475" s="355"/>
      <c r="F475" s="355"/>
      <c r="G475" s="353"/>
      <c r="H475" s="353"/>
      <c r="I475" s="353"/>
      <c r="J475" s="353"/>
      <c r="K475" s="360"/>
    </row>
    <row r="476">
      <c r="A476" s="357" t="str">
        <f t="shared" si="1"/>
        <v/>
      </c>
      <c r="B476" s="353"/>
      <c r="C476" s="354"/>
      <c r="D476" s="353"/>
      <c r="E476" s="355"/>
      <c r="F476" s="355"/>
      <c r="G476" s="353"/>
      <c r="H476" s="353"/>
      <c r="I476" s="353"/>
      <c r="J476" s="353"/>
      <c r="K476" s="360"/>
    </row>
    <row r="477">
      <c r="A477" s="352" t="str">
        <f t="shared" si="1"/>
        <v/>
      </c>
      <c r="B477" s="353"/>
      <c r="C477" s="354"/>
      <c r="D477" s="353"/>
      <c r="E477" s="355"/>
      <c r="F477" s="355"/>
      <c r="G477" s="353"/>
      <c r="H477" s="353"/>
      <c r="I477" s="353"/>
      <c r="J477" s="353"/>
      <c r="K477" s="360"/>
    </row>
    <row r="478">
      <c r="A478" s="357" t="str">
        <f t="shared" si="1"/>
        <v/>
      </c>
      <c r="B478" s="353"/>
      <c r="C478" s="354"/>
      <c r="D478" s="353"/>
      <c r="E478" s="355"/>
      <c r="F478" s="355"/>
      <c r="G478" s="353"/>
      <c r="H478" s="353"/>
      <c r="I478" s="353"/>
      <c r="J478" s="353"/>
      <c r="K478" s="360"/>
    </row>
    <row r="479">
      <c r="A479" s="352" t="str">
        <f t="shared" si="1"/>
        <v/>
      </c>
      <c r="B479" s="353"/>
      <c r="C479" s="354"/>
      <c r="D479" s="353"/>
      <c r="E479" s="355"/>
      <c r="F479" s="355"/>
      <c r="G479" s="353"/>
      <c r="H479" s="353"/>
      <c r="I479" s="353"/>
      <c r="J479" s="353"/>
      <c r="K479" s="360"/>
    </row>
    <row r="480">
      <c r="A480" s="352" t="str">
        <f t="shared" si="1"/>
        <v/>
      </c>
      <c r="B480" s="353"/>
      <c r="C480" s="354"/>
      <c r="D480" s="353"/>
      <c r="E480" s="355"/>
      <c r="F480" s="355"/>
      <c r="G480" s="353"/>
      <c r="H480" s="353"/>
      <c r="I480" s="353"/>
      <c r="J480" s="353"/>
      <c r="K480" s="360"/>
    </row>
    <row r="481">
      <c r="A481" s="357" t="str">
        <f t="shared" si="1"/>
        <v/>
      </c>
      <c r="B481" s="353"/>
      <c r="C481" s="354"/>
      <c r="D481" s="353"/>
      <c r="E481" s="355"/>
      <c r="F481" s="355"/>
      <c r="G481" s="353"/>
      <c r="H481" s="353"/>
      <c r="I481" s="353"/>
      <c r="J481" s="353"/>
      <c r="K481" s="360"/>
    </row>
    <row r="482">
      <c r="A482" s="357" t="str">
        <f t="shared" si="1"/>
        <v/>
      </c>
      <c r="B482" s="353"/>
      <c r="C482" s="354"/>
      <c r="D482" s="353"/>
      <c r="E482" s="355"/>
      <c r="F482" s="355"/>
      <c r="G482" s="353"/>
      <c r="H482" s="353"/>
      <c r="I482" s="353"/>
      <c r="J482" s="353"/>
      <c r="K482" s="360"/>
    </row>
    <row r="483">
      <c r="A483" s="352" t="str">
        <f t="shared" si="1"/>
        <v/>
      </c>
      <c r="B483" s="353"/>
      <c r="C483" s="354"/>
      <c r="D483" s="353"/>
      <c r="E483" s="355"/>
      <c r="F483" s="355"/>
      <c r="G483" s="353"/>
      <c r="H483" s="353"/>
      <c r="I483" s="353"/>
      <c r="J483" s="353"/>
      <c r="K483" s="360"/>
    </row>
    <row r="484">
      <c r="A484" s="352" t="str">
        <f t="shared" si="1"/>
        <v/>
      </c>
      <c r="B484" s="353"/>
      <c r="C484" s="354"/>
      <c r="D484" s="353"/>
      <c r="E484" s="355"/>
      <c r="F484" s="355"/>
      <c r="G484" s="353"/>
      <c r="H484" s="353"/>
      <c r="I484" s="353"/>
      <c r="J484" s="353"/>
      <c r="K484" s="360"/>
    </row>
    <row r="485">
      <c r="A485" s="352" t="str">
        <f t="shared" si="1"/>
        <v/>
      </c>
      <c r="B485" s="353"/>
      <c r="C485" s="354"/>
      <c r="D485" s="353"/>
      <c r="E485" s="355"/>
      <c r="F485" s="355"/>
      <c r="G485" s="353"/>
      <c r="H485" s="353"/>
      <c r="I485" s="353"/>
      <c r="J485" s="353"/>
      <c r="K485" s="360"/>
    </row>
    <row r="486">
      <c r="A486" s="352" t="str">
        <f t="shared" si="1"/>
        <v/>
      </c>
      <c r="B486" s="353"/>
      <c r="C486" s="354"/>
      <c r="D486" s="353"/>
      <c r="E486" s="355"/>
      <c r="F486" s="355"/>
      <c r="G486" s="353"/>
      <c r="H486" s="353"/>
      <c r="I486" s="353"/>
      <c r="J486" s="353"/>
      <c r="K486" s="360"/>
    </row>
    <row r="487">
      <c r="A487" s="357" t="str">
        <f t="shared" si="1"/>
        <v/>
      </c>
      <c r="B487" s="353"/>
      <c r="C487" s="354"/>
      <c r="D487" s="353"/>
      <c r="E487" s="355"/>
      <c r="F487" s="355"/>
      <c r="G487" s="353"/>
      <c r="H487" s="353"/>
      <c r="I487" s="353"/>
      <c r="J487" s="353"/>
      <c r="K487" s="360"/>
    </row>
    <row r="488">
      <c r="A488" s="352" t="str">
        <f t="shared" si="1"/>
        <v/>
      </c>
      <c r="B488" s="353"/>
      <c r="C488" s="354"/>
      <c r="D488" s="353"/>
      <c r="E488" s="355"/>
      <c r="F488" s="355"/>
      <c r="G488" s="353"/>
      <c r="H488" s="353"/>
      <c r="I488" s="353"/>
      <c r="J488" s="353"/>
      <c r="K488" s="360"/>
    </row>
    <row r="489">
      <c r="A489" s="352" t="str">
        <f t="shared" si="1"/>
        <v/>
      </c>
      <c r="B489" s="353"/>
      <c r="C489" s="354"/>
      <c r="D489" s="353"/>
      <c r="E489" s="355"/>
      <c r="F489" s="355"/>
      <c r="G489" s="353"/>
      <c r="H489" s="353"/>
      <c r="I489" s="353"/>
      <c r="J489" s="353"/>
      <c r="K489" s="360"/>
    </row>
    <row r="490">
      <c r="A490" s="352" t="str">
        <f t="shared" si="1"/>
        <v/>
      </c>
      <c r="B490" s="353"/>
      <c r="C490" s="354"/>
      <c r="D490" s="353"/>
      <c r="E490" s="355"/>
      <c r="F490" s="355"/>
      <c r="G490" s="353"/>
      <c r="H490" s="353"/>
      <c r="I490" s="353"/>
      <c r="J490" s="353"/>
      <c r="K490" s="360"/>
    </row>
    <row r="491">
      <c r="A491" s="352" t="str">
        <f t="shared" si="1"/>
        <v/>
      </c>
      <c r="B491" s="353"/>
      <c r="C491" s="354"/>
      <c r="D491" s="353"/>
      <c r="E491" s="355"/>
      <c r="F491" s="355"/>
      <c r="G491" s="353"/>
      <c r="H491" s="353"/>
      <c r="I491" s="353"/>
      <c r="J491" s="353"/>
      <c r="K491" s="360"/>
    </row>
    <row r="492">
      <c r="A492" s="352" t="str">
        <f t="shared" si="1"/>
        <v/>
      </c>
      <c r="B492" s="353"/>
      <c r="C492" s="354"/>
      <c r="D492" s="353"/>
      <c r="E492" s="355"/>
      <c r="F492" s="355"/>
      <c r="G492" s="353"/>
      <c r="H492" s="353"/>
      <c r="I492" s="353"/>
      <c r="J492" s="353"/>
      <c r="K492" s="360"/>
    </row>
    <row r="493">
      <c r="A493" s="352" t="str">
        <f t="shared" si="1"/>
        <v/>
      </c>
      <c r="B493" s="353"/>
      <c r="C493" s="354"/>
      <c r="D493" s="353"/>
      <c r="E493" s="355"/>
      <c r="F493" s="355"/>
      <c r="G493" s="353"/>
      <c r="H493" s="353"/>
      <c r="I493" s="353"/>
      <c r="J493" s="353"/>
      <c r="K493" s="360"/>
    </row>
    <row r="494">
      <c r="A494" s="357" t="str">
        <f t="shared" si="1"/>
        <v/>
      </c>
      <c r="B494" s="353"/>
      <c r="C494" s="354"/>
      <c r="D494" s="353"/>
      <c r="E494" s="355"/>
      <c r="F494" s="355"/>
      <c r="G494" s="353"/>
      <c r="H494" s="353"/>
      <c r="I494" s="353"/>
      <c r="J494" s="353"/>
      <c r="K494" s="360"/>
    </row>
    <row r="495">
      <c r="A495" s="352" t="str">
        <f t="shared" si="1"/>
        <v/>
      </c>
      <c r="B495" s="353"/>
      <c r="C495" s="354"/>
      <c r="D495" s="353"/>
      <c r="E495" s="355"/>
      <c r="F495" s="355"/>
      <c r="G495" s="353"/>
      <c r="H495" s="353"/>
      <c r="I495" s="353"/>
      <c r="J495" s="353"/>
      <c r="K495" s="360"/>
    </row>
    <row r="496">
      <c r="A496" s="352" t="str">
        <f t="shared" si="1"/>
        <v/>
      </c>
      <c r="B496" s="353"/>
      <c r="C496" s="354"/>
      <c r="D496" s="353"/>
      <c r="E496" s="355"/>
      <c r="F496" s="355"/>
      <c r="G496" s="353"/>
      <c r="H496" s="353"/>
      <c r="I496" s="353"/>
      <c r="J496" s="353"/>
      <c r="K496" s="360"/>
    </row>
    <row r="497">
      <c r="A497" s="352" t="str">
        <f t="shared" si="1"/>
        <v/>
      </c>
      <c r="B497" s="353"/>
      <c r="C497" s="354"/>
      <c r="D497" s="353"/>
      <c r="E497" s="355"/>
      <c r="F497" s="355"/>
      <c r="G497" s="353"/>
      <c r="H497" s="353"/>
      <c r="I497" s="353"/>
      <c r="J497" s="353"/>
      <c r="K497" s="360"/>
    </row>
    <row r="498">
      <c r="A498" s="352" t="str">
        <f t="shared" si="1"/>
        <v/>
      </c>
      <c r="B498" s="353"/>
      <c r="C498" s="354"/>
      <c r="D498" s="353"/>
      <c r="E498" s="355"/>
      <c r="F498" s="355"/>
      <c r="G498" s="353"/>
      <c r="H498" s="353"/>
      <c r="I498" s="353"/>
      <c r="J498" s="353"/>
      <c r="K498" s="360"/>
    </row>
    <row r="499">
      <c r="A499" s="357" t="str">
        <f t="shared" si="1"/>
        <v/>
      </c>
      <c r="B499" s="353"/>
      <c r="C499" s="354"/>
      <c r="D499" s="353"/>
      <c r="E499" s="355"/>
      <c r="F499" s="355"/>
      <c r="G499" s="353"/>
      <c r="H499" s="353"/>
      <c r="I499" s="353"/>
      <c r="J499" s="353"/>
      <c r="K499" s="360"/>
    </row>
    <row r="500">
      <c r="A500" s="352" t="str">
        <f t="shared" si="1"/>
        <v/>
      </c>
      <c r="B500" s="353"/>
      <c r="C500" s="354"/>
      <c r="D500" s="353"/>
      <c r="E500" s="355"/>
      <c r="F500" s="355"/>
      <c r="G500" s="353"/>
      <c r="H500" s="353"/>
      <c r="I500" s="353"/>
      <c r="J500" s="353"/>
      <c r="K500" s="360"/>
    </row>
    <row r="501">
      <c r="A501" s="357" t="str">
        <f t="shared" si="1"/>
        <v/>
      </c>
      <c r="B501" s="353"/>
      <c r="C501" s="354"/>
      <c r="D501" s="353"/>
      <c r="E501" s="355"/>
      <c r="F501" s="355"/>
      <c r="G501" s="353"/>
      <c r="H501" s="353"/>
      <c r="I501" s="353"/>
      <c r="J501" s="353"/>
      <c r="K501" s="360"/>
    </row>
    <row r="502">
      <c r="A502" s="352" t="str">
        <f t="shared" si="1"/>
        <v/>
      </c>
      <c r="B502" s="353"/>
      <c r="C502" s="354"/>
      <c r="D502" s="353"/>
      <c r="E502" s="355"/>
      <c r="F502" s="355"/>
      <c r="G502" s="353"/>
      <c r="H502" s="353"/>
      <c r="I502" s="353"/>
      <c r="J502" s="353"/>
      <c r="K502" s="360"/>
    </row>
    <row r="503">
      <c r="A503" s="357" t="str">
        <f t="shared" si="1"/>
        <v/>
      </c>
      <c r="B503" s="353"/>
      <c r="C503" s="354"/>
      <c r="D503" s="353"/>
      <c r="E503" s="355"/>
      <c r="F503" s="355"/>
      <c r="G503" s="353"/>
      <c r="H503" s="353"/>
      <c r="I503" s="353"/>
      <c r="J503" s="353"/>
      <c r="K503" s="360"/>
    </row>
    <row r="504">
      <c r="A504" s="352" t="str">
        <f t="shared" si="1"/>
        <v/>
      </c>
      <c r="B504" s="353"/>
      <c r="C504" s="354"/>
      <c r="D504" s="353"/>
      <c r="E504" s="355"/>
      <c r="F504" s="355"/>
      <c r="G504" s="353"/>
      <c r="H504" s="353"/>
      <c r="I504" s="353"/>
      <c r="J504" s="353"/>
      <c r="K504" s="360"/>
    </row>
    <row r="505">
      <c r="A505" s="357" t="str">
        <f t="shared" si="1"/>
        <v/>
      </c>
      <c r="B505" s="353"/>
      <c r="C505" s="354"/>
      <c r="D505" s="353"/>
      <c r="E505" s="355"/>
      <c r="F505" s="355"/>
      <c r="G505" s="353"/>
      <c r="H505" s="353"/>
      <c r="I505" s="353"/>
      <c r="J505" s="353"/>
      <c r="K505" s="360"/>
    </row>
    <row r="506">
      <c r="A506" s="352" t="str">
        <f t="shared" si="1"/>
        <v/>
      </c>
      <c r="B506" s="353"/>
      <c r="C506" s="354"/>
      <c r="D506" s="353"/>
      <c r="E506" s="355"/>
      <c r="F506" s="355"/>
      <c r="G506" s="353"/>
      <c r="H506" s="353"/>
      <c r="I506" s="353"/>
      <c r="J506" s="353"/>
      <c r="K506" s="360"/>
    </row>
    <row r="507">
      <c r="A507" s="352" t="str">
        <f t="shared" si="1"/>
        <v/>
      </c>
      <c r="B507" s="353"/>
      <c r="C507" s="354"/>
      <c r="D507" s="353"/>
      <c r="E507" s="355"/>
      <c r="F507" s="355"/>
      <c r="G507" s="353"/>
      <c r="H507" s="353"/>
      <c r="I507" s="353"/>
      <c r="J507" s="353"/>
      <c r="K507" s="360"/>
    </row>
    <row r="508">
      <c r="A508" s="352" t="str">
        <f t="shared" si="1"/>
        <v/>
      </c>
      <c r="B508" s="353"/>
      <c r="C508" s="354"/>
      <c r="D508" s="353"/>
      <c r="E508" s="355"/>
      <c r="F508" s="355"/>
      <c r="G508" s="353"/>
      <c r="H508" s="353"/>
      <c r="I508" s="353"/>
      <c r="J508" s="353"/>
      <c r="K508" s="360"/>
    </row>
    <row r="509">
      <c r="A509" s="352" t="str">
        <f t="shared" si="1"/>
        <v/>
      </c>
      <c r="B509" s="353"/>
      <c r="C509" s="354"/>
      <c r="D509" s="353"/>
      <c r="E509" s="355"/>
      <c r="F509" s="355"/>
      <c r="G509" s="353"/>
      <c r="H509" s="353"/>
      <c r="I509" s="353"/>
      <c r="J509" s="353"/>
      <c r="K509" s="360"/>
    </row>
    <row r="510">
      <c r="A510" s="352" t="str">
        <f t="shared" si="1"/>
        <v/>
      </c>
      <c r="B510" s="353"/>
      <c r="C510" s="354"/>
      <c r="D510" s="353"/>
      <c r="E510" s="355"/>
      <c r="F510" s="355"/>
      <c r="G510" s="353"/>
      <c r="H510" s="353"/>
      <c r="I510" s="353"/>
      <c r="J510" s="353"/>
      <c r="K510" s="360"/>
    </row>
    <row r="511">
      <c r="A511" s="352" t="str">
        <f t="shared" si="1"/>
        <v/>
      </c>
      <c r="B511" s="353"/>
      <c r="C511" s="354"/>
      <c r="D511" s="353"/>
      <c r="E511" s="355"/>
      <c r="F511" s="355"/>
      <c r="G511" s="353"/>
      <c r="H511" s="353"/>
      <c r="I511" s="353"/>
      <c r="J511" s="353"/>
      <c r="K511" s="360"/>
    </row>
    <row r="512">
      <c r="A512" s="359" t="str">
        <f t="shared" si="1"/>
        <v/>
      </c>
      <c r="B512" s="353"/>
      <c r="C512" s="354"/>
      <c r="D512" s="353"/>
      <c r="E512" s="355"/>
      <c r="F512" s="355"/>
      <c r="G512" s="353"/>
      <c r="H512" s="353"/>
      <c r="I512" s="353"/>
      <c r="J512" s="353"/>
      <c r="K512" s="360"/>
    </row>
    <row r="513">
      <c r="A513" s="357" t="str">
        <f t="shared" si="1"/>
        <v/>
      </c>
      <c r="B513" s="353"/>
      <c r="C513" s="354"/>
      <c r="D513" s="353"/>
      <c r="E513" s="355"/>
      <c r="F513" s="355"/>
      <c r="G513" s="353"/>
      <c r="H513" s="353"/>
      <c r="I513" s="353"/>
      <c r="J513" s="353"/>
      <c r="K513" s="360"/>
    </row>
    <row r="514">
      <c r="A514" s="352" t="str">
        <f t="shared" si="1"/>
        <v/>
      </c>
      <c r="B514" s="353"/>
      <c r="C514" s="354"/>
      <c r="D514" s="353"/>
      <c r="E514" s="355"/>
      <c r="F514" s="355"/>
      <c r="G514" s="353"/>
      <c r="H514" s="353"/>
      <c r="I514" s="353"/>
      <c r="J514" s="353"/>
      <c r="K514" s="360"/>
    </row>
    <row r="515">
      <c r="A515" s="357" t="str">
        <f t="shared" si="1"/>
        <v/>
      </c>
      <c r="B515" s="353"/>
      <c r="C515" s="354"/>
      <c r="D515" s="353"/>
      <c r="E515" s="355"/>
      <c r="F515" s="355"/>
      <c r="G515" s="353"/>
      <c r="H515" s="353"/>
      <c r="I515" s="353"/>
      <c r="J515" s="353"/>
      <c r="K515" s="360"/>
    </row>
    <row r="516">
      <c r="A516" s="357" t="str">
        <f t="shared" si="1"/>
        <v/>
      </c>
      <c r="B516" s="353"/>
      <c r="C516" s="354"/>
      <c r="D516" s="353"/>
      <c r="E516" s="355"/>
      <c r="F516" s="355"/>
      <c r="G516" s="353"/>
      <c r="H516" s="353"/>
      <c r="I516" s="353"/>
      <c r="J516" s="353"/>
      <c r="K516" s="360"/>
    </row>
    <row r="517">
      <c r="A517" s="352" t="str">
        <f t="shared" si="1"/>
        <v/>
      </c>
      <c r="B517" s="353"/>
      <c r="C517" s="354"/>
      <c r="D517" s="353"/>
      <c r="E517" s="355"/>
      <c r="F517" s="355"/>
      <c r="G517" s="353"/>
      <c r="H517" s="353"/>
      <c r="I517" s="353"/>
      <c r="J517" s="353"/>
      <c r="K517" s="360"/>
    </row>
    <row r="518">
      <c r="A518" s="357" t="str">
        <f t="shared" si="1"/>
        <v/>
      </c>
      <c r="B518" s="353"/>
      <c r="C518" s="354"/>
      <c r="D518" s="353"/>
      <c r="E518" s="355"/>
      <c r="F518" s="355"/>
      <c r="G518" s="353"/>
      <c r="H518" s="353"/>
      <c r="I518" s="353"/>
      <c r="J518" s="353"/>
      <c r="K518" s="360"/>
    </row>
    <row r="519">
      <c r="A519" s="357" t="str">
        <f t="shared" si="1"/>
        <v/>
      </c>
      <c r="B519" s="353"/>
      <c r="C519" s="354"/>
      <c r="D519" s="353"/>
      <c r="E519" s="355"/>
      <c r="F519" s="355"/>
      <c r="G519" s="353"/>
      <c r="H519" s="353"/>
      <c r="I519" s="353"/>
      <c r="J519" s="353"/>
      <c r="K519" s="360"/>
    </row>
    <row r="520">
      <c r="A520" s="357" t="str">
        <f t="shared" si="1"/>
        <v/>
      </c>
      <c r="B520" s="353"/>
      <c r="C520" s="354"/>
      <c r="D520" s="353"/>
      <c r="E520" s="355"/>
      <c r="F520" s="355"/>
      <c r="G520" s="353"/>
      <c r="H520" s="353"/>
      <c r="I520" s="353"/>
      <c r="J520" s="353"/>
      <c r="K520" s="360"/>
    </row>
    <row r="521">
      <c r="A521" s="357" t="str">
        <f t="shared" si="1"/>
        <v/>
      </c>
      <c r="B521" s="353"/>
      <c r="C521" s="354"/>
      <c r="D521" s="353"/>
      <c r="E521" s="355"/>
      <c r="F521" s="355"/>
      <c r="G521" s="353"/>
      <c r="H521" s="353"/>
      <c r="I521" s="353"/>
      <c r="J521" s="353"/>
      <c r="K521" s="360"/>
    </row>
    <row r="522">
      <c r="A522" s="352" t="str">
        <f t="shared" si="1"/>
        <v/>
      </c>
      <c r="B522" s="353"/>
      <c r="C522" s="354"/>
      <c r="D522" s="353"/>
      <c r="E522" s="355"/>
      <c r="F522" s="355"/>
      <c r="G522" s="353"/>
      <c r="H522" s="353"/>
      <c r="I522" s="353"/>
      <c r="J522" s="353"/>
      <c r="K522" s="360"/>
    </row>
    <row r="523">
      <c r="A523" s="357" t="str">
        <f t="shared" si="1"/>
        <v/>
      </c>
      <c r="B523" s="353"/>
      <c r="C523" s="354"/>
      <c r="D523" s="353"/>
      <c r="E523" s="355"/>
      <c r="F523" s="355"/>
      <c r="G523" s="353"/>
      <c r="H523" s="353"/>
      <c r="I523" s="353"/>
      <c r="J523" s="353"/>
      <c r="K523" s="360"/>
    </row>
    <row r="524">
      <c r="A524" s="352" t="str">
        <f t="shared" si="1"/>
        <v/>
      </c>
      <c r="B524" s="353"/>
      <c r="C524" s="354"/>
      <c r="D524" s="353"/>
      <c r="E524" s="355"/>
      <c r="F524" s="355"/>
      <c r="G524" s="353"/>
      <c r="H524" s="353"/>
      <c r="I524" s="353"/>
      <c r="J524" s="353"/>
      <c r="K524" s="360"/>
    </row>
    <row r="525">
      <c r="A525" s="352" t="str">
        <f t="shared" si="1"/>
        <v/>
      </c>
      <c r="B525" s="353"/>
      <c r="C525" s="354"/>
      <c r="D525" s="353"/>
      <c r="E525" s="355"/>
      <c r="F525" s="355"/>
      <c r="G525" s="353"/>
      <c r="H525" s="353"/>
      <c r="I525" s="353"/>
      <c r="J525" s="353"/>
      <c r="K525" s="360"/>
    </row>
    <row r="526">
      <c r="A526" s="352" t="str">
        <f t="shared" si="1"/>
        <v/>
      </c>
      <c r="B526" s="353"/>
      <c r="C526" s="354"/>
      <c r="D526" s="353"/>
      <c r="E526" s="355"/>
      <c r="F526" s="355"/>
      <c r="G526" s="353"/>
      <c r="H526" s="353"/>
      <c r="I526" s="353"/>
      <c r="J526" s="353"/>
      <c r="K526" s="360"/>
    </row>
    <row r="527">
      <c r="A527" s="357" t="str">
        <f t="shared" si="1"/>
        <v/>
      </c>
      <c r="B527" s="353"/>
      <c r="C527" s="354"/>
      <c r="D527" s="353"/>
      <c r="E527" s="355"/>
      <c r="F527" s="355"/>
      <c r="G527" s="353"/>
      <c r="H527" s="353"/>
      <c r="I527" s="353"/>
      <c r="J527" s="353"/>
      <c r="K527" s="360"/>
    </row>
    <row r="528">
      <c r="A528" s="357" t="str">
        <f t="shared" si="1"/>
        <v/>
      </c>
      <c r="B528" s="353"/>
      <c r="C528" s="354"/>
      <c r="D528" s="353"/>
      <c r="E528" s="355"/>
      <c r="F528" s="355"/>
      <c r="G528" s="353"/>
      <c r="H528" s="353"/>
      <c r="I528" s="353"/>
      <c r="J528" s="353"/>
      <c r="K528" s="360"/>
    </row>
    <row r="529">
      <c r="A529" s="357" t="str">
        <f t="shared" si="1"/>
        <v/>
      </c>
      <c r="B529" s="353"/>
      <c r="C529" s="354"/>
      <c r="D529" s="353"/>
      <c r="E529" s="355"/>
      <c r="F529" s="355"/>
      <c r="G529" s="353"/>
      <c r="H529" s="353"/>
      <c r="I529" s="353"/>
      <c r="J529" s="353"/>
      <c r="K529" s="360"/>
    </row>
    <row r="530">
      <c r="A530" s="352" t="str">
        <f t="shared" si="1"/>
        <v/>
      </c>
      <c r="B530" s="353"/>
      <c r="C530" s="354"/>
      <c r="D530" s="353"/>
      <c r="E530" s="355"/>
      <c r="F530" s="355"/>
      <c r="G530" s="353"/>
      <c r="H530" s="353"/>
      <c r="I530" s="353"/>
      <c r="J530" s="353"/>
      <c r="K530" s="360"/>
    </row>
    <row r="531">
      <c r="A531" s="352" t="str">
        <f t="shared" si="1"/>
        <v/>
      </c>
      <c r="B531" s="353"/>
      <c r="C531" s="354"/>
      <c r="D531" s="353"/>
      <c r="E531" s="355"/>
      <c r="F531" s="355"/>
      <c r="G531" s="353"/>
      <c r="H531" s="353"/>
      <c r="I531" s="353"/>
      <c r="J531" s="353"/>
      <c r="K531" s="360"/>
    </row>
    <row r="532">
      <c r="A532" s="357" t="str">
        <f t="shared" si="1"/>
        <v/>
      </c>
      <c r="B532" s="353"/>
      <c r="C532" s="354"/>
      <c r="D532" s="353"/>
      <c r="E532" s="355"/>
      <c r="F532" s="355"/>
      <c r="G532" s="353"/>
      <c r="H532" s="353"/>
      <c r="I532" s="353"/>
      <c r="J532" s="353"/>
      <c r="K532" s="360"/>
    </row>
    <row r="533">
      <c r="A533" s="352" t="str">
        <f t="shared" si="1"/>
        <v/>
      </c>
      <c r="B533" s="353"/>
      <c r="C533" s="354"/>
      <c r="D533" s="353"/>
      <c r="E533" s="355"/>
      <c r="F533" s="355"/>
      <c r="G533" s="353"/>
      <c r="H533" s="353"/>
      <c r="I533" s="353"/>
      <c r="J533" s="353"/>
      <c r="K533" s="360"/>
    </row>
    <row r="534">
      <c r="A534" s="357" t="str">
        <f t="shared" si="1"/>
        <v/>
      </c>
      <c r="B534" s="353"/>
      <c r="C534" s="354"/>
      <c r="D534" s="353"/>
      <c r="E534" s="355"/>
      <c r="F534" s="355"/>
      <c r="G534" s="353"/>
      <c r="H534" s="353"/>
      <c r="I534" s="353"/>
      <c r="J534" s="353"/>
      <c r="K534" s="360"/>
    </row>
    <row r="535">
      <c r="A535" s="357" t="str">
        <f t="shared" si="1"/>
        <v/>
      </c>
      <c r="B535" s="353"/>
      <c r="C535" s="354"/>
      <c r="D535" s="353"/>
      <c r="E535" s="355"/>
      <c r="F535" s="355"/>
      <c r="G535" s="353"/>
      <c r="H535" s="353"/>
      <c r="I535" s="353"/>
      <c r="J535" s="353"/>
      <c r="K535" s="360"/>
    </row>
    <row r="536">
      <c r="A536" s="357" t="str">
        <f t="shared" si="1"/>
        <v/>
      </c>
      <c r="B536" s="353"/>
      <c r="C536" s="354"/>
      <c r="D536" s="353"/>
      <c r="E536" s="355"/>
      <c r="F536" s="355"/>
      <c r="G536" s="353"/>
      <c r="H536" s="353"/>
      <c r="I536" s="353"/>
      <c r="J536" s="353"/>
      <c r="K536" s="360"/>
    </row>
    <row r="537">
      <c r="A537" s="357" t="str">
        <f t="shared" si="1"/>
        <v/>
      </c>
      <c r="B537" s="353"/>
      <c r="C537" s="354"/>
      <c r="D537" s="353"/>
      <c r="E537" s="355"/>
      <c r="F537" s="355"/>
      <c r="G537" s="353"/>
      <c r="H537" s="353"/>
      <c r="I537" s="353"/>
      <c r="J537" s="353"/>
      <c r="K537" s="360"/>
    </row>
    <row r="538">
      <c r="A538" s="352" t="str">
        <f t="shared" si="1"/>
        <v/>
      </c>
      <c r="B538" s="353"/>
      <c r="C538" s="354"/>
      <c r="D538" s="353"/>
      <c r="E538" s="355"/>
      <c r="F538" s="355"/>
      <c r="G538" s="353"/>
      <c r="H538" s="353"/>
      <c r="I538" s="353"/>
      <c r="J538" s="353"/>
      <c r="K538" s="360"/>
    </row>
    <row r="539">
      <c r="A539" s="357" t="str">
        <f t="shared" si="1"/>
        <v/>
      </c>
      <c r="B539" s="353"/>
      <c r="C539" s="354"/>
      <c r="D539" s="353"/>
      <c r="E539" s="355"/>
      <c r="F539" s="355"/>
      <c r="G539" s="353"/>
      <c r="H539" s="353"/>
      <c r="I539" s="353"/>
      <c r="J539" s="353"/>
      <c r="K539" s="360"/>
    </row>
    <row r="540">
      <c r="A540" s="352" t="str">
        <f t="shared" si="1"/>
        <v/>
      </c>
      <c r="B540" s="353"/>
      <c r="C540" s="354"/>
      <c r="D540" s="353"/>
      <c r="E540" s="355"/>
      <c r="F540" s="355"/>
      <c r="G540" s="353"/>
      <c r="H540" s="353"/>
      <c r="I540" s="353"/>
      <c r="J540" s="353"/>
      <c r="K540" s="360"/>
    </row>
    <row r="541">
      <c r="A541" s="352" t="str">
        <f t="shared" si="1"/>
        <v/>
      </c>
      <c r="B541" s="353"/>
      <c r="C541" s="354"/>
      <c r="D541" s="353"/>
      <c r="E541" s="355"/>
      <c r="F541" s="355"/>
      <c r="G541" s="353"/>
      <c r="H541" s="353"/>
      <c r="I541" s="353"/>
      <c r="J541" s="353"/>
      <c r="K541" s="360"/>
    </row>
    <row r="542">
      <c r="A542" s="357" t="str">
        <f t="shared" si="1"/>
        <v/>
      </c>
      <c r="B542" s="353"/>
      <c r="C542" s="354"/>
      <c r="D542" s="353"/>
      <c r="E542" s="355"/>
      <c r="F542" s="355"/>
      <c r="G542" s="353"/>
      <c r="H542" s="353"/>
      <c r="I542" s="353"/>
      <c r="J542" s="353"/>
      <c r="K542" s="360"/>
    </row>
    <row r="543">
      <c r="A543" s="352" t="str">
        <f t="shared" si="1"/>
        <v/>
      </c>
      <c r="B543" s="353"/>
      <c r="C543" s="354"/>
      <c r="D543" s="353"/>
      <c r="E543" s="355"/>
      <c r="F543" s="355"/>
      <c r="G543" s="353"/>
      <c r="H543" s="353"/>
      <c r="I543" s="353"/>
      <c r="J543" s="353"/>
      <c r="K543" s="360"/>
    </row>
    <row r="544">
      <c r="A544" s="352" t="str">
        <f t="shared" si="1"/>
        <v/>
      </c>
      <c r="B544" s="353"/>
      <c r="C544" s="354"/>
      <c r="D544" s="353"/>
      <c r="E544" s="355"/>
      <c r="F544" s="355"/>
      <c r="G544" s="353"/>
      <c r="H544" s="353"/>
      <c r="I544" s="353"/>
      <c r="J544" s="353"/>
      <c r="K544" s="360"/>
    </row>
    <row r="545">
      <c r="A545" s="352" t="str">
        <f t="shared" si="1"/>
        <v/>
      </c>
      <c r="B545" s="353"/>
      <c r="C545" s="354"/>
      <c r="D545" s="353"/>
      <c r="E545" s="355"/>
      <c r="F545" s="355"/>
      <c r="G545" s="353"/>
      <c r="H545" s="353"/>
      <c r="I545" s="353"/>
      <c r="J545" s="353"/>
      <c r="K545" s="360"/>
    </row>
    <row r="546">
      <c r="A546" s="352" t="str">
        <f t="shared" si="1"/>
        <v/>
      </c>
      <c r="B546" s="353"/>
      <c r="C546" s="354"/>
      <c r="D546" s="353"/>
      <c r="E546" s="355"/>
      <c r="F546" s="355"/>
      <c r="G546" s="353"/>
      <c r="H546" s="353"/>
      <c r="I546" s="353"/>
      <c r="J546" s="353"/>
      <c r="K546" s="360"/>
    </row>
    <row r="547">
      <c r="A547" s="352" t="str">
        <f t="shared" si="1"/>
        <v/>
      </c>
      <c r="B547" s="353"/>
      <c r="C547" s="354"/>
      <c r="D547" s="353"/>
      <c r="E547" s="355"/>
      <c r="F547" s="355"/>
      <c r="G547" s="353"/>
      <c r="H547" s="353"/>
      <c r="I547" s="353"/>
      <c r="J547" s="353"/>
      <c r="K547" s="360"/>
    </row>
    <row r="548">
      <c r="A548" s="357" t="str">
        <f t="shared" si="1"/>
        <v/>
      </c>
      <c r="B548" s="353"/>
      <c r="C548" s="354"/>
      <c r="D548" s="353"/>
      <c r="E548" s="355"/>
      <c r="F548" s="355"/>
      <c r="G548" s="353"/>
      <c r="H548" s="353"/>
      <c r="I548" s="353"/>
      <c r="J548" s="353"/>
      <c r="K548" s="360"/>
    </row>
    <row r="549">
      <c r="A549" s="352" t="str">
        <f t="shared" si="1"/>
        <v/>
      </c>
      <c r="B549" s="353"/>
      <c r="C549" s="354"/>
      <c r="D549" s="353"/>
      <c r="E549" s="355"/>
      <c r="F549" s="355"/>
      <c r="G549" s="353"/>
      <c r="H549" s="353"/>
      <c r="I549" s="353"/>
      <c r="J549" s="353"/>
      <c r="K549" s="360"/>
    </row>
    <row r="550">
      <c r="A550" s="352" t="str">
        <f t="shared" si="1"/>
        <v/>
      </c>
      <c r="B550" s="353"/>
      <c r="C550" s="354"/>
      <c r="D550" s="353"/>
      <c r="E550" s="355"/>
      <c r="F550" s="355"/>
      <c r="G550" s="353"/>
      <c r="H550" s="353"/>
      <c r="I550" s="353"/>
      <c r="J550" s="353"/>
      <c r="K550" s="360"/>
    </row>
    <row r="551">
      <c r="A551" s="352" t="str">
        <f t="shared" si="1"/>
        <v/>
      </c>
      <c r="B551" s="353"/>
      <c r="C551" s="354"/>
      <c r="D551" s="353"/>
      <c r="E551" s="355"/>
      <c r="F551" s="355"/>
      <c r="G551" s="353"/>
      <c r="H551" s="353"/>
      <c r="I551" s="353"/>
      <c r="J551" s="353"/>
      <c r="K551" s="360"/>
    </row>
    <row r="552">
      <c r="A552" s="357" t="str">
        <f t="shared" si="1"/>
        <v/>
      </c>
      <c r="B552" s="353"/>
      <c r="C552" s="354"/>
      <c r="D552" s="353"/>
      <c r="E552" s="355"/>
      <c r="F552" s="355"/>
      <c r="G552" s="353"/>
      <c r="H552" s="353"/>
      <c r="I552" s="353"/>
      <c r="J552" s="353"/>
      <c r="K552" s="360"/>
    </row>
    <row r="553">
      <c r="A553" s="352" t="str">
        <f t="shared" si="1"/>
        <v/>
      </c>
      <c r="B553" s="353"/>
      <c r="C553" s="354"/>
      <c r="D553" s="353"/>
      <c r="E553" s="355"/>
      <c r="F553" s="355"/>
      <c r="G553" s="353"/>
      <c r="H553" s="353"/>
      <c r="I553" s="353"/>
      <c r="J553" s="353"/>
      <c r="K553" s="360"/>
    </row>
    <row r="554">
      <c r="A554" s="357" t="str">
        <f t="shared" si="1"/>
        <v/>
      </c>
      <c r="B554" s="353"/>
      <c r="C554" s="354"/>
      <c r="D554" s="353"/>
      <c r="E554" s="355"/>
      <c r="F554" s="355"/>
      <c r="G554" s="353"/>
      <c r="H554" s="353"/>
      <c r="I554" s="353"/>
      <c r="J554" s="353"/>
      <c r="K554" s="360"/>
    </row>
    <row r="555">
      <c r="A555" s="352" t="str">
        <f t="shared" si="1"/>
        <v/>
      </c>
      <c r="B555" s="353"/>
      <c r="C555" s="354"/>
      <c r="D555" s="353"/>
      <c r="E555" s="355"/>
      <c r="F555" s="355"/>
      <c r="G555" s="353"/>
      <c r="H555" s="353"/>
      <c r="I555" s="353"/>
      <c r="J555" s="353"/>
      <c r="K555" s="360"/>
    </row>
    <row r="556">
      <c r="A556" s="357" t="str">
        <f t="shared" si="1"/>
        <v/>
      </c>
      <c r="B556" s="353"/>
      <c r="C556" s="354"/>
      <c r="D556" s="353"/>
      <c r="E556" s="355"/>
      <c r="F556" s="355"/>
      <c r="G556" s="353"/>
      <c r="H556" s="353"/>
      <c r="I556" s="353"/>
      <c r="J556" s="353"/>
      <c r="K556" s="360"/>
    </row>
    <row r="557">
      <c r="A557" s="359" t="str">
        <f t="shared" si="1"/>
        <v/>
      </c>
      <c r="B557" s="353"/>
      <c r="C557" s="354"/>
      <c r="D557" s="353"/>
      <c r="E557" s="355"/>
      <c r="F557" s="355"/>
      <c r="G557" s="353"/>
      <c r="H557" s="353"/>
      <c r="I557" s="353"/>
      <c r="J557" s="353"/>
      <c r="K557" s="360"/>
    </row>
    <row r="558">
      <c r="A558" s="352" t="str">
        <f t="shared" si="1"/>
        <v/>
      </c>
      <c r="B558" s="353"/>
      <c r="C558" s="354"/>
      <c r="D558" s="353"/>
      <c r="E558" s="355"/>
      <c r="F558" s="355"/>
      <c r="G558" s="353"/>
      <c r="H558" s="353"/>
      <c r="I558" s="353"/>
      <c r="J558" s="353"/>
      <c r="K558" s="360"/>
    </row>
    <row r="559">
      <c r="A559" s="357" t="str">
        <f t="shared" si="1"/>
        <v/>
      </c>
      <c r="B559" s="353"/>
      <c r="C559" s="354"/>
      <c r="D559" s="353"/>
      <c r="E559" s="355"/>
      <c r="F559" s="355"/>
      <c r="G559" s="353"/>
      <c r="H559" s="353"/>
      <c r="I559" s="353"/>
      <c r="J559" s="353"/>
      <c r="K559" s="360"/>
    </row>
    <row r="560">
      <c r="A560" s="357" t="str">
        <f t="shared" si="1"/>
        <v/>
      </c>
      <c r="B560" s="353"/>
      <c r="C560" s="354"/>
      <c r="D560" s="353"/>
      <c r="E560" s="355"/>
      <c r="F560" s="355"/>
      <c r="G560" s="353"/>
      <c r="H560" s="353"/>
      <c r="I560" s="353"/>
      <c r="J560" s="353"/>
      <c r="K560" s="360"/>
    </row>
    <row r="561">
      <c r="A561" s="352" t="str">
        <f t="shared" si="1"/>
        <v/>
      </c>
      <c r="B561" s="353"/>
      <c r="C561" s="354"/>
      <c r="D561" s="353"/>
      <c r="E561" s="355"/>
      <c r="F561" s="355"/>
      <c r="G561" s="353"/>
      <c r="H561" s="353"/>
      <c r="I561" s="353"/>
      <c r="J561" s="353"/>
      <c r="K561" s="360"/>
    </row>
    <row r="562">
      <c r="A562" s="352" t="str">
        <f t="shared" si="1"/>
        <v/>
      </c>
      <c r="B562" s="353"/>
      <c r="C562" s="354"/>
      <c r="D562" s="353"/>
      <c r="E562" s="355"/>
      <c r="F562" s="355"/>
      <c r="G562" s="353"/>
      <c r="H562" s="353"/>
      <c r="I562" s="353"/>
      <c r="J562" s="353"/>
      <c r="K562" s="360"/>
    </row>
    <row r="563">
      <c r="A563" s="352" t="str">
        <f t="shared" si="1"/>
        <v/>
      </c>
      <c r="B563" s="353"/>
      <c r="C563" s="354"/>
      <c r="D563" s="353"/>
      <c r="E563" s="355"/>
      <c r="F563" s="355"/>
      <c r="G563" s="353"/>
      <c r="H563" s="353"/>
      <c r="I563" s="353"/>
      <c r="J563" s="353"/>
      <c r="K563" s="360"/>
    </row>
    <row r="564">
      <c r="A564" s="352" t="str">
        <f t="shared" si="1"/>
        <v/>
      </c>
      <c r="B564" s="353"/>
      <c r="C564" s="354"/>
      <c r="D564" s="353"/>
      <c r="E564" s="355"/>
      <c r="F564" s="355"/>
      <c r="G564" s="353"/>
      <c r="H564" s="353"/>
      <c r="I564" s="353"/>
      <c r="J564" s="353"/>
      <c r="K564" s="360"/>
    </row>
    <row r="565">
      <c r="A565" s="359" t="str">
        <f t="shared" si="1"/>
        <v/>
      </c>
      <c r="B565" s="353"/>
      <c r="C565" s="354"/>
      <c r="D565" s="353"/>
      <c r="E565" s="355"/>
      <c r="F565" s="355"/>
      <c r="G565" s="353"/>
      <c r="H565" s="353"/>
      <c r="I565" s="353"/>
      <c r="J565" s="353"/>
      <c r="K565" s="360"/>
    </row>
    <row r="566">
      <c r="A566" s="352" t="str">
        <f t="shared" si="1"/>
        <v/>
      </c>
      <c r="B566" s="353"/>
      <c r="C566" s="354"/>
      <c r="D566" s="353"/>
      <c r="E566" s="355"/>
      <c r="F566" s="355"/>
      <c r="G566" s="353"/>
      <c r="H566" s="353"/>
      <c r="I566" s="353"/>
      <c r="J566" s="353"/>
      <c r="K566" s="360"/>
    </row>
    <row r="567">
      <c r="A567" s="352" t="str">
        <f t="shared" si="1"/>
        <v/>
      </c>
      <c r="B567" s="353"/>
      <c r="C567" s="354"/>
      <c r="D567" s="353"/>
      <c r="E567" s="355"/>
      <c r="F567" s="355"/>
      <c r="G567" s="353"/>
      <c r="H567" s="353"/>
      <c r="I567" s="353"/>
      <c r="J567" s="353"/>
      <c r="K567" s="360"/>
    </row>
    <row r="568">
      <c r="A568" s="352" t="str">
        <f t="shared" si="1"/>
        <v/>
      </c>
      <c r="B568" s="353"/>
      <c r="C568" s="354"/>
      <c r="D568" s="353"/>
      <c r="E568" s="355"/>
      <c r="F568" s="355"/>
      <c r="G568" s="353"/>
      <c r="H568" s="353"/>
      <c r="I568" s="353"/>
      <c r="J568" s="361"/>
      <c r="K568" s="360"/>
    </row>
    <row r="569">
      <c r="A569" s="352" t="str">
        <f t="shared" si="1"/>
        <v/>
      </c>
      <c r="B569" s="353"/>
      <c r="C569" s="354"/>
      <c r="D569" s="353"/>
      <c r="E569" s="355"/>
      <c r="F569" s="355"/>
      <c r="G569" s="353"/>
      <c r="H569" s="353"/>
      <c r="I569" s="353"/>
      <c r="J569" s="353"/>
      <c r="K569" s="360"/>
    </row>
    <row r="570">
      <c r="A570" s="352" t="str">
        <f t="shared" si="1"/>
        <v/>
      </c>
      <c r="B570" s="353"/>
      <c r="C570" s="354"/>
      <c r="D570" s="353"/>
      <c r="E570" s="355"/>
      <c r="F570" s="355"/>
      <c r="G570" s="353"/>
      <c r="H570" s="353"/>
      <c r="I570" s="353"/>
      <c r="J570" s="353"/>
      <c r="K570" s="360"/>
    </row>
    <row r="571">
      <c r="A571" s="352" t="str">
        <f t="shared" si="1"/>
        <v/>
      </c>
      <c r="B571" s="353"/>
      <c r="C571" s="354"/>
      <c r="D571" s="353"/>
      <c r="E571" s="355"/>
      <c r="F571" s="355"/>
      <c r="G571" s="353"/>
      <c r="H571" s="353"/>
      <c r="I571" s="353"/>
      <c r="J571" s="353"/>
      <c r="K571" s="360"/>
    </row>
    <row r="572">
      <c r="A572" s="352" t="str">
        <f t="shared" si="1"/>
        <v/>
      </c>
      <c r="B572" s="353"/>
      <c r="C572" s="354"/>
      <c r="D572" s="353"/>
      <c r="E572" s="355"/>
      <c r="F572" s="355"/>
      <c r="G572" s="353"/>
      <c r="H572" s="353"/>
      <c r="I572" s="353"/>
      <c r="J572" s="353"/>
      <c r="K572" s="360"/>
    </row>
    <row r="573">
      <c r="A573" s="357" t="str">
        <f t="shared" si="1"/>
        <v/>
      </c>
      <c r="B573" s="353"/>
      <c r="C573" s="354"/>
      <c r="D573" s="353"/>
      <c r="E573" s="355"/>
      <c r="F573" s="355"/>
      <c r="G573" s="353"/>
      <c r="H573" s="353"/>
      <c r="I573" s="353"/>
      <c r="J573" s="353"/>
      <c r="K573" s="360"/>
    </row>
    <row r="574">
      <c r="A574" s="357" t="str">
        <f t="shared" si="1"/>
        <v/>
      </c>
      <c r="B574" s="353"/>
      <c r="C574" s="354"/>
      <c r="D574" s="353"/>
      <c r="E574" s="355"/>
      <c r="F574" s="355"/>
      <c r="G574" s="353"/>
      <c r="H574" s="353"/>
      <c r="I574" s="353"/>
      <c r="J574" s="353"/>
      <c r="K574" s="360"/>
    </row>
    <row r="575">
      <c r="A575" s="352" t="str">
        <f t="shared" si="1"/>
        <v/>
      </c>
      <c r="B575" s="353"/>
      <c r="C575" s="354"/>
      <c r="D575" s="353"/>
      <c r="E575" s="355"/>
      <c r="F575" s="355"/>
      <c r="G575" s="353"/>
      <c r="H575" s="353"/>
      <c r="I575" s="353"/>
      <c r="J575" s="353"/>
      <c r="K575" s="360"/>
    </row>
    <row r="576">
      <c r="A576" s="352" t="str">
        <f t="shared" si="1"/>
        <v/>
      </c>
      <c r="B576" s="353"/>
      <c r="C576" s="354"/>
      <c r="D576" s="353"/>
      <c r="E576" s="355"/>
      <c r="F576" s="355"/>
      <c r="G576" s="353"/>
      <c r="H576" s="353"/>
      <c r="I576" s="353"/>
      <c r="J576" s="353"/>
      <c r="K576" s="360"/>
    </row>
    <row r="577">
      <c r="A577" s="352" t="str">
        <f t="shared" si="1"/>
        <v/>
      </c>
      <c r="B577" s="353"/>
      <c r="C577" s="354"/>
      <c r="D577" s="353"/>
      <c r="E577" s="355"/>
      <c r="F577" s="355"/>
      <c r="G577" s="353"/>
      <c r="H577" s="353"/>
      <c r="I577" s="353"/>
      <c r="J577" s="353"/>
      <c r="K577" s="360"/>
    </row>
    <row r="578">
      <c r="A578" s="352" t="str">
        <f t="shared" si="1"/>
        <v/>
      </c>
      <c r="B578" s="353"/>
      <c r="C578" s="354"/>
      <c r="D578" s="353"/>
      <c r="E578" s="355"/>
      <c r="F578" s="355"/>
      <c r="G578" s="353"/>
      <c r="H578" s="353"/>
      <c r="I578" s="353"/>
      <c r="J578" s="353"/>
      <c r="K578" s="360"/>
    </row>
    <row r="579">
      <c r="A579" s="357" t="str">
        <f t="shared" si="1"/>
        <v/>
      </c>
      <c r="B579" s="353"/>
      <c r="C579" s="354"/>
      <c r="D579" s="353"/>
      <c r="E579" s="355"/>
      <c r="F579" s="355"/>
      <c r="G579" s="353"/>
      <c r="H579" s="353"/>
      <c r="I579" s="353"/>
      <c r="J579" s="353"/>
      <c r="K579" s="360"/>
    </row>
    <row r="580">
      <c r="A580" s="357" t="str">
        <f t="shared" si="1"/>
        <v/>
      </c>
      <c r="B580" s="353"/>
      <c r="C580" s="354"/>
      <c r="D580" s="353"/>
      <c r="E580" s="355"/>
      <c r="F580" s="355"/>
      <c r="G580" s="353"/>
      <c r="H580" s="353"/>
      <c r="I580" s="353"/>
      <c r="J580" s="353"/>
      <c r="K580" s="360"/>
    </row>
    <row r="581">
      <c r="A581" s="357" t="str">
        <f t="shared" si="1"/>
        <v/>
      </c>
      <c r="B581" s="353"/>
      <c r="C581" s="354"/>
      <c r="D581" s="353"/>
      <c r="E581" s="355"/>
      <c r="F581" s="355"/>
      <c r="G581" s="353"/>
      <c r="H581" s="353"/>
      <c r="I581" s="353"/>
      <c r="J581" s="353"/>
      <c r="K581" s="360"/>
    </row>
    <row r="582">
      <c r="A582" s="352" t="str">
        <f t="shared" si="1"/>
        <v/>
      </c>
      <c r="B582" s="353"/>
      <c r="C582" s="354"/>
      <c r="D582" s="353"/>
      <c r="E582" s="355"/>
      <c r="F582" s="355"/>
      <c r="G582" s="353"/>
      <c r="H582" s="353"/>
      <c r="I582" s="353"/>
      <c r="J582" s="353"/>
      <c r="K582" s="360"/>
    </row>
    <row r="583">
      <c r="A583" s="352" t="str">
        <f t="shared" si="1"/>
        <v/>
      </c>
      <c r="B583" s="353"/>
      <c r="C583" s="354"/>
      <c r="D583" s="353"/>
      <c r="E583" s="355"/>
      <c r="F583" s="355"/>
      <c r="G583" s="353"/>
      <c r="H583" s="353"/>
      <c r="I583" s="353"/>
      <c r="J583" s="353"/>
      <c r="K583" s="360"/>
    </row>
    <row r="584">
      <c r="A584" s="352" t="str">
        <f t="shared" si="1"/>
        <v/>
      </c>
      <c r="B584" s="353"/>
      <c r="C584" s="354"/>
      <c r="D584" s="353"/>
      <c r="E584" s="355"/>
      <c r="F584" s="355"/>
      <c r="G584" s="353"/>
      <c r="H584" s="353"/>
      <c r="I584" s="353"/>
      <c r="J584" s="353"/>
      <c r="K584" s="360"/>
    </row>
    <row r="585">
      <c r="A585" s="352" t="str">
        <f t="shared" si="1"/>
        <v/>
      </c>
      <c r="B585" s="353"/>
      <c r="C585" s="354"/>
      <c r="D585" s="353"/>
      <c r="E585" s="355"/>
      <c r="F585" s="355"/>
      <c r="G585" s="353"/>
      <c r="H585" s="353"/>
      <c r="I585" s="353"/>
      <c r="J585" s="353"/>
      <c r="K585" s="360"/>
    </row>
    <row r="586">
      <c r="A586" s="352" t="str">
        <f t="shared" si="1"/>
        <v/>
      </c>
      <c r="B586" s="353"/>
      <c r="C586" s="354"/>
      <c r="D586" s="353"/>
      <c r="E586" s="355"/>
      <c r="F586" s="355"/>
      <c r="G586" s="353"/>
      <c r="H586" s="353"/>
      <c r="I586" s="353"/>
      <c r="J586" s="353"/>
      <c r="K586" s="360"/>
    </row>
    <row r="587">
      <c r="A587" s="357" t="str">
        <f t="shared" si="1"/>
        <v/>
      </c>
      <c r="B587" s="353"/>
      <c r="C587" s="354"/>
      <c r="D587" s="353"/>
      <c r="E587" s="355"/>
      <c r="F587" s="355"/>
      <c r="G587" s="353"/>
      <c r="H587" s="353"/>
      <c r="I587" s="353"/>
      <c r="J587" s="353"/>
      <c r="K587" s="360"/>
    </row>
    <row r="588">
      <c r="A588" s="352" t="str">
        <f t="shared" si="1"/>
        <v/>
      </c>
      <c r="B588" s="353"/>
      <c r="C588" s="354"/>
      <c r="D588" s="353"/>
      <c r="E588" s="355"/>
      <c r="F588" s="355"/>
      <c r="G588" s="353"/>
      <c r="H588" s="353"/>
      <c r="I588" s="353"/>
      <c r="J588" s="353"/>
      <c r="K588" s="360"/>
    </row>
    <row r="589">
      <c r="A589" s="357" t="str">
        <f t="shared" si="1"/>
        <v/>
      </c>
      <c r="B589" s="353"/>
      <c r="C589" s="354"/>
      <c r="D589" s="353"/>
      <c r="E589" s="355"/>
      <c r="F589" s="355"/>
      <c r="G589" s="353"/>
      <c r="H589" s="353"/>
      <c r="I589" s="353"/>
      <c r="J589" s="353"/>
      <c r="K589" s="360"/>
    </row>
    <row r="590">
      <c r="A590" s="352" t="str">
        <f t="shared" si="1"/>
        <v/>
      </c>
      <c r="B590" s="353"/>
      <c r="C590" s="354"/>
      <c r="D590" s="353"/>
      <c r="E590" s="355"/>
      <c r="F590" s="355"/>
      <c r="G590" s="353"/>
      <c r="H590" s="353"/>
      <c r="I590" s="353"/>
      <c r="J590" s="353"/>
      <c r="K590" s="360"/>
    </row>
    <row r="591">
      <c r="A591" s="352" t="str">
        <f t="shared" si="1"/>
        <v/>
      </c>
      <c r="B591" s="353"/>
      <c r="C591" s="354"/>
      <c r="D591" s="353"/>
      <c r="E591" s="355"/>
      <c r="F591" s="355"/>
      <c r="G591" s="353"/>
      <c r="H591" s="353"/>
      <c r="I591" s="353"/>
      <c r="J591" s="353"/>
      <c r="K591" s="360"/>
    </row>
    <row r="592">
      <c r="A592" s="357" t="str">
        <f t="shared" si="1"/>
        <v/>
      </c>
      <c r="B592" s="353"/>
      <c r="C592" s="354"/>
      <c r="D592" s="353"/>
      <c r="E592" s="355"/>
      <c r="F592" s="355"/>
      <c r="G592" s="353"/>
      <c r="H592" s="353"/>
      <c r="I592" s="353"/>
      <c r="J592" s="353"/>
      <c r="K592" s="360"/>
    </row>
    <row r="593">
      <c r="A593" s="352" t="str">
        <f t="shared" si="1"/>
        <v/>
      </c>
      <c r="B593" s="353"/>
      <c r="C593" s="354"/>
      <c r="D593" s="353"/>
      <c r="E593" s="355"/>
      <c r="F593" s="355"/>
      <c r="G593" s="353"/>
      <c r="H593" s="353"/>
      <c r="I593" s="353"/>
      <c r="J593" s="353"/>
      <c r="K593" s="360"/>
    </row>
    <row r="594">
      <c r="A594" s="357" t="str">
        <f t="shared" si="1"/>
        <v/>
      </c>
      <c r="B594" s="353"/>
      <c r="C594" s="354"/>
      <c r="D594" s="353"/>
      <c r="E594" s="355"/>
      <c r="F594" s="355"/>
      <c r="G594" s="353"/>
      <c r="H594" s="353"/>
      <c r="I594" s="353"/>
      <c r="J594" s="353"/>
      <c r="K594" s="360"/>
    </row>
    <row r="595">
      <c r="A595" s="357" t="str">
        <f t="shared" si="1"/>
        <v/>
      </c>
      <c r="B595" s="353"/>
      <c r="C595" s="354"/>
      <c r="D595" s="353"/>
      <c r="E595" s="355"/>
      <c r="F595" s="355"/>
      <c r="G595" s="353"/>
      <c r="H595" s="353"/>
      <c r="I595" s="353"/>
      <c r="J595" s="353"/>
      <c r="K595" s="360"/>
    </row>
    <row r="596">
      <c r="A596" s="352" t="str">
        <f t="shared" si="1"/>
        <v/>
      </c>
      <c r="B596" s="353"/>
      <c r="C596" s="354"/>
      <c r="D596" s="353"/>
      <c r="E596" s="355"/>
      <c r="F596" s="355"/>
      <c r="G596" s="353"/>
      <c r="H596" s="353"/>
      <c r="I596" s="353"/>
      <c r="J596" s="353"/>
      <c r="K596" s="360"/>
    </row>
    <row r="597">
      <c r="A597" s="352" t="str">
        <f t="shared" si="1"/>
        <v/>
      </c>
      <c r="B597" s="353"/>
      <c r="C597" s="354"/>
      <c r="D597" s="353"/>
      <c r="E597" s="355"/>
      <c r="F597" s="355"/>
      <c r="G597" s="353"/>
      <c r="H597" s="353"/>
      <c r="I597" s="353"/>
      <c r="J597" s="353"/>
      <c r="K597" s="360"/>
    </row>
    <row r="598">
      <c r="A598" s="352" t="str">
        <f t="shared" si="1"/>
        <v/>
      </c>
      <c r="B598" s="353"/>
      <c r="C598" s="354"/>
      <c r="D598" s="353"/>
      <c r="E598" s="355"/>
      <c r="F598" s="355"/>
      <c r="G598" s="353"/>
      <c r="H598" s="353"/>
      <c r="I598" s="353"/>
      <c r="J598" s="353"/>
      <c r="K598" s="360"/>
    </row>
    <row r="599">
      <c r="A599" s="352" t="str">
        <f t="shared" si="1"/>
        <v/>
      </c>
      <c r="B599" s="353"/>
      <c r="C599" s="354"/>
      <c r="D599" s="353"/>
      <c r="E599" s="355"/>
      <c r="F599" s="355"/>
      <c r="G599" s="353"/>
      <c r="H599" s="353"/>
      <c r="I599" s="353"/>
      <c r="J599" s="353"/>
      <c r="K599" s="360"/>
    </row>
    <row r="600">
      <c r="A600" s="357" t="str">
        <f t="shared" si="1"/>
        <v/>
      </c>
      <c r="B600" s="353"/>
      <c r="C600" s="354"/>
      <c r="D600" s="353"/>
      <c r="E600" s="355"/>
      <c r="F600" s="355"/>
      <c r="G600" s="353"/>
      <c r="H600" s="353"/>
      <c r="I600" s="353"/>
      <c r="J600" s="353"/>
      <c r="K600" s="360"/>
    </row>
    <row r="601">
      <c r="A601" s="352" t="str">
        <f t="shared" si="1"/>
        <v/>
      </c>
      <c r="B601" s="353"/>
      <c r="C601" s="354"/>
      <c r="D601" s="353"/>
      <c r="E601" s="355"/>
      <c r="F601" s="355"/>
      <c r="G601" s="353"/>
      <c r="H601" s="353"/>
      <c r="I601" s="353"/>
      <c r="J601" s="353"/>
      <c r="K601" s="360"/>
    </row>
    <row r="602">
      <c r="A602" s="352" t="str">
        <f t="shared" si="1"/>
        <v/>
      </c>
      <c r="B602" s="353"/>
      <c r="C602" s="354"/>
      <c r="D602" s="353"/>
      <c r="E602" s="355"/>
      <c r="F602" s="355"/>
      <c r="G602" s="353"/>
      <c r="H602" s="353"/>
      <c r="I602" s="353"/>
      <c r="J602" s="353"/>
      <c r="K602" s="360"/>
    </row>
    <row r="603">
      <c r="A603" s="359" t="str">
        <f t="shared" si="1"/>
        <v/>
      </c>
      <c r="B603" s="353"/>
      <c r="C603" s="354"/>
      <c r="D603" s="353"/>
      <c r="E603" s="355"/>
      <c r="F603" s="355"/>
      <c r="G603" s="353"/>
      <c r="H603" s="353"/>
      <c r="I603" s="353"/>
      <c r="J603" s="353"/>
      <c r="K603" s="360"/>
    </row>
    <row r="604">
      <c r="A604" s="352" t="str">
        <f t="shared" si="1"/>
        <v/>
      </c>
      <c r="B604" s="353"/>
      <c r="C604" s="354"/>
      <c r="D604" s="353"/>
      <c r="E604" s="355"/>
      <c r="F604" s="355"/>
      <c r="G604" s="353"/>
      <c r="H604" s="353"/>
      <c r="I604" s="353"/>
      <c r="J604" s="353"/>
      <c r="K604" s="360"/>
    </row>
    <row r="605">
      <c r="A605" s="352" t="str">
        <f t="shared" si="1"/>
        <v/>
      </c>
      <c r="B605" s="353"/>
      <c r="C605" s="354"/>
      <c r="D605" s="353"/>
      <c r="E605" s="355"/>
      <c r="F605" s="355"/>
      <c r="G605" s="353"/>
      <c r="H605" s="353"/>
      <c r="I605" s="353"/>
      <c r="J605" s="353"/>
      <c r="K605" s="360"/>
    </row>
    <row r="606">
      <c r="A606" s="352" t="str">
        <f t="shared" si="1"/>
        <v/>
      </c>
      <c r="B606" s="353"/>
      <c r="C606" s="354"/>
      <c r="D606" s="353"/>
      <c r="E606" s="355"/>
      <c r="F606" s="355"/>
      <c r="G606" s="353"/>
      <c r="H606" s="353"/>
      <c r="I606" s="353"/>
      <c r="J606" s="353"/>
      <c r="K606" s="360"/>
    </row>
    <row r="607">
      <c r="A607" s="357" t="str">
        <f t="shared" si="1"/>
        <v/>
      </c>
      <c r="B607" s="353"/>
      <c r="C607" s="354"/>
      <c r="D607" s="353"/>
      <c r="E607" s="355"/>
      <c r="F607" s="355"/>
      <c r="G607" s="353"/>
      <c r="H607" s="353"/>
      <c r="I607" s="353"/>
      <c r="J607" s="353"/>
      <c r="K607" s="360"/>
    </row>
    <row r="608">
      <c r="A608" s="357" t="str">
        <f t="shared" si="1"/>
        <v/>
      </c>
      <c r="B608" s="353"/>
      <c r="C608" s="354"/>
      <c r="D608" s="353"/>
      <c r="E608" s="355"/>
      <c r="F608" s="355"/>
      <c r="G608" s="353"/>
      <c r="H608" s="353"/>
      <c r="I608" s="353"/>
      <c r="J608" s="353"/>
      <c r="K608" s="360"/>
    </row>
    <row r="609">
      <c r="A609" s="352" t="str">
        <f t="shared" si="1"/>
        <v/>
      </c>
      <c r="B609" s="353"/>
      <c r="C609" s="354"/>
      <c r="D609" s="353"/>
      <c r="E609" s="355"/>
      <c r="F609" s="355"/>
      <c r="G609" s="353"/>
      <c r="H609" s="353"/>
      <c r="I609" s="353"/>
      <c r="J609" s="353"/>
      <c r="K609" s="360"/>
    </row>
    <row r="610">
      <c r="A610" s="357" t="str">
        <f t="shared" si="1"/>
        <v/>
      </c>
      <c r="B610" s="353"/>
      <c r="C610" s="354"/>
      <c r="D610" s="353"/>
      <c r="E610" s="355"/>
      <c r="F610" s="355"/>
      <c r="G610" s="353"/>
      <c r="H610" s="353"/>
      <c r="I610" s="353"/>
      <c r="J610" s="353"/>
      <c r="K610" s="360"/>
    </row>
    <row r="611">
      <c r="A611" s="357" t="str">
        <f t="shared" si="1"/>
        <v/>
      </c>
      <c r="B611" s="353"/>
      <c r="C611" s="354"/>
      <c r="D611" s="353"/>
      <c r="E611" s="355"/>
      <c r="F611" s="355"/>
      <c r="G611" s="353"/>
      <c r="H611" s="353"/>
      <c r="I611" s="353"/>
      <c r="J611" s="353"/>
      <c r="K611" s="360"/>
    </row>
    <row r="612">
      <c r="A612" s="352" t="str">
        <f t="shared" si="1"/>
        <v/>
      </c>
      <c r="B612" s="353"/>
      <c r="C612" s="354"/>
      <c r="D612" s="353"/>
      <c r="E612" s="355"/>
      <c r="F612" s="355"/>
      <c r="G612" s="353"/>
      <c r="H612" s="353"/>
      <c r="I612" s="353"/>
      <c r="J612" s="353"/>
      <c r="K612" s="360"/>
    </row>
    <row r="613">
      <c r="A613" s="357" t="str">
        <f t="shared" si="1"/>
        <v/>
      </c>
      <c r="B613" s="353"/>
      <c r="C613" s="354"/>
      <c r="D613" s="353"/>
      <c r="E613" s="355"/>
      <c r="F613" s="355"/>
      <c r="G613" s="353"/>
      <c r="H613" s="353"/>
      <c r="I613" s="353"/>
      <c r="J613" s="353"/>
      <c r="K613" s="360"/>
    </row>
    <row r="614">
      <c r="A614" s="358" t="str">
        <f t="shared" si="1"/>
        <v/>
      </c>
      <c r="B614" s="353"/>
      <c r="C614" s="354"/>
      <c r="D614" s="353"/>
      <c r="E614" s="355"/>
      <c r="F614" s="355"/>
      <c r="G614" s="353"/>
      <c r="H614" s="353"/>
      <c r="I614" s="353"/>
      <c r="J614" s="353"/>
      <c r="K614" s="360"/>
    </row>
    <row r="615">
      <c r="A615" s="357" t="str">
        <f t="shared" si="1"/>
        <v/>
      </c>
      <c r="B615" s="353"/>
      <c r="C615" s="354"/>
      <c r="D615" s="353"/>
      <c r="E615" s="355"/>
      <c r="F615" s="355"/>
      <c r="G615" s="353"/>
      <c r="H615" s="353"/>
      <c r="I615" s="353"/>
      <c r="J615" s="353"/>
      <c r="K615" s="360"/>
    </row>
    <row r="616">
      <c r="A616" s="357" t="str">
        <f t="shared" si="1"/>
        <v/>
      </c>
      <c r="B616" s="353"/>
      <c r="C616" s="354"/>
      <c r="D616" s="353"/>
      <c r="E616" s="355"/>
      <c r="F616" s="355"/>
      <c r="G616" s="353"/>
      <c r="H616" s="353"/>
      <c r="I616" s="353"/>
      <c r="J616" s="353"/>
      <c r="K616" s="360"/>
    </row>
    <row r="617">
      <c r="A617" s="352" t="str">
        <f t="shared" si="1"/>
        <v/>
      </c>
      <c r="B617" s="353"/>
      <c r="C617" s="354"/>
      <c r="D617" s="353"/>
      <c r="E617" s="355"/>
      <c r="F617" s="355"/>
      <c r="G617" s="353"/>
      <c r="H617" s="353"/>
      <c r="I617" s="353"/>
      <c r="J617" s="353"/>
      <c r="K617" s="360"/>
    </row>
    <row r="618">
      <c r="A618" s="352" t="str">
        <f t="shared" si="1"/>
        <v/>
      </c>
      <c r="B618" s="353"/>
      <c r="C618" s="354"/>
      <c r="D618" s="353"/>
      <c r="E618" s="355"/>
      <c r="F618" s="355"/>
      <c r="G618" s="353"/>
      <c r="H618" s="353"/>
      <c r="I618" s="353"/>
      <c r="J618" s="353"/>
      <c r="K618" s="360"/>
    </row>
    <row r="619">
      <c r="A619" s="357" t="str">
        <f t="shared" si="1"/>
        <v/>
      </c>
      <c r="B619" s="353"/>
      <c r="C619" s="354"/>
      <c r="D619" s="353"/>
      <c r="E619" s="355"/>
      <c r="F619" s="355"/>
      <c r="G619" s="353"/>
      <c r="H619" s="353"/>
      <c r="I619" s="353"/>
      <c r="J619" s="353"/>
      <c r="K619" s="360"/>
    </row>
    <row r="620">
      <c r="A620" s="357" t="str">
        <f t="shared" si="1"/>
        <v/>
      </c>
      <c r="B620" s="353"/>
      <c r="C620" s="354"/>
      <c r="D620" s="353"/>
      <c r="E620" s="355"/>
      <c r="F620" s="355"/>
      <c r="G620" s="353"/>
      <c r="H620" s="353"/>
      <c r="I620" s="353"/>
      <c r="J620" s="353"/>
      <c r="K620" s="360"/>
    </row>
    <row r="621">
      <c r="A621" s="357" t="str">
        <f t="shared" si="1"/>
        <v/>
      </c>
      <c r="B621" s="353"/>
      <c r="C621" s="354"/>
      <c r="D621" s="353"/>
      <c r="E621" s="355"/>
      <c r="F621" s="355"/>
      <c r="G621" s="353"/>
      <c r="H621" s="353"/>
      <c r="I621" s="353"/>
      <c r="J621" s="353"/>
      <c r="K621" s="360"/>
    </row>
    <row r="622">
      <c r="A622" s="352" t="str">
        <f t="shared" si="1"/>
        <v/>
      </c>
      <c r="B622" s="353"/>
      <c r="C622" s="354"/>
      <c r="D622" s="353"/>
      <c r="E622" s="355"/>
      <c r="F622" s="355"/>
      <c r="G622" s="353"/>
      <c r="H622" s="353"/>
      <c r="I622" s="353"/>
      <c r="J622" s="353"/>
      <c r="K622" s="360"/>
    </row>
    <row r="623">
      <c r="A623" s="352" t="str">
        <f t="shared" si="1"/>
        <v/>
      </c>
      <c r="B623" s="353"/>
      <c r="C623" s="354"/>
      <c r="D623" s="353"/>
      <c r="E623" s="355"/>
      <c r="F623" s="355"/>
      <c r="G623" s="353"/>
      <c r="H623" s="353"/>
      <c r="I623" s="353"/>
      <c r="J623" s="353"/>
      <c r="K623" s="360"/>
    </row>
    <row r="624">
      <c r="A624" s="352" t="str">
        <f t="shared" si="1"/>
        <v/>
      </c>
      <c r="B624" s="353"/>
      <c r="C624" s="354"/>
      <c r="D624" s="353"/>
      <c r="E624" s="355"/>
      <c r="F624" s="355"/>
      <c r="G624" s="353"/>
      <c r="H624" s="353"/>
      <c r="I624" s="353"/>
      <c r="J624" s="353"/>
      <c r="K624" s="360"/>
    </row>
    <row r="625">
      <c r="A625" s="352" t="str">
        <f t="shared" si="1"/>
        <v/>
      </c>
      <c r="B625" s="353"/>
      <c r="C625" s="354"/>
      <c r="D625" s="353"/>
      <c r="E625" s="355"/>
      <c r="F625" s="355"/>
      <c r="G625" s="353"/>
      <c r="H625" s="353"/>
      <c r="I625" s="353"/>
      <c r="J625" s="353"/>
      <c r="K625" s="360"/>
    </row>
    <row r="626">
      <c r="A626" s="352" t="str">
        <f t="shared" si="1"/>
        <v/>
      </c>
      <c r="B626" s="353"/>
      <c r="C626" s="354"/>
      <c r="D626" s="353"/>
      <c r="E626" s="355"/>
      <c r="F626" s="355"/>
      <c r="G626" s="353"/>
      <c r="H626" s="353"/>
      <c r="I626" s="353"/>
      <c r="J626" s="353"/>
      <c r="K626" s="360"/>
    </row>
    <row r="627">
      <c r="A627" s="358" t="str">
        <f t="shared" si="1"/>
        <v/>
      </c>
      <c r="B627" s="353"/>
      <c r="C627" s="354"/>
      <c r="D627" s="353"/>
      <c r="E627" s="355"/>
      <c r="F627" s="355"/>
      <c r="G627" s="353"/>
      <c r="H627" s="353"/>
      <c r="I627" s="353"/>
      <c r="J627" s="353"/>
      <c r="K627" s="360"/>
    </row>
    <row r="628">
      <c r="A628" s="352" t="str">
        <f t="shared" si="1"/>
        <v/>
      </c>
      <c r="B628" s="353"/>
      <c r="C628" s="354"/>
      <c r="D628" s="353"/>
      <c r="E628" s="355"/>
      <c r="F628" s="355"/>
      <c r="G628" s="353"/>
      <c r="H628" s="353"/>
      <c r="I628" s="353"/>
      <c r="J628" s="353"/>
      <c r="K628" s="360"/>
    </row>
    <row r="629">
      <c r="A629" s="352" t="str">
        <f t="shared" si="1"/>
        <v/>
      </c>
      <c r="B629" s="353"/>
      <c r="C629" s="354"/>
      <c r="D629" s="353"/>
      <c r="E629" s="355"/>
      <c r="F629" s="355"/>
      <c r="G629" s="353"/>
      <c r="H629" s="353"/>
      <c r="I629" s="353"/>
      <c r="J629" s="353"/>
      <c r="K629" s="360"/>
    </row>
    <row r="630">
      <c r="A630" s="359" t="str">
        <f t="shared" si="1"/>
        <v/>
      </c>
      <c r="B630" s="353"/>
      <c r="C630" s="354"/>
      <c r="D630" s="353"/>
      <c r="E630" s="355"/>
      <c r="F630" s="355"/>
      <c r="G630" s="353"/>
      <c r="H630" s="353"/>
      <c r="I630" s="353"/>
      <c r="J630" s="353"/>
      <c r="K630" s="360"/>
    </row>
    <row r="631">
      <c r="A631" s="352" t="str">
        <f t="shared" si="1"/>
        <v/>
      </c>
      <c r="B631" s="353"/>
      <c r="C631" s="354"/>
      <c r="D631" s="353"/>
      <c r="E631" s="355"/>
      <c r="F631" s="355"/>
      <c r="G631" s="353"/>
      <c r="H631" s="353"/>
      <c r="I631" s="353"/>
      <c r="J631" s="353"/>
      <c r="K631" s="360"/>
    </row>
    <row r="632">
      <c r="A632" s="352" t="str">
        <f t="shared" si="1"/>
        <v/>
      </c>
      <c r="B632" s="353"/>
      <c r="C632" s="354"/>
      <c r="D632" s="353"/>
      <c r="E632" s="355"/>
      <c r="F632" s="355"/>
      <c r="G632" s="353"/>
      <c r="H632" s="353"/>
      <c r="I632" s="353"/>
      <c r="J632" s="353"/>
      <c r="K632" s="360"/>
    </row>
    <row r="633">
      <c r="A633" s="352" t="str">
        <f t="shared" si="1"/>
        <v/>
      </c>
      <c r="B633" s="353"/>
      <c r="C633" s="354"/>
      <c r="D633" s="353"/>
      <c r="E633" s="355"/>
      <c r="F633" s="355"/>
      <c r="G633" s="353"/>
      <c r="H633" s="353"/>
      <c r="I633" s="353"/>
      <c r="J633" s="353"/>
      <c r="K633" s="360"/>
    </row>
    <row r="634">
      <c r="A634" s="357" t="str">
        <f t="shared" si="1"/>
        <v/>
      </c>
      <c r="B634" s="353"/>
      <c r="C634" s="354"/>
      <c r="D634" s="353"/>
      <c r="E634" s="355"/>
      <c r="F634" s="355"/>
      <c r="G634" s="353"/>
      <c r="H634" s="353"/>
      <c r="I634" s="353"/>
      <c r="J634" s="353"/>
      <c r="K634" s="360"/>
    </row>
    <row r="635">
      <c r="A635" s="352" t="str">
        <f t="shared" si="1"/>
        <v/>
      </c>
      <c r="B635" s="353"/>
      <c r="C635" s="354"/>
      <c r="D635" s="353"/>
      <c r="E635" s="355"/>
      <c r="F635" s="355"/>
      <c r="G635" s="353"/>
      <c r="H635" s="353"/>
      <c r="I635" s="353"/>
      <c r="J635" s="353"/>
      <c r="K635" s="360"/>
    </row>
    <row r="636">
      <c r="A636" s="352" t="str">
        <f t="shared" si="1"/>
        <v/>
      </c>
      <c r="B636" s="353"/>
      <c r="C636" s="354"/>
      <c r="D636" s="353"/>
      <c r="E636" s="355"/>
      <c r="F636" s="355"/>
      <c r="G636" s="353"/>
      <c r="H636" s="353"/>
      <c r="I636" s="353"/>
      <c r="J636" s="353"/>
      <c r="K636" s="360"/>
    </row>
    <row r="637">
      <c r="A637" s="352" t="str">
        <f t="shared" si="1"/>
        <v/>
      </c>
      <c r="B637" s="353"/>
      <c r="C637" s="354"/>
      <c r="D637" s="353"/>
      <c r="E637" s="355"/>
      <c r="F637" s="355"/>
      <c r="G637" s="353"/>
      <c r="H637" s="353"/>
      <c r="I637" s="353"/>
      <c r="J637" s="353"/>
      <c r="K637" s="360"/>
    </row>
    <row r="638">
      <c r="A638" s="357" t="str">
        <f t="shared" si="1"/>
        <v/>
      </c>
      <c r="B638" s="353"/>
      <c r="C638" s="354"/>
      <c r="D638" s="353"/>
      <c r="E638" s="355"/>
      <c r="F638" s="355"/>
      <c r="G638" s="353"/>
      <c r="H638" s="353"/>
      <c r="I638" s="353"/>
      <c r="J638" s="353"/>
      <c r="K638" s="360"/>
    </row>
    <row r="639">
      <c r="A639" s="352" t="str">
        <f t="shared" si="1"/>
        <v/>
      </c>
      <c r="B639" s="353"/>
      <c r="C639" s="354"/>
      <c r="D639" s="353"/>
      <c r="E639" s="355"/>
      <c r="F639" s="355"/>
      <c r="G639" s="353"/>
      <c r="H639" s="353"/>
      <c r="I639" s="353"/>
      <c r="J639" s="353"/>
      <c r="K639" s="360"/>
    </row>
    <row r="640">
      <c r="A640" s="352" t="str">
        <f t="shared" si="1"/>
        <v/>
      </c>
      <c r="B640" s="353"/>
      <c r="C640" s="354"/>
      <c r="D640" s="353"/>
      <c r="E640" s="355"/>
      <c r="F640" s="355"/>
      <c r="G640" s="353"/>
      <c r="H640" s="353"/>
      <c r="I640" s="353"/>
      <c r="J640" s="353"/>
      <c r="K640" s="360"/>
    </row>
    <row r="641">
      <c r="A641" s="352" t="str">
        <f t="shared" si="1"/>
        <v/>
      </c>
      <c r="B641" s="353"/>
      <c r="C641" s="354"/>
      <c r="D641" s="353"/>
      <c r="E641" s="355"/>
      <c r="F641" s="355"/>
      <c r="G641" s="353"/>
      <c r="H641" s="353"/>
      <c r="I641" s="353"/>
      <c r="J641" s="353"/>
      <c r="K641" s="360"/>
    </row>
    <row r="642">
      <c r="A642" s="357" t="str">
        <f t="shared" si="1"/>
        <v/>
      </c>
      <c r="B642" s="353"/>
      <c r="C642" s="354"/>
      <c r="D642" s="353"/>
      <c r="E642" s="355"/>
      <c r="F642" s="355"/>
      <c r="G642" s="353"/>
      <c r="H642" s="353"/>
      <c r="I642" s="353"/>
      <c r="J642" s="353"/>
      <c r="K642" s="360"/>
    </row>
    <row r="643">
      <c r="A643" s="352" t="str">
        <f t="shared" si="1"/>
        <v/>
      </c>
      <c r="B643" s="353"/>
      <c r="C643" s="354"/>
      <c r="D643" s="353"/>
      <c r="E643" s="355"/>
      <c r="F643" s="355"/>
      <c r="G643" s="353"/>
      <c r="H643" s="353"/>
      <c r="I643" s="353"/>
      <c r="J643" s="353"/>
      <c r="K643" s="360"/>
    </row>
    <row r="644">
      <c r="A644" s="352" t="str">
        <f t="shared" si="1"/>
        <v/>
      </c>
      <c r="B644" s="353"/>
      <c r="C644" s="354"/>
      <c r="D644" s="353"/>
      <c r="E644" s="355"/>
      <c r="F644" s="355"/>
      <c r="G644" s="353"/>
      <c r="H644" s="353"/>
      <c r="I644" s="353"/>
      <c r="J644" s="353"/>
      <c r="K644" s="360"/>
    </row>
    <row r="645">
      <c r="A645" s="352" t="str">
        <f t="shared" si="1"/>
        <v/>
      </c>
      <c r="B645" s="353"/>
      <c r="C645" s="354"/>
      <c r="D645" s="353"/>
      <c r="E645" s="355"/>
      <c r="F645" s="355"/>
      <c r="G645" s="353"/>
      <c r="H645" s="353"/>
      <c r="I645" s="353"/>
      <c r="J645" s="353"/>
      <c r="K645" s="360"/>
    </row>
    <row r="646">
      <c r="A646" s="352" t="str">
        <f t="shared" si="1"/>
        <v/>
      </c>
      <c r="B646" s="353"/>
      <c r="C646" s="354"/>
      <c r="D646" s="353"/>
      <c r="E646" s="355"/>
      <c r="F646" s="355"/>
      <c r="G646" s="353"/>
      <c r="H646" s="353"/>
      <c r="I646" s="353"/>
      <c r="J646" s="353"/>
      <c r="K646" s="360"/>
    </row>
    <row r="647">
      <c r="A647" s="352" t="str">
        <f t="shared" si="1"/>
        <v/>
      </c>
      <c r="B647" s="353"/>
      <c r="C647" s="354"/>
      <c r="D647" s="353"/>
      <c r="E647" s="355"/>
      <c r="F647" s="355"/>
      <c r="G647" s="353"/>
      <c r="H647" s="353"/>
      <c r="I647" s="353"/>
      <c r="J647" s="353"/>
      <c r="K647" s="360"/>
    </row>
    <row r="648">
      <c r="A648" s="357" t="str">
        <f t="shared" si="1"/>
        <v/>
      </c>
      <c r="B648" s="353"/>
      <c r="C648" s="354"/>
      <c r="D648" s="353"/>
      <c r="E648" s="355"/>
      <c r="F648" s="355"/>
      <c r="G648" s="353"/>
      <c r="H648" s="353"/>
      <c r="I648" s="353"/>
      <c r="J648" s="353"/>
      <c r="K648" s="360"/>
    </row>
    <row r="649">
      <c r="A649" s="352" t="str">
        <f t="shared" si="1"/>
        <v/>
      </c>
      <c r="B649" s="353"/>
      <c r="C649" s="354"/>
      <c r="D649" s="353"/>
      <c r="E649" s="355"/>
      <c r="F649" s="355"/>
      <c r="G649" s="353"/>
      <c r="H649" s="353"/>
      <c r="I649" s="353"/>
      <c r="J649" s="353"/>
      <c r="K649" s="360"/>
    </row>
    <row r="650">
      <c r="A650" s="357" t="str">
        <f t="shared" si="1"/>
        <v/>
      </c>
      <c r="B650" s="353"/>
      <c r="C650" s="354"/>
      <c r="D650" s="353"/>
      <c r="E650" s="355"/>
      <c r="F650" s="355"/>
      <c r="G650" s="353"/>
      <c r="H650" s="353"/>
      <c r="I650" s="353"/>
      <c r="J650" s="353"/>
      <c r="K650" s="360"/>
    </row>
    <row r="651">
      <c r="A651" s="352" t="str">
        <f t="shared" si="1"/>
        <v/>
      </c>
      <c r="B651" s="353"/>
      <c r="C651" s="354"/>
      <c r="D651" s="353"/>
      <c r="E651" s="355"/>
      <c r="F651" s="355"/>
      <c r="G651" s="353"/>
      <c r="H651" s="353"/>
      <c r="I651" s="353"/>
      <c r="J651" s="353"/>
      <c r="K651" s="360"/>
    </row>
    <row r="652">
      <c r="A652" s="352" t="str">
        <f t="shared" si="1"/>
        <v/>
      </c>
      <c r="B652" s="353"/>
      <c r="C652" s="354"/>
      <c r="D652" s="353"/>
      <c r="E652" s="355"/>
      <c r="F652" s="355"/>
      <c r="G652" s="353"/>
      <c r="H652" s="353"/>
      <c r="I652" s="353"/>
      <c r="J652" s="353"/>
      <c r="K652" s="360"/>
    </row>
    <row r="653">
      <c r="A653" s="352" t="str">
        <f t="shared" si="1"/>
        <v/>
      </c>
      <c r="B653" s="353"/>
      <c r="C653" s="354"/>
      <c r="D653" s="353"/>
      <c r="E653" s="355"/>
      <c r="F653" s="355"/>
      <c r="G653" s="353"/>
      <c r="H653" s="353"/>
      <c r="I653" s="353"/>
      <c r="J653" s="353"/>
      <c r="K653" s="360"/>
    </row>
    <row r="654">
      <c r="A654" s="357" t="str">
        <f t="shared" si="1"/>
        <v/>
      </c>
      <c r="B654" s="353"/>
      <c r="C654" s="354"/>
      <c r="D654" s="353"/>
      <c r="E654" s="355"/>
      <c r="F654" s="355"/>
      <c r="G654" s="353"/>
      <c r="H654" s="353"/>
      <c r="I654" s="353"/>
      <c r="J654" s="353"/>
      <c r="K654" s="360"/>
    </row>
    <row r="655">
      <c r="A655" s="357" t="str">
        <f t="shared" si="1"/>
        <v/>
      </c>
      <c r="B655" s="353"/>
      <c r="C655" s="354"/>
      <c r="D655" s="353"/>
      <c r="E655" s="355"/>
      <c r="F655" s="355"/>
      <c r="G655" s="353"/>
      <c r="H655" s="353"/>
      <c r="I655" s="353"/>
      <c r="J655" s="353"/>
      <c r="K655" s="360"/>
    </row>
    <row r="656">
      <c r="A656" s="357" t="str">
        <f t="shared" si="1"/>
        <v/>
      </c>
      <c r="B656" s="353"/>
      <c r="C656" s="354"/>
      <c r="D656" s="353"/>
      <c r="E656" s="355"/>
      <c r="F656" s="355"/>
      <c r="G656" s="353"/>
      <c r="H656" s="353"/>
      <c r="I656" s="353"/>
      <c r="J656" s="353"/>
      <c r="K656" s="360"/>
    </row>
    <row r="657">
      <c r="A657" s="357" t="str">
        <f t="shared" si="1"/>
        <v/>
      </c>
      <c r="B657" s="353"/>
      <c r="C657" s="354"/>
      <c r="D657" s="353"/>
      <c r="E657" s="355"/>
      <c r="F657" s="355"/>
      <c r="G657" s="353"/>
      <c r="H657" s="353"/>
      <c r="I657" s="353"/>
      <c r="J657" s="353"/>
      <c r="K657" s="360"/>
    </row>
    <row r="658">
      <c r="A658" s="357" t="str">
        <f t="shared" si="1"/>
        <v/>
      </c>
      <c r="B658" s="353"/>
      <c r="C658" s="354"/>
      <c r="D658" s="353"/>
      <c r="E658" s="355"/>
      <c r="F658" s="355"/>
      <c r="G658" s="353"/>
      <c r="H658" s="353"/>
      <c r="I658" s="353"/>
      <c r="J658" s="353"/>
      <c r="K658" s="360"/>
    </row>
    <row r="659">
      <c r="A659" s="352" t="str">
        <f t="shared" si="1"/>
        <v/>
      </c>
      <c r="B659" s="353"/>
      <c r="C659" s="354"/>
      <c r="D659" s="353"/>
      <c r="E659" s="355"/>
      <c r="F659" s="355"/>
      <c r="G659" s="353"/>
      <c r="H659" s="353"/>
      <c r="I659" s="353"/>
      <c r="J659" s="353"/>
      <c r="K659" s="360"/>
    </row>
    <row r="660">
      <c r="A660" s="357" t="str">
        <f t="shared" si="1"/>
        <v/>
      </c>
      <c r="B660" s="353"/>
      <c r="C660" s="354"/>
      <c r="D660" s="353"/>
      <c r="E660" s="355"/>
      <c r="F660" s="355"/>
      <c r="G660" s="353"/>
      <c r="H660" s="353"/>
      <c r="I660" s="353"/>
      <c r="J660" s="353"/>
      <c r="K660" s="360"/>
    </row>
    <row r="661">
      <c r="A661" s="352" t="str">
        <f t="shared" si="1"/>
        <v/>
      </c>
      <c r="B661" s="353"/>
      <c r="C661" s="354"/>
      <c r="D661" s="353"/>
      <c r="E661" s="355"/>
      <c r="F661" s="355"/>
      <c r="G661" s="353"/>
      <c r="H661" s="353"/>
      <c r="I661" s="353"/>
      <c r="J661" s="353"/>
      <c r="K661" s="360"/>
    </row>
    <row r="662">
      <c r="A662" s="352" t="str">
        <f t="shared" si="1"/>
        <v/>
      </c>
      <c r="B662" s="353"/>
      <c r="C662" s="354"/>
      <c r="D662" s="353"/>
      <c r="E662" s="355"/>
      <c r="F662" s="355"/>
      <c r="G662" s="353"/>
      <c r="H662" s="353"/>
      <c r="I662" s="353"/>
      <c r="J662" s="353"/>
      <c r="K662" s="360"/>
    </row>
    <row r="663">
      <c r="A663" s="352" t="str">
        <f t="shared" si="1"/>
        <v/>
      </c>
      <c r="B663" s="353"/>
      <c r="C663" s="354"/>
      <c r="D663" s="353"/>
      <c r="E663" s="355"/>
      <c r="F663" s="355"/>
      <c r="G663" s="353"/>
      <c r="H663" s="353"/>
      <c r="I663" s="353"/>
      <c r="J663" s="353"/>
      <c r="K663" s="360"/>
    </row>
    <row r="664">
      <c r="A664" s="352" t="str">
        <f t="shared" si="1"/>
        <v/>
      </c>
      <c r="B664" s="353"/>
      <c r="C664" s="354"/>
      <c r="D664" s="353"/>
      <c r="E664" s="355"/>
      <c r="F664" s="355"/>
      <c r="G664" s="353"/>
      <c r="H664" s="353"/>
      <c r="I664" s="353"/>
      <c r="J664" s="353"/>
      <c r="K664" s="360"/>
    </row>
    <row r="665">
      <c r="A665" s="357" t="str">
        <f t="shared" si="1"/>
        <v/>
      </c>
      <c r="B665" s="353"/>
      <c r="C665" s="354"/>
      <c r="D665" s="353"/>
      <c r="E665" s="355"/>
      <c r="F665" s="355"/>
      <c r="G665" s="353"/>
      <c r="H665" s="353"/>
      <c r="I665" s="353"/>
      <c r="J665" s="353"/>
      <c r="K665" s="360"/>
    </row>
    <row r="666">
      <c r="A666" s="352" t="str">
        <f t="shared" si="1"/>
        <v/>
      </c>
      <c r="B666" s="353"/>
      <c r="C666" s="354"/>
      <c r="D666" s="353"/>
      <c r="E666" s="355"/>
      <c r="F666" s="355"/>
      <c r="G666" s="353"/>
      <c r="H666" s="353"/>
      <c r="I666" s="353"/>
      <c r="J666" s="353"/>
      <c r="K666" s="360"/>
    </row>
    <row r="667">
      <c r="A667" s="359" t="str">
        <f t="shared" si="1"/>
        <v/>
      </c>
      <c r="B667" s="353"/>
      <c r="C667" s="354"/>
      <c r="D667" s="353"/>
      <c r="E667" s="355"/>
      <c r="F667" s="355"/>
      <c r="G667" s="353"/>
      <c r="H667" s="353"/>
      <c r="I667" s="353"/>
      <c r="J667" s="353"/>
      <c r="K667" s="360"/>
    </row>
    <row r="668">
      <c r="A668" s="352" t="str">
        <f t="shared" si="1"/>
        <v/>
      </c>
      <c r="B668" s="353"/>
      <c r="C668" s="354"/>
      <c r="D668" s="353"/>
      <c r="E668" s="355"/>
      <c r="F668" s="355"/>
      <c r="G668" s="353"/>
      <c r="H668" s="353"/>
      <c r="I668" s="353"/>
      <c r="J668" s="353"/>
      <c r="K668" s="360"/>
    </row>
    <row r="669">
      <c r="A669" s="352" t="str">
        <f t="shared" si="1"/>
        <v/>
      </c>
      <c r="B669" s="353"/>
      <c r="C669" s="354"/>
      <c r="D669" s="353"/>
      <c r="E669" s="355"/>
      <c r="F669" s="355"/>
      <c r="G669" s="353"/>
      <c r="H669" s="353"/>
      <c r="I669" s="353"/>
      <c r="J669" s="353"/>
      <c r="K669" s="360"/>
    </row>
    <row r="670">
      <c r="A670" s="357" t="str">
        <f t="shared" si="1"/>
        <v/>
      </c>
      <c r="B670" s="353"/>
      <c r="C670" s="354"/>
      <c r="D670" s="353"/>
      <c r="E670" s="355"/>
      <c r="F670" s="355"/>
      <c r="G670" s="353"/>
      <c r="H670" s="353"/>
      <c r="I670" s="353"/>
      <c r="J670" s="353"/>
      <c r="K670" s="360"/>
    </row>
    <row r="671">
      <c r="A671" s="358" t="str">
        <f t="shared" si="1"/>
        <v/>
      </c>
      <c r="B671" s="353"/>
      <c r="C671" s="354"/>
      <c r="D671" s="353"/>
      <c r="E671" s="355"/>
      <c r="F671" s="355"/>
      <c r="G671" s="353"/>
      <c r="H671" s="353"/>
      <c r="I671" s="353"/>
      <c r="J671" s="353"/>
      <c r="K671" s="360"/>
    </row>
    <row r="672">
      <c r="A672" s="357" t="str">
        <f t="shared" si="1"/>
        <v/>
      </c>
      <c r="B672" s="353"/>
      <c r="C672" s="354"/>
      <c r="D672" s="353"/>
      <c r="E672" s="355"/>
      <c r="F672" s="355"/>
      <c r="G672" s="353"/>
      <c r="H672" s="353"/>
      <c r="I672" s="353"/>
      <c r="J672" s="353"/>
      <c r="K672" s="360"/>
    </row>
    <row r="673">
      <c r="A673" s="352" t="str">
        <f t="shared" si="1"/>
        <v/>
      </c>
      <c r="B673" s="353"/>
      <c r="C673" s="354"/>
      <c r="D673" s="353"/>
      <c r="E673" s="355"/>
      <c r="F673" s="355"/>
      <c r="G673" s="353"/>
      <c r="H673" s="353"/>
      <c r="I673" s="353"/>
      <c r="J673" s="353"/>
      <c r="K673" s="360"/>
    </row>
    <row r="674">
      <c r="A674" s="352" t="str">
        <f t="shared" si="1"/>
        <v/>
      </c>
      <c r="B674" s="353"/>
      <c r="C674" s="354"/>
      <c r="D674" s="353"/>
      <c r="E674" s="355"/>
      <c r="F674" s="355"/>
      <c r="G674" s="353"/>
      <c r="H674" s="353"/>
      <c r="I674" s="353"/>
      <c r="J674" s="353"/>
      <c r="K674" s="360"/>
    </row>
    <row r="675">
      <c r="A675" s="357" t="str">
        <f t="shared" si="1"/>
        <v/>
      </c>
      <c r="B675" s="353"/>
      <c r="C675" s="354"/>
      <c r="D675" s="353"/>
      <c r="E675" s="355"/>
      <c r="F675" s="355"/>
      <c r="G675" s="353"/>
      <c r="H675" s="353"/>
      <c r="I675" s="353"/>
      <c r="J675" s="353"/>
      <c r="K675" s="360"/>
    </row>
    <row r="676">
      <c r="A676" s="352" t="str">
        <f t="shared" si="1"/>
        <v/>
      </c>
      <c r="B676" s="353"/>
      <c r="C676" s="354"/>
      <c r="D676" s="353"/>
      <c r="E676" s="355"/>
      <c r="F676" s="355"/>
      <c r="G676" s="353"/>
      <c r="H676" s="353"/>
      <c r="I676" s="353"/>
      <c r="J676" s="353"/>
      <c r="K676" s="360"/>
    </row>
    <row r="677">
      <c r="A677" s="352" t="str">
        <f t="shared" si="1"/>
        <v/>
      </c>
      <c r="B677" s="353"/>
      <c r="C677" s="354"/>
      <c r="D677" s="353"/>
      <c r="E677" s="355"/>
      <c r="F677" s="355"/>
      <c r="G677" s="353"/>
      <c r="H677" s="353"/>
      <c r="I677" s="353"/>
      <c r="J677" s="353"/>
      <c r="K677" s="360"/>
    </row>
    <row r="678">
      <c r="A678" s="352" t="str">
        <f t="shared" si="1"/>
        <v/>
      </c>
      <c r="B678" s="353"/>
      <c r="C678" s="354"/>
      <c r="D678" s="353"/>
      <c r="E678" s="355"/>
      <c r="F678" s="355"/>
      <c r="G678" s="353"/>
      <c r="H678" s="353"/>
      <c r="I678" s="353"/>
      <c r="J678" s="353"/>
      <c r="K678" s="360"/>
    </row>
    <row r="679">
      <c r="A679" s="352" t="str">
        <f t="shared" si="1"/>
        <v/>
      </c>
      <c r="B679" s="353"/>
      <c r="C679" s="354"/>
      <c r="D679" s="353"/>
      <c r="E679" s="355"/>
      <c r="F679" s="355"/>
      <c r="G679" s="353"/>
      <c r="H679" s="353"/>
      <c r="I679" s="353"/>
      <c r="J679" s="353"/>
      <c r="K679" s="360"/>
    </row>
    <row r="680">
      <c r="A680" s="352" t="str">
        <f t="shared" si="1"/>
        <v/>
      </c>
      <c r="B680" s="353"/>
      <c r="C680" s="354"/>
      <c r="D680" s="353"/>
      <c r="E680" s="355"/>
      <c r="F680" s="355"/>
      <c r="G680" s="353"/>
      <c r="H680" s="353"/>
      <c r="I680" s="353"/>
      <c r="J680" s="353"/>
      <c r="K680" s="360"/>
    </row>
    <row r="681">
      <c r="A681" s="352" t="str">
        <f t="shared" si="1"/>
        <v/>
      </c>
      <c r="B681" s="353"/>
      <c r="C681" s="354"/>
      <c r="D681" s="353"/>
      <c r="E681" s="355"/>
      <c r="F681" s="355"/>
      <c r="G681" s="353"/>
      <c r="H681" s="353"/>
      <c r="I681" s="353"/>
      <c r="J681" s="353"/>
      <c r="K681" s="360"/>
    </row>
    <row r="682">
      <c r="A682" s="352" t="str">
        <f t="shared" si="1"/>
        <v/>
      </c>
      <c r="B682" s="353"/>
      <c r="C682" s="354"/>
      <c r="D682" s="353"/>
      <c r="E682" s="355"/>
      <c r="F682" s="355"/>
      <c r="G682" s="353"/>
      <c r="H682" s="353"/>
      <c r="I682" s="353"/>
      <c r="J682" s="353"/>
      <c r="K682" s="360"/>
    </row>
    <row r="683">
      <c r="A683" s="352" t="str">
        <f t="shared" si="1"/>
        <v/>
      </c>
      <c r="B683" s="353"/>
      <c r="C683" s="354"/>
      <c r="D683" s="353"/>
      <c r="E683" s="355"/>
      <c r="F683" s="355"/>
      <c r="G683" s="353"/>
      <c r="H683" s="353"/>
      <c r="I683" s="353"/>
      <c r="J683" s="353"/>
      <c r="K683" s="360"/>
    </row>
    <row r="684">
      <c r="A684" s="357" t="str">
        <f t="shared" si="1"/>
        <v/>
      </c>
      <c r="B684" s="353"/>
      <c r="C684" s="354"/>
      <c r="D684" s="353"/>
      <c r="E684" s="355"/>
      <c r="F684" s="355"/>
      <c r="G684" s="353"/>
      <c r="H684" s="353"/>
      <c r="I684" s="353"/>
      <c r="J684" s="353"/>
      <c r="K684" s="360"/>
    </row>
    <row r="685">
      <c r="A685" s="352" t="str">
        <f t="shared" si="1"/>
        <v/>
      </c>
      <c r="B685" s="353"/>
      <c r="C685" s="354"/>
      <c r="D685" s="353"/>
      <c r="E685" s="355"/>
      <c r="F685" s="355"/>
      <c r="G685" s="353"/>
      <c r="H685" s="353"/>
      <c r="I685" s="353"/>
      <c r="J685" s="353"/>
      <c r="K685" s="360"/>
    </row>
    <row r="686">
      <c r="A686" s="359" t="str">
        <f t="shared" si="1"/>
        <v/>
      </c>
      <c r="B686" s="353"/>
      <c r="C686" s="354"/>
      <c r="D686" s="353"/>
      <c r="E686" s="355"/>
      <c r="F686" s="355"/>
      <c r="G686" s="353"/>
      <c r="H686" s="353"/>
      <c r="I686" s="353"/>
      <c r="J686" s="353"/>
      <c r="K686" s="360"/>
    </row>
    <row r="687">
      <c r="A687" s="352" t="str">
        <f t="shared" si="1"/>
        <v/>
      </c>
      <c r="B687" s="353"/>
      <c r="C687" s="354"/>
      <c r="D687" s="353"/>
      <c r="E687" s="355"/>
      <c r="F687" s="355"/>
      <c r="G687" s="353"/>
      <c r="H687" s="353"/>
      <c r="I687" s="353"/>
      <c r="J687" s="353"/>
      <c r="K687" s="360"/>
    </row>
    <row r="688">
      <c r="A688" s="352" t="str">
        <f t="shared" si="1"/>
        <v/>
      </c>
      <c r="B688" s="353"/>
      <c r="C688" s="354"/>
      <c r="D688" s="353"/>
      <c r="E688" s="355"/>
      <c r="F688" s="355"/>
      <c r="G688" s="353"/>
      <c r="H688" s="353"/>
      <c r="I688" s="353"/>
      <c r="J688" s="353"/>
      <c r="K688" s="360"/>
    </row>
    <row r="689">
      <c r="A689" s="357" t="str">
        <f t="shared" si="1"/>
        <v/>
      </c>
      <c r="B689" s="353"/>
      <c r="C689" s="354"/>
      <c r="D689" s="353"/>
      <c r="E689" s="355"/>
      <c r="F689" s="355"/>
      <c r="G689" s="353"/>
      <c r="H689" s="353"/>
      <c r="I689" s="353"/>
      <c r="J689" s="353"/>
      <c r="K689" s="360"/>
    </row>
    <row r="690">
      <c r="A690" s="352" t="str">
        <f t="shared" si="1"/>
        <v/>
      </c>
      <c r="B690" s="353"/>
      <c r="C690" s="354"/>
      <c r="D690" s="353"/>
      <c r="E690" s="355"/>
      <c r="F690" s="355"/>
      <c r="G690" s="353"/>
      <c r="H690" s="353"/>
      <c r="I690" s="353"/>
      <c r="J690" s="353"/>
      <c r="K690" s="360"/>
    </row>
    <row r="691">
      <c r="A691" s="352" t="str">
        <f t="shared" si="1"/>
        <v/>
      </c>
      <c r="B691" s="353"/>
      <c r="C691" s="354"/>
      <c r="D691" s="353"/>
      <c r="E691" s="355"/>
      <c r="F691" s="355"/>
      <c r="G691" s="353"/>
      <c r="H691" s="353"/>
      <c r="I691" s="353"/>
      <c r="J691" s="353"/>
      <c r="K691" s="360"/>
    </row>
    <row r="692">
      <c r="A692" s="352" t="str">
        <f t="shared" si="1"/>
        <v/>
      </c>
      <c r="B692" s="353"/>
      <c r="C692" s="354"/>
      <c r="D692" s="353"/>
      <c r="E692" s="355"/>
      <c r="F692" s="355"/>
      <c r="G692" s="353"/>
      <c r="H692" s="353"/>
      <c r="I692" s="353"/>
      <c r="J692" s="353"/>
      <c r="K692" s="360"/>
    </row>
    <row r="693">
      <c r="A693" s="352" t="str">
        <f t="shared" si="1"/>
        <v/>
      </c>
      <c r="B693" s="353"/>
      <c r="C693" s="354"/>
      <c r="D693" s="353"/>
      <c r="E693" s="355"/>
      <c r="F693" s="355"/>
      <c r="G693" s="353"/>
      <c r="H693" s="353"/>
      <c r="I693" s="353"/>
      <c r="J693" s="353"/>
      <c r="K693" s="360"/>
    </row>
    <row r="694">
      <c r="A694" s="352" t="str">
        <f t="shared" si="1"/>
        <v/>
      </c>
      <c r="B694" s="353"/>
      <c r="C694" s="354"/>
      <c r="D694" s="353"/>
      <c r="E694" s="355"/>
      <c r="F694" s="355"/>
      <c r="G694" s="353"/>
      <c r="H694" s="353"/>
      <c r="I694" s="353"/>
      <c r="J694" s="353"/>
      <c r="K694" s="360"/>
    </row>
    <row r="695">
      <c r="A695" s="359" t="str">
        <f t="shared" si="1"/>
        <v/>
      </c>
      <c r="B695" s="353"/>
      <c r="C695" s="354"/>
      <c r="D695" s="353"/>
      <c r="E695" s="355"/>
      <c r="F695" s="355"/>
      <c r="G695" s="353"/>
      <c r="H695" s="353"/>
      <c r="I695" s="353"/>
      <c r="J695" s="353"/>
      <c r="K695" s="360"/>
    </row>
    <row r="696">
      <c r="A696" s="359" t="str">
        <f t="shared" si="1"/>
        <v/>
      </c>
      <c r="B696" s="353"/>
      <c r="C696" s="354"/>
      <c r="D696" s="353"/>
      <c r="E696" s="355"/>
      <c r="F696" s="355"/>
      <c r="G696" s="353"/>
      <c r="H696" s="353"/>
      <c r="I696" s="353"/>
      <c r="J696" s="353"/>
      <c r="K696" s="360"/>
    </row>
    <row r="697">
      <c r="A697" s="352" t="str">
        <f t="shared" si="1"/>
        <v/>
      </c>
      <c r="B697" s="353"/>
      <c r="C697" s="354"/>
      <c r="D697" s="353"/>
      <c r="E697" s="355"/>
      <c r="F697" s="355"/>
      <c r="G697" s="353"/>
      <c r="H697" s="353"/>
      <c r="I697" s="353"/>
      <c r="J697" s="353"/>
      <c r="K697" s="360"/>
    </row>
    <row r="698">
      <c r="A698" s="352" t="str">
        <f t="shared" si="1"/>
        <v/>
      </c>
      <c r="B698" s="353"/>
      <c r="C698" s="354"/>
      <c r="D698" s="353"/>
      <c r="E698" s="355"/>
      <c r="F698" s="355"/>
      <c r="G698" s="353"/>
      <c r="H698" s="353"/>
      <c r="I698" s="353"/>
      <c r="J698" s="353"/>
      <c r="K698" s="360"/>
    </row>
    <row r="699">
      <c r="A699" s="357" t="str">
        <f t="shared" si="1"/>
        <v/>
      </c>
      <c r="B699" s="353"/>
      <c r="C699" s="354"/>
      <c r="D699" s="353"/>
      <c r="E699" s="355"/>
      <c r="F699" s="355"/>
      <c r="G699" s="353"/>
      <c r="H699" s="353"/>
      <c r="I699" s="353"/>
      <c r="J699" s="353"/>
      <c r="K699" s="360"/>
    </row>
    <row r="700">
      <c r="A700" s="357" t="str">
        <f t="shared" si="1"/>
        <v/>
      </c>
      <c r="B700" s="353"/>
      <c r="C700" s="354"/>
      <c r="D700" s="353"/>
      <c r="E700" s="355"/>
      <c r="F700" s="355"/>
      <c r="G700" s="353"/>
      <c r="H700" s="353"/>
      <c r="I700" s="353"/>
      <c r="J700" s="353"/>
      <c r="K700" s="360"/>
    </row>
    <row r="701">
      <c r="A701" s="352" t="str">
        <f t="shared" si="1"/>
        <v/>
      </c>
      <c r="B701" s="353"/>
      <c r="C701" s="354"/>
      <c r="D701" s="353"/>
      <c r="E701" s="355"/>
      <c r="F701" s="355"/>
      <c r="G701" s="353"/>
      <c r="H701" s="353"/>
      <c r="I701" s="353"/>
      <c r="J701" s="353"/>
      <c r="K701" s="360"/>
    </row>
    <row r="702">
      <c r="A702" s="352" t="str">
        <f t="shared" si="1"/>
        <v/>
      </c>
      <c r="B702" s="353"/>
      <c r="C702" s="354"/>
      <c r="D702" s="353"/>
      <c r="E702" s="355"/>
      <c r="F702" s="355"/>
      <c r="G702" s="353"/>
      <c r="H702" s="353"/>
      <c r="I702" s="353"/>
      <c r="J702" s="353"/>
      <c r="K702" s="360"/>
    </row>
    <row r="703">
      <c r="A703" s="352" t="str">
        <f t="shared" si="1"/>
        <v/>
      </c>
      <c r="B703" s="353"/>
      <c r="C703" s="354"/>
      <c r="D703" s="353"/>
      <c r="E703" s="355"/>
      <c r="F703" s="355"/>
      <c r="G703" s="353"/>
      <c r="H703" s="353"/>
      <c r="I703" s="353"/>
      <c r="J703" s="353"/>
      <c r="K703" s="360"/>
    </row>
    <row r="704">
      <c r="A704" s="357" t="str">
        <f t="shared" si="1"/>
        <v/>
      </c>
      <c r="B704" s="353"/>
      <c r="C704" s="354"/>
      <c r="D704" s="353"/>
      <c r="E704" s="355"/>
      <c r="F704" s="355"/>
      <c r="G704" s="353"/>
      <c r="H704" s="353"/>
      <c r="I704" s="353"/>
      <c r="J704" s="353"/>
      <c r="K704" s="360"/>
    </row>
    <row r="705">
      <c r="A705" s="352" t="str">
        <f t="shared" si="1"/>
        <v/>
      </c>
      <c r="B705" s="353"/>
      <c r="C705" s="354"/>
      <c r="D705" s="353"/>
      <c r="E705" s="355"/>
      <c r="F705" s="355"/>
      <c r="G705" s="353"/>
      <c r="H705" s="353"/>
      <c r="I705" s="353"/>
      <c r="J705" s="353"/>
      <c r="K705" s="360"/>
    </row>
    <row r="706">
      <c r="A706" s="352" t="str">
        <f t="shared" si="1"/>
        <v/>
      </c>
      <c r="B706" s="353"/>
      <c r="C706" s="354"/>
      <c r="D706" s="353"/>
      <c r="E706" s="355"/>
      <c r="F706" s="355"/>
      <c r="G706" s="353"/>
      <c r="H706" s="353"/>
      <c r="I706" s="353"/>
      <c r="J706" s="353"/>
      <c r="K706" s="360"/>
    </row>
    <row r="707">
      <c r="A707" s="352" t="str">
        <f t="shared" si="1"/>
        <v/>
      </c>
      <c r="B707" s="353"/>
      <c r="C707" s="354"/>
      <c r="D707" s="353"/>
      <c r="E707" s="355"/>
      <c r="F707" s="355"/>
      <c r="G707" s="353"/>
      <c r="H707" s="353"/>
      <c r="I707" s="353"/>
      <c r="J707" s="353"/>
      <c r="K707" s="360"/>
    </row>
    <row r="708">
      <c r="A708" s="357" t="str">
        <f t="shared" si="1"/>
        <v/>
      </c>
      <c r="B708" s="353"/>
      <c r="C708" s="354"/>
      <c r="D708" s="353"/>
      <c r="E708" s="355"/>
      <c r="F708" s="355"/>
      <c r="G708" s="353"/>
      <c r="H708" s="353"/>
      <c r="I708" s="353"/>
      <c r="J708" s="353"/>
      <c r="K708" s="360"/>
    </row>
    <row r="709">
      <c r="A709" s="352" t="str">
        <f t="shared" si="1"/>
        <v/>
      </c>
      <c r="B709" s="353"/>
      <c r="C709" s="354"/>
      <c r="D709" s="353"/>
      <c r="E709" s="355"/>
      <c r="F709" s="355"/>
      <c r="G709" s="353"/>
      <c r="H709" s="353"/>
      <c r="I709" s="353"/>
      <c r="J709" s="353"/>
      <c r="K709" s="360"/>
    </row>
    <row r="710">
      <c r="A710" s="352" t="str">
        <f t="shared" si="1"/>
        <v/>
      </c>
      <c r="B710" s="353"/>
      <c r="C710" s="354"/>
      <c r="D710" s="353"/>
      <c r="E710" s="355"/>
      <c r="F710" s="355"/>
      <c r="G710" s="353"/>
      <c r="H710" s="353"/>
      <c r="I710" s="353"/>
      <c r="J710" s="353"/>
      <c r="K710" s="360"/>
    </row>
    <row r="711">
      <c r="A711" s="352" t="str">
        <f t="shared" si="1"/>
        <v/>
      </c>
      <c r="B711" s="353"/>
      <c r="C711" s="354"/>
      <c r="D711" s="353"/>
      <c r="E711" s="355"/>
      <c r="F711" s="355"/>
      <c r="G711" s="353"/>
      <c r="H711" s="353"/>
      <c r="I711" s="353"/>
      <c r="J711" s="353"/>
      <c r="K711" s="360"/>
    </row>
    <row r="712">
      <c r="A712" s="357" t="str">
        <f t="shared" si="1"/>
        <v/>
      </c>
      <c r="B712" s="353"/>
      <c r="C712" s="354"/>
      <c r="D712" s="353"/>
      <c r="E712" s="355"/>
      <c r="F712" s="355"/>
      <c r="G712" s="353"/>
      <c r="H712" s="353"/>
      <c r="I712" s="353"/>
      <c r="J712" s="353"/>
      <c r="K712" s="360"/>
    </row>
    <row r="713">
      <c r="A713" s="352" t="str">
        <f t="shared" si="1"/>
        <v/>
      </c>
      <c r="B713" s="353"/>
      <c r="C713" s="354"/>
      <c r="D713" s="353"/>
      <c r="E713" s="355"/>
      <c r="F713" s="355"/>
      <c r="G713" s="353"/>
      <c r="H713" s="353"/>
      <c r="I713" s="353"/>
      <c r="J713" s="353"/>
      <c r="K713" s="360"/>
    </row>
    <row r="714">
      <c r="A714" s="352" t="str">
        <f t="shared" si="1"/>
        <v/>
      </c>
      <c r="B714" s="353"/>
      <c r="C714" s="354"/>
      <c r="D714" s="353"/>
      <c r="E714" s="355"/>
      <c r="F714" s="355"/>
      <c r="G714" s="353"/>
      <c r="H714" s="353"/>
      <c r="I714" s="353"/>
      <c r="J714" s="353"/>
      <c r="K714" s="360"/>
    </row>
    <row r="715">
      <c r="A715" s="352" t="str">
        <f t="shared" si="1"/>
        <v/>
      </c>
      <c r="B715" s="353"/>
      <c r="C715" s="354"/>
      <c r="D715" s="353"/>
      <c r="E715" s="355"/>
      <c r="F715" s="355"/>
      <c r="G715" s="353"/>
      <c r="H715" s="353"/>
      <c r="I715" s="353"/>
      <c r="J715" s="353"/>
      <c r="K715" s="360"/>
    </row>
    <row r="716">
      <c r="A716" s="357" t="str">
        <f t="shared" si="1"/>
        <v/>
      </c>
      <c r="B716" s="353"/>
      <c r="C716" s="354"/>
      <c r="D716" s="353"/>
      <c r="E716" s="355"/>
      <c r="F716" s="355"/>
      <c r="G716" s="353"/>
      <c r="H716" s="353"/>
      <c r="I716" s="353"/>
      <c r="J716" s="353"/>
      <c r="K716" s="360"/>
    </row>
    <row r="717">
      <c r="A717" s="357" t="str">
        <f t="shared" si="1"/>
        <v/>
      </c>
      <c r="B717" s="353"/>
      <c r="C717" s="354"/>
      <c r="D717" s="353"/>
      <c r="E717" s="355"/>
      <c r="F717" s="355"/>
      <c r="G717" s="353"/>
      <c r="H717" s="353"/>
      <c r="I717" s="353"/>
      <c r="J717" s="353"/>
      <c r="K717" s="360"/>
    </row>
    <row r="718">
      <c r="A718" s="352" t="str">
        <f t="shared" si="1"/>
        <v/>
      </c>
      <c r="B718" s="353"/>
      <c r="C718" s="354"/>
      <c r="D718" s="353"/>
      <c r="E718" s="355"/>
      <c r="F718" s="355"/>
      <c r="G718" s="353"/>
      <c r="H718" s="353"/>
      <c r="I718" s="353"/>
      <c r="J718" s="353"/>
      <c r="K718" s="360"/>
    </row>
    <row r="719">
      <c r="A719" s="352" t="str">
        <f t="shared" si="1"/>
        <v/>
      </c>
      <c r="B719" s="353"/>
      <c r="C719" s="354"/>
      <c r="D719" s="353"/>
      <c r="E719" s="355"/>
      <c r="F719" s="355"/>
      <c r="G719" s="353"/>
      <c r="H719" s="353"/>
      <c r="I719" s="353"/>
      <c r="J719" s="353"/>
      <c r="K719" s="360"/>
    </row>
    <row r="720">
      <c r="A720" s="357" t="str">
        <f t="shared" si="1"/>
        <v/>
      </c>
      <c r="B720" s="353"/>
      <c r="C720" s="354"/>
      <c r="D720" s="353"/>
      <c r="E720" s="355"/>
      <c r="F720" s="355"/>
      <c r="G720" s="353"/>
      <c r="H720" s="353"/>
      <c r="I720" s="353"/>
      <c r="J720" s="353"/>
      <c r="K720" s="360"/>
    </row>
    <row r="721">
      <c r="A721" s="352" t="str">
        <f t="shared" si="1"/>
        <v/>
      </c>
      <c r="B721" s="353"/>
      <c r="C721" s="354"/>
      <c r="D721" s="353"/>
      <c r="E721" s="355"/>
      <c r="F721" s="355"/>
      <c r="G721" s="353"/>
      <c r="H721" s="353"/>
      <c r="I721" s="353"/>
      <c r="J721" s="353"/>
      <c r="K721" s="360"/>
    </row>
    <row r="722">
      <c r="A722" s="352" t="str">
        <f t="shared" si="1"/>
        <v/>
      </c>
      <c r="B722" s="353"/>
      <c r="C722" s="354"/>
      <c r="D722" s="353"/>
      <c r="E722" s="355"/>
      <c r="F722" s="355"/>
      <c r="G722" s="353"/>
      <c r="H722" s="353"/>
      <c r="I722" s="353"/>
      <c r="J722" s="353"/>
      <c r="K722" s="360"/>
    </row>
    <row r="723">
      <c r="A723" s="352" t="str">
        <f t="shared" si="1"/>
        <v/>
      </c>
      <c r="B723" s="353"/>
      <c r="C723" s="354"/>
      <c r="D723" s="353"/>
      <c r="E723" s="355"/>
      <c r="F723" s="355"/>
      <c r="G723" s="353"/>
      <c r="H723" s="353"/>
      <c r="I723" s="353"/>
      <c r="J723" s="353"/>
      <c r="K723" s="360"/>
    </row>
    <row r="724">
      <c r="A724" s="357" t="str">
        <f t="shared" si="1"/>
        <v/>
      </c>
      <c r="B724" s="353"/>
      <c r="C724" s="354"/>
      <c r="D724" s="353"/>
      <c r="E724" s="355"/>
      <c r="F724" s="355"/>
      <c r="G724" s="353"/>
      <c r="H724" s="353"/>
      <c r="I724" s="353"/>
      <c r="J724" s="353"/>
      <c r="K724" s="360"/>
    </row>
    <row r="725">
      <c r="A725" s="352" t="str">
        <f t="shared" si="1"/>
        <v/>
      </c>
      <c r="B725" s="353"/>
      <c r="C725" s="354"/>
      <c r="D725" s="353"/>
      <c r="E725" s="355"/>
      <c r="F725" s="355"/>
      <c r="G725" s="353"/>
      <c r="H725" s="353"/>
      <c r="I725" s="353"/>
      <c r="J725" s="353"/>
      <c r="K725" s="360"/>
    </row>
    <row r="726">
      <c r="A726" s="352" t="str">
        <f t="shared" si="1"/>
        <v/>
      </c>
      <c r="B726" s="353"/>
      <c r="C726" s="354"/>
      <c r="D726" s="353"/>
      <c r="E726" s="355"/>
      <c r="F726" s="355"/>
      <c r="G726" s="353"/>
      <c r="H726" s="353"/>
      <c r="I726" s="353"/>
      <c r="J726" s="353"/>
      <c r="K726" s="360"/>
    </row>
    <row r="727">
      <c r="A727" s="357" t="str">
        <f t="shared" si="1"/>
        <v/>
      </c>
      <c r="B727" s="353"/>
      <c r="C727" s="354"/>
      <c r="D727" s="353"/>
      <c r="E727" s="355"/>
      <c r="F727" s="355"/>
      <c r="G727" s="353"/>
      <c r="H727" s="353"/>
      <c r="I727" s="353"/>
      <c r="J727" s="353"/>
      <c r="K727" s="360"/>
    </row>
    <row r="728">
      <c r="A728" s="352" t="str">
        <f t="shared" si="1"/>
        <v/>
      </c>
      <c r="B728" s="353"/>
      <c r="C728" s="354"/>
      <c r="D728" s="353"/>
      <c r="E728" s="355"/>
      <c r="F728" s="355"/>
      <c r="G728" s="353"/>
      <c r="H728" s="353"/>
      <c r="I728" s="353"/>
      <c r="J728" s="353"/>
      <c r="K728" s="360"/>
    </row>
    <row r="729">
      <c r="A729" s="352" t="str">
        <f t="shared" si="1"/>
        <v/>
      </c>
      <c r="B729" s="353"/>
      <c r="C729" s="354"/>
      <c r="D729" s="353"/>
      <c r="E729" s="355"/>
      <c r="F729" s="355"/>
      <c r="G729" s="353"/>
      <c r="H729" s="353"/>
      <c r="I729" s="353"/>
      <c r="J729" s="353"/>
      <c r="K729" s="360"/>
    </row>
    <row r="730">
      <c r="A730" s="352" t="str">
        <f t="shared" si="1"/>
        <v/>
      </c>
      <c r="B730" s="353"/>
      <c r="C730" s="354"/>
      <c r="D730" s="353"/>
      <c r="E730" s="355"/>
      <c r="F730" s="355"/>
      <c r="G730" s="353"/>
      <c r="H730" s="353"/>
      <c r="I730" s="353"/>
      <c r="J730" s="353"/>
      <c r="K730" s="360"/>
    </row>
    <row r="731">
      <c r="A731" s="352" t="str">
        <f t="shared" si="1"/>
        <v/>
      </c>
      <c r="B731" s="353"/>
      <c r="C731" s="354"/>
      <c r="D731" s="353"/>
      <c r="E731" s="355"/>
      <c r="F731" s="355"/>
      <c r="G731" s="353"/>
      <c r="H731" s="353"/>
      <c r="I731" s="353"/>
      <c r="J731" s="353"/>
      <c r="K731" s="360"/>
    </row>
    <row r="732">
      <c r="A732" s="352" t="str">
        <f t="shared" si="1"/>
        <v/>
      </c>
      <c r="B732" s="353"/>
      <c r="C732" s="354"/>
      <c r="D732" s="353"/>
      <c r="E732" s="355"/>
      <c r="F732" s="355"/>
      <c r="G732" s="353"/>
      <c r="H732" s="353"/>
      <c r="I732" s="353"/>
      <c r="J732" s="353"/>
      <c r="K732" s="360"/>
    </row>
    <row r="733">
      <c r="A733" s="352" t="str">
        <f t="shared" si="1"/>
        <v/>
      </c>
      <c r="B733" s="353"/>
      <c r="C733" s="354"/>
      <c r="D733" s="353"/>
      <c r="E733" s="355"/>
      <c r="F733" s="355"/>
      <c r="G733" s="353"/>
      <c r="H733" s="353"/>
      <c r="I733" s="353"/>
      <c r="J733" s="353"/>
      <c r="K733" s="360"/>
    </row>
    <row r="734">
      <c r="A734" s="352" t="str">
        <f t="shared" si="1"/>
        <v/>
      </c>
      <c r="B734" s="353"/>
      <c r="C734" s="354"/>
      <c r="D734" s="353"/>
      <c r="E734" s="355"/>
      <c r="F734" s="355"/>
      <c r="G734" s="353"/>
      <c r="H734" s="353"/>
      <c r="I734" s="353"/>
      <c r="J734" s="353"/>
      <c r="K734" s="360"/>
    </row>
    <row r="735">
      <c r="A735" s="357" t="str">
        <f t="shared" si="1"/>
        <v/>
      </c>
      <c r="B735" s="353"/>
      <c r="C735" s="354"/>
      <c r="D735" s="353"/>
      <c r="E735" s="355"/>
      <c r="F735" s="355"/>
      <c r="G735" s="353"/>
      <c r="H735" s="353"/>
      <c r="I735" s="353"/>
      <c r="J735" s="353"/>
      <c r="K735" s="360"/>
    </row>
    <row r="736">
      <c r="A736" s="352" t="str">
        <f t="shared" si="1"/>
        <v/>
      </c>
      <c r="B736" s="353"/>
      <c r="C736" s="354"/>
      <c r="D736" s="353"/>
      <c r="E736" s="355"/>
      <c r="F736" s="355"/>
      <c r="G736" s="353"/>
      <c r="H736" s="353"/>
      <c r="I736" s="353"/>
      <c r="J736" s="353"/>
      <c r="K736" s="360"/>
    </row>
    <row r="737">
      <c r="A737" s="352" t="str">
        <f t="shared" si="1"/>
        <v/>
      </c>
      <c r="B737" s="353"/>
      <c r="C737" s="354"/>
      <c r="D737" s="353"/>
      <c r="E737" s="355"/>
      <c r="F737" s="355"/>
      <c r="G737" s="353"/>
      <c r="H737" s="353"/>
      <c r="I737" s="353"/>
      <c r="J737" s="353"/>
      <c r="K737" s="360"/>
    </row>
    <row r="738">
      <c r="A738" s="357" t="str">
        <f t="shared" si="1"/>
        <v/>
      </c>
      <c r="B738" s="353"/>
      <c r="C738" s="354"/>
      <c r="D738" s="353"/>
      <c r="E738" s="355"/>
      <c r="F738" s="355"/>
      <c r="G738" s="353"/>
      <c r="H738" s="353"/>
      <c r="I738" s="353"/>
      <c r="J738" s="353"/>
      <c r="K738" s="360"/>
    </row>
    <row r="739">
      <c r="A739" s="352" t="str">
        <f t="shared" si="1"/>
        <v/>
      </c>
      <c r="B739" s="353"/>
      <c r="C739" s="354"/>
      <c r="D739" s="353"/>
      <c r="E739" s="355"/>
      <c r="F739" s="355"/>
      <c r="G739" s="353"/>
      <c r="H739" s="353"/>
      <c r="I739" s="353"/>
      <c r="J739" s="353"/>
      <c r="K739" s="360"/>
    </row>
    <row r="740">
      <c r="A740" s="352" t="str">
        <f t="shared" si="1"/>
        <v/>
      </c>
      <c r="B740" s="353"/>
      <c r="C740" s="354"/>
      <c r="D740" s="353"/>
      <c r="E740" s="355"/>
      <c r="F740" s="355"/>
      <c r="G740" s="353"/>
      <c r="H740" s="353"/>
      <c r="I740" s="353"/>
      <c r="J740" s="353"/>
      <c r="K740" s="360"/>
    </row>
    <row r="741">
      <c r="A741" s="352" t="str">
        <f t="shared" si="1"/>
        <v/>
      </c>
      <c r="B741" s="353"/>
      <c r="C741" s="354"/>
      <c r="D741" s="353"/>
      <c r="E741" s="355"/>
      <c r="F741" s="355"/>
      <c r="G741" s="353"/>
      <c r="H741" s="353"/>
      <c r="I741" s="353"/>
      <c r="J741" s="353"/>
      <c r="K741" s="360"/>
    </row>
    <row r="742">
      <c r="A742" s="352" t="str">
        <f t="shared" si="1"/>
        <v/>
      </c>
      <c r="B742" s="353"/>
      <c r="C742" s="354"/>
      <c r="D742" s="353"/>
      <c r="E742" s="355"/>
      <c r="F742" s="355"/>
      <c r="G742" s="353"/>
      <c r="H742" s="353"/>
      <c r="I742" s="353"/>
      <c r="J742" s="353"/>
      <c r="K742" s="360"/>
    </row>
    <row r="743">
      <c r="A743" s="352" t="str">
        <f t="shared" si="1"/>
        <v/>
      </c>
      <c r="B743" s="353"/>
      <c r="C743" s="354"/>
      <c r="D743" s="353"/>
      <c r="E743" s="355"/>
      <c r="F743" s="355"/>
      <c r="G743" s="353"/>
      <c r="H743" s="353"/>
      <c r="I743" s="353"/>
      <c r="J743" s="353"/>
      <c r="K743" s="360"/>
    </row>
    <row r="744">
      <c r="A744" s="352" t="str">
        <f t="shared" si="1"/>
        <v/>
      </c>
      <c r="B744" s="353"/>
      <c r="C744" s="354"/>
      <c r="D744" s="353"/>
      <c r="E744" s="355"/>
      <c r="F744" s="355"/>
      <c r="G744" s="353"/>
      <c r="H744" s="353"/>
      <c r="I744" s="353"/>
      <c r="J744" s="353"/>
      <c r="K744" s="360"/>
    </row>
    <row r="745">
      <c r="A745" s="357" t="str">
        <f t="shared" si="1"/>
        <v/>
      </c>
      <c r="B745" s="353"/>
      <c r="C745" s="354"/>
      <c r="D745" s="353"/>
      <c r="E745" s="355"/>
      <c r="F745" s="355"/>
      <c r="G745" s="353"/>
      <c r="H745" s="353"/>
      <c r="I745" s="353"/>
      <c r="J745" s="353"/>
      <c r="K745" s="360"/>
    </row>
    <row r="746">
      <c r="A746" s="352" t="str">
        <f t="shared" si="1"/>
        <v/>
      </c>
      <c r="B746" s="353"/>
      <c r="C746" s="354"/>
      <c r="D746" s="353"/>
      <c r="E746" s="355"/>
      <c r="F746" s="355"/>
      <c r="G746" s="353"/>
      <c r="H746" s="353"/>
      <c r="I746" s="353"/>
      <c r="J746" s="353"/>
      <c r="K746" s="360"/>
    </row>
    <row r="747">
      <c r="A747" s="352" t="str">
        <f t="shared" si="1"/>
        <v/>
      </c>
      <c r="B747" s="353"/>
      <c r="C747" s="354"/>
      <c r="D747" s="353"/>
      <c r="E747" s="355"/>
      <c r="F747" s="355"/>
      <c r="G747" s="353"/>
      <c r="H747" s="353"/>
      <c r="I747" s="353"/>
      <c r="J747" s="353"/>
      <c r="K747" s="360"/>
    </row>
    <row r="748">
      <c r="A748" s="352" t="str">
        <f t="shared" si="1"/>
        <v/>
      </c>
      <c r="B748" s="353"/>
      <c r="C748" s="354"/>
      <c r="D748" s="353"/>
      <c r="E748" s="355"/>
      <c r="F748" s="355"/>
      <c r="G748" s="353"/>
      <c r="H748" s="353"/>
      <c r="I748" s="353"/>
      <c r="J748" s="353"/>
      <c r="K748" s="360"/>
    </row>
    <row r="749">
      <c r="A749" s="359" t="str">
        <f t="shared" si="1"/>
        <v/>
      </c>
      <c r="B749" s="353"/>
      <c r="C749" s="354"/>
      <c r="D749" s="353"/>
      <c r="E749" s="355"/>
      <c r="F749" s="355"/>
      <c r="G749" s="353"/>
      <c r="H749" s="353"/>
      <c r="I749" s="353"/>
      <c r="J749" s="353"/>
      <c r="K749" s="360"/>
    </row>
    <row r="750">
      <c r="A750" s="352" t="str">
        <f t="shared" si="1"/>
        <v/>
      </c>
      <c r="B750" s="353"/>
      <c r="C750" s="354"/>
      <c r="D750" s="353"/>
      <c r="E750" s="355"/>
      <c r="F750" s="355"/>
      <c r="G750" s="353"/>
      <c r="H750" s="353"/>
      <c r="I750" s="353"/>
      <c r="J750" s="353"/>
      <c r="K750" s="360"/>
    </row>
    <row r="751">
      <c r="A751" s="352" t="str">
        <f t="shared" si="1"/>
        <v/>
      </c>
      <c r="B751" s="353"/>
      <c r="C751" s="354"/>
      <c r="D751" s="353"/>
      <c r="E751" s="355"/>
      <c r="F751" s="355"/>
      <c r="G751" s="353"/>
      <c r="H751" s="353"/>
      <c r="I751" s="353"/>
      <c r="J751" s="353"/>
      <c r="K751" s="360"/>
    </row>
    <row r="752">
      <c r="A752" s="352" t="str">
        <f t="shared" si="1"/>
        <v/>
      </c>
      <c r="B752" s="353"/>
      <c r="C752" s="354"/>
      <c r="D752" s="353"/>
      <c r="E752" s="355"/>
      <c r="F752" s="355"/>
      <c r="G752" s="353"/>
      <c r="H752" s="353"/>
      <c r="I752" s="353"/>
      <c r="J752" s="353"/>
      <c r="K752" s="360"/>
    </row>
    <row r="753">
      <c r="A753" s="352" t="str">
        <f t="shared" si="1"/>
        <v/>
      </c>
      <c r="B753" s="353"/>
      <c r="C753" s="354"/>
      <c r="D753" s="353"/>
      <c r="E753" s="355"/>
      <c r="F753" s="355"/>
      <c r="G753" s="353"/>
      <c r="H753" s="353"/>
      <c r="I753" s="353"/>
      <c r="J753" s="353"/>
      <c r="K753" s="360"/>
    </row>
    <row r="754">
      <c r="A754" s="352" t="str">
        <f t="shared" si="1"/>
        <v/>
      </c>
      <c r="B754" s="353"/>
      <c r="C754" s="354"/>
      <c r="D754" s="353"/>
      <c r="E754" s="355"/>
      <c r="F754" s="355"/>
      <c r="G754" s="353"/>
      <c r="H754" s="353"/>
      <c r="I754" s="353"/>
      <c r="J754" s="353"/>
      <c r="K754" s="360"/>
    </row>
    <row r="755">
      <c r="A755" s="357" t="str">
        <f t="shared" si="1"/>
        <v/>
      </c>
      <c r="B755" s="353"/>
      <c r="C755" s="354"/>
      <c r="D755" s="353"/>
      <c r="E755" s="355"/>
      <c r="F755" s="355"/>
      <c r="G755" s="353"/>
      <c r="H755" s="353"/>
      <c r="I755" s="353"/>
      <c r="J755" s="353"/>
      <c r="K755" s="360"/>
    </row>
    <row r="756">
      <c r="A756" s="352" t="str">
        <f t="shared" si="1"/>
        <v/>
      </c>
      <c r="B756" s="353"/>
      <c r="C756" s="354"/>
      <c r="D756" s="353"/>
      <c r="E756" s="355"/>
      <c r="F756" s="355"/>
      <c r="G756" s="353"/>
      <c r="H756" s="353"/>
      <c r="I756" s="353"/>
      <c r="J756" s="353"/>
      <c r="K756" s="360"/>
    </row>
    <row r="757">
      <c r="A757" s="352" t="str">
        <f t="shared" si="1"/>
        <v/>
      </c>
      <c r="B757" s="353"/>
      <c r="C757" s="354"/>
      <c r="D757" s="353"/>
      <c r="E757" s="355"/>
      <c r="F757" s="355"/>
      <c r="G757" s="353"/>
      <c r="H757" s="353"/>
      <c r="I757" s="353"/>
      <c r="J757" s="353"/>
      <c r="K757" s="360"/>
    </row>
    <row r="758">
      <c r="A758" s="352" t="str">
        <f t="shared" si="1"/>
        <v/>
      </c>
      <c r="B758" s="353"/>
      <c r="C758" s="354"/>
      <c r="D758" s="353"/>
      <c r="E758" s="355"/>
      <c r="F758" s="355"/>
      <c r="G758" s="353"/>
      <c r="H758" s="353"/>
      <c r="I758" s="353"/>
      <c r="J758" s="353"/>
      <c r="K758" s="360"/>
    </row>
    <row r="759">
      <c r="A759" s="357" t="str">
        <f t="shared" si="1"/>
        <v/>
      </c>
      <c r="B759" s="353"/>
      <c r="C759" s="354"/>
      <c r="D759" s="353"/>
      <c r="E759" s="355"/>
      <c r="F759" s="355"/>
      <c r="G759" s="353"/>
      <c r="H759" s="353"/>
      <c r="I759" s="353"/>
      <c r="J759" s="353"/>
      <c r="K759" s="360"/>
    </row>
    <row r="760">
      <c r="A760" s="357" t="str">
        <f t="shared" si="1"/>
        <v/>
      </c>
      <c r="B760" s="353"/>
      <c r="C760" s="354"/>
      <c r="D760" s="353"/>
      <c r="E760" s="355"/>
      <c r="F760" s="355"/>
      <c r="G760" s="353"/>
      <c r="H760" s="353"/>
      <c r="I760" s="353"/>
      <c r="J760" s="353"/>
      <c r="K760" s="360"/>
    </row>
    <row r="761">
      <c r="A761" s="352" t="str">
        <f t="shared" si="1"/>
        <v/>
      </c>
      <c r="B761" s="353"/>
      <c r="C761" s="354"/>
      <c r="D761" s="353"/>
      <c r="E761" s="355"/>
      <c r="F761" s="355"/>
      <c r="G761" s="353"/>
      <c r="H761" s="353"/>
      <c r="I761" s="353"/>
      <c r="J761" s="353"/>
      <c r="K761" s="360"/>
    </row>
    <row r="762">
      <c r="A762" s="352" t="str">
        <f t="shared" si="1"/>
        <v/>
      </c>
      <c r="B762" s="353"/>
      <c r="C762" s="354"/>
      <c r="D762" s="353"/>
      <c r="E762" s="355"/>
      <c r="F762" s="355"/>
      <c r="G762" s="353"/>
      <c r="H762" s="353"/>
      <c r="I762" s="353"/>
      <c r="J762" s="353"/>
      <c r="K762" s="360"/>
    </row>
    <row r="763">
      <c r="A763" s="352" t="str">
        <f t="shared" si="1"/>
        <v/>
      </c>
      <c r="B763" s="353"/>
      <c r="C763" s="354"/>
      <c r="D763" s="353"/>
      <c r="E763" s="355"/>
      <c r="F763" s="355"/>
      <c r="G763" s="353"/>
      <c r="H763" s="353"/>
      <c r="I763" s="353"/>
      <c r="J763" s="353"/>
      <c r="K763" s="360"/>
    </row>
    <row r="764">
      <c r="A764" s="352" t="str">
        <f t="shared" si="1"/>
        <v/>
      </c>
      <c r="B764" s="353"/>
      <c r="C764" s="354"/>
      <c r="D764" s="353"/>
      <c r="E764" s="355"/>
      <c r="F764" s="355"/>
      <c r="G764" s="353"/>
      <c r="H764" s="353"/>
      <c r="I764" s="353"/>
      <c r="J764" s="353"/>
      <c r="K764" s="360"/>
    </row>
    <row r="765">
      <c r="A765" s="352" t="str">
        <f t="shared" si="1"/>
        <v/>
      </c>
      <c r="B765" s="353"/>
      <c r="C765" s="354"/>
      <c r="D765" s="353"/>
      <c r="E765" s="355"/>
      <c r="F765" s="355"/>
      <c r="G765" s="353"/>
      <c r="H765" s="353"/>
      <c r="I765" s="353"/>
      <c r="J765" s="353"/>
      <c r="K765" s="360"/>
    </row>
    <row r="766">
      <c r="A766" s="352" t="str">
        <f t="shared" si="1"/>
        <v/>
      </c>
      <c r="B766" s="353"/>
      <c r="C766" s="354"/>
      <c r="D766" s="353"/>
      <c r="E766" s="355"/>
      <c r="F766" s="355"/>
      <c r="G766" s="353"/>
      <c r="H766" s="353"/>
      <c r="I766" s="353"/>
      <c r="J766" s="353"/>
      <c r="K766" s="360"/>
    </row>
    <row r="767">
      <c r="A767" s="352" t="str">
        <f t="shared" si="1"/>
        <v/>
      </c>
      <c r="B767" s="353"/>
      <c r="C767" s="354"/>
      <c r="D767" s="353"/>
      <c r="E767" s="355"/>
      <c r="F767" s="355"/>
      <c r="G767" s="353"/>
      <c r="H767" s="353"/>
      <c r="I767" s="353"/>
      <c r="J767" s="353"/>
      <c r="K767" s="360"/>
    </row>
    <row r="768">
      <c r="A768" s="352" t="str">
        <f t="shared" si="1"/>
        <v/>
      </c>
      <c r="B768" s="353"/>
      <c r="C768" s="354"/>
      <c r="D768" s="353"/>
      <c r="E768" s="355"/>
      <c r="F768" s="355"/>
      <c r="G768" s="353"/>
      <c r="H768" s="353"/>
      <c r="I768" s="353"/>
      <c r="J768" s="353"/>
      <c r="K768" s="360"/>
    </row>
    <row r="769">
      <c r="A769" s="352" t="str">
        <f t="shared" si="1"/>
        <v/>
      </c>
      <c r="B769" s="353"/>
      <c r="C769" s="354"/>
      <c r="D769" s="353"/>
      <c r="E769" s="355"/>
      <c r="F769" s="355"/>
      <c r="G769" s="353"/>
      <c r="H769" s="353"/>
      <c r="I769" s="353"/>
      <c r="J769" s="353"/>
      <c r="K769" s="360"/>
    </row>
    <row r="770">
      <c r="A770" s="352" t="str">
        <f t="shared" si="1"/>
        <v/>
      </c>
      <c r="B770" s="353"/>
      <c r="C770" s="354"/>
      <c r="D770" s="353"/>
      <c r="E770" s="355"/>
      <c r="F770" s="355"/>
      <c r="G770" s="353"/>
      <c r="H770" s="353"/>
      <c r="I770" s="353"/>
      <c r="J770" s="353"/>
      <c r="K770" s="360"/>
    </row>
    <row r="771">
      <c r="A771" s="358" t="str">
        <f t="shared" si="1"/>
        <v/>
      </c>
      <c r="B771" s="353"/>
      <c r="C771" s="354"/>
      <c r="D771" s="353"/>
      <c r="E771" s="355"/>
      <c r="F771" s="355"/>
      <c r="G771" s="353"/>
      <c r="H771" s="353"/>
      <c r="I771" s="353"/>
      <c r="J771" s="353"/>
      <c r="K771" s="360"/>
    </row>
    <row r="772">
      <c r="A772" s="352" t="str">
        <f t="shared" si="1"/>
        <v/>
      </c>
      <c r="B772" s="353"/>
      <c r="C772" s="354"/>
      <c r="D772" s="353"/>
      <c r="E772" s="355"/>
      <c r="F772" s="355"/>
      <c r="G772" s="353"/>
      <c r="H772" s="353"/>
      <c r="I772" s="353"/>
      <c r="J772" s="353"/>
      <c r="K772" s="360"/>
    </row>
    <row r="773">
      <c r="A773" s="357" t="str">
        <f t="shared" si="1"/>
        <v/>
      </c>
      <c r="B773" s="353"/>
      <c r="C773" s="354"/>
      <c r="D773" s="353"/>
      <c r="E773" s="355"/>
      <c r="F773" s="355"/>
      <c r="G773" s="353"/>
      <c r="H773" s="353"/>
      <c r="I773" s="353"/>
      <c r="J773" s="353"/>
      <c r="K773" s="360"/>
    </row>
    <row r="774">
      <c r="A774" s="352" t="str">
        <f t="shared" si="1"/>
        <v/>
      </c>
      <c r="B774" s="353"/>
      <c r="C774" s="354"/>
      <c r="D774" s="353"/>
      <c r="E774" s="355"/>
      <c r="F774" s="355"/>
      <c r="G774" s="353"/>
      <c r="H774" s="353"/>
      <c r="I774" s="353"/>
      <c r="J774" s="353"/>
      <c r="K774" s="360"/>
    </row>
    <row r="775">
      <c r="A775" s="352" t="str">
        <f t="shared" si="1"/>
        <v/>
      </c>
      <c r="B775" s="353"/>
      <c r="C775" s="354"/>
      <c r="D775" s="353"/>
      <c r="E775" s="355"/>
      <c r="F775" s="355"/>
      <c r="G775" s="353"/>
      <c r="H775" s="353"/>
      <c r="I775" s="353"/>
      <c r="J775" s="353"/>
      <c r="K775" s="360"/>
    </row>
    <row r="776">
      <c r="A776" s="352" t="str">
        <f t="shared" si="1"/>
        <v/>
      </c>
      <c r="B776" s="353"/>
      <c r="C776" s="354"/>
      <c r="D776" s="353"/>
      <c r="E776" s="355"/>
      <c r="F776" s="355"/>
      <c r="G776" s="353"/>
      <c r="H776" s="353"/>
      <c r="I776" s="353"/>
      <c r="J776" s="353"/>
      <c r="K776" s="360"/>
    </row>
    <row r="777">
      <c r="A777" s="352" t="str">
        <f t="shared" si="1"/>
        <v/>
      </c>
      <c r="B777" s="353"/>
      <c r="C777" s="354"/>
      <c r="D777" s="353"/>
      <c r="E777" s="355"/>
      <c r="F777" s="355"/>
      <c r="G777" s="353"/>
      <c r="H777" s="353"/>
      <c r="I777" s="353"/>
      <c r="J777" s="353"/>
      <c r="K777" s="360"/>
    </row>
    <row r="778">
      <c r="A778" s="352" t="str">
        <f t="shared" si="1"/>
        <v/>
      </c>
      <c r="B778" s="353"/>
      <c r="C778" s="354"/>
      <c r="D778" s="353"/>
      <c r="E778" s="355"/>
      <c r="F778" s="355"/>
      <c r="G778" s="353"/>
      <c r="H778" s="353"/>
      <c r="I778" s="353"/>
      <c r="J778" s="353"/>
      <c r="K778" s="360"/>
    </row>
    <row r="779">
      <c r="A779" s="352" t="str">
        <f t="shared" si="1"/>
        <v/>
      </c>
      <c r="B779" s="353"/>
      <c r="C779" s="354"/>
      <c r="D779" s="353"/>
      <c r="E779" s="355"/>
      <c r="F779" s="355"/>
      <c r="G779" s="353"/>
      <c r="H779" s="353"/>
      <c r="I779" s="353"/>
      <c r="J779" s="353"/>
      <c r="K779" s="360"/>
    </row>
    <row r="780">
      <c r="A780" s="357" t="str">
        <f t="shared" si="1"/>
        <v/>
      </c>
      <c r="B780" s="353"/>
      <c r="C780" s="354"/>
      <c r="D780" s="353"/>
      <c r="E780" s="355"/>
      <c r="F780" s="355"/>
      <c r="G780" s="353"/>
      <c r="H780" s="353"/>
      <c r="I780" s="353"/>
      <c r="J780" s="353"/>
      <c r="K780" s="360"/>
    </row>
    <row r="781">
      <c r="A781" s="352" t="str">
        <f t="shared" si="1"/>
        <v/>
      </c>
      <c r="B781" s="353"/>
      <c r="C781" s="354"/>
      <c r="D781" s="353"/>
      <c r="E781" s="355"/>
      <c r="F781" s="355"/>
      <c r="G781" s="353"/>
      <c r="H781" s="353"/>
      <c r="I781" s="353"/>
      <c r="J781" s="353"/>
      <c r="K781" s="360"/>
    </row>
    <row r="782">
      <c r="A782" s="352" t="str">
        <f t="shared" si="1"/>
        <v/>
      </c>
      <c r="B782" s="353"/>
      <c r="C782" s="354"/>
      <c r="D782" s="353"/>
      <c r="E782" s="355"/>
      <c r="F782" s="355"/>
      <c r="G782" s="353"/>
      <c r="H782" s="353"/>
      <c r="I782" s="353"/>
      <c r="J782" s="353"/>
      <c r="K782" s="360"/>
    </row>
    <row r="783">
      <c r="A783" s="357" t="str">
        <f t="shared" si="1"/>
        <v/>
      </c>
      <c r="B783" s="353"/>
      <c r="C783" s="354"/>
      <c r="D783" s="353"/>
      <c r="E783" s="355"/>
      <c r="F783" s="355"/>
      <c r="G783" s="353"/>
      <c r="H783" s="353"/>
      <c r="I783" s="353"/>
      <c r="J783" s="353"/>
      <c r="K783" s="360"/>
    </row>
    <row r="784">
      <c r="A784" s="352" t="str">
        <f t="shared" si="1"/>
        <v/>
      </c>
      <c r="B784" s="353"/>
      <c r="C784" s="354"/>
      <c r="D784" s="353"/>
      <c r="E784" s="355"/>
      <c r="F784" s="355"/>
      <c r="G784" s="353"/>
      <c r="H784" s="353"/>
      <c r="I784" s="353"/>
      <c r="J784" s="353"/>
      <c r="K784" s="360"/>
    </row>
    <row r="785">
      <c r="A785" s="352" t="str">
        <f t="shared" si="1"/>
        <v/>
      </c>
      <c r="B785" s="353"/>
      <c r="C785" s="354"/>
      <c r="D785" s="353"/>
      <c r="E785" s="355"/>
      <c r="F785" s="355"/>
      <c r="G785" s="353"/>
      <c r="H785" s="353"/>
      <c r="I785" s="353"/>
      <c r="J785" s="353"/>
      <c r="K785" s="360"/>
    </row>
    <row r="786">
      <c r="A786" s="357" t="str">
        <f t="shared" si="1"/>
        <v/>
      </c>
      <c r="B786" s="353"/>
      <c r="C786" s="354"/>
      <c r="D786" s="353"/>
      <c r="E786" s="355"/>
      <c r="F786" s="355"/>
      <c r="G786" s="353"/>
      <c r="H786" s="353"/>
      <c r="I786" s="353"/>
      <c r="J786" s="353"/>
      <c r="K786" s="360"/>
    </row>
    <row r="787">
      <c r="A787" s="352" t="str">
        <f t="shared" si="1"/>
        <v/>
      </c>
      <c r="B787" s="353"/>
      <c r="C787" s="354"/>
      <c r="D787" s="353"/>
      <c r="E787" s="355"/>
      <c r="F787" s="355"/>
      <c r="G787" s="353"/>
      <c r="H787" s="353"/>
      <c r="I787" s="353"/>
      <c r="J787" s="353"/>
      <c r="K787" s="360"/>
    </row>
    <row r="788">
      <c r="A788" s="352" t="str">
        <f t="shared" si="1"/>
        <v/>
      </c>
      <c r="B788" s="353"/>
      <c r="C788" s="354"/>
      <c r="D788" s="353"/>
      <c r="E788" s="355"/>
      <c r="F788" s="355"/>
      <c r="G788" s="353"/>
      <c r="H788" s="353"/>
      <c r="I788" s="353"/>
      <c r="J788" s="353"/>
      <c r="K788" s="360"/>
    </row>
    <row r="789">
      <c r="A789" s="357" t="str">
        <f t="shared" si="1"/>
        <v/>
      </c>
      <c r="B789" s="353"/>
      <c r="C789" s="354"/>
      <c r="D789" s="353"/>
      <c r="E789" s="355"/>
      <c r="F789" s="355"/>
      <c r="G789" s="353"/>
      <c r="H789" s="353"/>
      <c r="I789" s="353"/>
      <c r="J789" s="353"/>
      <c r="K789" s="360"/>
    </row>
    <row r="790">
      <c r="A790" s="352" t="str">
        <f t="shared" si="1"/>
        <v/>
      </c>
      <c r="B790" s="353"/>
      <c r="C790" s="354"/>
      <c r="D790" s="353"/>
      <c r="E790" s="355"/>
      <c r="F790" s="355"/>
      <c r="G790" s="353"/>
      <c r="H790" s="353"/>
      <c r="I790" s="353"/>
      <c r="J790" s="353"/>
      <c r="K790" s="360"/>
    </row>
    <row r="791">
      <c r="A791" s="352" t="str">
        <f t="shared" si="1"/>
        <v/>
      </c>
      <c r="B791" s="353"/>
      <c r="C791" s="354"/>
      <c r="D791" s="353"/>
      <c r="E791" s="355"/>
      <c r="F791" s="355"/>
      <c r="G791" s="353"/>
      <c r="H791" s="353"/>
      <c r="I791" s="353"/>
      <c r="J791" s="353"/>
      <c r="K791" s="360"/>
    </row>
    <row r="792">
      <c r="A792" s="352" t="str">
        <f t="shared" si="1"/>
        <v/>
      </c>
      <c r="B792" s="353"/>
      <c r="C792" s="354"/>
      <c r="D792" s="353"/>
      <c r="E792" s="355"/>
      <c r="F792" s="355"/>
      <c r="G792" s="353"/>
      <c r="H792" s="353"/>
      <c r="I792" s="353"/>
      <c r="J792" s="353"/>
      <c r="K792" s="360"/>
    </row>
    <row r="793">
      <c r="A793" s="352" t="str">
        <f t="shared" si="1"/>
        <v/>
      </c>
      <c r="B793" s="353"/>
      <c r="C793" s="354"/>
      <c r="D793" s="353"/>
      <c r="E793" s="355"/>
      <c r="F793" s="355"/>
      <c r="G793" s="353"/>
      <c r="H793" s="353"/>
      <c r="I793" s="353"/>
      <c r="J793" s="353"/>
      <c r="K793" s="360"/>
    </row>
    <row r="794">
      <c r="A794" s="357" t="str">
        <f t="shared" si="1"/>
        <v/>
      </c>
      <c r="B794" s="353"/>
      <c r="C794" s="354"/>
      <c r="D794" s="353"/>
      <c r="E794" s="355"/>
      <c r="F794" s="355"/>
      <c r="G794" s="353"/>
      <c r="H794" s="353"/>
      <c r="I794" s="353"/>
      <c r="J794" s="353"/>
      <c r="K794" s="360"/>
    </row>
    <row r="795">
      <c r="A795" s="359" t="str">
        <f t="shared" si="1"/>
        <v/>
      </c>
      <c r="B795" s="353"/>
      <c r="C795" s="354"/>
      <c r="D795" s="353"/>
      <c r="E795" s="355"/>
      <c r="F795" s="355"/>
      <c r="G795" s="353"/>
      <c r="H795" s="353"/>
      <c r="I795" s="353"/>
      <c r="J795" s="353"/>
      <c r="K795" s="360"/>
    </row>
    <row r="796">
      <c r="A796" s="352" t="str">
        <f t="shared" si="1"/>
        <v/>
      </c>
      <c r="B796" s="353"/>
      <c r="C796" s="354"/>
      <c r="D796" s="353"/>
      <c r="E796" s="355"/>
      <c r="F796" s="355"/>
      <c r="G796" s="353"/>
      <c r="H796" s="353"/>
      <c r="I796" s="353"/>
      <c r="J796" s="353"/>
      <c r="K796" s="360"/>
    </row>
    <row r="797">
      <c r="A797" s="352" t="str">
        <f t="shared" si="1"/>
        <v/>
      </c>
      <c r="B797" s="353"/>
      <c r="C797" s="354"/>
      <c r="D797" s="353"/>
      <c r="E797" s="355"/>
      <c r="F797" s="355"/>
      <c r="G797" s="353"/>
      <c r="H797" s="353"/>
      <c r="I797" s="353"/>
      <c r="J797" s="353"/>
      <c r="K797" s="360"/>
    </row>
    <row r="798">
      <c r="A798" s="352" t="str">
        <f t="shared" si="1"/>
        <v/>
      </c>
      <c r="B798" s="353"/>
      <c r="C798" s="354"/>
      <c r="D798" s="353"/>
      <c r="E798" s="355"/>
      <c r="F798" s="355"/>
      <c r="G798" s="353"/>
      <c r="H798" s="353"/>
      <c r="I798" s="353"/>
      <c r="J798" s="353"/>
      <c r="K798" s="360"/>
    </row>
    <row r="799">
      <c r="A799" s="352" t="str">
        <f t="shared" si="1"/>
        <v/>
      </c>
      <c r="B799" s="353"/>
      <c r="C799" s="354"/>
      <c r="D799" s="353"/>
      <c r="E799" s="355"/>
      <c r="F799" s="355"/>
      <c r="G799" s="353"/>
      <c r="H799" s="353"/>
      <c r="I799" s="353"/>
      <c r="J799" s="353"/>
      <c r="K799" s="360"/>
    </row>
    <row r="800">
      <c r="A800" s="352" t="str">
        <f t="shared" si="1"/>
        <v/>
      </c>
      <c r="B800" s="353"/>
      <c r="C800" s="354"/>
      <c r="D800" s="353"/>
      <c r="E800" s="355"/>
      <c r="F800" s="355"/>
      <c r="G800" s="353"/>
      <c r="H800" s="353"/>
      <c r="I800" s="353"/>
      <c r="J800" s="353"/>
      <c r="K800" s="360"/>
    </row>
    <row r="801">
      <c r="A801" s="352" t="str">
        <f t="shared" si="1"/>
        <v/>
      </c>
      <c r="B801" s="353"/>
      <c r="C801" s="354"/>
      <c r="D801" s="353"/>
      <c r="E801" s="355"/>
      <c r="F801" s="355"/>
      <c r="G801" s="353"/>
      <c r="H801" s="353"/>
      <c r="I801" s="353"/>
      <c r="J801" s="353"/>
      <c r="K801" s="360"/>
    </row>
    <row r="802">
      <c r="A802" s="352" t="str">
        <f t="shared" si="1"/>
        <v/>
      </c>
      <c r="B802" s="353"/>
      <c r="C802" s="354"/>
      <c r="D802" s="353"/>
      <c r="E802" s="355"/>
      <c r="F802" s="355"/>
      <c r="G802" s="353"/>
      <c r="H802" s="353"/>
      <c r="I802" s="353"/>
      <c r="J802" s="353"/>
      <c r="K802" s="360"/>
    </row>
    <row r="803">
      <c r="A803" s="352" t="str">
        <f t="shared" si="1"/>
        <v/>
      </c>
      <c r="B803" s="353"/>
      <c r="C803" s="354"/>
      <c r="D803" s="353"/>
      <c r="E803" s="355"/>
      <c r="F803" s="355"/>
      <c r="G803" s="353"/>
      <c r="H803" s="353"/>
      <c r="I803" s="353"/>
      <c r="J803" s="353"/>
      <c r="K803" s="360"/>
    </row>
    <row r="804">
      <c r="A804" s="352" t="str">
        <f t="shared" si="1"/>
        <v/>
      </c>
      <c r="B804" s="353"/>
      <c r="C804" s="354"/>
      <c r="D804" s="353"/>
      <c r="E804" s="355"/>
      <c r="F804" s="355"/>
      <c r="G804" s="353"/>
      <c r="H804" s="353"/>
      <c r="I804" s="353"/>
      <c r="J804" s="353"/>
      <c r="K804" s="360"/>
    </row>
    <row r="805">
      <c r="A805" s="357" t="str">
        <f t="shared" si="1"/>
        <v/>
      </c>
      <c r="B805" s="353"/>
      <c r="C805" s="354"/>
      <c r="D805" s="353"/>
      <c r="E805" s="355"/>
      <c r="F805" s="355"/>
      <c r="G805" s="353"/>
      <c r="H805" s="353"/>
      <c r="I805" s="353"/>
      <c r="J805" s="353"/>
      <c r="K805" s="360"/>
    </row>
    <row r="806">
      <c r="A806" s="359" t="str">
        <f t="shared" si="1"/>
        <v/>
      </c>
      <c r="B806" s="353"/>
      <c r="C806" s="354"/>
      <c r="D806" s="353"/>
      <c r="E806" s="355"/>
      <c r="F806" s="355"/>
      <c r="G806" s="353"/>
      <c r="H806" s="353"/>
      <c r="I806" s="353"/>
      <c r="J806" s="353"/>
      <c r="K806" s="360"/>
    </row>
    <row r="807">
      <c r="A807" s="352" t="str">
        <f t="shared" si="1"/>
        <v/>
      </c>
      <c r="B807" s="353"/>
      <c r="C807" s="354"/>
      <c r="D807" s="353"/>
      <c r="E807" s="355"/>
      <c r="F807" s="355"/>
      <c r="G807" s="353"/>
      <c r="H807" s="353"/>
      <c r="I807" s="353"/>
      <c r="J807" s="353"/>
      <c r="K807" s="360"/>
    </row>
    <row r="808">
      <c r="A808" s="352" t="str">
        <f t="shared" si="1"/>
        <v/>
      </c>
      <c r="B808" s="353"/>
      <c r="C808" s="354"/>
      <c r="D808" s="353"/>
      <c r="E808" s="355"/>
      <c r="F808" s="355"/>
      <c r="G808" s="353"/>
      <c r="H808" s="353"/>
      <c r="I808" s="353"/>
      <c r="J808" s="353"/>
      <c r="K808" s="360"/>
    </row>
    <row r="809">
      <c r="A809" s="352" t="str">
        <f t="shared" si="1"/>
        <v/>
      </c>
      <c r="B809" s="353"/>
      <c r="C809" s="354"/>
      <c r="D809" s="353"/>
      <c r="E809" s="355"/>
      <c r="F809" s="355"/>
      <c r="G809" s="353"/>
      <c r="H809" s="353"/>
      <c r="I809" s="353"/>
      <c r="J809" s="353"/>
      <c r="K809" s="360"/>
    </row>
    <row r="810">
      <c r="A810" s="352" t="str">
        <f t="shared" si="1"/>
        <v/>
      </c>
      <c r="B810" s="353"/>
      <c r="C810" s="354"/>
      <c r="D810" s="353"/>
      <c r="E810" s="355"/>
      <c r="F810" s="355"/>
      <c r="G810" s="353"/>
      <c r="H810" s="353"/>
      <c r="I810" s="353"/>
      <c r="J810" s="353"/>
      <c r="K810" s="360"/>
    </row>
    <row r="811">
      <c r="A811" s="352" t="str">
        <f t="shared" si="1"/>
        <v/>
      </c>
      <c r="B811" s="353"/>
      <c r="C811" s="354"/>
      <c r="D811" s="353"/>
      <c r="E811" s="355"/>
      <c r="F811" s="355"/>
      <c r="G811" s="353"/>
      <c r="H811" s="353"/>
      <c r="I811" s="353"/>
      <c r="J811" s="353"/>
      <c r="K811" s="360"/>
    </row>
    <row r="812">
      <c r="A812" s="352" t="str">
        <f t="shared" si="1"/>
        <v/>
      </c>
      <c r="B812" s="353"/>
      <c r="C812" s="354"/>
      <c r="D812" s="353"/>
      <c r="E812" s="355"/>
      <c r="F812" s="355"/>
      <c r="G812" s="353"/>
      <c r="H812" s="353"/>
      <c r="I812" s="353"/>
      <c r="J812" s="353"/>
      <c r="K812" s="360"/>
    </row>
    <row r="813">
      <c r="A813" s="352" t="str">
        <f t="shared" si="1"/>
        <v/>
      </c>
      <c r="B813" s="353"/>
      <c r="C813" s="354"/>
      <c r="D813" s="353"/>
      <c r="E813" s="355"/>
      <c r="F813" s="355"/>
      <c r="G813" s="353"/>
      <c r="H813" s="353"/>
      <c r="I813" s="353"/>
      <c r="J813" s="353"/>
      <c r="K813" s="360"/>
    </row>
    <row r="814">
      <c r="A814" s="358" t="str">
        <f t="shared" si="1"/>
        <v/>
      </c>
      <c r="B814" s="353"/>
      <c r="C814" s="354"/>
      <c r="D814" s="353"/>
      <c r="E814" s="355"/>
      <c r="F814" s="355"/>
      <c r="G814" s="353"/>
      <c r="H814" s="353"/>
      <c r="I814" s="353"/>
      <c r="J814" s="353"/>
      <c r="K814" s="360"/>
    </row>
    <row r="815">
      <c r="A815" s="357" t="str">
        <f t="shared" si="1"/>
        <v/>
      </c>
      <c r="B815" s="353"/>
      <c r="C815" s="354"/>
      <c r="D815" s="353"/>
      <c r="E815" s="355"/>
      <c r="F815" s="355"/>
      <c r="G815" s="353"/>
      <c r="H815" s="353"/>
      <c r="I815" s="353"/>
      <c r="J815" s="353"/>
      <c r="K815" s="360"/>
    </row>
    <row r="816">
      <c r="A816" s="352" t="str">
        <f t="shared" si="1"/>
        <v/>
      </c>
      <c r="B816" s="353"/>
      <c r="C816" s="354"/>
      <c r="D816" s="353"/>
      <c r="E816" s="355"/>
      <c r="F816" s="355"/>
      <c r="G816" s="353"/>
      <c r="H816" s="353"/>
      <c r="I816" s="353"/>
      <c r="J816" s="353"/>
      <c r="K816" s="360"/>
    </row>
    <row r="817">
      <c r="A817" s="357" t="str">
        <f t="shared" si="1"/>
        <v/>
      </c>
      <c r="B817" s="353"/>
      <c r="C817" s="354"/>
      <c r="D817" s="353"/>
      <c r="E817" s="355"/>
      <c r="F817" s="355"/>
      <c r="G817" s="353"/>
      <c r="H817" s="353"/>
      <c r="I817" s="353"/>
      <c r="J817" s="353"/>
      <c r="K817" s="360"/>
    </row>
    <row r="818">
      <c r="A818" s="352" t="str">
        <f t="shared" si="1"/>
        <v/>
      </c>
      <c r="B818" s="353"/>
      <c r="C818" s="354"/>
      <c r="D818" s="353"/>
      <c r="E818" s="355"/>
      <c r="F818" s="355"/>
      <c r="G818" s="353"/>
      <c r="H818" s="353"/>
      <c r="I818" s="353"/>
      <c r="J818" s="353"/>
      <c r="K818" s="360"/>
    </row>
    <row r="819">
      <c r="A819" s="352" t="str">
        <f t="shared" si="1"/>
        <v/>
      </c>
      <c r="B819" s="353"/>
      <c r="C819" s="354"/>
      <c r="D819" s="353"/>
      <c r="E819" s="355"/>
      <c r="F819" s="355"/>
      <c r="G819" s="353"/>
      <c r="H819" s="353"/>
      <c r="I819" s="353"/>
      <c r="J819" s="353"/>
      <c r="K819" s="360"/>
    </row>
    <row r="820">
      <c r="A820" s="352" t="str">
        <f t="shared" si="1"/>
        <v/>
      </c>
      <c r="B820" s="353"/>
      <c r="C820" s="354"/>
      <c r="D820" s="353"/>
      <c r="E820" s="355"/>
      <c r="F820" s="355"/>
      <c r="G820" s="353"/>
      <c r="H820" s="353"/>
      <c r="I820" s="353"/>
      <c r="J820" s="353"/>
      <c r="K820" s="360"/>
    </row>
    <row r="821">
      <c r="A821" s="352" t="str">
        <f t="shared" si="1"/>
        <v/>
      </c>
      <c r="B821" s="353"/>
      <c r="C821" s="354"/>
      <c r="D821" s="353"/>
      <c r="E821" s="355"/>
      <c r="F821" s="355"/>
      <c r="G821" s="353"/>
      <c r="H821" s="353"/>
      <c r="I821" s="353"/>
      <c r="J821" s="353"/>
      <c r="K821" s="360"/>
    </row>
    <row r="822">
      <c r="A822" s="352" t="str">
        <f t="shared" si="1"/>
        <v/>
      </c>
      <c r="B822" s="353"/>
      <c r="C822" s="354"/>
      <c r="D822" s="353"/>
      <c r="E822" s="355"/>
      <c r="F822" s="355"/>
      <c r="G822" s="353"/>
      <c r="H822" s="353"/>
      <c r="I822" s="353"/>
      <c r="J822" s="353"/>
      <c r="K822" s="360"/>
    </row>
    <row r="823">
      <c r="A823" s="352" t="str">
        <f t="shared" si="1"/>
        <v/>
      </c>
      <c r="B823" s="353"/>
      <c r="C823" s="354"/>
      <c r="D823" s="353"/>
      <c r="E823" s="355"/>
      <c r="F823" s="355"/>
      <c r="G823" s="353"/>
      <c r="H823" s="353"/>
      <c r="I823" s="353"/>
      <c r="J823" s="353"/>
      <c r="K823" s="360"/>
    </row>
    <row r="824">
      <c r="A824" s="352" t="str">
        <f t="shared" si="1"/>
        <v/>
      </c>
      <c r="B824" s="353"/>
      <c r="C824" s="354"/>
      <c r="D824" s="353"/>
      <c r="E824" s="355"/>
      <c r="F824" s="355"/>
      <c r="G824" s="353"/>
      <c r="H824" s="353"/>
      <c r="I824" s="353"/>
      <c r="J824" s="353"/>
      <c r="K824" s="360"/>
    </row>
    <row r="825">
      <c r="A825" s="352" t="str">
        <f t="shared" si="1"/>
        <v/>
      </c>
      <c r="B825" s="353"/>
      <c r="C825" s="354"/>
      <c r="D825" s="353"/>
      <c r="E825" s="355"/>
      <c r="F825" s="355"/>
      <c r="G825" s="353"/>
      <c r="H825" s="353"/>
      <c r="I825" s="353"/>
      <c r="J825" s="353"/>
      <c r="K825" s="360"/>
    </row>
    <row r="826">
      <c r="A826" s="352" t="str">
        <f t="shared" si="1"/>
        <v/>
      </c>
      <c r="B826" s="353"/>
      <c r="C826" s="354"/>
      <c r="D826" s="353"/>
      <c r="E826" s="355"/>
      <c r="F826" s="355"/>
      <c r="G826" s="353"/>
      <c r="H826" s="353"/>
      <c r="I826" s="353"/>
      <c r="J826" s="353"/>
      <c r="K826" s="360"/>
    </row>
    <row r="827">
      <c r="A827" s="357" t="str">
        <f t="shared" si="1"/>
        <v/>
      </c>
      <c r="B827" s="353"/>
      <c r="C827" s="354"/>
      <c r="D827" s="353"/>
      <c r="E827" s="355"/>
      <c r="F827" s="355"/>
      <c r="G827" s="353"/>
      <c r="H827" s="353"/>
      <c r="I827" s="353"/>
      <c r="J827" s="353"/>
      <c r="K827" s="360"/>
    </row>
    <row r="828">
      <c r="A828" s="352" t="str">
        <f t="shared" si="1"/>
        <v/>
      </c>
      <c r="B828" s="353"/>
      <c r="C828" s="354"/>
      <c r="D828" s="353"/>
      <c r="E828" s="355"/>
      <c r="F828" s="355"/>
      <c r="G828" s="353"/>
      <c r="H828" s="353"/>
      <c r="I828" s="353"/>
      <c r="J828" s="353"/>
      <c r="K828" s="360"/>
    </row>
    <row r="829">
      <c r="A829" s="352" t="str">
        <f t="shared" si="1"/>
        <v/>
      </c>
      <c r="B829" s="353"/>
      <c r="C829" s="354"/>
      <c r="D829" s="353"/>
      <c r="E829" s="355"/>
      <c r="F829" s="355"/>
      <c r="G829" s="353"/>
      <c r="H829" s="353"/>
      <c r="I829" s="353"/>
      <c r="J829" s="353"/>
      <c r="K829" s="360"/>
    </row>
    <row r="830">
      <c r="A830" s="357" t="str">
        <f t="shared" si="1"/>
        <v/>
      </c>
      <c r="B830" s="353"/>
      <c r="C830" s="354"/>
      <c r="D830" s="353"/>
      <c r="E830" s="355"/>
      <c r="F830" s="355"/>
      <c r="G830" s="353"/>
      <c r="H830" s="353"/>
      <c r="I830" s="353"/>
      <c r="J830" s="353"/>
      <c r="K830" s="360"/>
    </row>
    <row r="831">
      <c r="A831" s="352" t="str">
        <f t="shared" si="1"/>
        <v/>
      </c>
      <c r="B831" s="353"/>
      <c r="C831" s="354"/>
      <c r="D831" s="353"/>
      <c r="E831" s="355"/>
      <c r="F831" s="355"/>
      <c r="G831" s="353"/>
      <c r="H831" s="353"/>
      <c r="I831" s="353"/>
      <c r="J831" s="353"/>
      <c r="K831" s="360"/>
    </row>
    <row r="832">
      <c r="A832" s="358" t="str">
        <f t="shared" si="1"/>
        <v/>
      </c>
      <c r="B832" s="353"/>
      <c r="C832" s="354"/>
      <c r="D832" s="353"/>
      <c r="E832" s="355"/>
      <c r="F832" s="355"/>
      <c r="G832" s="353"/>
      <c r="H832" s="353"/>
      <c r="I832" s="353"/>
      <c r="J832" s="353"/>
      <c r="K832" s="360"/>
    </row>
    <row r="833">
      <c r="A833" s="359" t="str">
        <f t="shared" si="1"/>
        <v/>
      </c>
      <c r="B833" s="353"/>
      <c r="C833" s="354"/>
      <c r="D833" s="353"/>
      <c r="E833" s="355"/>
      <c r="F833" s="355"/>
      <c r="G833" s="353"/>
      <c r="H833" s="353"/>
      <c r="I833" s="353"/>
      <c r="J833" s="353"/>
      <c r="K833" s="360"/>
    </row>
    <row r="834">
      <c r="A834" s="352" t="str">
        <f t="shared" si="1"/>
        <v/>
      </c>
      <c r="B834" s="353"/>
      <c r="C834" s="354"/>
      <c r="D834" s="353"/>
      <c r="E834" s="355"/>
      <c r="F834" s="355"/>
      <c r="G834" s="353"/>
      <c r="H834" s="353"/>
      <c r="I834" s="353"/>
      <c r="J834" s="353"/>
      <c r="K834" s="360"/>
    </row>
    <row r="835">
      <c r="A835" s="352" t="str">
        <f t="shared" si="1"/>
        <v/>
      </c>
      <c r="B835" s="353"/>
      <c r="C835" s="354"/>
      <c r="D835" s="353"/>
      <c r="E835" s="355"/>
      <c r="F835" s="355"/>
      <c r="G835" s="353"/>
      <c r="H835" s="353"/>
      <c r="I835" s="353"/>
      <c r="J835" s="353"/>
      <c r="K835" s="360"/>
    </row>
    <row r="836">
      <c r="A836" s="357" t="str">
        <f t="shared" si="1"/>
        <v/>
      </c>
      <c r="B836" s="353"/>
      <c r="C836" s="354"/>
      <c r="D836" s="353"/>
      <c r="E836" s="355"/>
      <c r="F836" s="355"/>
      <c r="G836" s="353"/>
      <c r="H836" s="353"/>
      <c r="I836" s="353"/>
      <c r="J836" s="353"/>
      <c r="K836" s="360"/>
    </row>
    <row r="837">
      <c r="A837" s="352" t="str">
        <f t="shared" si="1"/>
        <v/>
      </c>
      <c r="B837" s="353"/>
      <c r="C837" s="354"/>
      <c r="D837" s="353"/>
      <c r="E837" s="355"/>
      <c r="F837" s="355"/>
      <c r="G837" s="353"/>
      <c r="H837" s="353"/>
      <c r="I837" s="353"/>
      <c r="J837" s="353"/>
      <c r="K837" s="360"/>
    </row>
    <row r="838">
      <c r="A838" s="352" t="str">
        <f t="shared" si="1"/>
        <v/>
      </c>
      <c r="B838" s="353"/>
      <c r="C838" s="354"/>
      <c r="D838" s="353"/>
      <c r="E838" s="355"/>
      <c r="F838" s="355"/>
      <c r="G838" s="353"/>
      <c r="H838" s="353"/>
      <c r="I838" s="353"/>
      <c r="J838" s="353"/>
      <c r="K838" s="360"/>
    </row>
    <row r="839">
      <c r="A839" s="352" t="str">
        <f t="shared" si="1"/>
        <v/>
      </c>
      <c r="B839" s="353"/>
      <c r="C839" s="354"/>
      <c r="D839" s="353"/>
      <c r="E839" s="355"/>
      <c r="F839" s="355"/>
      <c r="G839" s="353"/>
      <c r="H839" s="353"/>
      <c r="I839" s="353"/>
      <c r="J839" s="353"/>
      <c r="K839" s="360"/>
    </row>
    <row r="840">
      <c r="A840" s="352" t="str">
        <f t="shared" si="1"/>
        <v/>
      </c>
      <c r="B840" s="353"/>
      <c r="C840" s="354"/>
      <c r="D840" s="353"/>
      <c r="E840" s="355"/>
      <c r="F840" s="355"/>
      <c r="G840" s="353"/>
      <c r="H840" s="353"/>
      <c r="I840" s="353"/>
      <c r="J840" s="353"/>
      <c r="K840" s="360"/>
    </row>
    <row r="841">
      <c r="A841" s="352" t="str">
        <f t="shared" si="1"/>
        <v/>
      </c>
      <c r="B841" s="353"/>
      <c r="C841" s="354"/>
      <c r="D841" s="353"/>
      <c r="E841" s="355"/>
      <c r="F841" s="355"/>
      <c r="G841" s="353"/>
      <c r="H841" s="353"/>
      <c r="I841" s="353"/>
      <c r="J841" s="353"/>
      <c r="K841" s="360"/>
    </row>
    <row r="842">
      <c r="A842" s="352" t="str">
        <f t="shared" si="1"/>
        <v/>
      </c>
      <c r="B842" s="353"/>
      <c r="C842" s="354"/>
      <c r="D842" s="353"/>
      <c r="E842" s="355"/>
      <c r="F842" s="355"/>
      <c r="G842" s="353"/>
      <c r="H842" s="353"/>
      <c r="I842" s="353"/>
      <c r="J842" s="353"/>
      <c r="K842" s="360"/>
    </row>
    <row r="843">
      <c r="A843" s="352" t="str">
        <f t="shared" si="1"/>
        <v/>
      </c>
      <c r="B843" s="353"/>
      <c r="C843" s="354"/>
      <c r="D843" s="353"/>
      <c r="E843" s="355"/>
      <c r="F843" s="355"/>
      <c r="G843" s="353"/>
      <c r="H843" s="353"/>
      <c r="I843" s="353"/>
      <c r="J843" s="353"/>
      <c r="K843" s="360"/>
    </row>
    <row r="844">
      <c r="A844" s="359" t="str">
        <f t="shared" si="1"/>
        <v/>
      </c>
      <c r="B844" s="353"/>
      <c r="C844" s="354"/>
      <c r="D844" s="353"/>
      <c r="E844" s="355"/>
      <c r="F844" s="355"/>
      <c r="G844" s="353"/>
      <c r="H844" s="353"/>
      <c r="I844" s="353"/>
      <c r="J844" s="353"/>
      <c r="K844" s="360"/>
    </row>
    <row r="845">
      <c r="A845" s="359" t="str">
        <f t="shared" si="1"/>
        <v/>
      </c>
      <c r="B845" s="353"/>
      <c r="C845" s="354"/>
      <c r="D845" s="353"/>
      <c r="E845" s="355"/>
      <c r="F845" s="355"/>
      <c r="G845" s="353"/>
      <c r="H845" s="353"/>
      <c r="I845" s="353"/>
      <c r="J845" s="353"/>
      <c r="K845" s="360"/>
    </row>
    <row r="846">
      <c r="A846" s="357" t="str">
        <f t="shared" si="1"/>
        <v/>
      </c>
      <c r="B846" s="353"/>
      <c r="C846" s="354"/>
      <c r="D846" s="353"/>
      <c r="E846" s="355"/>
      <c r="F846" s="355"/>
      <c r="G846" s="353"/>
      <c r="H846" s="353"/>
      <c r="I846" s="353"/>
      <c r="J846" s="353"/>
      <c r="K846" s="360"/>
    </row>
    <row r="847">
      <c r="A847" s="352" t="str">
        <f t="shared" si="1"/>
        <v/>
      </c>
      <c r="B847" s="353"/>
      <c r="C847" s="354"/>
      <c r="D847" s="353"/>
      <c r="E847" s="355"/>
      <c r="F847" s="355"/>
      <c r="G847" s="353"/>
      <c r="H847" s="353"/>
      <c r="I847" s="353"/>
      <c r="J847" s="353"/>
      <c r="K847" s="360"/>
    </row>
    <row r="848">
      <c r="A848" s="357" t="str">
        <f t="shared" si="1"/>
        <v/>
      </c>
      <c r="B848" s="353"/>
      <c r="C848" s="354"/>
      <c r="D848" s="353"/>
      <c r="E848" s="355"/>
      <c r="F848" s="355"/>
      <c r="G848" s="353"/>
      <c r="H848" s="353"/>
      <c r="I848" s="353"/>
      <c r="J848" s="353"/>
      <c r="K848" s="360"/>
    </row>
    <row r="849">
      <c r="A849" s="352" t="str">
        <f t="shared" si="1"/>
        <v/>
      </c>
      <c r="B849" s="353"/>
      <c r="C849" s="354"/>
      <c r="D849" s="353"/>
      <c r="E849" s="355"/>
      <c r="F849" s="355"/>
      <c r="G849" s="353"/>
      <c r="H849" s="353"/>
      <c r="I849" s="353"/>
      <c r="J849" s="353"/>
      <c r="K849" s="360"/>
    </row>
    <row r="850">
      <c r="A850" s="352" t="str">
        <f t="shared" si="1"/>
        <v/>
      </c>
      <c r="B850" s="353"/>
      <c r="C850" s="354"/>
      <c r="D850" s="353"/>
      <c r="E850" s="355"/>
      <c r="F850" s="355"/>
      <c r="G850" s="353"/>
      <c r="H850" s="353"/>
      <c r="I850" s="353"/>
      <c r="J850" s="353"/>
      <c r="K850" s="360"/>
    </row>
    <row r="851">
      <c r="A851" s="352" t="str">
        <f t="shared" si="1"/>
        <v/>
      </c>
      <c r="B851" s="353"/>
      <c r="C851" s="354"/>
      <c r="D851" s="353"/>
      <c r="E851" s="355"/>
      <c r="F851" s="355"/>
      <c r="G851" s="353"/>
      <c r="H851" s="353"/>
      <c r="I851" s="353"/>
      <c r="J851" s="353"/>
      <c r="K851" s="360"/>
    </row>
    <row r="852">
      <c r="A852" s="352" t="str">
        <f t="shared" si="1"/>
        <v/>
      </c>
      <c r="B852" s="353"/>
      <c r="C852" s="354"/>
      <c r="D852" s="353"/>
      <c r="E852" s="355"/>
      <c r="F852" s="355"/>
      <c r="G852" s="353"/>
      <c r="H852" s="353"/>
      <c r="I852" s="353"/>
      <c r="J852" s="353"/>
      <c r="K852" s="360"/>
    </row>
    <row r="853">
      <c r="A853" s="352" t="str">
        <f t="shared" si="1"/>
        <v/>
      </c>
      <c r="B853" s="353"/>
      <c r="C853" s="354"/>
      <c r="D853" s="353"/>
      <c r="E853" s="355"/>
      <c r="F853" s="355"/>
      <c r="G853" s="353"/>
      <c r="H853" s="353"/>
      <c r="I853" s="353"/>
      <c r="J853" s="353"/>
      <c r="K853" s="360"/>
    </row>
    <row r="854">
      <c r="A854" s="352" t="str">
        <f t="shared" si="1"/>
        <v/>
      </c>
      <c r="B854" s="353"/>
      <c r="C854" s="354"/>
      <c r="D854" s="353"/>
      <c r="E854" s="355"/>
      <c r="F854" s="355"/>
      <c r="G854" s="353"/>
      <c r="H854" s="353"/>
      <c r="I854" s="353"/>
      <c r="J854" s="353"/>
      <c r="K854" s="360"/>
    </row>
    <row r="855">
      <c r="A855" s="352" t="str">
        <f t="shared" si="1"/>
        <v/>
      </c>
      <c r="B855" s="353"/>
      <c r="C855" s="354"/>
      <c r="D855" s="353"/>
      <c r="E855" s="355"/>
      <c r="F855" s="355"/>
      <c r="G855" s="353"/>
      <c r="H855" s="353"/>
      <c r="I855" s="353"/>
      <c r="J855" s="353"/>
      <c r="K855" s="360"/>
    </row>
    <row r="856">
      <c r="A856" s="352" t="str">
        <f t="shared" si="1"/>
        <v/>
      </c>
      <c r="B856" s="353"/>
      <c r="C856" s="354"/>
      <c r="D856" s="353"/>
      <c r="E856" s="355"/>
      <c r="F856" s="355"/>
      <c r="G856" s="353"/>
      <c r="H856" s="353"/>
      <c r="I856" s="353"/>
      <c r="J856" s="353"/>
      <c r="K856" s="360"/>
    </row>
    <row r="857">
      <c r="A857" s="357" t="str">
        <f t="shared" si="1"/>
        <v/>
      </c>
      <c r="B857" s="353"/>
      <c r="C857" s="354"/>
      <c r="D857" s="353"/>
      <c r="E857" s="355"/>
      <c r="F857" s="355"/>
      <c r="G857" s="353"/>
      <c r="H857" s="353"/>
      <c r="I857" s="353"/>
      <c r="J857" s="353"/>
      <c r="K857" s="360"/>
    </row>
    <row r="858">
      <c r="A858" s="352" t="str">
        <f t="shared" si="1"/>
        <v/>
      </c>
      <c r="B858" s="353"/>
      <c r="C858" s="354"/>
      <c r="D858" s="353"/>
      <c r="E858" s="355"/>
      <c r="F858" s="355"/>
      <c r="G858" s="353"/>
      <c r="H858" s="353"/>
      <c r="I858" s="353"/>
      <c r="J858" s="353"/>
      <c r="K858" s="360"/>
    </row>
    <row r="859">
      <c r="A859" s="357" t="str">
        <f t="shared" si="1"/>
        <v/>
      </c>
      <c r="B859" s="353"/>
      <c r="C859" s="354"/>
      <c r="D859" s="353"/>
      <c r="E859" s="355"/>
      <c r="F859" s="355"/>
      <c r="G859" s="353"/>
      <c r="H859" s="353"/>
      <c r="I859" s="353"/>
      <c r="J859" s="353"/>
      <c r="K859" s="360"/>
    </row>
    <row r="860">
      <c r="A860" s="352" t="str">
        <f t="shared" si="1"/>
        <v/>
      </c>
      <c r="B860" s="353"/>
      <c r="C860" s="354"/>
      <c r="D860" s="353"/>
      <c r="E860" s="355"/>
      <c r="F860" s="355"/>
      <c r="G860" s="353"/>
      <c r="H860" s="353"/>
      <c r="I860" s="353"/>
      <c r="J860" s="353"/>
      <c r="K860" s="360"/>
    </row>
    <row r="861">
      <c r="A861" s="357" t="str">
        <f t="shared" si="1"/>
        <v/>
      </c>
      <c r="B861" s="353"/>
      <c r="C861" s="354"/>
      <c r="D861" s="353"/>
      <c r="E861" s="355"/>
      <c r="F861" s="355"/>
      <c r="G861" s="353"/>
      <c r="H861" s="353"/>
      <c r="I861" s="353"/>
      <c r="J861" s="353"/>
      <c r="K861" s="360"/>
    </row>
    <row r="862">
      <c r="A862" s="352" t="str">
        <f t="shared" si="1"/>
        <v/>
      </c>
      <c r="B862" s="353"/>
      <c r="C862" s="354"/>
      <c r="D862" s="353"/>
      <c r="E862" s="355"/>
      <c r="F862" s="355"/>
      <c r="G862" s="353"/>
      <c r="H862" s="353"/>
      <c r="I862" s="353"/>
      <c r="J862" s="353"/>
      <c r="K862" s="360"/>
    </row>
    <row r="863">
      <c r="A863" s="357" t="str">
        <f t="shared" si="1"/>
        <v/>
      </c>
      <c r="B863" s="353"/>
      <c r="C863" s="354"/>
      <c r="D863" s="353"/>
      <c r="E863" s="355"/>
      <c r="F863" s="355"/>
      <c r="G863" s="353"/>
      <c r="H863" s="353"/>
      <c r="I863" s="353"/>
      <c r="J863" s="353"/>
      <c r="K863" s="360"/>
    </row>
    <row r="864">
      <c r="A864" s="359" t="str">
        <f t="shared" si="1"/>
        <v/>
      </c>
      <c r="B864" s="353"/>
      <c r="C864" s="354"/>
      <c r="D864" s="353"/>
      <c r="E864" s="355"/>
      <c r="F864" s="355"/>
      <c r="G864" s="353"/>
      <c r="H864" s="353"/>
      <c r="I864" s="353"/>
      <c r="J864" s="353"/>
      <c r="K864" s="360"/>
    </row>
    <row r="865">
      <c r="A865" s="359" t="str">
        <f t="shared" si="1"/>
        <v/>
      </c>
      <c r="B865" s="353"/>
      <c r="C865" s="354"/>
      <c r="D865" s="353"/>
      <c r="E865" s="355"/>
      <c r="F865" s="355"/>
      <c r="G865" s="353"/>
      <c r="H865" s="353"/>
      <c r="I865" s="353"/>
      <c r="J865" s="353"/>
      <c r="K865" s="360"/>
    </row>
    <row r="866">
      <c r="A866" s="352" t="str">
        <f t="shared" si="1"/>
        <v/>
      </c>
      <c r="B866" s="353"/>
      <c r="C866" s="354"/>
      <c r="D866" s="353"/>
      <c r="E866" s="355"/>
      <c r="F866" s="355"/>
      <c r="G866" s="353"/>
      <c r="H866" s="353"/>
      <c r="I866" s="353"/>
      <c r="J866" s="353"/>
      <c r="K866" s="360"/>
    </row>
    <row r="867">
      <c r="A867" s="352" t="str">
        <f t="shared" si="1"/>
        <v/>
      </c>
      <c r="B867" s="353"/>
      <c r="C867" s="354"/>
      <c r="D867" s="353"/>
      <c r="E867" s="355"/>
      <c r="F867" s="355"/>
      <c r="G867" s="353"/>
      <c r="H867" s="353"/>
      <c r="I867" s="353"/>
      <c r="J867" s="353"/>
      <c r="K867" s="360"/>
    </row>
    <row r="868">
      <c r="A868" s="352" t="str">
        <f t="shared" si="1"/>
        <v/>
      </c>
      <c r="B868" s="353"/>
      <c r="C868" s="354"/>
      <c r="D868" s="353"/>
      <c r="E868" s="355"/>
      <c r="F868" s="355"/>
      <c r="G868" s="353"/>
      <c r="H868" s="353"/>
      <c r="I868" s="353"/>
      <c r="J868" s="353"/>
      <c r="K868" s="360"/>
    </row>
    <row r="869">
      <c r="A869" s="352" t="str">
        <f t="shared" si="1"/>
        <v/>
      </c>
      <c r="B869" s="353"/>
      <c r="C869" s="354"/>
      <c r="D869" s="353"/>
      <c r="E869" s="355"/>
      <c r="F869" s="355"/>
      <c r="G869" s="353"/>
      <c r="H869" s="353"/>
      <c r="I869" s="353"/>
      <c r="J869" s="353"/>
      <c r="K869" s="360"/>
    </row>
    <row r="870">
      <c r="A870" s="352" t="str">
        <f t="shared" si="1"/>
        <v/>
      </c>
      <c r="B870" s="353"/>
      <c r="C870" s="354"/>
      <c r="D870" s="353"/>
      <c r="E870" s="355"/>
      <c r="F870" s="355"/>
      <c r="G870" s="353"/>
      <c r="H870" s="353"/>
      <c r="I870" s="353"/>
      <c r="J870" s="353"/>
      <c r="K870" s="360"/>
    </row>
    <row r="871">
      <c r="A871" s="352" t="str">
        <f t="shared" si="1"/>
        <v/>
      </c>
      <c r="B871" s="353"/>
      <c r="C871" s="354"/>
      <c r="D871" s="353"/>
      <c r="E871" s="355"/>
      <c r="F871" s="355"/>
      <c r="G871" s="353"/>
      <c r="H871" s="353"/>
      <c r="I871" s="353"/>
      <c r="J871" s="353"/>
      <c r="K871" s="360"/>
    </row>
    <row r="872">
      <c r="A872" s="352" t="str">
        <f t="shared" si="1"/>
        <v/>
      </c>
      <c r="B872" s="353"/>
      <c r="C872" s="354"/>
      <c r="D872" s="353"/>
      <c r="E872" s="355"/>
      <c r="F872" s="355"/>
      <c r="G872" s="353"/>
      <c r="H872" s="353"/>
      <c r="I872" s="353"/>
      <c r="J872" s="353"/>
      <c r="K872" s="360"/>
    </row>
    <row r="873">
      <c r="A873" s="357" t="str">
        <f t="shared" si="1"/>
        <v/>
      </c>
      <c r="B873" s="353"/>
      <c r="C873" s="354"/>
      <c r="D873" s="353"/>
      <c r="E873" s="355"/>
      <c r="F873" s="355"/>
      <c r="G873" s="353"/>
      <c r="H873" s="353"/>
      <c r="I873" s="353"/>
      <c r="J873" s="353"/>
      <c r="K873" s="360"/>
    </row>
    <row r="874">
      <c r="A874" s="352" t="str">
        <f t="shared" si="1"/>
        <v/>
      </c>
      <c r="B874" s="353"/>
      <c r="C874" s="354"/>
      <c r="D874" s="353"/>
      <c r="E874" s="355"/>
      <c r="F874" s="355"/>
      <c r="G874" s="353"/>
      <c r="H874" s="353"/>
      <c r="I874" s="353"/>
      <c r="J874" s="353"/>
      <c r="K874" s="360"/>
    </row>
    <row r="875">
      <c r="A875" s="352" t="str">
        <f t="shared" si="1"/>
        <v/>
      </c>
      <c r="B875" s="353"/>
      <c r="C875" s="354"/>
      <c r="D875" s="353"/>
      <c r="E875" s="355"/>
      <c r="F875" s="355"/>
      <c r="G875" s="353"/>
      <c r="H875" s="353"/>
      <c r="I875" s="353"/>
      <c r="J875" s="353"/>
      <c r="K875" s="360"/>
    </row>
    <row r="876">
      <c r="A876" s="357" t="str">
        <f t="shared" si="1"/>
        <v/>
      </c>
      <c r="B876" s="353"/>
      <c r="C876" s="354"/>
      <c r="D876" s="353"/>
      <c r="E876" s="355"/>
      <c r="F876" s="355"/>
      <c r="G876" s="353"/>
      <c r="H876" s="353"/>
      <c r="I876" s="353"/>
      <c r="J876" s="353"/>
      <c r="K876" s="360"/>
    </row>
    <row r="877">
      <c r="A877" s="357" t="str">
        <f t="shared" si="1"/>
        <v/>
      </c>
      <c r="B877" s="353"/>
      <c r="C877" s="354"/>
      <c r="D877" s="353"/>
      <c r="E877" s="355"/>
      <c r="F877" s="355"/>
      <c r="G877" s="353"/>
      <c r="H877" s="353"/>
      <c r="I877" s="353"/>
      <c r="J877" s="353"/>
      <c r="K877" s="360"/>
    </row>
    <row r="878">
      <c r="A878" s="357" t="str">
        <f t="shared" si="1"/>
        <v/>
      </c>
      <c r="B878" s="353"/>
      <c r="C878" s="354"/>
      <c r="D878" s="353"/>
      <c r="E878" s="355"/>
      <c r="F878" s="355"/>
      <c r="G878" s="353"/>
      <c r="H878" s="353"/>
      <c r="I878" s="353"/>
      <c r="J878" s="353"/>
      <c r="K878" s="360"/>
    </row>
    <row r="879">
      <c r="A879" s="359" t="str">
        <f t="shared" si="1"/>
        <v/>
      </c>
      <c r="B879" s="353"/>
      <c r="C879" s="354"/>
      <c r="D879" s="353"/>
      <c r="E879" s="355"/>
      <c r="F879" s="355"/>
      <c r="G879" s="353"/>
      <c r="H879" s="353"/>
      <c r="I879" s="353"/>
      <c r="J879" s="353"/>
      <c r="K879" s="360"/>
    </row>
    <row r="880">
      <c r="A880" s="357" t="str">
        <f t="shared" si="1"/>
        <v/>
      </c>
      <c r="B880" s="353"/>
      <c r="C880" s="354"/>
      <c r="D880" s="353"/>
      <c r="E880" s="355"/>
      <c r="F880" s="355"/>
      <c r="G880" s="353"/>
      <c r="H880" s="353"/>
      <c r="I880" s="353"/>
      <c r="J880" s="353"/>
      <c r="K880" s="360"/>
    </row>
    <row r="881">
      <c r="A881" s="352" t="str">
        <f t="shared" si="1"/>
        <v/>
      </c>
      <c r="B881" s="353"/>
      <c r="C881" s="354"/>
      <c r="D881" s="353"/>
      <c r="E881" s="355"/>
      <c r="F881" s="355"/>
      <c r="G881" s="353"/>
      <c r="H881" s="353"/>
      <c r="I881" s="353"/>
      <c r="J881" s="353"/>
      <c r="K881" s="360"/>
    </row>
    <row r="882">
      <c r="A882" s="352" t="str">
        <f t="shared" si="1"/>
        <v/>
      </c>
      <c r="B882" s="353"/>
      <c r="C882" s="354"/>
      <c r="D882" s="353"/>
      <c r="E882" s="355"/>
      <c r="F882" s="355"/>
      <c r="G882" s="353"/>
      <c r="H882" s="353"/>
      <c r="I882" s="353"/>
      <c r="J882" s="353"/>
      <c r="K882" s="360"/>
    </row>
    <row r="883">
      <c r="A883" s="352" t="str">
        <f t="shared" si="1"/>
        <v/>
      </c>
      <c r="B883" s="353"/>
      <c r="C883" s="354"/>
      <c r="D883" s="353"/>
      <c r="E883" s="355"/>
      <c r="F883" s="355"/>
      <c r="G883" s="353"/>
      <c r="H883" s="353"/>
      <c r="I883" s="353"/>
      <c r="J883" s="353"/>
      <c r="K883" s="360"/>
    </row>
    <row r="884">
      <c r="A884" s="352" t="str">
        <f t="shared" si="1"/>
        <v/>
      </c>
      <c r="B884" s="353"/>
      <c r="C884" s="354"/>
      <c r="D884" s="353"/>
      <c r="E884" s="355"/>
      <c r="F884" s="355"/>
      <c r="G884" s="353"/>
      <c r="H884" s="353"/>
      <c r="I884" s="353"/>
      <c r="J884" s="353"/>
      <c r="K884" s="360"/>
    </row>
    <row r="885">
      <c r="A885" s="357" t="str">
        <f t="shared" si="1"/>
        <v/>
      </c>
      <c r="B885" s="353"/>
      <c r="C885" s="354"/>
      <c r="D885" s="353"/>
      <c r="E885" s="355"/>
      <c r="F885" s="355"/>
      <c r="G885" s="353"/>
      <c r="H885" s="353"/>
      <c r="I885" s="353"/>
      <c r="J885" s="353"/>
      <c r="K885" s="360"/>
    </row>
    <row r="886">
      <c r="A886" s="352" t="str">
        <f t="shared" si="1"/>
        <v/>
      </c>
      <c r="B886" s="353"/>
      <c r="C886" s="354"/>
      <c r="D886" s="353"/>
      <c r="E886" s="355"/>
      <c r="F886" s="355"/>
      <c r="G886" s="353"/>
      <c r="H886" s="353"/>
      <c r="I886" s="353"/>
      <c r="J886" s="353"/>
      <c r="K886" s="360"/>
    </row>
    <row r="887">
      <c r="A887" s="352" t="str">
        <f t="shared" si="1"/>
        <v/>
      </c>
      <c r="B887" s="353"/>
      <c r="C887" s="354"/>
      <c r="D887" s="353"/>
      <c r="E887" s="355"/>
      <c r="F887" s="355"/>
      <c r="G887" s="353"/>
      <c r="H887" s="353"/>
      <c r="I887" s="353"/>
      <c r="J887" s="353"/>
      <c r="K887" s="360"/>
    </row>
    <row r="888">
      <c r="A888" s="357" t="str">
        <f t="shared" si="1"/>
        <v/>
      </c>
      <c r="B888" s="353"/>
      <c r="C888" s="354"/>
      <c r="D888" s="353"/>
      <c r="E888" s="355"/>
      <c r="F888" s="355"/>
      <c r="G888" s="353"/>
      <c r="H888" s="353"/>
      <c r="I888" s="353"/>
      <c r="J888" s="353"/>
      <c r="K888" s="360"/>
    </row>
    <row r="889">
      <c r="A889" s="352" t="str">
        <f t="shared" si="1"/>
        <v/>
      </c>
      <c r="B889" s="353"/>
      <c r="C889" s="354"/>
      <c r="D889" s="353"/>
      <c r="E889" s="355"/>
      <c r="F889" s="355"/>
      <c r="G889" s="353"/>
      <c r="H889" s="353"/>
      <c r="I889" s="353"/>
      <c r="J889" s="353"/>
      <c r="K889" s="360"/>
    </row>
    <row r="890">
      <c r="A890" s="352" t="str">
        <f t="shared" si="1"/>
        <v/>
      </c>
      <c r="B890" s="353"/>
      <c r="C890" s="354"/>
      <c r="D890" s="353"/>
      <c r="E890" s="355"/>
      <c r="F890" s="355"/>
      <c r="G890" s="353"/>
      <c r="H890" s="353"/>
      <c r="I890" s="353"/>
      <c r="J890" s="353"/>
      <c r="K890" s="360"/>
    </row>
    <row r="891">
      <c r="A891" s="357" t="str">
        <f t="shared" si="1"/>
        <v/>
      </c>
      <c r="B891" s="353"/>
      <c r="C891" s="354"/>
      <c r="D891" s="353"/>
      <c r="E891" s="355"/>
      <c r="F891" s="355"/>
      <c r="G891" s="353"/>
      <c r="H891" s="353"/>
      <c r="I891" s="353"/>
      <c r="J891" s="353"/>
      <c r="K891" s="360"/>
    </row>
    <row r="892">
      <c r="A892" s="352" t="str">
        <f t="shared" si="1"/>
        <v/>
      </c>
      <c r="B892" s="353"/>
      <c r="C892" s="354"/>
      <c r="D892" s="353"/>
      <c r="E892" s="355"/>
      <c r="F892" s="355"/>
      <c r="G892" s="353"/>
      <c r="H892" s="353"/>
      <c r="I892" s="353"/>
      <c r="J892" s="353"/>
      <c r="K892" s="360"/>
    </row>
    <row r="893">
      <c r="A893" s="352" t="str">
        <f t="shared" si="1"/>
        <v/>
      </c>
      <c r="B893" s="353"/>
      <c r="C893" s="354"/>
      <c r="D893" s="353"/>
      <c r="E893" s="355"/>
      <c r="F893" s="355"/>
      <c r="G893" s="353"/>
      <c r="H893" s="353"/>
      <c r="I893" s="353"/>
      <c r="J893" s="353"/>
      <c r="K893" s="360"/>
    </row>
    <row r="894">
      <c r="A894" s="352" t="str">
        <f t="shared" si="1"/>
        <v/>
      </c>
      <c r="B894" s="353"/>
      <c r="C894" s="354"/>
      <c r="D894" s="353"/>
      <c r="E894" s="355"/>
      <c r="F894" s="355"/>
      <c r="G894" s="353"/>
      <c r="H894" s="353"/>
      <c r="I894" s="353"/>
      <c r="J894" s="353"/>
      <c r="K894" s="360"/>
    </row>
    <row r="895">
      <c r="A895" s="352" t="str">
        <f t="shared" si="1"/>
        <v/>
      </c>
      <c r="B895" s="353"/>
      <c r="C895" s="354"/>
      <c r="D895" s="353"/>
      <c r="E895" s="355"/>
      <c r="F895" s="355"/>
      <c r="G895" s="353"/>
      <c r="H895" s="353"/>
      <c r="I895" s="353"/>
      <c r="J895" s="353"/>
      <c r="K895" s="360"/>
    </row>
    <row r="896">
      <c r="A896" s="352" t="str">
        <f t="shared" si="1"/>
        <v/>
      </c>
      <c r="B896" s="353"/>
      <c r="C896" s="354"/>
      <c r="D896" s="353"/>
      <c r="E896" s="355"/>
      <c r="F896" s="355"/>
      <c r="G896" s="353"/>
      <c r="H896" s="353"/>
      <c r="I896" s="353"/>
      <c r="J896" s="353"/>
      <c r="K896" s="360"/>
    </row>
    <row r="897">
      <c r="A897" s="352" t="str">
        <f t="shared" si="1"/>
        <v/>
      </c>
      <c r="B897" s="353"/>
      <c r="C897" s="354"/>
      <c r="D897" s="353"/>
      <c r="E897" s="355"/>
      <c r="F897" s="355"/>
      <c r="G897" s="353"/>
      <c r="H897" s="353"/>
      <c r="I897" s="353"/>
      <c r="J897" s="353"/>
      <c r="K897" s="360"/>
    </row>
    <row r="898">
      <c r="A898" s="352" t="str">
        <f t="shared" si="1"/>
        <v/>
      </c>
      <c r="B898" s="353"/>
      <c r="C898" s="354"/>
      <c r="D898" s="353"/>
      <c r="E898" s="355"/>
      <c r="F898" s="355"/>
      <c r="G898" s="353"/>
      <c r="H898" s="353"/>
      <c r="I898" s="353"/>
      <c r="J898" s="353"/>
      <c r="K898" s="360"/>
    </row>
    <row r="899">
      <c r="A899" s="352" t="str">
        <f t="shared" si="1"/>
        <v/>
      </c>
      <c r="B899" s="353"/>
      <c r="C899" s="354"/>
      <c r="D899" s="353"/>
      <c r="E899" s="355"/>
      <c r="F899" s="355"/>
      <c r="G899" s="353"/>
      <c r="H899" s="353"/>
      <c r="I899" s="353"/>
      <c r="J899" s="353"/>
      <c r="K899" s="360"/>
    </row>
    <row r="900">
      <c r="A900" s="352" t="str">
        <f t="shared" si="1"/>
        <v/>
      </c>
      <c r="B900" s="353"/>
      <c r="C900" s="354"/>
      <c r="D900" s="353"/>
      <c r="E900" s="355"/>
      <c r="F900" s="355"/>
      <c r="G900" s="353"/>
      <c r="H900" s="353"/>
      <c r="I900" s="353"/>
      <c r="J900" s="353"/>
      <c r="K900" s="360"/>
    </row>
    <row r="901">
      <c r="A901" s="357" t="str">
        <f t="shared" si="1"/>
        <v/>
      </c>
      <c r="B901" s="353"/>
      <c r="C901" s="354"/>
      <c r="D901" s="353"/>
      <c r="E901" s="355"/>
      <c r="F901" s="355"/>
      <c r="G901" s="353"/>
      <c r="H901" s="353"/>
      <c r="I901" s="353"/>
      <c r="J901" s="353"/>
      <c r="K901" s="360"/>
    </row>
    <row r="902">
      <c r="A902" s="352" t="str">
        <f t="shared" si="1"/>
        <v/>
      </c>
      <c r="B902" s="353"/>
      <c r="C902" s="354"/>
      <c r="D902" s="353"/>
      <c r="E902" s="355"/>
      <c r="F902" s="355"/>
      <c r="G902" s="353"/>
      <c r="H902" s="353"/>
      <c r="I902" s="353"/>
      <c r="J902" s="353"/>
      <c r="K902" s="360"/>
    </row>
    <row r="903">
      <c r="A903" s="352" t="str">
        <f t="shared" si="1"/>
        <v/>
      </c>
      <c r="B903" s="353"/>
      <c r="C903" s="354"/>
      <c r="D903" s="353"/>
      <c r="E903" s="355"/>
      <c r="F903" s="355"/>
      <c r="G903" s="353"/>
      <c r="H903" s="353"/>
      <c r="I903" s="353"/>
      <c r="J903" s="353"/>
      <c r="K903" s="360"/>
    </row>
    <row r="904">
      <c r="A904" s="357" t="str">
        <f t="shared" si="1"/>
        <v/>
      </c>
      <c r="B904" s="353"/>
      <c r="C904" s="354"/>
      <c r="D904" s="353"/>
      <c r="E904" s="355"/>
      <c r="F904" s="355"/>
      <c r="G904" s="353"/>
      <c r="H904" s="353"/>
      <c r="I904" s="353"/>
      <c r="J904" s="353"/>
      <c r="K904" s="360"/>
    </row>
    <row r="905">
      <c r="A905" s="357" t="str">
        <f t="shared" si="1"/>
        <v/>
      </c>
      <c r="B905" s="353"/>
      <c r="C905" s="354"/>
      <c r="D905" s="353"/>
      <c r="E905" s="355"/>
      <c r="F905" s="355"/>
      <c r="G905" s="353"/>
      <c r="H905" s="353"/>
      <c r="I905" s="353"/>
      <c r="J905" s="353"/>
      <c r="K905" s="360"/>
    </row>
    <row r="906">
      <c r="A906" s="357" t="str">
        <f t="shared" si="1"/>
        <v/>
      </c>
      <c r="B906" s="353"/>
      <c r="C906" s="354"/>
      <c r="D906" s="353"/>
      <c r="E906" s="355"/>
      <c r="F906" s="355"/>
      <c r="G906" s="353"/>
      <c r="H906" s="353"/>
      <c r="I906" s="353"/>
      <c r="J906" s="353"/>
      <c r="K906" s="360"/>
    </row>
    <row r="907">
      <c r="A907" s="352" t="str">
        <f t="shared" si="1"/>
        <v/>
      </c>
      <c r="B907" s="353"/>
      <c r="C907" s="354"/>
      <c r="D907" s="353"/>
      <c r="E907" s="355"/>
      <c r="F907" s="355"/>
      <c r="G907" s="353"/>
      <c r="H907" s="353"/>
      <c r="I907" s="353"/>
      <c r="J907" s="353"/>
      <c r="K907" s="360"/>
    </row>
    <row r="908">
      <c r="A908" s="352" t="str">
        <f t="shared" si="1"/>
        <v/>
      </c>
      <c r="B908" s="353"/>
      <c r="C908" s="354"/>
      <c r="D908" s="353"/>
      <c r="E908" s="355"/>
      <c r="F908" s="355"/>
      <c r="G908" s="353"/>
      <c r="H908" s="353"/>
      <c r="I908" s="353"/>
      <c r="J908" s="353"/>
      <c r="K908" s="360"/>
    </row>
    <row r="909">
      <c r="A909" s="352" t="str">
        <f t="shared" si="1"/>
        <v/>
      </c>
      <c r="B909" s="353"/>
      <c r="C909" s="354"/>
      <c r="D909" s="353"/>
      <c r="E909" s="355"/>
      <c r="F909" s="355"/>
      <c r="G909" s="353"/>
      <c r="H909" s="353"/>
      <c r="I909" s="353"/>
      <c r="J909" s="353"/>
      <c r="K909" s="360"/>
    </row>
    <row r="910">
      <c r="A910" s="352" t="str">
        <f t="shared" si="1"/>
        <v/>
      </c>
      <c r="B910" s="353"/>
      <c r="C910" s="354"/>
      <c r="D910" s="353"/>
      <c r="E910" s="355"/>
      <c r="F910" s="355"/>
      <c r="G910" s="353"/>
      <c r="H910" s="353"/>
      <c r="I910" s="353"/>
      <c r="J910" s="353"/>
      <c r="K910" s="360"/>
    </row>
    <row r="911">
      <c r="A911" s="352" t="str">
        <f t="shared" si="1"/>
        <v/>
      </c>
      <c r="B911" s="353"/>
      <c r="C911" s="354"/>
      <c r="D911" s="353"/>
      <c r="E911" s="355"/>
      <c r="F911" s="355"/>
      <c r="G911" s="353"/>
      <c r="H911" s="353"/>
      <c r="I911" s="353"/>
      <c r="J911" s="353"/>
      <c r="K911" s="360"/>
    </row>
    <row r="912">
      <c r="A912" s="352" t="str">
        <f t="shared" si="1"/>
        <v/>
      </c>
      <c r="B912" s="353"/>
      <c r="C912" s="354"/>
      <c r="D912" s="353"/>
      <c r="E912" s="355"/>
      <c r="F912" s="355"/>
      <c r="G912" s="353"/>
      <c r="H912" s="353"/>
      <c r="I912" s="353"/>
      <c r="J912" s="353"/>
      <c r="K912" s="360"/>
    </row>
    <row r="913">
      <c r="A913" s="352" t="str">
        <f t="shared" si="1"/>
        <v/>
      </c>
      <c r="B913" s="353"/>
      <c r="C913" s="354"/>
      <c r="D913" s="353"/>
      <c r="E913" s="355"/>
      <c r="F913" s="355"/>
      <c r="G913" s="353"/>
      <c r="H913" s="353"/>
      <c r="I913" s="353"/>
      <c r="J913" s="353"/>
      <c r="K913" s="360"/>
    </row>
    <row r="914">
      <c r="A914" s="358" t="str">
        <f t="shared" si="1"/>
        <v/>
      </c>
      <c r="B914" s="353"/>
      <c r="C914" s="354"/>
      <c r="D914" s="353"/>
      <c r="E914" s="355"/>
      <c r="F914" s="355"/>
      <c r="G914" s="353"/>
      <c r="H914" s="353"/>
      <c r="I914" s="353"/>
      <c r="J914" s="353"/>
      <c r="K914" s="360"/>
    </row>
    <row r="915">
      <c r="A915" s="352" t="str">
        <f t="shared" si="1"/>
        <v/>
      </c>
      <c r="B915" s="353"/>
      <c r="C915" s="354"/>
      <c r="D915" s="353"/>
      <c r="E915" s="355"/>
      <c r="F915" s="355"/>
      <c r="G915" s="353"/>
      <c r="H915" s="353"/>
      <c r="I915" s="353"/>
      <c r="J915" s="353"/>
      <c r="K915" s="360"/>
    </row>
    <row r="916">
      <c r="A916" s="352" t="str">
        <f t="shared" si="1"/>
        <v/>
      </c>
      <c r="B916" s="353"/>
      <c r="C916" s="354"/>
      <c r="D916" s="353"/>
      <c r="E916" s="355"/>
      <c r="F916" s="355"/>
      <c r="G916" s="353"/>
      <c r="H916" s="353"/>
      <c r="I916" s="353"/>
      <c r="J916" s="353"/>
      <c r="K916" s="360"/>
    </row>
    <row r="917">
      <c r="A917" s="352" t="str">
        <f t="shared" si="1"/>
        <v/>
      </c>
      <c r="B917" s="353"/>
      <c r="C917" s="354"/>
      <c r="D917" s="353"/>
      <c r="E917" s="355"/>
      <c r="F917" s="355"/>
      <c r="G917" s="353"/>
      <c r="H917" s="353"/>
      <c r="I917" s="353"/>
      <c r="J917" s="353"/>
      <c r="K917" s="360"/>
    </row>
    <row r="918">
      <c r="A918" s="357" t="str">
        <f t="shared" si="1"/>
        <v/>
      </c>
      <c r="B918" s="353"/>
      <c r="C918" s="354"/>
      <c r="D918" s="353"/>
      <c r="E918" s="355"/>
      <c r="F918" s="355"/>
      <c r="G918" s="353"/>
      <c r="H918" s="353"/>
      <c r="I918" s="353"/>
      <c r="J918" s="353"/>
      <c r="K918" s="360"/>
    </row>
    <row r="919">
      <c r="A919" s="352" t="str">
        <f t="shared" si="1"/>
        <v/>
      </c>
      <c r="B919" s="353"/>
      <c r="C919" s="354"/>
      <c r="D919" s="353"/>
      <c r="E919" s="355"/>
      <c r="F919" s="355"/>
      <c r="G919" s="353"/>
      <c r="H919" s="353"/>
      <c r="I919" s="353"/>
      <c r="J919" s="353"/>
      <c r="K919" s="360"/>
    </row>
    <row r="920">
      <c r="A920" s="352" t="str">
        <f t="shared" si="1"/>
        <v/>
      </c>
      <c r="B920" s="353"/>
      <c r="C920" s="354"/>
      <c r="D920" s="353"/>
      <c r="E920" s="355"/>
      <c r="F920" s="355"/>
      <c r="G920" s="353"/>
      <c r="H920" s="353"/>
      <c r="I920" s="353"/>
      <c r="J920" s="353"/>
      <c r="K920" s="360"/>
    </row>
    <row r="921">
      <c r="A921" s="357" t="str">
        <f t="shared" si="1"/>
        <v/>
      </c>
      <c r="B921" s="353"/>
      <c r="C921" s="354"/>
      <c r="D921" s="353"/>
      <c r="E921" s="355"/>
      <c r="F921" s="355"/>
      <c r="G921" s="353"/>
      <c r="H921" s="353"/>
      <c r="I921" s="353"/>
      <c r="J921" s="353"/>
      <c r="K921" s="360"/>
    </row>
    <row r="922">
      <c r="A922" s="352" t="str">
        <f t="shared" si="1"/>
        <v/>
      </c>
      <c r="B922" s="353"/>
      <c r="C922" s="354"/>
      <c r="D922" s="353"/>
      <c r="E922" s="355"/>
      <c r="F922" s="355"/>
      <c r="G922" s="353"/>
      <c r="H922" s="353"/>
      <c r="I922" s="353"/>
      <c r="J922" s="353"/>
      <c r="K922" s="360"/>
    </row>
    <row r="923">
      <c r="A923" s="352" t="str">
        <f t="shared" si="1"/>
        <v/>
      </c>
      <c r="B923" s="353"/>
      <c r="C923" s="354"/>
      <c r="D923" s="353"/>
      <c r="E923" s="355"/>
      <c r="F923" s="355"/>
      <c r="G923" s="353"/>
      <c r="H923" s="353"/>
      <c r="I923" s="353"/>
      <c r="J923" s="353"/>
      <c r="K923" s="360"/>
    </row>
    <row r="924">
      <c r="A924" s="352" t="str">
        <f t="shared" si="1"/>
        <v/>
      </c>
      <c r="B924" s="353"/>
      <c r="C924" s="354"/>
      <c r="D924" s="353"/>
      <c r="E924" s="355"/>
      <c r="F924" s="355"/>
      <c r="G924" s="353"/>
      <c r="H924" s="353"/>
      <c r="I924" s="353"/>
      <c r="J924" s="353"/>
      <c r="K924" s="360"/>
    </row>
    <row r="925">
      <c r="A925" s="352" t="str">
        <f t="shared" si="1"/>
        <v/>
      </c>
      <c r="B925" s="353"/>
      <c r="C925" s="354"/>
      <c r="D925" s="353"/>
      <c r="E925" s="355"/>
      <c r="F925" s="355"/>
      <c r="G925" s="353"/>
      <c r="H925" s="353"/>
      <c r="I925" s="353"/>
      <c r="J925" s="353"/>
      <c r="K925" s="360"/>
    </row>
    <row r="926">
      <c r="A926" s="352" t="str">
        <f t="shared" si="1"/>
        <v/>
      </c>
      <c r="B926" s="353"/>
      <c r="C926" s="354"/>
      <c r="D926" s="353"/>
      <c r="E926" s="355"/>
      <c r="F926" s="355"/>
      <c r="G926" s="353"/>
      <c r="H926" s="353"/>
      <c r="I926" s="353"/>
      <c r="J926" s="353"/>
      <c r="K926" s="360"/>
    </row>
    <row r="927">
      <c r="A927" s="357" t="str">
        <f t="shared" si="1"/>
        <v/>
      </c>
      <c r="B927" s="353"/>
      <c r="C927" s="354"/>
      <c r="D927" s="353"/>
      <c r="E927" s="355"/>
      <c r="F927" s="355"/>
      <c r="G927" s="353"/>
      <c r="H927" s="353"/>
      <c r="I927" s="353"/>
      <c r="J927" s="353"/>
      <c r="K927" s="360"/>
    </row>
    <row r="928">
      <c r="A928" s="352" t="str">
        <f t="shared" si="1"/>
        <v/>
      </c>
      <c r="B928" s="353"/>
      <c r="C928" s="354"/>
      <c r="D928" s="353"/>
      <c r="E928" s="355"/>
      <c r="F928" s="355"/>
      <c r="G928" s="353"/>
      <c r="H928" s="353"/>
      <c r="I928" s="353"/>
      <c r="J928" s="353"/>
      <c r="K928" s="360"/>
    </row>
    <row r="929">
      <c r="A929" s="352" t="str">
        <f t="shared" si="1"/>
        <v/>
      </c>
      <c r="B929" s="353"/>
      <c r="C929" s="354"/>
      <c r="D929" s="353"/>
      <c r="E929" s="355"/>
      <c r="F929" s="355"/>
      <c r="G929" s="353"/>
      <c r="H929" s="353"/>
      <c r="I929" s="353"/>
      <c r="J929" s="353"/>
      <c r="K929" s="360"/>
    </row>
    <row r="930">
      <c r="A930" s="352" t="str">
        <f t="shared" si="1"/>
        <v/>
      </c>
      <c r="B930" s="353"/>
      <c r="C930" s="354"/>
      <c r="D930" s="353"/>
      <c r="E930" s="355"/>
      <c r="F930" s="355"/>
      <c r="G930" s="353"/>
      <c r="H930" s="353"/>
      <c r="I930" s="353"/>
      <c r="J930" s="353"/>
      <c r="K930" s="360"/>
    </row>
    <row r="931">
      <c r="A931" s="352" t="str">
        <f t="shared" si="1"/>
        <v/>
      </c>
      <c r="B931" s="353"/>
      <c r="C931" s="354"/>
      <c r="D931" s="353"/>
      <c r="E931" s="355"/>
      <c r="F931" s="355"/>
      <c r="G931" s="353"/>
      <c r="H931" s="353"/>
      <c r="I931" s="353"/>
      <c r="J931" s="353"/>
      <c r="K931" s="360"/>
    </row>
    <row r="932">
      <c r="A932" s="352" t="str">
        <f t="shared" si="1"/>
        <v/>
      </c>
      <c r="B932" s="353"/>
      <c r="C932" s="354"/>
      <c r="D932" s="353"/>
      <c r="E932" s="355"/>
      <c r="F932" s="355"/>
      <c r="G932" s="353"/>
      <c r="H932" s="353"/>
      <c r="I932" s="353"/>
      <c r="J932" s="353"/>
      <c r="K932" s="360"/>
    </row>
    <row r="933">
      <c r="A933" s="352" t="str">
        <f t="shared" si="1"/>
        <v/>
      </c>
      <c r="B933" s="353"/>
      <c r="C933" s="354"/>
      <c r="D933" s="353"/>
      <c r="E933" s="355"/>
      <c r="F933" s="355"/>
      <c r="G933" s="353"/>
      <c r="H933" s="353"/>
      <c r="I933" s="353"/>
      <c r="J933" s="353"/>
      <c r="K933" s="360"/>
    </row>
    <row r="934">
      <c r="A934" s="352" t="str">
        <f t="shared" si="1"/>
        <v/>
      </c>
      <c r="B934" s="353"/>
      <c r="C934" s="354"/>
      <c r="D934" s="353"/>
      <c r="E934" s="355"/>
      <c r="F934" s="355"/>
      <c r="G934" s="353"/>
      <c r="H934" s="353"/>
      <c r="I934" s="353"/>
      <c r="J934" s="353"/>
      <c r="K934" s="360"/>
    </row>
    <row r="935">
      <c r="A935" s="352" t="str">
        <f t="shared" si="1"/>
        <v/>
      </c>
      <c r="B935" s="353"/>
      <c r="C935" s="354"/>
      <c r="D935" s="353"/>
      <c r="E935" s="355"/>
      <c r="F935" s="355"/>
      <c r="G935" s="353"/>
      <c r="H935" s="353"/>
      <c r="I935" s="353"/>
      <c r="J935" s="353"/>
      <c r="K935" s="360"/>
    </row>
    <row r="936">
      <c r="A936" s="352" t="str">
        <f t="shared" si="1"/>
        <v/>
      </c>
      <c r="B936" s="353"/>
      <c r="C936" s="354"/>
      <c r="D936" s="353"/>
      <c r="E936" s="355"/>
      <c r="F936" s="355"/>
      <c r="G936" s="353"/>
      <c r="H936" s="353"/>
      <c r="I936" s="353"/>
      <c r="J936" s="353"/>
      <c r="K936" s="360"/>
    </row>
    <row r="937">
      <c r="A937" s="352" t="str">
        <f t="shared" si="1"/>
        <v/>
      </c>
      <c r="B937" s="353"/>
      <c r="C937" s="354"/>
      <c r="D937" s="353"/>
      <c r="E937" s="355"/>
      <c r="F937" s="355"/>
      <c r="G937" s="353"/>
      <c r="H937" s="353"/>
      <c r="I937" s="353"/>
      <c r="J937" s="353"/>
      <c r="K937" s="360"/>
    </row>
    <row r="938">
      <c r="A938" s="352" t="str">
        <f t="shared" si="1"/>
        <v/>
      </c>
      <c r="B938" s="353"/>
      <c r="C938" s="354"/>
      <c r="D938" s="353"/>
      <c r="E938" s="355"/>
      <c r="F938" s="355"/>
      <c r="G938" s="353"/>
      <c r="H938" s="353"/>
      <c r="I938" s="353"/>
      <c r="J938" s="353"/>
      <c r="K938" s="360"/>
    </row>
    <row r="939">
      <c r="A939" s="352" t="str">
        <f t="shared" si="1"/>
        <v/>
      </c>
      <c r="B939" s="353"/>
      <c r="C939" s="354"/>
      <c r="D939" s="353"/>
      <c r="E939" s="355"/>
      <c r="F939" s="355"/>
      <c r="G939" s="353"/>
      <c r="H939" s="353"/>
      <c r="I939" s="353"/>
      <c r="J939" s="353"/>
      <c r="K939" s="360"/>
    </row>
    <row r="940">
      <c r="A940" s="352" t="str">
        <f t="shared" si="1"/>
        <v/>
      </c>
      <c r="B940" s="353"/>
      <c r="C940" s="354"/>
      <c r="D940" s="353"/>
      <c r="E940" s="355"/>
      <c r="F940" s="355"/>
      <c r="G940" s="353"/>
      <c r="H940" s="353"/>
      <c r="I940" s="353"/>
      <c r="J940" s="353"/>
      <c r="K940" s="360"/>
    </row>
    <row r="941">
      <c r="A941" s="357" t="str">
        <f t="shared" si="1"/>
        <v/>
      </c>
      <c r="B941" s="353"/>
      <c r="C941" s="354"/>
      <c r="D941" s="353"/>
      <c r="E941" s="355"/>
      <c r="F941" s="355"/>
      <c r="G941" s="353"/>
      <c r="H941" s="353"/>
      <c r="I941" s="353"/>
      <c r="J941" s="353"/>
      <c r="K941" s="360"/>
    </row>
    <row r="942">
      <c r="A942" s="357" t="str">
        <f t="shared" si="1"/>
        <v/>
      </c>
      <c r="B942" s="353"/>
      <c r="C942" s="354"/>
      <c r="D942" s="353"/>
      <c r="E942" s="355"/>
      <c r="F942" s="355"/>
      <c r="G942" s="353"/>
      <c r="H942" s="353"/>
      <c r="I942" s="353"/>
      <c r="J942" s="353"/>
      <c r="K942" s="360"/>
    </row>
    <row r="943">
      <c r="A943" s="352" t="str">
        <f t="shared" si="1"/>
        <v/>
      </c>
      <c r="B943" s="353"/>
      <c r="C943" s="354"/>
      <c r="D943" s="353"/>
      <c r="E943" s="355"/>
      <c r="F943" s="355"/>
      <c r="G943" s="353"/>
      <c r="H943" s="353"/>
      <c r="I943" s="353"/>
      <c r="J943" s="353"/>
      <c r="K943" s="360"/>
    </row>
    <row r="944">
      <c r="A944" s="352" t="str">
        <f t="shared" si="1"/>
        <v/>
      </c>
      <c r="B944" s="353"/>
      <c r="C944" s="354"/>
      <c r="D944" s="353"/>
      <c r="E944" s="355"/>
      <c r="F944" s="355"/>
      <c r="G944" s="353"/>
      <c r="H944" s="353"/>
      <c r="I944" s="353"/>
      <c r="J944" s="353"/>
      <c r="K944" s="360"/>
    </row>
    <row r="945">
      <c r="A945" s="358" t="str">
        <f t="shared" si="1"/>
        <v/>
      </c>
      <c r="B945" s="353"/>
      <c r="C945" s="354"/>
      <c r="D945" s="353"/>
      <c r="E945" s="355"/>
      <c r="F945" s="355"/>
      <c r="G945" s="353"/>
      <c r="H945" s="353"/>
      <c r="I945" s="353"/>
      <c r="J945" s="353"/>
      <c r="K945" s="360"/>
    </row>
    <row r="946">
      <c r="A946" s="352" t="str">
        <f t="shared" si="1"/>
        <v/>
      </c>
      <c r="B946" s="353"/>
      <c r="C946" s="354"/>
      <c r="D946" s="353"/>
      <c r="E946" s="355"/>
      <c r="F946" s="355"/>
      <c r="G946" s="353"/>
      <c r="H946" s="353"/>
      <c r="I946" s="353"/>
      <c r="J946" s="353"/>
      <c r="K946" s="360"/>
    </row>
    <row r="947">
      <c r="A947" s="352" t="str">
        <f t="shared" si="1"/>
        <v/>
      </c>
      <c r="B947" s="353"/>
      <c r="C947" s="354"/>
      <c r="D947" s="353"/>
      <c r="E947" s="355"/>
      <c r="F947" s="355"/>
      <c r="G947" s="353"/>
      <c r="H947" s="353"/>
      <c r="I947" s="353"/>
      <c r="J947" s="353"/>
      <c r="K947" s="360"/>
    </row>
    <row r="948">
      <c r="A948" s="352" t="str">
        <f t="shared" si="1"/>
        <v/>
      </c>
      <c r="B948" s="353"/>
      <c r="C948" s="354"/>
      <c r="D948" s="353"/>
      <c r="E948" s="355"/>
      <c r="F948" s="355"/>
      <c r="G948" s="353"/>
      <c r="H948" s="353"/>
      <c r="I948" s="353"/>
      <c r="J948" s="353"/>
      <c r="K948" s="360"/>
    </row>
    <row r="949">
      <c r="A949" s="357" t="str">
        <f t="shared" si="1"/>
        <v/>
      </c>
      <c r="B949" s="353"/>
      <c r="C949" s="354"/>
      <c r="D949" s="353"/>
      <c r="E949" s="355"/>
      <c r="F949" s="355"/>
      <c r="G949" s="353"/>
      <c r="H949" s="353"/>
      <c r="I949" s="353"/>
      <c r="J949" s="353"/>
      <c r="K949" s="360"/>
    </row>
    <row r="950">
      <c r="A950" s="357" t="str">
        <f t="shared" si="1"/>
        <v/>
      </c>
      <c r="B950" s="353"/>
      <c r="C950" s="354"/>
      <c r="D950" s="353"/>
      <c r="E950" s="355"/>
      <c r="F950" s="355"/>
      <c r="G950" s="353"/>
      <c r="H950" s="353"/>
      <c r="I950" s="353"/>
      <c r="J950" s="353"/>
      <c r="K950" s="360"/>
    </row>
    <row r="951">
      <c r="A951" s="358" t="str">
        <f t="shared" si="1"/>
        <v/>
      </c>
      <c r="B951" s="353"/>
      <c r="C951" s="354"/>
      <c r="D951" s="353"/>
      <c r="E951" s="355"/>
      <c r="F951" s="355"/>
      <c r="G951" s="353"/>
      <c r="H951" s="353"/>
      <c r="I951" s="353"/>
      <c r="J951" s="353"/>
      <c r="K951" s="360"/>
    </row>
    <row r="952">
      <c r="A952" s="357" t="str">
        <f t="shared" si="1"/>
        <v/>
      </c>
      <c r="B952" s="353"/>
      <c r="C952" s="354"/>
      <c r="D952" s="353"/>
      <c r="E952" s="355"/>
      <c r="F952" s="355"/>
      <c r="G952" s="353"/>
      <c r="H952" s="353"/>
      <c r="I952" s="353"/>
      <c r="J952" s="353"/>
      <c r="K952" s="360"/>
    </row>
    <row r="953">
      <c r="A953" s="357" t="str">
        <f t="shared" si="1"/>
        <v/>
      </c>
      <c r="B953" s="353"/>
      <c r="C953" s="354"/>
      <c r="D953" s="353"/>
      <c r="E953" s="355"/>
      <c r="F953" s="355"/>
      <c r="G953" s="353"/>
      <c r="H953" s="353"/>
      <c r="I953" s="353"/>
      <c r="J953" s="353"/>
      <c r="K953" s="360"/>
    </row>
    <row r="954">
      <c r="A954" s="352" t="str">
        <f t="shared" si="1"/>
        <v/>
      </c>
      <c r="B954" s="353"/>
      <c r="C954" s="354"/>
      <c r="D954" s="353"/>
      <c r="E954" s="355"/>
      <c r="F954" s="355"/>
      <c r="G954" s="353"/>
      <c r="H954" s="353"/>
      <c r="I954" s="353"/>
      <c r="J954" s="353"/>
      <c r="K954" s="360"/>
    </row>
    <row r="955">
      <c r="A955" s="352" t="str">
        <f t="shared" si="1"/>
        <v/>
      </c>
      <c r="B955" s="353"/>
      <c r="C955" s="354"/>
      <c r="D955" s="353"/>
      <c r="E955" s="355"/>
      <c r="F955" s="355"/>
      <c r="G955" s="353"/>
      <c r="H955" s="353"/>
      <c r="I955" s="353"/>
      <c r="J955" s="353"/>
      <c r="K955" s="360"/>
    </row>
    <row r="956">
      <c r="A956" s="352" t="str">
        <f t="shared" si="1"/>
        <v/>
      </c>
      <c r="B956" s="353"/>
      <c r="C956" s="354"/>
      <c r="D956" s="353"/>
      <c r="E956" s="355"/>
      <c r="F956" s="355"/>
      <c r="G956" s="353"/>
      <c r="H956" s="353"/>
      <c r="I956" s="353"/>
      <c r="J956" s="353"/>
      <c r="K956" s="360"/>
    </row>
    <row r="957">
      <c r="A957" s="352" t="str">
        <f t="shared" si="1"/>
        <v/>
      </c>
      <c r="B957" s="353"/>
      <c r="C957" s="354"/>
      <c r="D957" s="353"/>
      <c r="E957" s="355"/>
      <c r="F957" s="355"/>
      <c r="G957" s="353"/>
      <c r="H957" s="353"/>
      <c r="I957" s="353"/>
      <c r="J957" s="353"/>
      <c r="K957" s="360"/>
    </row>
    <row r="958">
      <c r="A958" s="352" t="str">
        <f t="shared" si="1"/>
        <v/>
      </c>
      <c r="B958" s="353"/>
      <c r="C958" s="354"/>
      <c r="D958" s="353"/>
      <c r="E958" s="355"/>
      <c r="F958" s="355"/>
      <c r="G958" s="353"/>
      <c r="H958" s="353"/>
      <c r="I958" s="353"/>
      <c r="J958" s="353"/>
      <c r="K958" s="360"/>
    </row>
    <row r="959">
      <c r="A959" s="352" t="str">
        <f t="shared" si="1"/>
        <v/>
      </c>
      <c r="B959" s="353"/>
      <c r="C959" s="354"/>
      <c r="D959" s="353"/>
      <c r="E959" s="355"/>
      <c r="F959" s="355"/>
      <c r="G959" s="353"/>
      <c r="H959" s="353"/>
      <c r="I959" s="353"/>
      <c r="J959" s="353"/>
      <c r="K959" s="360"/>
    </row>
    <row r="960">
      <c r="A960" s="352" t="str">
        <f t="shared" si="1"/>
        <v/>
      </c>
      <c r="B960" s="353"/>
      <c r="C960" s="354"/>
      <c r="D960" s="353"/>
      <c r="E960" s="355"/>
      <c r="F960" s="355"/>
      <c r="G960" s="353"/>
      <c r="H960" s="353"/>
      <c r="I960" s="353"/>
      <c r="J960" s="353"/>
      <c r="K960" s="360"/>
    </row>
    <row r="961">
      <c r="A961" s="352" t="str">
        <f t="shared" si="1"/>
        <v/>
      </c>
      <c r="B961" s="353"/>
      <c r="C961" s="354"/>
      <c r="D961" s="353"/>
      <c r="E961" s="355"/>
      <c r="F961" s="355"/>
      <c r="G961" s="353"/>
      <c r="H961" s="353"/>
      <c r="I961" s="353"/>
      <c r="J961" s="353"/>
      <c r="K961" s="360"/>
    </row>
    <row r="962">
      <c r="A962" s="352" t="str">
        <f t="shared" si="1"/>
        <v/>
      </c>
      <c r="B962" s="353"/>
      <c r="C962" s="354"/>
      <c r="D962" s="353"/>
      <c r="E962" s="355"/>
      <c r="F962" s="355"/>
      <c r="G962" s="353"/>
      <c r="H962" s="353"/>
      <c r="I962" s="353"/>
      <c r="J962" s="353"/>
      <c r="K962" s="360"/>
    </row>
    <row r="963">
      <c r="A963" s="352" t="str">
        <f t="shared" si="1"/>
        <v/>
      </c>
      <c r="B963" s="353"/>
      <c r="C963" s="354"/>
      <c r="D963" s="353"/>
      <c r="E963" s="355"/>
      <c r="F963" s="355"/>
      <c r="G963" s="353"/>
      <c r="H963" s="353"/>
      <c r="I963" s="353"/>
      <c r="J963" s="353"/>
      <c r="K963" s="360"/>
    </row>
    <row r="964">
      <c r="A964" s="352" t="str">
        <f t="shared" si="1"/>
        <v/>
      </c>
      <c r="B964" s="353"/>
      <c r="C964" s="354"/>
      <c r="D964" s="353"/>
      <c r="E964" s="355"/>
      <c r="F964" s="355"/>
      <c r="G964" s="353"/>
      <c r="H964" s="353"/>
      <c r="I964" s="353"/>
      <c r="J964" s="353"/>
      <c r="K964" s="360"/>
    </row>
    <row r="965">
      <c r="A965" s="352" t="str">
        <f t="shared" si="1"/>
        <v/>
      </c>
      <c r="B965" s="353"/>
      <c r="C965" s="354"/>
      <c r="D965" s="353"/>
      <c r="E965" s="355"/>
      <c r="F965" s="355"/>
      <c r="G965" s="353"/>
      <c r="H965" s="353"/>
      <c r="I965" s="353"/>
      <c r="J965" s="353"/>
      <c r="K965" s="360"/>
    </row>
    <row r="966">
      <c r="A966" s="357" t="str">
        <f t="shared" si="1"/>
        <v/>
      </c>
      <c r="B966" s="353"/>
      <c r="C966" s="354"/>
      <c r="D966" s="353"/>
      <c r="E966" s="355"/>
      <c r="F966" s="355"/>
      <c r="G966" s="353"/>
      <c r="H966" s="353"/>
      <c r="I966" s="353"/>
      <c r="J966" s="353"/>
      <c r="K966" s="360"/>
    </row>
    <row r="967">
      <c r="A967" s="357" t="str">
        <f t="shared" si="1"/>
        <v/>
      </c>
      <c r="B967" s="353"/>
      <c r="C967" s="354"/>
      <c r="D967" s="353"/>
      <c r="E967" s="355"/>
      <c r="F967" s="355"/>
      <c r="G967" s="353"/>
      <c r="H967" s="353"/>
      <c r="I967" s="353"/>
      <c r="J967" s="353"/>
      <c r="K967" s="360"/>
    </row>
    <row r="968">
      <c r="A968" s="352" t="str">
        <f t="shared" si="1"/>
        <v/>
      </c>
      <c r="B968" s="353"/>
      <c r="C968" s="354"/>
      <c r="D968" s="353"/>
      <c r="E968" s="355"/>
      <c r="F968" s="355"/>
      <c r="G968" s="353"/>
      <c r="H968" s="353"/>
      <c r="I968" s="353"/>
      <c r="J968" s="353"/>
      <c r="K968" s="360"/>
    </row>
    <row r="969">
      <c r="A969" s="352" t="str">
        <f t="shared" si="1"/>
        <v/>
      </c>
      <c r="B969" s="353"/>
      <c r="C969" s="354"/>
      <c r="D969" s="353"/>
      <c r="E969" s="355"/>
      <c r="F969" s="355"/>
      <c r="G969" s="353"/>
      <c r="H969" s="353"/>
      <c r="I969" s="353"/>
      <c r="J969" s="353"/>
      <c r="K969" s="360"/>
    </row>
    <row r="970">
      <c r="A970" s="352" t="str">
        <f t="shared" si="1"/>
        <v/>
      </c>
      <c r="B970" s="353"/>
      <c r="C970" s="354"/>
      <c r="D970" s="353"/>
      <c r="E970" s="355"/>
      <c r="F970" s="355"/>
      <c r="G970" s="353"/>
      <c r="H970" s="353"/>
      <c r="I970" s="353"/>
      <c r="J970" s="353"/>
      <c r="K970" s="360"/>
    </row>
    <row r="971">
      <c r="A971" s="352" t="str">
        <f t="shared" si="1"/>
        <v/>
      </c>
      <c r="B971" s="353"/>
      <c r="C971" s="354"/>
      <c r="D971" s="353"/>
      <c r="E971" s="355"/>
      <c r="F971" s="355"/>
      <c r="G971" s="353"/>
      <c r="H971" s="353"/>
      <c r="I971" s="353"/>
      <c r="J971" s="353"/>
      <c r="K971" s="360"/>
    </row>
    <row r="972">
      <c r="A972" s="352" t="str">
        <f t="shared" si="1"/>
        <v/>
      </c>
      <c r="B972" s="353"/>
      <c r="C972" s="354"/>
      <c r="D972" s="353"/>
      <c r="E972" s="355"/>
      <c r="F972" s="355"/>
      <c r="G972" s="353"/>
      <c r="H972" s="353"/>
      <c r="I972" s="353"/>
      <c r="J972" s="353"/>
      <c r="K972" s="360"/>
    </row>
    <row r="973">
      <c r="A973" s="352" t="str">
        <f t="shared" si="1"/>
        <v/>
      </c>
      <c r="B973" s="353"/>
      <c r="C973" s="354"/>
      <c r="D973" s="353"/>
      <c r="E973" s="355"/>
      <c r="F973" s="355"/>
      <c r="G973" s="353"/>
      <c r="H973" s="353"/>
      <c r="I973" s="353"/>
      <c r="J973" s="353"/>
      <c r="K973" s="360"/>
    </row>
    <row r="974">
      <c r="A974" s="352" t="str">
        <f t="shared" si="1"/>
        <v/>
      </c>
      <c r="B974" s="353"/>
      <c r="C974" s="354"/>
      <c r="D974" s="353"/>
      <c r="E974" s="355"/>
      <c r="F974" s="355"/>
      <c r="G974" s="353"/>
      <c r="H974" s="353"/>
      <c r="I974" s="353"/>
      <c r="J974" s="353"/>
      <c r="K974" s="360"/>
    </row>
    <row r="975">
      <c r="A975" s="359" t="str">
        <f t="shared" si="1"/>
        <v/>
      </c>
      <c r="B975" s="353"/>
      <c r="C975" s="354"/>
      <c r="D975" s="353"/>
      <c r="E975" s="355"/>
      <c r="F975" s="355"/>
      <c r="G975" s="353"/>
      <c r="H975" s="353"/>
      <c r="I975" s="353"/>
      <c r="J975" s="353"/>
      <c r="K975" s="360"/>
    </row>
    <row r="976">
      <c r="A976" s="357" t="str">
        <f t="shared" si="1"/>
        <v/>
      </c>
      <c r="B976" s="353"/>
      <c r="C976" s="354"/>
      <c r="D976" s="353"/>
      <c r="E976" s="355"/>
      <c r="F976" s="355"/>
      <c r="G976" s="353"/>
      <c r="H976" s="353"/>
      <c r="I976" s="353"/>
      <c r="J976" s="353"/>
      <c r="K976" s="360"/>
    </row>
    <row r="977">
      <c r="A977" s="352" t="str">
        <f t="shared" si="1"/>
        <v/>
      </c>
      <c r="B977" s="353"/>
      <c r="C977" s="354"/>
      <c r="D977" s="353"/>
      <c r="E977" s="355"/>
      <c r="F977" s="355"/>
      <c r="G977" s="353"/>
      <c r="H977" s="353"/>
      <c r="I977" s="353"/>
      <c r="J977" s="353"/>
      <c r="K977" s="360"/>
    </row>
    <row r="978">
      <c r="A978" s="352" t="str">
        <f t="shared" si="1"/>
        <v/>
      </c>
      <c r="B978" s="353"/>
      <c r="C978" s="354"/>
      <c r="D978" s="353"/>
      <c r="E978" s="355"/>
      <c r="F978" s="355"/>
      <c r="G978" s="353"/>
      <c r="H978" s="353"/>
      <c r="I978" s="353"/>
      <c r="J978" s="353"/>
      <c r="K978" s="360"/>
    </row>
    <row r="979">
      <c r="A979" s="357" t="str">
        <f t="shared" si="1"/>
        <v/>
      </c>
      <c r="B979" s="353"/>
      <c r="C979" s="354"/>
      <c r="D979" s="353"/>
      <c r="E979" s="355"/>
      <c r="F979" s="355"/>
      <c r="G979" s="353"/>
      <c r="H979" s="353"/>
      <c r="I979" s="353"/>
      <c r="J979" s="353"/>
      <c r="K979" s="360"/>
    </row>
    <row r="980">
      <c r="A980" s="352" t="str">
        <f t="shared" si="1"/>
        <v/>
      </c>
      <c r="B980" s="353"/>
      <c r="C980" s="354"/>
      <c r="D980" s="353"/>
      <c r="E980" s="355"/>
      <c r="F980" s="355"/>
      <c r="G980" s="353"/>
      <c r="H980" s="353"/>
      <c r="I980" s="353"/>
      <c r="J980" s="353"/>
      <c r="K980" s="360"/>
    </row>
    <row r="981">
      <c r="A981" s="352" t="str">
        <f t="shared" si="1"/>
        <v/>
      </c>
      <c r="B981" s="353"/>
      <c r="C981" s="354"/>
      <c r="D981" s="353"/>
      <c r="E981" s="355"/>
      <c r="F981" s="355"/>
      <c r="G981" s="353"/>
      <c r="H981" s="353"/>
      <c r="I981" s="353"/>
      <c r="J981" s="353"/>
      <c r="K981" s="360"/>
    </row>
    <row r="982">
      <c r="A982" s="352" t="str">
        <f t="shared" si="1"/>
        <v/>
      </c>
      <c r="B982" s="353"/>
      <c r="C982" s="354"/>
      <c r="D982" s="353"/>
      <c r="E982" s="355"/>
      <c r="F982" s="355"/>
      <c r="G982" s="353"/>
      <c r="H982" s="353"/>
      <c r="I982" s="353"/>
      <c r="J982" s="353"/>
      <c r="K982" s="360"/>
    </row>
    <row r="983">
      <c r="A983" s="352" t="str">
        <f t="shared" si="1"/>
        <v/>
      </c>
      <c r="B983" s="353"/>
      <c r="C983" s="354"/>
      <c r="D983" s="353"/>
      <c r="E983" s="355"/>
      <c r="F983" s="355"/>
      <c r="G983" s="353"/>
      <c r="H983" s="353"/>
      <c r="I983" s="353"/>
      <c r="J983" s="353"/>
      <c r="K983" s="360"/>
    </row>
    <row r="984">
      <c r="A984" s="352" t="str">
        <f t="shared" si="1"/>
        <v/>
      </c>
      <c r="B984" s="353"/>
      <c r="C984" s="354"/>
      <c r="D984" s="353"/>
      <c r="E984" s="355"/>
      <c r="F984" s="355"/>
      <c r="G984" s="353"/>
      <c r="H984" s="353"/>
      <c r="I984" s="353"/>
      <c r="J984" s="353"/>
      <c r="K984" s="360"/>
    </row>
    <row r="985">
      <c r="A985" s="352" t="str">
        <f t="shared" si="1"/>
        <v/>
      </c>
      <c r="B985" s="353"/>
      <c r="C985" s="354"/>
      <c r="D985" s="353"/>
      <c r="E985" s="355"/>
      <c r="F985" s="355"/>
      <c r="G985" s="353"/>
      <c r="H985" s="353"/>
      <c r="I985" s="353"/>
      <c r="J985" s="353"/>
      <c r="K985" s="360"/>
    </row>
    <row r="986">
      <c r="A986" s="357" t="str">
        <f t="shared" si="1"/>
        <v/>
      </c>
      <c r="B986" s="353"/>
      <c r="C986" s="354"/>
      <c r="D986" s="353"/>
      <c r="E986" s="355"/>
      <c r="F986" s="355"/>
      <c r="G986" s="353"/>
      <c r="H986" s="353"/>
      <c r="I986" s="353"/>
      <c r="J986" s="353"/>
      <c r="K986" s="360"/>
    </row>
    <row r="987">
      <c r="A987" s="352" t="str">
        <f t="shared" si="1"/>
        <v/>
      </c>
      <c r="B987" s="353"/>
      <c r="C987" s="354"/>
      <c r="D987" s="353"/>
      <c r="E987" s="355"/>
      <c r="F987" s="355"/>
      <c r="G987" s="353"/>
      <c r="H987" s="353"/>
      <c r="I987" s="353"/>
      <c r="J987" s="353"/>
      <c r="K987" s="360"/>
    </row>
    <row r="988">
      <c r="A988" s="352" t="str">
        <f t="shared" si="1"/>
        <v/>
      </c>
      <c r="B988" s="353"/>
      <c r="C988" s="354"/>
      <c r="D988" s="353"/>
      <c r="E988" s="355"/>
      <c r="F988" s="355"/>
      <c r="G988" s="353"/>
      <c r="H988" s="353"/>
      <c r="I988" s="353"/>
      <c r="J988" s="353"/>
      <c r="K988" s="360"/>
    </row>
    <row r="989">
      <c r="A989" s="352" t="str">
        <f t="shared" si="1"/>
        <v/>
      </c>
      <c r="B989" s="353"/>
      <c r="C989" s="354"/>
      <c r="D989" s="353"/>
      <c r="E989" s="355"/>
      <c r="F989" s="355"/>
      <c r="G989" s="353"/>
      <c r="H989" s="353"/>
      <c r="I989" s="353"/>
      <c r="J989" s="353"/>
      <c r="K989" s="360"/>
    </row>
    <row r="990">
      <c r="A990" s="352" t="str">
        <f t="shared" si="1"/>
        <v/>
      </c>
      <c r="B990" s="353"/>
      <c r="C990" s="354"/>
      <c r="D990" s="353"/>
      <c r="E990" s="355"/>
      <c r="F990" s="355"/>
      <c r="G990" s="353"/>
      <c r="H990" s="353"/>
      <c r="I990" s="353"/>
      <c r="J990" s="353"/>
      <c r="K990" s="360"/>
    </row>
    <row r="991">
      <c r="A991" s="352" t="str">
        <f t="shared" si="1"/>
        <v/>
      </c>
      <c r="B991" s="353"/>
      <c r="C991" s="354"/>
      <c r="D991" s="353"/>
      <c r="E991" s="355"/>
      <c r="F991" s="355"/>
      <c r="G991" s="353"/>
      <c r="H991" s="353"/>
      <c r="I991" s="353"/>
      <c r="J991" s="361"/>
      <c r="K991" s="360"/>
    </row>
    <row r="992">
      <c r="A992" s="357" t="str">
        <f t="shared" si="1"/>
        <v/>
      </c>
      <c r="B992" s="353"/>
      <c r="C992" s="354"/>
      <c r="D992" s="353"/>
      <c r="E992" s="355"/>
      <c r="F992" s="355"/>
      <c r="G992" s="353"/>
      <c r="H992" s="353"/>
      <c r="I992" s="353"/>
      <c r="J992" s="353"/>
      <c r="K992" s="360"/>
    </row>
    <row r="993">
      <c r="A993" s="357" t="str">
        <f t="shared" si="1"/>
        <v/>
      </c>
      <c r="B993" s="353"/>
      <c r="C993" s="354"/>
      <c r="D993" s="353"/>
      <c r="E993" s="355"/>
      <c r="F993" s="355"/>
      <c r="G993" s="353"/>
      <c r="H993" s="353"/>
      <c r="I993" s="353"/>
      <c r="J993" s="353"/>
      <c r="K993" s="360"/>
    </row>
    <row r="994">
      <c r="A994" s="359" t="str">
        <f t="shared" si="1"/>
        <v/>
      </c>
      <c r="B994" s="353"/>
      <c r="C994" s="354"/>
      <c r="D994" s="353"/>
      <c r="E994" s="355"/>
      <c r="F994" s="355"/>
      <c r="G994" s="353"/>
      <c r="H994" s="353"/>
      <c r="I994" s="353"/>
      <c r="J994" s="353"/>
      <c r="K994" s="360"/>
    </row>
    <row r="995">
      <c r="A995" s="352" t="str">
        <f t="shared" si="1"/>
        <v/>
      </c>
      <c r="B995" s="353"/>
      <c r="C995" s="354"/>
      <c r="D995" s="353"/>
      <c r="E995" s="355"/>
      <c r="F995" s="355"/>
      <c r="G995" s="353"/>
      <c r="H995" s="353"/>
      <c r="I995" s="353"/>
      <c r="J995" s="353"/>
      <c r="K995" s="360"/>
    </row>
    <row r="996">
      <c r="A996" s="357" t="str">
        <f t="shared" si="1"/>
        <v/>
      </c>
      <c r="B996" s="353"/>
      <c r="C996" s="354"/>
      <c r="D996" s="353"/>
      <c r="E996" s="355"/>
      <c r="F996" s="355"/>
      <c r="G996" s="353"/>
      <c r="H996" s="353"/>
      <c r="I996" s="353"/>
      <c r="J996" s="353"/>
      <c r="K996" s="360"/>
    </row>
    <row r="997">
      <c r="A997" s="352" t="str">
        <f t="shared" si="1"/>
        <v/>
      </c>
      <c r="B997" s="353"/>
      <c r="C997" s="354"/>
      <c r="D997" s="353"/>
      <c r="E997" s="355"/>
      <c r="F997" s="355"/>
      <c r="G997" s="353"/>
      <c r="H997" s="353"/>
      <c r="I997" s="353"/>
      <c r="J997" s="353"/>
      <c r="K997" s="360"/>
    </row>
    <row r="998">
      <c r="A998" s="357" t="str">
        <f t="shared" si="1"/>
        <v/>
      </c>
      <c r="B998" s="353"/>
      <c r="C998" s="354"/>
      <c r="D998" s="353"/>
      <c r="E998" s="355"/>
      <c r="F998" s="355"/>
      <c r="G998" s="353"/>
      <c r="H998" s="353"/>
      <c r="I998" s="353"/>
      <c r="J998" s="353"/>
      <c r="K998" s="360"/>
    </row>
    <row r="999">
      <c r="A999" s="352" t="str">
        <f t="shared" si="1"/>
        <v/>
      </c>
      <c r="B999" s="353"/>
      <c r="C999" s="354"/>
      <c r="D999" s="353"/>
      <c r="E999" s="355"/>
      <c r="F999" s="355"/>
      <c r="G999" s="353"/>
      <c r="H999" s="353"/>
      <c r="I999" s="353"/>
      <c r="J999" s="353"/>
      <c r="K999" s="360"/>
    </row>
    <row r="1000">
      <c r="A1000" s="352" t="str">
        <f t="shared" si="1"/>
        <v/>
      </c>
      <c r="B1000" s="353"/>
      <c r="C1000" s="354"/>
      <c r="D1000" s="353"/>
      <c r="E1000" s="355"/>
      <c r="F1000" s="355"/>
      <c r="G1000" s="353"/>
      <c r="H1000" s="353"/>
      <c r="I1000" s="353"/>
      <c r="J1000" s="353"/>
      <c r="K1000" s="360"/>
    </row>
    <row r="1001">
      <c r="A1001" s="352" t="str">
        <f t="shared" si="1"/>
        <v/>
      </c>
      <c r="B1001" s="353"/>
      <c r="C1001" s="354"/>
      <c r="D1001" s="353"/>
      <c r="E1001" s="355"/>
      <c r="F1001" s="355"/>
      <c r="G1001" s="353"/>
      <c r="H1001" s="353"/>
      <c r="I1001" s="353"/>
      <c r="J1001" s="353"/>
      <c r="K1001" s="360"/>
    </row>
    <row r="1002">
      <c r="A1002" s="352" t="str">
        <f t="shared" si="1"/>
        <v/>
      </c>
      <c r="B1002" s="353"/>
      <c r="C1002" s="354"/>
      <c r="D1002" s="353"/>
      <c r="E1002" s="355"/>
      <c r="F1002" s="355"/>
      <c r="G1002" s="353"/>
      <c r="H1002" s="353"/>
      <c r="I1002" s="353"/>
      <c r="J1002" s="353"/>
      <c r="K1002" s="360"/>
    </row>
    <row r="1003">
      <c r="A1003" s="352" t="str">
        <f t="shared" si="1"/>
        <v/>
      </c>
      <c r="B1003" s="353"/>
      <c r="C1003" s="354"/>
      <c r="D1003" s="353"/>
      <c r="E1003" s="355"/>
      <c r="F1003" s="355"/>
      <c r="G1003" s="353"/>
      <c r="H1003" s="353"/>
      <c r="I1003" s="353"/>
      <c r="J1003" s="353"/>
      <c r="K1003" s="360"/>
    </row>
    <row r="1004">
      <c r="A1004" s="352" t="str">
        <f t="shared" si="1"/>
        <v/>
      </c>
      <c r="B1004" s="353"/>
      <c r="C1004" s="354"/>
      <c r="D1004" s="353"/>
      <c r="E1004" s="355"/>
      <c r="F1004" s="355"/>
      <c r="G1004" s="353"/>
      <c r="H1004" s="353"/>
      <c r="I1004" s="353"/>
      <c r="J1004" s="353"/>
      <c r="K1004" s="360"/>
    </row>
    <row r="1005">
      <c r="A1005" s="357" t="str">
        <f t="shared" si="1"/>
        <v/>
      </c>
      <c r="B1005" s="353"/>
      <c r="C1005" s="354"/>
      <c r="D1005" s="353"/>
      <c r="E1005" s="355"/>
      <c r="F1005" s="355"/>
      <c r="G1005" s="353"/>
      <c r="H1005" s="353"/>
      <c r="I1005" s="353"/>
      <c r="J1005" s="353"/>
      <c r="K1005" s="360"/>
    </row>
    <row r="1006">
      <c r="A1006" s="357" t="str">
        <f t="shared" si="1"/>
        <v/>
      </c>
      <c r="B1006" s="353"/>
      <c r="C1006" s="354"/>
      <c r="D1006" s="353"/>
      <c r="E1006" s="355"/>
      <c r="F1006" s="355"/>
      <c r="G1006" s="353"/>
      <c r="H1006" s="353"/>
      <c r="I1006" s="353"/>
      <c r="J1006" s="353"/>
      <c r="K1006" s="360"/>
    </row>
    <row r="1007">
      <c r="A1007" s="352" t="str">
        <f t="shared" si="1"/>
        <v/>
      </c>
      <c r="B1007" s="353"/>
      <c r="C1007" s="354"/>
      <c r="D1007" s="353"/>
      <c r="E1007" s="355"/>
      <c r="F1007" s="355"/>
      <c r="G1007" s="353"/>
      <c r="H1007" s="353"/>
      <c r="I1007" s="353"/>
      <c r="J1007" s="353"/>
      <c r="K1007" s="360"/>
    </row>
    <row r="1008">
      <c r="A1008" s="352" t="str">
        <f t="shared" si="1"/>
        <v/>
      </c>
      <c r="B1008" s="353"/>
      <c r="C1008" s="354"/>
      <c r="D1008" s="353"/>
      <c r="E1008" s="355"/>
      <c r="F1008" s="355"/>
      <c r="G1008" s="353"/>
      <c r="H1008" s="353"/>
      <c r="I1008" s="353"/>
      <c r="J1008" s="353"/>
      <c r="K1008" s="360"/>
    </row>
    <row r="1009">
      <c r="A1009" s="357" t="str">
        <f t="shared" si="1"/>
        <v/>
      </c>
      <c r="B1009" s="353"/>
      <c r="C1009" s="354"/>
      <c r="D1009" s="353"/>
      <c r="E1009" s="355"/>
      <c r="F1009" s="355"/>
      <c r="G1009" s="353"/>
      <c r="H1009" s="353"/>
      <c r="I1009" s="353"/>
      <c r="J1009" s="353"/>
      <c r="K1009" s="360"/>
    </row>
    <row r="1010">
      <c r="A1010" s="352" t="str">
        <f t="shared" si="1"/>
        <v/>
      </c>
      <c r="B1010" s="353"/>
      <c r="C1010" s="354"/>
      <c r="D1010" s="353"/>
      <c r="E1010" s="355"/>
      <c r="F1010" s="355"/>
      <c r="G1010" s="353"/>
      <c r="H1010" s="353"/>
      <c r="I1010" s="353"/>
      <c r="J1010" s="353"/>
      <c r="K1010" s="360"/>
    </row>
    <row r="1011">
      <c r="A1011" s="357" t="str">
        <f t="shared" si="1"/>
        <v/>
      </c>
      <c r="B1011" s="353"/>
      <c r="C1011" s="354"/>
      <c r="D1011" s="353"/>
      <c r="E1011" s="355"/>
      <c r="F1011" s="355"/>
      <c r="G1011" s="353"/>
      <c r="H1011" s="353"/>
      <c r="I1011" s="353"/>
      <c r="J1011" s="353"/>
      <c r="K1011" s="360"/>
    </row>
    <row r="1012">
      <c r="A1012" s="352" t="str">
        <f t="shared" si="1"/>
        <v/>
      </c>
      <c r="B1012" s="353"/>
      <c r="C1012" s="354"/>
      <c r="D1012" s="353"/>
      <c r="E1012" s="355"/>
      <c r="F1012" s="355"/>
      <c r="G1012" s="353"/>
      <c r="H1012" s="353"/>
      <c r="I1012" s="353"/>
      <c r="J1012" s="353"/>
      <c r="K1012" s="360"/>
    </row>
    <row r="1013">
      <c r="A1013" s="352" t="str">
        <f t="shared" si="1"/>
        <v/>
      </c>
      <c r="B1013" s="353"/>
      <c r="C1013" s="354"/>
      <c r="D1013" s="353"/>
      <c r="E1013" s="355"/>
      <c r="F1013" s="355"/>
      <c r="G1013" s="353"/>
      <c r="H1013" s="353"/>
      <c r="I1013" s="353"/>
      <c r="J1013" s="353"/>
      <c r="K1013" s="360"/>
    </row>
    <row r="1014">
      <c r="A1014" s="352" t="str">
        <f t="shared" si="1"/>
        <v/>
      </c>
      <c r="B1014" s="353"/>
      <c r="C1014" s="354"/>
      <c r="D1014" s="353"/>
      <c r="E1014" s="355"/>
      <c r="F1014" s="355"/>
      <c r="G1014" s="353"/>
      <c r="H1014" s="353"/>
      <c r="I1014" s="353"/>
      <c r="J1014" s="353"/>
      <c r="K1014" s="360"/>
    </row>
    <row r="1015">
      <c r="A1015" s="352" t="str">
        <f t="shared" si="1"/>
        <v/>
      </c>
      <c r="B1015" s="353"/>
      <c r="C1015" s="354"/>
      <c r="D1015" s="353"/>
      <c r="E1015" s="355"/>
      <c r="F1015" s="355"/>
      <c r="G1015" s="353"/>
      <c r="H1015" s="353"/>
      <c r="I1015" s="353"/>
      <c r="J1015" s="353"/>
      <c r="K1015" s="360"/>
    </row>
    <row r="1016">
      <c r="A1016" s="357" t="str">
        <f t="shared" si="1"/>
        <v/>
      </c>
      <c r="B1016" s="353"/>
      <c r="C1016" s="354"/>
      <c r="D1016" s="353"/>
      <c r="E1016" s="355"/>
      <c r="F1016" s="355"/>
      <c r="G1016" s="353"/>
      <c r="H1016" s="353"/>
      <c r="I1016" s="353"/>
      <c r="J1016" s="353"/>
      <c r="K1016" s="360"/>
    </row>
    <row r="1017">
      <c r="A1017" s="357" t="str">
        <f t="shared" si="1"/>
        <v/>
      </c>
      <c r="B1017" s="353"/>
      <c r="C1017" s="354"/>
      <c r="D1017" s="353"/>
      <c r="E1017" s="355"/>
      <c r="F1017" s="355"/>
      <c r="G1017" s="353"/>
      <c r="H1017" s="353"/>
      <c r="I1017" s="353"/>
      <c r="J1017" s="353"/>
      <c r="K1017" s="360"/>
    </row>
    <row r="1018">
      <c r="A1018" s="357" t="str">
        <f t="shared" si="1"/>
        <v/>
      </c>
      <c r="B1018" s="353"/>
      <c r="C1018" s="354"/>
      <c r="D1018" s="353"/>
      <c r="E1018" s="355"/>
      <c r="F1018" s="355"/>
      <c r="G1018" s="353"/>
      <c r="H1018" s="353"/>
      <c r="I1018" s="353"/>
      <c r="J1018" s="353"/>
      <c r="K1018" s="360"/>
    </row>
    <row r="1019">
      <c r="A1019" s="357" t="str">
        <f t="shared" si="1"/>
        <v/>
      </c>
      <c r="B1019" s="353"/>
      <c r="C1019" s="354"/>
      <c r="D1019" s="353"/>
      <c r="E1019" s="355"/>
      <c r="F1019" s="355"/>
      <c r="G1019" s="353"/>
      <c r="H1019" s="353"/>
      <c r="I1019" s="353"/>
      <c r="J1019" s="353"/>
      <c r="K1019" s="360"/>
    </row>
    <row r="1020">
      <c r="A1020" s="352" t="str">
        <f t="shared" si="1"/>
        <v/>
      </c>
      <c r="B1020" s="353"/>
      <c r="C1020" s="354"/>
      <c r="D1020" s="353"/>
      <c r="E1020" s="355"/>
      <c r="F1020" s="355"/>
      <c r="G1020" s="353"/>
      <c r="H1020" s="353"/>
      <c r="I1020" s="353"/>
      <c r="J1020" s="353"/>
      <c r="K1020" s="360"/>
    </row>
    <row r="1021">
      <c r="A1021" s="357" t="str">
        <f t="shared" si="1"/>
        <v/>
      </c>
      <c r="B1021" s="353"/>
      <c r="C1021" s="354"/>
      <c r="D1021" s="353"/>
      <c r="E1021" s="355"/>
      <c r="F1021" s="355"/>
      <c r="G1021" s="353"/>
      <c r="H1021" s="353"/>
      <c r="I1021" s="353"/>
      <c r="J1021" s="353"/>
      <c r="K1021" s="360"/>
    </row>
    <row r="1022">
      <c r="A1022" s="352" t="str">
        <f t="shared" si="1"/>
        <v/>
      </c>
      <c r="B1022" s="353"/>
      <c r="C1022" s="354"/>
      <c r="D1022" s="353"/>
      <c r="E1022" s="355"/>
      <c r="F1022" s="355"/>
      <c r="G1022" s="353"/>
      <c r="H1022" s="353"/>
      <c r="I1022" s="353"/>
      <c r="J1022" s="353"/>
      <c r="K1022" s="360"/>
    </row>
    <row r="1023">
      <c r="A1023" s="357" t="str">
        <f t="shared" si="1"/>
        <v/>
      </c>
      <c r="B1023" s="353"/>
      <c r="C1023" s="354"/>
      <c r="D1023" s="353"/>
      <c r="E1023" s="355"/>
      <c r="F1023" s="355"/>
      <c r="G1023" s="353"/>
      <c r="H1023" s="353"/>
      <c r="I1023" s="353"/>
      <c r="J1023" s="353"/>
      <c r="K1023" s="360"/>
    </row>
    <row r="1024">
      <c r="A1024" s="352" t="str">
        <f t="shared" si="1"/>
        <v/>
      </c>
      <c r="B1024" s="353"/>
      <c r="C1024" s="354"/>
      <c r="D1024" s="353"/>
      <c r="E1024" s="355"/>
      <c r="F1024" s="355"/>
      <c r="G1024" s="353"/>
      <c r="H1024" s="353"/>
      <c r="I1024" s="353"/>
      <c r="J1024" s="353"/>
      <c r="K1024" s="360"/>
    </row>
    <row r="1025">
      <c r="A1025" s="357" t="str">
        <f t="shared" si="1"/>
        <v/>
      </c>
      <c r="B1025" s="353"/>
      <c r="C1025" s="354"/>
      <c r="D1025" s="353"/>
      <c r="E1025" s="355"/>
      <c r="F1025" s="355"/>
      <c r="G1025" s="353"/>
      <c r="H1025" s="353"/>
      <c r="I1025" s="353"/>
      <c r="J1025" s="353"/>
      <c r="K1025" s="360"/>
    </row>
    <row r="1026">
      <c r="A1026" s="352" t="str">
        <f t="shared" si="1"/>
        <v/>
      </c>
      <c r="B1026" s="353"/>
      <c r="C1026" s="354"/>
      <c r="D1026" s="353"/>
      <c r="E1026" s="355"/>
      <c r="F1026" s="355"/>
      <c r="G1026" s="353"/>
      <c r="H1026" s="353"/>
      <c r="I1026" s="353"/>
      <c r="J1026" s="353"/>
      <c r="K1026" s="360"/>
    </row>
    <row r="1027">
      <c r="A1027" s="352" t="str">
        <f t="shared" si="1"/>
        <v/>
      </c>
      <c r="B1027" s="353"/>
      <c r="C1027" s="354"/>
      <c r="D1027" s="353"/>
      <c r="E1027" s="355"/>
      <c r="F1027" s="355"/>
      <c r="G1027" s="353"/>
      <c r="H1027" s="353"/>
      <c r="I1027" s="353"/>
      <c r="J1027" s="353"/>
      <c r="K1027" s="360"/>
    </row>
    <row r="1028">
      <c r="A1028" s="352" t="str">
        <f t="shared" si="1"/>
        <v/>
      </c>
      <c r="B1028" s="353"/>
      <c r="C1028" s="354"/>
      <c r="D1028" s="353"/>
      <c r="E1028" s="355"/>
      <c r="F1028" s="355"/>
      <c r="G1028" s="353"/>
      <c r="H1028" s="353"/>
      <c r="I1028" s="353"/>
      <c r="J1028" s="353"/>
      <c r="K1028" s="360"/>
    </row>
    <row r="1029">
      <c r="A1029" s="352" t="str">
        <f t="shared" si="1"/>
        <v/>
      </c>
      <c r="B1029" s="353"/>
      <c r="C1029" s="354"/>
      <c r="D1029" s="353"/>
      <c r="E1029" s="355"/>
      <c r="F1029" s="355"/>
      <c r="G1029" s="353"/>
      <c r="H1029" s="353"/>
      <c r="I1029" s="353"/>
      <c r="J1029" s="353"/>
      <c r="K1029" s="360"/>
    </row>
    <row r="1030">
      <c r="A1030" s="352" t="str">
        <f t="shared" si="1"/>
        <v/>
      </c>
      <c r="B1030" s="353"/>
      <c r="C1030" s="354"/>
      <c r="D1030" s="353"/>
      <c r="E1030" s="355"/>
      <c r="F1030" s="355"/>
      <c r="G1030" s="353"/>
      <c r="H1030" s="353"/>
      <c r="I1030" s="353"/>
      <c r="J1030" s="353"/>
      <c r="K1030" s="360"/>
    </row>
    <row r="1031">
      <c r="A1031" s="357" t="str">
        <f t="shared" si="1"/>
        <v/>
      </c>
      <c r="B1031" s="353"/>
      <c r="C1031" s="354"/>
      <c r="D1031" s="353"/>
      <c r="E1031" s="355"/>
      <c r="F1031" s="355"/>
      <c r="G1031" s="353"/>
      <c r="H1031" s="353"/>
      <c r="I1031" s="353"/>
      <c r="J1031" s="353"/>
      <c r="K1031" s="360"/>
    </row>
    <row r="1032">
      <c r="A1032" s="352" t="str">
        <f t="shared" si="1"/>
        <v/>
      </c>
      <c r="B1032" s="353"/>
      <c r="C1032" s="354"/>
      <c r="D1032" s="353"/>
      <c r="E1032" s="355"/>
      <c r="F1032" s="355"/>
      <c r="G1032" s="353"/>
      <c r="H1032" s="353"/>
      <c r="I1032" s="353"/>
      <c r="J1032" s="353"/>
      <c r="K1032" s="360"/>
    </row>
    <row r="1033">
      <c r="A1033" s="357" t="str">
        <f t="shared" si="1"/>
        <v/>
      </c>
      <c r="B1033" s="353"/>
      <c r="C1033" s="354"/>
      <c r="D1033" s="353"/>
      <c r="E1033" s="355"/>
      <c r="F1033" s="355"/>
      <c r="G1033" s="353"/>
      <c r="H1033" s="353"/>
      <c r="I1033" s="353"/>
      <c r="J1033" s="353"/>
      <c r="K1033" s="360"/>
    </row>
    <row r="1034">
      <c r="A1034" s="352" t="str">
        <f t="shared" si="1"/>
        <v/>
      </c>
      <c r="B1034" s="353"/>
      <c r="C1034" s="354"/>
      <c r="D1034" s="353"/>
      <c r="E1034" s="355"/>
      <c r="F1034" s="355"/>
      <c r="G1034" s="353"/>
      <c r="H1034" s="353"/>
      <c r="I1034" s="353"/>
      <c r="J1034" s="353"/>
      <c r="K1034" s="360"/>
    </row>
    <row r="1035">
      <c r="A1035" s="352" t="str">
        <f t="shared" si="1"/>
        <v/>
      </c>
      <c r="B1035" s="353"/>
      <c r="C1035" s="354"/>
      <c r="D1035" s="353"/>
      <c r="E1035" s="355"/>
      <c r="F1035" s="355"/>
      <c r="G1035" s="353"/>
      <c r="H1035" s="353"/>
      <c r="I1035" s="353"/>
      <c r="J1035" s="353"/>
      <c r="K1035" s="360"/>
    </row>
    <row r="1036">
      <c r="A1036" s="359" t="str">
        <f t="shared" si="1"/>
        <v/>
      </c>
      <c r="B1036" s="353"/>
      <c r="C1036" s="354"/>
      <c r="D1036" s="353"/>
      <c r="E1036" s="355"/>
      <c r="F1036" s="355"/>
      <c r="G1036" s="353"/>
      <c r="H1036" s="353"/>
      <c r="I1036" s="353"/>
      <c r="J1036" s="353"/>
      <c r="K1036" s="360"/>
    </row>
    <row r="1037">
      <c r="A1037" s="352" t="str">
        <f t="shared" si="1"/>
        <v/>
      </c>
      <c r="B1037" s="353"/>
      <c r="C1037" s="354"/>
      <c r="D1037" s="353"/>
      <c r="E1037" s="355"/>
      <c r="F1037" s="355"/>
      <c r="G1037" s="353"/>
      <c r="H1037" s="353"/>
      <c r="I1037" s="353"/>
      <c r="J1037" s="353"/>
      <c r="K1037" s="360"/>
    </row>
    <row r="1038">
      <c r="A1038" s="352" t="str">
        <f t="shared" si="1"/>
        <v/>
      </c>
      <c r="B1038" s="353"/>
      <c r="C1038" s="354"/>
      <c r="D1038" s="353"/>
      <c r="E1038" s="355"/>
      <c r="F1038" s="355"/>
      <c r="G1038" s="353"/>
      <c r="H1038" s="353"/>
      <c r="I1038" s="353"/>
      <c r="J1038" s="353"/>
      <c r="K1038" s="360"/>
    </row>
    <row r="1039">
      <c r="A1039" s="352" t="str">
        <f t="shared" si="1"/>
        <v/>
      </c>
      <c r="B1039" s="353"/>
      <c r="C1039" s="354"/>
      <c r="D1039" s="353"/>
      <c r="E1039" s="355"/>
      <c r="F1039" s="355"/>
      <c r="G1039" s="353"/>
      <c r="H1039" s="353"/>
      <c r="I1039" s="353"/>
      <c r="J1039" s="353"/>
      <c r="K1039" s="360"/>
    </row>
    <row r="1040">
      <c r="A1040" s="352" t="str">
        <f t="shared" si="1"/>
        <v/>
      </c>
      <c r="B1040" s="353"/>
      <c r="C1040" s="354"/>
      <c r="D1040" s="353"/>
      <c r="E1040" s="355"/>
      <c r="F1040" s="355"/>
      <c r="G1040" s="353"/>
      <c r="H1040" s="353"/>
      <c r="I1040" s="353"/>
      <c r="J1040" s="353"/>
      <c r="K1040" s="360"/>
    </row>
    <row r="1041">
      <c r="A1041" s="352" t="str">
        <f t="shared" si="1"/>
        <v/>
      </c>
      <c r="B1041" s="353"/>
      <c r="C1041" s="354"/>
      <c r="D1041" s="353"/>
      <c r="E1041" s="355"/>
      <c r="F1041" s="355"/>
      <c r="G1041" s="353"/>
      <c r="H1041" s="353"/>
      <c r="I1041" s="353"/>
      <c r="J1041" s="353"/>
      <c r="K1041" s="360"/>
    </row>
    <row r="1042">
      <c r="A1042" s="352" t="str">
        <f t="shared" si="1"/>
        <v/>
      </c>
      <c r="B1042" s="353"/>
      <c r="C1042" s="354"/>
      <c r="D1042" s="353"/>
      <c r="E1042" s="355"/>
      <c r="F1042" s="355"/>
      <c r="G1042" s="353"/>
      <c r="H1042" s="353"/>
      <c r="I1042" s="353"/>
      <c r="J1042" s="353"/>
      <c r="K1042" s="360"/>
    </row>
    <row r="1043">
      <c r="A1043" s="352" t="str">
        <f t="shared" si="1"/>
        <v/>
      </c>
      <c r="B1043" s="353"/>
      <c r="C1043" s="354"/>
      <c r="D1043" s="353"/>
      <c r="E1043" s="355"/>
      <c r="F1043" s="355"/>
      <c r="G1043" s="353"/>
      <c r="H1043" s="353"/>
      <c r="I1043" s="353"/>
      <c r="J1043" s="353"/>
      <c r="K1043" s="360"/>
    </row>
    <row r="1044">
      <c r="A1044" s="357" t="str">
        <f t="shared" si="1"/>
        <v/>
      </c>
      <c r="B1044" s="353"/>
      <c r="C1044" s="354"/>
      <c r="D1044" s="353"/>
      <c r="E1044" s="355"/>
      <c r="F1044" s="355"/>
      <c r="G1044" s="353"/>
      <c r="H1044" s="353"/>
      <c r="I1044" s="353"/>
      <c r="J1044" s="353"/>
      <c r="K1044" s="360"/>
    </row>
    <row r="1045">
      <c r="A1045" s="357" t="str">
        <f t="shared" si="1"/>
        <v/>
      </c>
      <c r="B1045" s="353"/>
      <c r="C1045" s="354"/>
      <c r="D1045" s="353"/>
      <c r="E1045" s="355"/>
      <c r="F1045" s="355"/>
      <c r="G1045" s="353"/>
      <c r="H1045" s="353"/>
      <c r="I1045" s="353"/>
      <c r="J1045" s="353"/>
      <c r="K1045" s="360"/>
    </row>
    <row r="1046">
      <c r="A1046" s="352" t="str">
        <f t="shared" si="1"/>
        <v/>
      </c>
      <c r="B1046" s="353"/>
      <c r="C1046" s="354"/>
      <c r="D1046" s="353"/>
      <c r="E1046" s="355"/>
      <c r="F1046" s="355"/>
      <c r="G1046" s="353"/>
      <c r="H1046" s="353"/>
      <c r="I1046" s="353"/>
      <c r="J1046" s="353"/>
      <c r="K1046" s="360"/>
    </row>
    <row r="1047">
      <c r="A1047" s="352" t="str">
        <f t="shared" si="1"/>
        <v/>
      </c>
      <c r="B1047" s="353"/>
      <c r="C1047" s="354"/>
      <c r="D1047" s="353"/>
      <c r="E1047" s="355"/>
      <c r="F1047" s="355"/>
      <c r="G1047" s="353"/>
      <c r="H1047" s="353"/>
      <c r="I1047" s="353"/>
      <c r="J1047" s="353"/>
      <c r="K1047" s="360"/>
    </row>
    <row r="1048">
      <c r="A1048" s="352" t="str">
        <f t="shared" si="1"/>
        <v/>
      </c>
      <c r="B1048" s="353"/>
      <c r="C1048" s="354"/>
      <c r="D1048" s="353"/>
      <c r="E1048" s="355"/>
      <c r="F1048" s="355"/>
      <c r="G1048" s="353"/>
      <c r="H1048" s="353"/>
      <c r="I1048" s="353"/>
      <c r="J1048" s="353"/>
      <c r="K1048" s="360"/>
    </row>
    <row r="1049">
      <c r="A1049" s="352" t="str">
        <f t="shared" si="1"/>
        <v/>
      </c>
      <c r="B1049" s="353"/>
      <c r="C1049" s="354"/>
      <c r="D1049" s="353"/>
      <c r="E1049" s="355"/>
      <c r="F1049" s="355"/>
      <c r="G1049" s="353"/>
      <c r="H1049" s="353"/>
      <c r="I1049" s="353"/>
      <c r="J1049" s="353"/>
      <c r="K1049" s="360"/>
    </row>
    <row r="1050">
      <c r="A1050" s="352" t="str">
        <f t="shared" si="1"/>
        <v/>
      </c>
      <c r="B1050" s="353"/>
      <c r="C1050" s="354"/>
      <c r="D1050" s="353"/>
      <c r="E1050" s="355"/>
      <c r="F1050" s="355"/>
      <c r="G1050" s="353"/>
      <c r="H1050" s="353"/>
      <c r="I1050" s="353"/>
      <c r="J1050" s="353"/>
      <c r="K1050" s="360"/>
    </row>
    <row r="1051">
      <c r="A1051" s="357" t="str">
        <f t="shared" si="1"/>
        <v/>
      </c>
      <c r="B1051" s="353"/>
      <c r="C1051" s="354"/>
      <c r="D1051" s="353"/>
      <c r="E1051" s="355"/>
      <c r="F1051" s="355"/>
      <c r="G1051" s="353"/>
      <c r="H1051" s="353"/>
      <c r="I1051" s="353"/>
      <c r="J1051" s="353"/>
      <c r="K1051" s="360"/>
    </row>
    <row r="1052">
      <c r="A1052" s="352" t="str">
        <f t="shared" si="1"/>
        <v/>
      </c>
      <c r="B1052" s="353"/>
      <c r="C1052" s="354"/>
      <c r="D1052" s="353"/>
      <c r="E1052" s="355"/>
      <c r="F1052" s="355"/>
      <c r="G1052" s="353"/>
      <c r="H1052" s="353"/>
      <c r="I1052" s="353"/>
      <c r="J1052" s="353"/>
      <c r="K1052" s="360"/>
    </row>
    <row r="1053">
      <c r="A1053" s="352" t="str">
        <f t="shared" si="1"/>
        <v/>
      </c>
      <c r="B1053" s="353"/>
      <c r="C1053" s="354"/>
      <c r="D1053" s="353"/>
      <c r="E1053" s="355"/>
      <c r="F1053" s="355"/>
      <c r="G1053" s="353"/>
      <c r="H1053" s="353"/>
      <c r="I1053" s="353"/>
      <c r="J1053" s="353"/>
      <c r="K1053" s="360"/>
    </row>
    <row r="1054">
      <c r="A1054" s="352" t="str">
        <f t="shared" si="1"/>
        <v/>
      </c>
      <c r="B1054" s="353"/>
      <c r="C1054" s="354"/>
      <c r="D1054" s="353"/>
      <c r="E1054" s="355"/>
      <c r="F1054" s="355"/>
      <c r="G1054" s="353"/>
      <c r="H1054" s="353"/>
      <c r="I1054" s="353"/>
      <c r="J1054" s="353"/>
      <c r="K1054" s="360"/>
    </row>
    <row r="1055">
      <c r="A1055" s="352" t="str">
        <f t="shared" si="1"/>
        <v/>
      </c>
      <c r="B1055" s="353"/>
      <c r="C1055" s="354"/>
      <c r="D1055" s="353"/>
      <c r="E1055" s="355"/>
      <c r="F1055" s="355"/>
      <c r="G1055" s="353"/>
      <c r="H1055" s="353"/>
      <c r="I1055" s="353"/>
      <c r="J1055" s="353"/>
      <c r="K1055" s="360"/>
    </row>
    <row r="1056">
      <c r="A1056" s="357" t="str">
        <f t="shared" si="1"/>
        <v/>
      </c>
      <c r="B1056" s="353"/>
      <c r="C1056" s="354"/>
      <c r="D1056" s="353"/>
      <c r="E1056" s="355"/>
      <c r="F1056" s="355"/>
      <c r="G1056" s="353"/>
      <c r="H1056" s="353"/>
      <c r="I1056" s="353"/>
      <c r="J1056" s="353"/>
      <c r="K1056" s="360"/>
    </row>
    <row r="1057">
      <c r="A1057" s="352" t="str">
        <f t="shared" si="1"/>
        <v/>
      </c>
      <c r="B1057" s="353"/>
      <c r="C1057" s="354"/>
      <c r="D1057" s="353"/>
      <c r="E1057" s="355"/>
      <c r="F1057" s="355"/>
      <c r="G1057" s="353"/>
      <c r="H1057" s="353"/>
      <c r="I1057" s="353"/>
      <c r="J1057" s="353"/>
      <c r="K1057" s="360"/>
    </row>
    <row r="1058">
      <c r="A1058" s="352" t="str">
        <f t="shared" si="1"/>
        <v/>
      </c>
      <c r="B1058" s="353"/>
      <c r="C1058" s="354"/>
      <c r="D1058" s="353"/>
      <c r="E1058" s="355"/>
      <c r="F1058" s="355"/>
      <c r="G1058" s="353"/>
      <c r="H1058" s="353"/>
      <c r="I1058" s="353"/>
      <c r="J1058" s="353"/>
      <c r="K1058" s="360"/>
    </row>
    <row r="1059">
      <c r="A1059" s="357" t="str">
        <f t="shared" si="1"/>
        <v/>
      </c>
      <c r="B1059" s="353"/>
      <c r="C1059" s="354"/>
      <c r="D1059" s="353"/>
      <c r="E1059" s="355"/>
      <c r="F1059" s="355"/>
      <c r="G1059" s="353"/>
      <c r="H1059" s="353"/>
      <c r="I1059" s="353"/>
      <c r="J1059" s="353"/>
      <c r="K1059" s="360"/>
    </row>
    <row r="1060">
      <c r="A1060" s="357" t="str">
        <f t="shared" si="1"/>
        <v/>
      </c>
      <c r="B1060" s="353"/>
      <c r="C1060" s="354"/>
      <c r="D1060" s="353"/>
      <c r="E1060" s="355"/>
      <c r="F1060" s="355"/>
      <c r="G1060" s="353"/>
      <c r="H1060" s="353"/>
      <c r="I1060" s="353"/>
      <c r="J1060" s="353"/>
      <c r="K1060" s="360"/>
    </row>
    <row r="1061">
      <c r="A1061" s="352" t="str">
        <f t="shared" si="1"/>
        <v/>
      </c>
      <c r="B1061" s="353"/>
      <c r="C1061" s="354"/>
      <c r="D1061" s="353"/>
      <c r="E1061" s="355"/>
      <c r="F1061" s="355"/>
      <c r="G1061" s="353"/>
      <c r="H1061" s="353"/>
      <c r="I1061" s="353"/>
      <c r="J1061" s="353"/>
      <c r="K1061" s="360"/>
    </row>
    <row r="1062">
      <c r="A1062" s="352" t="str">
        <f t="shared" si="1"/>
        <v/>
      </c>
      <c r="B1062" s="353"/>
      <c r="C1062" s="354"/>
      <c r="D1062" s="353"/>
      <c r="E1062" s="355"/>
      <c r="F1062" s="355"/>
      <c r="G1062" s="353"/>
      <c r="H1062" s="353"/>
      <c r="I1062" s="353"/>
      <c r="J1062" s="353"/>
      <c r="K1062" s="360"/>
    </row>
    <row r="1063">
      <c r="A1063" s="352" t="str">
        <f t="shared" si="1"/>
        <v/>
      </c>
      <c r="B1063" s="353"/>
      <c r="C1063" s="354"/>
      <c r="D1063" s="353"/>
      <c r="E1063" s="355"/>
      <c r="F1063" s="355"/>
      <c r="G1063" s="353"/>
      <c r="H1063" s="353"/>
      <c r="I1063" s="353"/>
      <c r="J1063" s="353"/>
      <c r="K1063" s="360"/>
    </row>
    <row r="1064">
      <c r="A1064" s="352" t="str">
        <f t="shared" si="1"/>
        <v/>
      </c>
      <c r="B1064" s="353"/>
      <c r="C1064" s="354"/>
      <c r="D1064" s="353"/>
      <c r="E1064" s="355"/>
      <c r="F1064" s="355"/>
      <c r="G1064" s="353"/>
      <c r="H1064" s="353"/>
      <c r="I1064" s="353"/>
      <c r="J1064" s="353"/>
      <c r="K1064" s="360"/>
    </row>
    <row r="1065">
      <c r="A1065" s="359" t="str">
        <f t="shared" si="1"/>
        <v/>
      </c>
      <c r="B1065" s="353"/>
      <c r="C1065" s="354"/>
      <c r="D1065" s="353"/>
      <c r="E1065" s="355"/>
      <c r="F1065" s="355"/>
      <c r="G1065" s="353"/>
      <c r="H1065" s="353"/>
      <c r="I1065" s="353"/>
      <c r="J1065" s="353"/>
      <c r="K1065" s="360"/>
    </row>
    <row r="1066">
      <c r="A1066" s="357" t="str">
        <f t="shared" si="1"/>
        <v/>
      </c>
      <c r="B1066" s="353"/>
      <c r="C1066" s="354"/>
      <c r="D1066" s="353"/>
      <c r="E1066" s="355"/>
      <c r="F1066" s="355"/>
      <c r="G1066" s="353"/>
      <c r="H1066" s="353"/>
      <c r="I1066" s="353"/>
      <c r="J1066" s="353"/>
      <c r="K1066" s="360"/>
    </row>
    <row r="1067">
      <c r="A1067" s="352" t="str">
        <f t="shared" si="1"/>
        <v/>
      </c>
      <c r="B1067" s="353"/>
      <c r="C1067" s="354"/>
      <c r="D1067" s="353"/>
      <c r="E1067" s="355"/>
      <c r="F1067" s="355"/>
      <c r="G1067" s="353"/>
      <c r="H1067" s="353"/>
      <c r="I1067" s="353"/>
      <c r="J1067" s="353"/>
      <c r="K1067" s="360"/>
    </row>
    <row r="1068">
      <c r="A1068" s="357" t="str">
        <f t="shared" si="1"/>
        <v/>
      </c>
      <c r="B1068" s="353"/>
      <c r="C1068" s="354"/>
      <c r="D1068" s="353"/>
      <c r="E1068" s="355"/>
      <c r="F1068" s="355"/>
      <c r="G1068" s="353"/>
      <c r="H1068" s="353"/>
      <c r="I1068" s="353"/>
      <c r="J1068" s="353"/>
      <c r="K1068" s="360"/>
    </row>
    <row r="1069">
      <c r="A1069" s="357" t="str">
        <f t="shared" si="1"/>
        <v/>
      </c>
      <c r="B1069" s="353"/>
      <c r="C1069" s="354"/>
      <c r="D1069" s="353"/>
      <c r="E1069" s="355"/>
      <c r="F1069" s="355"/>
      <c r="G1069" s="353"/>
      <c r="H1069" s="353"/>
      <c r="I1069" s="353"/>
      <c r="J1069" s="353"/>
      <c r="K1069" s="360"/>
    </row>
    <row r="1070">
      <c r="A1070" s="352" t="str">
        <f t="shared" si="1"/>
        <v/>
      </c>
      <c r="B1070" s="353"/>
      <c r="C1070" s="354"/>
      <c r="D1070" s="353"/>
      <c r="E1070" s="355"/>
      <c r="F1070" s="355"/>
      <c r="G1070" s="353"/>
      <c r="H1070" s="353"/>
      <c r="I1070" s="353"/>
      <c r="J1070" s="353"/>
      <c r="K1070" s="360"/>
    </row>
    <row r="1071">
      <c r="A1071" s="357" t="str">
        <f t="shared" si="1"/>
        <v/>
      </c>
      <c r="B1071" s="353"/>
      <c r="C1071" s="354"/>
      <c r="D1071" s="353"/>
      <c r="E1071" s="355"/>
      <c r="F1071" s="355"/>
      <c r="G1071" s="353"/>
      <c r="H1071" s="353"/>
      <c r="I1071" s="353"/>
      <c r="J1071" s="353"/>
      <c r="K1071" s="360"/>
    </row>
    <row r="1072">
      <c r="A1072" s="357" t="str">
        <f t="shared" si="1"/>
        <v/>
      </c>
      <c r="B1072" s="353"/>
      <c r="C1072" s="354"/>
      <c r="D1072" s="353"/>
      <c r="E1072" s="355"/>
      <c r="F1072" s="355"/>
      <c r="G1072" s="353"/>
      <c r="H1072" s="353"/>
      <c r="I1072" s="353"/>
      <c r="J1072" s="353"/>
      <c r="K1072" s="360"/>
    </row>
    <row r="1073">
      <c r="A1073" s="357" t="str">
        <f t="shared" si="1"/>
        <v/>
      </c>
      <c r="B1073" s="353"/>
      <c r="C1073" s="354"/>
      <c r="D1073" s="353"/>
      <c r="E1073" s="355"/>
      <c r="F1073" s="355"/>
      <c r="G1073" s="353"/>
      <c r="H1073" s="353"/>
      <c r="I1073" s="353"/>
      <c r="J1073" s="353"/>
      <c r="K1073" s="360"/>
    </row>
    <row r="1074">
      <c r="A1074" s="357" t="str">
        <f t="shared" si="1"/>
        <v/>
      </c>
      <c r="B1074" s="353"/>
      <c r="C1074" s="354"/>
      <c r="D1074" s="353"/>
      <c r="E1074" s="355"/>
      <c r="F1074" s="355"/>
      <c r="G1074" s="353"/>
      <c r="H1074" s="353"/>
      <c r="I1074" s="353"/>
      <c r="J1074" s="353"/>
      <c r="K1074" s="360"/>
    </row>
    <row r="1075">
      <c r="A1075" s="352" t="str">
        <f t="shared" si="1"/>
        <v/>
      </c>
      <c r="B1075" s="353"/>
      <c r="C1075" s="354"/>
      <c r="D1075" s="353"/>
      <c r="E1075" s="355"/>
      <c r="F1075" s="355"/>
      <c r="G1075" s="353"/>
      <c r="H1075" s="353"/>
      <c r="I1075" s="353"/>
      <c r="J1075" s="353"/>
      <c r="K1075" s="360"/>
    </row>
    <row r="1076">
      <c r="A1076" s="357" t="str">
        <f t="shared" si="1"/>
        <v/>
      </c>
      <c r="B1076" s="353"/>
      <c r="C1076" s="354"/>
      <c r="D1076" s="353"/>
      <c r="E1076" s="355"/>
      <c r="F1076" s="355"/>
      <c r="G1076" s="353"/>
      <c r="H1076" s="353"/>
      <c r="I1076" s="353"/>
      <c r="J1076" s="353"/>
      <c r="K1076" s="360"/>
    </row>
    <row r="1077">
      <c r="A1077" s="357" t="str">
        <f t="shared" si="1"/>
        <v/>
      </c>
      <c r="B1077" s="353"/>
      <c r="C1077" s="354"/>
      <c r="D1077" s="353"/>
      <c r="E1077" s="355"/>
      <c r="F1077" s="355"/>
      <c r="G1077" s="353"/>
      <c r="H1077" s="353"/>
      <c r="I1077" s="353"/>
      <c r="J1077" s="353"/>
      <c r="K1077" s="360"/>
    </row>
    <row r="1078">
      <c r="A1078" s="352" t="str">
        <f t="shared" si="1"/>
        <v/>
      </c>
      <c r="B1078" s="353"/>
      <c r="C1078" s="354"/>
      <c r="D1078" s="353"/>
      <c r="E1078" s="355"/>
      <c r="F1078" s="355"/>
      <c r="G1078" s="353"/>
      <c r="H1078" s="353"/>
      <c r="I1078" s="353"/>
      <c r="J1078" s="353"/>
      <c r="K1078" s="360"/>
    </row>
    <row r="1079">
      <c r="A1079" s="357" t="str">
        <f t="shared" si="1"/>
        <v/>
      </c>
      <c r="B1079" s="353"/>
      <c r="C1079" s="354"/>
      <c r="D1079" s="353"/>
      <c r="E1079" s="355"/>
      <c r="F1079" s="355"/>
      <c r="G1079" s="353"/>
      <c r="H1079" s="353"/>
      <c r="I1079" s="353"/>
      <c r="J1079" s="353"/>
      <c r="K1079" s="360"/>
    </row>
    <row r="1080">
      <c r="A1080" s="352" t="str">
        <f t="shared" si="1"/>
        <v/>
      </c>
      <c r="B1080" s="353"/>
      <c r="C1080" s="354"/>
      <c r="D1080" s="353"/>
      <c r="E1080" s="355"/>
      <c r="F1080" s="355"/>
      <c r="G1080" s="353"/>
      <c r="H1080" s="353"/>
      <c r="I1080" s="353"/>
      <c r="J1080" s="353"/>
      <c r="K1080" s="360"/>
    </row>
    <row r="1081">
      <c r="A1081" s="352" t="str">
        <f t="shared" si="1"/>
        <v/>
      </c>
      <c r="B1081" s="353"/>
      <c r="C1081" s="354"/>
      <c r="D1081" s="353"/>
      <c r="E1081" s="355"/>
      <c r="F1081" s="355"/>
      <c r="G1081" s="353"/>
      <c r="H1081" s="353"/>
      <c r="I1081" s="353"/>
      <c r="J1081" s="353"/>
      <c r="K1081" s="360"/>
    </row>
    <row r="1082">
      <c r="A1082" s="357" t="str">
        <f t="shared" si="1"/>
        <v/>
      </c>
      <c r="B1082" s="353"/>
      <c r="C1082" s="354"/>
      <c r="D1082" s="353"/>
      <c r="E1082" s="355"/>
      <c r="F1082" s="355"/>
      <c r="G1082" s="353"/>
      <c r="H1082" s="353"/>
      <c r="I1082" s="353"/>
      <c r="J1082" s="353"/>
      <c r="K1082" s="360"/>
    </row>
    <row r="1083">
      <c r="A1083" s="352" t="str">
        <f t="shared" si="1"/>
        <v/>
      </c>
      <c r="B1083" s="353"/>
      <c r="C1083" s="354"/>
      <c r="D1083" s="353"/>
      <c r="E1083" s="355"/>
      <c r="F1083" s="355"/>
      <c r="G1083" s="353"/>
      <c r="H1083" s="353"/>
      <c r="I1083" s="353"/>
      <c r="J1083" s="353"/>
      <c r="K1083" s="360"/>
    </row>
    <row r="1084">
      <c r="A1084" s="352" t="str">
        <f t="shared" si="1"/>
        <v/>
      </c>
      <c r="B1084" s="353"/>
      <c r="C1084" s="354"/>
      <c r="D1084" s="353"/>
      <c r="E1084" s="355"/>
      <c r="F1084" s="355"/>
      <c r="G1084" s="353"/>
      <c r="H1084" s="353"/>
      <c r="I1084" s="353"/>
      <c r="J1084" s="353"/>
      <c r="K1084" s="360"/>
    </row>
    <row r="1085">
      <c r="A1085" s="352" t="str">
        <f t="shared" si="1"/>
        <v/>
      </c>
      <c r="B1085" s="353"/>
      <c r="C1085" s="354"/>
      <c r="D1085" s="353"/>
      <c r="E1085" s="355"/>
      <c r="F1085" s="355"/>
      <c r="G1085" s="353"/>
      <c r="H1085" s="353"/>
      <c r="I1085" s="353"/>
      <c r="J1085" s="353"/>
      <c r="K1085" s="360"/>
    </row>
    <row r="1086">
      <c r="A1086" s="352" t="str">
        <f t="shared" si="1"/>
        <v/>
      </c>
      <c r="B1086" s="353"/>
      <c r="C1086" s="354"/>
      <c r="D1086" s="353"/>
      <c r="E1086" s="355"/>
      <c r="F1086" s="355"/>
      <c r="G1086" s="353"/>
      <c r="H1086" s="353"/>
      <c r="I1086" s="353"/>
      <c r="J1086" s="353"/>
      <c r="K1086" s="360"/>
    </row>
    <row r="1087">
      <c r="A1087" s="357" t="str">
        <f t="shared" si="1"/>
        <v/>
      </c>
      <c r="B1087" s="353"/>
      <c r="C1087" s="354"/>
      <c r="D1087" s="353"/>
      <c r="E1087" s="355"/>
      <c r="F1087" s="355"/>
      <c r="G1087" s="353"/>
      <c r="H1087" s="353"/>
      <c r="I1087" s="353"/>
      <c r="J1087" s="353"/>
      <c r="K1087" s="360"/>
    </row>
    <row r="1088">
      <c r="A1088" s="357" t="str">
        <f t="shared" si="1"/>
        <v/>
      </c>
      <c r="B1088" s="353"/>
      <c r="C1088" s="354"/>
      <c r="D1088" s="353"/>
      <c r="E1088" s="355"/>
      <c r="F1088" s="355"/>
      <c r="G1088" s="353"/>
      <c r="H1088" s="353"/>
      <c r="I1088" s="353"/>
      <c r="J1088" s="353"/>
      <c r="K1088" s="360"/>
    </row>
    <row r="1089">
      <c r="A1089" s="357" t="str">
        <f t="shared" si="1"/>
        <v/>
      </c>
      <c r="B1089" s="353"/>
      <c r="C1089" s="354"/>
      <c r="D1089" s="353"/>
      <c r="E1089" s="355"/>
      <c r="F1089" s="355"/>
      <c r="G1089" s="353"/>
      <c r="H1089" s="353"/>
      <c r="I1089" s="353"/>
      <c r="J1089" s="353"/>
      <c r="K1089" s="360"/>
    </row>
    <row r="1090">
      <c r="A1090" s="352" t="str">
        <f t="shared" si="1"/>
        <v/>
      </c>
      <c r="B1090" s="353"/>
      <c r="C1090" s="354"/>
      <c r="D1090" s="353"/>
      <c r="E1090" s="355"/>
      <c r="F1090" s="355"/>
      <c r="G1090" s="353"/>
      <c r="H1090" s="353"/>
      <c r="I1090" s="353"/>
      <c r="J1090" s="353"/>
      <c r="K1090" s="360"/>
    </row>
    <row r="1091">
      <c r="A1091" s="352" t="str">
        <f t="shared" si="1"/>
        <v/>
      </c>
      <c r="B1091" s="353"/>
      <c r="C1091" s="354"/>
      <c r="D1091" s="353"/>
      <c r="E1091" s="355"/>
      <c r="F1091" s="355"/>
      <c r="G1091" s="353"/>
      <c r="H1091" s="353"/>
      <c r="I1091" s="353"/>
      <c r="J1091" s="353"/>
      <c r="K1091" s="360"/>
    </row>
    <row r="1092">
      <c r="A1092" s="352" t="str">
        <f t="shared" si="1"/>
        <v/>
      </c>
      <c r="B1092" s="353"/>
      <c r="C1092" s="354"/>
      <c r="D1092" s="353"/>
      <c r="E1092" s="355"/>
      <c r="F1092" s="355"/>
      <c r="G1092" s="353"/>
      <c r="H1092" s="353"/>
      <c r="I1092" s="353"/>
      <c r="J1092" s="353"/>
      <c r="K1092" s="360"/>
    </row>
    <row r="1093">
      <c r="A1093" s="357" t="str">
        <f t="shared" si="1"/>
        <v/>
      </c>
      <c r="B1093" s="353"/>
      <c r="C1093" s="354"/>
      <c r="D1093" s="353"/>
      <c r="E1093" s="355"/>
      <c r="F1093" s="355"/>
      <c r="G1093" s="353"/>
      <c r="H1093" s="353"/>
      <c r="I1093" s="353"/>
      <c r="J1093" s="353"/>
      <c r="K1093" s="360"/>
    </row>
    <row r="1094">
      <c r="A1094" s="352" t="str">
        <f t="shared" si="1"/>
        <v/>
      </c>
      <c r="B1094" s="353"/>
      <c r="C1094" s="354"/>
      <c r="D1094" s="353"/>
      <c r="E1094" s="355"/>
      <c r="F1094" s="355"/>
      <c r="G1094" s="353"/>
      <c r="H1094" s="353"/>
      <c r="I1094" s="353"/>
      <c r="J1094" s="353"/>
      <c r="K1094" s="360"/>
    </row>
    <row r="1095">
      <c r="A1095" s="352" t="str">
        <f t="shared" si="1"/>
        <v/>
      </c>
      <c r="B1095" s="353"/>
      <c r="C1095" s="354"/>
      <c r="D1095" s="353"/>
      <c r="E1095" s="355"/>
      <c r="F1095" s="355"/>
      <c r="G1095" s="353"/>
      <c r="H1095" s="353"/>
      <c r="I1095" s="353"/>
      <c r="J1095" s="353"/>
      <c r="K1095" s="360"/>
    </row>
    <row r="1096">
      <c r="A1096" s="357" t="str">
        <f t="shared" si="1"/>
        <v/>
      </c>
      <c r="B1096" s="353"/>
      <c r="C1096" s="354"/>
      <c r="D1096" s="353"/>
      <c r="E1096" s="355"/>
      <c r="F1096" s="355"/>
      <c r="G1096" s="353"/>
      <c r="H1096" s="353"/>
      <c r="I1096" s="353"/>
      <c r="J1096" s="353"/>
      <c r="K1096" s="360"/>
    </row>
    <row r="1097">
      <c r="A1097" s="352" t="str">
        <f t="shared" si="1"/>
        <v/>
      </c>
      <c r="B1097" s="353"/>
      <c r="C1097" s="354"/>
      <c r="D1097" s="353"/>
      <c r="E1097" s="355"/>
      <c r="F1097" s="355"/>
      <c r="G1097" s="353"/>
      <c r="H1097" s="353"/>
      <c r="I1097" s="353"/>
      <c r="J1097" s="353"/>
      <c r="K1097" s="360"/>
    </row>
    <row r="1098">
      <c r="A1098" s="352" t="str">
        <f t="shared" si="1"/>
        <v/>
      </c>
      <c r="B1098" s="353"/>
      <c r="C1098" s="354"/>
      <c r="D1098" s="353"/>
      <c r="E1098" s="355"/>
      <c r="F1098" s="355"/>
      <c r="G1098" s="353"/>
      <c r="H1098" s="353"/>
      <c r="I1098" s="353"/>
      <c r="J1098" s="353"/>
      <c r="K1098" s="360"/>
    </row>
    <row r="1099">
      <c r="A1099" s="358" t="str">
        <f t="shared" si="1"/>
        <v/>
      </c>
      <c r="B1099" s="353"/>
      <c r="C1099" s="354"/>
      <c r="D1099" s="353"/>
      <c r="E1099" s="355"/>
      <c r="F1099" s="355"/>
      <c r="G1099" s="353"/>
      <c r="H1099" s="353"/>
      <c r="I1099" s="353"/>
      <c r="J1099" s="353"/>
      <c r="K1099" s="360"/>
    </row>
    <row r="1100">
      <c r="A1100" s="352" t="str">
        <f t="shared" si="1"/>
        <v/>
      </c>
      <c r="B1100" s="353"/>
      <c r="C1100" s="354"/>
      <c r="D1100" s="353"/>
      <c r="E1100" s="355"/>
      <c r="F1100" s="355"/>
      <c r="G1100" s="353"/>
      <c r="H1100" s="353"/>
      <c r="I1100" s="353"/>
      <c r="J1100" s="353"/>
      <c r="K1100" s="360"/>
    </row>
    <row r="1101">
      <c r="A1101" s="352" t="str">
        <f t="shared" si="1"/>
        <v/>
      </c>
      <c r="B1101" s="353"/>
      <c r="C1101" s="354"/>
      <c r="D1101" s="353"/>
      <c r="E1101" s="355"/>
      <c r="F1101" s="355"/>
      <c r="G1101" s="353"/>
      <c r="H1101" s="353"/>
      <c r="I1101" s="353"/>
      <c r="J1101" s="353"/>
      <c r="K1101" s="360"/>
    </row>
    <row r="1102">
      <c r="A1102" s="352" t="str">
        <f t="shared" si="1"/>
        <v/>
      </c>
      <c r="B1102" s="353"/>
      <c r="C1102" s="354"/>
      <c r="D1102" s="353"/>
      <c r="E1102" s="355"/>
      <c r="F1102" s="355"/>
      <c r="G1102" s="353"/>
      <c r="H1102" s="353"/>
      <c r="I1102" s="353"/>
      <c r="J1102" s="353"/>
      <c r="K1102" s="360"/>
    </row>
    <row r="1103">
      <c r="A1103" s="352" t="str">
        <f t="shared" si="1"/>
        <v/>
      </c>
      <c r="B1103" s="353"/>
      <c r="C1103" s="354"/>
      <c r="D1103" s="353"/>
      <c r="E1103" s="355"/>
      <c r="F1103" s="355"/>
      <c r="G1103" s="353"/>
      <c r="H1103" s="353"/>
      <c r="I1103" s="353"/>
      <c r="J1103" s="353"/>
      <c r="K1103" s="360"/>
    </row>
    <row r="1104">
      <c r="A1104" s="352" t="str">
        <f t="shared" si="1"/>
        <v/>
      </c>
      <c r="B1104" s="353"/>
      <c r="C1104" s="354"/>
      <c r="D1104" s="353"/>
      <c r="E1104" s="355"/>
      <c r="F1104" s="355"/>
      <c r="G1104" s="353"/>
      <c r="H1104" s="353"/>
      <c r="I1104" s="353"/>
      <c r="J1104" s="353"/>
      <c r="K1104" s="360"/>
    </row>
    <row r="1105">
      <c r="A1105" s="357" t="str">
        <f t="shared" si="1"/>
        <v/>
      </c>
      <c r="B1105" s="353"/>
      <c r="C1105" s="354"/>
      <c r="D1105" s="353"/>
      <c r="E1105" s="355"/>
      <c r="F1105" s="355"/>
      <c r="G1105" s="353"/>
      <c r="H1105" s="353"/>
      <c r="I1105" s="353"/>
      <c r="J1105" s="353"/>
      <c r="K1105" s="360"/>
    </row>
    <row r="1106">
      <c r="A1106" s="352" t="str">
        <f t="shared" si="1"/>
        <v/>
      </c>
      <c r="B1106" s="353"/>
      <c r="C1106" s="354"/>
      <c r="D1106" s="353"/>
      <c r="E1106" s="355"/>
      <c r="F1106" s="355"/>
      <c r="G1106" s="353"/>
      <c r="H1106" s="353"/>
      <c r="I1106" s="353"/>
      <c r="J1106" s="353"/>
      <c r="K1106" s="360"/>
    </row>
    <row r="1107">
      <c r="A1107" s="352" t="str">
        <f t="shared" si="1"/>
        <v/>
      </c>
      <c r="B1107" s="353"/>
      <c r="C1107" s="354"/>
      <c r="D1107" s="353"/>
      <c r="E1107" s="355"/>
      <c r="F1107" s="355"/>
      <c r="G1107" s="353"/>
      <c r="H1107" s="353"/>
      <c r="I1107" s="353"/>
      <c r="J1107" s="353"/>
      <c r="K1107" s="360"/>
    </row>
    <row r="1108">
      <c r="A1108" s="352" t="str">
        <f t="shared" si="1"/>
        <v/>
      </c>
      <c r="B1108" s="353"/>
      <c r="C1108" s="354"/>
      <c r="D1108" s="353"/>
      <c r="E1108" s="355"/>
      <c r="F1108" s="355"/>
      <c r="G1108" s="353"/>
      <c r="H1108" s="353"/>
      <c r="I1108" s="353"/>
      <c r="J1108" s="353"/>
      <c r="K1108" s="360"/>
    </row>
    <row r="1109">
      <c r="A1109" s="352" t="str">
        <f t="shared" si="1"/>
        <v/>
      </c>
      <c r="B1109" s="353"/>
      <c r="C1109" s="354"/>
      <c r="D1109" s="353"/>
      <c r="E1109" s="355"/>
      <c r="F1109" s="355"/>
      <c r="G1109" s="353"/>
      <c r="H1109" s="353"/>
      <c r="I1109" s="353"/>
      <c r="J1109" s="353"/>
      <c r="K1109" s="360"/>
    </row>
    <row r="1110">
      <c r="A1110" s="352" t="str">
        <f t="shared" si="1"/>
        <v/>
      </c>
      <c r="B1110" s="353"/>
      <c r="C1110" s="354"/>
      <c r="D1110" s="353"/>
      <c r="E1110" s="355"/>
      <c r="F1110" s="355"/>
      <c r="G1110" s="353"/>
      <c r="H1110" s="353"/>
      <c r="I1110" s="353"/>
      <c r="J1110" s="353"/>
      <c r="K1110" s="360"/>
    </row>
    <row r="1111">
      <c r="A1111" s="359" t="str">
        <f t="shared" si="1"/>
        <v/>
      </c>
      <c r="B1111" s="353"/>
      <c r="C1111" s="354"/>
      <c r="D1111" s="353"/>
      <c r="E1111" s="355"/>
      <c r="F1111" s="355"/>
      <c r="G1111" s="353"/>
      <c r="H1111" s="353"/>
      <c r="I1111" s="353"/>
      <c r="J1111" s="353"/>
      <c r="K1111" s="360"/>
    </row>
    <row r="1112">
      <c r="A1112" s="357" t="str">
        <f t="shared" si="1"/>
        <v/>
      </c>
      <c r="B1112" s="353"/>
      <c r="C1112" s="354"/>
      <c r="D1112" s="353"/>
      <c r="E1112" s="355"/>
      <c r="F1112" s="355"/>
      <c r="G1112" s="353"/>
      <c r="H1112" s="353"/>
      <c r="I1112" s="353"/>
      <c r="J1112" s="353"/>
      <c r="K1112" s="360"/>
    </row>
    <row r="1113">
      <c r="A1113" s="359" t="str">
        <f t="shared" si="1"/>
        <v/>
      </c>
      <c r="B1113" s="353"/>
      <c r="C1113" s="354"/>
      <c r="D1113" s="353"/>
      <c r="E1113" s="355"/>
      <c r="F1113" s="355"/>
      <c r="G1113" s="353"/>
      <c r="H1113" s="353"/>
      <c r="I1113" s="353"/>
      <c r="J1113" s="353"/>
      <c r="K1113" s="360"/>
    </row>
    <row r="1114">
      <c r="A1114" s="357" t="str">
        <f t="shared" si="1"/>
        <v/>
      </c>
      <c r="B1114" s="353"/>
      <c r="C1114" s="354"/>
      <c r="D1114" s="353"/>
      <c r="E1114" s="355"/>
      <c r="F1114" s="355"/>
      <c r="G1114" s="353"/>
      <c r="H1114" s="353"/>
      <c r="I1114" s="353"/>
      <c r="J1114" s="353"/>
      <c r="K1114" s="360"/>
    </row>
    <row r="1115">
      <c r="A1115" s="352" t="str">
        <f t="shared" si="1"/>
        <v/>
      </c>
      <c r="B1115" s="353"/>
      <c r="C1115" s="354"/>
      <c r="D1115" s="353"/>
      <c r="E1115" s="355"/>
      <c r="F1115" s="355"/>
      <c r="G1115" s="353"/>
      <c r="H1115" s="353"/>
      <c r="I1115" s="353"/>
      <c r="J1115" s="353"/>
      <c r="K1115" s="360"/>
    </row>
    <row r="1116">
      <c r="A1116" s="357" t="str">
        <f t="shared" si="1"/>
        <v/>
      </c>
      <c r="B1116" s="353"/>
      <c r="C1116" s="354"/>
      <c r="D1116" s="353"/>
      <c r="E1116" s="355"/>
      <c r="F1116" s="355"/>
      <c r="G1116" s="353"/>
      <c r="H1116" s="353"/>
      <c r="I1116" s="353"/>
      <c r="J1116" s="353"/>
      <c r="K1116" s="360"/>
    </row>
    <row r="1117">
      <c r="A1117" s="357" t="str">
        <f t="shared" si="1"/>
        <v/>
      </c>
      <c r="B1117" s="353"/>
      <c r="C1117" s="354"/>
      <c r="D1117" s="353"/>
      <c r="E1117" s="355"/>
      <c r="F1117" s="355"/>
      <c r="G1117" s="353"/>
      <c r="H1117" s="353"/>
      <c r="I1117" s="353"/>
      <c r="J1117" s="353"/>
      <c r="K1117" s="360"/>
    </row>
    <row r="1118">
      <c r="A1118" s="357" t="str">
        <f t="shared" si="1"/>
        <v/>
      </c>
      <c r="B1118" s="353"/>
      <c r="C1118" s="354"/>
      <c r="D1118" s="353"/>
      <c r="E1118" s="355"/>
      <c r="F1118" s="355"/>
      <c r="G1118" s="353"/>
      <c r="H1118" s="353"/>
      <c r="I1118" s="353"/>
      <c r="J1118" s="353"/>
      <c r="K1118" s="360"/>
    </row>
    <row r="1119">
      <c r="A1119" s="352" t="str">
        <f t="shared" si="1"/>
        <v/>
      </c>
      <c r="B1119" s="353"/>
      <c r="C1119" s="354"/>
      <c r="D1119" s="353"/>
      <c r="E1119" s="355"/>
      <c r="F1119" s="355"/>
      <c r="G1119" s="353"/>
      <c r="H1119" s="353"/>
      <c r="I1119" s="353"/>
      <c r="J1119" s="353"/>
      <c r="K1119" s="360"/>
    </row>
    <row r="1120">
      <c r="A1120" s="352" t="str">
        <f t="shared" si="1"/>
        <v/>
      </c>
      <c r="B1120" s="353"/>
      <c r="C1120" s="354"/>
      <c r="D1120" s="353"/>
      <c r="E1120" s="355"/>
      <c r="F1120" s="355"/>
      <c r="G1120" s="353"/>
      <c r="H1120" s="353"/>
      <c r="I1120" s="353"/>
      <c r="J1120" s="353"/>
      <c r="K1120" s="360"/>
    </row>
    <row r="1121">
      <c r="A1121" s="352" t="str">
        <f t="shared" si="1"/>
        <v/>
      </c>
      <c r="B1121" s="353"/>
      <c r="C1121" s="354"/>
      <c r="D1121" s="353"/>
      <c r="E1121" s="355"/>
      <c r="F1121" s="355"/>
      <c r="G1121" s="353"/>
      <c r="H1121" s="353"/>
      <c r="I1121" s="353"/>
      <c r="J1121" s="353"/>
      <c r="K1121" s="360"/>
    </row>
    <row r="1122">
      <c r="A1122" s="352" t="str">
        <f t="shared" si="1"/>
        <v/>
      </c>
      <c r="B1122" s="353"/>
      <c r="C1122" s="354"/>
      <c r="D1122" s="353"/>
      <c r="E1122" s="355"/>
      <c r="F1122" s="355"/>
      <c r="G1122" s="353"/>
      <c r="H1122" s="353"/>
      <c r="I1122" s="353"/>
      <c r="J1122" s="353"/>
      <c r="K1122" s="360"/>
    </row>
    <row r="1123">
      <c r="A1123" s="357" t="str">
        <f t="shared" si="1"/>
        <v/>
      </c>
      <c r="B1123" s="353"/>
      <c r="C1123" s="354"/>
      <c r="D1123" s="353"/>
      <c r="E1123" s="355"/>
      <c r="F1123" s="355"/>
      <c r="G1123" s="353"/>
      <c r="H1123" s="353"/>
      <c r="I1123" s="353"/>
      <c r="J1123" s="353"/>
      <c r="K1123" s="360"/>
    </row>
    <row r="1124">
      <c r="A1124" s="357" t="str">
        <f t="shared" si="1"/>
        <v/>
      </c>
      <c r="B1124" s="353"/>
      <c r="C1124" s="354"/>
      <c r="D1124" s="353"/>
      <c r="E1124" s="355"/>
      <c r="F1124" s="355"/>
      <c r="G1124" s="353"/>
      <c r="H1124" s="353"/>
      <c r="I1124" s="353"/>
      <c r="J1124" s="353"/>
      <c r="K1124" s="360"/>
    </row>
    <row r="1125">
      <c r="A1125" s="357" t="str">
        <f t="shared" si="1"/>
        <v/>
      </c>
      <c r="B1125" s="353"/>
      <c r="C1125" s="354"/>
      <c r="D1125" s="353"/>
      <c r="E1125" s="355"/>
      <c r="F1125" s="355"/>
      <c r="G1125" s="353"/>
      <c r="H1125" s="353"/>
      <c r="I1125" s="353"/>
      <c r="J1125" s="353"/>
      <c r="K1125" s="360"/>
    </row>
    <row r="1126">
      <c r="A1126" s="357" t="str">
        <f t="shared" si="1"/>
        <v/>
      </c>
      <c r="B1126" s="353"/>
      <c r="C1126" s="354"/>
      <c r="D1126" s="353"/>
      <c r="E1126" s="355"/>
      <c r="F1126" s="355"/>
      <c r="G1126" s="353"/>
      <c r="H1126" s="353"/>
      <c r="I1126" s="353"/>
      <c r="J1126" s="353"/>
      <c r="K1126" s="360"/>
    </row>
    <row r="1127">
      <c r="A1127" s="352" t="str">
        <f t="shared" si="1"/>
        <v/>
      </c>
      <c r="B1127" s="353"/>
      <c r="C1127" s="354"/>
      <c r="D1127" s="353"/>
      <c r="E1127" s="355"/>
      <c r="F1127" s="355"/>
      <c r="G1127" s="353"/>
      <c r="H1127" s="353"/>
      <c r="I1127" s="353"/>
      <c r="J1127" s="353"/>
      <c r="K1127" s="360"/>
    </row>
    <row r="1128">
      <c r="A1128" s="352" t="str">
        <f t="shared" si="1"/>
        <v/>
      </c>
      <c r="B1128" s="353"/>
      <c r="C1128" s="354"/>
      <c r="D1128" s="353"/>
      <c r="E1128" s="355"/>
      <c r="F1128" s="355"/>
      <c r="G1128" s="353"/>
      <c r="H1128" s="353"/>
      <c r="I1128" s="353"/>
      <c r="J1128" s="353"/>
      <c r="K1128" s="360"/>
    </row>
    <row r="1129">
      <c r="A1129" s="352" t="str">
        <f t="shared" si="1"/>
        <v/>
      </c>
      <c r="B1129" s="353"/>
      <c r="C1129" s="354"/>
      <c r="D1129" s="353"/>
      <c r="E1129" s="355"/>
      <c r="F1129" s="355"/>
      <c r="G1129" s="353"/>
      <c r="H1129" s="353"/>
      <c r="I1129" s="353"/>
      <c r="J1129" s="353"/>
      <c r="K1129" s="360"/>
    </row>
    <row r="1130">
      <c r="A1130" s="352" t="str">
        <f t="shared" si="1"/>
        <v/>
      </c>
      <c r="B1130" s="353"/>
      <c r="C1130" s="354"/>
      <c r="D1130" s="353"/>
      <c r="E1130" s="355"/>
      <c r="F1130" s="355"/>
      <c r="G1130" s="353"/>
      <c r="H1130" s="353"/>
      <c r="I1130" s="353"/>
      <c r="J1130" s="353"/>
      <c r="K1130" s="360"/>
    </row>
    <row r="1131">
      <c r="A1131" s="352" t="str">
        <f t="shared" si="1"/>
        <v/>
      </c>
      <c r="B1131" s="353"/>
      <c r="C1131" s="354"/>
      <c r="D1131" s="353"/>
      <c r="E1131" s="355"/>
      <c r="F1131" s="355"/>
      <c r="G1131" s="353"/>
      <c r="H1131" s="353"/>
      <c r="I1131" s="353"/>
      <c r="J1131" s="353"/>
      <c r="K1131" s="360"/>
    </row>
    <row r="1132">
      <c r="A1132" s="352" t="str">
        <f t="shared" si="1"/>
        <v/>
      </c>
      <c r="B1132" s="353"/>
      <c r="C1132" s="354"/>
      <c r="D1132" s="353"/>
      <c r="E1132" s="355"/>
      <c r="F1132" s="355"/>
      <c r="G1132" s="353"/>
      <c r="H1132" s="353"/>
      <c r="I1132" s="353"/>
      <c r="J1132" s="353"/>
      <c r="K1132" s="360"/>
    </row>
    <row r="1133">
      <c r="A1133" s="352" t="str">
        <f t="shared" si="1"/>
        <v/>
      </c>
      <c r="B1133" s="353"/>
      <c r="C1133" s="354"/>
      <c r="D1133" s="353"/>
      <c r="E1133" s="355"/>
      <c r="F1133" s="355"/>
      <c r="G1133" s="353"/>
      <c r="H1133" s="353"/>
      <c r="I1133" s="353"/>
      <c r="J1133" s="353"/>
      <c r="K1133" s="360"/>
    </row>
    <row r="1134">
      <c r="A1134" s="357" t="str">
        <f t="shared" si="1"/>
        <v/>
      </c>
      <c r="B1134" s="353"/>
      <c r="C1134" s="354"/>
      <c r="D1134" s="353"/>
      <c r="E1134" s="355"/>
      <c r="F1134" s="355"/>
      <c r="G1134" s="353"/>
      <c r="H1134" s="353"/>
      <c r="I1134" s="353"/>
      <c r="J1134" s="353"/>
      <c r="K1134" s="360"/>
    </row>
    <row r="1135">
      <c r="A1135" s="357" t="str">
        <f t="shared" si="1"/>
        <v/>
      </c>
      <c r="B1135" s="353"/>
      <c r="C1135" s="354"/>
      <c r="D1135" s="353"/>
      <c r="E1135" s="355"/>
      <c r="F1135" s="355"/>
      <c r="G1135" s="353"/>
      <c r="H1135" s="353"/>
      <c r="I1135" s="353"/>
      <c r="J1135" s="353"/>
      <c r="K1135" s="360"/>
    </row>
    <row r="1136">
      <c r="A1136" s="352" t="str">
        <f t="shared" si="1"/>
        <v/>
      </c>
      <c r="B1136" s="353"/>
      <c r="C1136" s="354"/>
      <c r="D1136" s="353"/>
      <c r="E1136" s="355"/>
      <c r="F1136" s="355"/>
      <c r="G1136" s="353"/>
      <c r="H1136" s="353"/>
      <c r="I1136" s="353"/>
      <c r="J1136" s="353"/>
      <c r="K1136" s="360"/>
    </row>
    <row r="1137">
      <c r="A1137" s="357" t="str">
        <f t="shared" si="1"/>
        <v/>
      </c>
      <c r="B1137" s="353"/>
      <c r="C1137" s="354"/>
      <c r="D1137" s="353"/>
      <c r="E1137" s="355"/>
      <c r="F1137" s="355"/>
      <c r="G1137" s="353"/>
      <c r="H1137" s="353"/>
      <c r="I1137" s="353"/>
      <c r="J1137" s="353"/>
      <c r="K1137" s="360"/>
    </row>
    <row r="1138">
      <c r="A1138" s="352" t="str">
        <f t="shared" si="1"/>
        <v/>
      </c>
      <c r="B1138" s="353"/>
      <c r="C1138" s="354"/>
      <c r="D1138" s="353"/>
      <c r="E1138" s="355"/>
      <c r="F1138" s="355"/>
      <c r="G1138" s="353"/>
      <c r="H1138" s="353"/>
      <c r="I1138" s="353"/>
      <c r="J1138" s="353"/>
      <c r="K1138" s="360"/>
    </row>
    <row r="1139">
      <c r="A1139" s="352" t="str">
        <f t="shared" si="1"/>
        <v/>
      </c>
      <c r="B1139" s="353"/>
      <c r="C1139" s="354"/>
      <c r="D1139" s="353"/>
      <c r="E1139" s="355"/>
      <c r="F1139" s="355"/>
      <c r="G1139" s="353"/>
      <c r="H1139" s="353"/>
      <c r="I1139" s="353"/>
      <c r="J1139" s="353"/>
      <c r="K1139" s="360"/>
    </row>
    <row r="1140">
      <c r="A1140" s="352" t="str">
        <f t="shared" si="1"/>
        <v/>
      </c>
      <c r="B1140" s="353"/>
      <c r="C1140" s="354"/>
      <c r="D1140" s="353"/>
      <c r="E1140" s="355"/>
      <c r="F1140" s="355"/>
      <c r="G1140" s="353"/>
      <c r="H1140" s="353"/>
      <c r="I1140" s="353"/>
      <c r="J1140" s="353"/>
      <c r="K1140" s="360"/>
    </row>
    <row r="1141">
      <c r="A1141" s="352" t="str">
        <f t="shared" si="1"/>
        <v/>
      </c>
      <c r="B1141" s="353"/>
      <c r="C1141" s="354"/>
      <c r="D1141" s="353"/>
      <c r="E1141" s="355"/>
      <c r="F1141" s="355"/>
      <c r="G1141" s="353"/>
      <c r="H1141" s="353"/>
      <c r="I1141" s="353"/>
      <c r="J1141" s="353"/>
      <c r="K1141" s="360"/>
    </row>
    <row r="1142">
      <c r="A1142" s="352" t="str">
        <f t="shared" si="1"/>
        <v/>
      </c>
      <c r="B1142" s="353"/>
      <c r="C1142" s="354"/>
      <c r="D1142" s="353"/>
      <c r="E1142" s="355"/>
      <c r="F1142" s="355"/>
      <c r="G1142" s="353"/>
      <c r="H1142" s="353"/>
      <c r="I1142" s="353"/>
      <c r="J1142" s="353"/>
      <c r="K1142" s="360"/>
    </row>
    <row r="1143">
      <c r="A1143" s="352" t="str">
        <f t="shared" si="1"/>
        <v/>
      </c>
      <c r="B1143" s="353"/>
      <c r="C1143" s="354"/>
      <c r="D1143" s="353"/>
      <c r="E1143" s="355"/>
      <c r="F1143" s="355"/>
      <c r="G1143" s="353"/>
      <c r="H1143" s="353"/>
      <c r="I1143" s="353"/>
      <c r="J1143" s="353"/>
      <c r="K1143" s="360"/>
    </row>
    <row r="1144">
      <c r="A1144" s="352" t="str">
        <f t="shared" si="1"/>
        <v/>
      </c>
      <c r="B1144" s="353"/>
      <c r="C1144" s="354"/>
      <c r="D1144" s="353"/>
      <c r="E1144" s="355"/>
      <c r="F1144" s="355"/>
      <c r="G1144" s="353"/>
      <c r="H1144" s="353"/>
      <c r="I1144" s="353"/>
      <c r="J1144" s="353"/>
      <c r="K1144" s="360"/>
    </row>
    <row r="1145">
      <c r="A1145" s="352" t="str">
        <f t="shared" si="1"/>
        <v/>
      </c>
      <c r="B1145" s="353"/>
      <c r="C1145" s="354"/>
      <c r="D1145" s="353"/>
      <c r="E1145" s="355"/>
      <c r="F1145" s="355"/>
      <c r="G1145" s="353"/>
      <c r="H1145" s="353"/>
      <c r="I1145" s="353"/>
      <c r="J1145" s="353"/>
      <c r="K1145" s="360"/>
    </row>
    <row r="1146">
      <c r="A1146" s="352" t="str">
        <f t="shared" si="1"/>
        <v/>
      </c>
      <c r="B1146" s="353"/>
      <c r="C1146" s="354"/>
      <c r="D1146" s="353"/>
      <c r="E1146" s="355"/>
      <c r="F1146" s="355"/>
      <c r="G1146" s="353"/>
      <c r="H1146" s="353"/>
      <c r="I1146" s="353"/>
      <c r="J1146" s="353"/>
      <c r="K1146" s="360"/>
    </row>
    <row r="1147">
      <c r="A1147" s="357" t="str">
        <f t="shared" si="1"/>
        <v/>
      </c>
      <c r="B1147" s="353"/>
      <c r="C1147" s="354"/>
      <c r="D1147" s="353"/>
      <c r="E1147" s="355"/>
      <c r="F1147" s="355"/>
      <c r="G1147" s="353"/>
      <c r="H1147" s="353"/>
      <c r="I1147" s="353"/>
      <c r="J1147" s="353"/>
      <c r="K1147" s="360"/>
    </row>
    <row r="1148">
      <c r="A1148" s="352" t="str">
        <f t="shared" si="1"/>
        <v/>
      </c>
      <c r="B1148" s="353"/>
      <c r="C1148" s="354"/>
      <c r="D1148" s="353"/>
      <c r="E1148" s="355"/>
      <c r="F1148" s="355"/>
      <c r="G1148" s="353"/>
      <c r="H1148" s="353"/>
      <c r="I1148" s="353"/>
      <c r="J1148" s="353"/>
      <c r="K1148" s="360"/>
    </row>
    <row r="1149">
      <c r="A1149" s="352" t="str">
        <f t="shared" si="1"/>
        <v/>
      </c>
      <c r="B1149" s="353"/>
      <c r="C1149" s="354"/>
      <c r="D1149" s="353"/>
      <c r="E1149" s="355"/>
      <c r="F1149" s="355"/>
      <c r="G1149" s="353"/>
      <c r="H1149" s="353"/>
      <c r="I1149" s="353"/>
      <c r="J1149" s="353"/>
      <c r="K1149" s="360"/>
    </row>
    <row r="1150">
      <c r="A1150" s="357" t="str">
        <f t="shared" si="1"/>
        <v/>
      </c>
      <c r="B1150" s="353"/>
      <c r="C1150" s="354"/>
      <c r="D1150" s="353"/>
      <c r="E1150" s="355"/>
      <c r="F1150" s="355"/>
      <c r="G1150" s="353"/>
      <c r="H1150" s="353"/>
      <c r="I1150" s="353"/>
      <c r="J1150" s="353"/>
      <c r="K1150" s="360"/>
    </row>
    <row r="1151">
      <c r="A1151" s="357" t="str">
        <f t="shared" si="1"/>
        <v/>
      </c>
      <c r="B1151" s="353"/>
      <c r="C1151" s="354"/>
      <c r="D1151" s="353"/>
      <c r="E1151" s="355"/>
      <c r="F1151" s="355"/>
      <c r="G1151" s="353"/>
      <c r="H1151" s="353"/>
      <c r="I1151" s="353"/>
      <c r="J1151" s="353"/>
      <c r="K1151" s="360"/>
    </row>
    <row r="1152">
      <c r="A1152" s="352" t="str">
        <f t="shared" si="1"/>
        <v/>
      </c>
      <c r="B1152" s="353"/>
      <c r="C1152" s="354"/>
      <c r="D1152" s="353"/>
      <c r="E1152" s="355"/>
      <c r="F1152" s="355"/>
      <c r="G1152" s="353"/>
      <c r="H1152" s="353"/>
      <c r="I1152" s="353"/>
      <c r="J1152" s="353"/>
      <c r="K1152" s="360"/>
    </row>
    <row r="1153">
      <c r="A1153" s="357" t="str">
        <f t="shared" si="1"/>
        <v/>
      </c>
      <c r="B1153" s="353"/>
      <c r="C1153" s="354"/>
      <c r="D1153" s="353"/>
      <c r="E1153" s="355"/>
      <c r="F1153" s="355"/>
      <c r="G1153" s="353"/>
      <c r="H1153" s="353"/>
      <c r="I1153" s="353"/>
      <c r="J1153" s="353"/>
      <c r="K1153" s="360"/>
    </row>
    <row r="1154">
      <c r="A1154" s="352" t="str">
        <f t="shared" si="1"/>
        <v/>
      </c>
      <c r="B1154" s="353"/>
      <c r="C1154" s="354"/>
      <c r="D1154" s="353"/>
      <c r="E1154" s="355"/>
      <c r="F1154" s="355"/>
      <c r="G1154" s="353"/>
      <c r="H1154" s="353"/>
      <c r="I1154" s="353"/>
      <c r="J1154" s="353"/>
      <c r="K1154" s="360"/>
    </row>
    <row r="1155">
      <c r="A1155" s="359" t="str">
        <f t="shared" si="1"/>
        <v/>
      </c>
      <c r="B1155" s="353"/>
      <c r="C1155" s="354"/>
      <c r="D1155" s="353"/>
      <c r="E1155" s="355"/>
      <c r="F1155" s="355"/>
      <c r="G1155" s="353"/>
      <c r="H1155" s="353"/>
      <c r="I1155" s="353"/>
      <c r="J1155" s="353"/>
      <c r="K1155" s="360"/>
    </row>
    <row r="1156">
      <c r="A1156" s="357" t="str">
        <f t="shared" si="1"/>
        <v/>
      </c>
      <c r="B1156" s="353"/>
      <c r="C1156" s="354"/>
      <c r="D1156" s="353"/>
      <c r="E1156" s="355"/>
      <c r="F1156" s="355"/>
      <c r="G1156" s="353"/>
      <c r="H1156" s="353"/>
      <c r="I1156" s="353"/>
      <c r="J1156" s="353"/>
      <c r="K1156" s="360"/>
    </row>
    <row r="1157">
      <c r="A1157" s="357" t="str">
        <f t="shared" si="1"/>
        <v/>
      </c>
      <c r="B1157" s="353"/>
      <c r="C1157" s="354"/>
      <c r="D1157" s="353"/>
      <c r="E1157" s="355"/>
      <c r="F1157" s="355"/>
      <c r="G1157" s="353"/>
      <c r="H1157" s="353"/>
      <c r="I1157" s="353"/>
      <c r="J1157" s="353"/>
      <c r="K1157" s="360"/>
    </row>
    <row r="1158">
      <c r="A1158" s="352" t="str">
        <f t="shared" si="1"/>
        <v/>
      </c>
      <c r="B1158" s="353"/>
      <c r="C1158" s="354"/>
      <c r="D1158" s="353"/>
      <c r="E1158" s="355"/>
      <c r="F1158" s="355"/>
      <c r="G1158" s="353"/>
      <c r="H1158" s="353"/>
      <c r="I1158" s="353"/>
      <c r="J1158" s="353"/>
      <c r="K1158" s="360"/>
    </row>
    <row r="1159">
      <c r="A1159" s="357" t="str">
        <f t="shared" si="1"/>
        <v/>
      </c>
      <c r="B1159" s="353"/>
      <c r="C1159" s="354"/>
      <c r="D1159" s="353"/>
      <c r="E1159" s="355"/>
      <c r="F1159" s="355"/>
      <c r="G1159" s="353"/>
      <c r="H1159" s="353"/>
      <c r="I1159" s="353"/>
      <c r="J1159" s="353"/>
      <c r="K1159" s="360"/>
    </row>
    <row r="1160">
      <c r="A1160" s="352" t="str">
        <f t="shared" si="1"/>
        <v/>
      </c>
      <c r="B1160" s="353"/>
      <c r="C1160" s="354"/>
      <c r="D1160" s="353"/>
      <c r="E1160" s="355"/>
      <c r="F1160" s="355"/>
      <c r="G1160" s="353"/>
      <c r="H1160" s="353"/>
      <c r="I1160" s="353"/>
      <c r="J1160" s="353"/>
      <c r="K1160" s="360"/>
    </row>
    <row r="1161">
      <c r="A1161" s="352" t="str">
        <f t="shared" si="1"/>
        <v/>
      </c>
      <c r="B1161" s="353"/>
      <c r="C1161" s="354"/>
      <c r="D1161" s="353"/>
      <c r="E1161" s="355"/>
      <c r="F1161" s="355"/>
      <c r="G1161" s="353"/>
      <c r="H1161" s="353"/>
      <c r="I1161" s="353"/>
      <c r="J1161" s="353"/>
      <c r="K1161" s="360"/>
    </row>
    <row r="1162">
      <c r="A1162" s="357" t="str">
        <f t="shared" si="1"/>
        <v/>
      </c>
      <c r="B1162" s="353"/>
      <c r="C1162" s="354"/>
      <c r="D1162" s="353"/>
      <c r="E1162" s="355"/>
      <c r="F1162" s="355"/>
      <c r="G1162" s="353"/>
      <c r="H1162" s="353"/>
      <c r="I1162" s="353"/>
      <c r="J1162" s="353"/>
      <c r="K1162" s="360"/>
    </row>
    <row r="1163">
      <c r="A1163" s="357" t="str">
        <f t="shared" si="1"/>
        <v/>
      </c>
      <c r="B1163" s="353"/>
      <c r="C1163" s="354"/>
      <c r="D1163" s="353"/>
      <c r="E1163" s="355"/>
      <c r="F1163" s="355"/>
      <c r="G1163" s="353"/>
      <c r="H1163" s="353"/>
      <c r="I1163" s="353"/>
      <c r="J1163" s="353"/>
      <c r="K1163" s="360"/>
    </row>
    <row r="1164">
      <c r="A1164" s="352" t="str">
        <f t="shared" si="1"/>
        <v/>
      </c>
      <c r="B1164" s="353"/>
      <c r="C1164" s="354"/>
      <c r="D1164" s="353"/>
      <c r="E1164" s="355"/>
      <c r="F1164" s="355"/>
      <c r="G1164" s="353"/>
      <c r="H1164" s="353"/>
      <c r="I1164" s="353"/>
      <c r="J1164" s="353"/>
      <c r="K1164" s="360"/>
    </row>
    <row r="1165">
      <c r="A1165" s="357" t="str">
        <f t="shared" si="1"/>
        <v/>
      </c>
      <c r="B1165" s="353"/>
      <c r="C1165" s="354"/>
      <c r="D1165" s="353"/>
      <c r="E1165" s="355"/>
      <c r="F1165" s="355"/>
      <c r="G1165" s="353"/>
      <c r="H1165" s="353"/>
      <c r="I1165" s="353"/>
      <c r="J1165" s="353"/>
      <c r="K1165" s="360"/>
    </row>
    <row r="1166">
      <c r="A1166" s="357" t="str">
        <f t="shared" si="1"/>
        <v/>
      </c>
      <c r="B1166" s="353"/>
      <c r="C1166" s="354"/>
      <c r="D1166" s="353"/>
      <c r="E1166" s="355"/>
      <c r="F1166" s="355"/>
      <c r="G1166" s="353"/>
      <c r="H1166" s="353"/>
      <c r="I1166" s="353"/>
      <c r="J1166" s="353"/>
      <c r="K1166" s="360"/>
    </row>
    <row r="1167">
      <c r="A1167" s="352" t="str">
        <f t="shared" si="1"/>
        <v/>
      </c>
      <c r="B1167" s="353"/>
      <c r="C1167" s="354"/>
      <c r="D1167" s="353"/>
      <c r="E1167" s="355"/>
      <c r="F1167" s="355"/>
      <c r="G1167" s="353"/>
      <c r="H1167" s="353"/>
      <c r="I1167" s="353"/>
      <c r="J1167" s="353"/>
      <c r="K1167" s="360"/>
    </row>
    <row r="1168">
      <c r="A1168" s="352" t="str">
        <f t="shared" si="1"/>
        <v/>
      </c>
      <c r="B1168" s="353"/>
      <c r="C1168" s="354"/>
      <c r="D1168" s="353"/>
      <c r="E1168" s="355"/>
      <c r="F1168" s="355"/>
      <c r="G1168" s="353"/>
      <c r="H1168" s="353"/>
      <c r="I1168" s="353"/>
      <c r="J1168" s="353"/>
      <c r="K1168" s="360"/>
    </row>
    <row r="1169">
      <c r="A1169" s="352" t="str">
        <f t="shared" si="1"/>
        <v/>
      </c>
      <c r="B1169" s="353"/>
      <c r="C1169" s="354"/>
      <c r="D1169" s="353"/>
      <c r="E1169" s="355"/>
      <c r="F1169" s="355"/>
      <c r="G1169" s="353"/>
      <c r="H1169" s="353"/>
      <c r="I1169" s="353"/>
      <c r="J1169" s="353"/>
      <c r="K1169" s="360"/>
    </row>
    <row r="1170">
      <c r="A1170" s="352" t="str">
        <f t="shared" si="1"/>
        <v/>
      </c>
      <c r="B1170" s="353"/>
      <c r="C1170" s="354"/>
      <c r="D1170" s="353"/>
      <c r="E1170" s="355"/>
      <c r="F1170" s="355"/>
      <c r="G1170" s="353"/>
      <c r="H1170" s="353"/>
      <c r="I1170" s="353"/>
      <c r="J1170" s="353"/>
      <c r="K1170" s="360"/>
    </row>
    <row r="1171">
      <c r="A1171" s="357" t="str">
        <f t="shared" si="1"/>
        <v/>
      </c>
      <c r="B1171" s="353"/>
      <c r="C1171" s="354"/>
      <c r="D1171" s="353"/>
      <c r="E1171" s="355"/>
      <c r="F1171" s="355"/>
      <c r="G1171" s="353"/>
      <c r="H1171" s="353"/>
      <c r="I1171" s="353"/>
      <c r="J1171" s="353"/>
      <c r="K1171" s="360"/>
    </row>
    <row r="1172">
      <c r="A1172" s="352" t="str">
        <f t="shared" si="1"/>
        <v/>
      </c>
      <c r="B1172" s="353"/>
      <c r="C1172" s="354"/>
      <c r="D1172" s="353"/>
      <c r="E1172" s="355"/>
      <c r="F1172" s="355"/>
      <c r="G1172" s="353"/>
      <c r="H1172" s="353"/>
      <c r="I1172" s="353"/>
      <c r="J1172" s="353"/>
      <c r="K1172" s="360"/>
    </row>
    <row r="1173">
      <c r="A1173" s="352" t="str">
        <f t="shared" si="1"/>
        <v/>
      </c>
      <c r="B1173" s="353"/>
      <c r="C1173" s="354"/>
      <c r="D1173" s="353"/>
      <c r="E1173" s="355"/>
      <c r="F1173" s="355"/>
      <c r="G1173" s="353"/>
      <c r="H1173" s="353"/>
      <c r="I1173" s="353"/>
      <c r="J1173" s="353"/>
      <c r="K1173" s="360"/>
    </row>
    <row r="1174">
      <c r="A1174" s="352" t="str">
        <f t="shared" si="1"/>
        <v/>
      </c>
      <c r="B1174" s="353"/>
      <c r="C1174" s="354"/>
      <c r="D1174" s="353"/>
      <c r="E1174" s="355"/>
      <c r="F1174" s="355"/>
      <c r="G1174" s="353"/>
      <c r="H1174" s="353"/>
      <c r="I1174" s="353"/>
      <c r="J1174" s="353"/>
      <c r="K1174" s="360"/>
    </row>
    <row r="1175">
      <c r="A1175" s="352" t="str">
        <f t="shared" si="1"/>
        <v/>
      </c>
      <c r="B1175" s="353"/>
      <c r="C1175" s="354"/>
      <c r="D1175" s="353"/>
      <c r="E1175" s="355"/>
      <c r="F1175" s="355"/>
      <c r="G1175" s="353"/>
      <c r="H1175" s="353"/>
      <c r="I1175" s="353"/>
      <c r="J1175" s="353"/>
      <c r="K1175" s="360"/>
    </row>
    <row r="1176">
      <c r="A1176" s="357" t="str">
        <f t="shared" si="1"/>
        <v/>
      </c>
      <c r="B1176" s="353"/>
      <c r="C1176" s="354"/>
      <c r="D1176" s="353"/>
      <c r="E1176" s="355"/>
      <c r="F1176" s="355"/>
      <c r="G1176" s="353"/>
      <c r="H1176" s="353"/>
      <c r="I1176" s="353"/>
      <c r="J1176" s="353"/>
      <c r="K1176" s="360"/>
    </row>
    <row r="1177">
      <c r="A1177" s="357" t="str">
        <f t="shared" si="1"/>
        <v/>
      </c>
      <c r="B1177" s="353"/>
      <c r="C1177" s="354"/>
      <c r="D1177" s="353"/>
      <c r="E1177" s="355"/>
      <c r="F1177" s="355"/>
      <c r="G1177" s="353"/>
      <c r="H1177" s="353"/>
      <c r="I1177" s="353"/>
      <c r="J1177" s="353"/>
      <c r="K1177" s="360"/>
    </row>
    <row r="1178">
      <c r="A1178" s="352" t="str">
        <f t="shared" si="1"/>
        <v/>
      </c>
      <c r="B1178" s="353"/>
      <c r="C1178" s="354"/>
      <c r="D1178" s="353"/>
      <c r="E1178" s="355"/>
      <c r="F1178" s="355"/>
      <c r="G1178" s="353"/>
      <c r="H1178" s="353"/>
      <c r="I1178" s="353"/>
      <c r="J1178" s="353"/>
      <c r="K1178" s="360"/>
    </row>
    <row r="1179">
      <c r="A1179" s="352" t="str">
        <f t="shared" si="1"/>
        <v/>
      </c>
      <c r="B1179" s="353"/>
      <c r="C1179" s="354"/>
      <c r="D1179" s="353"/>
      <c r="E1179" s="355"/>
      <c r="F1179" s="355"/>
      <c r="G1179" s="353"/>
      <c r="H1179" s="353"/>
      <c r="I1179" s="353"/>
      <c r="J1179" s="353"/>
      <c r="K1179" s="360"/>
    </row>
    <row r="1180">
      <c r="A1180" s="352" t="str">
        <f t="shared" si="1"/>
        <v/>
      </c>
      <c r="B1180" s="353"/>
      <c r="C1180" s="354"/>
      <c r="D1180" s="353"/>
      <c r="E1180" s="355"/>
      <c r="F1180" s="355"/>
      <c r="G1180" s="353"/>
      <c r="H1180" s="353"/>
      <c r="I1180" s="353"/>
      <c r="J1180" s="353"/>
      <c r="K1180" s="360"/>
    </row>
    <row r="1181">
      <c r="A1181" s="352" t="str">
        <f t="shared" si="1"/>
        <v/>
      </c>
      <c r="B1181" s="353"/>
      <c r="C1181" s="354"/>
      <c r="D1181" s="353"/>
      <c r="E1181" s="355"/>
      <c r="F1181" s="355"/>
      <c r="G1181" s="353"/>
      <c r="H1181" s="353"/>
      <c r="I1181" s="353"/>
      <c r="J1181" s="353"/>
      <c r="K1181" s="360"/>
    </row>
    <row r="1182">
      <c r="A1182" s="357" t="str">
        <f t="shared" si="1"/>
        <v/>
      </c>
      <c r="B1182" s="353"/>
      <c r="C1182" s="354"/>
      <c r="D1182" s="353"/>
      <c r="E1182" s="355"/>
      <c r="F1182" s="355"/>
      <c r="G1182" s="353"/>
      <c r="H1182" s="353"/>
      <c r="I1182" s="353"/>
      <c r="J1182" s="353"/>
      <c r="K1182" s="360"/>
    </row>
    <row r="1183">
      <c r="A1183" s="352" t="str">
        <f t="shared" si="1"/>
        <v/>
      </c>
      <c r="B1183" s="353"/>
      <c r="C1183" s="354"/>
      <c r="D1183" s="353"/>
      <c r="E1183" s="355"/>
      <c r="F1183" s="355"/>
      <c r="G1183" s="353"/>
      <c r="H1183" s="353"/>
      <c r="I1183" s="353"/>
      <c r="J1183" s="353"/>
      <c r="K1183" s="360"/>
    </row>
    <row r="1184">
      <c r="A1184" s="357" t="str">
        <f t="shared" si="1"/>
        <v/>
      </c>
      <c r="B1184" s="353"/>
      <c r="C1184" s="354"/>
      <c r="D1184" s="353"/>
      <c r="E1184" s="355"/>
      <c r="F1184" s="355"/>
      <c r="G1184" s="353"/>
      <c r="H1184" s="353"/>
      <c r="I1184" s="353"/>
      <c r="J1184" s="353"/>
      <c r="K1184" s="360"/>
    </row>
    <row r="1185">
      <c r="A1185" s="352" t="str">
        <f t="shared" si="1"/>
        <v/>
      </c>
      <c r="B1185" s="353"/>
      <c r="C1185" s="354"/>
      <c r="D1185" s="353"/>
      <c r="E1185" s="355"/>
      <c r="F1185" s="355"/>
      <c r="G1185" s="353"/>
      <c r="H1185" s="353"/>
      <c r="I1185" s="353"/>
      <c r="J1185" s="353"/>
      <c r="K1185" s="360"/>
    </row>
    <row r="1186">
      <c r="A1186" s="357" t="str">
        <f t="shared" si="1"/>
        <v/>
      </c>
      <c r="B1186" s="353"/>
      <c r="C1186" s="354"/>
      <c r="D1186" s="353"/>
      <c r="E1186" s="355"/>
      <c r="F1186" s="355"/>
      <c r="G1186" s="353"/>
      <c r="H1186" s="353"/>
      <c r="I1186" s="353"/>
      <c r="J1186" s="353"/>
      <c r="K1186" s="360"/>
    </row>
    <row r="1187">
      <c r="A1187" s="352" t="str">
        <f t="shared" si="1"/>
        <v/>
      </c>
      <c r="B1187" s="353"/>
      <c r="C1187" s="354"/>
      <c r="D1187" s="353"/>
      <c r="E1187" s="355"/>
      <c r="F1187" s="355"/>
      <c r="G1187" s="353"/>
      <c r="H1187" s="353"/>
      <c r="I1187" s="353"/>
      <c r="J1187" s="353"/>
      <c r="K1187" s="360"/>
    </row>
    <row r="1188">
      <c r="A1188" s="352" t="str">
        <f t="shared" si="1"/>
        <v/>
      </c>
      <c r="B1188" s="353"/>
      <c r="C1188" s="354"/>
      <c r="D1188" s="353"/>
      <c r="E1188" s="355"/>
      <c r="F1188" s="355"/>
      <c r="G1188" s="353"/>
      <c r="H1188" s="353"/>
      <c r="I1188" s="353"/>
      <c r="J1188" s="353"/>
      <c r="K1188" s="360"/>
    </row>
    <row r="1189">
      <c r="A1189" s="352" t="str">
        <f t="shared" si="1"/>
        <v/>
      </c>
      <c r="B1189" s="353"/>
      <c r="C1189" s="354"/>
      <c r="D1189" s="353"/>
      <c r="E1189" s="355"/>
      <c r="F1189" s="355"/>
      <c r="G1189" s="353"/>
      <c r="H1189" s="353"/>
      <c r="I1189" s="353"/>
      <c r="J1189" s="353"/>
      <c r="K1189" s="360"/>
    </row>
    <row r="1190">
      <c r="A1190" s="352" t="str">
        <f t="shared" si="1"/>
        <v/>
      </c>
      <c r="B1190" s="353"/>
      <c r="C1190" s="354"/>
      <c r="D1190" s="353"/>
      <c r="E1190" s="355"/>
      <c r="F1190" s="355"/>
      <c r="G1190" s="353"/>
      <c r="H1190" s="353"/>
      <c r="I1190" s="353"/>
      <c r="J1190" s="353"/>
      <c r="K1190" s="360"/>
    </row>
    <row r="1191">
      <c r="A1191" s="357" t="str">
        <f t="shared" si="1"/>
        <v/>
      </c>
      <c r="B1191" s="353"/>
      <c r="C1191" s="354"/>
      <c r="D1191" s="353"/>
      <c r="E1191" s="355"/>
      <c r="F1191" s="355"/>
      <c r="G1191" s="353"/>
      <c r="H1191" s="353"/>
      <c r="I1191" s="353"/>
      <c r="J1191" s="353"/>
      <c r="K1191" s="360"/>
    </row>
    <row r="1192">
      <c r="A1192" s="357" t="str">
        <f t="shared" si="1"/>
        <v/>
      </c>
      <c r="B1192" s="353"/>
      <c r="C1192" s="354"/>
      <c r="D1192" s="353"/>
      <c r="E1192" s="355"/>
      <c r="F1192" s="355"/>
      <c r="G1192" s="353"/>
      <c r="H1192" s="353"/>
      <c r="I1192" s="353"/>
      <c r="J1192" s="353"/>
      <c r="K1192" s="360"/>
    </row>
    <row r="1193">
      <c r="A1193" s="352" t="str">
        <f t="shared" si="1"/>
        <v/>
      </c>
      <c r="B1193" s="353"/>
      <c r="C1193" s="354"/>
      <c r="D1193" s="353"/>
      <c r="E1193" s="355"/>
      <c r="F1193" s="355"/>
      <c r="G1193" s="353"/>
      <c r="H1193" s="353"/>
      <c r="I1193" s="353"/>
      <c r="J1193" s="353"/>
      <c r="K1193" s="360"/>
    </row>
    <row r="1194">
      <c r="A1194" s="352" t="str">
        <f t="shared" si="1"/>
        <v/>
      </c>
      <c r="B1194" s="353"/>
      <c r="C1194" s="354"/>
      <c r="D1194" s="353"/>
      <c r="E1194" s="355"/>
      <c r="F1194" s="355"/>
      <c r="G1194" s="353"/>
      <c r="H1194" s="353"/>
      <c r="I1194" s="353"/>
      <c r="J1194" s="353"/>
      <c r="K1194" s="360"/>
    </row>
    <row r="1195">
      <c r="A1195" s="352" t="str">
        <f t="shared" si="1"/>
        <v/>
      </c>
      <c r="B1195" s="353"/>
      <c r="C1195" s="354"/>
      <c r="D1195" s="353"/>
      <c r="E1195" s="355"/>
      <c r="F1195" s="355"/>
      <c r="G1195" s="353"/>
      <c r="H1195" s="353"/>
      <c r="I1195" s="353"/>
      <c r="J1195" s="353"/>
      <c r="K1195" s="360"/>
    </row>
    <row r="1196">
      <c r="A1196" s="352" t="str">
        <f t="shared" si="1"/>
        <v/>
      </c>
      <c r="B1196" s="353"/>
      <c r="C1196" s="354"/>
      <c r="D1196" s="353"/>
      <c r="E1196" s="355"/>
      <c r="F1196" s="355"/>
      <c r="G1196" s="353"/>
      <c r="H1196" s="353"/>
      <c r="I1196" s="353"/>
      <c r="J1196" s="353"/>
      <c r="K1196" s="360"/>
    </row>
    <row r="1197">
      <c r="A1197" s="357" t="str">
        <f t="shared" si="1"/>
        <v/>
      </c>
      <c r="B1197" s="353"/>
      <c r="C1197" s="354"/>
      <c r="D1197" s="353"/>
      <c r="E1197" s="355"/>
      <c r="F1197" s="355"/>
      <c r="G1197" s="353"/>
      <c r="H1197" s="353"/>
      <c r="I1197" s="353"/>
      <c r="J1197" s="353"/>
      <c r="K1197" s="360"/>
    </row>
    <row r="1198">
      <c r="A1198" s="352" t="str">
        <f t="shared" si="1"/>
        <v/>
      </c>
      <c r="B1198" s="353"/>
      <c r="C1198" s="354"/>
      <c r="D1198" s="353"/>
      <c r="E1198" s="355"/>
      <c r="F1198" s="355"/>
      <c r="G1198" s="353"/>
      <c r="H1198" s="353"/>
      <c r="I1198" s="353"/>
      <c r="J1198" s="353"/>
      <c r="K1198" s="360"/>
    </row>
    <row r="1199">
      <c r="A1199" s="352" t="str">
        <f t="shared" si="1"/>
        <v/>
      </c>
      <c r="B1199" s="353"/>
      <c r="C1199" s="354"/>
      <c r="D1199" s="353"/>
      <c r="E1199" s="355"/>
      <c r="F1199" s="355"/>
      <c r="G1199" s="353"/>
      <c r="H1199" s="353"/>
      <c r="I1199" s="353"/>
      <c r="J1199" s="353"/>
      <c r="K1199" s="360"/>
    </row>
    <row r="1200">
      <c r="A1200" s="352" t="str">
        <f t="shared" si="1"/>
        <v/>
      </c>
      <c r="B1200" s="353"/>
      <c r="C1200" s="354"/>
      <c r="D1200" s="353"/>
      <c r="E1200" s="355"/>
      <c r="F1200" s="355"/>
      <c r="G1200" s="353"/>
      <c r="H1200" s="353"/>
      <c r="I1200" s="353"/>
      <c r="J1200" s="353"/>
      <c r="K1200" s="360"/>
    </row>
    <row r="1201">
      <c r="A1201" s="352" t="str">
        <f t="shared" si="1"/>
        <v/>
      </c>
      <c r="B1201" s="353"/>
      <c r="C1201" s="354"/>
      <c r="D1201" s="353"/>
      <c r="E1201" s="355"/>
      <c r="F1201" s="355"/>
      <c r="G1201" s="353"/>
      <c r="H1201" s="353"/>
      <c r="I1201" s="353"/>
      <c r="J1201" s="353"/>
      <c r="K1201" s="360"/>
    </row>
    <row r="1202">
      <c r="A1202" s="352" t="str">
        <f t="shared" si="1"/>
        <v/>
      </c>
      <c r="B1202" s="353"/>
      <c r="C1202" s="354"/>
      <c r="D1202" s="353"/>
      <c r="E1202" s="355"/>
      <c r="F1202" s="355"/>
      <c r="G1202" s="353"/>
      <c r="H1202" s="353"/>
      <c r="I1202" s="353"/>
      <c r="J1202" s="353"/>
      <c r="K1202" s="360"/>
    </row>
    <row r="1203">
      <c r="A1203" s="352" t="str">
        <f t="shared" si="1"/>
        <v/>
      </c>
      <c r="B1203" s="353"/>
      <c r="C1203" s="354"/>
      <c r="D1203" s="353"/>
      <c r="E1203" s="355"/>
      <c r="F1203" s="355"/>
      <c r="G1203" s="353"/>
      <c r="H1203" s="353"/>
      <c r="I1203" s="353"/>
      <c r="J1203" s="353"/>
      <c r="K1203" s="360"/>
    </row>
    <row r="1204">
      <c r="A1204" s="352" t="str">
        <f t="shared" si="1"/>
        <v/>
      </c>
      <c r="B1204" s="353"/>
      <c r="C1204" s="354"/>
      <c r="D1204" s="353"/>
      <c r="E1204" s="355"/>
      <c r="F1204" s="355"/>
      <c r="G1204" s="353"/>
      <c r="H1204" s="353"/>
      <c r="I1204" s="353"/>
      <c r="J1204" s="353"/>
      <c r="K1204" s="360"/>
    </row>
    <row r="1205">
      <c r="A1205" s="352" t="str">
        <f t="shared" si="1"/>
        <v/>
      </c>
      <c r="B1205" s="353"/>
      <c r="C1205" s="354"/>
      <c r="D1205" s="353"/>
      <c r="E1205" s="355"/>
      <c r="F1205" s="355"/>
      <c r="G1205" s="353"/>
      <c r="H1205" s="353"/>
      <c r="I1205" s="353"/>
      <c r="J1205" s="353"/>
      <c r="K1205" s="360"/>
    </row>
    <row r="1206">
      <c r="A1206" s="357" t="str">
        <f t="shared" si="1"/>
        <v/>
      </c>
      <c r="B1206" s="353"/>
      <c r="C1206" s="354"/>
      <c r="D1206" s="353"/>
      <c r="E1206" s="355"/>
      <c r="F1206" s="355"/>
      <c r="G1206" s="353"/>
      <c r="H1206" s="353"/>
      <c r="I1206" s="353"/>
      <c r="J1206" s="353"/>
      <c r="K1206" s="360"/>
    </row>
    <row r="1207">
      <c r="A1207" s="352" t="str">
        <f t="shared" si="1"/>
        <v/>
      </c>
      <c r="B1207" s="353"/>
      <c r="C1207" s="354"/>
      <c r="D1207" s="353"/>
      <c r="E1207" s="355"/>
      <c r="F1207" s="355"/>
      <c r="G1207" s="353"/>
      <c r="H1207" s="353"/>
      <c r="I1207" s="353"/>
      <c r="J1207" s="353"/>
      <c r="K1207" s="360"/>
    </row>
    <row r="1208">
      <c r="A1208" s="352" t="str">
        <f t="shared" si="1"/>
        <v/>
      </c>
      <c r="B1208" s="353"/>
      <c r="C1208" s="354"/>
      <c r="D1208" s="353"/>
      <c r="E1208" s="355"/>
      <c r="F1208" s="355"/>
      <c r="G1208" s="353"/>
      <c r="H1208" s="353"/>
      <c r="I1208" s="353"/>
      <c r="J1208" s="353"/>
      <c r="K1208" s="360"/>
    </row>
    <row r="1209">
      <c r="A1209" s="352" t="str">
        <f t="shared" si="1"/>
        <v/>
      </c>
      <c r="B1209" s="353"/>
      <c r="C1209" s="354"/>
      <c r="D1209" s="353"/>
      <c r="E1209" s="355"/>
      <c r="F1209" s="355"/>
      <c r="G1209" s="353"/>
      <c r="H1209" s="353"/>
      <c r="I1209" s="353"/>
      <c r="J1209" s="353"/>
      <c r="K1209" s="360"/>
    </row>
    <row r="1210">
      <c r="A1210" s="357" t="str">
        <f t="shared" si="1"/>
        <v/>
      </c>
      <c r="B1210" s="353"/>
      <c r="C1210" s="354"/>
      <c r="D1210" s="353"/>
      <c r="E1210" s="355"/>
      <c r="F1210" s="355"/>
      <c r="G1210" s="353"/>
      <c r="H1210" s="353"/>
      <c r="I1210" s="353"/>
      <c r="J1210" s="353"/>
      <c r="K1210" s="360"/>
    </row>
    <row r="1211">
      <c r="A1211" s="352" t="str">
        <f t="shared" si="1"/>
        <v/>
      </c>
      <c r="B1211" s="353"/>
      <c r="C1211" s="354"/>
      <c r="D1211" s="353"/>
      <c r="E1211" s="355"/>
      <c r="F1211" s="355"/>
      <c r="G1211" s="353"/>
      <c r="H1211" s="353"/>
      <c r="I1211" s="353"/>
      <c r="J1211" s="353"/>
      <c r="K1211" s="360"/>
    </row>
    <row r="1212">
      <c r="A1212" s="352" t="str">
        <f t="shared" si="1"/>
        <v/>
      </c>
      <c r="B1212" s="353"/>
      <c r="C1212" s="354"/>
      <c r="D1212" s="353"/>
      <c r="E1212" s="355"/>
      <c r="F1212" s="355"/>
      <c r="G1212" s="353"/>
      <c r="H1212" s="353"/>
      <c r="I1212" s="353"/>
      <c r="J1212" s="353"/>
      <c r="K1212" s="360"/>
    </row>
    <row r="1213">
      <c r="A1213" s="359" t="str">
        <f t="shared" si="1"/>
        <v/>
      </c>
      <c r="B1213" s="353"/>
      <c r="C1213" s="354"/>
      <c r="D1213" s="353"/>
      <c r="E1213" s="355"/>
      <c r="F1213" s="355"/>
      <c r="G1213" s="353"/>
      <c r="H1213" s="353"/>
      <c r="I1213" s="353"/>
      <c r="J1213" s="353"/>
      <c r="K1213" s="360"/>
    </row>
    <row r="1214">
      <c r="A1214" s="352" t="str">
        <f t="shared" si="1"/>
        <v/>
      </c>
      <c r="B1214" s="353"/>
      <c r="C1214" s="354"/>
      <c r="D1214" s="353"/>
      <c r="E1214" s="355"/>
      <c r="F1214" s="355"/>
      <c r="G1214" s="353"/>
      <c r="H1214" s="353"/>
      <c r="I1214" s="353"/>
      <c r="J1214" s="353"/>
      <c r="K1214" s="360"/>
    </row>
    <row r="1215">
      <c r="A1215" s="352" t="str">
        <f t="shared" si="1"/>
        <v/>
      </c>
      <c r="B1215" s="353"/>
      <c r="C1215" s="354"/>
      <c r="D1215" s="353"/>
      <c r="E1215" s="355"/>
      <c r="F1215" s="355"/>
      <c r="G1215" s="353"/>
      <c r="H1215" s="353"/>
      <c r="I1215" s="353"/>
      <c r="J1215" s="353"/>
      <c r="K1215" s="360"/>
    </row>
    <row r="1216">
      <c r="A1216" s="352" t="str">
        <f t="shared" si="1"/>
        <v/>
      </c>
      <c r="B1216" s="353"/>
      <c r="C1216" s="354"/>
      <c r="D1216" s="353"/>
      <c r="E1216" s="355"/>
      <c r="F1216" s="355"/>
      <c r="G1216" s="353"/>
      <c r="H1216" s="353"/>
      <c r="I1216" s="353"/>
      <c r="J1216" s="353"/>
      <c r="K1216" s="360"/>
    </row>
    <row r="1217">
      <c r="A1217" s="352" t="str">
        <f t="shared" si="1"/>
        <v/>
      </c>
      <c r="B1217" s="353"/>
      <c r="C1217" s="354"/>
      <c r="D1217" s="353"/>
      <c r="E1217" s="355"/>
      <c r="F1217" s="355"/>
      <c r="G1217" s="353"/>
      <c r="H1217" s="353"/>
      <c r="I1217" s="353"/>
      <c r="J1217" s="353"/>
      <c r="K1217" s="360"/>
    </row>
    <row r="1218">
      <c r="A1218" s="352" t="str">
        <f t="shared" si="1"/>
        <v/>
      </c>
      <c r="B1218" s="353"/>
      <c r="C1218" s="354"/>
      <c r="D1218" s="353"/>
      <c r="E1218" s="355"/>
      <c r="F1218" s="355"/>
      <c r="G1218" s="353"/>
      <c r="H1218" s="353"/>
      <c r="I1218" s="353"/>
      <c r="J1218" s="353"/>
      <c r="K1218" s="360"/>
    </row>
    <row r="1219">
      <c r="A1219" s="352" t="str">
        <f t="shared" si="1"/>
        <v/>
      </c>
      <c r="B1219" s="353"/>
      <c r="C1219" s="354"/>
      <c r="D1219" s="353"/>
      <c r="E1219" s="355"/>
      <c r="F1219" s="355"/>
      <c r="G1219" s="353"/>
      <c r="H1219" s="353"/>
      <c r="I1219" s="353"/>
      <c r="J1219" s="353"/>
      <c r="K1219" s="360"/>
    </row>
    <row r="1220">
      <c r="A1220" s="352" t="str">
        <f t="shared" si="1"/>
        <v/>
      </c>
      <c r="B1220" s="353"/>
      <c r="C1220" s="354"/>
      <c r="D1220" s="353"/>
      <c r="E1220" s="355"/>
      <c r="F1220" s="355"/>
      <c r="G1220" s="353"/>
      <c r="H1220" s="353"/>
      <c r="I1220" s="353"/>
      <c r="J1220" s="353"/>
      <c r="K1220" s="360"/>
    </row>
    <row r="1221">
      <c r="A1221" s="359" t="str">
        <f t="shared" si="1"/>
        <v/>
      </c>
      <c r="B1221" s="353"/>
      <c r="C1221" s="354"/>
      <c r="D1221" s="353"/>
      <c r="E1221" s="355"/>
      <c r="F1221" s="355"/>
      <c r="G1221" s="353"/>
      <c r="H1221" s="353"/>
      <c r="I1221" s="353"/>
      <c r="J1221" s="353"/>
      <c r="K1221" s="360"/>
    </row>
    <row r="1222">
      <c r="A1222" s="359" t="str">
        <f t="shared" si="1"/>
        <v/>
      </c>
      <c r="B1222" s="353"/>
      <c r="C1222" s="354"/>
      <c r="D1222" s="353"/>
      <c r="E1222" s="355"/>
      <c r="F1222" s="355"/>
      <c r="G1222" s="353"/>
      <c r="H1222" s="353"/>
      <c r="I1222" s="353"/>
      <c r="J1222" s="353"/>
      <c r="K1222" s="360"/>
    </row>
    <row r="1223">
      <c r="A1223" s="352" t="str">
        <f t="shared" si="1"/>
        <v/>
      </c>
      <c r="B1223" s="353"/>
      <c r="C1223" s="354"/>
      <c r="D1223" s="353"/>
      <c r="E1223" s="355"/>
      <c r="F1223" s="355"/>
      <c r="G1223" s="353"/>
      <c r="H1223" s="353"/>
      <c r="I1223" s="353"/>
      <c r="J1223" s="353"/>
      <c r="K1223" s="360"/>
    </row>
    <row r="1224">
      <c r="A1224" s="352" t="str">
        <f t="shared" si="1"/>
        <v/>
      </c>
      <c r="B1224" s="353"/>
      <c r="C1224" s="354"/>
      <c r="D1224" s="353"/>
      <c r="E1224" s="355"/>
      <c r="F1224" s="355"/>
      <c r="G1224" s="353"/>
      <c r="H1224" s="353"/>
      <c r="I1224" s="353"/>
      <c r="J1224" s="353"/>
      <c r="K1224" s="360"/>
    </row>
    <row r="1225">
      <c r="A1225" s="357" t="str">
        <f t="shared" si="1"/>
        <v/>
      </c>
      <c r="B1225" s="353"/>
      <c r="C1225" s="354"/>
      <c r="D1225" s="353"/>
      <c r="E1225" s="355"/>
      <c r="F1225" s="355"/>
      <c r="G1225" s="353"/>
      <c r="H1225" s="353"/>
      <c r="I1225" s="353"/>
      <c r="J1225" s="353"/>
      <c r="K1225" s="360"/>
    </row>
    <row r="1226">
      <c r="A1226" s="357" t="str">
        <f t="shared" si="1"/>
        <v/>
      </c>
      <c r="B1226" s="353"/>
      <c r="C1226" s="354"/>
      <c r="D1226" s="353"/>
      <c r="E1226" s="355"/>
      <c r="F1226" s="355"/>
      <c r="G1226" s="353"/>
      <c r="H1226" s="353"/>
      <c r="I1226" s="353"/>
      <c r="J1226" s="353"/>
      <c r="K1226" s="360"/>
    </row>
    <row r="1227">
      <c r="A1227" s="352" t="str">
        <f t="shared" si="1"/>
        <v/>
      </c>
      <c r="B1227" s="353"/>
      <c r="C1227" s="354"/>
      <c r="D1227" s="353"/>
      <c r="E1227" s="355"/>
      <c r="F1227" s="355"/>
      <c r="G1227" s="353"/>
      <c r="H1227" s="353"/>
      <c r="I1227" s="353"/>
      <c r="J1227" s="353"/>
      <c r="K1227" s="360"/>
    </row>
    <row r="1228">
      <c r="A1228" s="352" t="str">
        <f t="shared" si="1"/>
        <v/>
      </c>
      <c r="B1228" s="353"/>
      <c r="C1228" s="354"/>
      <c r="D1228" s="353"/>
      <c r="E1228" s="355"/>
      <c r="F1228" s="355"/>
      <c r="G1228" s="353"/>
      <c r="H1228" s="353"/>
      <c r="I1228" s="353"/>
      <c r="J1228" s="353"/>
      <c r="K1228" s="360"/>
    </row>
    <row r="1229">
      <c r="A1229" s="352" t="str">
        <f t="shared" si="1"/>
        <v/>
      </c>
      <c r="B1229" s="353"/>
      <c r="C1229" s="354"/>
      <c r="D1229" s="353"/>
      <c r="E1229" s="355"/>
      <c r="F1229" s="355"/>
      <c r="G1229" s="353"/>
      <c r="H1229" s="353"/>
      <c r="I1229" s="353"/>
      <c r="J1229" s="353"/>
      <c r="K1229" s="360"/>
    </row>
    <row r="1230">
      <c r="A1230" s="352" t="str">
        <f t="shared" si="1"/>
        <v/>
      </c>
      <c r="B1230" s="353"/>
      <c r="C1230" s="354"/>
      <c r="D1230" s="353"/>
      <c r="E1230" s="355"/>
      <c r="F1230" s="355"/>
      <c r="G1230" s="353"/>
      <c r="H1230" s="353"/>
      <c r="I1230" s="353"/>
      <c r="J1230" s="353"/>
      <c r="K1230" s="360"/>
    </row>
    <row r="1231">
      <c r="A1231" s="352" t="str">
        <f t="shared" si="1"/>
        <v/>
      </c>
      <c r="B1231" s="353"/>
      <c r="C1231" s="354"/>
      <c r="D1231" s="353"/>
      <c r="E1231" s="355"/>
      <c r="F1231" s="355"/>
      <c r="G1231" s="353"/>
      <c r="H1231" s="353"/>
      <c r="I1231" s="353"/>
      <c r="J1231" s="353"/>
      <c r="K1231" s="360"/>
    </row>
    <row r="1232">
      <c r="A1232" s="352" t="str">
        <f t="shared" si="1"/>
        <v/>
      </c>
      <c r="B1232" s="353"/>
      <c r="C1232" s="354"/>
      <c r="D1232" s="353"/>
      <c r="E1232" s="355"/>
      <c r="F1232" s="355"/>
      <c r="G1232" s="353"/>
      <c r="H1232" s="353"/>
      <c r="I1232" s="353"/>
      <c r="J1232" s="353"/>
      <c r="K1232" s="360"/>
    </row>
    <row r="1233">
      <c r="A1233" s="357" t="str">
        <f t="shared" si="1"/>
        <v/>
      </c>
      <c r="B1233" s="353"/>
      <c r="C1233" s="354"/>
      <c r="D1233" s="353"/>
      <c r="E1233" s="355"/>
      <c r="F1233" s="355"/>
      <c r="G1233" s="353"/>
      <c r="H1233" s="353"/>
      <c r="I1233" s="353"/>
      <c r="J1233" s="353"/>
      <c r="K1233" s="360"/>
    </row>
    <row r="1234">
      <c r="A1234" s="357" t="str">
        <f t="shared" si="1"/>
        <v/>
      </c>
      <c r="B1234" s="353"/>
      <c r="C1234" s="354"/>
      <c r="D1234" s="353"/>
      <c r="E1234" s="355"/>
      <c r="F1234" s="355"/>
      <c r="G1234" s="353"/>
      <c r="H1234" s="353"/>
      <c r="I1234" s="353"/>
      <c r="J1234" s="353"/>
      <c r="K1234" s="360"/>
    </row>
    <row r="1235">
      <c r="A1235" s="357" t="str">
        <f t="shared" si="1"/>
        <v/>
      </c>
      <c r="B1235" s="353"/>
      <c r="C1235" s="354"/>
      <c r="D1235" s="353"/>
      <c r="E1235" s="355"/>
      <c r="F1235" s="355"/>
      <c r="G1235" s="353"/>
      <c r="H1235" s="353"/>
      <c r="I1235" s="353"/>
      <c r="J1235" s="353"/>
      <c r="K1235" s="360"/>
    </row>
    <row r="1236">
      <c r="A1236" s="357" t="str">
        <f t="shared" si="1"/>
        <v/>
      </c>
      <c r="B1236" s="353"/>
      <c r="C1236" s="354"/>
      <c r="D1236" s="353"/>
      <c r="E1236" s="355"/>
      <c r="F1236" s="355"/>
      <c r="G1236" s="353"/>
      <c r="H1236" s="353"/>
      <c r="I1236" s="353"/>
      <c r="J1236" s="353"/>
      <c r="K1236" s="360"/>
    </row>
    <row r="1237">
      <c r="A1237" s="352" t="str">
        <f t="shared" si="1"/>
        <v/>
      </c>
      <c r="B1237" s="353"/>
      <c r="C1237" s="354"/>
      <c r="D1237" s="353"/>
      <c r="E1237" s="355"/>
      <c r="F1237" s="355"/>
      <c r="G1237" s="353"/>
      <c r="H1237" s="353"/>
      <c r="I1237" s="353"/>
      <c r="J1237" s="353"/>
      <c r="K1237" s="360"/>
    </row>
    <row r="1238">
      <c r="A1238" s="357" t="str">
        <f t="shared" si="1"/>
        <v/>
      </c>
      <c r="B1238" s="353"/>
      <c r="C1238" s="354"/>
      <c r="D1238" s="353"/>
      <c r="E1238" s="355"/>
      <c r="F1238" s="355"/>
      <c r="G1238" s="353"/>
      <c r="H1238" s="353"/>
      <c r="I1238" s="353"/>
      <c r="J1238" s="353"/>
      <c r="K1238" s="360"/>
    </row>
    <row r="1239">
      <c r="A1239" s="358" t="str">
        <f t="shared" si="1"/>
        <v/>
      </c>
      <c r="B1239" s="353"/>
      <c r="C1239" s="354"/>
      <c r="D1239" s="353"/>
      <c r="E1239" s="355"/>
      <c r="F1239" s="355"/>
      <c r="G1239" s="353"/>
      <c r="H1239" s="353"/>
      <c r="I1239" s="353"/>
      <c r="J1239" s="353"/>
      <c r="K1239" s="360"/>
    </row>
    <row r="1240">
      <c r="A1240" s="358" t="str">
        <f t="shared" si="1"/>
        <v/>
      </c>
      <c r="B1240" s="353"/>
      <c r="C1240" s="354"/>
      <c r="D1240" s="353"/>
      <c r="E1240" s="355"/>
      <c r="F1240" s="355"/>
      <c r="G1240" s="353"/>
      <c r="H1240" s="353"/>
      <c r="I1240" s="353"/>
      <c r="J1240" s="353"/>
      <c r="K1240" s="360"/>
    </row>
    <row r="1241">
      <c r="A1241" s="357" t="str">
        <f t="shared" si="1"/>
        <v/>
      </c>
      <c r="B1241" s="353"/>
      <c r="C1241" s="354"/>
      <c r="D1241" s="353"/>
      <c r="E1241" s="355"/>
      <c r="F1241" s="355"/>
      <c r="G1241" s="353"/>
      <c r="H1241" s="353"/>
      <c r="I1241" s="353"/>
      <c r="J1241" s="353"/>
      <c r="K1241" s="360"/>
    </row>
    <row r="1242">
      <c r="A1242" s="352" t="str">
        <f t="shared" si="1"/>
        <v/>
      </c>
      <c r="B1242" s="353"/>
      <c r="C1242" s="354"/>
      <c r="D1242" s="353"/>
      <c r="E1242" s="355"/>
      <c r="F1242" s="355"/>
      <c r="G1242" s="353"/>
      <c r="H1242" s="353"/>
      <c r="I1242" s="353"/>
      <c r="J1242" s="353"/>
      <c r="K1242" s="360"/>
    </row>
    <row r="1243">
      <c r="A1243" s="352" t="str">
        <f t="shared" si="1"/>
        <v/>
      </c>
      <c r="B1243" s="353"/>
      <c r="C1243" s="354"/>
      <c r="D1243" s="353"/>
      <c r="E1243" s="355"/>
      <c r="F1243" s="355"/>
      <c r="G1243" s="353"/>
      <c r="H1243" s="353"/>
      <c r="I1243" s="353"/>
      <c r="J1243" s="353"/>
      <c r="K1243" s="360"/>
    </row>
    <row r="1244">
      <c r="A1244" s="352" t="str">
        <f t="shared" si="1"/>
        <v/>
      </c>
      <c r="B1244" s="353"/>
      <c r="C1244" s="354"/>
      <c r="D1244" s="353"/>
      <c r="E1244" s="355"/>
      <c r="F1244" s="355"/>
      <c r="G1244" s="353"/>
      <c r="H1244" s="353"/>
      <c r="I1244" s="353"/>
      <c r="J1244" s="353"/>
      <c r="K1244" s="360"/>
    </row>
    <row r="1245">
      <c r="A1245" s="357" t="str">
        <f t="shared" si="1"/>
        <v/>
      </c>
      <c r="B1245" s="353"/>
      <c r="C1245" s="354"/>
      <c r="D1245" s="353"/>
      <c r="E1245" s="355"/>
      <c r="F1245" s="355"/>
      <c r="G1245" s="353"/>
      <c r="H1245" s="353"/>
      <c r="I1245" s="353"/>
      <c r="J1245" s="353"/>
      <c r="K1245" s="360"/>
    </row>
    <row r="1246">
      <c r="A1246" s="352" t="str">
        <f t="shared" si="1"/>
        <v/>
      </c>
      <c r="B1246" s="353"/>
      <c r="C1246" s="354"/>
      <c r="D1246" s="353"/>
      <c r="E1246" s="355"/>
      <c r="F1246" s="355"/>
      <c r="G1246" s="353"/>
      <c r="H1246" s="353"/>
      <c r="I1246" s="353"/>
      <c r="J1246" s="353"/>
      <c r="K1246" s="360"/>
    </row>
    <row r="1247">
      <c r="A1247" s="352" t="str">
        <f t="shared" si="1"/>
        <v/>
      </c>
      <c r="B1247" s="353"/>
      <c r="C1247" s="354"/>
      <c r="D1247" s="353"/>
      <c r="E1247" s="355"/>
      <c r="F1247" s="355"/>
      <c r="G1247" s="353"/>
      <c r="H1247" s="353"/>
      <c r="I1247" s="353"/>
      <c r="J1247" s="353"/>
      <c r="K1247" s="360"/>
    </row>
    <row r="1248">
      <c r="A1248" s="352" t="str">
        <f t="shared" si="1"/>
        <v/>
      </c>
      <c r="B1248" s="353"/>
      <c r="C1248" s="354"/>
      <c r="D1248" s="353"/>
      <c r="E1248" s="355"/>
      <c r="F1248" s="355"/>
      <c r="G1248" s="353"/>
      <c r="H1248" s="353"/>
      <c r="I1248" s="353"/>
      <c r="J1248" s="353"/>
      <c r="K1248" s="360"/>
    </row>
    <row r="1249">
      <c r="A1249" s="352" t="str">
        <f t="shared" si="1"/>
        <v/>
      </c>
      <c r="B1249" s="353"/>
      <c r="C1249" s="354"/>
      <c r="D1249" s="353"/>
      <c r="E1249" s="355"/>
      <c r="F1249" s="355"/>
      <c r="G1249" s="353"/>
      <c r="H1249" s="353"/>
      <c r="I1249" s="353"/>
      <c r="J1249" s="353"/>
      <c r="K1249" s="360"/>
    </row>
    <row r="1250">
      <c r="A1250" s="357" t="str">
        <f t="shared" si="1"/>
        <v/>
      </c>
      <c r="B1250" s="353"/>
      <c r="C1250" s="354"/>
      <c r="D1250" s="353"/>
      <c r="E1250" s="355"/>
      <c r="F1250" s="355"/>
      <c r="G1250" s="353"/>
      <c r="H1250" s="353"/>
      <c r="I1250" s="353"/>
      <c r="J1250" s="353"/>
      <c r="K1250" s="360"/>
    </row>
    <row r="1251">
      <c r="A1251" s="352" t="str">
        <f t="shared" si="1"/>
        <v/>
      </c>
      <c r="B1251" s="353"/>
      <c r="C1251" s="354"/>
      <c r="D1251" s="353"/>
      <c r="E1251" s="355"/>
      <c r="F1251" s="355"/>
      <c r="G1251" s="353"/>
      <c r="H1251" s="353"/>
      <c r="I1251" s="353"/>
      <c r="J1251" s="353"/>
      <c r="K1251" s="360"/>
    </row>
    <row r="1252">
      <c r="A1252" s="352" t="str">
        <f t="shared" si="1"/>
        <v/>
      </c>
      <c r="B1252" s="353"/>
      <c r="C1252" s="354"/>
      <c r="D1252" s="353"/>
      <c r="E1252" s="355"/>
      <c r="F1252" s="355"/>
      <c r="G1252" s="353"/>
      <c r="H1252" s="353"/>
      <c r="I1252" s="353"/>
      <c r="J1252" s="353"/>
      <c r="K1252" s="360"/>
    </row>
    <row r="1253">
      <c r="A1253" s="352" t="str">
        <f t="shared" si="1"/>
        <v/>
      </c>
      <c r="B1253" s="353"/>
      <c r="C1253" s="354"/>
      <c r="D1253" s="353"/>
      <c r="E1253" s="355"/>
      <c r="F1253" s="355"/>
      <c r="G1253" s="353"/>
      <c r="H1253" s="353"/>
      <c r="I1253" s="353"/>
      <c r="J1253" s="353"/>
      <c r="K1253" s="360"/>
    </row>
    <row r="1254">
      <c r="A1254" s="357" t="str">
        <f t="shared" si="1"/>
        <v/>
      </c>
      <c r="B1254" s="353"/>
      <c r="C1254" s="354"/>
      <c r="D1254" s="353"/>
      <c r="E1254" s="355"/>
      <c r="F1254" s="355"/>
      <c r="G1254" s="353"/>
      <c r="H1254" s="353"/>
      <c r="I1254" s="353"/>
      <c r="J1254" s="353"/>
      <c r="K1254" s="360"/>
    </row>
    <row r="1255">
      <c r="A1255" s="352" t="str">
        <f t="shared" si="1"/>
        <v/>
      </c>
      <c r="B1255" s="353"/>
      <c r="C1255" s="354"/>
      <c r="D1255" s="353"/>
      <c r="E1255" s="355"/>
      <c r="F1255" s="355"/>
      <c r="G1255" s="353"/>
      <c r="H1255" s="353"/>
      <c r="I1255" s="353"/>
      <c r="J1255" s="353"/>
      <c r="K1255" s="360"/>
    </row>
    <row r="1256">
      <c r="A1256" s="352" t="str">
        <f t="shared" si="1"/>
        <v/>
      </c>
      <c r="B1256" s="353"/>
      <c r="C1256" s="354"/>
      <c r="D1256" s="353"/>
      <c r="E1256" s="355"/>
      <c r="F1256" s="355"/>
      <c r="G1256" s="353"/>
      <c r="H1256" s="353"/>
      <c r="I1256" s="353"/>
      <c r="J1256" s="353"/>
      <c r="K1256" s="360"/>
    </row>
    <row r="1257">
      <c r="A1257" s="357" t="str">
        <f t="shared" si="1"/>
        <v/>
      </c>
      <c r="B1257" s="353"/>
      <c r="C1257" s="354"/>
      <c r="D1257" s="353"/>
      <c r="E1257" s="355"/>
      <c r="F1257" s="355"/>
      <c r="G1257" s="353"/>
      <c r="H1257" s="353"/>
      <c r="I1257" s="353"/>
      <c r="J1257" s="353"/>
      <c r="K1257" s="360"/>
    </row>
    <row r="1258">
      <c r="A1258" s="352" t="str">
        <f t="shared" si="1"/>
        <v/>
      </c>
      <c r="B1258" s="353"/>
      <c r="C1258" s="354"/>
      <c r="D1258" s="353"/>
      <c r="E1258" s="355"/>
      <c r="F1258" s="355"/>
      <c r="G1258" s="353"/>
      <c r="H1258" s="353"/>
      <c r="I1258" s="353"/>
      <c r="J1258" s="353"/>
      <c r="K1258" s="360"/>
    </row>
    <row r="1259">
      <c r="A1259" s="352" t="str">
        <f t="shared" si="1"/>
        <v/>
      </c>
      <c r="B1259" s="353"/>
      <c r="C1259" s="354"/>
      <c r="D1259" s="353"/>
      <c r="E1259" s="355"/>
      <c r="F1259" s="355"/>
      <c r="G1259" s="353"/>
      <c r="H1259" s="353"/>
      <c r="I1259" s="353"/>
      <c r="J1259" s="353"/>
      <c r="K1259" s="360"/>
    </row>
    <row r="1260">
      <c r="A1260" s="359" t="str">
        <f t="shared" si="1"/>
        <v/>
      </c>
      <c r="B1260" s="353"/>
      <c r="C1260" s="354"/>
      <c r="D1260" s="353"/>
      <c r="E1260" s="355"/>
      <c r="F1260" s="355"/>
      <c r="G1260" s="353"/>
      <c r="H1260" s="353"/>
      <c r="I1260" s="353"/>
      <c r="J1260" s="353"/>
      <c r="K1260" s="360"/>
    </row>
    <row r="1261">
      <c r="A1261" s="357" t="str">
        <f t="shared" si="1"/>
        <v/>
      </c>
      <c r="B1261" s="353"/>
      <c r="C1261" s="354"/>
      <c r="D1261" s="353"/>
      <c r="E1261" s="355"/>
      <c r="F1261" s="355"/>
      <c r="G1261" s="353"/>
      <c r="H1261" s="353"/>
      <c r="I1261" s="353"/>
      <c r="J1261" s="353"/>
      <c r="K1261" s="360"/>
    </row>
    <row r="1262">
      <c r="A1262" s="352" t="str">
        <f t="shared" si="1"/>
        <v/>
      </c>
      <c r="B1262" s="353"/>
      <c r="C1262" s="354"/>
      <c r="D1262" s="353"/>
      <c r="E1262" s="355"/>
      <c r="F1262" s="355"/>
      <c r="G1262" s="353"/>
      <c r="H1262" s="353"/>
      <c r="I1262" s="353"/>
      <c r="J1262" s="353"/>
      <c r="K1262" s="360"/>
    </row>
    <row r="1263">
      <c r="A1263" s="352" t="str">
        <f t="shared" si="1"/>
        <v/>
      </c>
      <c r="B1263" s="353"/>
      <c r="C1263" s="354"/>
      <c r="D1263" s="353"/>
      <c r="E1263" s="355"/>
      <c r="F1263" s="355"/>
      <c r="G1263" s="353"/>
      <c r="H1263" s="353"/>
      <c r="I1263" s="353"/>
      <c r="J1263" s="353"/>
      <c r="K1263" s="360"/>
    </row>
    <row r="1264">
      <c r="A1264" s="352" t="str">
        <f t="shared" si="1"/>
        <v/>
      </c>
      <c r="B1264" s="353"/>
      <c r="C1264" s="354"/>
      <c r="D1264" s="353"/>
      <c r="E1264" s="355"/>
      <c r="F1264" s="355"/>
      <c r="G1264" s="353"/>
      <c r="H1264" s="353"/>
      <c r="I1264" s="353"/>
      <c r="J1264" s="353"/>
      <c r="K1264" s="360"/>
    </row>
    <row r="1265">
      <c r="A1265" s="352" t="str">
        <f t="shared" si="1"/>
        <v/>
      </c>
      <c r="B1265" s="353"/>
      <c r="C1265" s="354"/>
      <c r="D1265" s="353"/>
      <c r="E1265" s="355"/>
      <c r="F1265" s="355"/>
      <c r="G1265" s="353"/>
      <c r="H1265" s="353"/>
      <c r="I1265" s="353"/>
      <c r="J1265" s="353"/>
      <c r="K1265" s="360"/>
    </row>
    <row r="1266">
      <c r="A1266" s="352" t="str">
        <f t="shared" si="1"/>
        <v/>
      </c>
      <c r="B1266" s="353"/>
      <c r="C1266" s="354"/>
      <c r="D1266" s="353"/>
      <c r="E1266" s="355"/>
      <c r="F1266" s="355"/>
      <c r="G1266" s="353"/>
      <c r="H1266" s="353"/>
      <c r="I1266" s="353"/>
      <c r="J1266" s="353"/>
      <c r="K1266" s="360"/>
    </row>
    <row r="1267">
      <c r="A1267" s="357" t="str">
        <f t="shared" si="1"/>
        <v/>
      </c>
      <c r="B1267" s="353"/>
      <c r="C1267" s="354"/>
      <c r="D1267" s="353"/>
      <c r="E1267" s="355"/>
      <c r="F1267" s="355"/>
      <c r="G1267" s="353"/>
      <c r="H1267" s="353"/>
      <c r="I1267" s="353"/>
      <c r="J1267" s="353"/>
      <c r="K1267" s="360"/>
    </row>
    <row r="1268">
      <c r="A1268" s="357" t="str">
        <f t="shared" si="1"/>
        <v/>
      </c>
      <c r="B1268" s="353"/>
      <c r="C1268" s="354"/>
      <c r="D1268" s="353"/>
      <c r="E1268" s="355"/>
      <c r="F1268" s="355"/>
      <c r="G1268" s="353"/>
      <c r="H1268" s="353"/>
      <c r="I1268" s="353"/>
      <c r="J1268" s="353"/>
      <c r="K1268" s="360"/>
    </row>
    <row r="1269">
      <c r="A1269" s="352" t="str">
        <f t="shared" si="1"/>
        <v/>
      </c>
      <c r="B1269" s="353"/>
      <c r="C1269" s="354"/>
      <c r="D1269" s="353"/>
      <c r="E1269" s="355"/>
      <c r="F1269" s="355"/>
      <c r="G1269" s="353"/>
      <c r="H1269" s="353"/>
      <c r="I1269" s="353"/>
      <c r="J1269" s="353"/>
      <c r="K1269" s="360"/>
    </row>
    <row r="1270">
      <c r="A1270" s="352" t="str">
        <f t="shared" si="1"/>
        <v/>
      </c>
      <c r="B1270" s="353"/>
      <c r="C1270" s="354"/>
      <c r="D1270" s="353"/>
      <c r="E1270" s="355"/>
      <c r="F1270" s="355"/>
      <c r="G1270" s="353"/>
      <c r="H1270" s="353"/>
      <c r="I1270" s="353"/>
      <c r="J1270" s="353"/>
      <c r="K1270" s="360"/>
    </row>
    <row r="1271">
      <c r="A1271" s="352" t="str">
        <f t="shared" si="1"/>
        <v/>
      </c>
      <c r="B1271" s="353"/>
      <c r="C1271" s="354"/>
      <c r="D1271" s="353"/>
      <c r="E1271" s="355"/>
      <c r="F1271" s="355"/>
      <c r="G1271" s="353"/>
      <c r="H1271" s="353"/>
      <c r="I1271" s="353"/>
      <c r="J1271" s="353"/>
      <c r="K1271" s="360"/>
    </row>
    <row r="1272">
      <c r="A1272" s="352" t="str">
        <f t="shared" si="1"/>
        <v/>
      </c>
      <c r="B1272" s="353"/>
      <c r="C1272" s="354"/>
      <c r="D1272" s="353"/>
      <c r="E1272" s="355"/>
      <c r="F1272" s="355"/>
      <c r="G1272" s="353"/>
      <c r="H1272" s="353"/>
      <c r="I1272" s="353"/>
      <c r="J1272" s="353"/>
      <c r="K1272" s="360"/>
    </row>
    <row r="1273">
      <c r="A1273" s="352" t="str">
        <f t="shared" si="1"/>
        <v/>
      </c>
      <c r="B1273" s="353"/>
      <c r="C1273" s="354"/>
      <c r="D1273" s="353"/>
      <c r="E1273" s="355"/>
      <c r="F1273" s="355"/>
      <c r="G1273" s="353"/>
      <c r="H1273" s="353"/>
      <c r="I1273" s="353"/>
      <c r="J1273" s="353"/>
      <c r="K1273" s="360"/>
    </row>
    <row r="1274">
      <c r="A1274" s="357" t="str">
        <f t="shared" si="1"/>
        <v/>
      </c>
      <c r="B1274" s="353"/>
      <c r="C1274" s="354"/>
      <c r="D1274" s="353"/>
      <c r="E1274" s="355"/>
      <c r="F1274" s="355"/>
      <c r="G1274" s="353"/>
      <c r="H1274" s="353"/>
      <c r="I1274" s="353"/>
      <c r="J1274" s="353"/>
      <c r="K1274" s="360"/>
    </row>
    <row r="1275">
      <c r="A1275" s="352" t="str">
        <f t="shared" si="1"/>
        <v/>
      </c>
      <c r="B1275" s="353"/>
      <c r="C1275" s="354"/>
      <c r="D1275" s="353"/>
      <c r="E1275" s="355"/>
      <c r="F1275" s="355"/>
      <c r="G1275" s="353"/>
      <c r="H1275" s="353"/>
      <c r="I1275" s="353"/>
      <c r="J1275" s="353"/>
      <c r="K1275" s="360"/>
    </row>
    <row r="1276">
      <c r="A1276" s="357" t="str">
        <f t="shared" si="1"/>
        <v/>
      </c>
      <c r="B1276" s="353"/>
      <c r="C1276" s="354"/>
      <c r="D1276" s="353"/>
      <c r="E1276" s="355"/>
      <c r="F1276" s="355"/>
      <c r="G1276" s="353"/>
      <c r="H1276" s="353"/>
      <c r="I1276" s="353"/>
      <c r="J1276" s="353"/>
      <c r="K1276" s="360"/>
    </row>
    <row r="1277">
      <c r="A1277" s="357" t="str">
        <f t="shared" si="1"/>
        <v/>
      </c>
      <c r="B1277" s="353"/>
      <c r="C1277" s="354"/>
      <c r="D1277" s="353"/>
      <c r="E1277" s="355"/>
      <c r="F1277" s="355"/>
      <c r="G1277" s="353"/>
      <c r="H1277" s="353"/>
      <c r="I1277" s="353"/>
      <c r="J1277" s="353"/>
      <c r="K1277" s="360"/>
    </row>
    <row r="1278">
      <c r="A1278" s="352" t="str">
        <f t="shared" si="1"/>
        <v/>
      </c>
      <c r="B1278" s="353"/>
      <c r="C1278" s="354"/>
      <c r="D1278" s="353"/>
      <c r="E1278" s="355"/>
      <c r="F1278" s="355"/>
      <c r="G1278" s="353"/>
      <c r="H1278" s="353"/>
      <c r="I1278" s="353"/>
      <c r="J1278" s="353"/>
      <c r="K1278" s="360"/>
    </row>
    <row r="1279">
      <c r="A1279" s="352" t="str">
        <f t="shared" si="1"/>
        <v/>
      </c>
      <c r="B1279" s="353"/>
      <c r="C1279" s="354"/>
      <c r="D1279" s="353"/>
      <c r="E1279" s="355"/>
      <c r="F1279" s="355"/>
      <c r="G1279" s="353"/>
      <c r="H1279" s="353"/>
      <c r="I1279" s="353"/>
      <c r="J1279" s="353"/>
      <c r="K1279" s="360"/>
    </row>
    <row r="1280">
      <c r="A1280" s="357" t="str">
        <f t="shared" si="1"/>
        <v/>
      </c>
      <c r="B1280" s="353"/>
      <c r="C1280" s="354"/>
      <c r="D1280" s="353"/>
      <c r="E1280" s="355"/>
      <c r="F1280" s="355"/>
      <c r="G1280" s="353"/>
      <c r="H1280" s="353"/>
      <c r="I1280" s="353"/>
      <c r="J1280" s="353"/>
      <c r="K1280" s="360"/>
    </row>
    <row r="1281">
      <c r="A1281" s="357" t="str">
        <f t="shared" si="1"/>
        <v/>
      </c>
      <c r="B1281" s="353"/>
      <c r="C1281" s="354"/>
      <c r="D1281" s="353"/>
      <c r="E1281" s="355"/>
      <c r="F1281" s="355"/>
      <c r="G1281" s="353"/>
      <c r="H1281" s="353"/>
      <c r="I1281" s="353"/>
      <c r="J1281" s="353"/>
      <c r="K1281" s="360"/>
    </row>
    <row r="1282">
      <c r="A1282" s="352" t="str">
        <f t="shared" si="1"/>
        <v/>
      </c>
      <c r="B1282" s="353"/>
      <c r="C1282" s="354"/>
      <c r="D1282" s="353"/>
      <c r="E1282" s="355"/>
      <c r="F1282" s="355"/>
      <c r="G1282" s="353"/>
      <c r="H1282" s="353"/>
      <c r="I1282" s="353"/>
      <c r="J1282" s="353"/>
      <c r="K1282" s="360"/>
    </row>
    <row r="1283">
      <c r="A1283" s="357" t="str">
        <f t="shared" si="1"/>
        <v/>
      </c>
      <c r="B1283" s="353"/>
      <c r="C1283" s="354"/>
      <c r="D1283" s="353"/>
      <c r="E1283" s="355"/>
      <c r="F1283" s="355"/>
      <c r="G1283" s="353"/>
      <c r="H1283" s="353"/>
      <c r="I1283" s="353"/>
      <c r="J1283" s="353"/>
      <c r="K1283" s="360"/>
    </row>
    <row r="1284">
      <c r="A1284" s="352" t="str">
        <f t="shared" si="1"/>
        <v/>
      </c>
      <c r="B1284" s="353"/>
      <c r="C1284" s="354"/>
      <c r="D1284" s="353"/>
      <c r="E1284" s="355"/>
      <c r="F1284" s="355"/>
      <c r="G1284" s="353"/>
      <c r="H1284" s="353"/>
      <c r="I1284" s="353"/>
      <c r="J1284" s="353"/>
      <c r="K1284" s="360"/>
    </row>
    <row r="1285">
      <c r="A1285" s="357" t="str">
        <f t="shared" si="1"/>
        <v/>
      </c>
      <c r="B1285" s="353"/>
      <c r="C1285" s="354"/>
      <c r="D1285" s="353"/>
      <c r="E1285" s="355"/>
      <c r="F1285" s="355"/>
      <c r="G1285" s="353"/>
      <c r="H1285" s="353"/>
      <c r="I1285" s="353"/>
      <c r="J1285" s="353"/>
      <c r="K1285" s="360"/>
    </row>
    <row r="1286">
      <c r="A1286" s="352" t="str">
        <f t="shared" si="1"/>
        <v/>
      </c>
      <c r="B1286" s="353"/>
      <c r="C1286" s="354"/>
      <c r="D1286" s="353"/>
      <c r="E1286" s="355"/>
      <c r="F1286" s="355"/>
      <c r="G1286" s="353"/>
      <c r="H1286" s="353"/>
      <c r="I1286" s="353"/>
      <c r="J1286" s="353"/>
      <c r="K1286" s="360"/>
    </row>
    <row r="1287">
      <c r="A1287" s="352" t="str">
        <f t="shared" si="1"/>
        <v/>
      </c>
      <c r="B1287" s="353"/>
      <c r="C1287" s="354"/>
      <c r="D1287" s="353"/>
      <c r="E1287" s="355"/>
      <c r="F1287" s="355"/>
      <c r="G1287" s="353"/>
      <c r="H1287" s="353"/>
      <c r="I1287" s="353"/>
      <c r="J1287" s="353"/>
      <c r="K1287" s="360"/>
    </row>
    <row r="1288">
      <c r="A1288" s="352" t="str">
        <f t="shared" si="1"/>
        <v/>
      </c>
      <c r="B1288" s="353"/>
      <c r="C1288" s="354"/>
      <c r="D1288" s="353"/>
      <c r="E1288" s="355"/>
      <c r="F1288" s="355"/>
      <c r="G1288" s="353"/>
      <c r="H1288" s="353"/>
      <c r="I1288" s="353"/>
      <c r="J1288" s="353"/>
      <c r="K1288" s="360"/>
    </row>
    <row r="1289">
      <c r="A1289" s="357" t="str">
        <f t="shared" si="1"/>
        <v/>
      </c>
      <c r="B1289" s="353"/>
      <c r="C1289" s="354"/>
      <c r="D1289" s="353"/>
      <c r="E1289" s="355"/>
      <c r="F1289" s="355"/>
      <c r="G1289" s="353"/>
      <c r="H1289" s="353"/>
      <c r="I1289" s="353"/>
      <c r="J1289" s="353"/>
      <c r="K1289" s="360"/>
    </row>
    <row r="1290">
      <c r="A1290" s="357" t="str">
        <f t="shared" si="1"/>
        <v/>
      </c>
      <c r="B1290" s="353"/>
      <c r="C1290" s="354"/>
      <c r="D1290" s="353"/>
      <c r="E1290" s="355"/>
      <c r="F1290" s="355"/>
      <c r="G1290" s="353"/>
      <c r="H1290" s="353"/>
      <c r="I1290" s="353"/>
      <c r="J1290" s="353"/>
      <c r="K1290" s="360"/>
    </row>
    <row r="1291">
      <c r="A1291" s="352" t="str">
        <f t="shared" si="1"/>
        <v/>
      </c>
      <c r="B1291" s="353"/>
      <c r="C1291" s="354"/>
      <c r="D1291" s="353"/>
      <c r="E1291" s="355"/>
      <c r="F1291" s="355"/>
      <c r="G1291" s="353"/>
      <c r="H1291" s="353"/>
      <c r="I1291" s="353"/>
      <c r="J1291" s="353"/>
      <c r="K1291" s="360"/>
    </row>
    <row r="1292">
      <c r="A1292" s="352" t="str">
        <f t="shared" si="1"/>
        <v/>
      </c>
      <c r="B1292" s="353"/>
      <c r="C1292" s="354"/>
      <c r="D1292" s="353"/>
      <c r="E1292" s="355"/>
      <c r="F1292" s="355"/>
      <c r="G1292" s="353"/>
      <c r="H1292" s="353"/>
      <c r="I1292" s="353"/>
      <c r="J1292" s="353"/>
      <c r="K1292" s="360"/>
    </row>
    <row r="1293">
      <c r="A1293" s="352" t="str">
        <f t="shared" si="1"/>
        <v/>
      </c>
      <c r="B1293" s="353"/>
      <c r="C1293" s="354"/>
      <c r="D1293" s="353"/>
      <c r="E1293" s="355"/>
      <c r="F1293" s="355"/>
      <c r="G1293" s="353"/>
      <c r="H1293" s="353"/>
      <c r="I1293" s="353"/>
      <c r="J1293" s="353"/>
      <c r="K1293" s="360"/>
    </row>
    <row r="1294">
      <c r="A1294" s="357" t="str">
        <f t="shared" si="1"/>
        <v/>
      </c>
      <c r="B1294" s="353"/>
      <c r="C1294" s="354"/>
      <c r="D1294" s="353"/>
      <c r="E1294" s="355"/>
      <c r="F1294" s="355"/>
      <c r="G1294" s="353"/>
      <c r="H1294" s="353"/>
      <c r="I1294" s="353"/>
      <c r="J1294" s="353"/>
      <c r="K1294" s="360"/>
    </row>
    <row r="1295">
      <c r="A1295" s="357" t="str">
        <f t="shared" si="1"/>
        <v/>
      </c>
      <c r="B1295" s="353"/>
      <c r="C1295" s="354"/>
      <c r="D1295" s="353"/>
      <c r="E1295" s="355"/>
      <c r="F1295" s="355"/>
      <c r="G1295" s="353"/>
      <c r="H1295" s="353"/>
      <c r="I1295" s="353"/>
      <c r="J1295" s="353"/>
      <c r="K1295" s="360"/>
    </row>
    <row r="1296">
      <c r="A1296" s="357" t="str">
        <f t="shared" si="1"/>
        <v/>
      </c>
      <c r="B1296" s="353"/>
      <c r="C1296" s="354"/>
      <c r="D1296" s="353"/>
      <c r="E1296" s="355"/>
      <c r="F1296" s="355"/>
      <c r="G1296" s="353"/>
      <c r="H1296" s="353"/>
      <c r="I1296" s="353"/>
      <c r="J1296" s="353"/>
      <c r="K1296" s="360"/>
    </row>
    <row r="1297">
      <c r="A1297" s="357" t="str">
        <f t="shared" si="1"/>
        <v/>
      </c>
      <c r="B1297" s="353"/>
      <c r="C1297" s="354"/>
      <c r="D1297" s="353"/>
      <c r="E1297" s="355"/>
      <c r="F1297" s="355"/>
      <c r="G1297" s="353"/>
      <c r="H1297" s="353"/>
      <c r="I1297" s="353"/>
      <c r="J1297" s="353"/>
      <c r="K1297" s="360"/>
    </row>
    <row r="1298">
      <c r="A1298" s="357" t="str">
        <f t="shared" si="1"/>
        <v/>
      </c>
      <c r="B1298" s="353"/>
      <c r="C1298" s="354"/>
      <c r="D1298" s="353"/>
      <c r="E1298" s="355"/>
      <c r="F1298" s="355"/>
      <c r="G1298" s="353"/>
      <c r="H1298" s="353"/>
      <c r="I1298" s="353"/>
      <c r="J1298" s="353"/>
      <c r="K1298" s="360"/>
    </row>
    <row r="1299">
      <c r="A1299" s="357" t="str">
        <f t="shared" si="1"/>
        <v/>
      </c>
      <c r="B1299" s="353"/>
      <c r="C1299" s="354"/>
      <c r="D1299" s="353"/>
      <c r="E1299" s="355"/>
      <c r="F1299" s="355"/>
      <c r="G1299" s="353"/>
      <c r="H1299" s="353"/>
      <c r="I1299" s="353"/>
      <c r="J1299" s="353"/>
      <c r="K1299" s="360"/>
    </row>
    <row r="1300">
      <c r="A1300" s="352" t="str">
        <f t="shared" si="1"/>
        <v/>
      </c>
      <c r="B1300" s="353"/>
      <c r="C1300" s="354"/>
      <c r="D1300" s="353"/>
      <c r="E1300" s="355"/>
      <c r="F1300" s="355"/>
      <c r="G1300" s="353"/>
      <c r="H1300" s="353"/>
      <c r="I1300" s="353"/>
      <c r="J1300" s="353"/>
      <c r="K1300" s="360"/>
    </row>
    <row r="1301">
      <c r="A1301" s="352" t="str">
        <f t="shared" si="1"/>
        <v/>
      </c>
      <c r="B1301" s="353"/>
      <c r="C1301" s="354"/>
      <c r="D1301" s="353"/>
      <c r="E1301" s="355"/>
      <c r="F1301" s="355"/>
      <c r="G1301" s="353"/>
      <c r="H1301" s="353"/>
      <c r="I1301" s="353"/>
      <c r="J1301" s="353"/>
      <c r="K1301" s="360"/>
    </row>
    <row r="1302">
      <c r="A1302" s="357" t="str">
        <f t="shared" si="1"/>
        <v/>
      </c>
      <c r="B1302" s="353"/>
      <c r="C1302" s="354"/>
      <c r="D1302" s="353"/>
      <c r="E1302" s="355"/>
      <c r="F1302" s="355"/>
      <c r="G1302" s="353"/>
      <c r="H1302" s="353"/>
      <c r="I1302" s="353"/>
      <c r="J1302" s="353"/>
      <c r="K1302" s="360"/>
    </row>
    <row r="1303">
      <c r="A1303" s="352" t="str">
        <f t="shared" si="1"/>
        <v/>
      </c>
      <c r="B1303" s="353"/>
      <c r="C1303" s="354"/>
      <c r="D1303" s="353"/>
      <c r="E1303" s="355"/>
      <c r="F1303" s="355"/>
      <c r="G1303" s="353"/>
      <c r="H1303" s="353"/>
      <c r="I1303" s="353"/>
      <c r="J1303" s="353"/>
      <c r="K1303" s="360"/>
    </row>
    <row r="1304">
      <c r="A1304" s="352" t="str">
        <f t="shared" si="1"/>
        <v/>
      </c>
      <c r="B1304" s="353"/>
      <c r="C1304" s="354"/>
      <c r="D1304" s="353"/>
      <c r="E1304" s="355"/>
      <c r="F1304" s="355"/>
      <c r="G1304" s="353"/>
      <c r="H1304" s="353"/>
      <c r="I1304" s="353"/>
      <c r="J1304" s="353"/>
      <c r="K1304" s="360"/>
    </row>
    <row r="1305">
      <c r="A1305" s="357" t="str">
        <f t="shared" si="1"/>
        <v/>
      </c>
      <c r="B1305" s="353"/>
      <c r="C1305" s="354"/>
      <c r="D1305" s="353"/>
      <c r="E1305" s="355"/>
      <c r="F1305" s="355"/>
      <c r="G1305" s="353"/>
      <c r="H1305" s="353"/>
      <c r="I1305" s="353"/>
      <c r="J1305" s="353"/>
      <c r="K1305" s="360"/>
    </row>
    <row r="1306">
      <c r="A1306" s="352" t="str">
        <f t="shared" si="1"/>
        <v/>
      </c>
      <c r="B1306" s="353"/>
      <c r="C1306" s="354"/>
      <c r="D1306" s="353"/>
      <c r="E1306" s="355"/>
      <c r="F1306" s="355"/>
      <c r="G1306" s="353"/>
      <c r="H1306" s="353"/>
      <c r="I1306" s="353"/>
      <c r="J1306" s="353"/>
      <c r="K1306" s="360"/>
    </row>
    <row r="1307">
      <c r="A1307" s="357" t="str">
        <f t="shared" si="1"/>
        <v/>
      </c>
      <c r="B1307" s="353"/>
      <c r="C1307" s="354"/>
      <c r="D1307" s="353"/>
      <c r="E1307" s="355"/>
      <c r="F1307" s="355"/>
      <c r="G1307" s="353"/>
      <c r="H1307" s="353"/>
      <c r="I1307" s="353"/>
      <c r="J1307" s="353"/>
      <c r="K1307" s="360"/>
    </row>
    <row r="1308">
      <c r="A1308" s="357" t="str">
        <f t="shared" si="1"/>
        <v/>
      </c>
      <c r="B1308" s="353"/>
      <c r="C1308" s="354"/>
      <c r="D1308" s="353"/>
      <c r="E1308" s="355"/>
      <c r="F1308" s="355"/>
      <c r="G1308" s="353"/>
      <c r="H1308" s="353"/>
      <c r="I1308" s="353"/>
      <c r="J1308" s="353"/>
      <c r="K1308" s="360"/>
    </row>
    <row r="1309">
      <c r="A1309" s="352" t="str">
        <f t="shared" si="1"/>
        <v/>
      </c>
      <c r="B1309" s="353"/>
      <c r="C1309" s="354"/>
      <c r="D1309" s="353"/>
      <c r="E1309" s="355"/>
      <c r="F1309" s="355"/>
      <c r="G1309" s="353"/>
      <c r="H1309" s="353"/>
      <c r="I1309" s="353"/>
      <c r="J1309" s="353"/>
      <c r="K1309" s="360"/>
    </row>
    <row r="1310">
      <c r="A1310" s="352" t="str">
        <f t="shared" si="1"/>
        <v/>
      </c>
      <c r="B1310" s="353"/>
      <c r="C1310" s="354"/>
      <c r="D1310" s="353"/>
      <c r="E1310" s="355"/>
      <c r="F1310" s="355"/>
      <c r="G1310" s="353"/>
      <c r="H1310" s="353"/>
      <c r="I1310" s="353"/>
      <c r="J1310" s="353"/>
      <c r="K1310" s="360"/>
    </row>
    <row r="1311">
      <c r="A1311" s="352" t="str">
        <f t="shared" si="1"/>
        <v/>
      </c>
      <c r="B1311" s="353"/>
      <c r="C1311" s="354"/>
      <c r="D1311" s="353"/>
      <c r="E1311" s="355"/>
      <c r="F1311" s="355"/>
      <c r="G1311" s="353"/>
      <c r="H1311" s="353"/>
      <c r="I1311" s="353"/>
      <c r="J1311" s="353"/>
      <c r="K1311" s="360"/>
    </row>
    <row r="1312">
      <c r="A1312" s="357" t="str">
        <f t="shared" si="1"/>
        <v/>
      </c>
      <c r="B1312" s="353"/>
      <c r="C1312" s="354"/>
      <c r="D1312" s="353"/>
      <c r="E1312" s="355"/>
      <c r="F1312" s="355"/>
      <c r="G1312" s="353"/>
      <c r="H1312" s="353"/>
      <c r="I1312" s="353"/>
      <c r="J1312" s="353"/>
      <c r="K1312" s="360"/>
    </row>
    <row r="1313">
      <c r="A1313" s="352" t="str">
        <f t="shared" si="1"/>
        <v/>
      </c>
      <c r="B1313" s="353"/>
      <c r="C1313" s="354"/>
      <c r="D1313" s="353"/>
      <c r="E1313" s="355"/>
      <c r="F1313" s="355"/>
      <c r="G1313" s="353"/>
      <c r="H1313" s="353"/>
      <c r="I1313" s="353"/>
      <c r="J1313" s="353"/>
      <c r="K1313" s="360"/>
    </row>
    <row r="1314">
      <c r="A1314" s="357" t="str">
        <f t="shared" si="1"/>
        <v/>
      </c>
      <c r="B1314" s="353"/>
      <c r="C1314" s="354"/>
      <c r="D1314" s="353"/>
      <c r="E1314" s="355"/>
      <c r="F1314" s="355"/>
      <c r="G1314" s="353"/>
      <c r="H1314" s="353"/>
      <c r="I1314" s="353"/>
      <c r="J1314" s="353"/>
      <c r="K1314" s="360"/>
    </row>
    <row r="1315">
      <c r="A1315" s="352" t="str">
        <f t="shared" si="1"/>
        <v/>
      </c>
      <c r="B1315" s="353"/>
      <c r="C1315" s="354"/>
      <c r="D1315" s="353"/>
      <c r="E1315" s="355"/>
      <c r="F1315" s="355"/>
      <c r="G1315" s="353"/>
      <c r="H1315" s="353"/>
      <c r="I1315" s="353"/>
      <c r="J1315" s="353"/>
      <c r="K1315" s="360"/>
    </row>
    <row r="1316">
      <c r="A1316" s="357" t="str">
        <f t="shared" si="1"/>
        <v/>
      </c>
      <c r="B1316" s="353"/>
      <c r="C1316" s="354"/>
      <c r="D1316" s="353"/>
      <c r="E1316" s="355"/>
      <c r="F1316" s="355"/>
      <c r="G1316" s="353"/>
      <c r="H1316" s="353"/>
      <c r="I1316" s="353"/>
      <c r="J1316" s="353"/>
      <c r="K1316" s="360"/>
    </row>
    <row r="1317">
      <c r="A1317" s="357" t="str">
        <f t="shared" si="1"/>
        <v/>
      </c>
      <c r="B1317" s="353"/>
      <c r="C1317" s="354"/>
      <c r="D1317" s="353"/>
      <c r="E1317" s="355"/>
      <c r="F1317" s="355"/>
      <c r="G1317" s="353"/>
      <c r="H1317" s="353"/>
      <c r="I1317" s="353"/>
      <c r="J1317" s="353"/>
      <c r="K1317" s="360"/>
    </row>
    <row r="1318">
      <c r="A1318" s="352" t="str">
        <f t="shared" si="1"/>
        <v/>
      </c>
      <c r="B1318" s="353"/>
      <c r="C1318" s="354"/>
      <c r="D1318" s="353"/>
      <c r="E1318" s="355"/>
      <c r="F1318" s="355"/>
      <c r="G1318" s="353"/>
      <c r="H1318" s="353"/>
      <c r="I1318" s="353"/>
      <c r="J1318" s="353"/>
      <c r="K1318" s="360"/>
    </row>
    <row r="1319">
      <c r="A1319" s="352" t="str">
        <f t="shared" si="1"/>
        <v/>
      </c>
      <c r="B1319" s="353"/>
      <c r="C1319" s="354"/>
      <c r="D1319" s="353"/>
      <c r="E1319" s="355"/>
      <c r="F1319" s="355"/>
      <c r="G1319" s="353"/>
      <c r="H1319" s="353"/>
      <c r="I1319" s="353"/>
      <c r="J1319" s="353"/>
      <c r="K1319" s="360"/>
    </row>
    <row r="1320">
      <c r="A1320" s="352" t="str">
        <f t="shared" si="1"/>
        <v/>
      </c>
      <c r="B1320" s="353"/>
      <c r="C1320" s="354"/>
      <c r="D1320" s="353"/>
      <c r="E1320" s="355"/>
      <c r="F1320" s="355"/>
      <c r="G1320" s="353"/>
      <c r="H1320" s="353"/>
      <c r="I1320" s="353"/>
      <c r="J1320" s="353"/>
      <c r="K1320" s="360"/>
    </row>
    <row r="1321">
      <c r="A1321" s="352" t="str">
        <f t="shared" si="1"/>
        <v/>
      </c>
      <c r="B1321" s="353"/>
      <c r="C1321" s="354"/>
      <c r="D1321" s="353"/>
      <c r="E1321" s="355"/>
      <c r="F1321" s="355"/>
      <c r="G1321" s="353"/>
      <c r="H1321" s="353"/>
      <c r="I1321" s="353"/>
      <c r="J1321" s="353"/>
      <c r="K1321" s="360"/>
    </row>
    <row r="1322">
      <c r="A1322" s="352" t="str">
        <f t="shared" si="1"/>
        <v/>
      </c>
      <c r="B1322" s="353"/>
      <c r="C1322" s="354"/>
      <c r="D1322" s="353"/>
      <c r="E1322" s="355"/>
      <c r="F1322" s="355"/>
      <c r="G1322" s="353"/>
      <c r="H1322" s="353"/>
      <c r="I1322" s="353"/>
      <c r="J1322" s="353"/>
      <c r="K1322" s="360"/>
    </row>
    <row r="1323">
      <c r="A1323" s="352" t="str">
        <f t="shared" si="1"/>
        <v/>
      </c>
      <c r="B1323" s="353"/>
      <c r="C1323" s="354"/>
      <c r="D1323" s="353"/>
      <c r="E1323" s="355"/>
      <c r="F1323" s="355"/>
      <c r="G1323" s="353"/>
      <c r="H1323" s="353"/>
      <c r="I1323" s="353"/>
      <c r="J1323" s="353"/>
      <c r="K1323" s="360"/>
    </row>
    <row r="1324">
      <c r="A1324" s="357" t="str">
        <f t="shared" si="1"/>
        <v/>
      </c>
      <c r="B1324" s="353"/>
      <c r="C1324" s="354"/>
      <c r="D1324" s="353"/>
      <c r="E1324" s="355"/>
      <c r="F1324" s="355"/>
      <c r="G1324" s="353"/>
      <c r="H1324" s="353"/>
      <c r="I1324" s="353"/>
      <c r="J1324" s="353"/>
      <c r="K1324" s="360"/>
    </row>
    <row r="1325">
      <c r="A1325" s="352" t="str">
        <f t="shared" si="1"/>
        <v/>
      </c>
      <c r="B1325" s="353"/>
      <c r="C1325" s="354"/>
      <c r="D1325" s="353"/>
      <c r="E1325" s="355"/>
      <c r="F1325" s="355"/>
      <c r="G1325" s="353"/>
      <c r="H1325" s="353"/>
      <c r="I1325" s="353"/>
      <c r="J1325" s="353"/>
      <c r="K1325" s="360"/>
    </row>
    <row r="1326">
      <c r="A1326" s="352" t="str">
        <f t="shared" si="1"/>
        <v/>
      </c>
      <c r="B1326" s="353"/>
      <c r="C1326" s="354"/>
      <c r="D1326" s="353"/>
      <c r="E1326" s="355"/>
      <c r="F1326" s="355"/>
      <c r="G1326" s="353"/>
      <c r="H1326" s="353"/>
      <c r="I1326" s="353"/>
      <c r="J1326" s="353"/>
      <c r="K1326" s="360"/>
    </row>
    <row r="1327">
      <c r="A1327" s="352" t="str">
        <f t="shared" si="1"/>
        <v/>
      </c>
      <c r="B1327" s="353"/>
      <c r="C1327" s="354"/>
      <c r="D1327" s="353"/>
      <c r="E1327" s="355"/>
      <c r="F1327" s="355"/>
      <c r="G1327" s="353"/>
      <c r="H1327" s="353"/>
      <c r="I1327" s="353"/>
      <c r="J1327" s="353"/>
      <c r="K1327" s="360"/>
    </row>
    <row r="1328">
      <c r="A1328" s="352" t="str">
        <f t="shared" si="1"/>
        <v/>
      </c>
      <c r="B1328" s="353"/>
      <c r="C1328" s="354"/>
      <c r="D1328" s="353"/>
      <c r="E1328" s="355"/>
      <c r="F1328" s="355"/>
      <c r="G1328" s="353"/>
      <c r="H1328" s="353"/>
      <c r="I1328" s="353"/>
      <c r="J1328" s="353"/>
      <c r="K1328" s="360"/>
    </row>
    <row r="1329">
      <c r="A1329" s="352" t="str">
        <f t="shared" si="1"/>
        <v/>
      </c>
      <c r="B1329" s="353"/>
      <c r="C1329" s="354"/>
      <c r="D1329" s="353"/>
      <c r="E1329" s="355"/>
      <c r="F1329" s="355"/>
      <c r="G1329" s="353"/>
      <c r="H1329" s="353"/>
      <c r="I1329" s="353"/>
      <c r="J1329" s="353"/>
      <c r="K1329" s="360"/>
    </row>
    <row r="1330">
      <c r="A1330" s="352" t="str">
        <f t="shared" si="1"/>
        <v/>
      </c>
      <c r="B1330" s="353"/>
      <c r="C1330" s="354"/>
      <c r="D1330" s="353"/>
      <c r="E1330" s="355"/>
      <c r="F1330" s="355"/>
      <c r="G1330" s="353"/>
      <c r="H1330" s="353"/>
      <c r="I1330" s="353"/>
      <c r="J1330" s="353"/>
      <c r="K1330" s="360"/>
    </row>
    <row r="1331">
      <c r="A1331" s="357" t="str">
        <f t="shared" si="1"/>
        <v/>
      </c>
      <c r="B1331" s="353"/>
      <c r="C1331" s="354"/>
      <c r="D1331" s="353"/>
      <c r="E1331" s="355"/>
      <c r="F1331" s="355"/>
      <c r="G1331" s="353"/>
      <c r="H1331" s="353"/>
      <c r="I1331" s="353"/>
      <c r="J1331" s="361"/>
      <c r="K1331" s="360"/>
    </row>
    <row r="1332">
      <c r="A1332" s="357" t="str">
        <f t="shared" si="1"/>
        <v/>
      </c>
      <c r="B1332" s="353"/>
      <c r="C1332" s="354"/>
      <c r="D1332" s="353"/>
      <c r="E1332" s="355"/>
      <c r="F1332" s="355"/>
      <c r="G1332" s="353"/>
      <c r="H1332" s="353"/>
      <c r="I1332" s="353"/>
      <c r="J1332" s="353"/>
      <c r="K1332" s="360"/>
    </row>
    <row r="1333">
      <c r="A1333" s="352" t="str">
        <f t="shared" si="1"/>
        <v/>
      </c>
      <c r="B1333" s="353"/>
      <c r="C1333" s="354"/>
      <c r="D1333" s="353"/>
      <c r="E1333" s="355"/>
      <c r="F1333" s="355"/>
      <c r="G1333" s="353"/>
      <c r="H1333" s="353"/>
      <c r="I1333" s="353"/>
      <c r="J1333" s="353"/>
      <c r="K1333" s="360"/>
    </row>
    <row r="1334">
      <c r="A1334" s="357" t="str">
        <f t="shared" si="1"/>
        <v/>
      </c>
      <c r="B1334" s="353"/>
      <c r="C1334" s="354"/>
      <c r="D1334" s="353"/>
      <c r="E1334" s="355"/>
      <c r="F1334" s="355"/>
      <c r="G1334" s="353"/>
      <c r="H1334" s="353"/>
      <c r="I1334" s="353"/>
      <c r="J1334" s="353"/>
      <c r="K1334" s="360"/>
    </row>
    <row r="1335">
      <c r="A1335" s="352" t="str">
        <f t="shared" si="1"/>
        <v/>
      </c>
      <c r="B1335" s="353"/>
      <c r="C1335" s="354"/>
      <c r="D1335" s="353"/>
      <c r="E1335" s="355"/>
      <c r="F1335" s="355"/>
      <c r="G1335" s="353"/>
      <c r="H1335" s="353"/>
      <c r="I1335" s="353"/>
      <c r="J1335" s="361"/>
      <c r="K1335" s="360"/>
    </row>
    <row r="1336">
      <c r="A1336" s="352" t="str">
        <f t="shared" si="1"/>
        <v/>
      </c>
      <c r="B1336" s="353"/>
      <c r="C1336" s="354"/>
      <c r="D1336" s="353"/>
      <c r="E1336" s="355"/>
      <c r="F1336" s="355"/>
      <c r="G1336" s="353"/>
      <c r="H1336" s="353"/>
      <c r="I1336" s="353"/>
      <c r="J1336" s="353"/>
      <c r="K1336" s="360"/>
    </row>
    <row r="1337">
      <c r="A1337" s="352" t="str">
        <f t="shared" si="1"/>
        <v/>
      </c>
      <c r="B1337" s="353"/>
      <c r="C1337" s="354"/>
      <c r="D1337" s="353"/>
      <c r="E1337" s="355"/>
      <c r="F1337" s="355"/>
      <c r="G1337" s="353"/>
      <c r="H1337" s="353"/>
      <c r="I1337" s="353"/>
      <c r="J1337" s="353"/>
      <c r="K1337" s="360"/>
    </row>
    <row r="1338">
      <c r="A1338" s="352" t="str">
        <f t="shared" si="1"/>
        <v/>
      </c>
      <c r="B1338" s="353"/>
      <c r="C1338" s="354"/>
      <c r="D1338" s="353"/>
      <c r="E1338" s="355"/>
      <c r="F1338" s="355"/>
      <c r="G1338" s="353"/>
      <c r="H1338" s="353"/>
      <c r="I1338" s="353"/>
      <c r="J1338" s="353"/>
      <c r="K1338" s="360"/>
    </row>
    <row r="1339">
      <c r="A1339" s="357" t="str">
        <f t="shared" si="1"/>
        <v/>
      </c>
      <c r="B1339" s="353"/>
      <c r="C1339" s="354"/>
      <c r="D1339" s="353"/>
      <c r="E1339" s="355"/>
      <c r="F1339" s="355"/>
      <c r="G1339" s="353"/>
      <c r="H1339" s="353"/>
      <c r="I1339" s="353"/>
      <c r="J1339" s="353"/>
      <c r="K1339" s="360"/>
    </row>
    <row r="1340">
      <c r="A1340" s="357" t="str">
        <f t="shared" si="1"/>
        <v/>
      </c>
      <c r="B1340" s="353"/>
      <c r="C1340" s="354"/>
      <c r="D1340" s="353"/>
      <c r="E1340" s="355"/>
      <c r="F1340" s="355"/>
      <c r="G1340" s="353"/>
      <c r="H1340" s="353"/>
      <c r="I1340" s="353"/>
      <c r="J1340" s="353"/>
      <c r="K1340" s="360"/>
    </row>
    <row r="1341">
      <c r="A1341" s="357" t="str">
        <f t="shared" si="1"/>
        <v/>
      </c>
      <c r="B1341" s="353"/>
      <c r="C1341" s="354"/>
      <c r="D1341" s="353"/>
      <c r="E1341" s="355"/>
      <c r="F1341" s="355"/>
      <c r="G1341" s="353"/>
      <c r="H1341" s="353"/>
      <c r="I1341" s="353"/>
      <c r="J1341" s="353"/>
      <c r="K1341" s="360"/>
    </row>
    <row r="1342">
      <c r="A1342" s="357" t="str">
        <f t="shared" si="1"/>
        <v/>
      </c>
      <c r="B1342" s="353"/>
      <c r="C1342" s="354"/>
      <c r="D1342" s="353"/>
      <c r="E1342" s="355"/>
      <c r="F1342" s="355"/>
      <c r="G1342" s="353"/>
      <c r="H1342" s="353"/>
      <c r="I1342" s="353"/>
      <c r="J1342" s="353"/>
      <c r="K1342" s="360"/>
    </row>
    <row r="1343">
      <c r="A1343" s="352" t="str">
        <f t="shared" si="1"/>
        <v/>
      </c>
      <c r="B1343" s="353"/>
      <c r="C1343" s="354"/>
      <c r="D1343" s="353"/>
      <c r="E1343" s="355"/>
      <c r="F1343" s="355"/>
      <c r="G1343" s="353"/>
      <c r="H1343" s="353"/>
      <c r="I1343" s="353"/>
      <c r="J1343" s="353"/>
      <c r="K1343" s="360"/>
    </row>
    <row r="1344">
      <c r="A1344" s="359" t="str">
        <f t="shared" si="1"/>
        <v/>
      </c>
      <c r="B1344" s="353"/>
      <c r="C1344" s="354"/>
      <c r="D1344" s="353"/>
      <c r="E1344" s="355"/>
      <c r="F1344" s="355"/>
      <c r="G1344" s="353"/>
      <c r="H1344" s="353"/>
      <c r="I1344" s="353"/>
      <c r="J1344" s="353"/>
      <c r="K1344" s="360"/>
    </row>
    <row r="1345">
      <c r="A1345" s="352" t="str">
        <f t="shared" si="1"/>
        <v/>
      </c>
      <c r="B1345" s="353"/>
      <c r="C1345" s="354"/>
      <c r="D1345" s="353"/>
      <c r="E1345" s="355"/>
      <c r="F1345" s="355"/>
      <c r="G1345" s="353"/>
      <c r="H1345" s="353"/>
      <c r="I1345" s="353"/>
      <c r="J1345" s="353"/>
      <c r="K1345" s="360"/>
    </row>
    <row r="1346">
      <c r="A1346" s="352" t="str">
        <f t="shared" si="1"/>
        <v/>
      </c>
      <c r="B1346" s="353"/>
      <c r="C1346" s="354"/>
      <c r="D1346" s="353"/>
      <c r="E1346" s="355"/>
      <c r="F1346" s="355"/>
      <c r="G1346" s="353"/>
      <c r="H1346" s="353"/>
      <c r="I1346" s="353"/>
      <c r="J1346" s="353"/>
      <c r="K1346" s="360"/>
    </row>
    <row r="1347">
      <c r="A1347" s="352" t="str">
        <f t="shared" si="1"/>
        <v/>
      </c>
      <c r="B1347" s="353"/>
      <c r="C1347" s="354"/>
      <c r="D1347" s="353"/>
      <c r="E1347" s="355"/>
      <c r="F1347" s="355"/>
      <c r="G1347" s="353"/>
      <c r="H1347" s="353"/>
      <c r="I1347" s="353"/>
      <c r="J1347" s="353"/>
      <c r="K1347" s="360"/>
    </row>
    <row r="1348">
      <c r="A1348" s="352" t="str">
        <f t="shared" si="1"/>
        <v/>
      </c>
      <c r="B1348" s="353"/>
      <c r="C1348" s="354"/>
      <c r="D1348" s="353"/>
      <c r="E1348" s="355"/>
      <c r="F1348" s="355"/>
      <c r="G1348" s="353"/>
      <c r="H1348" s="353"/>
      <c r="I1348" s="353"/>
      <c r="J1348" s="353"/>
      <c r="K1348" s="360"/>
    </row>
    <row r="1349">
      <c r="A1349" s="357" t="str">
        <f t="shared" si="1"/>
        <v/>
      </c>
      <c r="B1349" s="353"/>
      <c r="C1349" s="354"/>
      <c r="D1349" s="353"/>
      <c r="E1349" s="355"/>
      <c r="F1349" s="355"/>
      <c r="G1349" s="353"/>
      <c r="H1349" s="353"/>
      <c r="I1349" s="353"/>
      <c r="J1349" s="353"/>
      <c r="K1349" s="360"/>
    </row>
    <row r="1350">
      <c r="A1350" s="357" t="str">
        <f t="shared" si="1"/>
        <v/>
      </c>
      <c r="B1350" s="353"/>
      <c r="C1350" s="354"/>
      <c r="D1350" s="353"/>
      <c r="E1350" s="355"/>
      <c r="F1350" s="355"/>
      <c r="G1350" s="353"/>
      <c r="H1350" s="353"/>
      <c r="I1350" s="353"/>
      <c r="J1350" s="353"/>
      <c r="K1350" s="360"/>
    </row>
    <row r="1351">
      <c r="A1351" s="352" t="str">
        <f t="shared" si="1"/>
        <v/>
      </c>
      <c r="B1351" s="353"/>
      <c r="C1351" s="354"/>
      <c r="D1351" s="353"/>
      <c r="E1351" s="355"/>
      <c r="F1351" s="355"/>
      <c r="G1351" s="353"/>
      <c r="H1351" s="353"/>
      <c r="I1351" s="353"/>
      <c r="J1351" s="353"/>
      <c r="K1351" s="360"/>
    </row>
    <row r="1352">
      <c r="A1352" s="359" t="str">
        <f t="shared" si="1"/>
        <v/>
      </c>
      <c r="B1352" s="353"/>
      <c r="C1352" s="354"/>
      <c r="D1352" s="353"/>
      <c r="E1352" s="355"/>
      <c r="F1352" s="355"/>
      <c r="G1352" s="353"/>
      <c r="H1352" s="353"/>
      <c r="I1352" s="353"/>
      <c r="J1352" s="353"/>
      <c r="K1352" s="360"/>
    </row>
    <row r="1353">
      <c r="A1353" s="352" t="str">
        <f t="shared" si="1"/>
        <v/>
      </c>
      <c r="B1353" s="353"/>
      <c r="C1353" s="354"/>
      <c r="D1353" s="353"/>
      <c r="E1353" s="355"/>
      <c r="F1353" s="355"/>
      <c r="G1353" s="353"/>
      <c r="H1353" s="353"/>
      <c r="I1353" s="353"/>
      <c r="J1353" s="353"/>
      <c r="K1353" s="360"/>
    </row>
    <row r="1354">
      <c r="A1354" s="357" t="str">
        <f t="shared" si="1"/>
        <v/>
      </c>
      <c r="B1354" s="353"/>
      <c r="C1354" s="354"/>
      <c r="D1354" s="353"/>
      <c r="E1354" s="355"/>
      <c r="F1354" s="355"/>
      <c r="G1354" s="353"/>
      <c r="H1354" s="353"/>
      <c r="I1354" s="353"/>
      <c r="J1354" s="353"/>
      <c r="K1354" s="360"/>
    </row>
    <row r="1355">
      <c r="A1355" s="357" t="str">
        <f t="shared" si="1"/>
        <v/>
      </c>
      <c r="B1355" s="353"/>
      <c r="C1355" s="354"/>
      <c r="D1355" s="353"/>
      <c r="E1355" s="355"/>
      <c r="F1355" s="355"/>
      <c r="G1355" s="353"/>
      <c r="H1355" s="353"/>
      <c r="I1355" s="353"/>
      <c r="J1355" s="353"/>
      <c r="K1355" s="360"/>
    </row>
    <row r="1356">
      <c r="A1356" s="359" t="str">
        <f t="shared" si="1"/>
        <v/>
      </c>
      <c r="B1356" s="353"/>
      <c r="C1356" s="354"/>
      <c r="D1356" s="353"/>
      <c r="E1356" s="355"/>
      <c r="F1356" s="355"/>
      <c r="G1356" s="353"/>
      <c r="H1356" s="353"/>
      <c r="I1356" s="353"/>
      <c r="J1356" s="353"/>
      <c r="K1356" s="360"/>
    </row>
    <row r="1357">
      <c r="A1357" s="352" t="str">
        <f t="shared" si="1"/>
        <v/>
      </c>
      <c r="B1357" s="353"/>
      <c r="C1357" s="354"/>
      <c r="D1357" s="353"/>
      <c r="E1357" s="355"/>
      <c r="F1357" s="355"/>
      <c r="G1357" s="353"/>
      <c r="H1357" s="353"/>
      <c r="I1357" s="353"/>
      <c r="J1357" s="353"/>
      <c r="K1357" s="360"/>
    </row>
    <row r="1358">
      <c r="A1358" s="352" t="str">
        <f t="shared" si="1"/>
        <v/>
      </c>
      <c r="B1358" s="353"/>
      <c r="C1358" s="354"/>
      <c r="D1358" s="353"/>
      <c r="E1358" s="355"/>
      <c r="F1358" s="355"/>
      <c r="G1358" s="353"/>
      <c r="H1358" s="353"/>
      <c r="I1358" s="353"/>
      <c r="J1358" s="353"/>
      <c r="K1358" s="360"/>
    </row>
    <row r="1359">
      <c r="A1359" s="352" t="str">
        <f t="shared" si="1"/>
        <v/>
      </c>
      <c r="B1359" s="353"/>
      <c r="C1359" s="354"/>
      <c r="D1359" s="353"/>
      <c r="E1359" s="355"/>
      <c r="F1359" s="355"/>
      <c r="G1359" s="353"/>
      <c r="H1359" s="353"/>
      <c r="I1359" s="353"/>
      <c r="J1359" s="353"/>
      <c r="K1359" s="360"/>
    </row>
    <row r="1360">
      <c r="A1360" s="352" t="str">
        <f t="shared" si="1"/>
        <v/>
      </c>
      <c r="B1360" s="353"/>
      <c r="C1360" s="354"/>
      <c r="D1360" s="353"/>
      <c r="E1360" s="355"/>
      <c r="F1360" s="355"/>
      <c r="G1360" s="353"/>
      <c r="H1360" s="353"/>
      <c r="I1360" s="353"/>
      <c r="J1360" s="353"/>
      <c r="K1360" s="360"/>
    </row>
    <row r="1361">
      <c r="A1361" s="352" t="str">
        <f t="shared" si="1"/>
        <v/>
      </c>
      <c r="B1361" s="353"/>
      <c r="C1361" s="354"/>
      <c r="D1361" s="353"/>
      <c r="E1361" s="355"/>
      <c r="F1361" s="355"/>
      <c r="G1361" s="353"/>
      <c r="H1361" s="353"/>
      <c r="I1361" s="353"/>
      <c r="J1361" s="353"/>
      <c r="K1361" s="360"/>
    </row>
    <row r="1362">
      <c r="A1362" s="357" t="str">
        <f t="shared" si="1"/>
        <v/>
      </c>
      <c r="B1362" s="353"/>
      <c r="C1362" s="354"/>
      <c r="D1362" s="353"/>
      <c r="E1362" s="355"/>
      <c r="F1362" s="355"/>
      <c r="G1362" s="353"/>
      <c r="H1362" s="353"/>
      <c r="I1362" s="353"/>
      <c r="J1362" s="353"/>
      <c r="K1362" s="360"/>
    </row>
    <row r="1363">
      <c r="A1363" s="358" t="str">
        <f t="shared" si="1"/>
        <v/>
      </c>
      <c r="B1363" s="353"/>
      <c r="C1363" s="354"/>
      <c r="D1363" s="353"/>
      <c r="E1363" s="355"/>
      <c r="F1363" s="355"/>
      <c r="G1363" s="353"/>
      <c r="H1363" s="353"/>
      <c r="I1363" s="353"/>
      <c r="J1363" s="353"/>
      <c r="K1363" s="360"/>
    </row>
    <row r="1364">
      <c r="A1364" s="352" t="str">
        <f t="shared" si="1"/>
        <v/>
      </c>
      <c r="B1364" s="353"/>
      <c r="C1364" s="354"/>
      <c r="D1364" s="353"/>
      <c r="E1364" s="355"/>
      <c r="F1364" s="355"/>
      <c r="G1364" s="353"/>
      <c r="H1364" s="353"/>
      <c r="I1364" s="353"/>
      <c r="J1364" s="353"/>
      <c r="K1364" s="360"/>
    </row>
    <row r="1365">
      <c r="A1365" s="358" t="str">
        <f t="shared" si="1"/>
        <v/>
      </c>
      <c r="B1365" s="353"/>
      <c r="C1365" s="354"/>
      <c r="D1365" s="353"/>
      <c r="E1365" s="355"/>
      <c r="F1365" s="355"/>
      <c r="G1365" s="353"/>
      <c r="H1365" s="353"/>
      <c r="I1365" s="353"/>
      <c r="J1365" s="353"/>
      <c r="K1365" s="360"/>
    </row>
    <row r="1366">
      <c r="A1366" s="352" t="str">
        <f t="shared" si="1"/>
        <v/>
      </c>
      <c r="B1366" s="353"/>
      <c r="C1366" s="354"/>
      <c r="D1366" s="353"/>
      <c r="E1366" s="355"/>
      <c r="F1366" s="355"/>
      <c r="G1366" s="353"/>
      <c r="H1366" s="353"/>
      <c r="I1366" s="353"/>
      <c r="J1366" s="353"/>
      <c r="K1366" s="360"/>
    </row>
    <row r="1367">
      <c r="A1367" s="357" t="str">
        <f t="shared" si="1"/>
        <v/>
      </c>
      <c r="B1367" s="353"/>
      <c r="C1367" s="354"/>
      <c r="D1367" s="353"/>
      <c r="E1367" s="355"/>
      <c r="F1367" s="355"/>
      <c r="G1367" s="353"/>
      <c r="H1367" s="353"/>
      <c r="I1367" s="353"/>
      <c r="J1367" s="353"/>
      <c r="K1367" s="360"/>
    </row>
    <row r="1368">
      <c r="A1368" s="352" t="str">
        <f t="shared" si="1"/>
        <v/>
      </c>
      <c r="B1368" s="353"/>
      <c r="C1368" s="354"/>
      <c r="D1368" s="353"/>
      <c r="E1368" s="355"/>
      <c r="F1368" s="355"/>
      <c r="G1368" s="353"/>
      <c r="H1368" s="353"/>
      <c r="I1368" s="353"/>
      <c r="J1368" s="353"/>
      <c r="K1368" s="360"/>
    </row>
    <row r="1369">
      <c r="A1369" s="352" t="str">
        <f t="shared" si="1"/>
        <v/>
      </c>
      <c r="B1369" s="353"/>
      <c r="C1369" s="354"/>
      <c r="D1369" s="353"/>
      <c r="E1369" s="355"/>
      <c r="F1369" s="355"/>
      <c r="G1369" s="353"/>
      <c r="H1369" s="353"/>
      <c r="I1369" s="353"/>
      <c r="J1369" s="353"/>
      <c r="K1369" s="360"/>
    </row>
    <row r="1370">
      <c r="A1370" s="357" t="str">
        <f t="shared" si="1"/>
        <v/>
      </c>
      <c r="B1370" s="353"/>
      <c r="C1370" s="354"/>
      <c r="D1370" s="353"/>
      <c r="E1370" s="355"/>
      <c r="F1370" s="355"/>
      <c r="G1370" s="353"/>
      <c r="H1370" s="353"/>
      <c r="I1370" s="353"/>
      <c r="J1370" s="353"/>
      <c r="K1370" s="360"/>
    </row>
    <row r="1371">
      <c r="A1371" s="352" t="str">
        <f t="shared" si="1"/>
        <v/>
      </c>
      <c r="B1371" s="353"/>
      <c r="C1371" s="354"/>
      <c r="D1371" s="353"/>
      <c r="E1371" s="355"/>
      <c r="F1371" s="355"/>
      <c r="G1371" s="353"/>
      <c r="H1371" s="353"/>
      <c r="I1371" s="353"/>
      <c r="J1371" s="353"/>
      <c r="K1371" s="360"/>
    </row>
    <row r="1372">
      <c r="A1372" s="352" t="str">
        <f t="shared" si="1"/>
        <v/>
      </c>
      <c r="B1372" s="353"/>
      <c r="C1372" s="354"/>
      <c r="D1372" s="353"/>
      <c r="E1372" s="355"/>
      <c r="F1372" s="355"/>
      <c r="G1372" s="353"/>
      <c r="H1372" s="353"/>
      <c r="I1372" s="353"/>
      <c r="J1372" s="353"/>
      <c r="K1372" s="360"/>
    </row>
    <row r="1373">
      <c r="A1373" s="357" t="str">
        <f t="shared" si="1"/>
        <v/>
      </c>
      <c r="B1373" s="353"/>
      <c r="C1373" s="354"/>
      <c r="D1373" s="353"/>
      <c r="E1373" s="355"/>
      <c r="F1373" s="355"/>
      <c r="G1373" s="353"/>
      <c r="H1373" s="353"/>
      <c r="I1373" s="353"/>
      <c r="J1373" s="353"/>
      <c r="K1373" s="360"/>
    </row>
    <row r="1374">
      <c r="A1374" s="352" t="str">
        <f t="shared" si="1"/>
        <v/>
      </c>
      <c r="B1374" s="353"/>
      <c r="C1374" s="354"/>
      <c r="D1374" s="353"/>
      <c r="E1374" s="355"/>
      <c r="F1374" s="355"/>
      <c r="G1374" s="353"/>
      <c r="H1374" s="353"/>
      <c r="I1374" s="353"/>
      <c r="J1374" s="353"/>
      <c r="K1374" s="360"/>
    </row>
    <row r="1375">
      <c r="A1375" s="357" t="str">
        <f t="shared" si="1"/>
        <v/>
      </c>
      <c r="B1375" s="353"/>
      <c r="C1375" s="354"/>
      <c r="D1375" s="353"/>
      <c r="E1375" s="355"/>
      <c r="F1375" s="355"/>
      <c r="G1375" s="353"/>
      <c r="H1375" s="353"/>
      <c r="I1375" s="353"/>
      <c r="J1375" s="353"/>
      <c r="K1375" s="360"/>
    </row>
    <row r="1376">
      <c r="A1376" s="352" t="str">
        <f t="shared" si="1"/>
        <v/>
      </c>
      <c r="B1376" s="353"/>
      <c r="C1376" s="354"/>
      <c r="D1376" s="353"/>
      <c r="E1376" s="355"/>
      <c r="F1376" s="355"/>
      <c r="G1376" s="353"/>
      <c r="H1376" s="353"/>
      <c r="I1376" s="353"/>
      <c r="J1376" s="353"/>
      <c r="K1376" s="360"/>
    </row>
    <row r="1377">
      <c r="A1377" s="357" t="str">
        <f t="shared" si="1"/>
        <v/>
      </c>
      <c r="B1377" s="353"/>
      <c r="C1377" s="354"/>
      <c r="D1377" s="353"/>
      <c r="E1377" s="355"/>
      <c r="F1377" s="355"/>
      <c r="G1377" s="353"/>
      <c r="H1377" s="353"/>
      <c r="I1377" s="353"/>
      <c r="J1377" s="353"/>
      <c r="K1377" s="360"/>
    </row>
    <row r="1378">
      <c r="A1378" s="352" t="str">
        <f t="shared" si="1"/>
        <v/>
      </c>
      <c r="B1378" s="353"/>
      <c r="C1378" s="354"/>
      <c r="D1378" s="353"/>
      <c r="E1378" s="355"/>
      <c r="F1378" s="355"/>
      <c r="G1378" s="353"/>
      <c r="H1378" s="353"/>
      <c r="I1378" s="353"/>
      <c r="J1378" s="353"/>
      <c r="K1378" s="360"/>
    </row>
    <row r="1379">
      <c r="A1379" s="352" t="str">
        <f t="shared" si="1"/>
        <v/>
      </c>
      <c r="B1379" s="353"/>
      <c r="C1379" s="354"/>
      <c r="D1379" s="353"/>
      <c r="E1379" s="355"/>
      <c r="F1379" s="355"/>
      <c r="G1379" s="353"/>
      <c r="H1379" s="353"/>
      <c r="I1379" s="353"/>
      <c r="J1379" s="353"/>
      <c r="K1379" s="360"/>
    </row>
    <row r="1380">
      <c r="A1380" s="352" t="str">
        <f t="shared" si="1"/>
        <v/>
      </c>
      <c r="B1380" s="353"/>
      <c r="C1380" s="354"/>
      <c r="D1380" s="353"/>
      <c r="E1380" s="355"/>
      <c r="F1380" s="355"/>
      <c r="G1380" s="353"/>
      <c r="H1380" s="353"/>
      <c r="I1380" s="353"/>
      <c r="J1380" s="353"/>
      <c r="K1380" s="360"/>
    </row>
    <row r="1381">
      <c r="A1381" s="357" t="str">
        <f t="shared" si="1"/>
        <v/>
      </c>
      <c r="B1381" s="353"/>
      <c r="C1381" s="354"/>
      <c r="D1381" s="353"/>
      <c r="E1381" s="355"/>
      <c r="F1381" s="355"/>
      <c r="G1381" s="353"/>
      <c r="H1381" s="353"/>
      <c r="I1381" s="353"/>
      <c r="J1381" s="353"/>
      <c r="K1381" s="360"/>
    </row>
    <row r="1382">
      <c r="A1382" s="352" t="str">
        <f t="shared" si="1"/>
        <v/>
      </c>
      <c r="B1382" s="353"/>
      <c r="C1382" s="354"/>
      <c r="D1382" s="353"/>
      <c r="E1382" s="355"/>
      <c r="F1382" s="355"/>
      <c r="G1382" s="353"/>
      <c r="H1382" s="353"/>
      <c r="I1382" s="353"/>
      <c r="J1382" s="353"/>
      <c r="K1382" s="360"/>
    </row>
    <row r="1383">
      <c r="A1383" s="352" t="str">
        <f t="shared" si="1"/>
        <v/>
      </c>
      <c r="B1383" s="353"/>
      <c r="C1383" s="354"/>
      <c r="D1383" s="353"/>
      <c r="E1383" s="355"/>
      <c r="F1383" s="355"/>
      <c r="G1383" s="353"/>
      <c r="H1383" s="353"/>
      <c r="I1383" s="353"/>
      <c r="J1383" s="353"/>
      <c r="K1383" s="360"/>
    </row>
    <row r="1384">
      <c r="A1384" s="352" t="str">
        <f t="shared" si="1"/>
        <v/>
      </c>
      <c r="B1384" s="353"/>
      <c r="C1384" s="354"/>
      <c r="D1384" s="353"/>
      <c r="E1384" s="355"/>
      <c r="F1384" s="355"/>
      <c r="G1384" s="353"/>
      <c r="H1384" s="353"/>
      <c r="I1384" s="353"/>
      <c r="J1384" s="353"/>
      <c r="K1384" s="360"/>
    </row>
    <row r="1385">
      <c r="A1385" s="352" t="str">
        <f t="shared" si="1"/>
        <v/>
      </c>
      <c r="B1385" s="353"/>
      <c r="C1385" s="354"/>
      <c r="D1385" s="353"/>
      <c r="E1385" s="355"/>
      <c r="F1385" s="355"/>
      <c r="G1385" s="353"/>
      <c r="H1385" s="353"/>
      <c r="I1385" s="353"/>
      <c r="J1385" s="353"/>
      <c r="K1385" s="360"/>
    </row>
    <row r="1386">
      <c r="A1386" s="357" t="str">
        <f t="shared" si="1"/>
        <v/>
      </c>
      <c r="B1386" s="353"/>
      <c r="C1386" s="354"/>
      <c r="D1386" s="353"/>
      <c r="E1386" s="355"/>
      <c r="F1386" s="355"/>
      <c r="G1386" s="353"/>
      <c r="H1386" s="353"/>
      <c r="I1386" s="353"/>
      <c r="J1386" s="353"/>
      <c r="K1386" s="360"/>
    </row>
    <row r="1387">
      <c r="A1387" s="358" t="str">
        <f t="shared" si="1"/>
        <v/>
      </c>
      <c r="B1387" s="353"/>
      <c r="C1387" s="354"/>
      <c r="D1387" s="353"/>
      <c r="E1387" s="355"/>
      <c r="F1387" s="355"/>
      <c r="G1387" s="353"/>
      <c r="H1387" s="353"/>
      <c r="I1387" s="353"/>
      <c r="J1387" s="353"/>
      <c r="K1387" s="360"/>
    </row>
    <row r="1388">
      <c r="A1388" s="357" t="str">
        <f t="shared" si="1"/>
        <v/>
      </c>
      <c r="B1388" s="353"/>
      <c r="C1388" s="354"/>
      <c r="D1388" s="353"/>
      <c r="E1388" s="355"/>
      <c r="F1388" s="355"/>
      <c r="G1388" s="353"/>
      <c r="H1388" s="353"/>
      <c r="I1388" s="353"/>
      <c r="J1388" s="353"/>
      <c r="K1388" s="360"/>
    </row>
    <row r="1389">
      <c r="A1389" s="352" t="str">
        <f t="shared" si="1"/>
        <v/>
      </c>
      <c r="B1389" s="353"/>
      <c r="C1389" s="354"/>
      <c r="D1389" s="353"/>
      <c r="E1389" s="355"/>
      <c r="F1389" s="355"/>
      <c r="G1389" s="353"/>
      <c r="H1389" s="353"/>
      <c r="I1389" s="353"/>
      <c r="J1389" s="353"/>
      <c r="K1389" s="360"/>
    </row>
    <row r="1390">
      <c r="A1390" s="352" t="str">
        <f t="shared" si="1"/>
        <v/>
      </c>
      <c r="B1390" s="353"/>
      <c r="C1390" s="354"/>
      <c r="D1390" s="353"/>
      <c r="E1390" s="355"/>
      <c r="F1390" s="355"/>
      <c r="G1390" s="353"/>
      <c r="H1390" s="353"/>
      <c r="I1390" s="353"/>
      <c r="J1390" s="353"/>
      <c r="K1390" s="360"/>
    </row>
    <row r="1391">
      <c r="A1391" s="357" t="str">
        <f t="shared" si="1"/>
        <v/>
      </c>
      <c r="B1391" s="353"/>
      <c r="C1391" s="354"/>
      <c r="D1391" s="353"/>
      <c r="E1391" s="355"/>
      <c r="F1391" s="355"/>
      <c r="G1391" s="353"/>
      <c r="H1391" s="353"/>
      <c r="I1391" s="353"/>
      <c r="J1391" s="353"/>
      <c r="K1391" s="360"/>
    </row>
    <row r="1392">
      <c r="A1392" s="359" t="str">
        <f t="shared" si="1"/>
        <v/>
      </c>
      <c r="B1392" s="353"/>
      <c r="C1392" s="354"/>
      <c r="D1392" s="353"/>
      <c r="E1392" s="355"/>
      <c r="F1392" s="355"/>
      <c r="G1392" s="353"/>
      <c r="H1392" s="353"/>
      <c r="I1392" s="353"/>
      <c r="J1392" s="353"/>
      <c r="K1392" s="360"/>
    </row>
    <row r="1393">
      <c r="A1393" s="352" t="str">
        <f t="shared" si="1"/>
        <v/>
      </c>
      <c r="B1393" s="353"/>
      <c r="C1393" s="354"/>
      <c r="D1393" s="353"/>
      <c r="E1393" s="355"/>
      <c r="F1393" s="355"/>
      <c r="G1393" s="353"/>
      <c r="H1393" s="353"/>
      <c r="I1393" s="353"/>
      <c r="J1393" s="353"/>
      <c r="K1393" s="360"/>
    </row>
    <row r="1394">
      <c r="A1394" s="352" t="str">
        <f t="shared" si="1"/>
        <v/>
      </c>
      <c r="B1394" s="353"/>
      <c r="C1394" s="354"/>
      <c r="D1394" s="353"/>
      <c r="E1394" s="355"/>
      <c r="F1394" s="355"/>
      <c r="G1394" s="353"/>
      <c r="H1394" s="353"/>
      <c r="I1394" s="353"/>
      <c r="J1394" s="353"/>
      <c r="K1394" s="360"/>
    </row>
    <row r="1395">
      <c r="A1395" s="352" t="str">
        <f t="shared" si="1"/>
        <v/>
      </c>
      <c r="B1395" s="353"/>
      <c r="C1395" s="354"/>
      <c r="D1395" s="353"/>
      <c r="E1395" s="355"/>
      <c r="F1395" s="355"/>
      <c r="G1395" s="353"/>
      <c r="H1395" s="353"/>
      <c r="I1395" s="353"/>
      <c r="J1395" s="353"/>
      <c r="K1395" s="360"/>
    </row>
    <row r="1396">
      <c r="A1396" s="352" t="str">
        <f t="shared" si="1"/>
        <v/>
      </c>
      <c r="B1396" s="353"/>
      <c r="C1396" s="354"/>
      <c r="D1396" s="353"/>
      <c r="E1396" s="355"/>
      <c r="F1396" s="355"/>
      <c r="G1396" s="353"/>
      <c r="H1396" s="353"/>
      <c r="I1396" s="353"/>
      <c r="J1396" s="353"/>
      <c r="K1396" s="360"/>
    </row>
    <row r="1397">
      <c r="A1397" s="352" t="str">
        <f t="shared" si="1"/>
        <v/>
      </c>
      <c r="B1397" s="353"/>
      <c r="C1397" s="354"/>
      <c r="D1397" s="353"/>
      <c r="E1397" s="355"/>
      <c r="F1397" s="355"/>
      <c r="G1397" s="353"/>
      <c r="H1397" s="353"/>
      <c r="I1397" s="353"/>
      <c r="J1397" s="353"/>
      <c r="K1397" s="360"/>
    </row>
    <row r="1398">
      <c r="A1398" s="352" t="str">
        <f t="shared" si="1"/>
        <v/>
      </c>
      <c r="B1398" s="353"/>
      <c r="C1398" s="354"/>
      <c r="D1398" s="353"/>
      <c r="E1398" s="355"/>
      <c r="F1398" s="355"/>
      <c r="G1398" s="353"/>
      <c r="H1398" s="353"/>
      <c r="I1398" s="353"/>
      <c r="J1398" s="353"/>
      <c r="K1398" s="360"/>
    </row>
    <row r="1399">
      <c r="A1399" s="352" t="str">
        <f t="shared" si="1"/>
        <v/>
      </c>
      <c r="B1399" s="353"/>
      <c r="C1399" s="354"/>
      <c r="D1399" s="353"/>
      <c r="E1399" s="355"/>
      <c r="F1399" s="355"/>
      <c r="G1399" s="353"/>
      <c r="H1399" s="353"/>
      <c r="I1399" s="353"/>
      <c r="J1399" s="353"/>
      <c r="K1399" s="360"/>
    </row>
    <row r="1400">
      <c r="A1400" s="352" t="str">
        <f t="shared" si="1"/>
        <v/>
      </c>
      <c r="B1400" s="353"/>
      <c r="C1400" s="354"/>
      <c r="D1400" s="353"/>
      <c r="E1400" s="355"/>
      <c r="F1400" s="355"/>
      <c r="G1400" s="353"/>
      <c r="H1400" s="353"/>
      <c r="I1400" s="353"/>
      <c r="J1400" s="353"/>
      <c r="K1400" s="360"/>
    </row>
    <row r="1401">
      <c r="A1401" s="357" t="str">
        <f t="shared" si="1"/>
        <v/>
      </c>
      <c r="B1401" s="353"/>
      <c r="C1401" s="354"/>
      <c r="D1401" s="353"/>
      <c r="E1401" s="355"/>
      <c r="F1401" s="355"/>
      <c r="G1401" s="353"/>
      <c r="H1401" s="353"/>
      <c r="I1401" s="353"/>
      <c r="J1401" s="353"/>
      <c r="K1401" s="360"/>
    </row>
    <row r="1402">
      <c r="A1402" s="358" t="str">
        <f t="shared" si="1"/>
        <v/>
      </c>
      <c r="B1402" s="353"/>
      <c r="C1402" s="354"/>
      <c r="D1402" s="353"/>
      <c r="E1402" s="355"/>
      <c r="F1402" s="355"/>
      <c r="G1402" s="353"/>
      <c r="H1402" s="353"/>
      <c r="I1402" s="353"/>
      <c r="J1402" s="353"/>
      <c r="K1402" s="360"/>
    </row>
    <row r="1403">
      <c r="A1403" s="352" t="str">
        <f t="shared" si="1"/>
        <v/>
      </c>
      <c r="B1403" s="353"/>
      <c r="C1403" s="354"/>
      <c r="D1403" s="353"/>
      <c r="E1403" s="355"/>
      <c r="F1403" s="355"/>
      <c r="G1403" s="353"/>
      <c r="H1403" s="353"/>
      <c r="I1403" s="353"/>
      <c r="J1403" s="353"/>
      <c r="K1403" s="360"/>
    </row>
    <row r="1404">
      <c r="A1404" s="352" t="str">
        <f t="shared" si="1"/>
        <v/>
      </c>
      <c r="B1404" s="353"/>
      <c r="C1404" s="354"/>
      <c r="D1404" s="353"/>
      <c r="E1404" s="355"/>
      <c r="F1404" s="355"/>
      <c r="G1404" s="353"/>
      <c r="H1404" s="353"/>
      <c r="I1404" s="353"/>
      <c r="J1404" s="353"/>
      <c r="K1404" s="360"/>
    </row>
    <row r="1405">
      <c r="A1405" s="352" t="str">
        <f t="shared" si="1"/>
        <v/>
      </c>
      <c r="B1405" s="353"/>
      <c r="C1405" s="354"/>
      <c r="D1405" s="353"/>
      <c r="E1405" s="355"/>
      <c r="F1405" s="355"/>
      <c r="G1405" s="353"/>
      <c r="H1405" s="353"/>
      <c r="I1405" s="353"/>
      <c r="J1405" s="353"/>
      <c r="K1405" s="360"/>
    </row>
    <row r="1406">
      <c r="A1406" s="357" t="str">
        <f t="shared" si="1"/>
        <v/>
      </c>
      <c r="B1406" s="353"/>
      <c r="C1406" s="354"/>
      <c r="D1406" s="353"/>
      <c r="E1406" s="355"/>
      <c r="F1406" s="355"/>
      <c r="G1406" s="353"/>
      <c r="H1406" s="353"/>
      <c r="I1406" s="353"/>
      <c r="J1406" s="353"/>
      <c r="K1406" s="360"/>
    </row>
    <row r="1407">
      <c r="A1407" s="352" t="str">
        <f t="shared" si="1"/>
        <v/>
      </c>
      <c r="B1407" s="353"/>
      <c r="C1407" s="354"/>
      <c r="D1407" s="353"/>
      <c r="E1407" s="355"/>
      <c r="F1407" s="355"/>
      <c r="G1407" s="353"/>
      <c r="H1407" s="353"/>
      <c r="I1407" s="353"/>
      <c r="J1407" s="353"/>
      <c r="K1407" s="360"/>
    </row>
    <row r="1408">
      <c r="A1408" s="352" t="str">
        <f t="shared" si="1"/>
        <v/>
      </c>
      <c r="B1408" s="353"/>
      <c r="C1408" s="354"/>
      <c r="D1408" s="353"/>
      <c r="E1408" s="355"/>
      <c r="F1408" s="355"/>
      <c r="G1408" s="353"/>
      <c r="H1408" s="353"/>
      <c r="I1408" s="353"/>
      <c r="J1408" s="353"/>
      <c r="K1408" s="360"/>
    </row>
    <row r="1409">
      <c r="A1409" s="357" t="str">
        <f t="shared" si="1"/>
        <v/>
      </c>
      <c r="B1409" s="353"/>
      <c r="C1409" s="354"/>
      <c r="D1409" s="353"/>
      <c r="E1409" s="355"/>
      <c r="F1409" s="355"/>
      <c r="G1409" s="353"/>
      <c r="H1409" s="353"/>
      <c r="I1409" s="353"/>
      <c r="J1409" s="353"/>
      <c r="K1409" s="360"/>
    </row>
    <row r="1410">
      <c r="A1410" s="352" t="str">
        <f t="shared" si="1"/>
        <v/>
      </c>
      <c r="B1410" s="353"/>
      <c r="C1410" s="354"/>
      <c r="D1410" s="353"/>
      <c r="E1410" s="355"/>
      <c r="F1410" s="355"/>
      <c r="G1410" s="353"/>
      <c r="H1410" s="353"/>
      <c r="I1410" s="353"/>
      <c r="J1410" s="353"/>
      <c r="K1410" s="360"/>
    </row>
    <row r="1411">
      <c r="A1411" s="352" t="str">
        <f t="shared" si="1"/>
        <v/>
      </c>
      <c r="B1411" s="353"/>
      <c r="C1411" s="354"/>
      <c r="D1411" s="353"/>
      <c r="E1411" s="355"/>
      <c r="F1411" s="355"/>
      <c r="G1411" s="353"/>
      <c r="H1411" s="353"/>
      <c r="I1411" s="353"/>
      <c r="J1411" s="353"/>
      <c r="K1411" s="360"/>
    </row>
    <row r="1412">
      <c r="A1412" s="352" t="str">
        <f t="shared" si="1"/>
        <v/>
      </c>
      <c r="B1412" s="353"/>
      <c r="C1412" s="354"/>
      <c r="D1412" s="353"/>
      <c r="E1412" s="355"/>
      <c r="F1412" s="355"/>
      <c r="G1412" s="353"/>
      <c r="H1412" s="353"/>
      <c r="I1412" s="353"/>
      <c r="J1412" s="353"/>
      <c r="K1412" s="360"/>
    </row>
    <row r="1413">
      <c r="A1413" s="352" t="str">
        <f t="shared" si="1"/>
        <v/>
      </c>
      <c r="B1413" s="353"/>
      <c r="C1413" s="354"/>
      <c r="D1413" s="353"/>
      <c r="E1413" s="355"/>
      <c r="F1413" s="355"/>
      <c r="G1413" s="353"/>
      <c r="H1413" s="353"/>
      <c r="I1413" s="353"/>
      <c r="J1413" s="353"/>
      <c r="K1413" s="360"/>
    </row>
    <row r="1414">
      <c r="A1414" s="352" t="str">
        <f t="shared" si="1"/>
        <v/>
      </c>
      <c r="B1414" s="353"/>
      <c r="C1414" s="354"/>
      <c r="D1414" s="353"/>
      <c r="E1414" s="355"/>
      <c r="F1414" s="355"/>
      <c r="G1414" s="353"/>
      <c r="H1414" s="353"/>
      <c r="I1414" s="353"/>
      <c r="J1414" s="353"/>
      <c r="K1414" s="360"/>
    </row>
    <row r="1415">
      <c r="A1415" s="352" t="str">
        <f t="shared" si="1"/>
        <v/>
      </c>
      <c r="B1415" s="353"/>
      <c r="C1415" s="354"/>
      <c r="D1415" s="353"/>
      <c r="E1415" s="355"/>
      <c r="F1415" s="355"/>
      <c r="G1415" s="353"/>
      <c r="H1415" s="353"/>
      <c r="I1415" s="353"/>
      <c r="J1415" s="353"/>
      <c r="K1415" s="360"/>
    </row>
    <row r="1416">
      <c r="A1416" s="352" t="str">
        <f t="shared" si="1"/>
        <v/>
      </c>
      <c r="B1416" s="353"/>
      <c r="C1416" s="354"/>
      <c r="D1416" s="353"/>
      <c r="E1416" s="355"/>
      <c r="F1416" s="355"/>
      <c r="G1416" s="353"/>
      <c r="H1416" s="353"/>
      <c r="I1416" s="353"/>
      <c r="J1416" s="353"/>
      <c r="K1416" s="360"/>
    </row>
    <row r="1417">
      <c r="A1417" s="352" t="str">
        <f t="shared" si="1"/>
        <v/>
      </c>
      <c r="B1417" s="353"/>
      <c r="C1417" s="354"/>
      <c r="D1417" s="353"/>
      <c r="E1417" s="355"/>
      <c r="F1417" s="355"/>
      <c r="G1417" s="353"/>
      <c r="H1417" s="353"/>
      <c r="I1417" s="353"/>
      <c r="J1417" s="353"/>
      <c r="K1417" s="360"/>
    </row>
    <row r="1418">
      <c r="A1418" s="357" t="str">
        <f t="shared" si="1"/>
        <v/>
      </c>
      <c r="B1418" s="353"/>
      <c r="C1418" s="354"/>
      <c r="D1418" s="353"/>
      <c r="E1418" s="355"/>
      <c r="F1418" s="355"/>
      <c r="G1418" s="353"/>
      <c r="H1418" s="353"/>
      <c r="I1418" s="353"/>
      <c r="J1418" s="353"/>
      <c r="K1418" s="360"/>
    </row>
    <row r="1419">
      <c r="A1419" s="357" t="str">
        <f t="shared" si="1"/>
        <v/>
      </c>
      <c r="B1419" s="353"/>
      <c r="C1419" s="354"/>
      <c r="D1419" s="353"/>
      <c r="E1419" s="355"/>
      <c r="F1419" s="355"/>
      <c r="G1419" s="353"/>
      <c r="H1419" s="353"/>
      <c r="I1419" s="353"/>
      <c r="J1419" s="353"/>
      <c r="K1419" s="360"/>
    </row>
    <row r="1420">
      <c r="A1420" s="352" t="str">
        <f t="shared" si="1"/>
        <v/>
      </c>
      <c r="B1420" s="353"/>
      <c r="C1420" s="354"/>
      <c r="D1420" s="353"/>
      <c r="E1420" s="355"/>
      <c r="F1420" s="355"/>
      <c r="G1420" s="353"/>
      <c r="H1420" s="353"/>
      <c r="I1420" s="353"/>
      <c r="J1420" s="353"/>
      <c r="K1420" s="360"/>
    </row>
    <row r="1421">
      <c r="A1421" s="352" t="str">
        <f t="shared" si="1"/>
        <v/>
      </c>
      <c r="B1421" s="353"/>
      <c r="C1421" s="354"/>
      <c r="D1421" s="353"/>
      <c r="E1421" s="355"/>
      <c r="F1421" s="355"/>
      <c r="G1421" s="353"/>
      <c r="H1421" s="353"/>
      <c r="I1421" s="353"/>
      <c r="J1421" s="353"/>
      <c r="K1421" s="360"/>
    </row>
    <row r="1422">
      <c r="A1422" s="357" t="str">
        <f t="shared" si="1"/>
        <v/>
      </c>
      <c r="B1422" s="353"/>
      <c r="C1422" s="354"/>
      <c r="D1422" s="353"/>
      <c r="E1422" s="355"/>
      <c r="F1422" s="355"/>
      <c r="G1422" s="353"/>
      <c r="H1422" s="353"/>
      <c r="I1422" s="353"/>
      <c r="J1422" s="353"/>
      <c r="K1422" s="360"/>
    </row>
    <row r="1423">
      <c r="A1423" s="352" t="str">
        <f t="shared" si="1"/>
        <v/>
      </c>
      <c r="B1423" s="353"/>
      <c r="C1423" s="354"/>
      <c r="D1423" s="353"/>
      <c r="E1423" s="355"/>
      <c r="F1423" s="355"/>
      <c r="G1423" s="353"/>
      <c r="H1423" s="353"/>
      <c r="I1423" s="353"/>
      <c r="J1423" s="353"/>
      <c r="K1423" s="360"/>
    </row>
    <row r="1424">
      <c r="A1424" s="352" t="str">
        <f t="shared" si="1"/>
        <v/>
      </c>
      <c r="B1424" s="353"/>
      <c r="C1424" s="354"/>
      <c r="D1424" s="353"/>
      <c r="E1424" s="355"/>
      <c r="F1424" s="355"/>
      <c r="G1424" s="353"/>
      <c r="H1424" s="353"/>
      <c r="I1424" s="353"/>
      <c r="J1424" s="353"/>
      <c r="K1424" s="360"/>
    </row>
    <row r="1425">
      <c r="A1425" s="352" t="str">
        <f t="shared" si="1"/>
        <v/>
      </c>
      <c r="B1425" s="353"/>
      <c r="C1425" s="354"/>
      <c r="D1425" s="353"/>
      <c r="E1425" s="355"/>
      <c r="F1425" s="355"/>
      <c r="G1425" s="353"/>
      <c r="H1425" s="353"/>
      <c r="I1425" s="353"/>
      <c r="J1425" s="353"/>
      <c r="K1425" s="360"/>
    </row>
    <row r="1426">
      <c r="A1426" s="352" t="str">
        <f t="shared" si="1"/>
        <v/>
      </c>
      <c r="B1426" s="353"/>
      <c r="C1426" s="354"/>
      <c r="D1426" s="353"/>
      <c r="E1426" s="355"/>
      <c r="F1426" s="355"/>
      <c r="G1426" s="353"/>
      <c r="H1426" s="353"/>
      <c r="I1426" s="353"/>
      <c r="J1426" s="353"/>
      <c r="K1426" s="360"/>
    </row>
    <row r="1427">
      <c r="A1427" s="357" t="str">
        <f t="shared" si="1"/>
        <v/>
      </c>
      <c r="B1427" s="353"/>
      <c r="C1427" s="354"/>
      <c r="D1427" s="353"/>
      <c r="E1427" s="355"/>
      <c r="F1427" s="355"/>
      <c r="G1427" s="353"/>
      <c r="H1427" s="353"/>
      <c r="I1427" s="353"/>
      <c r="J1427" s="353"/>
      <c r="K1427" s="360"/>
    </row>
    <row r="1428">
      <c r="A1428" s="357" t="str">
        <f t="shared" si="1"/>
        <v/>
      </c>
      <c r="B1428" s="353"/>
      <c r="C1428" s="354"/>
      <c r="D1428" s="353"/>
      <c r="E1428" s="355"/>
      <c r="F1428" s="355"/>
      <c r="G1428" s="353"/>
      <c r="H1428" s="353"/>
      <c r="I1428" s="353"/>
      <c r="J1428" s="353"/>
      <c r="K1428" s="360"/>
    </row>
    <row r="1429">
      <c r="A1429" s="352" t="str">
        <f t="shared" si="1"/>
        <v/>
      </c>
      <c r="B1429" s="353"/>
      <c r="C1429" s="354"/>
      <c r="D1429" s="353"/>
      <c r="E1429" s="355"/>
      <c r="F1429" s="355"/>
      <c r="G1429" s="353"/>
      <c r="H1429" s="353"/>
      <c r="I1429" s="353"/>
      <c r="J1429" s="353"/>
      <c r="K1429" s="360"/>
    </row>
    <row r="1430">
      <c r="A1430" s="352" t="str">
        <f t="shared" si="1"/>
        <v/>
      </c>
      <c r="B1430" s="353"/>
      <c r="C1430" s="354"/>
      <c r="D1430" s="353"/>
      <c r="E1430" s="355"/>
      <c r="F1430" s="355"/>
      <c r="G1430" s="353"/>
      <c r="H1430" s="353"/>
      <c r="I1430" s="353"/>
      <c r="J1430" s="353"/>
      <c r="K1430" s="360"/>
    </row>
    <row r="1431">
      <c r="A1431" s="352" t="str">
        <f t="shared" si="1"/>
        <v/>
      </c>
      <c r="B1431" s="353"/>
      <c r="C1431" s="354"/>
      <c r="D1431" s="353"/>
      <c r="E1431" s="355"/>
      <c r="F1431" s="355"/>
      <c r="G1431" s="353"/>
      <c r="H1431" s="353"/>
      <c r="I1431" s="353"/>
      <c r="J1431" s="353"/>
      <c r="K1431" s="360"/>
    </row>
    <row r="1432">
      <c r="A1432" s="352" t="str">
        <f t="shared" si="1"/>
        <v/>
      </c>
      <c r="B1432" s="353"/>
      <c r="C1432" s="354"/>
      <c r="D1432" s="353"/>
      <c r="E1432" s="355"/>
      <c r="F1432" s="355"/>
      <c r="G1432" s="353"/>
      <c r="H1432" s="353"/>
      <c r="I1432" s="353"/>
      <c r="J1432" s="353"/>
      <c r="K1432" s="360"/>
    </row>
    <row r="1433">
      <c r="A1433" s="359" t="str">
        <f t="shared" si="1"/>
        <v/>
      </c>
      <c r="B1433" s="353"/>
      <c r="C1433" s="354"/>
      <c r="D1433" s="353"/>
      <c r="E1433" s="355"/>
      <c r="F1433" s="355"/>
      <c r="G1433" s="353"/>
      <c r="H1433" s="353"/>
      <c r="I1433" s="353"/>
      <c r="J1433" s="353"/>
      <c r="K1433" s="360"/>
    </row>
    <row r="1434">
      <c r="A1434" s="352" t="str">
        <f t="shared" si="1"/>
        <v/>
      </c>
      <c r="B1434" s="353"/>
      <c r="C1434" s="354"/>
      <c r="D1434" s="353"/>
      <c r="E1434" s="355"/>
      <c r="F1434" s="355"/>
      <c r="G1434" s="353"/>
      <c r="H1434" s="353"/>
      <c r="I1434" s="353"/>
      <c r="J1434" s="353"/>
      <c r="K1434" s="360"/>
    </row>
    <row r="1435">
      <c r="A1435" s="352" t="str">
        <f t="shared" si="1"/>
        <v/>
      </c>
      <c r="B1435" s="353"/>
      <c r="C1435" s="354"/>
      <c r="D1435" s="353"/>
      <c r="E1435" s="355"/>
      <c r="F1435" s="355"/>
      <c r="G1435" s="353"/>
      <c r="H1435" s="353"/>
      <c r="I1435" s="353"/>
      <c r="J1435" s="353"/>
      <c r="K1435" s="360"/>
    </row>
    <row r="1436">
      <c r="A1436" s="352" t="str">
        <f t="shared" si="1"/>
        <v/>
      </c>
      <c r="B1436" s="353"/>
      <c r="C1436" s="354"/>
      <c r="D1436" s="353"/>
      <c r="E1436" s="355"/>
      <c r="F1436" s="355"/>
      <c r="G1436" s="353"/>
      <c r="H1436" s="353"/>
      <c r="I1436" s="353"/>
      <c r="J1436" s="353"/>
      <c r="K1436" s="360"/>
    </row>
    <row r="1437">
      <c r="A1437" s="357" t="str">
        <f t="shared" si="1"/>
        <v/>
      </c>
      <c r="B1437" s="353"/>
      <c r="C1437" s="354"/>
      <c r="D1437" s="353"/>
      <c r="E1437" s="355"/>
      <c r="F1437" s="355"/>
      <c r="G1437" s="353"/>
      <c r="H1437" s="353"/>
      <c r="I1437" s="353"/>
      <c r="J1437" s="353"/>
      <c r="K1437" s="360"/>
    </row>
    <row r="1438">
      <c r="A1438" s="357" t="str">
        <f t="shared" si="1"/>
        <v/>
      </c>
      <c r="B1438" s="353"/>
      <c r="C1438" s="354"/>
      <c r="D1438" s="353"/>
      <c r="E1438" s="355"/>
      <c r="F1438" s="355"/>
      <c r="G1438" s="353"/>
      <c r="H1438" s="353"/>
      <c r="I1438" s="353"/>
      <c r="J1438" s="353"/>
      <c r="K1438" s="360"/>
    </row>
    <row r="1439">
      <c r="A1439" s="352" t="str">
        <f t="shared" si="1"/>
        <v/>
      </c>
      <c r="B1439" s="353"/>
      <c r="C1439" s="354"/>
      <c r="D1439" s="353"/>
      <c r="E1439" s="355"/>
      <c r="F1439" s="355"/>
      <c r="G1439" s="353"/>
      <c r="H1439" s="353"/>
      <c r="I1439" s="353"/>
      <c r="J1439" s="353"/>
      <c r="K1439" s="360"/>
    </row>
    <row r="1440">
      <c r="A1440" s="357" t="str">
        <f t="shared" si="1"/>
        <v/>
      </c>
      <c r="B1440" s="353"/>
      <c r="C1440" s="354"/>
      <c r="D1440" s="353"/>
      <c r="E1440" s="355"/>
      <c r="F1440" s="355"/>
      <c r="G1440" s="353"/>
      <c r="H1440" s="353"/>
      <c r="I1440" s="353"/>
      <c r="J1440" s="353"/>
      <c r="K1440" s="360"/>
    </row>
    <row r="1441">
      <c r="A1441" s="357" t="str">
        <f t="shared" si="1"/>
        <v/>
      </c>
      <c r="B1441" s="353"/>
      <c r="C1441" s="354"/>
      <c r="D1441" s="353"/>
      <c r="E1441" s="355"/>
      <c r="F1441" s="355"/>
      <c r="G1441" s="353"/>
      <c r="H1441" s="353"/>
      <c r="I1441" s="353"/>
      <c r="J1441" s="353"/>
      <c r="K1441" s="360"/>
    </row>
    <row r="1442">
      <c r="A1442" s="357" t="str">
        <f t="shared" si="1"/>
        <v/>
      </c>
      <c r="B1442" s="353"/>
      <c r="C1442" s="354"/>
      <c r="D1442" s="353"/>
      <c r="E1442" s="355"/>
      <c r="F1442" s="355"/>
      <c r="G1442" s="353"/>
      <c r="H1442" s="353"/>
      <c r="I1442" s="353"/>
      <c r="J1442" s="353"/>
      <c r="K1442" s="360"/>
    </row>
    <row r="1443">
      <c r="A1443" s="352" t="str">
        <f t="shared" si="1"/>
        <v/>
      </c>
      <c r="B1443" s="353"/>
      <c r="C1443" s="354"/>
      <c r="D1443" s="353"/>
      <c r="E1443" s="355"/>
      <c r="F1443" s="355"/>
      <c r="G1443" s="353"/>
      <c r="H1443" s="353"/>
      <c r="I1443" s="353"/>
      <c r="J1443" s="353"/>
      <c r="K1443" s="360"/>
    </row>
    <row r="1444">
      <c r="A1444" s="352" t="str">
        <f t="shared" si="1"/>
        <v/>
      </c>
      <c r="B1444" s="353"/>
      <c r="C1444" s="354"/>
      <c r="D1444" s="353"/>
      <c r="E1444" s="355"/>
      <c r="F1444" s="355"/>
      <c r="G1444" s="353"/>
      <c r="H1444" s="353"/>
      <c r="I1444" s="353"/>
      <c r="J1444" s="353"/>
      <c r="K1444" s="360"/>
    </row>
    <row r="1445">
      <c r="A1445" s="357" t="str">
        <f t="shared" si="1"/>
        <v/>
      </c>
      <c r="B1445" s="353"/>
      <c r="C1445" s="354"/>
      <c r="D1445" s="353"/>
      <c r="E1445" s="355"/>
      <c r="F1445" s="355"/>
      <c r="G1445" s="353"/>
      <c r="H1445" s="353"/>
      <c r="I1445" s="353"/>
      <c r="J1445" s="353"/>
      <c r="K1445" s="360"/>
    </row>
    <row r="1446">
      <c r="A1446" s="357" t="str">
        <f t="shared" si="1"/>
        <v/>
      </c>
      <c r="B1446" s="353"/>
      <c r="C1446" s="354"/>
      <c r="D1446" s="353"/>
      <c r="E1446" s="355"/>
      <c r="F1446" s="355"/>
      <c r="G1446" s="353"/>
      <c r="H1446" s="353"/>
      <c r="I1446" s="353"/>
      <c r="J1446" s="353"/>
      <c r="K1446" s="360"/>
    </row>
    <row r="1447">
      <c r="A1447" s="352" t="str">
        <f t="shared" si="1"/>
        <v/>
      </c>
      <c r="B1447" s="353"/>
      <c r="C1447" s="354"/>
      <c r="D1447" s="353"/>
      <c r="E1447" s="355"/>
      <c r="F1447" s="355"/>
      <c r="G1447" s="353"/>
      <c r="H1447" s="353"/>
      <c r="I1447" s="353"/>
      <c r="J1447" s="353"/>
      <c r="K1447" s="360"/>
    </row>
    <row r="1448">
      <c r="A1448" s="357" t="str">
        <f t="shared" si="1"/>
        <v/>
      </c>
      <c r="B1448" s="353"/>
      <c r="C1448" s="354"/>
      <c r="D1448" s="353"/>
      <c r="E1448" s="355"/>
      <c r="F1448" s="355"/>
      <c r="G1448" s="353"/>
      <c r="H1448" s="353"/>
      <c r="I1448" s="353"/>
      <c r="J1448" s="353"/>
      <c r="K1448" s="360"/>
    </row>
    <row r="1449">
      <c r="A1449" s="357" t="str">
        <f t="shared" si="1"/>
        <v/>
      </c>
      <c r="B1449" s="353"/>
      <c r="C1449" s="354"/>
      <c r="D1449" s="353"/>
      <c r="E1449" s="355"/>
      <c r="F1449" s="355"/>
      <c r="G1449" s="353"/>
      <c r="H1449" s="353"/>
      <c r="I1449" s="353"/>
      <c r="J1449" s="353"/>
      <c r="K1449" s="360"/>
    </row>
    <row r="1450">
      <c r="A1450" s="357" t="str">
        <f t="shared" si="1"/>
        <v/>
      </c>
      <c r="B1450" s="353"/>
      <c r="C1450" s="354"/>
      <c r="D1450" s="353"/>
      <c r="E1450" s="355"/>
      <c r="F1450" s="355"/>
      <c r="G1450" s="353"/>
      <c r="H1450" s="353"/>
      <c r="I1450" s="353"/>
      <c r="J1450" s="353"/>
      <c r="K1450" s="360"/>
    </row>
    <row r="1451">
      <c r="A1451" s="357" t="str">
        <f t="shared" si="1"/>
        <v/>
      </c>
      <c r="B1451" s="353"/>
      <c r="C1451" s="354"/>
      <c r="D1451" s="353"/>
      <c r="E1451" s="355"/>
      <c r="F1451" s="355"/>
      <c r="G1451" s="353"/>
      <c r="H1451" s="353"/>
      <c r="I1451" s="353"/>
      <c r="J1451" s="353"/>
      <c r="K1451" s="360"/>
    </row>
    <row r="1452">
      <c r="A1452" s="352" t="str">
        <f t="shared" si="1"/>
        <v/>
      </c>
      <c r="B1452" s="353"/>
      <c r="C1452" s="354"/>
      <c r="D1452" s="353"/>
      <c r="E1452" s="355"/>
      <c r="F1452" s="355"/>
      <c r="G1452" s="353"/>
      <c r="H1452" s="353"/>
      <c r="I1452" s="353"/>
      <c r="J1452" s="353"/>
      <c r="K1452" s="360"/>
    </row>
    <row r="1453">
      <c r="A1453" s="352" t="str">
        <f t="shared" si="1"/>
        <v/>
      </c>
      <c r="B1453" s="353"/>
      <c r="C1453" s="354"/>
      <c r="D1453" s="353"/>
      <c r="E1453" s="355"/>
      <c r="F1453" s="355"/>
      <c r="G1453" s="353"/>
      <c r="H1453" s="353"/>
      <c r="I1453" s="353"/>
      <c r="J1453" s="353"/>
      <c r="K1453" s="360"/>
    </row>
    <row r="1454">
      <c r="A1454" s="357" t="str">
        <f t="shared" si="1"/>
        <v/>
      </c>
      <c r="B1454" s="353"/>
      <c r="C1454" s="354"/>
      <c r="D1454" s="353"/>
      <c r="E1454" s="355"/>
      <c r="F1454" s="355"/>
      <c r="G1454" s="353"/>
      <c r="H1454" s="353"/>
      <c r="I1454" s="353"/>
      <c r="J1454" s="353"/>
      <c r="K1454" s="360"/>
    </row>
    <row r="1455">
      <c r="A1455" s="359" t="str">
        <f t="shared" si="1"/>
        <v/>
      </c>
      <c r="B1455" s="353"/>
      <c r="C1455" s="354"/>
      <c r="D1455" s="353"/>
      <c r="E1455" s="355"/>
      <c r="F1455" s="355"/>
      <c r="G1455" s="353"/>
      <c r="H1455" s="353"/>
      <c r="I1455" s="353"/>
      <c r="J1455" s="353"/>
      <c r="K1455" s="360"/>
    </row>
    <row r="1456">
      <c r="A1456" s="352" t="str">
        <f t="shared" si="1"/>
        <v/>
      </c>
      <c r="B1456" s="353"/>
      <c r="C1456" s="354"/>
      <c r="D1456" s="353"/>
      <c r="E1456" s="355"/>
      <c r="F1456" s="355"/>
      <c r="G1456" s="353"/>
      <c r="H1456" s="353"/>
      <c r="I1456" s="353"/>
      <c r="J1456" s="353"/>
      <c r="K1456" s="360"/>
    </row>
    <row r="1457">
      <c r="A1457" s="357" t="str">
        <f t="shared" si="1"/>
        <v/>
      </c>
      <c r="B1457" s="353"/>
      <c r="C1457" s="354"/>
      <c r="D1457" s="353"/>
      <c r="E1457" s="355"/>
      <c r="F1457" s="355"/>
      <c r="G1457" s="353"/>
      <c r="H1457" s="353"/>
      <c r="I1457" s="353"/>
      <c r="J1457" s="353"/>
      <c r="K1457" s="360"/>
    </row>
    <row r="1458">
      <c r="A1458" s="357" t="str">
        <f t="shared" si="1"/>
        <v/>
      </c>
      <c r="B1458" s="353"/>
      <c r="C1458" s="354"/>
      <c r="D1458" s="353"/>
      <c r="E1458" s="355"/>
      <c r="F1458" s="355"/>
      <c r="G1458" s="353"/>
      <c r="H1458" s="353"/>
      <c r="I1458" s="353"/>
      <c r="J1458" s="353"/>
      <c r="K1458" s="360"/>
    </row>
    <row r="1459">
      <c r="A1459" s="359" t="str">
        <f t="shared" si="1"/>
        <v/>
      </c>
      <c r="B1459" s="353"/>
      <c r="C1459" s="354"/>
      <c r="D1459" s="353"/>
      <c r="E1459" s="355"/>
      <c r="F1459" s="355"/>
      <c r="G1459" s="353"/>
      <c r="H1459" s="353"/>
      <c r="I1459" s="353"/>
      <c r="J1459" s="353"/>
      <c r="K1459" s="360"/>
    </row>
    <row r="1460">
      <c r="A1460" s="352" t="str">
        <f t="shared" si="1"/>
        <v/>
      </c>
      <c r="B1460" s="353"/>
      <c r="C1460" s="354"/>
      <c r="D1460" s="353"/>
      <c r="E1460" s="355"/>
      <c r="F1460" s="355"/>
      <c r="G1460" s="353"/>
      <c r="H1460" s="353"/>
      <c r="I1460" s="353"/>
      <c r="J1460" s="353"/>
      <c r="K1460" s="360"/>
    </row>
    <row r="1461">
      <c r="A1461" s="357" t="str">
        <f t="shared" si="1"/>
        <v/>
      </c>
      <c r="B1461" s="353"/>
      <c r="C1461" s="354"/>
      <c r="D1461" s="353"/>
      <c r="E1461" s="355"/>
      <c r="F1461" s="355"/>
      <c r="G1461" s="353"/>
      <c r="H1461" s="353"/>
      <c r="I1461" s="353"/>
      <c r="J1461" s="353"/>
      <c r="K1461" s="360"/>
    </row>
    <row r="1462">
      <c r="A1462" s="352" t="str">
        <f t="shared" si="1"/>
        <v/>
      </c>
      <c r="B1462" s="353"/>
      <c r="C1462" s="354"/>
      <c r="D1462" s="353"/>
      <c r="E1462" s="355"/>
      <c r="F1462" s="355"/>
      <c r="G1462" s="353"/>
      <c r="H1462" s="353"/>
      <c r="I1462" s="353"/>
      <c r="J1462" s="353"/>
      <c r="K1462" s="360"/>
    </row>
    <row r="1463">
      <c r="A1463" s="352" t="str">
        <f t="shared" si="1"/>
        <v/>
      </c>
      <c r="B1463" s="353"/>
      <c r="C1463" s="354"/>
      <c r="D1463" s="353"/>
      <c r="E1463" s="355"/>
      <c r="F1463" s="355"/>
      <c r="G1463" s="353"/>
      <c r="H1463" s="353"/>
      <c r="I1463" s="353"/>
      <c r="J1463" s="353"/>
      <c r="K1463" s="360"/>
    </row>
    <row r="1464">
      <c r="A1464" s="352" t="str">
        <f t="shared" si="1"/>
        <v/>
      </c>
      <c r="B1464" s="353"/>
      <c r="C1464" s="354"/>
      <c r="D1464" s="353"/>
      <c r="E1464" s="355"/>
      <c r="F1464" s="355"/>
      <c r="G1464" s="353"/>
      <c r="H1464" s="353"/>
      <c r="I1464" s="353"/>
      <c r="J1464" s="353"/>
      <c r="K1464" s="360"/>
    </row>
    <row r="1465">
      <c r="A1465" s="357" t="str">
        <f t="shared" si="1"/>
        <v/>
      </c>
      <c r="B1465" s="353"/>
      <c r="C1465" s="354"/>
      <c r="D1465" s="353"/>
      <c r="E1465" s="355"/>
      <c r="F1465" s="355"/>
      <c r="G1465" s="353"/>
      <c r="H1465" s="353"/>
      <c r="I1465" s="353"/>
      <c r="J1465" s="361"/>
      <c r="K1465" s="360"/>
    </row>
    <row r="1466">
      <c r="A1466" s="357" t="str">
        <f t="shared" si="1"/>
        <v/>
      </c>
      <c r="B1466" s="353"/>
      <c r="C1466" s="354"/>
      <c r="D1466" s="353"/>
      <c r="E1466" s="355"/>
      <c r="F1466" s="355"/>
      <c r="G1466" s="353"/>
      <c r="H1466" s="353"/>
      <c r="I1466" s="353"/>
      <c r="J1466" s="353"/>
      <c r="K1466" s="360"/>
    </row>
    <row r="1467">
      <c r="A1467" s="352" t="str">
        <f t="shared" si="1"/>
        <v/>
      </c>
      <c r="B1467" s="353"/>
      <c r="C1467" s="354"/>
      <c r="D1467" s="353"/>
      <c r="E1467" s="355"/>
      <c r="F1467" s="355"/>
      <c r="G1467" s="353"/>
      <c r="H1467" s="353"/>
      <c r="I1467" s="353"/>
      <c r="J1467" s="353"/>
      <c r="K1467" s="360"/>
    </row>
    <row r="1468">
      <c r="A1468" s="357" t="str">
        <f t="shared" si="1"/>
        <v/>
      </c>
      <c r="B1468" s="353"/>
      <c r="C1468" s="354"/>
      <c r="D1468" s="353"/>
      <c r="E1468" s="355"/>
      <c r="F1468" s="355"/>
      <c r="G1468" s="353"/>
      <c r="H1468" s="353"/>
      <c r="I1468" s="353"/>
      <c r="J1468" s="353"/>
      <c r="K1468" s="360"/>
    </row>
    <row r="1469">
      <c r="A1469" s="352" t="str">
        <f t="shared" si="1"/>
        <v/>
      </c>
      <c r="B1469" s="353"/>
      <c r="C1469" s="354"/>
      <c r="D1469" s="353"/>
      <c r="E1469" s="355"/>
      <c r="F1469" s="355"/>
      <c r="G1469" s="353"/>
      <c r="H1469" s="353"/>
      <c r="I1469" s="353"/>
      <c r="J1469" s="353"/>
      <c r="K1469" s="360"/>
    </row>
    <row r="1470">
      <c r="A1470" s="357" t="str">
        <f t="shared" si="1"/>
        <v/>
      </c>
      <c r="B1470" s="353"/>
      <c r="C1470" s="354"/>
      <c r="D1470" s="353"/>
      <c r="E1470" s="355"/>
      <c r="F1470" s="355"/>
      <c r="G1470" s="353"/>
      <c r="H1470" s="353"/>
      <c r="I1470" s="353"/>
      <c r="J1470" s="353"/>
      <c r="K1470" s="360"/>
    </row>
    <row r="1471">
      <c r="A1471" s="357" t="str">
        <f t="shared" si="1"/>
        <v/>
      </c>
      <c r="B1471" s="353"/>
      <c r="C1471" s="354"/>
      <c r="D1471" s="353"/>
      <c r="E1471" s="355"/>
      <c r="F1471" s="355"/>
      <c r="G1471" s="353"/>
      <c r="H1471" s="353"/>
      <c r="I1471" s="353"/>
      <c r="J1471" s="353"/>
      <c r="K1471" s="360"/>
    </row>
    <row r="1472">
      <c r="A1472" s="357" t="str">
        <f t="shared" si="1"/>
        <v/>
      </c>
      <c r="B1472" s="353"/>
      <c r="C1472" s="354"/>
      <c r="D1472" s="353"/>
      <c r="E1472" s="355"/>
      <c r="F1472" s="355"/>
      <c r="G1472" s="353"/>
      <c r="H1472" s="353"/>
      <c r="I1472" s="353"/>
      <c r="J1472" s="353"/>
      <c r="K1472" s="360"/>
    </row>
    <row r="1473">
      <c r="A1473" s="352" t="str">
        <f t="shared" si="1"/>
        <v/>
      </c>
      <c r="B1473" s="353"/>
      <c r="C1473" s="354"/>
      <c r="D1473" s="353"/>
      <c r="E1473" s="355"/>
      <c r="F1473" s="355"/>
      <c r="G1473" s="353"/>
      <c r="H1473" s="353"/>
      <c r="I1473" s="353"/>
      <c r="J1473" s="353"/>
      <c r="K1473" s="360"/>
    </row>
    <row r="1474">
      <c r="A1474" s="352" t="str">
        <f t="shared" si="1"/>
        <v/>
      </c>
      <c r="B1474" s="353"/>
      <c r="C1474" s="354"/>
      <c r="D1474" s="353"/>
      <c r="E1474" s="355"/>
      <c r="F1474" s="355"/>
      <c r="G1474" s="353"/>
      <c r="H1474" s="353"/>
      <c r="I1474" s="353"/>
      <c r="J1474" s="353"/>
      <c r="K1474" s="360"/>
    </row>
    <row r="1475">
      <c r="A1475" s="352" t="str">
        <f t="shared" si="1"/>
        <v/>
      </c>
      <c r="B1475" s="353"/>
      <c r="C1475" s="354"/>
      <c r="D1475" s="353"/>
      <c r="E1475" s="355"/>
      <c r="F1475" s="355"/>
      <c r="G1475" s="353"/>
      <c r="H1475" s="353"/>
      <c r="I1475" s="353"/>
      <c r="J1475" s="353"/>
      <c r="K1475" s="360"/>
    </row>
    <row r="1476">
      <c r="A1476" s="352" t="str">
        <f t="shared" si="1"/>
        <v/>
      </c>
      <c r="B1476" s="353"/>
      <c r="C1476" s="354"/>
      <c r="D1476" s="353"/>
      <c r="E1476" s="355"/>
      <c r="F1476" s="355"/>
      <c r="G1476" s="353"/>
      <c r="H1476" s="353"/>
      <c r="I1476" s="353"/>
      <c r="J1476" s="353"/>
      <c r="K1476" s="360"/>
    </row>
    <row r="1477">
      <c r="A1477" s="352" t="str">
        <f t="shared" si="1"/>
        <v/>
      </c>
      <c r="B1477" s="353"/>
      <c r="C1477" s="354"/>
      <c r="D1477" s="353"/>
      <c r="E1477" s="355"/>
      <c r="F1477" s="355"/>
      <c r="G1477" s="353"/>
      <c r="H1477" s="353"/>
      <c r="I1477" s="353"/>
      <c r="J1477" s="353"/>
      <c r="K1477" s="360"/>
    </row>
    <row r="1478">
      <c r="A1478" s="357" t="str">
        <f t="shared" si="1"/>
        <v/>
      </c>
      <c r="B1478" s="353"/>
      <c r="C1478" s="354"/>
      <c r="D1478" s="353"/>
      <c r="E1478" s="355"/>
      <c r="F1478" s="355"/>
      <c r="G1478" s="353"/>
      <c r="H1478" s="353"/>
      <c r="I1478" s="353"/>
      <c r="J1478" s="353"/>
      <c r="K1478" s="360"/>
    </row>
    <row r="1479">
      <c r="A1479" s="352" t="str">
        <f t="shared" si="1"/>
        <v/>
      </c>
      <c r="B1479" s="353"/>
      <c r="C1479" s="354"/>
      <c r="D1479" s="353"/>
      <c r="E1479" s="355"/>
      <c r="F1479" s="355"/>
      <c r="G1479" s="353"/>
      <c r="H1479" s="353"/>
      <c r="I1479" s="353"/>
      <c r="J1479" s="353"/>
      <c r="K1479" s="360"/>
    </row>
    <row r="1480">
      <c r="A1480" s="357" t="str">
        <f t="shared" si="1"/>
        <v/>
      </c>
      <c r="B1480" s="353"/>
      <c r="C1480" s="354"/>
      <c r="D1480" s="353"/>
      <c r="E1480" s="355"/>
      <c r="F1480" s="355"/>
      <c r="G1480" s="353"/>
      <c r="H1480" s="353"/>
      <c r="I1480" s="353"/>
      <c r="J1480" s="353"/>
      <c r="K1480" s="360"/>
    </row>
    <row r="1481">
      <c r="A1481" s="352" t="str">
        <f t="shared" si="1"/>
        <v/>
      </c>
      <c r="B1481" s="353"/>
      <c r="C1481" s="354"/>
      <c r="D1481" s="353"/>
      <c r="E1481" s="355"/>
      <c r="F1481" s="355"/>
      <c r="G1481" s="353"/>
      <c r="H1481" s="353"/>
      <c r="I1481" s="353"/>
      <c r="J1481" s="353"/>
      <c r="K1481" s="360"/>
    </row>
    <row r="1482">
      <c r="A1482" s="352" t="str">
        <f t="shared" si="1"/>
        <v/>
      </c>
      <c r="B1482" s="353"/>
      <c r="C1482" s="354"/>
      <c r="D1482" s="353"/>
      <c r="E1482" s="355"/>
      <c r="F1482" s="355"/>
      <c r="G1482" s="353"/>
      <c r="H1482" s="353"/>
      <c r="I1482" s="353"/>
      <c r="J1482" s="353"/>
      <c r="K1482" s="360"/>
    </row>
    <row r="1483">
      <c r="A1483" s="352" t="str">
        <f t="shared" si="1"/>
        <v/>
      </c>
      <c r="B1483" s="353"/>
      <c r="C1483" s="354"/>
      <c r="D1483" s="353"/>
      <c r="E1483" s="355"/>
      <c r="F1483" s="355"/>
      <c r="G1483" s="353"/>
      <c r="H1483" s="353"/>
      <c r="I1483" s="353"/>
      <c r="J1483" s="353"/>
      <c r="K1483" s="360"/>
    </row>
    <row r="1484">
      <c r="A1484" s="352" t="str">
        <f t="shared" si="1"/>
        <v/>
      </c>
      <c r="B1484" s="353"/>
      <c r="C1484" s="354"/>
      <c r="D1484" s="353"/>
      <c r="E1484" s="355"/>
      <c r="F1484" s="355"/>
      <c r="G1484" s="353"/>
      <c r="H1484" s="353"/>
      <c r="I1484" s="353"/>
      <c r="J1484" s="353"/>
      <c r="K1484" s="360"/>
    </row>
    <row r="1485">
      <c r="A1485" s="352" t="str">
        <f t="shared" si="1"/>
        <v/>
      </c>
      <c r="B1485" s="353"/>
      <c r="C1485" s="354"/>
      <c r="D1485" s="353"/>
      <c r="E1485" s="355"/>
      <c r="F1485" s="355"/>
      <c r="G1485" s="353"/>
      <c r="H1485" s="353"/>
      <c r="I1485" s="353"/>
      <c r="J1485" s="353"/>
      <c r="K1485" s="360"/>
    </row>
    <row r="1486">
      <c r="A1486" s="357" t="str">
        <f t="shared" si="1"/>
        <v/>
      </c>
      <c r="B1486" s="353"/>
      <c r="C1486" s="354"/>
      <c r="D1486" s="353"/>
      <c r="E1486" s="355"/>
      <c r="F1486" s="355"/>
      <c r="G1486" s="353"/>
      <c r="H1486" s="353"/>
      <c r="I1486" s="353"/>
      <c r="J1486" s="353"/>
      <c r="K1486" s="360"/>
    </row>
    <row r="1487">
      <c r="A1487" s="352" t="str">
        <f t="shared" si="1"/>
        <v/>
      </c>
      <c r="B1487" s="353"/>
      <c r="C1487" s="354"/>
      <c r="D1487" s="353"/>
      <c r="E1487" s="355"/>
      <c r="F1487" s="355"/>
      <c r="G1487" s="353"/>
      <c r="H1487" s="353"/>
      <c r="I1487" s="353"/>
      <c r="J1487" s="353"/>
      <c r="K1487" s="360"/>
    </row>
    <row r="1488">
      <c r="A1488" s="352" t="str">
        <f t="shared" si="1"/>
        <v/>
      </c>
      <c r="B1488" s="353"/>
      <c r="C1488" s="354"/>
      <c r="D1488" s="353"/>
      <c r="E1488" s="355"/>
      <c r="F1488" s="355"/>
      <c r="G1488" s="353"/>
      <c r="H1488" s="353"/>
      <c r="I1488" s="353"/>
      <c r="J1488" s="353"/>
      <c r="K1488" s="360"/>
    </row>
    <row r="1489">
      <c r="A1489" s="352" t="str">
        <f t="shared" si="1"/>
        <v/>
      </c>
      <c r="B1489" s="353"/>
      <c r="C1489" s="354"/>
      <c r="D1489" s="353"/>
      <c r="E1489" s="355"/>
      <c r="F1489" s="355"/>
      <c r="G1489" s="353"/>
      <c r="H1489" s="353"/>
      <c r="I1489" s="353"/>
      <c r="J1489" s="353"/>
      <c r="K1489" s="360"/>
    </row>
    <row r="1490">
      <c r="A1490" s="352" t="str">
        <f t="shared" si="1"/>
        <v/>
      </c>
      <c r="B1490" s="353"/>
      <c r="C1490" s="354"/>
      <c r="D1490" s="353"/>
      <c r="E1490" s="355"/>
      <c r="F1490" s="355"/>
      <c r="G1490" s="353"/>
      <c r="H1490" s="353"/>
      <c r="I1490" s="353"/>
      <c r="J1490" s="353"/>
      <c r="K1490" s="360"/>
    </row>
    <row r="1491">
      <c r="A1491" s="352" t="str">
        <f t="shared" si="1"/>
        <v/>
      </c>
      <c r="B1491" s="353"/>
      <c r="C1491" s="354"/>
      <c r="D1491" s="353"/>
      <c r="E1491" s="355"/>
      <c r="F1491" s="355"/>
      <c r="G1491" s="353"/>
      <c r="H1491" s="353"/>
      <c r="I1491" s="353"/>
      <c r="J1491" s="353"/>
      <c r="K1491" s="360"/>
    </row>
    <row r="1492">
      <c r="A1492" s="357" t="str">
        <f t="shared" si="1"/>
        <v/>
      </c>
      <c r="B1492" s="353"/>
      <c r="C1492" s="354"/>
      <c r="D1492" s="353"/>
      <c r="E1492" s="355"/>
      <c r="F1492" s="355"/>
      <c r="G1492" s="353"/>
      <c r="H1492" s="353"/>
      <c r="I1492" s="353"/>
      <c r="J1492" s="353"/>
      <c r="K1492" s="360"/>
    </row>
    <row r="1493">
      <c r="A1493" s="352" t="str">
        <f t="shared" si="1"/>
        <v/>
      </c>
      <c r="B1493" s="353"/>
      <c r="C1493" s="354"/>
      <c r="D1493" s="353"/>
      <c r="E1493" s="355"/>
      <c r="F1493" s="355"/>
      <c r="G1493" s="353"/>
      <c r="H1493" s="353"/>
      <c r="I1493" s="353"/>
      <c r="J1493" s="353"/>
      <c r="K1493" s="360"/>
    </row>
    <row r="1494">
      <c r="A1494" s="352" t="str">
        <f t="shared" si="1"/>
        <v/>
      </c>
      <c r="B1494" s="353"/>
      <c r="C1494" s="354"/>
      <c r="D1494" s="353"/>
      <c r="E1494" s="355"/>
      <c r="F1494" s="355"/>
      <c r="G1494" s="353"/>
      <c r="H1494" s="353"/>
      <c r="I1494" s="353"/>
      <c r="J1494" s="353"/>
      <c r="K1494" s="360"/>
    </row>
    <row r="1495">
      <c r="A1495" s="352" t="str">
        <f t="shared" si="1"/>
        <v/>
      </c>
      <c r="B1495" s="353"/>
      <c r="C1495" s="354"/>
      <c r="D1495" s="353"/>
      <c r="E1495" s="355"/>
      <c r="F1495" s="355"/>
      <c r="G1495" s="353"/>
      <c r="H1495" s="353"/>
      <c r="I1495" s="353"/>
      <c r="J1495" s="353"/>
      <c r="K1495" s="360"/>
    </row>
    <row r="1496">
      <c r="A1496" s="352" t="str">
        <f t="shared" si="1"/>
        <v/>
      </c>
      <c r="B1496" s="353"/>
      <c r="C1496" s="354"/>
      <c r="D1496" s="353"/>
      <c r="E1496" s="355"/>
      <c r="F1496" s="355"/>
      <c r="G1496" s="353"/>
      <c r="H1496" s="353"/>
      <c r="I1496" s="353"/>
      <c r="J1496" s="353"/>
      <c r="K1496" s="360"/>
    </row>
    <row r="1497">
      <c r="A1497" s="352" t="str">
        <f t="shared" si="1"/>
        <v/>
      </c>
      <c r="B1497" s="353"/>
      <c r="C1497" s="354"/>
      <c r="D1497" s="353"/>
      <c r="E1497" s="355"/>
      <c r="F1497" s="355"/>
      <c r="G1497" s="353"/>
      <c r="H1497" s="353"/>
      <c r="I1497" s="353"/>
      <c r="J1497" s="353"/>
      <c r="K1497" s="360"/>
    </row>
    <row r="1498">
      <c r="A1498" s="357" t="str">
        <f t="shared" si="1"/>
        <v/>
      </c>
      <c r="B1498" s="353"/>
      <c r="C1498" s="354"/>
      <c r="D1498" s="353"/>
      <c r="E1498" s="355"/>
      <c r="F1498" s="355"/>
      <c r="G1498" s="353"/>
      <c r="H1498" s="353"/>
      <c r="I1498" s="353"/>
      <c r="J1498" s="353"/>
      <c r="K1498" s="360"/>
    </row>
    <row r="1499">
      <c r="A1499" s="352" t="str">
        <f t="shared" si="1"/>
        <v/>
      </c>
      <c r="B1499" s="353"/>
      <c r="C1499" s="354"/>
      <c r="D1499" s="353"/>
      <c r="E1499" s="355"/>
      <c r="F1499" s="355"/>
      <c r="G1499" s="353"/>
      <c r="H1499" s="353"/>
      <c r="I1499" s="353"/>
      <c r="J1499" s="353"/>
      <c r="K1499" s="360"/>
    </row>
    <row r="1500">
      <c r="A1500" s="352" t="str">
        <f t="shared" si="1"/>
        <v/>
      </c>
      <c r="B1500" s="353"/>
      <c r="C1500" s="354"/>
      <c r="D1500" s="353"/>
      <c r="E1500" s="355"/>
      <c r="F1500" s="355"/>
      <c r="G1500" s="353"/>
      <c r="H1500" s="353"/>
      <c r="I1500" s="353"/>
      <c r="J1500" s="353"/>
      <c r="K1500" s="360"/>
    </row>
    <row r="1501">
      <c r="A1501" s="352" t="str">
        <f t="shared" si="1"/>
        <v/>
      </c>
      <c r="B1501" s="353"/>
      <c r="C1501" s="354"/>
      <c r="D1501" s="353"/>
      <c r="E1501" s="355"/>
      <c r="F1501" s="355"/>
      <c r="G1501" s="353"/>
      <c r="H1501" s="353"/>
      <c r="I1501" s="353"/>
      <c r="J1501" s="353"/>
      <c r="K1501" s="360"/>
    </row>
    <row r="1502">
      <c r="A1502" s="352" t="str">
        <f t="shared" si="1"/>
        <v/>
      </c>
      <c r="B1502" s="353"/>
      <c r="C1502" s="354"/>
      <c r="D1502" s="353"/>
      <c r="E1502" s="355"/>
      <c r="F1502" s="355"/>
      <c r="G1502" s="353"/>
      <c r="H1502" s="353"/>
      <c r="I1502" s="353"/>
      <c r="J1502" s="353"/>
      <c r="K1502" s="360"/>
    </row>
    <row r="1503">
      <c r="A1503" s="352" t="str">
        <f t="shared" si="1"/>
        <v/>
      </c>
      <c r="B1503" s="353"/>
      <c r="C1503" s="354"/>
      <c r="D1503" s="353"/>
      <c r="E1503" s="355"/>
      <c r="F1503" s="355"/>
      <c r="G1503" s="353"/>
      <c r="H1503" s="353"/>
      <c r="I1503" s="353"/>
      <c r="J1503" s="353"/>
      <c r="K1503" s="360"/>
    </row>
    <row r="1504">
      <c r="A1504" s="352" t="str">
        <f t="shared" si="1"/>
        <v/>
      </c>
      <c r="B1504" s="353"/>
      <c r="C1504" s="354"/>
      <c r="D1504" s="353"/>
      <c r="E1504" s="355"/>
      <c r="F1504" s="355"/>
      <c r="G1504" s="353"/>
      <c r="H1504" s="353"/>
      <c r="I1504" s="353"/>
      <c r="J1504" s="353"/>
      <c r="K1504" s="360"/>
    </row>
    <row r="1505">
      <c r="A1505" s="357" t="str">
        <f t="shared" si="1"/>
        <v/>
      </c>
      <c r="B1505" s="353"/>
      <c r="C1505" s="354"/>
      <c r="D1505" s="353"/>
      <c r="E1505" s="355"/>
      <c r="F1505" s="355"/>
      <c r="G1505" s="353"/>
      <c r="H1505" s="353"/>
      <c r="I1505" s="353"/>
      <c r="J1505" s="353"/>
      <c r="K1505" s="360"/>
    </row>
    <row r="1506">
      <c r="A1506" s="352" t="str">
        <f t="shared" si="1"/>
        <v/>
      </c>
      <c r="B1506" s="353"/>
      <c r="C1506" s="354"/>
      <c r="D1506" s="353"/>
      <c r="E1506" s="355"/>
      <c r="F1506" s="355"/>
      <c r="G1506" s="353"/>
      <c r="H1506" s="353"/>
      <c r="I1506" s="353"/>
      <c r="J1506" s="353"/>
      <c r="K1506" s="360"/>
    </row>
    <row r="1507">
      <c r="A1507" s="357" t="str">
        <f t="shared" si="1"/>
        <v/>
      </c>
      <c r="B1507" s="353"/>
      <c r="C1507" s="354"/>
      <c r="D1507" s="353"/>
      <c r="E1507" s="355"/>
      <c r="F1507" s="355"/>
      <c r="G1507" s="353"/>
      <c r="H1507" s="353"/>
      <c r="I1507" s="353"/>
      <c r="J1507" s="353"/>
      <c r="K1507" s="360"/>
    </row>
    <row r="1508">
      <c r="A1508" s="357" t="str">
        <f t="shared" si="1"/>
        <v/>
      </c>
      <c r="B1508" s="353"/>
      <c r="C1508" s="354"/>
      <c r="D1508" s="353"/>
      <c r="E1508" s="355"/>
      <c r="F1508" s="355"/>
      <c r="G1508" s="353"/>
      <c r="H1508" s="353"/>
      <c r="I1508" s="353"/>
      <c r="J1508" s="353"/>
      <c r="K1508" s="360"/>
    </row>
    <row r="1509">
      <c r="A1509" s="358" t="str">
        <f t="shared" si="1"/>
        <v/>
      </c>
      <c r="B1509" s="353"/>
      <c r="C1509" s="354"/>
      <c r="D1509" s="353"/>
      <c r="E1509" s="355"/>
      <c r="F1509" s="355"/>
      <c r="G1509" s="353"/>
      <c r="H1509" s="353"/>
      <c r="I1509" s="353"/>
      <c r="J1509" s="353"/>
      <c r="K1509" s="360"/>
    </row>
    <row r="1510">
      <c r="A1510" s="357" t="str">
        <f t="shared" si="1"/>
        <v/>
      </c>
      <c r="B1510" s="353"/>
      <c r="C1510" s="354"/>
      <c r="D1510" s="353"/>
      <c r="E1510" s="355"/>
      <c r="F1510" s="355"/>
      <c r="G1510" s="353"/>
      <c r="H1510" s="353"/>
      <c r="I1510" s="353"/>
      <c r="J1510" s="353"/>
      <c r="K1510" s="360"/>
    </row>
    <row r="1511">
      <c r="A1511" s="352" t="str">
        <f t="shared" si="1"/>
        <v/>
      </c>
      <c r="B1511" s="353"/>
      <c r="C1511" s="354"/>
      <c r="D1511" s="353"/>
      <c r="E1511" s="355"/>
      <c r="F1511" s="355"/>
      <c r="G1511" s="353"/>
      <c r="H1511" s="353"/>
      <c r="I1511" s="353"/>
      <c r="J1511" s="353"/>
      <c r="K1511" s="360"/>
    </row>
    <row r="1512">
      <c r="A1512" s="357" t="str">
        <f t="shared" si="1"/>
        <v/>
      </c>
      <c r="B1512" s="353"/>
      <c r="C1512" s="354"/>
      <c r="D1512" s="353"/>
      <c r="E1512" s="355"/>
      <c r="F1512" s="355"/>
      <c r="G1512" s="353"/>
      <c r="H1512" s="353"/>
      <c r="I1512" s="353"/>
      <c r="J1512" s="353"/>
      <c r="K1512" s="360"/>
    </row>
    <row r="1513">
      <c r="A1513" s="352" t="str">
        <f t="shared" si="1"/>
        <v/>
      </c>
      <c r="B1513" s="353"/>
      <c r="C1513" s="354"/>
      <c r="D1513" s="353"/>
      <c r="E1513" s="355"/>
      <c r="F1513" s="355"/>
      <c r="G1513" s="353"/>
      <c r="H1513" s="353"/>
      <c r="I1513" s="353"/>
      <c r="J1513" s="353"/>
      <c r="K1513" s="360"/>
    </row>
    <row r="1514">
      <c r="A1514" s="352" t="str">
        <f t="shared" si="1"/>
        <v/>
      </c>
      <c r="B1514" s="353"/>
      <c r="C1514" s="354"/>
      <c r="D1514" s="353"/>
      <c r="E1514" s="355"/>
      <c r="F1514" s="355"/>
      <c r="G1514" s="353"/>
      <c r="H1514" s="353"/>
      <c r="I1514" s="353"/>
      <c r="J1514" s="353"/>
      <c r="K1514" s="360"/>
    </row>
    <row r="1515">
      <c r="A1515" s="352" t="str">
        <f t="shared" si="1"/>
        <v/>
      </c>
      <c r="B1515" s="353"/>
      <c r="C1515" s="354"/>
      <c r="D1515" s="353"/>
      <c r="E1515" s="355"/>
      <c r="F1515" s="355"/>
      <c r="G1515" s="353"/>
      <c r="H1515" s="353"/>
      <c r="I1515" s="353"/>
      <c r="J1515" s="353"/>
      <c r="K1515" s="360"/>
    </row>
    <row r="1516">
      <c r="A1516" s="359" t="str">
        <f t="shared" si="1"/>
        <v/>
      </c>
      <c r="B1516" s="353"/>
      <c r="C1516" s="354"/>
      <c r="D1516" s="353"/>
      <c r="E1516" s="355"/>
      <c r="F1516" s="355"/>
      <c r="G1516" s="353"/>
      <c r="H1516" s="353"/>
      <c r="I1516" s="353"/>
      <c r="J1516" s="353"/>
      <c r="K1516" s="360"/>
    </row>
    <row r="1517">
      <c r="A1517" s="352" t="str">
        <f t="shared" si="1"/>
        <v/>
      </c>
      <c r="B1517" s="353"/>
      <c r="C1517" s="354"/>
      <c r="D1517" s="353"/>
      <c r="E1517" s="355"/>
      <c r="F1517" s="355"/>
      <c r="G1517" s="353"/>
      <c r="H1517" s="353"/>
      <c r="I1517" s="353"/>
      <c r="J1517" s="353"/>
      <c r="K1517" s="360"/>
    </row>
    <row r="1518">
      <c r="A1518" s="357" t="str">
        <f t="shared" si="1"/>
        <v/>
      </c>
      <c r="B1518" s="353"/>
      <c r="C1518" s="354"/>
      <c r="D1518" s="353"/>
      <c r="E1518" s="355"/>
      <c r="F1518" s="355"/>
      <c r="G1518" s="353"/>
      <c r="H1518" s="353"/>
      <c r="I1518" s="353"/>
      <c r="J1518" s="353"/>
      <c r="K1518" s="360"/>
    </row>
    <row r="1519">
      <c r="A1519" s="357" t="str">
        <f t="shared" si="1"/>
        <v/>
      </c>
      <c r="B1519" s="353"/>
      <c r="C1519" s="354"/>
      <c r="D1519" s="353"/>
      <c r="E1519" s="355"/>
      <c r="F1519" s="355"/>
      <c r="G1519" s="353"/>
      <c r="H1519" s="353"/>
      <c r="I1519" s="353"/>
      <c r="J1519" s="353"/>
      <c r="K1519" s="360"/>
    </row>
    <row r="1520">
      <c r="A1520" s="357" t="str">
        <f t="shared" si="1"/>
        <v/>
      </c>
      <c r="B1520" s="353"/>
      <c r="C1520" s="354"/>
      <c r="D1520" s="353"/>
      <c r="E1520" s="355"/>
      <c r="F1520" s="355"/>
      <c r="G1520" s="353"/>
      <c r="H1520" s="353"/>
      <c r="I1520" s="353"/>
      <c r="J1520" s="353"/>
      <c r="K1520" s="360"/>
    </row>
    <row r="1521">
      <c r="A1521" s="357" t="str">
        <f t="shared" si="1"/>
        <v/>
      </c>
      <c r="B1521" s="353"/>
      <c r="C1521" s="354"/>
      <c r="D1521" s="353"/>
      <c r="E1521" s="355"/>
      <c r="F1521" s="355"/>
      <c r="G1521" s="353"/>
      <c r="H1521" s="353"/>
      <c r="I1521" s="353"/>
      <c r="J1521" s="353"/>
      <c r="K1521" s="360"/>
    </row>
    <row r="1522">
      <c r="A1522" s="352" t="str">
        <f t="shared" si="1"/>
        <v/>
      </c>
      <c r="B1522" s="353"/>
      <c r="C1522" s="354"/>
      <c r="D1522" s="353"/>
      <c r="E1522" s="355"/>
      <c r="F1522" s="355"/>
      <c r="G1522" s="353"/>
      <c r="H1522" s="353"/>
      <c r="I1522" s="353"/>
      <c r="J1522" s="353"/>
      <c r="K1522" s="360"/>
    </row>
    <row r="1523">
      <c r="A1523" s="352" t="str">
        <f t="shared" si="1"/>
        <v/>
      </c>
      <c r="B1523" s="353"/>
      <c r="C1523" s="354"/>
      <c r="D1523" s="353"/>
      <c r="E1523" s="355"/>
      <c r="F1523" s="355"/>
      <c r="G1523" s="353"/>
      <c r="H1523" s="353"/>
      <c r="I1523" s="353"/>
      <c r="J1523" s="353"/>
      <c r="K1523" s="360"/>
    </row>
    <row r="1524">
      <c r="A1524" s="352" t="str">
        <f t="shared" si="1"/>
        <v/>
      </c>
      <c r="B1524" s="353"/>
      <c r="C1524" s="354"/>
      <c r="D1524" s="353"/>
      <c r="E1524" s="355"/>
      <c r="F1524" s="355"/>
      <c r="G1524" s="353"/>
      <c r="H1524" s="353"/>
      <c r="I1524" s="353"/>
      <c r="J1524" s="353"/>
      <c r="K1524" s="360"/>
    </row>
    <row r="1525">
      <c r="A1525" s="352" t="str">
        <f t="shared" si="1"/>
        <v/>
      </c>
      <c r="B1525" s="353"/>
      <c r="C1525" s="354"/>
      <c r="D1525" s="353"/>
      <c r="E1525" s="355"/>
      <c r="F1525" s="355"/>
      <c r="G1525" s="353"/>
      <c r="H1525" s="353"/>
      <c r="I1525" s="353"/>
      <c r="J1525" s="353"/>
      <c r="K1525" s="360"/>
    </row>
    <row r="1526">
      <c r="A1526" s="358" t="str">
        <f t="shared" si="1"/>
        <v/>
      </c>
      <c r="B1526" s="353"/>
      <c r="C1526" s="354"/>
      <c r="D1526" s="353"/>
      <c r="E1526" s="355"/>
      <c r="F1526" s="355"/>
      <c r="G1526" s="353"/>
      <c r="H1526" s="353"/>
      <c r="I1526" s="353"/>
      <c r="J1526" s="353"/>
      <c r="K1526" s="360"/>
    </row>
    <row r="1527">
      <c r="A1527" s="352" t="str">
        <f t="shared" si="1"/>
        <v/>
      </c>
      <c r="B1527" s="353"/>
      <c r="C1527" s="354"/>
      <c r="D1527" s="353"/>
      <c r="E1527" s="355"/>
      <c r="F1527" s="355"/>
      <c r="G1527" s="353"/>
      <c r="H1527" s="353"/>
      <c r="I1527" s="353"/>
      <c r="J1527" s="353"/>
      <c r="K1527" s="360"/>
    </row>
    <row r="1528">
      <c r="A1528" s="357" t="str">
        <f t="shared" si="1"/>
        <v/>
      </c>
      <c r="B1528" s="353"/>
      <c r="C1528" s="354"/>
      <c r="D1528" s="353"/>
      <c r="E1528" s="355"/>
      <c r="F1528" s="355"/>
      <c r="G1528" s="353"/>
      <c r="H1528" s="353"/>
      <c r="I1528" s="353"/>
      <c r="J1528" s="353"/>
      <c r="K1528" s="360"/>
    </row>
    <row r="1529">
      <c r="A1529" s="352" t="str">
        <f t="shared" si="1"/>
        <v/>
      </c>
      <c r="B1529" s="353"/>
      <c r="C1529" s="354"/>
      <c r="D1529" s="353"/>
      <c r="E1529" s="355"/>
      <c r="F1529" s="355"/>
      <c r="G1529" s="353"/>
      <c r="H1529" s="353"/>
      <c r="I1529" s="353"/>
      <c r="J1529" s="353"/>
      <c r="K1529" s="360"/>
    </row>
    <row r="1530">
      <c r="A1530" s="352" t="str">
        <f t="shared" si="1"/>
        <v/>
      </c>
      <c r="B1530" s="353"/>
      <c r="C1530" s="354"/>
      <c r="D1530" s="353"/>
      <c r="E1530" s="355"/>
      <c r="F1530" s="355"/>
      <c r="G1530" s="353"/>
      <c r="H1530" s="353"/>
      <c r="I1530" s="353"/>
      <c r="J1530" s="353"/>
      <c r="K1530" s="360"/>
    </row>
    <row r="1531">
      <c r="A1531" s="352" t="str">
        <f t="shared" si="1"/>
        <v/>
      </c>
      <c r="B1531" s="353"/>
      <c r="C1531" s="354"/>
      <c r="D1531" s="353"/>
      <c r="E1531" s="355"/>
      <c r="F1531" s="355"/>
      <c r="G1531" s="353"/>
      <c r="H1531" s="353"/>
      <c r="I1531" s="353"/>
      <c r="J1531" s="353"/>
      <c r="K1531" s="360"/>
    </row>
    <row r="1532">
      <c r="A1532" s="352" t="str">
        <f t="shared" si="1"/>
        <v/>
      </c>
      <c r="B1532" s="353"/>
      <c r="C1532" s="354"/>
      <c r="D1532" s="353"/>
      <c r="E1532" s="355"/>
      <c r="F1532" s="355"/>
      <c r="G1532" s="353"/>
      <c r="H1532" s="353"/>
      <c r="I1532" s="353"/>
      <c r="J1532" s="353"/>
      <c r="K1532" s="360"/>
    </row>
    <row r="1533">
      <c r="A1533" s="352" t="str">
        <f t="shared" si="1"/>
        <v/>
      </c>
      <c r="B1533" s="353"/>
      <c r="C1533" s="354"/>
      <c r="D1533" s="353"/>
      <c r="E1533" s="355"/>
      <c r="F1533" s="355"/>
      <c r="G1533" s="353"/>
      <c r="H1533" s="353"/>
      <c r="I1533" s="353"/>
      <c r="J1533" s="353"/>
      <c r="K1533" s="360"/>
    </row>
    <row r="1534">
      <c r="A1534" s="352" t="str">
        <f t="shared" si="1"/>
        <v/>
      </c>
      <c r="B1534" s="353"/>
      <c r="C1534" s="354"/>
      <c r="D1534" s="353"/>
      <c r="E1534" s="355"/>
      <c r="F1534" s="355"/>
      <c r="G1534" s="353"/>
      <c r="H1534" s="353"/>
      <c r="I1534" s="353"/>
      <c r="J1534" s="353"/>
      <c r="K1534" s="360"/>
    </row>
    <row r="1535">
      <c r="A1535" s="357" t="str">
        <f t="shared" si="1"/>
        <v/>
      </c>
      <c r="B1535" s="353"/>
      <c r="C1535" s="354"/>
      <c r="D1535" s="353"/>
      <c r="E1535" s="355"/>
      <c r="F1535" s="355"/>
      <c r="G1535" s="353"/>
      <c r="H1535" s="353"/>
      <c r="I1535" s="353"/>
      <c r="J1535" s="353"/>
      <c r="K1535" s="360"/>
    </row>
    <row r="1536">
      <c r="A1536" s="352" t="str">
        <f t="shared" si="1"/>
        <v/>
      </c>
      <c r="B1536" s="353"/>
      <c r="C1536" s="354"/>
      <c r="D1536" s="353"/>
      <c r="E1536" s="355"/>
      <c r="F1536" s="355"/>
      <c r="G1536" s="353"/>
      <c r="H1536" s="353"/>
      <c r="I1536" s="353"/>
      <c r="J1536" s="353"/>
      <c r="K1536" s="360"/>
    </row>
    <row r="1537">
      <c r="A1537" s="352" t="str">
        <f t="shared" si="1"/>
        <v/>
      </c>
      <c r="B1537" s="353"/>
      <c r="C1537" s="354"/>
      <c r="D1537" s="353"/>
      <c r="E1537" s="355"/>
      <c r="F1537" s="355"/>
      <c r="G1537" s="353"/>
      <c r="H1537" s="353"/>
      <c r="I1537" s="353"/>
      <c r="J1537" s="353"/>
      <c r="K1537" s="360"/>
    </row>
    <row r="1538">
      <c r="A1538" s="359" t="str">
        <f t="shared" si="1"/>
        <v/>
      </c>
      <c r="B1538" s="353"/>
      <c r="C1538" s="354"/>
      <c r="D1538" s="353"/>
      <c r="E1538" s="355"/>
      <c r="F1538" s="355"/>
      <c r="G1538" s="353"/>
      <c r="H1538" s="353"/>
      <c r="I1538" s="353"/>
      <c r="J1538" s="353"/>
      <c r="K1538" s="360"/>
    </row>
    <row r="1539">
      <c r="A1539" s="357" t="str">
        <f t="shared" si="1"/>
        <v/>
      </c>
      <c r="B1539" s="353"/>
      <c r="C1539" s="354"/>
      <c r="D1539" s="353"/>
      <c r="E1539" s="355"/>
      <c r="F1539" s="355"/>
      <c r="G1539" s="353"/>
      <c r="H1539" s="353"/>
      <c r="I1539" s="353"/>
      <c r="J1539" s="353"/>
      <c r="K1539" s="360"/>
    </row>
    <row r="1540">
      <c r="A1540" s="352" t="str">
        <f t="shared" si="1"/>
        <v/>
      </c>
      <c r="B1540" s="353"/>
      <c r="C1540" s="354"/>
      <c r="D1540" s="353"/>
      <c r="E1540" s="355"/>
      <c r="F1540" s="355"/>
      <c r="G1540" s="353"/>
      <c r="H1540" s="353"/>
      <c r="I1540" s="353"/>
      <c r="J1540" s="353"/>
      <c r="K1540" s="360"/>
    </row>
    <row r="1541">
      <c r="A1541" s="352" t="str">
        <f t="shared" si="1"/>
        <v/>
      </c>
      <c r="B1541" s="353"/>
      <c r="C1541" s="354"/>
      <c r="D1541" s="353"/>
      <c r="E1541" s="355"/>
      <c r="F1541" s="355"/>
      <c r="G1541" s="353"/>
      <c r="H1541" s="353"/>
      <c r="I1541" s="353"/>
      <c r="J1541" s="353"/>
      <c r="K1541" s="360"/>
    </row>
    <row r="1542">
      <c r="A1542" s="352" t="str">
        <f t="shared" si="1"/>
        <v/>
      </c>
      <c r="B1542" s="353"/>
      <c r="C1542" s="354"/>
      <c r="D1542" s="353"/>
      <c r="E1542" s="355"/>
      <c r="F1542" s="355"/>
      <c r="G1542" s="353"/>
      <c r="H1542" s="353"/>
      <c r="I1542" s="353"/>
      <c r="J1542" s="353"/>
      <c r="K1542" s="360"/>
    </row>
    <row r="1543">
      <c r="A1543" s="352" t="str">
        <f t="shared" si="1"/>
        <v/>
      </c>
      <c r="B1543" s="353"/>
      <c r="C1543" s="354"/>
      <c r="D1543" s="353"/>
      <c r="E1543" s="355"/>
      <c r="F1543" s="355"/>
      <c r="G1543" s="353"/>
      <c r="H1543" s="353"/>
      <c r="I1543" s="353"/>
      <c r="J1543" s="353"/>
      <c r="K1543" s="360"/>
    </row>
    <row r="1544">
      <c r="A1544" s="352" t="str">
        <f t="shared" si="1"/>
        <v/>
      </c>
      <c r="B1544" s="353"/>
      <c r="C1544" s="354"/>
      <c r="D1544" s="353"/>
      <c r="E1544" s="355"/>
      <c r="F1544" s="355"/>
      <c r="G1544" s="353"/>
      <c r="H1544" s="353"/>
      <c r="I1544" s="353"/>
      <c r="J1544" s="353"/>
      <c r="K1544" s="360"/>
    </row>
    <row r="1545">
      <c r="A1545" s="352" t="str">
        <f t="shared" si="1"/>
        <v/>
      </c>
      <c r="B1545" s="353"/>
      <c r="C1545" s="354"/>
      <c r="D1545" s="353"/>
      <c r="E1545" s="355"/>
      <c r="F1545" s="355"/>
      <c r="G1545" s="353"/>
      <c r="H1545" s="353"/>
      <c r="I1545" s="353"/>
      <c r="J1545" s="353"/>
      <c r="K1545" s="360"/>
    </row>
    <row r="1546">
      <c r="A1546" s="357" t="str">
        <f t="shared" si="1"/>
        <v/>
      </c>
      <c r="B1546" s="353"/>
      <c r="C1546" s="354"/>
      <c r="D1546" s="353"/>
      <c r="E1546" s="355"/>
      <c r="F1546" s="355"/>
      <c r="G1546" s="353"/>
      <c r="H1546" s="353"/>
      <c r="I1546" s="353"/>
      <c r="J1546" s="353"/>
      <c r="K1546" s="360"/>
    </row>
    <row r="1547">
      <c r="A1547" s="352" t="str">
        <f t="shared" si="1"/>
        <v/>
      </c>
      <c r="B1547" s="353"/>
      <c r="C1547" s="354"/>
      <c r="D1547" s="353"/>
      <c r="E1547" s="355"/>
      <c r="F1547" s="355"/>
      <c r="G1547" s="353"/>
      <c r="H1547" s="353"/>
      <c r="I1547" s="353"/>
      <c r="J1547" s="353"/>
      <c r="K1547" s="360"/>
    </row>
    <row r="1548">
      <c r="A1548" s="352" t="str">
        <f t="shared" si="1"/>
        <v/>
      </c>
      <c r="B1548" s="353"/>
      <c r="C1548" s="354"/>
      <c r="D1548" s="353"/>
      <c r="E1548" s="355"/>
      <c r="F1548" s="355"/>
      <c r="G1548" s="353"/>
      <c r="H1548" s="353"/>
      <c r="I1548" s="353"/>
      <c r="J1548" s="353"/>
      <c r="K1548" s="360"/>
    </row>
    <row r="1549">
      <c r="A1549" s="352" t="str">
        <f t="shared" si="1"/>
        <v/>
      </c>
      <c r="B1549" s="353"/>
      <c r="C1549" s="354"/>
      <c r="D1549" s="353"/>
      <c r="E1549" s="355"/>
      <c r="F1549" s="355"/>
      <c r="G1549" s="353"/>
      <c r="H1549" s="353"/>
      <c r="I1549" s="353"/>
      <c r="J1549" s="353"/>
      <c r="K1549" s="360"/>
    </row>
    <row r="1550">
      <c r="A1550" s="352" t="str">
        <f t="shared" si="1"/>
        <v/>
      </c>
      <c r="B1550" s="353"/>
      <c r="C1550" s="354"/>
      <c r="D1550" s="353"/>
      <c r="E1550" s="355"/>
      <c r="F1550" s="355"/>
      <c r="G1550" s="353"/>
      <c r="H1550" s="353"/>
      <c r="I1550" s="353"/>
      <c r="J1550" s="353"/>
      <c r="K1550" s="360"/>
    </row>
    <row r="1551">
      <c r="A1551" s="352" t="str">
        <f t="shared" si="1"/>
        <v/>
      </c>
      <c r="B1551" s="353"/>
      <c r="C1551" s="354"/>
      <c r="D1551" s="353"/>
      <c r="E1551" s="355"/>
      <c r="F1551" s="355"/>
      <c r="G1551" s="353"/>
      <c r="H1551" s="353"/>
      <c r="I1551" s="353"/>
      <c r="J1551" s="353"/>
      <c r="K1551" s="360"/>
    </row>
    <row r="1552">
      <c r="A1552" s="352" t="str">
        <f t="shared" si="1"/>
        <v/>
      </c>
      <c r="B1552" s="353"/>
      <c r="C1552" s="354"/>
      <c r="D1552" s="353"/>
      <c r="E1552" s="355"/>
      <c r="F1552" s="355"/>
      <c r="G1552" s="353"/>
      <c r="H1552" s="353"/>
      <c r="I1552" s="353"/>
      <c r="J1552" s="353"/>
      <c r="K1552" s="360"/>
    </row>
    <row r="1553">
      <c r="A1553" s="352" t="str">
        <f t="shared" si="1"/>
        <v/>
      </c>
      <c r="B1553" s="353"/>
      <c r="C1553" s="354"/>
      <c r="D1553" s="353"/>
      <c r="E1553" s="355"/>
      <c r="F1553" s="355"/>
      <c r="G1553" s="353"/>
      <c r="H1553" s="353"/>
      <c r="I1553" s="353"/>
      <c r="J1553" s="353"/>
      <c r="K1553" s="360"/>
    </row>
    <row r="1554">
      <c r="A1554" s="352" t="str">
        <f t="shared" si="1"/>
        <v/>
      </c>
      <c r="B1554" s="353"/>
      <c r="C1554" s="354"/>
      <c r="D1554" s="353"/>
      <c r="E1554" s="355"/>
      <c r="F1554" s="355"/>
      <c r="G1554" s="353"/>
      <c r="H1554" s="353"/>
      <c r="I1554" s="353"/>
      <c r="J1554" s="353"/>
      <c r="K1554" s="360"/>
    </row>
    <row r="1555">
      <c r="A1555" s="352" t="str">
        <f t="shared" si="1"/>
        <v/>
      </c>
      <c r="B1555" s="353"/>
      <c r="C1555" s="354"/>
      <c r="D1555" s="353"/>
      <c r="E1555" s="355"/>
      <c r="F1555" s="355"/>
      <c r="G1555" s="353"/>
      <c r="H1555" s="353"/>
      <c r="I1555" s="353"/>
      <c r="J1555" s="353"/>
      <c r="K1555" s="360"/>
    </row>
    <row r="1556">
      <c r="A1556" s="352" t="str">
        <f t="shared" si="1"/>
        <v/>
      </c>
      <c r="B1556" s="353"/>
      <c r="C1556" s="354"/>
      <c r="D1556" s="353"/>
      <c r="E1556" s="355"/>
      <c r="F1556" s="355"/>
      <c r="G1556" s="353"/>
      <c r="H1556" s="353"/>
      <c r="I1556" s="353"/>
      <c r="J1556" s="353"/>
      <c r="K1556" s="360"/>
    </row>
    <row r="1557">
      <c r="A1557" s="352" t="str">
        <f t="shared" si="1"/>
        <v/>
      </c>
      <c r="B1557" s="353"/>
      <c r="C1557" s="354"/>
      <c r="D1557" s="353"/>
      <c r="E1557" s="355"/>
      <c r="F1557" s="355"/>
      <c r="G1557" s="353"/>
      <c r="H1557" s="353"/>
      <c r="I1557" s="353"/>
      <c r="J1557" s="353"/>
      <c r="K1557" s="360"/>
    </row>
    <row r="1558">
      <c r="A1558" s="357" t="str">
        <f t="shared" si="1"/>
        <v/>
      </c>
      <c r="B1558" s="353"/>
      <c r="C1558" s="354"/>
      <c r="D1558" s="353"/>
      <c r="E1558" s="355"/>
      <c r="F1558" s="355"/>
      <c r="G1558" s="353"/>
      <c r="H1558" s="353"/>
      <c r="I1558" s="353"/>
      <c r="J1558" s="353"/>
      <c r="K1558" s="360"/>
    </row>
    <row r="1559">
      <c r="A1559" s="352" t="str">
        <f t="shared" si="1"/>
        <v/>
      </c>
      <c r="B1559" s="353"/>
      <c r="C1559" s="354"/>
      <c r="D1559" s="353"/>
      <c r="E1559" s="355"/>
      <c r="F1559" s="355"/>
      <c r="G1559" s="353"/>
      <c r="H1559" s="353"/>
      <c r="I1559" s="353"/>
      <c r="J1559" s="353"/>
      <c r="K1559" s="360"/>
    </row>
    <row r="1560">
      <c r="A1560" s="357" t="str">
        <f t="shared" si="1"/>
        <v/>
      </c>
      <c r="B1560" s="353"/>
      <c r="C1560" s="354"/>
      <c r="D1560" s="353"/>
      <c r="E1560" s="355"/>
      <c r="F1560" s="355"/>
      <c r="G1560" s="353"/>
      <c r="H1560" s="353"/>
      <c r="I1560" s="353"/>
      <c r="J1560" s="353"/>
      <c r="K1560" s="360"/>
    </row>
    <row r="1561">
      <c r="A1561" s="352" t="str">
        <f t="shared" si="1"/>
        <v/>
      </c>
      <c r="B1561" s="353"/>
      <c r="C1561" s="354"/>
      <c r="D1561" s="353"/>
      <c r="E1561" s="355"/>
      <c r="F1561" s="355"/>
      <c r="G1561" s="353"/>
      <c r="H1561" s="353"/>
      <c r="I1561" s="353"/>
      <c r="J1561" s="353"/>
      <c r="K1561" s="360"/>
    </row>
    <row r="1562">
      <c r="A1562" s="352" t="str">
        <f t="shared" si="1"/>
        <v/>
      </c>
      <c r="B1562" s="353"/>
      <c r="C1562" s="354"/>
      <c r="D1562" s="353"/>
      <c r="E1562" s="355"/>
      <c r="F1562" s="355"/>
      <c r="G1562" s="353"/>
      <c r="H1562" s="353"/>
      <c r="I1562" s="353"/>
      <c r="J1562" s="353"/>
      <c r="K1562" s="360"/>
    </row>
    <row r="1563">
      <c r="A1563" s="352" t="str">
        <f t="shared" si="1"/>
        <v/>
      </c>
      <c r="B1563" s="353"/>
      <c r="C1563" s="354"/>
      <c r="D1563" s="353"/>
      <c r="E1563" s="355"/>
      <c r="F1563" s="355"/>
      <c r="G1563" s="353"/>
      <c r="H1563" s="353"/>
      <c r="I1563" s="353"/>
      <c r="J1563" s="353"/>
      <c r="K1563" s="360"/>
    </row>
    <row r="1564">
      <c r="A1564" s="352" t="str">
        <f t="shared" si="1"/>
        <v/>
      </c>
      <c r="B1564" s="353"/>
      <c r="C1564" s="354"/>
      <c r="D1564" s="353"/>
      <c r="E1564" s="355"/>
      <c r="F1564" s="355"/>
      <c r="G1564" s="353"/>
      <c r="H1564" s="353"/>
      <c r="I1564" s="353"/>
      <c r="J1564" s="353"/>
      <c r="K1564" s="360"/>
    </row>
    <row r="1565">
      <c r="A1565" s="352" t="str">
        <f t="shared" si="1"/>
        <v/>
      </c>
      <c r="B1565" s="353"/>
      <c r="C1565" s="354"/>
      <c r="D1565" s="353"/>
      <c r="E1565" s="355"/>
      <c r="F1565" s="355"/>
      <c r="G1565" s="353"/>
      <c r="H1565" s="353"/>
      <c r="I1565" s="353"/>
      <c r="J1565" s="353"/>
      <c r="K1565" s="360"/>
    </row>
    <row r="1566">
      <c r="A1566" s="352" t="str">
        <f t="shared" si="1"/>
        <v/>
      </c>
      <c r="B1566" s="353"/>
      <c r="C1566" s="354"/>
      <c r="D1566" s="353"/>
      <c r="E1566" s="355"/>
      <c r="F1566" s="355"/>
      <c r="G1566" s="353"/>
      <c r="H1566" s="353"/>
      <c r="I1566" s="353"/>
      <c r="J1566" s="353"/>
      <c r="K1566" s="360"/>
    </row>
    <row r="1567">
      <c r="A1567" s="352" t="str">
        <f t="shared" si="1"/>
        <v/>
      </c>
      <c r="B1567" s="353"/>
      <c r="C1567" s="354"/>
      <c r="D1567" s="353"/>
      <c r="E1567" s="355"/>
      <c r="F1567" s="355"/>
      <c r="G1567" s="353"/>
      <c r="H1567" s="353"/>
      <c r="I1567" s="353"/>
      <c r="J1567" s="353"/>
      <c r="K1567" s="360"/>
    </row>
    <row r="1568">
      <c r="A1568" s="357" t="str">
        <f t="shared" si="1"/>
        <v/>
      </c>
      <c r="B1568" s="353"/>
      <c r="C1568" s="354"/>
      <c r="D1568" s="353"/>
      <c r="E1568" s="355"/>
      <c r="F1568" s="355"/>
      <c r="G1568" s="353"/>
      <c r="H1568" s="353"/>
      <c r="I1568" s="353"/>
      <c r="J1568" s="353"/>
      <c r="K1568" s="360"/>
    </row>
    <row r="1569">
      <c r="A1569" s="352" t="str">
        <f t="shared" si="1"/>
        <v/>
      </c>
      <c r="B1569" s="353"/>
      <c r="C1569" s="354"/>
      <c r="D1569" s="353"/>
      <c r="E1569" s="355"/>
      <c r="F1569" s="355"/>
      <c r="G1569" s="353"/>
      <c r="H1569" s="353"/>
      <c r="I1569" s="353"/>
      <c r="J1569" s="353"/>
      <c r="K1569" s="360"/>
    </row>
    <row r="1570">
      <c r="A1570" s="357" t="str">
        <f t="shared" si="1"/>
        <v/>
      </c>
      <c r="B1570" s="353"/>
      <c r="C1570" s="354"/>
      <c r="D1570" s="353"/>
      <c r="E1570" s="355"/>
      <c r="F1570" s="355"/>
      <c r="G1570" s="353"/>
      <c r="H1570" s="353"/>
      <c r="I1570" s="353"/>
      <c r="J1570" s="353"/>
      <c r="K1570" s="360"/>
    </row>
    <row r="1571">
      <c r="A1571" s="357" t="str">
        <f t="shared" si="1"/>
        <v/>
      </c>
      <c r="B1571" s="353"/>
      <c r="C1571" s="354"/>
      <c r="D1571" s="353"/>
      <c r="E1571" s="355"/>
      <c r="F1571" s="355"/>
      <c r="G1571" s="353"/>
      <c r="H1571" s="353"/>
      <c r="I1571" s="353"/>
      <c r="J1571" s="353"/>
      <c r="K1571" s="360"/>
    </row>
    <row r="1572">
      <c r="A1572" s="357" t="str">
        <f t="shared" si="1"/>
        <v/>
      </c>
      <c r="B1572" s="353"/>
      <c r="C1572" s="354"/>
      <c r="D1572" s="353"/>
      <c r="E1572" s="355"/>
      <c r="F1572" s="355"/>
      <c r="G1572" s="353"/>
      <c r="H1572" s="353"/>
      <c r="I1572" s="353"/>
      <c r="J1572" s="353"/>
      <c r="K1572" s="360"/>
    </row>
    <row r="1573">
      <c r="A1573" s="357" t="str">
        <f t="shared" si="1"/>
        <v/>
      </c>
      <c r="B1573" s="353"/>
      <c r="C1573" s="354"/>
      <c r="D1573" s="353"/>
      <c r="E1573" s="355"/>
      <c r="F1573" s="355"/>
      <c r="G1573" s="353"/>
      <c r="H1573" s="353"/>
      <c r="I1573" s="353"/>
      <c r="J1573" s="353"/>
      <c r="K1573" s="360"/>
    </row>
    <row r="1574">
      <c r="A1574" s="352" t="str">
        <f t="shared" si="1"/>
        <v/>
      </c>
      <c r="B1574" s="353"/>
      <c r="C1574" s="354"/>
      <c r="D1574" s="353"/>
      <c r="E1574" s="355"/>
      <c r="F1574" s="355"/>
      <c r="G1574" s="353"/>
      <c r="H1574" s="353"/>
      <c r="I1574" s="353"/>
      <c r="J1574" s="353"/>
      <c r="K1574" s="360"/>
    </row>
    <row r="1575">
      <c r="A1575" s="352" t="str">
        <f t="shared" si="1"/>
        <v/>
      </c>
      <c r="B1575" s="353"/>
      <c r="C1575" s="354"/>
      <c r="D1575" s="353"/>
      <c r="E1575" s="355"/>
      <c r="F1575" s="355"/>
      <c r="G1575" s="353"/>
      <c r="H1575" s="353"/>
      <c r="I1575" s="353"/>
      <c r="J1575" s="353"/>
      <c r="K1575" s="360"/>
    </row>
    <row r="1576">
      <c r="A1576" s="352" t="str">
        <f t="shared" si="1"/>
        <v/>
      </c>
      <c r="B1576" s="353"/>
      <c r="C1576" s="354"/>
      <c r="D1576" s="353"/>
      <c r="E1576" s="355"/>
      <c r="F1576" s="355"/>
      <c r="G1576" s="353"/>
      <c r="H1576" s="353"/>
      <c r="I1576" s="353"/>
      <c r="J1576" s="353"/>
      <c r="K1576" s="360"/>
    </row>
    <row r="1577">
      <c r="A1577" s="352" t="str">
        <f t="shared" si="1"/>
        <v/>
      </c>
      <c r="B1577" s="353"/>
      <c r="C1577" s="354"/>
      <c r="D1577" s="353"/>
      <c r="E1577" s="355"/>
      <c r="F1577" s="355"/>
      <c r="G1577" s="353"/>
      <c r="H1577" s="353"/>
      <c r="I1577" s="353"/>
      <c r="J1577" s="353"/>
      <c r="K1577" s="360"/>
    </row>
    <row r="1578">
      <c r="A1578" s="352" t="str">
        <f t="shared" si="1"/>
        <v/>
      </c>
      <c r="B1578" s="353"/>
      <c r="C1578" s="354"/>
      <c r="D1578" s="353"/>
      <c r="E1578" s="355"/>
      <c r="F1578" s="355"/>
      <c r="G1578" s="353"/>
      <c r="H1578" s="353"/>
      <c r="I1578" s="353"/>
      <c r="J1578" s="353"/>
      <c r="K1578" s="360"/>
    </row>
    <row r="1579">
      <c r="A1579" s="352" t="str">
        <f t="shared" si="1"/>
        <v/>
      </c>
      <c r="B1579" s="353"/>
      <c r="C1579" s="354"/>
      <c r="D1579" s="353"/>
      <c r="E1579" s="355"/>
      <c r="F1579" s="355"/>
      <c r="G1579" s="353"/>
      <c r="H1579" s="353"/>
      <c r="I1579" s="353"/>
      <c r="J1579" s="353"/>
      <c r="K1579" s="360"/>
    </row>
    <row r="1580">
      <c r="A1580" s="352" t="str">
        <f t="shared" si="1"/>
        <v/>
      </c>
      <c r="B1580" s="353"/>
      <c r="C1580" s="354"/>
      <c r="D1580" s="353"/>
      <c r="E1580" s="355"/>
      <c r="F1580" s="355"/>
      <c r="G1580" s="353"/>
      <c r="H1580" s="353"/>
      <c r="I1580" s="353"/>
      <c r="J1580" s="353"/>
      <c r="K1580" s="360"/>
    </row>
    <row r="1581">
      <c r="A1581" s="352" t="str">
        <f t="shared" si="1"/>
        <v/>
      </c>
      <c r="B1581" s="353"/>
      <c r="C1581" s="354"/>
      <c r="D1581" s="353"/>
      <c r="E1581" s="355"/>
      <c r="F1581" s="355"/>
      <c r="G1581" s="353"/>
      <c r="H1581" s="353"/>
      <c r="I1581" s="353"/>
      <c r="J1581" s="353"/>
      <c r="K1581" s="360"/>
    </row>
    <row r="1582">
      <c r="A1582" s="357" t="str">
        <f t="shared" si="1"/>
        <v/>
      </c>
      <c r="B1582" s="353"/>
      <c r="C1582" s="354"/>
      <c r="D1582" s="353"/>
      <c r="E1582" s="355"/>
      <c r="F1582" s="355"/>
      <c r="G1582" s="353"/>
      <c r="H1582" s="353"/>
      <c r="I1582" s="353"/>
      <c r="J1582" s="353"/>
      <c r="K1582" s="360"/>
    </row>
    <row r="1583">
      <c r="A1583" s="352" t="str">
        <f t="shared" si="1"/>
        <v/>
      </c>
      <c r="B1583" s="353"/>
      <c r="C1583" s="354"/>
      <c r="D1583" s="353"/>
      <c r="E1583" s="355"/>
      <c r="F1583" s="355"/>
      <c r="G1583" s="353"/>
      <c r="H1583" s="353"/>
      <c r="I1583" s="353"/>
      <c r="J1583" s="353"/>
      <c r="K1583" s="360"/>
    </row>
    <row r="1584">
      <c r="A1584" s="352" t="str">
        <f t="shared" si="1"/>
        <v/>
      </c>
      <c r="B1584" s="353"/>
      <c r="C1584" s="354"/>
      <c r="D1584" s="353"/>
      <c r="E1584" s="355"/>
      <c r="F1584" s="355"/>
      <c r="G1584" s="353"/>
      <c r="H1584" s="353"/>
      <c r="I1584" s="353"/>
      <c r="J1584" s="353"/>
      <c r="K1584" s="360"/>
    </row>
    <row r="1585">
      <c r="A1585" s="359" t="str">
        <f t="shared" si="1"/>
        <v/>
      </c>
      <c r="B1585" s="353"/>
      <c r="C1585" s="354"/>
      <c r="D1585" s="353"/>
      <c r="E1585" s="355"/>
      <c r="F1585" s="355"/>
      <c r="G1585" s="353"/>
      <c r="H1585" s="353"/>
      <c r="I1585" s="353"/>
      <c r="J1585" s="353"/>
      <c r="K1585" s="360"/>
    </row>
    <row r="1586">
      <c r="A1586" s="352" t="str">
        <f t="shared" si="1"/>
        <v/>
      </c>
      <c r="B1586" s="353"/>
      <c r="C1586" s="354"/>
      <c r="D1586" s="353"/>
      <c r="E1586" s="355"/>
      <c r="F1586" s="355"/>
      <c r="G1586" s="353"/>
      <c r="H1586" s="353"/>
      <c r="I1586" s="353"/>
      <c r="J1586" s="353"/>
      <c r="K1586" s="360"/>
    </row>
    <row r="1587">
      <c r="A1587" s="352" t="str">
        <f t="shared" si="1"/>
        <v/>
      </c>
      <c r="B1587" s="353"/>
      <c r="C1587" s="354"/>
      <c r="D1587" s="353"/>
      <c r="E1587" s="355"/>
      <c r="F1587" s="355"/>
      <c r="G1587" s="353"/>
      <c r="H1587" s="353"/>
      <c r="I1587" s="353"/>
      <c r="J1587" s="353"/>
      <c r="K1587" s="360"/>
    </row>
    <row r="1588">
      <c r="A1588" s="357" t="str">
        <f t="shared" si="1"/>
        <v/>
      </c>
      <c r="B1588" s="353"/>
      <c r="C1588" s="354"/>
      <c r="D1588" s="353"/>
      <c r="E1588" s="355"/>
      <c r="F1588" s="355"/>
      <c r="G1588" s="353"/>
      <c r="H1588" s="353"/>
      <c r="I1588" s="353"/>
      <c r="J1588" s="353"/>
      <c r="K1588" s="360"/>
    </row>
    <row r="1589">
      <c r="A1589" s="352" t="str">
        <f t="shared" si="1"/>
        <v/>
      </c>
      <c r="B1589" s="353"/>
      <c r="C1589" s="354"/>
      <c r="D1589" s="353"/>
      <c r="E1589" s="355"/>
      <c r="F1589" s="355"/>
      <c r="G1589" s="353"/>
      <c r="H1589" s="353"/>
      <c r="I1589" s="353"/>
      <c r="J1589" s="353"/>
      <c r="K1589" s="360"/>
    </row>
    <row r="1590">
      <c r="A1590" s="352" t="str">
        <f t="shared" si="1"/>
        <v/>
      </c>
      <c r="B1590" s="353"/>
      <c r="C1590" s="354"/>
      <c r="D1590" s="353"/>
      <c r="E1590" s="355"/>
      <c r="F1590" s="355"/>
      <c r="G1590" s="353"/>
      <c r="H1590" s="353"/>
      <c r="I1590" s="353"/>
      <c r="J1590" s="353"/>
      <c r="K1590" s="360"/>
    </row>
    <row r="1591">
      <c r="A1591" s="357" t="str">
        <f t="shared" si="1"/>
        <v/>
      </c>
      <c r="B1591" s="353"/>
      <c r="C1591" s="354"/>
      <c r="D1591" s="353"/>
      <c r="E1591" s="355"/>
      <c r="F1591" s="355"/>
      <c r="G1591" s="353"/>
      <c r="H1591" s="353"/>
      <c r="I1591" s="353"/>
      <c r="J1591" s="353"/>
      <c r="K1591" s="360"/>
    </row>
    <row r="1592">
      <c r="A1592" s="352" t="str">
        <f t="shared" si="1"/>
        <v/>
      </c>
      <c r="B1592" s="353"/>
      <c r="C1592" s="354"/>
      <c r="D1592" s="353"/>
      <c r="E1592" s="355"/>
      <c r="F1592" s="355"/>
      <c r="G1592" s="353"/>
      <c r="H1592" s="353"/>
      <c r="I1592" s="353"/>
      <c r="J1592" s="353"/>
      <c r="K1592" s="360"/>
    </row>
    <row r="1593">
      <c r="A1593" s="357" t="str">
        <f t="shared" si="1"/>
        <v/>
      </c>
      <c r="B1593" s="353"/>
      <c r="C1593" s="354"/>
      <c r="D1593" s="353"/>
      <c r="E1593" s="355"/>
      <c r="F1593" s="355"/>
      <c r="G1593" s="353"/>
      <c r="H1593" s="353"/>
      <c r="I1593" s="353"/>
      <c r="J1593" s="353"/>
      <c r="K1593" s="360"/>
    </row>
    <row r="1594">
      <c r="A1594" s="352" t="str">
        <f t="shared" si="1"/>
        <v/>
      </c>
      <c r="B1594" s="353"/>
      <c r="C1594" s="354"/>
      <c r="D1594" s="353"/>
      <c r="E1594" s="355"/>
      <c r="F1594" s="355"/>
      <c r="G1594" s="353"/>
      <c r="H1594" s="353"/>
      <c r="I1594" s="353"/>
      <c r="J1594" s="353"/>
      <c r="K1594" s="360"/>
    </row>
    <row r="1595">
      <c r="A1595" s="352" t="str">
        <f t="shared" si="1"/>
        <v/>
      </c>
      <c r="B1595" s="353"/>
      <c r="C1595" s="354"/>
      <c r="D1595" s="353"/>
      <c r="E1595" s="355"/>
      <c r="F1595" s="355"/>
      <c r="G1595" s="353"/>
      <c r="H1595" s="353"/>
      <c r="I1595" s="353"/>
      <c r="J1595" s="353"/>
      <c r="K1595" s="360"/>
    </row>
    <row r="1596">
      <c r="A1596" s="352" t="str">
        <f t="shared" si="1"/>
        <v/>
      </c>
      <c r="B1596" s="353"/>
      <c r="C1596" s="354"/>
      <c r="D1596" s="353"/>
      <c r="E1596" s="355"/>
      <c r="F1596" s="355"/>
      <c r="G1596" s="353"/>
      <c r="H1596" s="353"/>
      <c r="I1596" s="353"/>
      <c r="J1596" s="353"/>
      <c r="K1596" s="360"/>
    </row>
    <row r="1597">
      <c r="A1597" s="352" t="str">
        <f t="shared" si="1"/>
        <v/>
      </c>
      <c r="B1597" s="353"/>
      <c r="C1597" s="354"/>
      <c r="D1597" s="353"/>
      <c r="E1597" s="355"/>
      <c r="F1597" s="355"/>
      <c r="G1597" s="353"/>
      <c r="H1597" s="353"/>
      <c r="I1597" s="353"/>
      <c r="J1597" s="353"/>
      <c r="K1597" s="360"/>
    </row>
    <row r="1598">
      <c r="A1598" s="352" t="str">
        <f t="shared" si="1"/>
        <v/>
      </c>
      <c r="B1598" s="353"/>
      <c r="C1598" s="354"/>
      <c r="D1598" s="353"/>
      <c r="E1598" s="355"/>
      <c r="F1598" s="355"/>
      <c r="G1598" s="353"/>
      <c r="H1598" s="353"/>
      <c r="I1598" s="353"/>
      <c r="J1598" s="353"/>
      <c r="K1598" s="360"/>
    </row>
    <row r="1599">
      <c r="A1599" s="358" t="str">
        <f t="shared" si="1"/>
        <v/>
      </c>
      <c r="B1599" s="353"/>
      <c r="C1599" s="354"/>
      <c r="D1599" s="353"/>
      <c r="E1599" s="355"/>
      <c r="F1599" s="355"/>
      <c r="G1599" s="353"/>
      <c r="H1599" s="353"/>
      <c r="I1599" s="353"/>
      <c r="J1599" s="353"/>
      <c r="K1599" s="360"/>
    </row>
    <row r="1600">
      <c r="A1600" s="357" t="str">
        <f t="shared" si="1"/>
        <v/>
      </c>
      <c r="B1600" s="353"/>
      <c r="C1600" s="354"/>
      <c r="D1600" s="353"/>
      <c r="E1600" s="355"/>
      <c r="F1600" s="355"/>
      <c r="G1600" s="353"/>
      <c r="H1600" s="353"/>
      <c r="I1600" s="353"/>
      <c r="J1600" s="353"/>
      <c r="K1600" s="360"/>
    </row>
    <row r="1601">
      <c r="A1601" s="352" t="str">
        <f t="shared" si="1"/>
        <v/>
      </c>
      <c r="B1601" s="353"/>
      <c r="C1601" s="354"/>
      <c r="D1601" s="353"/>
      <c r="E1601" s="355"/>
      <c r="F1601" s="355"/>
      <c r="G1601" s="353"/>
      <c r="H1601" s="353"/>
      <c r="I1601" s="353"/>
      <c r="J1601" s="353"/>
      <c r="K1601" s="360"/>
    </row>
    <row r="1602">
      <c r="A1602" s="352" t="str">
        <f t="shared" si="1"/>
        <v/>
      </c>
      <c r="B1602" s="353"/>
      <c r="C1602" s="354"/>
      <c r="D1602" s="353"/>
      <c r="E1602" s="355"/>
      <c r="F1602" s="355"/>
      <c r="G1602" s="353"/>
      <c r="H1602" s="353"/>
      <c r="I1602" s="353"/>
      <c r="J1602" s="353"/>
      <c r="K1602" s="360"/>
    </row>
    <row r="1603">
      <c r="A1603" s="352" t="str">
        <f t="shared" si="1"/>
        <v/>
      </c>
      <c r="B1603" s="353"/>
      <c r="C1603" s="354"/>
      <c r="D1603" s="353"/>
      <c r="E1603" s="355"/>
      <c r="F1603" s="355"/>
      <c r="G1603" s="353"/>
      <c r="H1603" s="353"/>
      <c r="I1603" s="353"/>
      <c r="J1603" s="353"/>
      <c r="K1603" s="360"/>
    </row>
    <row r="1604">
      <c r="A1604" s="352" t="str">
        <f t="shared" si="1"/>
        <v/>
      </c>
      <c r="B1604" s="353"/>
      <c r="C1604" s="354"/>
      <c r="D1604" s="353"/>
      <c r="E1604" s="355"/>
      <c r="F1604" s="355"/>
      <c r="G1604" s="353"/>
      <c r="H1604" s="353"/>
      <c r="I1604" s="353"/>
      <c r="J1604" s="353"/>
      <c r="K1604" s="360"/>
    </row>
    <row r="1605">
      <c r="A1605" s="352" t="str">
        <f t="shared" si="1"/>
        <v/>
      </c>
      <c r="B1605" s="353"/>
      <c r="C1605" s="354"/>
      <c r="D1605" s="353"/>
      <c r="E1605" s="355"/>
      <c r="F1605" s="355"/>
      <c r="G1605" s="353"/>
      <c r="H1605" s="353"/>
      <c r="I1605" s="353"/>
      <c r="J1605" s="353"/>
      <c r="K1605" s="360"/>
    </row>
    <row r="1606">
      <c r="A1606" s="352" t="str">
        <f t="shared" si="1"/>
        <v/>
      </c>
      <c r="B1606" s="353"/>
      <c r="C1606" s="354"/>
      <c r="D1606" s="353"/>
      <c r="E1606" s="355"/>
      <c r="F1606" s="355"/>
      <c r="G1606" s="353"/>
      <c r="H1606" s="353"/>
      <c r="I1606" s="353"/>
      <c r="J1606" s="353"/>
      <c r="K1606" s="360"/>
    </row>
    <row r="1607">
      <c r="A1607" s="357" t="str">
        <f t="shared" si="1"/>
        <v/>
      </c>
      <c r="B1607" s="353"/>
      <c r="C1607" s="354"/>
      <c r="D1607" s="353"/>
      <c r="E1607" s="355"/>
      <c r="F1607" s="355"/>
      <c r="G1607" s="353"/>
      <c r="H1607" s="353"/>
      <c r="I1607" s="353"/>
      <c r="J1607" s="353"/>
      <c r="K1607" s="360"/>
    </row>
    <row r="1608">
      <c r="A1608" s="352" t="str">
        <f t="shared" si="1"/>
        <v/>
      </c>
      <c r="B1608" s="353"/>
      <c r="C1608" s="354"/>
      <c r="D1608" s="353"/>
      <c r="E1608" s="355"/>
      <c r="F1608" s="355"/>
      <c r="G1608" s="353"/>
      <c r="H1608" s="353"/>
      <c r="I1608" s="353"/>
      <c r="J1608" s="353"/>
      <c r="K1608" s="360"/>
    </row>
    <row r="1609">
      <c r="A1609" s="357" t="str">
        <f t="shared" si="1"/>
        <v/>
      </c>
      <c r="B1609" s="353"/>
      <c r="C1609" s="354"/>
      <c r="D1609" s="353"/>
      <c r="E1609" s="355"/>
      <c r="F1609" s="355"/>
      <c r="G1609" s="353"/>
      <c r="H1609" s="353"/>
      <c r="I1609" s="353"/>
      <c r="J1609" s="353"/>
      <c r="K1609" s="360"/>
    </row>
    <row r="1610">
      <c r="A1610" s="352" t="str">
        <f t="shared" si="1"/>
        <v/>
      </c>
      <c r="B1610" s="353"/>
      <c r="C1610" s="354"/>
      <c r="D1610" s="353"/>
      <c r="E1610" s="355"/>
      <c r="F1610" s="355"/>
      <c r="G1610" s="353"/>
      <c r="H1610" s="353"/>
      <c r="I1610" s="353"/>
      <c r="J1610" s="353"/>
      <c r="K1610" s="360"/>
    </row>
    <row r="1611">
      <c r="A1611" s="352" t="str">
        <f t="shared" si="1"/>
        <v/>
      </c>
      <c r="B1611" s="353"/>
      <c r="C1611" s="354"/>
      <c r="D1611" s="353"/>
      <c r="E1611" s="355"/>
      <c r="F1611" s="355"/>
      <c r="G1611" s="353"/>
      <c r="H1611" s="353"/>
      <c r="I1611" s="353"/>
      <c r="J1611" s="353"/>
      <c r="K1611" s="360"/>
    </row>
    <row r="1612">
      <c r="A1612" s="357" t="str">
        <f t="shared" si="1"/>
        <v/>
      </c>
      <c r="B1612" s="353"/>
      <c r="C1612" s="354"/>
      <c r="D1612" s="353"/>
      <c r="E1612" s="355"/>
      <c r="F1612" s="355"/>
      <c r="G1612" s="353"/>
      <c r="H1612" s="353"/>
      <c r="I1612" s="353"/>
      <c r="J1612" s="353"/>
      <c r="K1612" s="360"/>
    </row>
    <row r="1613">
      <c r="A1613" s="352" t="str">
        <f t="shared" si="1"/>
        <v/>
      </c>
      <c r="B1613" s="353"/>
      <c r="C1613" s="354"/>
      <c r="D1613" s="353"/>
      <c r="E1613" s="355"/>
      <c r="F1613" s="355"/>
      <c r="G1613" s="353"/>
      <c r="H1613" s="353"/>
      <c r="I1613" s="353"/>
      <c r="J1613" s="353"/>
      <c r="K1613" s="360"/>
    </row>
    <row r="1614">
      <c r="A1614" s="357" t="str">
        <f t="shared" si="1"/>
        <v/>
      </c>
      <c r="B1614" s="353"/>
      <c r="C1614" s="354"/>
      <c r="D1614" s="353"/>
      <c r="E1614" s="355"/>
      <c r="F1614" s="355"/>
      <c r="G1614" s="353"/>
      <c r="H1614" s="353"/>
      <c r="I1614" s="353"/>
      <c r="J1614" s="353"/>
      <c r="K1614" s="360"/>
    </row>
    <row r="1615">
      <c r="A1615" s="357" t="str">
        <f t="shared" si="1"/>
        <v/>
      </c>
      <c r="B1615" s="353"/>
      <c r="C1615" s="354"/>
      <c r="D1615" s="353"/>
      <c r="E1615" s="355"/>
      <c r="F1615" s="355"/>
      <c r="G1615" s="353"/>
      <c r="H1615" s="353"/>
      <c r="I1615" s="353"/>
      <c r="J1615" s="353"/>
      <c r="K1615" s="360"/>
    </row>
    <row r="1616">
      <c r="A1616" s="357" t="str">
        <f t="shared" si="1"/>
        <v/>
      </c>
      <c r="B1616" s="353"/>
      <c r="C1616" s="354"/>
      <c r="D1616" s="353"/>
      <c r="E1616" s="355"/>
      <c r="F1616" s="355"/>
      <c r="G1616" s="353"/>
      <c r="H1616" s="353"/>
      <c r="I1616" s="353"/>
      <c r="J1616" s="353"/>
      <c r="K1616" s="360"/>
    </row>
    <row r="1617">
      <c r="A1617" s="352" t="str">
        <f t="shared" si="1"/>
        <v/>
      </c>
      <c r="B1617" s="353"/>
      <c r="C1617" s="354"/>
      <c r="D1617" s="353"/>
      <c r="E1617" s="355"/>
      <c r="F1617" s="355"/>
      <c r="G1617" s="353"/>
      <c r="H1617" s="353"/>
      <c r="I1617" s="353"/>
      <c r="J1617" s="353"/>
      <c r="K1617" s="360"/>
    </row>
    <row r="1618">
      <c r="A1618" s="352" t="str">
        <f t="shared" si="1"/>
        <v/>
      </c>
      <c r="B1618" s="353"/>
      <c r="C1618" s="354"/>
      <c r="D1618" s="353"/>
      <c r="E1618" s="355"/>
      <c r="F1618" s="355"/>
      <c r="G1618" s="353"/>
      <c r="H1618" s="353"/>
      <c r="I1618" s="353"/>
      <c r="J1618" s="353"/>
      <c r="K1618" s="360"/>
    </row>
    <row r="1619">
      <c r="A1619" s="352" t="str">
        <f t="shared" si="1"/>
        <v/>
      </c>
      <c r="B1619" s="353"/>
      <c r="C1619" s="354"/>
      <c r="D1619" s="353"/>
      <c r="E1619" s="355"/>
      <c r="F1619" s="355"/>
      <c r="G1619" s="353"/>
      <c r="H1619" s="353"/>
      <c r="I1619" s="353"/>
      <c r="J1619" s="353"/>
      <c r="K1619" s="360"/>
    </row>
    <row r="1620">
      <c r="A1620" s="352" t="str">
        <f t="shared" si="1"/>
        <v/>
      </c>
      <c r="B1620" s="353"/>
      <c r="C1620" s="354"/>
      <c r="D1620" s="353"/>
      <c r="E1620" s="355"/>
      <c r="F1620" s="355"/>
      <c r="G1620" s="353"/>
      <c r="H1620" s="353"/>
      <c r="I1620" s="353"/>
      <c r="J1620" s="353"/>
      <c r="K1620" s="360"/>
    </row>
    <row r="1621">
      <c r="A1621" s="352" t="str">
        <f t="shared" si="1"/>
        <v/>
      </c>
      <c r="B1621" s="353"/>
      <c r="C1621" s="354"/>
      <c r="D1621" s="353"/>
      <c r="E1621" s="355"/>
      <c r="F1621" s="355"/>
      <c r="G1621" s="353"/>
      <c r="H1621" s="353"/>
      <c r="I1621" s="353"/>
      <c r="J1621" s="353"/>
      <c r="K1621" s="360"/>
    </row>
    <row r="1622">
      <c r="A1622" s="357" t="str">
        <f t="shared" si="1"/>
        <v/>
      </c>
      <c r="B1622" s="353"/>
      <c r="C1622" s="354"/>
      <c r="D1622" s="353"/>
      <c r="E1622" s="355"/>
      <c r="F1622" s="355"/>
      <c r="G1622" s="353"/>
      <c r="H1622" s="353"/>
      <c r="I1622" s="353"/>
      <c r="J1622" s="353"/>
      <c r="K1622" s="360"/>
    </row>
    <row r="1623">
      <c r="A1623" s="352" t="str">
        <f t="shared" si="1"/>
        <v/>
      </c>
      <c r="B1623" s="353"/>
      <c r="C1623" s="354"/>
      <c r="D1623" s="353"/>
      <c r="E1623" s="355"/>
      <c r="F1623" s="355"/>
      <c r="G1623" s="353"/>
      <c r="H1623" s="353"/>
      <c r="I1623" s="353"/>
      <c r="J1623" s="353"/>
      <c r="K1623" s="360"/>
    </row>
    <row r="1624">
      <c r="A1624" s="352" t="str">
        <f t="shared" si="1"/>
        <v/>
      </c>
      <c r="B1624" s="353"/>
      <c r="C1624" s="354"/>
      <c r="D1624" s="353"/>
      <c r="E1624" s="355"/>
      <c r="F1624" s="355"/>
      <c r="G1624" s="353"/>
      <c r="H1624" s="353"/>
      <c r="I1624" s="353"/>
      <c r="J1624" s="353"/>
      <c r="K1624" s="360"/>
    </row>
    <row r="1625">
      <c r="A1625" s="352" t="str">
        <f t="shared" si="1"/>
        <v/>
      </c>
      <c r="B1625" s="353"/>
      <c r="C1625" s="354"/>
      <c r="D1625" s="353"/>
      <c r="E1625" s="355"/>
      <c r="F1625" s="355"/>
      <c r="G1625" s="353"/>
      <c r="H1625" s="353"/>
      <c r="I1625" s="353"/>
      <c r="J1625" s="353"/>
      <c r="K1625" s="360"/>
    </row>
    <row r="1626">
      <c r="A1626" s="352" t="str">
        <f t="shared" si="1"/>
        <v/>
      </c>
      <c r="B1626" s="353"/>
      <c r="C1626" s="354"/>
      <c r="D1626" s="353"/>
      <c r="E1626" s="355"/>
      <c r="F1626" s="355"/>
      <c r="G1626" s="353"/>
      <c r="H1626" s="353"/>
      <c r="I1626" s="353"/>
      <c r="J1626" s="353"/>
      <c r="K1626" s="360"/>
    </row>
    <row r="1627">
      <c r="A1627" s="358" t="str">
        <f t="shared" si="1"/>
        <v/>
      </c>
      <c r="B1627" s="353"/>
      <c r="C1627" s="354"/>
      <c r="D1627" s="353"/>
      <c r="E1627" s="355"/>
      <c r="F1627" s="355"/>
      <c r="G1627" s="353"/>
      <c r="H1627" s="353"/>
      <c r="I1627" s="353"/>
      <c r="J1627" s="353"/>
      <c r="K1627" s="360"/>
    </row>
    <row r="1628">
      <c r="A1628" s="352" t="str">
        <f t="shared" si="1"/>
        <v/>
      </c>
      <c r="B1628" s="353"/>
      <c r="C1628" s="354"/>
      <c r="D1628" s="353"/>
      <c r="E1628" s="355"/>
      <c r="F1628" s="355"/>
      <c r="G1628" s="353"/>
      <c r="H1628" s="353"/>
      <c r="I1628" s="353"/>
      <c r="J1628" s="353"/>
      <c r="K1628" s="360"/>
    </row>
    <row r="1629">
      <c r="A1629" s="352" t="str">
        <f t="shared" si="1"/>
        <v/>
      </c>
      <c r="B1629" s="353"/>
      <c r="C1629" s="354"/>
      <c r="D1629" s="353"/>
      <c r="E1629" s="355"/>
      <c r="F1629" s="355"/>
      <c r="G1629" s="353"/>
      <c r="H1629" s="353"/>
      <c r="I1629" s="353"/>
      <c r="J1629" s="353"/>
      <c r="K1629" s="360"/>
    </row>
    <row r="1630">
      <c r="A1630" s="352" t="str">
        <f t="shared" si="1"/>
        <v/>
      </c>
      <c r="B1630" s="353"/>
      <c r="C1630" s="354"/>
      <c r="D1630" s="353"/>
      <c r="E1630" s="355"/>
      <c r="F1630" s="355"/>
      <c r="G1630" s="353"/>
      <c r="H1630" s="353"/>
      <c r="I1630" s="353"/>
      <c r="J1630" s="353"/>
      <c r="K1630" s="360"/>
    </row>
    <row r="1631">
      <c r="A1631" s="357" t="str">
        <f t="shared" si="1"/>
        <v/>
      </c>
      <c r="B1631" s="353"/>
      <c r="C1631" s="354"/>
      <c r="D1631" s="353"/>
      <c r="E1631" s="355"/>
      <c r="F1631" s="355"/>
      <c r="G1631" s="353"/>
      <c r="H1631" s="353"/>
      <c r="I1631" s="353"/>
      <c r="J1631" s="353"/>
      <c r="K1631" s="360"/>
    </row>
    <row r="1632">
      <c r="A1632" s="352" t="str">
        <f t="shared" si="1"/>
        <v/>
      </c>
      <c r="B1632" s="353"/>
      <c r="C1632" s="354"/>
      <c r="D1632" s="353"/>
      <c r="E1632" s="355"/>
      <c r="F1632" s="355"/>
      <c r="G1632" s="353"/>
      <c r="H1632" s="353"/>
      <c r="I1632" s="353"/>
      <c r="J1632" s="353"/>
      <c r="K1632" s="360"/>
    </row>
    <row r="1633">
      <c r="A1633" s="357" t="str">
        <f t="shared" si="1"/>
        <v/>
      </c>
      <c r="B1633" s="353"/>
      <c r="C1633" s="354"/>
      <c r="D1633" s="353"/>
      <c r="E1633" s="355"/>
      <c r="F1633" s="355"/>
      <c r="G1633" s="353"/>
      <c r="H1633" s="353"/>
      <c r="I1633" s="353"/>
      <c r="J1633" s="353"/>
      <c r="K1633" s="360"/>
    </row>
    <row r="1634">
      <c r="A1634" s="357" t="str">
        <f t="shared" si="1"/>
        <v/>
      </c>
      <c r="B1634" s="353"/>
      <c r="C1634" s="354"/>
      <c r="D1634" s="353"/>
      <c r="E1634" s="355"/>
      <c r="F1634" s="355"/>
      <c r="G1634" s="353"/>
      <c r="H1634" s="353"/>
      <c r="I1634" s="353"/>
      <c r="J1634" s="353"/>
      <c r="K1634" s="360"/>
    </row>
    <row r="1635">
      <c r="A1635" s="352" t="str">
        <f t="shared" si="1"/>
        <v/>
      </c>
      <c r="B1635" s="353"/>
      <c r="C1635" s="354"/>
      <c r="D1635" s="353"/>
      <c r="E1635" s="355"/>
      <c r="F1635" s="355"/>
      <c r="G1635" s="353"/>
      <c r="H1635" s="353"/>
      <c r="I1635" s="353"/>
      <c r="J1635" s="353"/>
      <c r="K1635" s="360"/>
    </row>
    <row r="1636">
      <c r="A1636" s="357" t="str">
        <f t="shared" si="1"/>
        <v/>
      </c>
      <c r="B1636" s="353"/>
      <c r="C1636" s="354"/>
      <c r="D1636" s="353"/>
      <c r="E1636" s="355"/>
      <c r="F1636" s="355"/>
      <c r="G1636" s="353"/>
      <c r="H1636" s="353"/>
      <c r="I1636" s="353"/>
      <c r="J1636" s="353"/>
      <c r="K1636" s="360"/>
    </row>
    <row r="1637">
      <c r="A1637" s="352" t="str">
        <f t="shared" si="1"/>
        <v/>
      </c>
      <c r="B1637" s="353"/>
      <c r="C1637" s="354"/>
      <c r="D1637" s="353"/>
      <c r="E1637" s="355"/>
      <c r="F1637" s="355"/>
      <c r="G1637" s="353"/>
      <c r="H1637" s="353"/>
      <c r="I1637" s="353"/>
      <c r="J1637" s="353"/>
      <c r="K1637" s="360"/>
    </row>
    <row r="1638">
      <c r="A1638" s="359" t="str">
        <f t="shared" si="1"/>
        <v/>
      </c>
      <c r="B1638" s="353"/>
      <c r="C1638" s="354"/>
      <c r="D1638" s="353"/>
      <c r="E1638" s="355"/>
      <c r="F1638" s="355"/>
      <c r="G1638" s="353"/>
      <c r="H1638" s="353"/>
      <c r="I1638" s="353"/>
      <c r="J1638" s="353"/>
      <c r="K1638" s="360"/>
    </row>
    <row r="1639">
      <c r="A1639" s="352" t="str">
        <f t="shared" si="1"/>
        <v/>
      </c>
      <c r="B1639" s="353"/>
      <c r="C1639" s="354"/>
      <c r="D1639" s="353"/>
      <c r="E1639" s="355"/>
      <c r="F1639" s="355"/>
      <c r="G1639" s="353"/>
      <c r="H1639" s="353"/>
      <c r="I1639" s="353"/>
      <c r="J1639" s="353"/>
      <c r="K1639" s="360"/>
    </row>
    <row r="1640">
      <c r="A1640" s="352" t="str">
        <f t="shared" si="1"/>
        <v/>
      </c>
      <c r="B1640" s="353"/>
      <c r="C1640" s="354"/>
      <c r="D1640" s="353"/>
      <c r="E1640" s="355"/>
      <c r="F1640" s="355"/>
      <c r="G1640" s="353"/>
      <c r="H1640" s="353"/>
      <c r="I1640" s="353"/>
      <c r="J1640" s="353"/>
      <c r="K1640" s="360"/>
    </row>
    <row r="1641">
      <c r="A1641" s="352" t="str">
        <f t="shared" si="1"/>
        <v/>
      </c>
      <c r="B1641" s="353"/>
      <c r="C1641" s="354"/>
      <c r="D1641" s="353"/>
      <c r="E1641" s="355"/>
      <c r="F1641" s="355"/>
      <c r="G1641" s="353"/>
      <c r="H1641" s="353"/>
      <c r="I1641" s="353"/>
      <c r="J1641" s="353"/>
      <c r="K1641" s="360"/>
    </row>
    <row r="1642">
      <c r="A1642" s="352" t="str">
        <f t="shared" si="1"/>
        <v/>
      </c>
      <c r="B1642" s="353"/>
      <c r="C1642" s="354"/>
      <c r="D1642" s="353"/>
      <c r="E1642" s="355"/>
      <c r="F1642" s="355"/>
      <c r="G1642" s="353"/>
      <c r="H1642" s="353"/>
      <c r="I1642" s="353"/>
      <c r="J1642" s="353"/>
      <c r="K1642" s="360"/>
    </row>
    <row r="1643">
      <c r="A1643" s="352" t="str">
        <f t="shared" si="1"/>
        <v/>
      </c>
      <c r="B1643" s="353"/>
      <c r="C1643" s="354"/>
      <c r="D1643" s="353"/>
      <c r="E1643" s="355"/>
      <c r="F1643" s="355"/>
      <c r="G1643" s="353"/>
      <c r="H1643" s="353"/>
      <c r="I1643" s="353"/>
      <c r="J1643" s="353"/>
      <c r="K1643" s="360"/>
    </row>
    <row r="1644">
      <c r="A1644" s="352" t="str">
        <f t="shared" si="1"/>
        <v/>
      </c>
      <c r="B1644" s="353"/>
      <c r="C1644" s="354"/>
      <c r="D1644" s="353"/>
      <c r="E1644" s="355"/>
      <c r="F1644" s="355"/>
      <c r="G1644" s="353"/>
      <c r="H1644" s="353"/>
      <c r="I1644" s="353"/>
      <c r="J1644" s="353"/>
      <c r="K1644" s="360"/>
    </row>
    <row r="1645">
      <c r="A1645" s="357" t="str">
        <f t="shared" si="1"/>
        <v/>
      </c>
      <c r="B1645" s="353"/>
      <c r="C1645" s="354"/>
      <c r="D1645" s="353"/>
      <c r="E1645" s="355"/>
      <c r="F1645" s="355"/>
      <c r="G1645" s="353"/>
      <c r="H1645" s="353"/>
      <c r="I1645" s="353"/>
      <c r="J1645" s="353"/>
      <c r="K1645" s="360"/>
    </row>
    <row r="1646">
      <c r="A1646" s="352" t="str">
        <f t="shared" si="1"/>
        <v/>
      </c>
      <c r="B1646" s="353"/>
      <c r="C1646" s="354"/>
      <c r="D1646" s="353"/>
      <c r="E1646" s="355"/>
      <c r="F1646" s="355"/>
      <c r="G1646" s="353"/>
      <c r="H1646" s="353"/>
      <c r="I1646" s="353"/>
      <c r="J1646" s="353"/>
      <c r="K1646" s="360"/>
    </row>
    <row r="1647">
      <c r="A1647" s="352" t="str">
        <f t="shared" si="1"/>
        <v/>
      </c>
      <c r="B1647" s="353"/>
      <c r="C1647" s="354"/>
      <c r="D1647" s="353"/>
      <c r="E1647" s="355"/>
      <c r="F1647" s="355"/>
      <c r="G1647" s="353"/>
      <c r="H1647" s="353"/>
      <c r="I1647" s="353"/>
      <c r="J1647" s="353"/>
      <c r="K1647" s="360"/>
    </row>
    <row r="1648">
      <c r="A1648" s="357" t="str">
        <f t="shared" si="1"/>
        <v/>
      </c>
      <c r="B1648" s="353"/>
      <c r="C1648" s="354"/>
      <c r="D1648" s="353"/>
      <c r="E1648" s="355"/>
      <c r="F1648" s="355"/>
      <c r="G1648" s="353"/>
      <c r="H1648" s="353"/>
      <c r="I1648" s="353"/>
      <c r="J1648" s="353"/>
      <c r="K1648" s="360"/>
    </row>
    <row r="1649">
      <c r="A1649" s="352" t="str">
        <f t="shared" si="1"/>
        <v/>
      </c>
      <c r="B1649" s="353"/>
      <c r="C1649" s="354"/>
      <c r="D1649" s="353"/>
      <c r="E1649" s="355"/>
      <c r="F1649" s="355"/>
      <c r="G1649" s="353"/>
      <c r="H1649" s="353"/>
      <c r="I1649" s="353"/>
      <c r="J1649" s="353"/>
      <c r="K1649" s="360"/>
    </row>
    <row r="1650">
      <c r="A1650" s="352" t="str">
        <f t="shared" si="1"/>
        <v/>
      </c>
      <c r="B1650" s="353"/>
      <c r="C1650" s="354"/>
      <c r="D1650" s="353"/>
      <c r="E1650" s="355"/>
      <c r="F1650" s="355"/>
      <c r="G1650" s="353"/>
      <c r="H1650" s="353"/>
      <c r="I1650" s="353"/>
      <c r="J1650" s="353"/>
      <c r="K1650" s="360"/>
    </row>
    <row r="1651">
      <c r="A1651" s="352" t="str">
        <f t="shared" si="1"/>
        <v/>
      </c>
      <c r="B1651" s="353"/>
      <c r="C1651" s="354"/>
      <c r="D1651" s="353"/>
      <c r="E1651" s="355"/>
      <c r="F1651" s="355"/>
      <c r="G1651" s="353"/>
      <c r="H1651" s="353"/>
      <c r="I1651" s="353"/>
      <c r="J1651" s="353"/>
      <c r="K1651" s="360"/>
    </row>
    <row r="1652">
      <c r="A1652" s="352" t="str">
        <f t="shared" si="1"/>
        <v/>
      </c>
      <c r="B1652" s="353"/>
      <c r="C1652" s="354"/>
      <c r="D1652" s="353"/>
      <c r="E1652" s="355"/>
      <c r="F1652" s="355"/>
      <c r="G1652" s="353"/>
      <c r="H1652" s="353"/>
      <c r="I1652" s="353"/>
      <c r="J1652" s="353"/>
      <c r="K1652" s="360"/>
    </row>
    <row r="1653">
      <c r="A1653" s="352" t="str">
        <f t="shared" si="1"/>
        <v/>
      </c>
      <c r="B1653" s="353"/>
      <c r="C1653" s="354"/>
      <c r="D1653" s="353"/>
      <c r="E1653" s="355"/>
      <c r="F1653" s="355"/>
      <c r="G1653" s="353"/>
      <c r="H1653" s="353"/>
      <c r="I1653" s="353"/>
      <c r="J1653" s="353"/>
      <c r="K1653" s="360"/>
    </row>
    <row r="1654">
      <c r="A1654" s="359" t="str">
        <f t="shared" si="1"/>
        <v/>
      </c>
      <c r="B1654" s="353"/>
      <c r="C1654" s="354"/>
      <c r="D1654" s="353"/>
      <c r="E1654" s="355"/>
      <c r="F1654" s="355"/>
      <c r="G1654" s="353"/>
      <c r="H1654" s="353"/>
      <c r="I1654" s="353"/>
      <c r="J1654" s="353"/>
      <c r="K1654" s="360"/>
    </row>
    <row r="1655">
      <c r="A1655" s="357" t="str">
        <f t="shared" si="1"/>
        <v/>
      </c>
      <c r="B1655" s="353"/>
      <c r="C1655" s="354"/>
      <c r="D1655" s="353"/>
      <c r="E1655" s="355"/>
      <c r="F1655" s="355"/>
      <c r="G1655" s="353"/>
      <c r="H1655" s="353"/>
      <c r="I1655" s="353"/>
      <c r="J1655" s="353"/>
      <c r="K1655" s="360"/>
    </row>
    <row r="1656">
      <c r="A1656" s="352" t="str">
        <f t="shared" si="1"/>
        <v/>
      </c>
      <c r="B1656" s="353"/>
      <c r="C1656" s="354"/>
      <c r="D1656" s="353"/>
      <c r="E1656" s="355"/>
      <c r="F1656" s="355"/>
      <c r="G1656" s="353"/>
      <c r="H1656" s="353"/>
      <c r="I1656" s="353"/>
      <c r="J1656" s="353"/>
      <c r="K1656" s="360"/>
    </row>
    <row r="1657">
      <c r="A1657" s="352" t="str">
        <f t="shared" si="1"/>
        <v/>
      </c>
      <c r="B1657" s="353"/>
      <c r="C1657" s="354"/>
      <c r="D1657" s="353"/>
      <c r="E1657" s="355"/>
      <c r="F1657" s="355"/>
      <c r="G1657" s="353"/>
      <c r="H1657" s="353"/>
      <c r="I1657" s="353"/>
      <c r="J1657" s="353"/>
      <c r="K1657" s="360"/>
    </row>
    <row r="1658">
      <c r="A1658" s="352" t="str">
        <f t="shared" si="1"/>
        <v/>
      </c>
      <c r="B1658" s="353"/>
      <c r="C1658" s="354"/>
      <c r="D1658" s="353"/>
      <c r="E1658" s="355"/>
      <c r="F1658" s="355"/>
      <c r="G1658" s="353"/>
      <c r="H1658" s="353"/>
      <c r="I1658" s="353"/>
      <c r="J1658" s="353"/>
      <c r="K1658" s="360"/>
    </row>
    <row r="1659">
      <c r="A1659" s="352" t="str">
        <f t="shared" si="1"/>
        <v/>
      </c>
      <c r="B1659" s="353"/>
      <c r="C1659" s="354"/>
      <c r="D1659" s="353"/>
      <c r="E1659" s="355"/>
      <c r="F1659" s="355"/>
      <c r="G1659" s="353"/>
      <c r="H1659" s="353"/>
      <c r="I1659" s="353"/>
      <c r="J1659" s="353"/>
      <c r="K1659" s="360"/>
    </row>
    <row r="1660">
      <c r="A1660" s="357" t="str">
        <f t="shared" si="1"/>
        <v/>
      </c>
      <c r="B1660" s="353"/>
      <c r="C1660" s="354"/>
      <c r="D1660" s="353"/>
      <c r="E1660" s="355"/>
      <c r="F1660" s="355"/>
      <c r="G1660" s="353"/>
      <c r="H1660" s="353"/>
      <c r="I1660" s="353"/>
      <c r="J1660" s="353"/>
      <c r="K1660" s="360"/>
    </row>
    <row r="1661">
      <c r="A1661" s="357" t="str">
        <f t="shared" si="1"/>
        <v/>
      </c>
      <c r="B1661" s="353"/>
      <c r="C1661" s="354"/>
      <c r="D1661" s="353"/>
      <c r="E1661" s="355"/>
      <c r="F1661" s="355"/>
      <c r="G1661" s="353"/>
      <c r="H1661" s="353"/>
      <c r="I1661" s="353"/>
      <c r="J1661" s="353"/>
      <c r="K1661" s="360"/>
    </row>
    <row r="1662">
      <c r="A1662" s="352" t="str">
        <f t="shared" si="1"/>
        <v/>
      </c>
      <c r="B1662" s="353"/>
      <c r="C1662" s="354"/>
      <c r="D1662" s="353"/>
      <c r="E1662" s="355"/>
      <c r="F1662" s="355"/>
      <c r="G1662" s="353"/>
      <c r="H1662" s="353"/>
      <c r="I1662" s="353"/>
      <c r="J1662" s="353"/>
      <c r="K1662" s="360"/>
    </row>
    <row r="1663">
      <c r="A1663" s="352" t="str">
        <f t="shared" si="1"/>
        <v/>
      </c>
      <c r="B1663" s="353"/>
      <c r="C1663" s="354"/>
      <c r="D1663" s="353"/>
      <c r="E1663" s="355"/>
      <c r="F1663" s="355"/>
      <c r="G1663" s="353"/>
      <c r="H1663" s="353"/>
      <c r="I1663" s="353"/>
      <c r="J1663" s="353"/>
      <c r="K1663" s="360"/>
    </row>
    <row r="1664">
      <c r="A1664" s="357" t="str">
        <f t="shared" si="1"/>
        <v/>
      </c>
      <c r="B1664" s="353"/>
      <c r="C1664" s="354"/>
      <c r="D1664" s="353"/>
      <c r="E1664" s="355"/>
      <c r="F1664" s="355"/>
      <c r="G1664" s="353"/>
      <c r="H1664" s="353"/>
      <c r="I1664" s="353"/>
      <c r="J1664" s="353"/>
      <c r="K1664" s="360"/>
    </row>
    <row r="1665">
      <c r="A1665" s="357" t="str">
        <f t="shared" si="1"/>
        <v/>
      </c>
      <c r="B1665" s="353"/>
      <c r="C1665" s="354"/>
      <c r="D1665" s="353"/>
      <c r="E1665" s="355"/>
      <c r="F1665" s="355"/>
      <c r="G1665" s="353"/>
      <c r="H1665" s="353"/>
      <c r="I1665" s="353"/>
      <c r="J1665" s="353"/>
      <c r="K1665" s="360"/>
    </row>
    <row r="1666">
      <c r="A1666" s="357" t="str">
        <f t="shared" si="1"/>
        <v/>
      </c>
      <c r="B1666" s="353"/>
      <c r="C1666" s="354"/>
      <c r="D1666" s="353"/>
      <c r="E1666" s="355"/>
      <c r="F1666" s="355"/>
      <c r="G1666" s="353"/>
      <c r="H1666" s="353"/>
      <c r="I1666" s="353"/>
      <c r="J1666" s="353"/>
      <c r="K1666" s="360"/>
    </row>
    <row r="1667">
      <c r="A1667" s="357" t="str">
        <f t="shared" si="1"/>
        <v/>
      </c>
      <c r="B1667" s="353"/>
      <c r="C1667" s="354"/>
      <c r="D1667" s="353"/>
      <c r="E1667" s="355"/>
      <c r="F1667" s="355"/>
      <c r="G1667" s="353"/>
      <c r="H1667" s="353"/>
      <c r="I1667" s="353"/>
      <c r="J1667" s="353"/>
      <c r="K1667" s="360"/>
    </row>
    <row r="1668">
      <c r="A1668" s="357" t="str">
        <f t="shared" si="1"/>
        <v/>
      </c>
      <c r="B1668" s="353"/>
      <c r="C1668" s="354"/>
      <c r="D1668" s="353"/>
      <c r="E1668" s="355"/>
      <c r="F1668" s="355"/>
      <c r="G1668" s="353"/>
      <c r="H1668" s="353"/>
      <c r="I1668" s="353"/>
      <c r="J1668" s="353"/>
      <c r="K1668" s="360"/>
    </row>
    <row r="1669">
      <c r="A1669" s="357" t="str">
        <f t="shared" si="1"/>
        <v/>
      </c>
      <c r="B1669" s="353"/>
      <c r="C1669" s="354"/>
      <c r="D1669" s="353"/>
      <c r="E1669" s="355"/>
      <c r="F1669" s="355"/>
      <c r="G1669" s="353"/>
      <c r="H1669" s="353"/>
      <c r="I1669" s="353"/>
      <c r="J1669" s="353"/>
      <c r="K1669" s="360"/>
    </row>
    <row r="1670">
      <c r="A1670" s="352" t="str">
        <f t="shared" si="1"/>
        <v/>
      </c>
      <c r="B1670" s="353"/>
      <c r="C1670" s="354"/>
      <c r="D1670" s="353"/>
      <c r="E1670" s="355"/>
      <c r="F1670" s="355"/>
      <c r="G1670" s="353"/>
      <c r="H1670" s="353"/>
      <c r="I1670" s="353"/>
      <c r="J1670" s="353"/>
      <c r="K1670" s="360"/>
    </row>
    <row r="1671">
      <c r="A1671" s="357" t="str">
        <f t="shared" si="1"/>
        <v/>
      </c>
      <c r="B1671" s="353"/>
      <c r="C1671" s="354"/>
      <c r="D1671" s="353"/>
      <c r="E1671" s="355"/>
      <c r="F1671" s="355"/>
      <c r="G1671" s="353"/>
      <c r="H1671" s="353"/>
      <c r="I1671" s="353"/>
      <c r="J1671" s="353"/>
      <c r="K1671" s="360"/>
    </row>
    <row r="1672">
      <c r="A1672" s="357" t="str">
        <f t="shared" si="1"/>
        <v/>
      </c>
      <c r="B1672" s="353"/>
      <c r="C1672" s="354"/>
      <c r="D1672" s="353"/>
      <c r="E1672" s="355"/>
      <c r="F1672" s="355"/>
      <c r="G1672" s="353"/>
      <c r="H1672" s="353"/>
      <c r="I1672" s="353"/>
      <c r="J1672" s="353"/>
      <c r="K1672" s="360"/>
    </row>
    <row r="1673">
      <c r="A1673" s="352" t="str">
        <f t="shared" si="1"/>
        <v/>
      </c>
      <c r="B1673" s="353"/>
      <c r="C1673" s="354"/>
      <c r="D1673" s="353"/>
      <c r="E1673" s="355"/>
      <c r="F1673" s="355"/>
      <c r="G1673" s="353"/>
      <c r="H1673" s="353"/>
      <c r="I1673" s="353"/>
      <c r="J1673" s="353"/>
      <c r="K1673" s="360"/>
    </row>
    <row r="1674">
      <c r="A1674" s="352" t="str">
        <f t="shared" si="1"/>
        <v/>
      </c>
      <c r="B1674" s="353"/>
      <c r="C1674" s="354"/>
      <c r="D1674" s="353"/>
      <c r="E1674" s="355"/>
      <c r="F1674" s="355"/>
      <c r="G1674" s="353"/>
      <c r="H1674" s="353"/>
      <c r="I1674" s="353"/>
      <c r="J1674" s="353"/>
      <c r="K1674" s="360"/>
    </row>
    <row r="1675">
      <c r="A1675" s="352" t="str">
        <f t="shared" si="1"/>
        <v/>
      </c>
      <c r="B1675" s="353"/>
      <c r="C1675" s="354"/>
      <c r="D1675" s="353"/>
      <c r="E1675" s="355"/>
      <c r="F1675" s="355"/>
      <c r="G1675" s="353"/>
      <c r="H1675" s="353"/>
      <c r="I1675" s="353"/>
      <c r="J1675" s="353"/>
      <c r="K1675" s="360"/>
    </row>
    <row r="1676">
      <c r="A1676" s="352" t="str">
        <f t="shared" si="1"/>
        <v/>
      </c>
      <c r="B1676" s="353"/>
      <c r="C1676" s="354"/>
      <c r="D1676" s="353"/>
      <c r="E1676" s="355"/>
      <c r="F1676" s="355"/>
      <c r="G1676" s="353"/>
      <c r="H1676" s="353"/>
      <c r="I1676" s="353"/>
      <c r="J1676" s="353"/>
      <c r="K1676" s="360"/>
    </row>
    <row r="1677">
      <c r="A1677" s="352" t="str">
        <f t="shared" si="1"/>
        <v/>
      </c>
      <c r="B1677" s="353"/>
      <c r="C1677" s="354"/>
      <c r="D1677" s="353"/>
      <c r="E1677" s="355"/>
      <c r="F1677" s="355"/>
      <c r="G1677" s="353"/>
      <c r="H1677" s="353"/>
      <c r="I1677" s="353"/>
      <c r="J1677" s="353"/>
      <c r="K1677" s="360"/>
    </row>
    <row r="1678">
      <c r="A1678" s="352" t="str">
        <f t="shared" si="1"/>
        <v/>
      </c>
      <c r="B1678" s="353"/>
      <c r="C1678" s="354"/>
      <c r="D1678" s="353"/>
      <c r="E1678" s="355"/>
      <c r="F1678" s="355"/>
      <c r="G1678" s="353"/>
      <c r="H1678" s="353"/>
      <c r="I1678" s="353"/>
      <c r="J1678" s="353"/>
      <c r="K1678" s="360"/>
    </row>
    <row r="1679">
      <c r="A1679" s="359" t="str">
        <f t="shared" si="1"/>
        <v/>
      </c>
      <c r="B1679" s="353"/>
      <c r="C1679" s="354"/>
      <c r="D1679" s="353"/>
      <c r="E1679" s="355"/>
      <c r="F1679" s="355"/>
      <c r="G1679" s="353"/>
      <c r="H1679" s="353"/>
      <c r="I1679" s="353"/>
      <c r="J1679" s="353"/>
      <c r="K1679" s="360"/>
    </row>
    <row r="1680">
      <c r="A1680" s="352" t="str">
        <f t="shared" si="1"/>
        <v/>
      </c>
      <c r="B1680" s="353"/>
      <c r="C1680" s="354"/>
      <c r="D1680" s="353"/>
      <c r="E1680" s="355"/>
      <c r="F1680" s="355"/>
      <c r="G1680" s="353"/>
      <c r="H1680" s="353"/>
      <c r="I1680" s="353"/>
      <c r="J1680" s="353"/>
      <c r="K1680" s="360"/>
    </row>
    <row r="1681">
      <c r="A1681" s="352" t="str">
        <f t="shared" si="1"/>
        <v/>
      </c>
      <c r="B1681" s="353"/>
      <c r="C1681" s="354"/>
      <c r="D1681" s="353"/>
      <c r="E1681" s="355"/>
      <c r="F1681" s="355"/>
      <c r="G1681" s="353"/>
      <c r="H1681" s="353"/>
      <c r="I1681" s="353"/>
      <c r="J1681" s="353"/>
      <c r="K1681" s="360"/>
    </row>
    <row r="1682">
      <c r="A1682" s="352" t="str">
        <f t="shared" si="1"/>
        <v/>
      </c>
      <c r="B1682" s="353"/>
      <c r="C1682" s="354"/>
      <c r="D1682" s="353"/>
      <c r="E1682" s="355"/>
      <c r="F1682" s="355"/>
      <c r="G1682" s="353"/>
      <c r="H1682" s="353"/>
      <c r="I1682" s="353"/>
      <c r="J1682" s="353"/>
      <c r="K1682" s="360"/>
    </row>
    <row r="1683">
      <c r="A1683" s="357" t="str">
        <f t="shared" si="1"/>
        <v/>
      </c>
      <c r="B1683" s="353"/>
      <c r="C1683" s="354"/>
      <c r="D1683" s="353"/>
      <c r="E1683" s="355"/>
      <c r="F1683" s="355"/>
      <c r="G1683" s="353"/>
      <c r="H1683" s="353"/>
      <c r="I1683" s="353"/>
      <c r="J1683" s="353"/>
      <c r="K1683" s="360"/>
    </row>
    <row r="1684">
      <c r="A1684" s="352" t="str">
        <f t="shared" si="1"/>
        <v/>
      </c>
      <c r="B1684" s="353"/>
      <c r="C1684" s="354"/>
      <c r="D1684" s="353"/>
      <c r="E1684" s="355"/>
      <c r="F1684" s="355"/>
      <c r="G1684" s="353"/>
      <c r="H1684" s="353"/>
      <c r="I1684" s="353"/>
      <c r="J1684" s="353"/>
      <c r="K1684" s="360"/>
    </row>
    <row r="1685">
      <c r="A1685" s="357" t="str">
        <f t="shared" si="1"/>
        <v/>
      </c>
      <c r="B1685" s="353"/>
      <c r="C1685" s="354"/>
      <c r="D1685" s="353"/>
      <c r="E1685" s="355"/>
      <c r="F1685" s="355"/>
      <c r="G1685" s="353"/>
      <c r="H1685" s="353"/>
      <c r="I1685" s="353"/>
      <c r="J1685" s="353"/>
      <c r="K1685" s="360"/>
    </row>
    <row r="1686">
      <c r="A1686" s="352" t="str">
        <f t="shared" si="1"/>
        <v/>
      </c>
      <c r="B1686" s="353"/>
      <c r="C1686" s="354"/>
      <c r="D1686" s="353"/>
      <c r="E1686" s="355"/>
      <c r="F1686" s="355"/>
      <c r="G1686" s="353"/>
      <c r="H1686" s="353"/>
      <c r="I1686" s="353"/>
      <c r="J1686" s="353"/>
      <c r="K1686" s="360"/>
    </row>
    <row r="1687">
      <c r="A1687" s="352" t="str">
        <f t="shared" si="1"/>
        <v/>
      </c>
      <c r="B1687" s="353"/>
      <c r="C1687" s="354"/>
      <c r="D1687" s="353"/>
      <c r="E1687" s="355"/>
      <c r="F1687" s="355"/>
      <c r="G1687" s="353"/>
      <c r="H1687" s="353"/>
      <c r="I1687" s="353"/>
      <c r="J1687" s="353"/>
      <c r="K1687" s="360"/>
    </row>
    <row r="1688">
      <c r="A1688" s="352" t="str">
        <f t="shared" si="1"/>
        <v/>
      </c>
      <c r="B1688" s="353"/>
      <c r="C1688" s="354"/>
      <c r="D1688" s="353"/>
      <c r="E1688" s="355"/>
      <c r="F1688" s="355"/>
      <c r="G1688" s="353"/>
      <c r="H1688" s="353"/>
      <c r="I1688" s="353"/>
      <c r="J1688" s="353"/>
      <c r="K1688" s="360"/>
    </row>
    <row r="1689">
      <c r="A1689" s="357" t="str">
        <f t="shared" si="1"/>
        <v/>
      </c>
      <c r="B1689" s="353"/>
      <c r="C1689" s="354"/>
      <c r="D1689" s="353"/>
      <c r="E1689" s="355"/>
      <c r="F1689" s="355"/>
      <c r="G1689" s="353"/>
      <c r="H1689" s="353"/>
      <c r="I1689" s="353"/>
      <c r="J1689" s="353"/>
      <c r="K1689" s="360"/>
    </row>
    <row r="1690">
      <c r="A1690" s="352" t="str">
        <f t="shared" si="1"/>
        <v/>
      </c>
      <c r="B1690" s="353"/>
      <c r="C1690" s="354"/>
      <c r="D1690" s="353"/>
      <c r="E1690" s="355"/>
      <c r="F1690" s="355"/>
      <c r="G1690" s="353"/>
      <c r="H1690" s="353"/>
      <c r="I1690" s="353"/>
      <c r="J1690" s="353"/>
      <c r="K1690" s="360"/>
    </row>
    <row r="1691">
      <c r="A1691" s="352" t="str">
        <f t="shared" si="1"/>
        <v/>
      </c>
      <c r="B1691" s="353"/>
      <c r="C1691" s="354"/>
      <c r="D1691" s="353"/>
      <c r="E1691" s="355"/>
      <c r="F1691" s="355"/>
      <c r="G1691" s="353"/>
      <c r="H1691" s="353"/>
      <c r="I1691" s="353"/>
      <c r="J1691" s="353"/>
      <c r="K1691" s="360"/>
    </row>
    <row r="1692">
      <c r="A1692" s="352" t="str">
        <f t="shared" si="1"/>
        <v/>
      </c>
      <c r="B1692" s="353"/>
      <c r="C1692" s="354"/>
      <c r="D1692" s="353"/>
      <c r="E1692" s="355"/>
      <c r="F1692" s="355"/>
      <c r="G1692" s="353"/>
      <c r="H1692" s="353"/>
      <c r="I1692" s="353"/>
      <c r="J1692" s="353"/>
      <c r="K1692" s="360"/>
    </row>
    <row r="1693">
      <c r="A1693" s="352" t="str">
        <f t="shared" si="1"/>
        <v/>
      </c>
      <c r="B1693" s="353"/>
      <c r="C1693" s="354"/>
      <c r="D1693" s="353"/>
      <c r="E1693" s="355"/>
      <c r="F1693" s="355"/>
      <c r="G1693" s="353"/>
      <c r="H1693" s="353"/>
      <c r="I1693" s="353"/>
      <c r="J1693" s="353"/>
      <c r="K1693" s="360"/>
    </row>
    <row r="1694">
      <c r="A1694" s="352" t="str">
        <f t="shared" si="1"/>
        <v/>
      </c>
      <c r="B1694" s="353"/>
      <c r="C1694" s="354"/>
      <c r="D1694" s="353"/>
      <c r="E1694" s="355"/>
      <c r="F1694" s="355"/>
      <c r="G1694" s="353"/>
      <c r="H1694" s="353"/>
      <c r="I1694" s="353"/>
      <c r="J1694" s="353"/>
      <c r="K1694" s="360"/>
    </row>
    <row r="1695">
      <c r="A1695" s="357" t="str">
        <f t="shared" si="1"/>
        <v/>
      </c>
      <c r="B1695" s="353"/>
      <c r="C1695" s="354"/>
      <c r="D1695" s="353"/>
      <c r="E1695" s="355"/>
      <c r="F1695" s="355"/>
      <c r="G1695" s="353"/>
      <c r="H1695" s="353"/>
      <c r="I1695" s="353"/>
      <c r="J1695" s="353"/>
      <c r="K1695" s="360"/>
    </row>
    <row r="1696">
      <c r="A1696" s="352" t="str">
        <f t="shared" si="1"/>
        <v/>
      </c>
      <c r="B1696" s="353"/>
      <c r="C1696" s="354"/>
      <c r="D1696" s="353"/>
      <c r="E1696" s="355"/>
      <c r="F1696" s="355"/>
      <c r="G1696" s="353"/>
      <c r="H1696" s="353"/>
      <c r="I1696" s="353"/>
      <c r="J1696" s="353"/>
      <c r="K1696" s="360"/>
    </row>
    <row r="1697">
      <c r="A1697" s="352" t="str">
        <f t="shared" si="1"/>
        <v/>
      </c>
      <c r="B1697" s="353"/>
      <c r="C1697" s="354"/>
      <c r="D1697" s="353"/>
      <c r="E1697" s="355"/>
      <c r="F1697" s="355"/>
      <c r="G1697" s="353"/>
      <c r="H1697" s="353"/>
      <c r="I1697" s="353"/>
      <c r="J1697" s="353"/>
      <c r="K1697" s="360"/>
    </row>
    <row r="1698">
      <c r="A1698" s="357" t="str">
        <f t="shared" si="1"/>
        <v/>
      </c>
      <c r="B1698" s="353"/>
      <c r="C1698" s="354"/>
      <c r="D1698" s="353"/>
      <c r="E1698" s="355"/>
      <c r="F1698" s="355"/>
      <c r="G1698" s="353"/>
      <c r="H1698" s="353"/>
      <c r="I1698" s="353"/>
      <c r="J1698" s="353"/>
      <c r="K1698" s="360"/>
    </row>
    <row r="1699">
      <c r="A1699" s="352" t="str">
        <f t="shared" si="1"/>
        <v/>
      </c>
      <c r="B1699" s="353"/>
      <c r="C1699" s="354"/>
      <c r="D1699" s="353"/>
      <c r="E1699" s="355"/>
      <c r="F1699" s="355"/>
      <c r="G1699" s="353"/>
      <c r="H1699" s="353"/>
      <c r="I1699" s="353"/>
      <c r="J1699" s="353"/>
      <c r="K1699" s="360"/>
    </row>
    <row r="1700">
      <c r="A1700" s="352" t="str">
        <f t="shared" si="1"/>
        <v/>
      </c>
      <c r="B1700" s="353"/>
      <c r="C1700" s="354"/>
      <c r="D1700" s="353"/>
      <c r="E1700" s="355"/>
      <c r="F1700" s="355"/>
      <c r="G1700" s="353"/>
      <c r="H1700" s="353"/>
      <c r="I1700" s="353"/>
      <c r="J1700" s="353"/>
      <c r="K1700" s="360"/>
    </row>
    <row r="1701">
      <c r="A1701" s="352" t="str">
        <f t="shared" si="1"/>
        <v/>
      </c>
      <c r="B1701" s="353"/>
      <c r="C1701" s="354"/>
      <c r="D1701" s="353"/>
      <c r="E1701" s="355"/>
      <c r="F1701" s="355"/>
      <c r="G1701" s="353"/>
      <c r="H1701" s="353"/>
      <c r="I1701" s="353"/>
      <c r="J1701" s="353"/>
      <c r="K1701" s="360"/>
    </row>
    <row r="1702">
      <c r="A1702" s="352" t="str">
        <f t="shared" si="1"/>
        <v/>
      </c>
      <c r="B1702" s="353"/>
      <c r="C1702" s="354"/>
      <c r="D1702" s="353"/>
      <c r="E1702" s="355"/>
      <c r="F1702" s="355"/>
      <c r="G1702" s="353"/>
      <c r="H1702" s="353"/>
      <c r="I1702" s="353"/>
      <c r="J1702" s="353"/>
      <c r="K1702" s="360"/>
    </row>
    <row r="1703">
      <c r="A1703" s="357" t="str">
        <f t="shared" si="1"/>
        <v/>
      </c>
      <c r="B1703" s="353"/>
      <c r="C1703" s="354"/>
      <c r="D1703" s="353"/>
      <c r="E1703" s="355"/>
      <c r="F1703" s="355"/>
      <c r="G1703" s="353"/>
      <c r="H1703" s="353"/>
      <c r="I1703" s="353"/>
      <c r="J1703" s="353"/>
      <c r="K1703" s="360"/>
    </row>
    <row r="1704">
      <c r="A1704" s="352" t="str">
        <f t="shared" si="1"/>
        <v/>
      </c>
      <c r="B1704" s="353"/>
      <c r="C1704" s="354"/>
      <c r="D1704" s="353"/>
      <c r="E1704" s="355"/>
      <c r="F1704" s="355"/>
      <c r="G1704" s="353"/>
      <c r="H1704" s="353"/>
      <c r="I1704" s="353"/>
      <c r="J1704" s="353"/>
      <c r="K1704" s="360"/>
    </row>
    <row r="1705">
      <c r="A1705" s="359" t="str">
        <f t="shared" si="1"/>
        <v/>
      </c>
      <c r="B1705" s="353"/>
      <c r="C1705" s="354"/>
      <c r="D1705" s="353"/>
      <c r="E1705" s="355"/>
      <c r="F1705" s="355"/>
      <c r="G1705" s="353"/>
      <c r="H1705" s="353"/>
      <c r="I1705" s="353"/>
      <c r="J1705" s="353"/>
      <c r="K1705" s="360"/>
    </row>
    <row r="1706">
      <c r="A1706" s="352" t="str">
        <f t="shared" si="1"/>
        <v/>
      </c>
      <c r="B1706" s="353"/>
      <c r="C1706" s="354"/>
      <c r="D1706" s="353"/>
      <c r="E1706" s="355"/>
      <c r="F1706" s="355"/>
      <c r="G1706" s="353"/>
      <c r="H1706" s="353"/>
      <c r="I1706" s="353"/>
      <c r="J1706" s="353"/>
      <c r="K1706" s="360"/>
    </row>
    <row r="1707">
      <c r="A1707" s="352" t="str">
        <f t="shared" si="1"/>
        <v/>
      </c>
      <c r="B1707" s="353"/>
      <c r="C1707" s="354"/>
      <c r="D1707" s="353"/>
      <c r="E1707" s="355"/>
      <c r="F1707" s="355"/>
      <c r="G1707" s="353"/>
      <c r="H1707" s="353"/>
      <c r="I1707" s="353"/>
      <c r="J1707" s="353"/>
      <c r="K1707" s="360"/>
    </row>
    <row r="1708">
      <c r="A1708" s="352" t="str">
        <f t="shared" si="1"/>
        <v/>
      </c>
      <c r="B1708" s="353"/>
      <c r="C1708" s="354"/>
      <c r="D1708" s="353"/>
      <c r="E1708" s="355"/>
      <c r="F1708" s="355"/>
      <c r="G1708" s="353"/>
      <c r="H1708" s="353"/>
      <c r="I1708" s="353"/>
      <c r="J1708" s="353"/>
      <c r="K1708" s="360"/>
    </row>
    <row r="1709">
      <c r="A1709" s="352" t="str">
        <f t="shared" si="1"/>
        <v/>
      </c>
      <c r="B1709" s="353"/>
      <c r="C1709" s="354"/>
      <c r="D1709" s="353"/>
      <c r="E1709" s="355"/>
      <c r="F1709" s="355"/>
      <c r="G1709" s="353"/>
      <c r="H1709" s="353"/>
      <c r="I1709" s="353"/>
      <c r="J1709" s="353"/>
      <c r="K1709" s="360"/>
    </row>
    <row r="1710">
      <c r="A1710" s="357" t="str">
        <f t="shared" si="1"/>
        <v/>
      </c>
      <c r="B1710" s="353"/>
      <c r="C1710" s="354"/>
      <c r="D1710" s="353"/>
      <c r="E1710" s="355"/>
      <c r="F1710" s="355"/>
      <c r="G1710" s="353"/>
      <c r="H1710" s="353"/>
      <c r="I1710" s="353"/>
      <c r="J1710" s="353"/>
      <c r="K1710" s="360"/>
    </row>
    <row r="1711">
      <c r="A1711" s="352" t="str">
        <f t="shared" si="1"/>
        <v/>
      </c>
      <c r="B1711" s="353"/>
      <c r="C1711" s="354"/>
      <c r="D1711" s="353"/>
      <c r="E1711" s="355"/>
      <c r="F1711" s="355"/>
      <c r="G1711" s="353"/>
      <c r="H1711" s="353"/>
      <c r="I1711" s="353"/>
      <c r="J1711" s="353"/>
      <c r="K1711" s="360"/>
    </row>
    <row r="1712">
      <c r="A1712" s="352" t="str">
        <f t="shared" si="1"/>
        <v/>
      </c>
      <c r="B1712" s="353"/>
      <c r="C1712" s="354"/>
      <c r="D1712" s="353"/>
      <c r="E1712" s="355"/>
      <c r="F1712" s="355"/>
      <c r="G1712" s="353"/>
      <c r="H1712" s="353"/>
      <c r="I1712" s="353"/>
      <c r="J1712" s="353"/>
      <c r="K1712" s="360"/>
    </row>
    <row r="1713">
      <c r="A1713" s="357" t="str">
        <f t="shared" si="1"/>
        <v/>
      </c>
      <c r="B1713" s="353"/>
      <c r="C1713" s="354"/>
      <c r="D1713" s="353"/>
      <c r="E1713" s="355"/>
      <c r="F1713" s="355"/>
      <c r="G1713" s="353"/>
      <c r="H1713" s="353"/>
      <c r="I1713" s="353"/>
      <c r="J1713" s="353"/>
      <c r="K1713" s="360"/>
    </row>
    <row r="1714">
      <c r="A1714" s="357" t="str">
        <f t="shared" si="1"/>
        <v/>
      </c>
      <c r="B1714" s="353"/>
      <c r="C1714" s="354"/>
      <c r="D1714" s="353"/>
      <c r="E1714" s="355"/>
      <c r="F1714" s="355"/>
      <c r="G1714" s="353"/>
      <c r="H1714" s="353"/>
      <c r="I1714" s="353"/>
      <c r="J1714" s="353"/>
      <c r="K1714" s="360"/>
    </row>
    <row r="1715">
      <c r="A1715" s="357" t="str">
        <f t="shared" si="1"/>
        <v/>
      </c>
      <c r="B1715" s="353"/>
      <c r="C1715" s="354"/>
      <c r="D1715" s="353"/>
      <c r="E1715" s="355"/>
      <c r="F1715" s="355"/>
      <c r="G1715" s="353"/>
      <c r="H1715" s="353"/>
      <c r="I1715" s="353"/>
      <c r="J1715" s="353"/>
      <c r="K1715" s="360"/>
    </row>
    <row r="1716">
      <c r="A1716" s="352" t="str">
        <f t="shared" si="1"/>
        <v/>
      </c>
      <c r="B1716" s="353"/>
      <c r="C1716" s="354"/>
      <c r="D1716" s="353"/>
      <c r="E1716" s="355"/>
      <c r="F1716" s="355"/>
      <c r="G1716" s="353"/>
      <c r="H1716" s="353"/>
      <c r="I1716" s="353"/>
      <c r="J1716" s="353"/>
      <c r="K1716" s="360"/>
    </row>
    <row r="1717">
      <c r="A1717" s="352" t="str">
        <f t="shared" si="1"/>
        <v/>
      </c>
      <c r="B1717" s="353"/>
      <c r="C1717" s="354"/>
      <c r="D1717" s="353"/>
      <c r="E1717" s="355"/>
      <c r="F1717" s="355"/>
      <c r="G1717" s="353"/>
      <c r="H1717" s="353"/>
      <c r="I1717" s="353"/>
      <c r="J1717" s="353"/>
      <c r="K1717" s="360"/>
    </row>
    <row r="1718">
      <c r="A1718" s="352" t="str">
        <f t="shared" si="1"/>
        <v/>
      </c>
      <c r="B1718" s="353"/>
      <c r="C1718" s="354"/>
      <c r="D1718" s="353"/>
      <c r="E1718" s="355"/>
      <c r="F1718" s="355"/>
      <c r="G1718" s="353"/>
      <c r="H1718" s="353"/>
      <c r="I1718" s="353"/>
      <c r="J1718" s="353"/>
      <c r="K1718" s="360"/>
    </row>
    <row r="1719">
      <c r="A1719" s="352" t="str">
        <f t="shared" si="1"/>
        <v/>
      </c>
      <c r="B1719" s="353"/>
      <c r="C1719" s="354"/>
      <c r="D1719" s="353"/>
      <c r="E1719" s="355"/>
      <c r="F1719" s="355"/>
      <c r="G1719" s="353"/>
      <c r="H1719" s="353"/>
      <c r="I1719" s="353"/>
      <c r="J1719" s="353"/>
      <c r="K1719" s="360"/>
    </row>
    <row r="1720">
      <c r="A1720" s="352" t="str">
        <f t="shared" si="1"/>
        <v/>
      </c>
      <c r="B1720" s="353"/>
      <c r="C1720" s="354"/>
      <c r="D1720" s="353"/>
      <c r="E1720" s="355"/>
      <c r="F1720" s="355"/>
      <c r="G1720" s="353"/>
      <c r="H1720" s="353"/>
      <c r="I1720" s="353"/>
      <c r="J1720" s="353"/>
      <c r="K1720" s="360"/>
    </row>
    <row r="1721">
      <c r="A1721" s="352" t="str">
        <f t="shared" si="1"/>
        <v/>
      </c>
      <c r="B1721" s="353"/>
      <c r="C1721" s="354"/>
      <c r="D1721" s="353"/>
      <c r="E1721" s="355"/>
      <c r="F1721" s="355"/>
      <c r="G1721" s="353"/>
      <c r="H1721" s="353"/>
      <c r="I1721" s="353"/>
      <c r="J1721" s="353"/>
      <c r="K1721" s="360"/>
    </row>
    <row r="1722">
      <c r="A1722" s="357" t="str">
        <f t="shared" si="1"/>
        <v/>
      </c>
      <c r="B1722" s="353"/>
      <c r="C1722" s="354"/>
      <c r="D1722" s="353"/>
      <c r="E1722" s="355"/>
      <c r="F1722" s="355"/>
      <c r="G1722" s="353"/>
      <c r="H1722" s="353"/>
      <c r="I1722" s="353"/>
      <c r="J1722" s="353"/>
      <c r="K1722" s="360"/>
    </row>
    <row r="1723">
      <c r="A1723" s="352" t="str">
        <f t="shared" si="1"/>
        <v/>
      </c>
      <c r="B1723" s="353"/>
      <c r="C1723" s="354"/>
      <c r="D1723" s="353"/>
      <c r="E1723" s="355"/>
      <c r="F1723" s="355"/>
      <c r="G1723" s="353"/>
      <c r="H1723" s="353"/>
      <c r="I1723" s="353"/>
      <c r="J1723" s="353"/>
      <c r="K1723" s="360"/>
    </row>
    <row r="1724">
      <c r="A1724" s="352" t="str">
        <f t="shared" si="1"/>
        <v/>
      </c>
      <c r="B1724" s="353"/>
      <c r="C1724" s="354"/>
      <c r="D1724" s="353"/>
      <c r="E1724" s="355"/>
      <c r="F1724" s="355"/>
      <c r="G1724" s="353"/>
      <c r="H1724" s="353"/>
      <c r="I1724" s="353"/>
      <c r="J1724" s="353"/>
      <c r="K1724" s="360"/>
    </row>
    <row r="1725">
      <c r="A1725" s="357" t="str">
        <f t="shared" si="1"/>
        <v/>
      </c>
      <c r="B1725" s="353"/>
      <c r="C1725" s="354"/>
      <c r="D1725" s="353"/>
      <c r="E1725" s="355"/>
      <c r="F1725" s="355"/>
      <c r="G1725" s="353"/>
      <c r="H1725" s="353"/>
      <c r="I1725" s="353"/>
      <c r="J1725" s="353"/>
      <c r="K1725" s="360"/>
    </row>
    <row r="1726">
      <c r="A1726" s="352" t="str">
        <f t="shared" si="1"/>
        <v/>
      </c>
      <c r="B1726" s="353"/>
      <c r="C1726" s="354"/>
      <c r="D1726" s="353"/>
      <c r="E1726" s="355"/>
      <c r="F1726" s="355"/>
      <c r="G1726" s="353"/>
      <c r="H1726" s="353"/>
      <c r="I1726" s="353"/>
      <c r="J1726" s="353"/>
      <c r="K1726" s="360"/>
    </row>
    <row r="1727">
      <c r="A1727" s="352" t="str">
        <f t="shared" si="1"/>
        <v/>
      </c>
      <c r="B1727" s="353"/>
      <c r="C1727" s="354"/>
      <c r="D1727" s="353"/>
      <c r="E1727" s="355"/>
      <c r="F1727" s="355"/>
      <c r="G1727" s="353"/>
      <c r="H1727" s="353"/>
      <c r="I1727" s="353"/>
      <c r="J1727" s="353"/>
      <c r="K1727" s="360"/>
    </row>
    <row r="1728">
      <c r="A1728" s="352" t="str">
        <f t="shared" si="1"/>
        <v/>
      </c>
      <c r="B1728" s="353"/>
      <c r="C1728" s="354"/>
      <c r="D1728" s="353"/>
      <c r="E1728" s="355"/>
      <c r="F1728" s="355"/>
      <c r="G1728" s="353"/>
      <c r="H1728" s="353"/>
      <c r="I1728" s="353"/>
      <c r="J1728" s="353"/>
      <c r="K1728" s="360"/>
    </row>
    <row r="1729">
      <c r="A1729" s="352" t="str">
        <f t="shared" si="1"/>
        <v/>
      </c>
      <c r="B1729" s="353"/>
      <c r="C1729" s="354"/>
      <c r="D1729" s="353"/>
      <c r="E1729" s="355"/>
      <c r="F1729" s="355"/>
      <c r="G1729" s="353"/>
      <c r="H1729" s="353"/>
      <c r="I1729" s="353"/>
      <c r="J1729" s="353"/>
      <c r="K1729" s="360"/>
    </row>
    <row r="1730">
      <c r="A1730" s="352" t="str">
        <f t="shared" si="1"/>
        <v/>
      </c>
      <c r="B1730" s="353"/>
      <c r="C1730" s="354"/>
      <c r="D1730" s="353"/>
      <c r="E1730" s="355"/>
      <c r="F1730" s="355"/>
      <c r="G1730" s="353"/>
      <c r="H1730" s="353"/>
      <c r="I1730" s="353"/>
      <c r="J1730" s="353"/>
      <c r="K1730" s="360"/>
    </row>
    <row r="1731">
      <c r="A1731" s="357" t="str">
        <f t="shared" si="1"/>
        <v/>
      </c>
      <c r="B1731" s="353"/>
      <c r="C1731" s="354"/>
      <c r="D1731" s="353"/>
      <c r="E1731" s="355"/>
      <c r="F1731" s="355"/>
      <c r="G1731" s="353"/>
      <c r="H1731" s="353"/>
      <c r="I1731" s="353"/>
      <c r="J1731" s="353"/>
      <c r="K1731" s="360"/>
    </row>
    <row r="1732">
      <c r="A1732" s="357" t="str">
        <f t="shared" si="1"/>
        <v/>
      </c>
      <c r="B1732" s="353"/>
      <c r="C1732" s="354"/>
      <c r="D1732" s="353"/>
      <c r="E1732" s="355"/>
      <c r="F1732" s="355"/>
      <c r="G1732" s="353"/>
      <c r="H1732" s="353"/>
      <c r="I1732" s="353"/>
      <c r="J1732" s="353"/>
      <c r="K1732" s="360"/>
    </row>
    <row r="1733">
      <c r="A1733" s="357" t="str">
        <f t="shared" si="1"/>
        <v/>
      </c>
      <c r="B1733" s="353"/>
      <c r="C1733" s="354"/>
      <c r="D1733" s="353"/>
      <c r="E1733" s="355"/>
      <c r="F1733" s="355"/>
      <c r="G1733" s="353"/>
      <c r="H1733" s="353"/>
      <c r="I1733" s="353"/>
      <c r="J1733" s="353"/>
      <c r="K1733" s="360"/>
    </row>
    <row r="1734">
      <c r="A1734" s="352" t="str">
        <f t="shared" si="1"/>
        <v/>
      </c>
      <c r="B1734" s="353"/>
      <c r="C1734" s="354"/>
      <c r="D1734" s="353"/>
      <c r="E1734" s="355"/>
      <c r="F1734" s="355"/>
      <c r="G1734" s="353"/>
      <c r="H1734" s="353"/>
      <c r="I1734" s="353"/>
      <c r="J1734" s="353"/>
      <c r="K1734" s="360"/>
    </row>
    <row r="1735">
      <c r="A1735" s="352" t="str">
        <f t="shared" si="1"/>
        <v/>
      </c>
      <c r="B1735" s="353"/>
      <c r="C1735" s="354"/>
      <c r="D1735" s="353"/>
      <c r="E1735" s="355"/>
      <c r="F1735" s="355"/>
      <c r="G1735" s="353"/>
      <c r="H1735" s="353"/>
      <c r="I1735" s="353"/>
      <c r="J1735" s="353"/>
      <c r="K1735" s="360"/>
    </row>
    <row r="1736">
      <c r="A1736" s="352" t="str">
        <f t="shared" si="1"/>
        <v/>
      </c>
      <c r="B1736" s="353"/>
      <c r="C1736" s="354"/>
      <c r="D1736" s="353"/>
      <c r="E1736" s="355"/>
      <c r="F1736" s="355"/>
      <c r="G1736" s="353"/>
      <c r="H1736" s="353"/>
      <c r="I1736" s="353"/>
      <c r="J1736" s="353"/>
      <c r="K1736" s="360"/>
    </row>
    <row r="1737">
      <c r="A1737" s="357" t="str">
        <f t="shared" si="1"/>
        <v/>
      </c>
      <c r="B1737" s="353"/>
      <c r="C1737" s="354"/>
      <c r="D1737" s="353"/>
      <c r="E1737" s="355"/>
      <c r="F1737" s="355"/>
      <c r="G1737" s="353"/>
      <c r="H1737" s="353"/>
      <c r="I1737" s="353"/>
      <c r="J1737" s="353"/>
      <c r="K1737" s="360"/>
    </row>
    <row r="1738">
      <c r="A1738" s="357" t="str">
        <f t="shared" si="1"/>
        <v/>
      </c>
      <c r="B1738" s="353"/>
      <c r="C1738" s="354"/>
      <c r="D1738" s="353"/>
      <c r="E1738" s="355"/>
      <c r="F1738" s="355"/>
      <c r="G1738" s="353"/>
      <c r="H1738" s="353"/>
      <c r="I1738" s="353"/>
      <c r="J1738" s="353"/>
      <c r="K1738" s="360"/>
    </row>
    <row r="1739">
      <c r="A1739" s="352" t="str">
        <f t="shared" si="1"/>
        <v/>
      </c>
      <c r="B1739" s="353"/>
      <c r="C1739" s="354"/>
      <c r="D1739" s="353"/>
      <c r="E1739" s="355"/>
      <c r="F1739" s="355"/>
      <c r="G1739" s="353"/>
      <c r="H1739" s="353"/>
      <c r="I1739" s="353"/>
      <c r="J1739" s="353"/>
      <c r="K1739" s="360"/>
    </row>
    <row r="1740">
      <c r="A1740" s="352" t="str">
        <f t="shared" si="1"/>
        <v/>
      </c>
      <c r="B1740" s="353"/>
      <c r="C1740" s="354"/>
      <c r="D1740" s="353"/>
      <c r="E1740" s="355"/>
      <c r="F1740" s="355"/>
      <c r="G1740" s="353"/>
      <c r="H1740" s="353"/>
      <c r="I1740" s="353"/>
      <c r="J1740" s="353"/>
      <c r="K1740" s="360"/>
    </row>
    <row r="1741">
      <c r="A1741" s="357" t="str">
        <f t="shared" si="1"/>
        <v/>
      </c>
      <c r="B1741" s="353"/>
      <c r="C1741" s="354"/>
      <c r="D1741" s="353"/>
      <c r="E1741" s="355"/>
      <c r="F1741" s="355"/>
      <c r="G1741" s="353"/>
      <c r="H1741" s="353"/>
      <c r="I1741" s="353"/>
      <c r="J1741" s="353"/>
      <c r="K1741" s="360"/>
    </row>
    <row r="1742">
      <c r="A1742" s="357" t="str">
        <f t="shared" si="1"/>
        <v/>
      </c>
      <c r="B1742" s="353"/>
      <c r="C1742" s="354"/>
      <c r="D1742" s="353"/>
      <c r="E1742" s="355"/>
      <c r="F1742" s="355"/>
      <c r="G1742" s="353"/>
      <c r="H1742" s="353"/>
      <c r="I1742" s="353"/>
      <c r="J1742" s="353"/>
      <c r="K1742" s="360"/>
    </row>
    <row r="1743">
      <c r="A1743" s="352" t="str">
        <f t="shared" si="1"/>
        <v/>
      </c>
      <c r="B1743" s="353"/>
      <c r="C1743" s="354"/>
      <c r="D1743" s="353"/>
      <c r="E1743" s="355"/>
      <c r="F1743" s="355"/>
      <c r="G1743" s="353"/>
      <c r="H1743" s="353"/>
      <c r="I1743" s="353"/>
      <c r="J1743" s="353"/>
      <c r="K1743" s="360"/>
    </row>
    <row r="1744">
      <c r="A1744" s="352" t="str">
        <f t="shared" si="1"/>
        <v/>
      </c>
      <c r="B1744" s="353"/>
      <c r="C1744" s="354"/>
      <c r="D1744" s="353"/>
      <c r="E1744" s="355"/>
      <c r="F1744" s="355"/>
      <c r="G1744" s="353"/>
      <c r="H1744" s="353"/>
      <c r="I1744" s="353"/>
      <c r="J1744" s="353"/>
      <c r="K1744" s="360"/>
    </row>
    <row r="1745">
      <c r="A1745" s="357" t="str">
        <f t="shared" si="1"/>
        <v/>
      </c>
      <c r="B1745" s="353"/>
      <c r="C1745" s="354"/>
      <c r="D1745" s="353"/>
      <c r="E1745" s="355"/>
      <c r="F1745" s="355"/>
      <c r="G1745" s="353"/>
      <c r="H1745" s="353"/>
      <c r="I1745" s="353"/>
      <c r="J1745" s="353"/>
      <c r="K1745" s="360"/>
    </row>
    <row r="1746">
      <c r="A1746" s="352" t="str">
        <f t="shared" si="1"/>
        <v/>
      </c>
      <c r="B1746" s="353"/>
      <c r="C1746" s="354"/>
      <c r="D1746" s="353"/>
      <c r="E1746" s="355"/>
      <c r="F1746" s="355"/>
      <c r="G1746" s="353"/>
      <c r="H1746" s="353"/>
      <c r="I1746" s="353"/>
      <c r="J1746" s="353"/>
      <c r="K1746" s="360"/>
    </row>
    <row r="1747">
      <c r="A1747" s="357" t="str">
        <f t="shared" si="1"/>
        <v/>
      </c>
      <c r="B1747" s="353"/>
      <c r="C1747" s="354"/>
      <c r="D1747" s="353"/>
      <c r="E1747" s="355"/>
      <c r="F1747" s="355"/>
      <c r="G1747" s="353"/>
      <c r="H1747" s="353"/>
      <c r="I1747" s="353"/>
      <c r="J1747" s="353"/>
      <c r="K1747" s="360"/>
    </row>
    <row r="1748">
      <c r="A1748" s="352" t="str">
        <f t="shared" si="1"/>
        <v/>
      </c>
      <c r="B1748" s="353"/>
      <c r="C1748" s="354"/>
      <c r="D1748" s="353"/>
      <c r="E1748" s="355"/>
      <c r="F1748" s="355"/>
      <c r="G1748" s="353"/>
      <c r="H1748" s="353"/>
      <c r="I1748" s="353"/>
      <c r="J1748" s="353"/>
      <c r="K1748" s="360"/>
    </row>
    <row r="1749">
      <c r="A1749" s="352" t="str">
        <f t="shared" si="1"/>
        <v/>
      </c>
      <c r="B1749" s="353"/>
      <c r="C1749" s="354"/>
      <c r="D1749" s="353"/>
      <c r="E1749" s="355"/>
      <c r="F1749" s="355"/>
      <c r="G1749" s="353"/>
      <c r="H1749" s="353"/>
      <c r="I1749" s="353"/>
      <c r="J1749" s="353"/>
      <c r="K1749" s="360"/>
    </row>
    <row r="1750">
      <c r="A1750" s="352" t="str">
        <f t="shared" si="1"/>
        <v/>
      </c>
      <c r="B1750" s="353"/>
      <c r="C1750" s="354"/>
      <c r="D1750" s="353"/>
      <c r="E1750" s="355"/>
      <c r="F1750" s="355"/>
      <c r="G1750" s="353"/>
      <c r="H1750" s="353"/>
      <c r="I1750" s="353"/>
      <c r="J1750" s="353"/>
      <c r="K1750" s="360"/>
    </row>
    <row r="1751">
      <c r="A1751" s="357" t="str">
        <f t="shared" si="1"/>
        <v/>
      </c>
      <c r="B1751" s="353"/>
      <c r="C1751" s="354"/>
      <c r="D1751" s="353"/>
      <c r="E1751" s="355"/>
      <c r="F1751" s="355"/>
      <c r="G1751" s="353"/>
      <c r="H1751" s="353"/>
      <c r="I1751" s="353"/>
      <c r="J1751" s="353"/>
      <c r="K1751" s="360"/>
    </row>
    <row r="1752">
      <c r="A1752" s="359" t="str">
        <f t="shared" si="1"/>
        <v/>
      </c>
      <c r="B1752" s="353"/>
      <c r="C1752" s="354"/>
      <c r="D1752" s="353"/>
      <c r="E1752" s="355"/>
      <c r="F1752" s="355"/>
      <c r="G1752" s="353"/>
      <c r="H1752" s="353"/>
      <c r="I1752" s="353"/>
      <c r="J1752" s="353"/>
      <c r="K1752" s="360"/>
    </row>
    <row r="1753">
      <c r="A1753" s="352" t="str">
        <f t="shared" si="1"/>
        <v/>
      </c>
      <c r="B1753" s="353"/>
      <c r="C1753" s="354"/>
      <c r="D1753" s="353"/>
      <c r="E1753" s="355"/>
      <c r="F1753" s="355"/>
      <c r="G1753" s="353"/>
      <c r="H1753" s="353"/>
      <c r="I1753" s="353"/>
      <c r="J1753" s="353"/>
      <c r="K1753" s="360"/>
    </row>
    <row r="1754">
      <c r="A1754" s="357" t="str">
        <f t="shared" si="1"/>
        <v/>
      </c>
      <c r="B1754" s="353"/>
      <c r="C1754" s="354"/>
      <c r="D1754" s="353"/>
      <c r="E1754" s="355"/>
      <c r="F1754" s="355"/>
      <c r="G1754" s="353"/>
      <c r="H1754" s="353"/>
      <c r="I1754" s="353"/>
      <c r="J1754" s="353"/>
      <c r="K1754" s="360"/>
    </row>
    <row r="1755">
      <c r="A1755" s="357" t="str">
        <f t="shared" si="1"/>
        <v/>
      </c>
      <c r="B1755" s="353"/>
      <c r="C1755" s="354"/>
      <c r="D1755" s="353"/>
      <c r="E1755" s="355"/>
      <c r="F1755" s="355"/>
      <c r="G1755" s="353"/>
      <c r="H1755" s="353"/>
      <c r="I1755" s="353"/>
      <c r="J1755" s="353"/>
      <c r="K1755" s="360"/>
    </row>
    <row r="1756">
      <c r="A1756" s="357" t="str">
        <f t="shared" si="1"/>
        <v/>
      </c>
      <c r="B1756" s="353"/>
      <c r="C1756" s="354"/>
      <c r="D1756" s="353"/>
      <c r="E1756" s="355"/>
      <c r="F1756" s="355"/>
      <c r="G1756" s="353"/>
      <c r="H1756" s="353"/>
      <c r="I1756" s="353"/>
      <c r="J1756" s="353"/>
      <c r="K1756" s="360"/>
    </row>
    <row r="1757">
      <c r="A1757" s="352" t="str">
        <f t="shared" si="1"/>
        <v/>
      </c>
      <c r="B1757" s="353"/>
      <c r="C1757" s="354"/>
      <c r="D1757" s="353"/>
      <c r="E1757" s="355"/>
      <c r="F1757" s="355"/>
      <c r="G1757" s="353"/>
      <c r="H1757" s="353"/>
      <c r="I1757" s="353"/>
      <c r="J1757" s="353"/>
      <c r="K1757" s="360"/>
    </row>
    <row r="1758">
      <c r="A1758" s="352" t="str">
        <f t="shared" si="1"/>
        <v/>
      </c>
      <c r="B1758" s="353"/>
      <c r="C1758" s="354"/>
      <c r="D1758" s="353"/>
      <c r="E1758" s="355"/>
      <c r="F1758" s="355"/>
      <c r="G1758" s="353"/>
      <c r="H1758" s="353"/>
      <c r="I1758" s="353"/>
      <c r="J1758" s="353"/>
      <c r="K1758" s="360"/>
    </row>
    <row r="1759">
      <c r="A1759" s="352" t="str">
        <f t="shared" si="1"/>
        <v/>
      </c>
      <c r="B1759" s="353"/>
      <c r="C1759" s="354"/>
      <c r="D1759" s="353"/>
      <c r="E1759" s="355"/>
      <c r="F1759" s="355"/>
      <c r="G1759" s="353"/>
      <c r="H1759" s="353"/>
      <c r="I1759" s="353"/>
      <c r="J1759" s="353"/>
      <c r="K1759" s="360"/>
    </row>
    <row r="1760">
      <c r="A1760" s="352" t="str">
        <f t="shared" si="1"/>
        <v/>
      </c>
      <c r="B1760" s="353"/>
      <c r="C1760" s="354"/>
      <c r="D1760" s="353"/>
      <c r="E1760" s="355"/>
      <c r="F1760" s="355"/>
      <c r="G1760" s="353"/>
      <c r="H1760" s="353"/>
      <c r="I1760" s="353"/>
      <c r="J1760" s="353"/>
      <c r="K1760" s="360"/>
    </row>
    <row r="1761">
      <c r="A1761" s="352" t="str">
        <f t="shared" si="1"/>
        <v/>
      </c>
      <c r="B1761" s="353"/>
      <c r="C1761" s="354"/>
      <c r="D1761" s="353"/>
      <c r="E1761" s="355"/>
      <c r="F1761" s="355"/>
      <c r="G1761" s="353"/>
      <c r="H1761" s="353"/>
      <c r="I1761" s="353"/>
      <c r="J1761" s="353"/>
      <c r="K1761" s="360"/>
    </row>
    <row r="1762">
      <c r="A1762" s="352" t="str">
        <f t="shared" si="1"/>
        <v/>
      </c>
      <c r="B1762" s="353"/>
      <c r="C1762" s="354"/>
      <c r="D1762" s="353"/>
      <c r="E1762" s="355"/>
      <c r="F1762" s="355"/>
      <c r="G1762" s="353"/>
      <c r="H1762" s="353"/>
      <c r="I1762" s="353"/>
      <c r="J1762" s="353"/>
      <c r="K1762" s="360"/>
    </row>
    <row r="1763">
      <c r="A1763" s="352" t="str">
        <f t="shared" si="1"/>
        <v/>
      </c>
      <c r="B1763" s="353"/>
      <c r="C1763" s="354"/>
      <c r="D1763" s="353"/>
      <c r="E1763" s="355"/>
      <c r="F1763" s="355"/>
      <c r="G1763" s="353"/>
      <c r="H1763" s="353"/>
      <c r="I1763" s="353"/>
      <c r="J1763" s="353"/>
      <c r="K1763" s="360"/>
    </row>
    <row r="1764">
      <c r="A1764" s="352" t="str">
        <f t="shared" si="1"/>
        <v/>
      </c>
      <c r="B1764" s="353"/>
      <c r="C1764" s="354"/>
      <c r="D1764" s="353"/>
      <c r="E1764" s="355"/>
      <c r="F1764" s="355"/>
      <c r="G1764" s="353"/>
      <c r="H1764" s="353"/>
      <c r="I1764" s="353"/>
      <c r="J1764" s="353"/>
      <c r="K1764" s="360"/>
    </row>
    <row r="1765">
      <c r="A1765" s="352" t="str">
        <f t="shared" si="1"/>
        <v/>
      </c>
      <c r="B1765" s="353"/>
      <c r="C1765" s="354"/>
      <c r="D1765" s="353"/>
      <c r="E1765" s="355"/>
      <c r="F1765" s="355"/>
      <c r="G1765" s="353"/>
      <c r="H1765" s="353"/>
      <c r="I1765" s="353"/>
      <c r="J1765" s="353"/>
      <c r="K1765" s="360"/>
    </row>
    <row r="1766">
      <c r="A1766" s="357" t="str">
        <f t="shared" si="1"/>
        <v/>
      </c>
      <c r="B1766" s="353"/>
      <c r="C1766" s="354"/>
      <c r="D1766" s="353"/>
      <c r="E1766" s="355"/>
      <c r="F1766" s="355"/>
      <c r="G1766" s="353"/>
      <c r="H1766" s="353"/>
      <c r="I1766" s="353"/>
      <c r="J1766" s="353"/>
      <c r="K1766" s="360"/>
    </row>
    <row r="1767">
      <c r="A1767" s="352" t="str">
        <f t="shared" si="1"/>
        <v/>
      </c>
      <c r="B1767" s="353"/>
      <c r="C1767" s="354"/>
      <c r="D1767" s="353"/>
      <c r="E1767" s="355"/>
      <c r="F1767" s="355"/>
      <c r="G1767" s="353"/>
      <c r="H1767" s="353"/>
      <c r="I1767" s="353"/>
      <c r="J1767" s="353"/>
      <c r="K1767" s="360"/>
    </row>
    <row r="1768">
      <c r="A1768" s="357" t="str">
        <f t="shared" si="1"/>
        <v/>
      </c>
      <c r="B1768" s="353"/>
      <c r="C1768" s="354"/>
      <c r="D1768" s="353"/>
      <c r="E1768" s="355"/>
      <c r="F1768" s="355"/>
      <c r="G1768" s="353"/>
      <c r="H1768" s="353"/>
      <c r="I1768" s="353"/>
      <c r="J1768" s="353"/>
      <c r="K1768" s="360"/>
    </row>
    <row r="1769">
      <c r="A1769" s="352" t="str">
        <f t="shared" si="1"/>
        <v/>
      </c>
      <c r="B1769" s="353"/>
      <c r="C1769" s="354"/>
      <c r="D1769" s="353"/>
      <c r="E1769" s="355"/>
      <c r="F1769" s="355"/>
      <c r="G1769" s="353"/>
      <c r="H1769" s="353"/>
      <c r="I1769" s="353"/>
      <c r="J1769" s="353"/>
      <c r="K1769" s="360"/>
    </row>
    <row r="1770">
      <c r="A1770" s="352" t="str">
        <f t="shared" si="1"/>
        <v/>
      </c>
      <c r="B1770" s="353"/>
      <c r="C1770" s="354"/>
      <c r="D1770" s="353"/>
      <c r="E1770" s="355"/>
      <c r="F1770" s="355"/>
      <c r="G1770" s="353"/>
      <c r="H1770" s="353"/>
      <c r="I1770" s="353"/>
      <c r="J1770" s="353"/>
      <c r="K1770" s="360"/>
    </row>
    <row r="1771">
      <c r="A1771" s="352" t="str">
        <f t="shared" si="1"/>
        <v/>
      </c>
      <c r="B1771" s="353"/>
      <c r="C1771" s="354"/>
      <c r="D1771" s="353"/>
      <c r="E1771" s="355"/>
      <c r="F1771" s="355"/>
      <c r="G1771" s="353"/>
      <c r="H1771" s="353"/>
      <c r="I1771" s="353"/>
      <c r="J1771" s="353"/>
      <c r="K1771" s="360"/>
    </row>
    <row r="1772">
      <c r="A1772" s="357" t="str">
        <f t="shared" si="1"/>
        <v/>
      </c>
      <c r="B1772" s="353"/>
      <c r="C1772" s="354"/>
      <c r="D1772" s="353"/>
      <c r="E1772" s="355"/>
      <c r="F1772" s="355"/>
      <c r="G1772" s="353"/>
      <c r="H1772" s="353"/>
      <c r="I1772" s="353"/>
      <c r="J1772" s="353"/>
      <c r="K1772" s="360"/>
    </row>
    <row r="1773">
      <c r="A1773" s="352" t="str">
        <f t="shared" si="1"/>
        <v/>
      </c>
      <c r="B1773" s="353"/>
      <c r="C1773" s="354"/>
      <c r="D1773" s="353"/>
      <c r="E1773" s="355"/>
      <c r="F1773" s="355"/>
      <c r="G1773" s="353"/>
      <c r="H1773" s="353"/>
      <c r="I1773" s="353"/>
      <c r="J1773" s="353"/>
      <c r="K1773" s="360"/>
    </row>
    <row r="1774">
      <c r="A1774" s="352" t="str">
        <f t="shared" si="1"/>
        <v/>
      </c>
      <c r="B1774" s="353"/>
      <c r="C1774" s="354"/>
      <c r="D1774" s="353"/>
      <c r="E1774" s="355"/>
      <c r="F1774" s="355"/>
      <c r="G1774" s="353"/>
      <c r="H1774" s="353"/>
      <c r="I1774" s="353"/>
      <c r="J1774" s="353"/>
      <c r="K1774" s="360"/>
    </row>
    <row r="1775">
      <c r="A1775" s="352" t="str">
        <f t="shared" si="1"/>
        <v/>
      </c>
      <c r="B1775" s="353"/>
      <c r="C1775" s="354"/>
      <c r="D1775" s="353"/>
      <c r="E1775" s="355"/>
      <c r="F1775" s="355"/>
      <c r="G1775" s="353"/>
      <c r="H1775" s="353"/>
      <c r="I1775" s="353"/>
      <c r="J1775" s="353"/>
      <c r="K1775" s="360"/>
    </row>
    <row r="1776">
      <c r="A1776" s="352" t="str">
        <f t="shared" si="1"/>
        <v/>
      </c>
      <c r="B1776" s="353"/>
      <c r="C1776" s="354"/>
      <c r="D1776" s="353"/>
      <c r="E1776" s="355"/>
      <c r="F1776" s="355"/>
      <c r="G1776" s="353"/>
      <c r="H1776" s="353"/>
      <c r="I1776" s="353"/>
      <c r="J1776" s="353"/>
      <c r="K1776" s="360"/>
    </row>
    <row r="1777">
      <c r="A1777" s="359" t="str">
        <f t="shared" si="1"/>
        <v/>
      </c>
      <c r="B1777" s="353"/>
      <c r="C1777" s="354"/>
      <c r="D1777" s="353"/>
      <c r="E1777" s="355"/>
      <c r="F1777" s="355"/>
      <c r="G1777" s="353"/>
      <c r="H1777" s="353"/>
      <c r="I1777" s="353"/>
      <c r="J1777" s="353"/>
      <c r="K1777" s="360"/>
    </row>
    <row r="1778">
      <c r="A1778" s="357" t="str">
        <f t="shared" si="1"/>
        <v/>
      </c>
      <c r="B1778" s="353"/>
      <c r="C1778" s="354"/>
      <c r="D1778" s="353"/>
      <c r="E1778" s="355"/>
      <c r="F1778" s="355"/>
      <c r="G1778" s="353"/>
      <c r="H1778" s="353"/>
      <c r="I1778" s="353"/>
      <c r="J1778" s="353"/>
      <c r="K1778" s="360"/>
    </row>
    <row r="1779">
      <c r="A1779" s="352" t="str">
        <f t="shared" si="1"/>
        <v/>
      </c>
      <c r="B1779" s="353"/>
      <c r="C1779" s="354"/>
      <c r="D1779" s="353"/>
      <c r="E1779" s="355"/>
      <c r="F1779" s="355"/>
      <c r="G1779" s="353"/>
      <c r="H1779" s="353"/>
      <c r="I1779" s="353"/>
      <c r="J1779" s="353"/>
      <c r="K1779" s="360"/>
    </row>
    <row r="1780">
      <c r="A1780" s="357" t="str">
        <f t="shared" si="1"/>
        <v/>
      </c>
      <c r="B1780" s="353"/>
      <c r="C1780" s="354"/>
      <c r="D1780" s="353"/>
      <c r="E1780" s="355"/>
      <c r="F1780" s="355"/>
      <c r="G1780" s="353"/>
      <c r="H1780" s="353"/>
      <c r="I1780" s="353"/>
      <c r="J1780" s="353"/>
      <c r="K1780" s="360"/>
    </row>
    <row r="1781">
      <c r="A1781" s="352" t="str">
        <f t="shared" si="1"/>
        <v/>
      </c>
      <c r="B1781" s="353"/>
      <c r="C1781" s="354"/>
      <c r="D1781" s="353"/>
      <c r="E1781" s="355"/>
      <c r="F1781" s="355"/>
      <c r="G1781" s="353"/>
      <c r="H1781" s="353"/>
      <c r="I1781" s="353"/>
      <c r="J1781" s="353"/>
      <c r="K1781" s="360"/>
    </row>
    <row r="1782">
      <c r="A1782" s="357" t="str">
        <f t="shared" si="1"/>
        <v/>
      </c>
      <c r="B1782" s="353"/>
      <c r="C1782" s="354"/>
      <c r="D1782" s="353"/>
      <c r="E1782" s="355"/>
      <c r="F1782" s="355"/>
      <c r="G1782" s="353"/>
      <c r="H1782" s="353"/>
      <c r="I1782" s="353"/>
      <c r="J1782" s="353"/>
      <c r="K1782" s="360"/>
    </row>
    <row r="1783">
      <c r="A1783" s="352" t="str">
        <f t="shared" si="1"/>
        <v/>
      </c>
      <c r="B1783" s="353"/>
      <c r="C1783" s="354"/>
      <c r="D1783" s="353"/>
      <c r="E1783" s="355"/>
      <c r="F1783" s="355"/>
      <c r="G1783" s="353"/>
      <c r="H1783" s="353"/>
      <c r="I1783" s="353"/>
      <c r="J1783" s="353"/>
      <c r="K1783" s="360"/>
    </row>
    <row r="1784">
      <c r="A1784" s="352" t="str">
        <f t="shared" si="1"/>
        <v/>
      </c>
      <c r="B1784" s="353"/>
      <c r="C1784" s="354"/>
      <c r="D1784" s="353"/>
      <c r="E1784" s="355"/>
      <c r="F1784" s="355"/>
      <c r="G1784" s="353"/>
      <c r="H1784" s="353"/>
      <c r="I1784" s="353"/>
      <c r="J1784" s="353"/>
      <c r="K1784" s="360"/>
    </row>
    <row r="1785">
      <c r="A1785" s="352" t="str">
        <f t="shared" si="1"/>
        <v/>
      </c>
      <c r="B1785" s="353"/>
      <c r="C1785" s="354"/>
      <c r="D1785" s="353"/>
      <c r="E1785" s="355"/>
      <c r="F1785" s="355"/>
      <c r="G1785" s="353"/>
      <c r="H1785" s="353"/>
      <c r="I1785" s="353"/>
      <c r="J1785" s="353"/>
      <c r="K1785" s="360"/>
    </row>
    <row r="1786">
      <c r="A1786" s="352" t="str">
        <f t="shared" si="1"/>
        <v/>
      </c>
      <c r="B1786" s="353"/>
      <c r="C1786" s="354"/>
      <c r="D1786" s="353"/>
      <c r="E1786" s="355"/>
      <c r="F1786" s="355"/>
      <c r="G1786" s="353"/>
      <c r="H1786" s="353"/>
      <c r="I1786" s="353"/>
      <c r="J1786" s="353"/>
      <c r="K1786" s="360"/>
    </row>
    <row r="1787">
      <c r="A1787" s="352" t="str">
        <f t="shared" si="1"/>
        <v/>
      </c>
      <c r="B1787" s="353"/>
      <c r="C1787" s="354"/>
      <c r="D1787" s="353"/>
      <c r="E1787" s="355"/>
      <c r="F1787" s="355"/>
      <c r="G1787" s="353"/>
      <c r="H1787" s="353"/>
      <c r="I1787" s="353"/>
      <c r="J1787" s="353"/>
      <c r="K1787" s="360"/>
    </row>
    <row r="1788">
      <c r="A1788" s="357" t="str">
        <f t="shared" si="1"/>
        <v/>
      </c>
      <c r="B1788" s="353"/>
      <c r="C1788" s="354"/>
      <c r="D1788" s="353"/>
      <c r="E1788" s="355"/>
      <c r="F1788" s="355"/>
      <c r="G1788" s="353"/>
      <c r="H1788" s="353"/>
      <c r="I1788" s="353"/>
      <c r="J1788" s="353"/>
      <c r="K1788" s="360"/>
    </row>
    <row r="1789">
      <c r="A1789" s="352" t="str">
        <f t="shared" si="1"/>
        <v/>
      </c>
      <c r="B1789" s="353"/>
      <c r="C1789" s="354"/>
      <c r="D1789" s="353"/>
      <c r="E1789" s="355"/>
      <c r="F1789" s="355"/>
      <c r="G1789" s="353"/>
      <c r="H1789" s="353"/>
      <c r="I1789" s="353"/>
      <c r="J1789" s="353"/>
      <c r="K1789" s="360"/>
    </row>
    <row r="1790">
      <c r="A1790" s="352" t="str">
        <f t="shared" si="1"/>
        <v/>
      </c>
      <c r="B1790" s="353"/>
      <c r="C1790" s="354"/>
      <c r="D1790" s="353"/>
      <c r="E1790" s="355"/>
      <c r="F1790" s="355"/>
      <c r="G1790" s="353"/>
      <c r="H1790" s="353"/>
      <c r="I1790" s="353"/>
      <c r="J1790" s="353"/>
      <c r="K1790" s="360"/>
    </row>
    <row r="1791">
      <c r="A1791" s="357" t="str">
        <f t="shared" si="1"/>
        <v/>
      </c>
      <c r="B1791" s="353"/>
      <c r="C1791" s="354"/>
      <c r="D1791" s="353"/>
      <c r="E1791" s="355"/>
      <c r="F1791" s="355"/>
      <c r="G1791" s="353"/>
      <c r="H1791" s="353"/>
      <c r="I1791" s="353"/>
      <c r="J1791" s="353"/>
      <c r="K1791" s="360"/>
    </row>
    <row r="1792">
      <c r="A1792" s="352" t="str">
        <f t="shared" si="1"/>
        <v/>
      </c>
      <c r="B1792" s="353"/>
      <c r="C1792" s="354"/>
      <c r="D1792" s="353"/>
      <c r="E1792" s="355"/>
      <c r="F1792" s="355"/>
      <c r="G1792" s="353"/>
      <c r="H1792" s="353"/>
      <c r="I1792" s="353"/>
      <c r="J1792" s="353"/>
      <c r="K1792" s="360"/>
    </row>
    <row r="1793">
      <c r="A1793" s="352" t="str">
        <f t="shared" si="1"/>
        <v/>
      </c>
      <c r="B1793" s="353"/>
      <c r="C1793" s="354"/>
      <c r="D1793" s="353"/>
      <c r="E1793" s="355"/>
      <c r="F1793" s="355"/>
      <c r="G1793" s="353"/>
      <c r="H1793" s="353"/>
      <c r="I1793" s="353"/>
      <c r="J1793" s="353"/>
      <c r="K1793" s="360"/>
    </row>
    <row r="1794">
      <c r="A1794" s="352" t="str">
        <f t="shared" si="1"/>
        <v/>
      </c>
      <c r="B1794" s="353"/>
      <c r="C1794" s="354"/>
      <c r="D1794" s="353"/>
      <c r="E1794" s="355"/>
      <c r="F1794" s="355"/>
      <c r="G1794" s="353"/>
      <c r="H1794" s="353"/>
      <c r="I1794" s="353"/>
      <c r="J1794" s="353"/>
      <c r="K1794" s="360"/>
    </row>
    <row r="1795">
      <c r="A1795" s="357" t="str">
        <f t="shared" si="1"/>
        <v/>
      </c>
      <c r="B1795" s="353"/>
      <c r="C1795" s="354"/>
      <c r="D1795" s="353"/>
      <c r="E1795" s="355"/>
      <c r="F1795" s="355"/>
      <c r="G1795" s="353"/>
      <c r="H1795" s="353"/>
      <c r="I1795" s="353"/>
      <c r="J1795" s="353"/>
      <c r="K1795" s="360"/>
    </row>
    <row r="1796">
      <c r="A1796" s="357" t="str">
        <f t="shared" si="1"/>
        <v/>
      </c>
      <c r="B1796" s="353"/>
      <c r="C1796" s="354"/>
      <c r="D1796" s="353"/>
      <c r="E1796" s="355"/>
      <c r="F1796" s="355"/>
      <c r="G1796" s="353"/>
      <c r="H1796" s="353"/>
      <c r="I1796" s="353"/>
      <c r="J1796" s="353"/>
      <c r="K1796" s="360"/>
    </row>
    <row r="1797">
      <c r="A1797" s="357" t="str">
        <f t="shared" si="1"/>
        <v/>
      </c>
      <c r="B1797" s="353"/>
      <c r="C1797" s="354"/>
      <c r="D1797" s="353"/>
      <c r="E1797" s="355"/>
      <c r="F1797" s="355"/>
      <c r="G1797" s="353"/>
      <c r="H1797" s="353"/>
      <c r="I1797" s="353"/>
      <c r="J1797" s="353"/>
      <c r="K1797" s="360"/>
    </row>
    <row r="1798">
      <c r="A1798" s="352" t="str">
        <f t="shared" si="1"/>
        <v/>
      </c>
      <c r="B1798" s="353"/>
      <c r="C1798" s="354"/>
      <c r="D1798" s="353"/>
      <c r="E1798" s="355"/>
      <c r="F1798" s="355"/>
      <c r="G1798" s="353"/>
      <c r="H1798" s="353"/>
      <c r="I1798" s="353"/>
      <c r="J1798" s="353"/>
      <c r="K1798" s="360"/>
    </row>
    <row r="1799">
      <c r="A1799" s="352" t="str">
        <f t="shared" si="1"/>
        <v/>
      </c>
      <c r="B1799" s="353"/>
      <c r="C1799" s="354"/>
      <c r="D1799" s="353"/>
      <c r="E1799" s="355"/>
      <c r="F1799" s="355"/>
      <c r="G1799" s="353"/>
      <c r="H1799" s="353"/>
      <c r="I1799" s="353"/>
      <c r="J1799" s="353"/>
      <c r="K1799" s="360"/>
    </row>
    <row r="1800">
      <c r="A1800" s="352" t="str">
        <f t="shared" si="1"/>
        <v/>
      </c>
      <c r="B1800" s="353"/>
      <c r="C1800" s="354"/>
      <c r="D1800" s="353"/>
      <c r="E1800" s="355"/>
      <c r="F1800" s="355"/>
      <c r="G1800" s="353"/>
      <c r="H1800" s="353"/>
      <c r="I1800" s="353"/>
      <c r="J1800" s="353"/>
      <c r="K1800" s="360"/>
    </row>
    <row r="1801">
      <c r="A1801" s="357" t="str">
        <f t="shared" si="1"/>
        <v/>
      </c>
      <c r="B1801" s="353"/>
      <c r="C1801" s="354"/>
      <c r="D1801" s="353"/>
      <c r="E1801" s="355"/>
      <c r="F1801" s="355"/>
      <c r="G1801" s="353"/>
      <c r="H1801" s="353"/>
      <c r="I1801" s="353"/>
      <c r="J1801" s="353"/>
      <c r="K1801" s="360"/>
    </row>
    <row r="1802">
      <c r="A1802" s="352" t="str">
        <f t="shared" si="1"/>
        <v/>
      </c>
      <c r="B1802" s="353"/>
      <c r="C1802" s="354"/>
      <c r="D1802" s="353"/>
      <c r="E1802" s="355"/>
      <c r="F1802" s="355"/>
      <c r="G1802" s="353"/>
      <c r="H1802" s="353"/>
      <c r="I1802" s="353"/>
      <c r="J1802" s="353"/>
      <c r="K1802" s="360"/>
    </row>
    <row r="1803">
      <c r="A1803" s="352" t="str">
        <f t="shared" si="1"/>
        <v/>
      </c>
      <c r="B1803" s="353"/>
      <c r="C1803" s="354"/>
      <c r="D1803" s="353"/>
      <c r="E1803" s="355"/>
      <c r="F1803" s="355"/>
      <c r="G1803" s="353"/>
      <c r="H1803" s="353"/>
      <c r="I1803" s="353"/>
      <c r="J1803" s="353"/>
      <c r="K1803" s="360"/>
    </row>
    <row r="1804">
      <c r="A1804" s="352" t="str">
        <f t="shared" si="1"/>
        <v/>
      </c>
      <c r="B1804" s="353"/>
      <c r="C1804" s="354"/>
      <c r="D1804" s="353"/>
      <c r="E1804" s="355"/>
      <c r="F1804" s="355"/>
      <c r="G1804" s="353"/>
      <c r="H1804" s="353"/>
      <c r="I1804" s="353"/>
      <c r="J1804" s="353"/>
      <c r="K1804" s="360"/>
    </row>
    <row r="1805">
      <c r="A1805" s="358" t="str">
        <f t="shared" si="1"/>
        <v/>
      </c>
      <c r="B1805" s="353"/>
      <c r="C1805" s="354"/>
      <c r="D1805" s="353"/>
      <c r="E1805" s="355"/>
      <c r="F1805" s="355"/>
      <c r="G1805" s="353"/>
      <c r="H1805" s="353"/>
      <c r="I1805" s="353"/>
      <c r="J1805" s="353"/>
      <c r="K1805" s="360"/>
    </row>
    <row r="1806">
      <c r="A1806" s="352" t="str">
        <f t="shared" si="1"/>
        <v/>
      </c>
      <c r="B1806" s="353"/>
      <c r="C1806" s="354"/>
      <c r="D1806" s="353"/>
      <c r="E1806" s="355"/>
      <c r="F1806" s="355"/>
      <c r="G1806" s="353"/>
      <c r="H1806" s="353"/>
      <c r="I1806" s="353"/>
      <c r="J1806" s="361"/>
      <c r="K1806" s="360"/>
    </row>
    <row r="1807">
      <c r="A1807" s="357" t="str">
        <f t="shared" si="1"/>
        <v/>
      </c>
      <c r="B1807" s="353"/>
      <c r="C1807" s="354"/>
      <c r="D1807" s="353"/>
      <c r="E1807" s="355"/>
      <c r="F1807" s="355"/>
      <c r="G1807" s="353"/>
      <c r="H1807" s="353"/>
      <c r="I1807" s="353"/>
      <c r="J1807" s="353"/>
      <c r="K1807" s="360"/>
    </row>
    <row r="1808">
      <c r="A1808" s="357" t="str">
        <f t="shared" si="1"/>
        <v/>
      </c>
      <c r="B1808" s="353"/>
      <c r="C1808" s="354"/>
      <c r="D1808" s="353"/>
      <c r="E1808" s="355"/>
      <c r="F1808" s="355"/>
      <c r="G1808" s="353"/>
      <c r="H1808" s="353"/>
      <c r="I1808" s="353"/>
      <c r="J1808" s="353"/>
      <c r="K1808" s="360"/>
    </row>
    <row r="1809">
      <c r="A1809" s="357" t="str">
        <f t="shared" si="1"/>
        <v/>
      </c>
      <c r="B1809" s="353"/>
      <c r="C1809" s="354"/>
      <c r="D1809" s="353"/>
      <c r="E1809" s="355"/>
      <c r="F1809" s="355"/>
      <c r="G1809" s="353"/>
      <c r="H1809" s="353"/>
      <c r="I1809" s="353"/>
      <c r="J1809" s="353"/>
      <c r="K1809" s="360"/>
    </row>
    <row r="1810">
      <c r="A1810" s="357" t="str">
        <f t="shared" si="1"/>
        <v/>
      </c>
      <c r="B1810" s="353"/>
      <c r="C1810" s="354"/>
      <c r="D1810" s="353"/>
      <c r="E1810" s="355"/>
      <c r="F1810" s="355"/>
      <c r="G1810" s="353"/>
      <c r="H1810" s="353"/>
      <c r="I1810" s="353"/>
      <c r="J1810" s="353"/>
      <c r="K1810" s="360"/>
    </row>
    <row r="1811">
      <c r="A1811" s="357" t="str">
        <f t="shared" si="1"/>
        <v/>
      </c>
      <c r="B1811" s="353"/>
      <c r="C1811" s="354"/>
      <c r="D1811" s="353"/>
      <c r="E1811" s="355"/>
      <c r="F1811" s="355"/>
      <c r="G1811" s="353"/>
      <c r="H1811" s="353"/>
      <c r="I1811" s="353"/>
      <c r="J1811" s="353"/>
      <c r="K1811" s="360"/>
    </row>
    <row r="1812">
      <c r="A1812" s="359" t="str">
        <f t="shared" si="1"/>
        <v/>
      </c>
      <c r="B1812" s="353"/>
      <c r="C1812" s="354"/>
      <c r="D1812" s="353"/>
      <c r="E1812" s="355"/>
      <c r="F1812" s="355"/>
      <c r="G1812" s="353"/>
      <c r="H1812" s="353"/>
      <c r="I1812" s="353"/>
      <c r="J1812" s="353"/>
      <c r="K1812" s="360"/>
    </row>
    <row r="1813">
      <c r="A1813" s="352" t="str">
        <f t="shared" si="1"/>
        <v/>
      </c>
      <c r="B1813" s="353"/>
      <c r="C1813" s="354"/>
      <c r="D1813" s="353"/>
      <c r="E1813" s="355"/>
      <c r="F1813" s="355"/>
      <c r="G1813" s="353"/>
      <c r="H1813" s="353"/>
      <c r="I1813" s="353"/>
      <c r="J1813" s="353"/>
      <c r="K1813" s="360"/>
    </row>
    <row r="1814">
      <c r="A1814" s="352" t="str">
        <f t="shared" si="1"/>
        <v/>
      </c>
      <c r="B1814" s="353"/>
      <c r="C1814" s="354"/>
      <c r="D1814" s="353"/>
      <c r="E1814" s="355"/>
      <c r="F1814" s="355"/>
      <c r="G1814" s="353"/>
      <c r="H1814" s="353"/>
      <c r="I1814" s="353"/>
      <c r="J1814" s="353"/>
      <c r="K1814" s="360"/>
    </row>
    <row r="1815">
      <c r="A1815" s="352" t="str">
        <f t="shared" si="1"/>
        <v/>
      </c>
      <c r="B1815" s="353"/>
      <c r="C1815" s="354"/>
      <c r="D1815" s="353"/>
      <c r="E1815" s="355"/>
      <c r="F1815" s="355"/>
      <c r="G1815" s="353"/>
      <c r="H1815" s="353"/>
      <c r="I1815" s="353"/>
      <c r="J1815" s="353"/>
      <c r="K1815" s="360"/>
    </row>
    <row r="1816">
      <c r="A1816" s="352" t="str">
        <f t="shared" si="1"/>
        <v/>
      </c>
      <c r="B1816" s="353"/>
      <c r="C1816" s="354"/>
      <c r="D1816" s="353"/>
      <c r="E1816" s="355"/>
      <c r="F1816" s="355"/>
      <c r="G1816" s="353"/>
      <c r="H1816" s="353"/>
      <c r="I1816" s="353"/>
      <c r="J1816" s="353"/>
      <c r="K1816" s="360"/>
    </row>
    <row r="1817">
      <c r="A1817" s="352" t="str">
        <f t="shared" si="1"/>
        <v/>
      </c>
      <c r="B1817" s="353"/>
      <c r="C1817" s="354"/>
      <c r="D1817" s="353"/>
      <c r="E1817" s="355"/>
      <c r="F1817" s="355"/>
      <c r="G1817" s="353"/>
      <c r="H1817" s="353"/>
      <c r="I1817" s="353"/>
      <c r="J1817" s="353"/>
      <c r="K1817" s="360"/>
    </row>
    <row r="1818">
      <c r="A1818" s="357" t="str">
        <f t="shared" si="1"/>
        <v/>
      </c>
      <c r="B1818" s="353"/>
      <c r="C1818" s="354"/>
      <c r="D1818" s="353"/>
      <c r="E1818" s="355"/>
      <c r="F1818" s="355"/>
      <c r="G1818" s="353"/>
      <c r="H1818" s="353"/>
      <c r="I1818" s="353"/>
      <c r="J1818" s="353"/>
      <c r="K1818" s="360"/>
    </row>
    <row r="1819">
      <c r="A1819" s="352" t="str">
        <f t="shared" si="1"/>
        <v/>
      </c>
      <c r="B1819" s="353"/>
      <c r="C1819" s="354"/>
      <c r="D1819" s="353"/>
      <c r="E1819" s="355"/>
      <c r="F1819" s="355"/>
      <c r="G1819" s="353"/>
      <c r="H1819" s="353"/>
      <c r="I1819" s="353"/>
      <c r="J1819" s="353"/>
      <c r="K1819" s="360"/>
    </row>
    <row r="1820">
      <c r="A1820" s="357" t="str">
        <f t="shared" si="1"/>
        <v/>
      </c>
      <c r="B1820" s="353"/>
      <c r="C1820" s="354"/>
      <c r="D1820" s="353"/>
      <c r="E1820" s="355"/>
      <c r="F1820" s="355"/>
      <c r="G1820" s="353"/>
      <c r="H1820" s="353"/>
      <c r="I1820" s="353"/>
      <c r="J1820" s="353"/>
      <c r="K1820" s="360"/>
    </row>
    <row r="1821">
      <c r="A1821" s="352" t="str">
        <f t="shared" si="1"/>
        <v/>
      </c>
      <c r="B1821" s="353"/>
      <c r="C1821" s="354"/>
      <c r="D1821" s="353"/>
      <c r="E1821" s="355"/>
      <c r="F1821" s="355"/>
      <c r="G1821" s="353"/>
      <c r="H1821" s="353"/>
      <c r="I1821" s="353"/>
      <c r="J1821" s="353"/>
      <c r="K1821" s="360"/>
    </row>
    <row r="1822">
      <c r="A1822" s="352" t="str">
        <f t="shared" si="1"/>
        <v/>
      </c>
      <c r="B1822" s="353"/>
      <c r="C1822" s="354"/>
      <c r="D1822" s="353"/>
      <c r="E1822" s="355"/>
      <c r="F1822" s="355"/>
      <c r="G1822" s="353"/>
      <c r="H1822" s="353"/>
      <c r="I1822" s="353"/>
      <c r="J1822" s="353"/>
      <c r="K1822" s="360"/>
    </row>
    <row r="1823">
      <c r="A1823" s="357" t="str">
        <f t="shared" si="1"/>
        <v/>
      </c>
      <c r="B1823" s="353"/>
      <c r="C1823" s="354"/>
      <c r="D1823" s="353"/>
      <c r="E1823" s="355"/>
      <c r="F1823" s="355"/>
      <c r="G1823" s="353"/>
      <c r="H1823" s="353"/>
      <c r="I1823" s="353"/>
      <c r="J1823" s="353"/>
      <c r="K1823" s="360"/>
    </row>
    <row r="1824">
      <c r="A1824" s="357" t="str">
        <f t="shared" si="1"/>
        <v/>
      </c>
      <c r="B1824" s="353"/>
      <c r="C1824" s="354"/>
      <c r="D1824" s="353"/>
      <c r="E1824" s="355"/>
      <c r="F1824" s="355"/>
      <c r="G1824" s="353"/>
      <c r="H1824" s="353"/>
      <c r="I1824" s="353"/>
      <c r="J1824" s="353"/>
      <c r="K1824" s="360"/>
    </row>
    <row r="1825">
      <c r="A1825" s="352" t="str">
        <f t="shared" si="1"/>
        <v/>
      </c>
      <c r="B1825" s="353"/>
      <c r="C1825" s="354"/>
      <c r="D1825" s="353"/>
      <c r="E1825" s="355"/>
      <c r="F1825" s="355"/>
      <c r="G1825" s="353"/>
      <c r="H1825" s="353"/>
      <c r="I1825" s="353"/>
      <c r="J1825" s="353"/>
      <c r="K1825" s="360"/>
    </row>
    <row r="1826">
      <c r="A1826" s="352" t="str">
        <f t="shared" si="1"/>
        <v/>
      </c>
      <c r="B1826" s="353"/>
      <c r="C1826" s="354"/>
      <c r="D1826" s="353"/>
      <c r="E1826" s="355"/>
      <c r="F1826" s="355"/>
      <c r="G1826" s="353"/>
      <c r="H1826" s="353"/>
      <c r="I1826" s="353"/>
      <c r="J1826" s="353"/>
      <c r="K1826" s="360"/>
    </row>
    <row r="1827">
      <c r="A1827" s="352" t="str">
        <f t="shared" si="1"/>
        <v/>
      </c>
      <c r="B1827" s="353"/>
      <c r="C1827" s="354"/>
      <c r="D1827" s="353"/>
      <c r="E1827" s="355"/>
      <c r="F1827" s="355"/>
      <c r="G1827" s="353"/>
      <c r="H1827" s="353"/>
      <c r="I1827" s="353"/>
      <c r="J1827" s="353"/>
      <c r="K1827" s="360"/>
    </row>
    <row r="1828">
      <c r="A1828" s="352" t="str">
        <f t="shared" si="1"/>
        <v/>
      </c>
      <c r="B1828" s="353"/>
      <c r="C1828" s="354"/>
      <c r="D1828" s="353"/>
      <c r="E1828" s="355"/>
      <c r="F1828" s="355"/>
      <c r="G1828" s="353"/>
      <c r="H1828" s="353"/>
      <c r="I1828" s="353"/>
      <c r="J1828" s="353"/>
      <c r="K1828" s="360"/>
    </row>
    <row r="1829">
      <c r="A1829" s="352" t="str">
        <f t="shared" si="1"/>
        <v/>
      </c>
      <c r="B1829" s="353"/>
      <c r="C1829" s="354"/>
      <c r="D1829" s="353"/>
      <c r="E1829" s="355"/>
      <c r="F1829" s="355"/>
      <c r="G1829" s="353"/>
      <c r="H1829" s="353"/>
      <c r="I1829" s="353"/>
      <c r="J1829" s="353"/>
      <c r="K1829" s="360"/>
    </row>
    <row r="1830">
      <c r="A1830" s="352" t="str">
        <f t="shared" si="1"/>
        <v/>
      </c>
      <c r="B1830" s="353"/>
      <c r="C1830" s="354"/>
      <c r="D1830" s="353"/>
      <c r="E1830" s="355"/>
      <c r="F1830" s="355"/>
      <c r="G1830" s="353"/>
      <c r="H1830" s="353"/>
      <c r="I1830" s="353"/>
      <c r="J1830" s="353"/>
      <c r="K1830" s="360"/>
    </row>
    <row r="1831">
      <c r="A1831" s="352" t="str">
        <f t="shared" si="1"/>
        <v/>
      </c>
      <c r="B1831" s="353"/>
      <c r="C1831" s="354"/>
      <c r="D1831" s="353"/>
      <c r="E1831" s="355"/>
      <c r="F1831" s="355"/>
      <c r="G1831" s="353"/>
      <c r="H1831" s="353"/>
      <c r="I1831" s="353"/>
      <c r="J1831" s="353"/>
      <c r="K1831" s="360"/>
    </row>
    <row r="1832">
      <c r="A1832" s="352" t="str">
        <f t="shared" si="1"/>
        <v/>
      </c>
      <c r="B1832" s="353"/>
      <c r="C1832" s="354"/>
      <c r="D1832" s="353"/>
      <c r="E1832" s="355"/>
      <c r="F1832" s="355"/>
      <c r="G1832" s="353"/>
      <c r="H1832" s="353"/>
      <c r="I1832" s="353"/>
      <c r="J1832" s="353"/>
      <c r="K1832" s="360"/>
    </row>
    <row r="1833">
      <c r="A1833" s="352" t="str">
        <f t="shared" si="1"/>
        <v/>
      </c>
      <c r="B1833" s="353"/>
      <c r="C1833" s="354"/>
      <c r="D1833" s="353"/>
      <c r="E1833" s="355"/>
      <c r="F1833" s="355"/>
      <c r="G1833" s="353"/>
      <c r="H1833" s="353"/>
      <c r="I1833" s="353"/>
      <c r="J1833" s="353"/>
      <c r="K1833" s="360"/>
    </row>
    <row r="1834">
      <c r="A1834" s="352" t="str">
        <f t="shared" si="1"/>
        <v/>
      </c>
      <c r="B1834" s="353"/>
      <c r="C1834" s="354"/>
      <c r="D1834" s="353"/>
      <c r="E1834" s="355"/>
      <c r="F1834" s="355"/>
      <c r="G1834" s="353"/>
      <c r="H1834" s="353"/>
      <c r="I1834" s="353"/>
      <c r="J1834" s="353"/>
      <c r="K1834" s="360"/>
    </row>
    <row r="1835">
      <c r="A1835" s="352" t="str">
        <f t="shared" si="1"/>
        <v/>
      </c>
      <c r="B1835" s="353"/>
      <c r="C1835" s="354"/>
      <c r="D1835" s="353"/>
      <c r="E1835" s="355"/>
      <c r="F1835" s="355"/>
      <c r="G1835" s="353"/>
      <c r="H1835" s="353"/>
      <c r="I1835" s="353"/>
      <c r="J1835" s="353"/>
      <c r="K1835" s="360"/>
    </row>
    <row r="1836">
      <c r="A1836" s="352" t="str">
        <f t="shared" si="1"/>
        <v/>
      </c>
      <c r="B1836" s="353"/>
      <c r="C1836" s="354"/>
      <c r="D1836" s="353"/>
      <c r="E1836" s="355"/>
      <c r="F1836" s="355"/>
      <c r="G1836" s="353"/>
      <c r="H1836" s="353"/>
      <c r="I1836" s="353"/>
      <c r="J1836" s="353"/>
      <c r="K1836" s="360"/>
    </row>
    <row r="1837">
      <c r="A1837" s="357" t="str">
        <f t="shared" si="1"/>
        <v/>
      </c>
      <c r="B1837" s="353"/>
      <c r="C1837" s="354"/>
      <c r="D1837" s="353"/>
      <c r="E1837" s="355"/>
      <c r="F1837" s="355"/>
      <c r="G1837" s="353"/>
      <c r="H1837" s="353"/>
      <c r="I1837" s="353"/>
      <c r="J1837" s="353"/>
      <c r="K1837" s="360"/>
    </row>
    <row r="1838">
      <c r="A1838" s="357" t="str">
        <f t="shared" si="1"/>
        <v/>
      </c>
      <c r="B1838" s="353"/>
      <c r="C1838" s="354"/>
      <c r="D1838" s="353"/>
      <c r="E1838" s="355"/>
      <c r="F1838" s="355"/>
      <c r="G1838" s="353"/>
      <c r="H1838" s="353"/>
      <c r="I1838" s="353"/>
      <c r="J1838" s="353"/>
      <c r="K1838" s="360"/>
    </row>
    <row r="1839">
      <c r="A1839" s="352" t="str">
        <f t="shared" si="1"/>
        <v/>
      </c>
      <c r="B1839" s="353"/>
      <c r="C1839" s="354"/>
      <c r="D1839" s="353"/>
      <c r="E1839" s="355"/>
      <c r="F1839" s="355"/>
      <c r="G1839" s="353"/>
      <c r="H1839" s="353"/>
      <c r="I1839" s="353"/>
      <c r="J1839" s="353"/>
      <c r="K1839" s="360"/>
    </row>
    <row r="1840">
      <c r="A1840" s="352" t="str">
        <f t="shared" si="1"/>
        <v/>
      </c>
      <c r="B1840" s="353"/>
      <c r="C1840" s="354"/>
      <c r="D1840" s="353"/>
      <c r="E1840" s="355"/>
      <c r="F1840" s="355"/>
      <c r="G1840" s="353"/>
      <c r="H1840" s="353"/>
      <c r="I1840" s="353"/>
      <c r="J1840" s="353"/>
      <c r="K1840" s="360"/>
    </row>
    <row r="1841">
      <c r="A1841" s="357" t="str">
        <f t="shared" si="1"/>
        <v/>
      </c>
      <c r="B1841" s="353"/>
      <c r="C1841" s="354"/>
      <c r="D1841" s="353"/>
      <c r="E1841" s="355"/>
      <c r="F1841" s="355"/>
      <c r="G1841" s="353"/>
      <c r="H1841" s="353"/>
      <c r="I1841" s="353"/>
      <c r="J1841" s="353"/>
      <c r="K1841" s="360"/>
    </row>
    <row r="1842">
      <c r="A1842" s="352" t="str">
        <f t="shared" si="1"/>
        <v/>
      </c>
      <c r="B1842" s="353"/>
      <c r="C1842" s="354"/>
      <c r="D1842" s="353"/>
      <c r="E1842" s="355"/>
      <c r="F1842" s="355"/>
      <c r="G1842" s="353"/>
      <c r="H1842" s="353"/>
      <c r="I1842" s="353"/>
      <c r="J1842" s="353"/>
      <c r="K1842" s="360"/>
    </row>
    <row r="1843">
      <c r="A1843" s="357" t="str">
        <f t="shared" si="1"/>
        <v/>
      </c>
      <c r="B1843" s="353"/>
      <c r="C1843" s="354"/>
      <c r="D1843" s="353"/>
      <c r="E1843" s="355"/>
      <c r="F1843" s="355"/>
      <c r="G1843" s="353"/>
      <c r="H1843" s="353"/>
      <c r="I1843" s="353"/>
      <c r="J1843" s="353"/>
      <c r="K1843" s="360"/>
    </row>
    <row r="1844">
      <c r="A1844" s="352" t="str">
        <f t="shared" si="1"/>
        <v/>
      </c>
      <c r="B1844" s="353"/>
      <c r="C1844" s="354"/>
      <c r="D1844" s="353"/>
      <c r="E1844" s="355"/>
      <c r="F1844" s="355"/>
      <c r="G1844" s="353"/>
      <c r="H1844" s="353"/>
      <c r="I1844" s="353"/>
      <c r="J1844" s="353"/>
      <c r="K1844" s="360"/>
    </row>
    <row r="1845">
      <c r="A1845" s="352" t="str">
        <f t="shared" si="1"/>
        <v/>
      </c>
      <c r="B1845" s="353"/>
      <c r="C1845" s="354"/>
      <c r="D1845" s="353"/>
      <c r="E1845" s="355"/>
      <c r="F1845" s="355"/>
      <c r="G1845" s="353"/>
      <c r="H1845" s="353"/>
      <c r="I1845" s="353"/>
      <c r="J1845" s="353"/>
      <c r="K1845" s="360"/>
    </row>
    <row r="1846">
      <c r="A1846" s="357" t="str">
        <f t="shared" si="1"/>
        <v/>
      </c>
      <c r="B1846" s="353"/>
      <c r="C1846" s="354"/>
      <c r="D1846" s="353"/>
      <c r="E1846" s="355"/>
      <c r="F1846" s="355"/>
      <c r="G1846" s="353"/>
      <c r="H1846" s="353"/>
      <c r="I1846" s="353"/>
      <c r="J1846" s="353"/>
      <c r="K1846" s="360"/>
    </row>
    <row r="1847">
      <c r="A1847" s="357" t="str">
        <f t="shared" si="1"/>
        <v/>
      </c>
      <c r="B1847" s="353"/>
      <c r="C1847" s="354"/>
      <c r="D1847" s="353"/>
      <c r="E1847" s="355"/>
      <c r="F1847" s="355"/>
      <c r="G1847" s="353"/>
      <c r="H1847" s="353"/>
      <c r="I1847" s="353"/>
      <c r="J1847" s="353"/>
      <c r="K1847" s="360"/>
    </row>
    <row r="1848">
      <c r="A1848" s="352" t="str">
        <f t="shared" si="1"/>
        <v/>
      </c>
      <c r="B1848" s="353"/>
      <c r="C1848" s="354"/>
      <c r="D1848" s="353"/>
      <c r="E1848" s="355"/>
      <c r="F1848" s="355"/>
      <c r="G1848" s="353"/>
      <c r="H1848" s="353"/>
      <c r="I1848" s="353"/>
      <c r="J1848" s="353"/>
      <c r="K1848" s="360"/>
    </row>
    <row r="1849">
      <c r="A1849" s="359" t="str">
        <f t="shared" si="1"/>
        <v/>
      </c>
      <c r="B1849" s="353"/>
      <c r="C1849" s="354"/>
      <c r="D1849" s="353"/>
      <c r="E1849" s="355"/>
      <c r="F1849" s="355"/>
      <c r="G1849" s="353"/>
      <c r="H1849" s="353"/>
      <c r="I1849" s="353"/>
      <c r="J1849" s="353"/>
      <c r="K1849" s="360"/>
    </row>
    <row r="1850">
      <c r="A1850" s="352" t="str">
        <f t="shared" si="1"/>
        <v/>
      </c>
      <c r="B1850" s="353"/>
      <c r="C1850" s="354"/>
      <c r="D1850" s="353"/>
      <c r="E1850" s="355"/>
      <c r="F1850" s="355"/>
      <c r="G1850" s="353"/>
      <c r="H1850" s="353"/>
      <c r="I1850" s="353"/>
      <c r="J1850" s="353"/>
      <c r="K1850" s="360"/>
    </row>
    <row r="1851">
      <c r="A1851" s="352" t="str">
        <f t="shared" si="1"/>
        <v/>
      </c>
      <c r="B1851" s="353"/>
      <c r="C1851" s="354"/>
      <c r="D1851" s="353"/>
      <c r="E1851" s="355"/>
      <c r="F1851" s="355"/>
      <c r="G1851" s="353"/>
      <c r="H1851" s="353"/>
      <c r="I1851" s="353"/>
      <c r="J1851" s="353"/>
      <c r="K1851" s="360"/>
    </row>
    <row r="1852">
      <c r="A1852" s="352" t="str">
        <f t="shared" si="1"/>
        <v/>
      </c>
      <c r="B1852" s="353"/>
      <c r="C1852" s="354"/>
      <c r="D1852" s="353"/>
      <c r="E1852" s="355"/>
      <c r="F1852" s="355"/>
      <c r="G1852" s="353"/>
      <c r="H1852" s="353"/>
      <c r="I1852" s="353"/>
      <c r="J1852" s="353"/>
      <c r="K1852" s="360"/>
    </row>
    <row r="1853">
      <c r="A1853" s="357" t="str">
        <f t="shared" si="1"/>
        <v/>
      </c>
      <c r="B1853" s="353"/>
      <c r="C1853" s="354"/>
      <c r="D1853" s="353"/>
      <c r="E1853" s="355"/>
      <c r="F1853" s="355"/>
      <c r="G1853" s="353"/>
      <c r="H1853" s="353"/>
      <c r="I1853" s="353"/>
      <c r="J1853" s="353"/>
      <c r="K1853" s="360"/>
    </row>
    <row r="1854">
      <c r="A1854" s="352" t="str">
        <f t="shared" si="1"/>
        <v/>
      </c>
      <c r="B1854" s="353"/>
      <c r="C1854" s="354"/>
      <c r="D1854" s="353"/>
      <c r="E1854" s="355"/>
      <c r="F1854" s="355"/>
      <c r="G1854" s="353"/>
      <c r="H1854" s="353"/>
      <c r="I1854" s="353"/>
      <c r="J1854" s="353"/>
      <c r="K1854" s="360"/>
    </row>
    <row r="1855">
      <c r="A1855" s="357" t="str">
        <f t="shared" si="1"/>
        <v/>
      </c>
      <c r="B1855" s="353"/>
      <c r="C1855" s="354"/>
      <c r="D1855" s="353"/>
      <c r="E1855" s="355"/>
      <c r="F1855" s="355"/>
      <c r="G1855" s="353"/>
      <c r="H1855" s="353"/>
      <c r="I1855" s="353"/>
      <c r="J1855" s="353"/>
      <c r="K1855" s="360"/>
    </row>
    <row r="1856">
      <c r="A1856" s="357" t="str">
        <f t="shared" si="1"/>
        <v/>
      </c>
      <c r="B1856" s="353"/>
      <c r="C1856" s="354"/>
      <c r="D1856" s="353"/>
      <c r="E1856" s="355"/>
      <c r="F1856" s="355"/>
      <c r="G1856" s="353"/>
      <c r="H1856" s="353"/>
      <c r="I1856" s="353"/>
      <c r="J1856" s="353"/>
      <c r="K1856" s="360"/>
    </row>
    <row r="1857">
      <c r="A1857" s="357" t="str">
        <f t="shared" si="1"/>
        <v/>
      </c>
      <c r="B1857" s="353"/>
      <c r="C1857" s="354"/>
      <c r="D1857" s="353"/>
      <c r="E1857" s="355"/>
      <c r="F1857" s="355"/>
      <c r="G1857" s="353"/>
      <c r="H1857" s="353"/>
      <c r="I1857" s="353"/>
      <c r="J1857" s="353"/>
      <c r="K1857" s="360"/>
    </row>
    <row r="1858">
      <c r="A1858" s="352" t="str">
        <f t="shared" si="1"/>
        <v/>
      </c>
      <c r="B1858" s="353"/>
      <c r="C1858" s="354"/>
      <c r="D1858" s="353"/>
      <c r="E1858" s="355"/>
      <c r="F1858" s="355"/>
      <c r="G1858" s="353"/>
      <c r="H1858" s="353"/>
      <c r="I1858" s="353"/>
      <c r="J1858" s="353"/>
      <c r="K1858" s="360"/>
    </row>
    <row r="1859">
      <c r="A1859" s="352" t="str">
        <f t="shared" si="1"/>
        <v/>
      </c>
      <c r="B1859" s="353"/>
      <c r="C1859" s="354"/>
      <c r="D1859" s="353"/>
      <c r="E1859" s="355"/>
      <c r="F1859" s="355"/>
      <c r="G1859" s="353"/>
      <c r="H1859" s="353"/>
      <c r="I1859" s="353"/>
      <c r="J1859" s="353"/>
      <c r="K1859" s="360"/>
    </row>
    <row r="1860">
      <c r="A1860" s="352" t="str">
        <f t="shared" si="1"/>
        <v/>
      </c>
      <c r="B1860" s="353"/>
      <c r="C1860" s="354"/>
      <c r="D1860" s="353"/>
      <c r="E1860" s="355"/>
      <c r="F1860" s="355"/>
      <c r="G1860" s="353"/>
      <c r="H1860" s="353"/>
      <c r="I1860" s="353"/>
      <c r="J1860" s="353"/>
      <c r="K1860" s="360"/>
    </row>
    <row r="1861">
      <c r="A1861" s="352" t="str">
        <f t="shared" si="1"/>
        <v/>
      </c>
      <c r="B1861" s="353"/>
      <c r="C1861" s="354"/>
      <c r="D1861" s="353"/>
      <c r="E1861" s="355"/>
      <c r="F1861" s="355"/>
      <c r="G1861" s="353"/>
      <c r="H1861" s="353"/>
      <c r="I1861" s="353"/>
      <c r="J1861" s="353"/>
      <c r="K1861" s="360"/>
    </row>
    <row r="1862">
      <c r="A1862" s="359" t="str">
        <f t="shared" si="1"/>
        <v/>
      </c>
      <c r="B1862" s="353"/>
      <c r="C1862" s="354"/>
      <c r="D1862" s="353"/>
      <c r="E1862" s="355"/>
      <c r="F1862" s="355"/>
      <c r="G1862" s="353"/>
      <c r="H1862" s="353"/>
      <c r="I1862" s="353"/>
      <c r="J1862" s="353"/>
      <c r="K1862" s="360"/>
    </row>
    <row r="1863">
      <c r="A1863" s="352" t="str">
        <f t="shared" si="1"/>
        <v/>
      </c>
      <c r="B1863" s="353"/>
      <c r="C1863" s="354"/>
      <c r="D1863" s="353"/>
      <c r="E1863" s="355"/>
      <c r="F1863" s="355"/>
      <c r="G1863" s="353"/>
      <c r="H1863" s="353"/>
      <c r="I1863" s="353"/>
      <c r="J1863" s="353"/>
      <c r="K1863" s="360"/>
    </row>
    <row r="1864">
      <c r="A1864" s="352" t="str">
        <f t="shared" si="1"/>
        <v/>
      </c>
      <c r="B1864" s="353"/>
      <c r="C1864" s="354"/>
      <c r="D1864" s="353"/>
      <c r="E1864" s="355"/>
      <c r="F1864" s="355"/>
      <c r="G1864" s="353"/>
      <c r="H1864" s="353"/>
      <c r="I1864" s="353"/>
      <c r="J1864" s="353"/>
      <c r="K1864" s="360"/>
    </row>
    <row r="1865">
      <c r="A1865" s="352" t="str">
        <f t="shared" si="1"/>
        <v/>
      </c>
      <c r="B1865" s="353"/>
      <c r="C1865" s="354"/>
      <c r="D1865" s="353"/>
      <c r="E1865" s="355"/>
      <c r="F1865" s="355"/>
      <c r="G1865" s="353"/>
      <c r="H1865" s="353"/>
      <c r="I1865" s="353"/>
      <c r="J1865" s="353"/>
      <c r="K1865" s="360"/>
    </row>
    <row r="1866">
      <c r="A1866" s="352" t="str">
        <f t="shared" si="1"/>
        <v/>
      </c>
      <c r="B1866" s="353"/>
      <c r="C1866" s="354"/>
      <c r="D1866" s="353"/>
      <c r="E1866" s="355"/>
      <c r="F1866" s="355"/>
      <c r="G1866" s="353"/>
      <c r="H1866" s="353"/>
      <c r="I1866" s="353"/>
      <c r="J1866" s="353"/>
      <c r="K1866" s="360"/>
    </row>
    <row r="1867">
      <c r="A1867" s="357" t="str">
        <f t="shared" si="1"/>
        <v/>
      </c>
      <c r="B1867" s="353"/>
      <c r="C1867" s="354"/>
      <c r="D1867" s="353"/>
      <c r="E1867" s="355"/>
      <c r="F1867" s="355"/>
      <c r="G1867" s="353"/>
      <c r="H1867" s="353"/>
      <c r="I1867" s="353"/>
      <c r="J1867" s="353"/>
      <c r="K1867" s="360"/>
    </row>
    <row r="1868">
      <c r="A1868" s="357" t="str">
        <f t="shared" si="1"/>
        <v/>
      </c>
      <c r="B1868" s="353"/>
      <c r="C1868" s="354"/>
      <c r="D1868" s="353"/>
      <c r="E1868" s="355"/>
      <c r="F1868" s="355"/>
      <c r="G1868" s="353"/>
      <c r="H1868" s="353"/>
      <c r="I1868" s="353"/>
      <c r="J1868" s="353"/>
      <c r="K1868" s="360"/>
    </row>
    <row r="1869">
      <c r="A1869" s="352" t="str">
        <f t="shared" si="1"/>
        <v/>
      </c>
      <c r="B1869" s="353"/>
      <c r="C1869" s="354"/>
      <c r="D1869" s="353"/>
      <c r="E1869" s="355"/>
      <c r="F1869" s="355"/>
      <c r="G1869" s="353"/>
      <c r="H1869" s="353"/>
      <c r="I1869" s="353"/>
      <c r="J1869" s="353"/>
      <c r="K1869" s="360"/>
    </row>
    <row r="1870">
      <c r="A1870" s="357" t="str">
        <f t="shared" si="1"/>
        <v/>
      </c>
      <c r="B1870" s="353"/>
      <c r="C1870" s="354"/>
      <c r="D1870" s="353"/>
      <c r="E1870" s="355"/>
      <c r="F1870" s="355"/>
      <c r="G1870" s="353"/>
      <c r="H1870" s="353"/>
      <c r="I1870" s="353"/>
      <c r="J1870" s="353"/>
      <c r="K1870" s="360"/>
    </row>
    <row r="1871">
      <c r="A1871" s="357" t="str">
        <f t="shared" si="1"/>
        <v/>
      </c>
      <c r="B1871" s="353"/>
      <c r="C1871" s="354"/>
      <c r="D1871" s="353"/>
      <c r="E1871" s="355"/>
      <c r="F1871" s="355"/>
      <c r="G1871" s="353"/>
      <c r="H1871" s="353"/>
      <c r="I1871" s="353"/>
      <c r="J1871" s="353"/>
      <c r="K1871" s="360"/>
    </row>
    <row r="1872">
      <c r="A1872" s="357" t="str">
        <f t="shared" si="1"/>
        <v/>
      </c>
      <c r="B1872" s="353"/>
      <c r="C1872" s="354"/>
      <c r="D1872" s="353"/>
      <c r="E1872" s="355"/>
      <c r="F1872" s="355"/>
      <c r="G1872" s="353"/>
      <c r="H1872" s="353"/>
      <c r="I1872" s="353"/>
      <c r="J1872" s="353"/>
      <c r="K1872" s="360"/>
    </row>
    <row r="1873">
      <c r="A1873" s="352" t="str">
        <f t="shared" si="1"/>
        <v/>
      </c>
      <c r="B1873" s="353"/>
      <c r="C1873" s="354"/>
      <c r="D1873" s="353"/>
      <c r="E1873" s="355"/>
      <c r="F1873" s="355"/>
      <c r="G1873" s="353"/>
      <c r="H1873" s="353"/>
      <c r="I1873" s="353"/>
      <c r="J1873" s="353"/>
      <c r="K1873" s="360"/>
    </row>
    <row r="1874">
      <c r="A1874" s="352" t="str">
        <f t="shared" si="1"/>
        <v/>
      </c>
      <c r="B1874" s="353"/>
      <c r="C1874" s="354"/>
      <c r="D1874" s="353"/>
      <c r="E1874" s="355"/>
      <c r="F1874" s="355"/>
      <c r="G1874" s="353"/>
      <c r="H1874" s="353"/>
      <c r="I1874" s="353"/>
      <c r="J1874" s="353"/>
      <c r="K1874" s="360"/>
    </row>
    <row r="1875">
      <c r="A1875" s="357" t="str">
        <f t="shared" si="1"/>
        <v/>
      </c>
      <c r="B1875" s="353"/>
      <c r="C1875" s="354"/>
      <c r="D1875" s="353"/>
      <c r="E1875" s="355"/>
      <c r="F1875" s="355"/>
      <c r="G1875" s="353"/>
      <c r="H1875" s="353"/>
      <c r="I1875" s="353"/>
      <c r="J1875" s="353"/>
      <c r="K1875" s="360"/>
    </row>
    <row r="1876">
      <c r="A1876" s="357" t="str">
        <f t="shared" si="1"/>
        <v/>
      </c>
      <c r="B1876" s="353"/>
      <c r="C1876" s="354"/>
      <c r="D1876" s="353"/>
      <c r="E1876" s="355"/>
      <c r="F1876" s="355"/>
      <c r="G1876" s="353"/>
      <c r="H1876" s="353"/>
      <c r="I1876" s="353"/>
      <c r="J1876" s="353"/>
      <c r="K1876" s="360"/>
    </row>
    <row r="1877">
      <c r="A1877" s="357" t="str">
        <f t="shared" si="1"/>
        <v/>
      </c>
      <c r="B1877" s="353"/>
      <c r="C1877" s="354"/>
      <c r="D1877" s="353"/>
      <c r="E1877" s="355"/>
      <c r="F1877" s="355"/>
      <c r="G1877" s="353"/>
      <c r="H1877" s="353"/>
      <c r="I1877" s="353"/>
      <c r="J1877" s="353"/>
      <c r="K1877" s="360"/>
    </row>
    <row r="1878">
      <c r="A1878" s="352" t="str">
        <f t="shared" si="1"/>
        <v/>
      </c>
      <c r="B1878" s="353"/>
      <c r="C1878" s="354"/>
      <c r="D1878" s="353"/>
      <c r="E1878" s="355"/>
      <c r="F1878" s="355"/>
      <c r="G1878" s="353"/>
      <c r="H1878" s="353"/>
      <c r="I1878" s="353"/>
      <c r="J1878" s="353"/>
      <c r="K1878" s="360"/>
    </row>
    <row r="1879">
      <c r="A1879" s="357" t="str">
        <f t="shared" si="1"/>
        <v/>
      </c>
      <c r="B1879" s="353"/>
      <c r="C1879" s="354"/>
      <c r="D1879" s="353"/>
      <c r="E1879" s="355"/>
      <c r="F1879" s="355"/>
      <c r="G1879" s="353"/>
      <c r="H1879" s="353"/>
      <c r="I1879" s="353"/>
      <c r="J1879" s="353"/>
      <c r="K1879" s="360"/>
    </row>
    <row r="1880">
      <c r="A1880" s="359" t="str">
        <f t="shared" si="1"/>
        <v/>
      </c>
      <c r="B1880" s="353"/>
      <c r="C1880" s="354"/>
      <c r="D1880" s="353"/>
      <c r="E1880" s="355"/>
      <c r="F1880" s="355"/>
      <c r="G1880" s="353"/>
      <c r="H1880" s="353"/>
      <c r="I1880" s="353"/>
      <c r="J1880" s="353"/>
      <c r="K1880" s="360"/>
    </row>
    <row r="1881">
      <c r="A1881" s="352" t="str">
        <f t="shared" si="1"/>
        <v/>
      </c>
      <c r="B1881" s="353"/>
      <c r="C1881" s="354"/>
      <c r="D1881" s="353"/>
      <c r="E1881" s="355"/>
      <c r="F1881" s="355"/>
      <c r="G1881" s="353"/>
      <c r="H1881" s="353"/>
      <c r="I1881" s="353"/>
      <c r="J1881" s="353"/>
      <c r="K1881" s="360"/>
    </row>
    <row r="1882">
      <c r="A1882" s="352" t="str">
        <f t="shared" si="1"/>
        <v/>
      </c>
      <c r="B1882" s="353"/>
      <c r="C1882" s="354"/>
      <c r="D1882" s="353"/>
      <c r="E1882" s="355"/>
      <c r="F1882" s="355"/>
      <c r="G1882" s="353"/>
      <c r="H1882" s="353"/>
      <c r="I1882" s="353"/>
      <c r="J1882" s="353"/>
      <c r="K1882" s="360"/>
    </row>
    <row r="1883">
      <c r="A1883" s="352" t="str">
        <f t="shared" si="1"/>
        <v/>
      </c>
      <c r="B1883" s="353"/>
      <c r="C1883" s="354"/>
      <c r="D1883" s="353"/>
      <c r="E1883" s="355"/>
      <c r="F1883" s="355"/>
      <c r="G1883" s="353"/>
      <c r="H1883" s="353"/>
      <c r="I1883" s="353"/>
      <c r="J1883" s="353"/>
      <c r="K1883" s="360"/>
    </row>
    <row r="1884">
      <c r="A1884" s="357" t="str">
        <f t="shared" si="1"/>
        <v/>
      </c>
      <c r="B1884" s="353"/>
      <c r="C1884" s="354"/>
      <c r="D1884" s="353"/>
      <c r="E1884" s="355"/>
      <c r="F1884" s="355"/>
      <c r="G1884" s="353"/>
      <c r="H1884" s="353"/>
      <c r="I1884" s="353"/>
      <c r="J1884" s="353"/>
      <c r="K1884" s="360"/>
    </row>
    <row r="1885">
      <c r="A1885" s="352" t="str">
        <f t="shared" si="1"/>
        <v/>
      </c>
      <c r="B1885" s="353"/>
      <c r="C1885" s="354"/>
      <c r="D1885" s="353"/>
      <c r="E1885" s="355"/>
      <c r="F1885" s="355"/>
      <c r="G1885" s="353"/>
      <c r="H1885" s="353"/>
      <c r="I1885" s="353"/>
      <c r="J1885" s="353"/>
      <c r="K1885" s="360"/>
    </row>
    <row r="1886">
      <c r="A1886" s="352" t="str">
        <f t="shared" si="1"/>
        <v/>
      </c>
      <c r="B1886" s="353"/>
      <c r="C1886" s="354"/>
      <c r="D1886" s="353"/>
      <c r="E1886" s="355"/>
      <c r="F1886" s="355"/>
      <c r="G1886" s="353"/>
      <c r="H1886" s="353"/>
      <c r="I1886" s="353"/>
      <c r="J1886" s="353"/>
      <c r="K1886" s="360"/>
    </row>
    <row r="1887">
      <c r="A1887" s="357" t="str">
        <f t="shared" si="1"/>
        <v/>
      </c>
      <c r="B1887" s="353"/>
      <c r="C1887" s="354"/>
      <c r="D1887" s="353"/>
      <c r="E1887" s="355"/>
      <c r="F1887" s="355"/>
      <c r="G1887" s="353"/>
      <c r="H1887" s="353"/>
      <c r="I1887" s="353"/>
      <c r="J1887" s="353"/>
      <c r="K1887" s="360"/>
    </row>
    <row r="1888">
      <c r="A1888" s="357" t="str">
        <f t="shared" si="1"/>
        <v/>
      </c>
      <c r="B1888" s="353"/>
      <c r="C1888" s="354"/>
      <c r="D1888" s="353"/>
      <c r="E1888" s="355"/>
      <c r="F1888" s="355"/>
      <c r="G1888" s="353"/>
      <c r="H1888" s="353"/>
      <c r="I1888" s="353"/>
      <c r="J1888" s="353"/>
      <c r="K1888" s="360"/>
    </row>
    <row r="1889">
      <c r="A1889" s="352" t="str">
        <f t="shared" si="1"/>
        <v/>
      </c>
      <c r="B1889" s="353"/>
      <c r="C1889" s="354"/>
      <c r="D1889" s="353"/>
      <c r="E1889" s="355"/>
      <c r="F1889" s="355"/>
      <c r="G1889" s="353"/>
      <c r="H1889" s="353"/>
      <c r="I1889" s="353"/>
      <c r="J1889" s="353"/>
      <c r="K1889" s="360"/>
    </row>
    <row r="1890">
      <c r="A1890" s="352" t="str">
        <f t="shared" si="1"/>
        <v/>
      </c>
      <c r="B1890" s="353"/>
      <c r="C1890" s="354"/>
      <c r="D1890" s="353"/>
      <c r="E1890" s="355"/>
      <c r="F1890" s="355"/>
      <c r="G1890" s="353"/>
      <c r="H1890" s="353"/>
      <c r="I1890" s="353"/>
      <c r="J1890" s="353"/>
      <c r="K1890" s="360"/>
    </row>
    <row r="1891">
      <c r="A1891" s="352" t="str">
        <f t="shared" si="1"/>
        <v/>
      </c>
      <c r="B1891" s="353"/>
      <c r="C1891" s="354"/>
      <c r="D1891" s="353"/>
      <c r="E1891" s="355"/>
      <c r="F1891" s="355"/>
      <c r="G1891" s="353"/>
      <c r="H1891" s="353"/>
      <c r="I1891" s="353"/>
      <c r="J1891" s="353"/>
      <c r="K1891" s="360"/>
    </row>
    <row r="1892">
      <c r="A1892" s="352" t="str">
        <f t="shared" si="1"/>
        <v/>
      </c>
      <c r="B1892" s="353"/>
      <c r="C1892" s="354"/>
      <c r="D1892" s="353"/>
      <c r="E1892" s="355"/>
      <c r="F1892" s="355"/>
      <c r="G1892" s="353"/>
      <c r="H1892" s="353"/>
      <c r="I1892" s="353"/>
      <c r="J1892" s="353"/>
      <c r="K1892" s="360"/>
    </row>
    <row r="1893">
      <c r="A1893" s="352" t="str">
        <f t="shared" si="1"/>
        <v/>
      </c>
      <c r="B1893" s="353"/>
      <c r="C1893" s="354"/>
      <c r="D1893" s="353"/>
      <c r="E1893" s="355"/>
      <c r="F1893" s="355"/>
      <c r="G1893" s="353"/>
      <c r="H1893" s="353"/>
      <c r="I1893" s="353"/>
      <c r="J1893" s="353"/>
      <c r="K1893" s="360"/>
    </row>
    <row r="1894">
      <c r="A1894" s="352" t="str">
        <f t="shared" si="1"/>
        <v/>
      </c>
      <c r="B1894" s="353"/>
      <c r="C1894" s="354"/>
      <c r="D1894" s="353"/>
      <c r="E1894" s="355"/>
      <c r="F1894" s="355"/>
      <c r="G1894" s="353"/>
      <c r="H1894" s="353"/>
      <c r="I1894" s="353"/>
      <c r="J1894" s="353"/>
      <c r="K1894" s="360"/>
    </row>
    <row r="1895">
      <c r="A1895" s="352" t="str">
        <f t="shared" si="1"/>
        <v/>
      </c>
      <c r="B1895" s="353"/>
      <c r="C1895" s="354"/>
      <c r="D1895" s="353"/>
      <c r="E1895" s="355"/>
      <c r="F1895" s="355"/>
      <c r="G1895" s="353"/>
      <c r="H1895" s="353"/>
      <c r="I1895" s="353"/>
      <c r="J1895" s="353"/>
      <c r="K1895" s="360"/>
    </row>
    <row r="1896">
      <c r="A1896" s="352" t="str">
        <f t="shared" si="1"/>
        <v/>
      </c>
      <c r="B1896" s="353"/>
      <c r="C1896" s="354"/>
      <c r="D1896" s="353"/>
      <c r="E1896" s="355"/>
      <c r="F1896" s="355"/>
      <c r="G1896" s="353"/>
      <c r="H1896" s="353"/>
      <c r="I1896" s="353"/>
      <c r="J1896" s="353"/>
      <c r="K1896" s="360"/>
    </row>
    <row r="1897">
      <c r="A1897" s="352" t="str">
        <f t="shared" si="1"/>
        <v/>
      </c>
      <c r="B1897" s="353"/>
      <c r="C1897" s="354"/>
      <c r="D1897" s="353"/>
      <c r="E1897" s="355"/>
      <c r="F1897" s="355"/>
      <c r="G1897" s="353"/>
      <c r="H1897" s="353"/>
      <c r="I1897" s="353"/>
      <c r="J1897" s="353"/>
      <c r="K1897" s="360"/>
    </row>
    <row r="1898">
      <c r="A1898" s="352" t="str">
        <f t="shared" si="1"/>
        <v/>
      </c>
      <c r="B1898" s="353"/>
      <c r="C1898" s="354"/>
      <c r="D1898" s="353"/>
      <c r="E1898" s="355"/>
      <c r="F1898" s="355"/>
      <c r="G1898" s="353"/>
      <c r="H1898" s="353"/>
      <c r="I1898" s="353"/>
      <c r="J1898" s="353"/>
      <c r="K1898" s="360"/>
    </row>
    <row r="1899">
      <c r="A1899" s="357" t="str">
        <f t="shared" si="1"/>
        <v/>
      </c>
      <c r="B1899" s="353"/>
      <c r="C1899" s="354"/>
      <c r="D1899" s="353"/>
      <c r="E1899" s="355"/>
      <c r="F1899" s="355"/>
      <c r="G1899" s="353"/>
      <c r="H1899" s="353"/>
      <c r="I1899" s="353"/>
      <c r="J1899" s="353"/>
      <c r="K1899" s="360"/>
    </row>
    <row r="1900">
      <c r="A1900" s="352" t="str">
        <f t="shared" si="1"/>
        <v/>
      </c>
      <c r="B1900" s="353"/>
      <c r="C1900" s="354"/>
      <c r="D1900" s="353"/>
      <c r="E1900" s="355"/>
      <c r="F1900" s="355"/>
      <c r="G1900" s="353"/>
      <c r="H1900" s="353"/>
      <c r="I1900" s="353"/>
      <c r="J1900" s="353"/>
      <c r="K1900" s="360"/>
    </row>
    <row r="1901">
      <c r="A1901" s="352" t="str">
        <f t="shared" si="1"/>
        <v/>
      </c>
      <c r="B1901" s="353"/>
      <c r="C1901" s="354"/>
      <c r="D1901" s="353"/>
      <c r="E1901" s="355"/>
      <c r="F1901" s="355"/>
      <c r="G1901" s="353"/>
      <c r="H1901" s="353"/>
      <c r="I1901" s="353"/>
      <c r="J1901" s="353"/>
      <c r="K1901" s="360"/>
    </row>
    <row r="1902">
      <c r="A1902" s="352" t="str">
        <f t="shared" si="1"/>
        <v/>
      </c>
      <c r="B1902" s="353"/>
      <c r="C1902" s="354"/>
      <c r="D1902" s="353"/>
      <c r="E1902" s="355"/>
      <c r="F1902" s="355"/>
      <c r="G1902" s="353"/>
      <c r="H1902" s="353"/>
      <c r="I1902" s="353"/>
      <c r="J1902" s="353"/>
      <c r="K1902" s="360"/>
    </row>
    <row r="1903">
      <c r="A1903" s="352" t="str">
        <f t="shared" si="1"/>
        <v/>
      </c>
      <c r="B1903" s="353"/>
      <c r="C1903" s="354"/>
      <c r="D1903" s="353"/>
      <c r="E1903" s="355"/>
      <c r="F1903" s="355"/>
      <c r="G1903" s="353"/>
      <c r="H1903" s="353"/>
      <c r="I1903" s="353"/>
      <c r="J1903" s="353"/>
      <c r="K1903" s="360"/>
    </row>
    <row r="1904">
      <c r="A1904" s="352" t="str">
        <f t="shared" si="1"/>
        <v/>
      </c>
      <c r="B1904" s="353"/>
      <c r="C1904" s="354"/>
      <c r="D1904" s="353"/>
      <c r="E1904" s="355"/>
      <c r="F1904" s="355"/>
      <c r="G1904" s="353"/>
      <c r="H1904" s="353"/>
      <c r="I1904" s="353"/>
      <c r="J1904" s="353"/>
      <c r="K1904" s="360"/>
    </row>
    <row r="1905">
      <c r="A1905" s="352" t="str">
        <f t="shared" si="1"/>
        <v/>
      </c>
      <c r="B1905" s="353"/>
      <c r="C1905" s="354"/>
      <c r="D1905" s="353"/>
      <c r="E1905" s="355"/>
      <c r="F1905" s="355"/>
      <c r="G1905" s="353"/>
      <c r="H1905" s="353"/>
      <c r="I1905" s="353"/>
      <c r="J1905" s="353"/>
      <c r="K1905" s="360"/>
    </row>
    <row r="1906">
      <c r="A1906" s="357" t="str">
        <f t="shared" si="1"/>
        <v/>
      </c>
      <c r="B1906" s="353"/>
      <c r="C1906" s="354"/>
      <c r="D1906" s="353"/>
      <c r="E1906" s="355"/>
      <c r="F1906" s="355"/>
      <c r="G1906" s="353"/>
      <c r="H1906" s="353"/>
      <c r="I1906" s="353"/>
      <c r="J1906" s="353"/>
      <c r="K1906" s="360"/>
    </row>
    <row r="1907">
      <c r="A1907" s="352" t="str">
        <f t="shared" si="1"/>
        <v/>
      </c>
      <c r="B1907" s="353"/>
      <c r="C1907" s="354"/>
      <c r="D1907" s="353"/>
      <c r="E1907" s="355"/>
      <c r="F1907" s="355"/>
      <c r="G1907" s="353"/>
      <c r="H1907" s="353"/>
      <c r="I1907" s="353"/>
      <c r="J1907" s="353"/>
      <c r="K1907" s="360"/>
    </row>
    <row r="1908">
      <c r="A1908" s="357" t="str">
        <f t="shared" si="1"/>
        <v/>
      </c>
      <c r="B1908" s="353"/>
      <c r="C1908" s="354"/>
      <c r="D1908" s="353"/>
      <c r="E1908" s="355"/>
      <c r="F1908" s="355"/>
      <c r="G1908" s="353"/>
      <c r="H1908" s="353"/>
      <c r="I1908" s="353"/>
      <c r="J1908" s="353"/>
      <c r="K1908" s="360"/>
    </row>
    <row r="1909">
      <c r="A1909" s="352" t="str">
        <f t="shared" si="1"/>
        <v/>
      </c>
      <c r="B1909" s="353"/>
      <c r="C1909" s="354"/>
      <c r="D1909" s="353"/>
      <c r="E1909" s="355"/>
      <c r="F1909" s="355"/>
      <c r="G1909" s="353"/>
      <c r="H1909" s="353"/>
      <c r="I1909" s="353"/>
      <c r="J1909" s="353"/>
      <c r="K1909" s="360"/>
    </row>
    <row r="1910">
      <c r="A1910" s="352" t="str">
        <f t="shared" si="1"/>
        <v/>
      </c>
      <c r="B1910" s="353"/>
      <c r="C1910" s="354"/>
      <c r="D1910" s="353"/>
      <c r="E1910" s="355"/>
      <c r="F1910" s="355"/>
      <c r="G1910" s="353"/>
      <c r="H1910" s="353"/>
      <c r="I1910" s="353"/>
      <c r="J1910" s="353"/>
      <c r="K1910" s="360"/>
    </row>
    <row r="1911">
      <c r="A1911" s="357" t="str">
        <f t="shared" si="1"/>
        <v/>
      </c>
      <c r="B1911" s="353"/>
      <c r="C1911" s="354"/>
      <c r="D1911" s="353"/>
      <c r="E1911" s="355"/>
      <c r="F1911" s="355"/>
      <c r="G1911" s="353"/>
      <c r="H1911" s="353"/>
      <c r="I1911" s="353"/>
      <c r="J1911" s="353"/>
      <c r="K1911" s="360"/>
    </row>
    <row r="1912">
      <c r="A1912" s="357" t="str">
        <f t="shared" si="1"/>
        <v/>
      </c>
      <c r="B1912" s="353"/>
      <c r="C1912" s="354"/>
      <c r="D1912" s="353"/>
      <c r="E1912" s="355"/>
      <c r="F1912" s="355"/>
      <c r="G1912" s="353"/>
      <c r="H1912" s="353"/>
      <c r="I1912" s="353"/>
      <c r="J1912" s="353"/>
      <c r="K1912" s="360"/>
    </row>
    <row r="1913">
      <c r="A1913" s="352" t="str">
        <f t="shared" si="1"/>
        <v/>
      </c>
      <c r="B1913" s="353"/>
      <c r="C1913" s="354"/>
      <c r="D1913" s="353"/>
      <c r="E1913" s="355"/>
      <c r="F1913" s="355"/>
      <c r="G1913" s="353"/>
      <c r="H1913" s="353"/>
      <c r="I1913" s="353"/>
      <c r="J1913" s="353"/>
      <c r="K1913" s="360"/>
    </row>
    <row r="1914">
      <c r="A1914" s="352" t="str">
        <f t="shared" si="1"/>
        <v/>
      </c>
      <c r="B1914" s="353"/>
      <c r="C1914" s="354"/>
      <c r="D1914" s="353"/>
      <c r="E1914" s="355"/>
      <c r="F1914" s="355"/>
      <c r="G1914" s="353"/>
      <c r="H1914" s="353"/>
      <c r="I1914" s="353"/>
      <c r="J1914" s="353"/>
      <c r="K1914" s="360"/>
    </row>
    <row r="1915">
      <c r="A1915" s="357" t="str">
        <f t="shared" si="1"/>
        <v/>
      </c>
      <c r="B1915" s="353"/>
      <c r="C1915" s="354"/>
      <c r="D1915" s="353"/>
      <c r="E1915" s="355"/>
      <c r="F1915" s="355"/>
      <c r="G1915" s="353"/>
      <c r="H1915" s="353"/>
      <c r="I1915" s="353"/>
      <c r="J1915" s="353"/>
      <c r="K1915" s="360"/>
    </row>
    <row r="1916">
      <c r="A1916" s="352" t="str">
        <f t="shared" si="1"/>
        <v/>
      </c>
      <c r="B1916" s="353"/>
      <c r="C1916" s="354"/>
      <c r="D1916" s="353"/>
      <c r="E1916" s="355"/>
      <c r="F1916" s="355"/>
      <c r="G1916" s="353"/>
      <c r="H1916" s="353"/>
      <c r="I1916" s="353"/>
      <c r="J1916" s="353"/>
      <c r="K1916" s="360"/>
    </row>
    <row r="1917">
      <c r="A1917" s="352" t="str">
        <f t="shared" si="1"/>
        <v/>
      </c>
      <c r="B1917" s="353"/>
      <c r="C1917" s="354"/>
      <c r="D1917" s="353"/>
      <c r="E1917" s="355"/>
      <c r="F1917" s="355"/>
      <c r="G1917" s="353"/>
      <c r="H1917" s="353"/>
      <c r="I1917" s="353"/>
      <c r="J1917" s="353"/>
      <c r="K1917" s="360"/>
    </row>
    <row r="1918">
      <c r="A1918" s="352" t="str">
        <f t="shared" si="1"/>
        <v/>
      </c>
      <c r="B1918" s="353"/>
      <c r="C1918" s="354"/>
      <c r="D1918" s="353"/>
      <c r="E1918" s="355"/>
      <c r="F1918" s="355"/>
      <c r="G1918" s="353"/>
      <c r="H1918" s="353"/>
      <c r="I1918" s="353"/>
      <c r="J1918" s="353"/>
      <c r="K1918" s="360"/>
    </row>
    <row r="1919">
      <c r="A1919" s="352" t="str">
        <f t="shared" si="1"/>
        <v/>
      </c>
      <c r="B1919" s="353"/>
      <c r="C1919" s="354"/>
      <c r="D1919" s="353"/>
      <c r="E1919" s="355"/>
      <c r="F1919" s="355"/>
      <c r="G1919" s="353"/>
      <c r="H1919" s="353"/>
      <c r="I1919" s="353"/>
      <c r="J1919" s="353"/>
      <c r="K1919" s="360"/>
    </row>
    <row r="1920">
      <c r="A1920" s="358" t="str">
        <f t="shared" si="1"/>
        <v/>
      </c>
      <c r="B1920" s="353"/>
      <c r="C1920" s="354"/>
      <c r="D1920" s="353"/>
      <c r="E1920" s="355"/>
      <c r="F1920" s="355"/>
      <c r="G1920" s="353"/>
      <c r="H1920" s="353"/>
      <c r="I1920" s="353"/>
      <c r="J1920" s="353"/>
      <c r="K1920" s="360"/>
    </row>
    <row r="1921">
      <c r="A1921" s="352" t="str">
        <f t="shared" si="1"/>
        <v/>
      </c>
      <c r="B1921" s="353"/>
      <c r="C1921" s="354"/>
      <c r="D1921" s="353"/>
      <c r="E1921" s="355"/>
      <c r="F1921" s="355"/>
      <c r="G1921" s="353"/>
      <c r="H1921" s="353"/>
      <c r="I1921" s="353"/>
      <c r="J1921" s="353"/>
      <c r="K1921" s="360"/>
    </row>
    <row r="1922">
      <c r="A1922" s="352" t="str">
        <f t="shared" si="1"/>
        <v/>
      </c>
      <c r="B1922" s="353"/>
      <c r="C1922" s="354"/>
      <c r="D1922" s="353"/>
      <c r="E1922" s="355"/>
      <c r="F1922" s="355"/>
      <c r="G1922" s="353"/>
      <c r="H1922" s="353"/>
      <c r="I1922" s="353"/>
      <c r="J1922" s="353"/>
      <c r="K1922" s="360"/>
    </row>
    <row r="1923">
      <c r="A1923" s="357" t="str">
        <f t="shared" si="1"/>
        <v/>
      </c>
      <c r="B1923" s="353"/>
      <c r="C1923" s="354"/>
      <c r="D1923" s="353"/>
      <c r="E1923" s="355"/>
      <c r="F1923" s="355"/>
      <c r="G1923" s="353"/>
      <c r="H1923" s="353"/>
      <c r="I1923" s="353"/>
      <c r="J1923" s="353"/>
      <c r="K1923" s="360"/>
    </row>
    <row r="1924">
      <c r="A1924" s="357" t="str">
        <f t="shared" si="1"/>
        <v/>
      </c>
      <c r="B1924" s="353"/>
      <c r="C1924" s="354"/>
      <c r="D1924" s="353"/>
      <c r="E1924" s="355"/>
      <c r="F1924" s="355"/>
      <c r="G1924" s="353"/>
      <c r="H1924" s="353"/>
      <c r="I1924" s="353"/>
      <c r="J1924" s="353"/>
      <c r="K1924" s="360"/>
    </row>
    <row r="1925">
      <c r="A1925" s="352" t="str">
        <f t="shared" si="1"/>
        <v/>
      </c>
      <c r="B1925" s="353"/>
      <c r="C1925" s="354"/>
      <c r="D1925" s="353"/>
      <c r="E1925" s="355"/>
      <c r="F1925" s="355"/>
      <c r="G1925" s="353"/>
      <c r="H1925" s="353"/>
      <c r="I1925" s="353"/>
      <c r="J1925" s="353"/>
      <c r="K1925" s="360"/>
    </row>
    <row r="1926">
      <c r="A1926" s="357" t="str">
        <f t="shared" si="1"/>
        <v/>
      </c>
      <c r="B1926" s="353"/>
      <c r="C1926" s="354"/>
      <c r="D1926" s="353"/>
      <c r="E1926" s="355"/>
      <c r="F1926" s="355"/>
      <c r="G1926" s="353"/>
      <c r="H1926" s="353"/>
      <c r="I1926" s="353"/>
      <c r="J1926" s="353"/>
      <c r="K1926" s="360"/>
    </row>
    <row r="1927">
      <c r="A1927" s="352" t="str">
        <f t="shared" si="1"/>
        <v/>
      </c>
      <c r="B1927" s="353"/>
      <c r="C1927" s="354"/>
      <c r="D1927" s="353"/>
      <c r="E1927" s="355"/>
      <c r="F1927" s="355"/>
      <c r="G1927" s="353"/>
      <c r="H1927" s="353"/>
      <c r="I1927" s="353"/>
      <c r="J1927" s="353"/>
      <c r="K1927" s="360"/>
    </row>
    <row r="1928">
      <c r="A1928" s="359" t="str">
        <f t="shared" si="1"/>
        <v/>
      </c>
      <c r="B1928" s="353"/>
      <c r="C1928" s="354"/>
      <c r="D1928" s="353"/>
      <c r="E1928" s="355"/>
      <c r="F1928" s="355"/>
      <c r="G1928" s="353"/>
      <c r="H1928" s="353"/>
      <c r="I1928" s="353"/>
      <c r="J1928" s="353"/>
      <c r="K1928" s="360"/>
    </row>
    <row r="1929">
      <c r="A1929" s="359" t="str">
        <f t="shared" si="1"/>
        <v/>
      </c>
      <c r="B1929" s="353"/>
      <c r="C1929" s="354"/>
      <c r="D1929" s="353"/>
      <c r="E1929" s="355"/>
      <c r="F1929" s="355"/>
      <c r="G1929" s="353"/>
      <c r="H1929" s="353"/>
      <c r="I1929" s="353"/>
      <c r="J1929" s="353"/>
      <c r="K1929" s="360"/>
    </row>
    <row r="1930">
      <c r="A1930" s="352" t="str">
        <f t="shared" si="1"/>
        <v/>
      </c>
      <c r="B1930" s="353"/>
      <c r="C1930" s="354"/>
      <c r="D1930" s="353"/>
      <c r="E1930" s="355"/>
      <c r="F1930" s="355"/>
      <c r="G1930" s="353"/>
      <c r="H1930" s="353"/>
      <c r="I1930" s="353"/>
      <c r="J1930" s="353"/>
      <c r="K1930" s="360"/>
    </row>
    <row r="1931">
      <c r="A1931" s="352" t="str">
        <f t="shared" si="1"/>
        <v/>
      </c>
      <c r="B1931" s="353"/>
      <c r="C1931" s="354"/>
      <c r="D1931" s="353"/>
      <c r="E1931" s="355"/>
      <c r="F1931" s="355"/>
      <c r="G1931" s="353"/>
      <c r="H1931" s="353"/>
      <c r="I1931" s="353"/>
      <c r="J1931" s="353"/>
      <c r="K1931" s="360"/>
    </row>
    <row r="1932">
      <c r="A1932" s="352" t="str">
        <f t="shared" si="1"/>
        <v/>
      </c>
      <c r="B1932" s="353"/>
      <c r="C1932" s="354"/>
      <c r="D1932" s="353"/>
      <c r="E1932" s="355"/>
      <c r="F1932" s="355"/>
      <c r="G1932" s="353"/>
      <c r="H1932" s="353"/>
      <c r="I1932" s="353"/>
      <c r="J1932" s="353"/>
      <c r="K1932" s="360"/>
    </row>
    <row r="1933">
      <c r="A1933" s="352" t="str">
        <f t="shared" si="1"/>
        <v/>
      </c>
      <c r="B1933" s="353"/>
      <c r="C1933" s="354"/>
      <c r="D1933" s="353"/>
      <c r="E1933" s="355"/>
      <c r="F1933" s="355"/>
      <c r="G1933" s="353"/>
      <c r="H1933" s="353"/>
      <c r="I1933" s="353"/>
      <c r="J1933" s="353"/>
      <c r="K1933" s="360"/>
    </row>
    <row r="1934">
      <c r="A1934" s="352" t="str">
        <f t="shared" si="1"/>
        <v/>
      </c>
      <c r="B1934" s="353"/>
      <c r="C1934" s="354"/>
      <c r="D1934" s="353"/>
      <c r="E1934" s="355"/>
      <c r="F1934" s="355"/>
      <c r="G1934" s="353"/>
      <c r="H1934" s="353"/>
      <c r="I1934" s="353"/>
      <c r="J1934" s="353"/>
      <c r="K1934" s="360"/>
    </row>
    <row r="1935">
      <c r="A1935" s="357" t="str">
        <f t="shared" si="1"/>
        <v/>
      </c>
      <c r="B1935" s="353"/>
      <c r="C1935" s="354"/>
      <c r="D1935" s="353"/>
      <c r="E1935" s="355"/>
      <c r="F1935" s="355"/>
      <c r="G1935" s="353"/>
      <c r="H1935" s="353"/>
      <c r="I1935" s="353"/>
      <c r="J1935" s="353"/>
      <c r="K1935" s="360"/>
    </row>
    <row r="1936">
      <c r="A1936" s="352" t="str">
        <f t="shared" si="1"/>
        <v/>
      </c>
      <c r="B1936" s="353"/>
      <c r="C1936" s="354"/>
      <c r="D1936" s="353"/>
      <c r="E1936" s="355"/>
      <c r="F1936" s="355"/>
      <c r="G1936" s="353"/>
      <c r="H1936" s="353"/>
      <c r="I1936" s="353"/>
      <c r="J1936" s="353"/>
      <c r="K1936" s="360"/>
    </row>
    <row r="1937">
      <c r="A1937" s="352" t="str">
        <f t="shared" si="1"/>
        <v/>
      </c>
      <c r="B1937" s="353"/>
      <c r="C1937" s="354"/>
      <c r="D1937" s="353"/>
      <c r="E1937" s="355"/>
      <c r="F1937" s="355"/>
      <c r="G1937" s="353"/>
      <c r="H1937" s="353"/>
      <c r="I1937" s="353"/>
      <c r="J1937" s="353"/>
      <c r="K1937" s="360"/>
    </row>
    <row r="1938">
      <c r="A1938" s="352" t="str">
        <f t="shared" si="1"/>
        <v/>
      </c>
      <c r="B1938" s="353"/>
      <c r="C1938" s="354"/>
      <c r="D1938" s="353"/>
      <c r="E1938" s="355"/>
      <c r="F1938" s="355"/>
      <c r="G1938" s="353"/>
      <c r="H1938" s="353"/>
      <c r="I1938" s="353"/>
      <c r="J1938" s="353"/>
      <c r="K1938" s="360"/>
    </row>
    <row r="1939">
      <c r="A1939" s="352" t="str">
        <f t="shared" si="1"/>
        <v/>
      </c>
      <c r="B1939" s="353"/>
      <c r="C1939" s="354"/>
      <c r="D1939" s="353"/>
      <c r="E1939" s="355"/>
      <c r="F1939" s="355"/>
      <c r="G1939" s="353"/>
      <c r="H1939" s="353"/>
      <c r="I1939" s="353"/>
      <c r="J1939" s="353"/>
      <c r="K1939" s="360"/>
    </row>
    <row r="1940">
      <c r="A1940" s="352" t="str">
        <f t="shared" si="1"/>
        <v/>
      </c>
      <c r="B1940" s="353"/>
      <c r="C1940" s="354"/>
      <c r="D1940" s="353"/>
      <c r="E1940" s="355"/>
      <c r="F1940" s="355"/>
      <c r="G1940" s="353"/>
      <c r="H1940" s="353"/>
      <c r="I1940" s="353"/>
      <c r="J1940" s="353"/>
      <c r="K1940" s="360"/>
    </row>
    <row r="1941">
      <c r="A1941" s="359" t="str">
        <f t="shared" si="1"/>
        <v/>
      </c>
      <c r="B1941" s="353"/>
      <c r="C1941" s="354"/>
      <c r="D1941" s="353"/>
      <c r="E1941" s="355"/>
      <c r="F1941" s="355"/>
      <c r="G1941" s="353"/>
      <c r="H1941" s="353"/>
      <c r="I1941" s="353"/>
      <c r="J1941" s="353"/>
      <c r="K1941" s="360"/>
    </row>
    <row r="1942">
      <c r="A1942" s="352" t="str">
        <f t="shared" si="1"/>
        <v/>
      </c>
      <c r="B1942" s="353"/>
      <c r="C1942" s="354"/>
      <c r="D1942" s="353"/>
      <c r="E1942" s="355"/>
      <c r="F1942" s="355"/>
      <c r="G1942" s="353"/>
      <c r="H1942" s="353"/>
      <c r="I1942" s="353"/>
      <c r="J1942" s="353"/>
      <c r="K1942" s="360"/>
    </row>
    <row r="1943">
      <c r="A1943" s="357" t="str">
        <f t="shared" si="1"/>
        <v/>
      </c>
      <c r="B1943" s="353"/>
      <c r="C1943" s="354"/>
      <c r="D1943" s="353"/>
      <c r="E1943" s="355"/>
      <c r="F1943" s="355"/>
      <c r="G1943" s="353"/>
      <c r="H1943" s="353"/>
      <c r="I1943" s="353"/>
      <c r="J1943" s="353"/>
      <c r="K1943" s="360"/>
    </row>
    <row r="1944">
      <c r="A1944" s="352" t="str">
        <f t="shared" si="1"/>
        <v/>
      </c>
      <c r="B1944" s="353"/>
      <c r="C1944" s="354"/>
      <c r="D1944" s="353"/>
      <c r="E1944" s="355"/>
      <c r="F1944" s="355"/>
      <c r="G1944" s="353"/>
      <c r="H1944" s="353"/>
      <c r="I1944" s="353"/>
      <c r="J1944" s="353"/>
      <c r="K1944" s="360"/>
    </row>
    <row r="1945">
      <c r="A1945" s="352" t="str">
        <f t="shared" si="1"/>
        <v/>
      </c>
      <c r="B1945" s="353"/>
      <c r="C1945" s="354"/>
      <c r="D1945" s="353"/>
      <c r="E1945" s="355"/>
      <c r="F1945" s="355"/>
      <c r="G1945" s="353"/>
      <c r="H1945" s="353"/>
      <c r="I1945" s="353"/>
      <c r="J1945" s="353"/>
      <c r="K1945" s="360"/>
    </row>
    <row r="1946">
      <c r="A1946" s="352" t="str">
        <f t="shared" si="1"/>
        <v/>
      </c>
      <c r="B1946" s="353"/>
      <c r="C1946" s="354"/>
      <c r="D1946" s="353"/>
      <c r="E1946" s="355"/>
      <c r="F1946" s="355"/>
      <c r="G1946" s="353"/>
      <c r="H1946" s="353"/>
      <c r="I1946" s="353"/>
      <c r="J1946" s="353"/>
      <c r="K1946" s="360"/>
    </row>
    <row r="1947">
      <c r="A1947" s="352" t="str">
        <f t="shared" si="1"/>
        <v/>
      </c>
      <c r="B1947" s="353"/>
      <c r="C1947" s="354"/>
      <c r="D1947" s="353"/>
      <c r="E1947" s="355"/>
      <c r="F1947" s="355"/>
      <c r="G1947" s="353"/>
      <c r="H1947" s="353"/>
      <c r="I1947" s="353"/>
      <c r="J1947" s="353"/>
      <c r="K1947" s="360"/>
    </row>
    <row r="1948">
      <c r="A1948" s="357" t="str">
        <f t="shared" si="1"/>
        <v/>
      </c>
      <c r="B1948" s="353"/>
      <c r="C1948" s="354"/>
      <c r="D1948" s="353"/>
      <c r="E1948" s="355"/>
      <c r="F1948" s="355"/>
      <c r="G1948" s="353"/>
      <c r="H1948" s="353"/>
      <c r="I1948" s="353"/>
      <c r="J1948" s="353"/>
      <c r="K1948" s="360"/>
    </row>
    <row r="1949">
      <c r="A1949" s="352" t="str">
        <f t="shared" si="1"/>
        <v/>
      </c>
      <c r="B1949" s="353"/>
      <c r="C1949" s="354"/>
      <c r="D1949" s="353"/>
      <c r="E1949" s="355"/>
      <c r="F1949" s="355"/>
      <c r="G1949" s="353"/>
      <c r="H1949" s="353"/>
      <c r="I1949" s="353"/>
      <c r="J1949" s="353"/>
      <c r="K1949" s="360"/>
    </row>
    <row r="1950">
      <c r="A1950" s="352" t="str">
        <f t="shared" si="1"/>
        <v/>
      </c>
      <c r="B1950" s="353"/>
      <c r="C1950" s="354"/>
      <c r="D1950" s="353"/>
      <c r="E1950" s="355"/>
      <c r="F1950" s="355"/>
      <c r="G1950" s="353"/>
      <c r="H1950" s="353"/>
      <c r="I1950" s="353"/>
      <c r="J1950" s="353"/>
      <c r="K1950" s="360"/>
    </row>
    <row r="1951">
      <c r="A1951" s="357" t="str">
        <f t="shared" si="1"/>
        <v/>
      </c>
      <c r="B1951" s="353"/>
      <c r="C1951" s="354"/>
      <c r="D1951" s="353"/>
      <c r="E1951" s="355"/>
      <c r="F1951" s="355"/>
      <c r="G1951" s="353"/>
      <c r="H1951" s="353"/>
      <c r="I1951" s="353"/>
      <c r="J1951" s="353"/>
      <c r="K1951" s="360"/>
    </row>
    <row r="1952">
      <c r="A1952" s="352" t="str">
        <f t="shared" si="1"/>
        <v/>
      </c>
      <c r="B1952" s="353"/>
      <c r="C1952" s="354"/>
      <c r="D1952" s="353"/>
      <c r="E1952" s="355"/>
      <c r="F1952" s="355"/>
      <c r="G1952" s="353"/>
      <c r="H1952" s="353"/>
      <c r="I1952" s="353"/>
      <c r="J1952" s="353"/>
      <c r="K1952" s="360"/>
    </row>
    <row r="1953">
      <c r="A1953" s="352" t="str">
        <f t="shared" si="1"/>
        <v/>
      </c>
      <c r="B1953" s="353"/>
      <c r="C1953" s="354"/>
      <c r="D1953" s="353"/>
      <c r="E1953" s="355"/>
      <c r="F1953" s="355"/>
      <c r="G1953" s="353"/>
      <c r="H1953" s="353"/>
      <c r="I1953" s="353"/>
      <c r="J1953" s="353"/>
      <c r="K1953" s="360"/>
    </row>
    <row r="1954">
      <c r="A1954" s="352" t="str">
        <f t="shared" si="1"/>
        <v/>
      </c>
      <c r="B1954" s="353"/>
      <c r="C1954" s="354"/>
      <c r="D1954" s="353"/>
      <c r="E1954" s="355"/>
      <c r="F1954" s="355"/>
      <c r="G1954" s="353"/>
      <c r="H1954" s="353"/>
      <c r="I1954" s="353"/>
      <c r="J1954" s="353"/>
      <c r="K1954" s="360"/>
    </row>
    <row r="1955">
      <c r="A1955" s="358" t="str">
        <f t="shared" si="1"/>
        <v/>
      </c>
      <c r="B1955" s="353"/>
      <c r="C1955" s="354"/>
      <c r="D1955" s="353"/>
      <c r="E1955" s="355"/>
      <c r="F1955" s="355"/>
      <c r="G1955" s="353"/>
      <c r="H1955" s="353"/>
      <c r="I1955" s="353"/>
      <c r="J1955" s="353"/>
      <c r="K1955" s="360"/>
    </row>
    <row r="1956">
      <c r="A1956" s="357" t="str">
        <f t="shared" si="1"/>
        <v/>
      </c>
      <c r="B1956" s="353"/>
      <c r="C1956" s="354"/>
      <c r="D1956" s="353"/>
      <c r="E1956" s="355"/>
      <c r="F1956" s="355"/>
      <c r="G1956" s="353"/>
      <c r="H1956" s="353"/>
      <c r="I1956" s="353"/>
      <c r="J1956" s="353"/>
      <c r="K1956" s="360"/>
    </row>
    <row r="1957">
      <c r="A1957" s="357" t="str">
        <f t="shared" si="1"/>
        <v/>
      </c>
      <c r="B1957" s="353"/>
      <c r="C1957" s="354"/>
      <c r="D1957" s="353"/>
      <c r="E1957" s="355"/>
      <c r="F1957" s="355"/>
      <c r="G1957" s="353"/>
      <c r="H1957" s="353"/>
      <c r="I1957" s="353"/>
      <c r="J1957" s="353"/>
      <c r="K1957" s="360"/>
    </row>
    <row r="1958">
      <c r="A1958" s="358" t="str">
        <f t="shared" si="1"/>
        <v/>
      </c>
      <c r="B1958" s="353"/>
      <c r="C1958" s="354"/>
      <c r="D1958" s="353"/>
      <c r="E1958" s="355"/>
      <c r="F1958" s="355"/>
      <c r="G1958" s="353"/>
      <c r="H1958" s="353"/>
      <c r="I1958" s="353"/>
      <c r="J1958" s="353"/>
      <c r="K1958" s="360"/>
    </row>
    <row r="1959">
      <c r="A1959" s="357" t="str">
        <f t="shared" si="1"/>
        <v/>
      </c>
      <c r="B1959" s="353"/>
      <c r="C1959" s="354"/>
      <c r="D1959" s="353"/>
      <c r="E1959" s="355"/>
      <c r="F1959" s="355"/>
      <c r="G1959" s="353"/>
      <c r="H1959" s="353"/>
      <c r="I1959" s="353"/>
      <c r="J1959" s="353"/>
      <c r="K1959" s="360"/>
    </row>
    <row r="1960">
      <c r="A1960" s="352" t="str">
        <f t="shared" si="1"/>
        <v/>
      </c>
      <c r="B1960" s="353"/>
      <c r="C1960" s="354"/>
      <c r="D1960" s="353"/>
      <c r="E1960" s="355"/>
      <c r="F1960" s="355"/>
      <c r="G1960" s="353"/>
      <c r="H1960" s="353"/>
      <c r="I1960" s="353"/>
      <c r="J1960" s="353"/>
      <c r="K1960" s="360"/>
    </row>
    <row r="1961">
      <c r="A1961" s="352" t="str">
        <f t="shared" si="1"/>
        <v/>
      </c>
      <c r="B1961" s="353"/>
      <c r="C1961" s="354"/>
      <c r="D1961" s="353"/>
      <c r="E1961" s="355"/>
      <c r="F1961" s="355"/>
      <c r="G1961" s="353"/>
      <c r="H1961" s="353"/>
      <c r="I1961" s="353"/>
      <c r="J1961" s="353"/>
      <c r="K1961" s="360"/>
    </row>
    <row r="1962">
      <c r="A1962" s="357" t="str">
        <f t="shared" si="1"/>
        <v/>
      </c>
      <c r="B1962" s="353"/>
      <c r="C1962" s="354"/>
      <c r="D1962" s="353"/>
      <c r="E1962" s="355"/>
      <c r="F1962" s="355"/>
      <c r="G1962" s="353"/>
      <c r="H1962" s="353"/>
      <c r="I1962" s="353"/>
      <c r="J1962" s="353"/>
      <c r="K1962" s="360"/>
    </row>
    <row r="1963">
      <c r="A1963" s="352" t="str">
        <f t="shared" si="1"/>
        <v/>
      </c>
      <c r="B1963" s="353"/>
      <c r="C1963" s="354"/>
      <c r="D1963" s="353"/>
      <c r="E1963" s="355"/>
      <c r="F1963" s="355"/>
      <c r="G1963" s="353"/>
      <c r="H1963" s="353"/>
      <c r="I1963" s="353"/>
      <c r="J1963" s="353"/>
      <c r="K1963" s="360"/>
    </row>
    <row r="1964">
      <c r="A1964" s="357" t="str">
        <f t="shared" si="1"/>
        <v/>
      </c>
      <c r="B1964" s="353"/>
      <c r="C1964" s="354"/>
      <c r="D1964" s="353"/>
      <c r="E1964" s="355"/>
      <c r="F1964" s="355"/>
      <c r="G1964" s="353"/>
      <c r="H1964" s="353"/>
      <c r="I1964" s="353"/>
      <c r="J1964" s="353"/>
      <c r="K1964" s="360"/>
    </row>
    <row r="1965">
      <c r="A1965" s="357" t="str">
        <f t="shared" si="1"/>
        <v/>
      </c>
      <c r="B1965" s="353"/>
      <c r="C1965" s="354"/>
      <c r="D1965" s="353"/>
      <c r="E1965" s="355"/>
      <c r="F1965" s="355"/>
      <c r="G1965" s="353"/>
      <c r="H1965" s="353"/>
      <c r="I1965" s="353"/>
      <c r="J1965" s="353"/>
      <c r="K1965" s="360"/>
    </row>
    <row r="1966">
      <c r="A1966" s="357" t="str">
        <f t="shared" si="1"/>
        <v/>
      </c>
      <c r="B1966" s="353"/>
      <c r="C1966" s="354"/>
      <c r="D1966" s="353"/>
      <c r="E1966" s="355"/>
      <c r="F1966" s="355"/>
      <c r="G1966" s="353"/>
      <c r="H1966" s="353"/>
      <c r="I1966" s="353"/>
      <c r="J1966" s="353"/>
      <c r="K1966" s="360"/>
    </row>
    <row r="1967">
      <c r="A1967" s="352" t="str">
        <f t="shared" si="1"/>
        <v/>
      </c>
      <c r="B1967" s="353"/>
      <c r="C1967" s="354"/>
      <c r="D1967" s="353"/>
      <c r="E1967" s="355"/>
      <c r="F1967" s="355"/>
      <c r="G1967" s="353"/>
      <c r="H1967" s="353"/>
      <c r="I1967" s="353"/>
      <c r="J1967" s="353"/>
      <c r="K1967" s="360"/>
    </row>
    <row r="1968">
      <c r="A1968" s="352" t="str">
        <f t="shared" si="1"/>
        <v/>
      </c>
      <c r="B1968" s="353"/>
      <c r="C1968" s="354"/>
      <c r="D1968" s="353"/>
      <c r="E1968" s="355"/>
      <c r="F1968" s="355"/>
      <c r="G1968" s="353"/>
      <c r="H1968" s="353"/>
      <c r="I1968" s="353"/>
      <c r="J1968" s="353"/>
      <c r="K1968" s="360"/>
    </row>
    <row r="1969">
      <c r="A1969" s="352" t="str">
        <f t="shared" si="1"/>
        <v/>
      </c>
      <c r="B1969" s="353"/>
      <c r="C1969" s="354"/>
      <c r="D1969" s="353"/>
      <c r="E1969" s="355"/>
      <c r="F1969" s="355"/>
      <c r="G1969" s="353"/>
      <c r="H1969" s="353"/>
      <c r="I1969" s="353"/>
      <c r="J1969" s="353"/>
      <c r="K1969" s="360"/>
    </row>
    <row r="1970">
      <c r="A1970" s="357" t="str">
        <f t="shared" si="1"/>
        <v/>
      </c>
      <c r="B1970" s="353"/>
      <c r="C1970" s="354"/>
      <c r="D1970" s="353"/>
      <c r="E1970" s="355"/>
      <c r="F1970" s="355"/>
      <c r="G1970" s="353"/>
      <c r="H1970" s="353"/>
      <c r="I1970" s="353"/>
      <c r="J1970" s="353"/>
      <c r="K1970" s="360"/>
    </row>
    <row r="1971">
      <c r="A1971" s="357" t="str">
        <f t="shared" si="1"/>
        <v/>
      </c>
      <c r="B1971" s="353"/>
      <c r="C1971" s="354"/>
      <c r="D1971" s="353"/>
      <c r="E1971" s="355"/>
      <c r="F1971" s="355"/>
      <c r="G1971" s="353"/>
      <c r="H1971" s="353"/>
      <c r="I1971" s="353"/>
      <c r="J1971" s="353"/>
      <c r="K1971" s="360"/>
    </row>
    <row r="1972">
      <c r="A1972" s="352" t="str">
        <f t="shared" si="1"/>
        <v/>
      </c>
      <c r="B1972" s="353"/>
      <c r="C1972" s="354"/>
      <c r="D1972" s="353"/>
      <c r="E1972" s="355"/>
      <c r="F1972" s="355"/>
      <c r="G1972" s="353"/>
      <c r="H1972" s="353"/>
      <c r="I1972" s="353"/>
      <c r="J1972" s="353"/>
      <c r="K1972" s="360"/>
    </row>
    <row r="1973">
      <c r="A1973" s="357" t="str">
        <f t="shared" si="1"/>
        <v/>
      </c>
      <c r="B1973" s="353"/>
      <c r="C1973" s="354"/>
      <c r="D1973" s="353"/>
      <c r="E1973" s="355"/>
      <c r="F1973" s="355"/>
      <c r="G1973" s="353"/>
      <c r="H1973" s="353"/>
      <c r="I1973" s="353"/>
      <c r="J1973" s="353"/>
      <c r="K1973" s="360"/>
    </row>
    <row r="1974">
      <c r="A1974" s="352" t="str">
        <f t="shared" si="1"/>
        <v/>
      </c>
      <c r="B1974" s="353"/>
      <c r="C1974" s="354"/>
      <c r="D1974" s="353"/>
      <c r="E1974" s="355"/>
      <c r="F1974" s="355"/>
      <c r="G1974" s="353"/>
      <c r="H1974" s="353"/>
      <c r="I1974" s="353"/>
      <c r="J1974" s="353"/>
      <c r="K1974" s="360"/>
    </row>
    <row r="1975">
      <c r="A1975" s="357" t="str">
        <f t="shared" si="1"/>
        <v/>
      </c>
      <c r="B1975" s="353"/>
      <c r="C1975" s="354"/>
      <c r="D1975" s="353"/>
      <c r="E1975" s="355"/>
      <c r="F1975" s="355"/>
      <c r="G1975" s="353"/>
      <c r="H1975" s="353"/>
      <c r="I1975" s="353"/>
      <c r="J1975" s="353"/>
      <c r="K1975" s="360"/>
    </row>
    <row r="1976">
      <c r="A1976" s="352" t="str">
        <f t="shared" si="1"/>
        <v/>
      </c>
      <c r="B1976" s="353"/>
      <c r="C1976" s="354"/>
      <c r="D1976" s="353"/>
      <c r="E1976" s="355"/>
      <c r="F1976" s="355"/>
      <c r="G1976" s="353"/>
      <c r="H1976" s="353"/>
      <c r="I1976" s="353"/>
      <c r="J1976" s="353"/>
      <c r="K1976" s="360"/>
    </row>
    <row r="1977">
      <c r="A1977" s="357" t="str">
        <f t="shared" si="1"/>
        <v/>
      </c>
      <c r="B1977" s="353"/>
      <c r="C1977" s="354"/>
      <c r="D1977" s="353"/>
      <c r="E1977" s="355"/>
      <c r="F1977" s="355"/>
      <c r="G1977" s="353"/>
      <c r="H1977" s="353"/>
      <c r="I1977" s="353"/>
      <c r="J1977" s="353"/>
      <c r="K1977" s="360"/>
    </row>
    <row r="1978">
      <c r="A1978" s="352" t="str">
        <f t="shared" si="1"/>
        <v/>
      </c>
      <c r="B1978" s="353"/>
      <c r="C1978" s="354"/>
      <c r="D1978" s="353"/>
      <c r="E1978" s="355"/>
      <c r="F1978" s="355"/>
      <c r="G1978" s="353"/>
      <c r="H1978" s="353"/>
      <c r="I1978" s="353"/>
      <c r="J1978" s="353"/>
      <c r="K1978" s="360"/>
    </row>
    <row r="1979">
      <c r="A1979" s="357" t="str">
        <f t="shared" si="1"/>
        <v/>
      </c>
      <c r="B1979" s="353"/>
      <c r="C1979" s="354"/>
      <c r="D1979" s="353"/>
      <c r="E1979" s="355"/>
      <c r="F1979" s="355"/>
      <c r="G1979" s="353"/>
      <c r="H1979" s="353"/>
      <c r="I1979" s="353"/>
      <c r="J1979" s="353"/>
      <c r="K1979" s="360"/>
    </row>
    <row r="1980">
      <c r="A1980" s="352" t="str">
        <f t="shared" si="1"/>
        <v/>
      </c>
      <c r="B1980" s="353"/>
      <c r="C1980" s="354"/>
      <c r="D1980" s="353"/>
      <c r="E1980" s="355"/>
      <c r="F1980" s="355"/>
      <c r="G1980" s="353"/>
      <c r="H1980" s="353"/>
      <c r="I1980" s="353"/>
      <c r="J1980" s="353"/>
      <c r="K1980" s="360"/>
    </row>
    <row r="1981">
      <c r="A1981" s="352" t="str">
        <f t="shared" si="1"/>
        <v/>
      </c>
      <c r="B1981" s="353"/>
      <c r="C1981" s="354"/>
      <c r="D1981" s="353"/>
      <c r="E1981" s="355"/>
      <c r="F1981" s="355"/>
      <c r="G1981" s="353"/>
      <c r="H1981" s="353"/>
      <c r="I1981" s="353"/>
      <c r="J1981" s="353"/>
      <c r="K1981" s="360"/>
    </row>
    <row r="1982">
      <c r="A1982" s="357" t="str">
        <f t="shared" si="1"/>
        <v/>
      </c>
      <c r="B1982" s="353"/>
      <c r="C1982" s="354"/>
      <c r="D1982" s="353"/>
      <c r="E1982" s="355"/>
      <c r="F1982" s="355"/>
      <c r="G1982" s="353"/>
      <c r="H1982" s="353"/>
      <c r="I1982" s="353"/>
      <c r="J1982" s="353"/>
      <c r="K1982" s="360"/>
    </row>
    <row r="1983">
      <c r="A1983" s="352" t="str">
        <f t="shared" si="1"/>
        <v/>
      </c>
      <c r="B1983" s="353"/>
      <c r="C1983" s="354"/>
      <c r="D1983" s="353"/>
      <c r="E1983" s="355"/>
      <c r="F1983" s="355"/>
      <c r="G1983" s="353"/>
      <c r="H1983" s="353"/>
      <c r="I1983" s="353"/>
      <c r="J1983" s="353"/>
      <c r="K1983" s="360"/>
    </row>
    <row r="1984">
      <c r="A1984" s="357" t="str">
        <f t="shared" si="1"/>
        <v/>
      </c>
      <c r="B1984" s="353"/>
      <c r="C1984" s="354"/>
      <c r="D1984" s="353"/>
      <c r="E1984" s="355"/>
      <c r="F1984" s="355"/>
      <c r="G1984" s="353"/>
      <c r="H1984" s="353"/>
      <c r="I1984" s="353"/>
      <c r="J1984" s="353"/>
      <c r="K1984" s="360"/>
    </row>
    <row r="1985">
      <c r="A1985" s="352" t="str">
        <f t="shared" si="1"/>
        <v/>
      </c>
      <c r="B1985" s="353"/>
      <c r="C1985" s="354"/>
      <c r="D1985" s="353"/>
      <c r="E1985" s="355"/>
      <c r="F1985" s="355"/>
      <c r="G1985" s="353"/>
      <c r="H1985" s="353"/>
      <c r="I1985" s="353"/>
      <c r="J1985" s="353"/>
      <c r="K1985" s="360"/>
    </row>
    <row r="1986">
      <c r="A1986" s="352" t="str">
        <f t="shared" si="1"/>
        <v/>
      </c>
      <c r="B1986" s="353"/>
      <c r="C1986" s="354"/>
      <c r="D1986" s="353"/>
      <c r="E1986" s="355"/>
      <c r="F1986" s="355"/>
      <c r="G1986" s="353"/>
      <c r="H1986" s="353"/>
      <c r="I1986" s="353"/>
      <c r="J1986" s="353"/>
      <c r="K1986" s="360"/>
    </row>
    <row r="1987">
      <c r="A1987" s="357" t="str">
        <f t="shared" si="1"/>
        <v/>
      </c>
      <c r="B1987" s="353"/>
      <c r="C1987" s="354"/>
      <c r="D1987" s="353"/>
      <c r="E1987" s="355"/>
      <c r="F1987" s="355"/>
      <c r="G1987" s="353"/>
      <c r="H1987" s="353"/>
      <c r="I1987" s="353"/>
      <c r="J1987" s="353"/>
      <c r="K1987" s="360"/>
    </row>
    <row r="1988">
      <c r="A1988" s="352" t="str">
        <f t="shared" si="1"/>
        <v/>
      </c>
      <c r="B1988" s="353"/>
      <c r="C1988" s="354"/>
      <c r="D1988" s="353"/>
      <c r="E1988" s="355"/>
      <c r="F1988" s="355"/>
      <c r="G1988" s="353"/>
      <c r="H1988" s="353"/>
      <c r="I1988" s="353"/>
      <c r="J1988" s="353"/>
      <c r="K1988" s="360"/>
    </row>
    <row r="1989">
      <c r="A1989" s="352" t="str">
        <f t="shared" si="1"/>
        <v/>
      </c>
      <c r="B1989" s="353"/>
      <c r="C1989" s="354"/>
      <c r="D1989" s="353"/>
      <c r="E1989" s="355"/>
      <c r="F1989" s="355"/>
      <c r="G1989" s="353"/>
      <c r="H1989" s="353"/>
      <c r="I1989" s="353"/>
      <c r="J1989" s="353"/>
      <c r="K1989" s="360"/>
    </row>
    <row r="1990">
      <c r="A1990" s="357" t="str">
        <f t="shared" si="1"/>
        <v/>
      </c>
      <c r="B1990" s="353"/>
      <c r="C1990" s="354"/>
      <c r="D1990" s="353"/>
      <c r="E1990" s="355"/>
      <c r="F1990" s="355"/>
      <c r="G1990" s="353"/>
      <c r="H1990" s="353"/>
      <c r="I1990" s="353"/>
      <c r="J1990" s="353"/>
      <c r="K1990" s="360"/>
    </row>
    <row r="1991">
      <c r="A1991" s="352" t="str">
        <f t="shared" si="1"/>
        <v/>
      </c>
      <c r="B1991" s="353"/>
      <c r="C1991" s="354"/>
      <c r="D1991" s="353"/>
      <c r="E1991" s="355"/>
      <c r="F1991" s="355"/>
      <c r="G1991" s="353"/>
      <c r="H1991" s="353"/>
      <c r="I1991" s="353"/>
      <c r="J1991" s="353"/>
      <c r="K1991" s="360"/>
    </row>
    <row r="1992">
      <c r="A1992" s="352" t="str">
        <f t="shared" si="1"/>
        <v/>
      </c>
      <c r="B1992" s="353"/>
      <c r="C1992" s="354"/>
      <c r="D1992" s="353"/>
      <c r="E1992" s="355"/>
      <c r="F1992" s="355"/>
      <c r="G1992" s="353"/>
      <c r="H1992" s="353"/>
      <c r="I1992" s="353"/>
      <c r="J1992" s="353"/>
      <c r="K1992" s="360"/>
    </row>
    <row r="1993">
      <c r="A1993" s="357" t="str">
        <f t="shared" si="1"/>
        <v/>
      </c>
      <c r="B1993" s="353"/>
      <c r="C1993" s="354"/>
      <c r="D1993" s="353"/>
      <c r="E1993" s="355"/>
      <c r="F1993" s="355"/>
      <c r="G1993" s="353"/>
      <c r="H1993" s="353"/>
      <c r="I1993" s="353"/>
      <c r="J1993" s="353"/>
      <c r="K1993" s="360"/>
    </row>
    <row r="1994">
      <c r="A1994" s="352" t="str">
        <f t="shared" si="1"/>
        <v/>
      </c>
      <c r="B1994" s="353"/>
      <c r="C1994" s="354"/>
      <c r="D1994" s="353"/>
      <c r="E1994" s="355"/>
      <c r="F1994" s="355"/>
      <c r="G1994" s="353"/>
      <c r="H1994" s="353"/>
      <c r="I1994" s="353"/>
      <c r="J1994" s="353"/>
      <c r="K1994" s="360"/>
    </row>
    <row r="1995">
      <c r="A1995" s="352" t="str">
        <f t="shared" si="1"/>
        <v/>
      </c>
      <c r="B1995" s="353"/>
      <c r="C1995" s="354"/>
      <c r="D1995" s="353"/>
      <c r="E1995" s="355"/>
      <c r="F1995" s="355"/>
      <c r="G1995" s="353"/>
      <c r="H1995" s="353"/>
      <c r="I1995" s="353"/>
      <c r="J1995" s="353"/>
      <c r="K1995" s="360"/>
    </row>
    <row r="1996">
      <c r="A1996" s="352" t="str">
        <f t="shared" si="1"/>
        <v/>
      </c>
      <c r="B1996" s="353"/>
      <c r="C1996" s="354"/>
      <c r="D1996" s="353"/>
      <c r="E1996" s="355"/>
      <c r="F1996" s="355"/>
      <c r="G1996" s="353"/>
      <c r="H1996" s="353"/>
      <c r="I1996" s="353"/>
      <c r="J1996" s="353"/>
      <c r="K1996" s="360"/>
    </row>
    <row r="1997">
      <c r="A1997" s="352" t="str">
        <f t="shared" si="1"/>
        <v/>
      </c>
      <c r="B1997" s="353"/>
      <c r="C1997" s="354"/>
      <c r="D1997" s="353"/>
      <c r="E1997" s="355"/>
      <c r="F1997" s="355"/>
      <c r="G1997" s="353"/>
      <c r="H1997" s="353"/>
      <c r="I1997" s="353"/>
      <c r="J1997" s="353"/>
      <c r="K1997" s="360"/>
    </row>
    <row r="1998">
      <c r="A1998" s="352" t="str">
        <f t="shared" si="1"/>
        <v/>
      </c>
      <c r="B1998" s="353"/>
      <c r="C1998" s="354"/>
      <c r="D1998" s="353"/>
      <c r="E1998" s="355"/>
      <c r="F1998" s="355"/>
      <c r="G1998" s="353"/>
      <c r="H1998" s="353"/>
      <c r="I1998" s="353"/>
      <c r="J1998" s="353"/>
      <c r="K1998" s="360"/>
    </row>
    <row r="1999">
      <c r="A1999" s="352" t="str">
        <f t="shared" si="1"/>
        <v/>
      </c>
      <c r="B1999" s="353"/>
      <c r="C1999" s="354"/>
      <c r="D1999" s="353"/>
      <c r="E1999" s="355"/>
      <c r="F1999" s="355"/>
      <c r="G1999" s="353"/>
      <c r="H1999" s="353"/>
      <c r="I1999" s="353"/>
      <c r="J1999" s="353"/>
      <c r="K1999" s="360"/>
    </row>
    <row r="2000">
      <c r="A2000" s="352" t="str">
        <f t="shared" si="1"/>
        <v/>
      </c>
      <c r="B2000" s="353"/>
      <c r="C2000" s="354"/>
      <c r="D2000" s="353"/>
      <c r="E2000" s="355"/>
      <c r="F2000" s="355"/>
      <c r="G2000" s="353"/>
      <c r="H2000" s="353"/>
      <c r="I2000" s="353"/>
      <c r="J2000" s="353"/>
      <c r="K2000" s="360"/>
    </row>
    <row r="2001">
      <c r="A2001" s="357" t="str">
        <f t="shared" si="1"/>
        <v/>
      </c>
      <c r="B2001" s="353"/>
      <c r="C2001" s="354"/>
      <c r="D2001" s="353"/>
      <c r="E2001" s="355"/>
      <c r="F2001" s="355"/>
      <c r="G2001" s="353"/>
      <c r="H2001" s="353"/>
      <c r="I2001" s="353"/>
      <c r="J2001" s="353"/>
      <c r="K2001" s="360"/>
    </row>
    <row r="2002">
      <c r="A2002" s="352" t="str">
        <f t="shared" si="1"/>
        <v/>
      </c>
      <c r="B2002" s="353"/>
      <c r="C2002" s="354"/>
      <c r="D2002" s="353"/>
      <c r="E2002" s="355"/>
      <c r="F2002" s="355"/>
      <c r="G2002" s="353"/>
      <c r="H2002" s="353"/>
      <c r="I2002" s="353"/>
      <c r="J2002" s="353"/>
      <c r="K2002" s="360"/>
    </row>
    <row r="2003">
      <c r="A2003" s="352" t="str">
        <f t="shared" si="1"/>
        <v/>
      </c>
      <c r="B2003" s="353"/>
      <c r="C2003" s="354"/>
      <c r="D2003" s="353"/>
      <c r="E2003" s="355"/>
      <c r="F2003" s="355"/>
      <c r="G2003" s="353"/>
      <c r="H2003" s="353"/>
      <c r="I2003" s="353"/>
      <c r="J2003" s="353"/>
      <c r="K2003" s="360"/>
    </row>
    <row r="2004">
      <c r="A2004" s="352" t="str">
        <f t="shared" si="1"/>
        <v/>
      </c>
      <c r="B2004" s="353"/>
      <c r="C2004" s="354"/>
      <c r="D2004" s="353"/>
      <c r="E2004" s="355"/>
      <c r="F2004" s="355"/>
      <c r="G2004" s="353"/>
      <c r="H2004" s="353"/>
      <c r="I2004" s="353"/>
      <c r="J2004" s="353"/>
      <c r="K2004" s="360"/>
    </row>
    <row r="2005">
      <c r="A2005" s="357" t="str">
        <f t="shared" si="1"/>
        <v/>
      </c>
      <c r="B2005" s="353"/>
      <c r="C2005" s="354"/>
      <c r="D2005" s="353"/>
      <c r="E2005" s="355"/>
      <c r="F2005" s="355"/>
      <c r="G2005" s="353"/>
      <c r="H2005" s="353"/>
      <c r="I2005" s="353"/>
      <c r="J2005" s="353"/>
      <c r="K2005" s="360"/>
    </row>
    <row r="2006">
      <c r="A2006" s="352" t="str">
        <f t="shared" si="1"/>
        <v/>
      </c>
      <c r="B2006" s="353"/>
      <c r="C2006" s="354"/>
      <c r="D2006" s="353"/>
      <c r="E2006" s="355"/>
      <c r="F2006" s="355"/>
      <c r="G2006" s="353"/>
      <c r="H2006" s="353"/>
      <c r="I2006" s="353"/>
      <c r="J2006" s="353"/>
      <c r="K2006" s="360"/>
    </row>
    <row r="2007">
      <c r="A2007" s="357" t="str">
        <f t="shared" si="1"/>
        <v/>
      </c>
      <c r="B2007" s="353"/>
      <c r="C2007" s="354"/>
      <c r="D2007" s="353"/>
      <c r="E2007" s="355"/>
      <c r="F2007" s="355"/>
      <c r="G2007" s="353"/>
      <c r="H2007" s="353"/>
      <c r="I2007" s="353"/>
      <c r="J2007" s="353"/>
      <c r="K2007" s="360"/>
    </row>
    <row r="2008">
      <c r="A2008" s="352" t="str">
        <f t="shared" si="1"/>
        <v/>
      </c>
      <c r="B2008" s="353"/>
      <c r="C2008" s="354"/>
      <c r="D2008" s="353"/>
      <c r="E2008" s="355"/>
      <c r="F2008" s="355"/>
      <c r="G2008" s="353"/>
      <c r="H2008" s="353"/>
      <c r="I2008" s="353"/>
      <c r="J2008" s="353"/>
      <c r="K2008" s="360"/>
    </row>
    <row r="2009">
      <c r="A2009" s="357" t="str">
        <f t="shared" si="1"/>
        <v/>
      </c>
      <c r="B2009" s="353"/>
      <c r="C2009" s="354"/>
      <c r="D2009" s="353"/>
      <c r="E2009" s="355"/>
      <c r="F2009" s="355"/>
      <c r="G2009" s="353"/>
      <c r="H2009" s="353"/>
      <c r="I2009" s="353"/>
      <c r="J2009" s="353"/>
      <c r="K2009" s="360"/>
    </row>
    <row r="2010">
      <c r="A2010" s="352" t="str">
        <f t="shared" si="1"/>
        <v/>
      </c>
      <c r="B2010" s="353"/>
      <c r="C2010" s="354"/>
      <c r="D2010" s="353"/>
      <c r="E2010" s="355"/>
      <c r="F2010" s="355"/>
      <c r="G2010" s="353"/>
      <c r="H2010" s="353"/>
      <c r="I2010" s="353"/>
      <c r="J2010" s="353"/>
      <c r="K2010" s="360"/>
    </row>
    <row r="2011">
      <c r="A2011" s="352" t="str">
        <f t="shared" si="1"/>
        <v/>
      </c>
      <c r="B2011" s="353"/>
      <c r="C2011" s="354"/>
      <c r="D2011" s="353"/>
      <c r="E2011" s="355"/>
      <c r="F2011" s="355"/>
      <c r="G2011" s="353"/>
      <c r="H2011" s="353"/>
      <c r="I2011" s="353"/>
      <c r="J2011" s="353"/>
      <c r="K2011" s="360"/>
    </row>
    <row r="2012">
      <c r="A2012" s="358" t="str">
        <f t="shared" si="1"/>
        <v/>
      </c>
      <c r="B2012" s="353"/>
      <c r="C2012" s="354"/>
      <c r="D2012" s="353"/>
      <c r="E2012" s="355"/>
      <c r="F2012" s="355"/>
      <c r="G2012" s="353"/>
      <c r="H2012" s="353"/>
      <c r="I2012" s="353"/>
      <c r="J2012" s="353"/>
      <c r="K2012" s="360"/>
    </row>
    <row r="2013">
      <c r="A2013" s="357" t="str">
        <f t="shared" si="1"/>
        <v/>
      </c>
      <c r="B2013" s="353"/>
      <c r="C2013" s="354"/>
      <c r="D2013" s="353"/>
      <c r="E2013" s="355"/>
      <c r="F2013" s="355"/>
      <c r="G2013" s="353"/>
      <c r="H2013" s="353"/>
      <c r="I2013" s="353"/>
      <c r="J2013" s="353"/>
      <c r="K2013" s="360"/>
    </row>
    <row r="2014">
      <c r="A2014" s="352" t="str">
        <f t="shared" si="1"/>
        <v/>
      </c>
      <c r="B2014" s="353"/>
      <c r="C2014" s="354"/>
      <c r="D2014" s="353"/>
      <c r="E2014" s="355"/>
      <c r="F2014" s="355"/>
      <c r="G2014" s="353"/>
      <c r="H2014" s="353"/>
      <c r="I2014" s="353"/>
      <c r="J2014" s="353"/>
      <c r="K2014" s="360"/>
    </row>
    <row r="2015">
      <c r="A2015" s="352" t="str">
        <f t="shared" si="1"/>
        <v/>
      </c>
      <c r="B2015" s="353"/>
      <c r="C2015" s="354"/>
      <c r="D2015" s="353"/>
      <c r="E2015" s="355"/>
      <c r="F2015" s="355"/>
      <c r="G2015" s="353"/>
      <c r="H2015" s="353"/>
      <c r="I2015" s="353"/>
      <c r="J2015" s="353"/>
      <c r="K2015" s="360"/>
    </row>
    <row r="2016">
      <c r="A2016" s="357" t="str">
        <f t="shared" si="1"/>
        <v/>
      </c>
      <c r="B2016" s="353"/>
      <c r="C2016" s="354"/>
      <c r="D2016" s="353"/>
      <c r="E2016" s="355"/>
      <c r="F2016" s="355"/>
      <c r="G2016" s="353"/>
      <c r="H2016" s="353"/>
      <c r="I2016" s="353"/>
      <c r="J2016" s="353"/>
      <c r="K2016" s="360"/>
    </row>
    <row r="2017">
      <c r="A2017" s="359" t="str">
        <f t="shared" si="1"/>
        <v/>
      </c>
      <c r="B2017" s="353"/>
      <c r="C2017" s="354"/>
      <c r="D2017" s="353"/>
      <c r="E2017" s="355"/>
      <c r="F2017" s="355"/>
      <c r="G2017" s="353"/>
      <c r="H2017" s="353"/>
      <c r="I2017" s="353"/>
      <c r="J2017" s="353"/>
      <c r="K2017" s="360"/>
    </row>
    <row r="2018">
      <c r="A2018" s="352" t="str">
        <f t="shared" si="1"/>
        <v/>
      </c>
      <c r="B2018" s="353"/>
      <c r="C2018" s="354"/>
      <c r="D2018" s="353"/>
      <c r="E2018" s="355"/>
      <c r="F2018" s="355"/>
      <c r="G2018" s="353"/>
      <c r="H2018" s="353"/>
      <c r="I2018" s="353"/>
      <c r="J2018" s="353"/>
      <c r="K2018" s="360"/>
    </row>
    <row r="2019">
      <c r="A2019" s="357" t="str">
        <f t="shared" si="1"/>
        <v/>
      </c>
      <c r="B2019" s="353"/>
      <c r="C2019" s="354"/>
      <c r="D2019" s="353"/>
      <c r="E2019" s="355"/>
      <c r="F2019" s="355"/>
      <c r="G2019" s="353"/>
      <c r="H2019" s="353"/>
      <c r="I2019" s="353"/>
      <c r="J2019" s="353"/>
      <c r="K2019" s="360"/>
    </row>
    <row r="2020">
      <c r="A2020" s="352" t="str">
        <f t="shared" si="1"/>
        <v/>
      </c>
      <c r="B2020" s="353"/>
      <c r="C2020" s="354"/>
      <c r="D2020" s="353"/>
      <c r="E2020" s="355"/>
      <c r="F2020" s="355"/>
      <c r="G2020" s="353"/>
      <c r="H2020" s="353"/>
      <c r="I2020" s="353"/>
      <c r="J2020" s="353"/>
      <c r="K2020" s="360"/>
    </row>
    <row r="2021">
      <c r="A2021" s="352" t="str">
        <f t="shared" si="1"/>
        <v/>
      </c>
      <c r="B2021" s="353"/>
      <c r="C2021" s="354"/>
      <c r="D2021" s="353"/>
      <c r="E2021" s="355"/>
      <c r="F2021" s="355"/>
      <c r="G2021" s="353"/>
      <c r="H2021" s="353"/>
      <c r="I2021" s="353"/>
      <c r="J2021" s="353"/>
      <c r="K2021" s="360"/>
    </row>
    <row r="2022">
      <c r="A2022" s="357" t="str">
        <f t="shared" si="1"/>
        <v/>
      </c>
      <c r="B2022" s="353"/>
      <c r="C2022" s="354"/>
      <c r="D2022" s="353"/>
      <c r="E2022" s="355"/>
      <c r="F2022" s="355"/>
      <c r="G2022" s="353"/>
      <c r="H2022" s="353"/>
      <c r="I2022" s="353"/>
      <c r="J2022" s="353"/>
      <c r="K2022" s="360"/>
    </row>
    <row r="2023">
      <c r="A2023" s="357" t="str">
        <f t="shared" si="1"/>
        <v/>
      </c>
      <c r="B2023" s="353"/>
      <c r="C2023" s="354"/>
      <c r="D2023" s="353"/>
      <c r="E2023" s="355"/>
      <c r="F2023" s="355"/>
      <c r="G2023" s="353"/>
      <c r="H2023" s="353"/>
      <c r="I2023" s="353"/>
      <c r="J2023" s="353"/>
      <c r="K2023" s="360"/>
    </row>
    <row r="2024">
      <c r="A2024" s="357" t="str">
        <f t="shared" si="1"/>
        <v/>
      </c>
      <c r="B2024" s="353"/>
      <c r="C2024" s="354"/>
      <c r="D2024" s="353"/>
      <c r="E2024" s="355"/>
      <c r="F2024" s="355"/>
      <c r="G2024" s="353"/>
      <c r="H2024" s="353"/>
      <c r="I2024" s="353"/>
      <c r="J2024" s="353"/>
      <c r="K2024" s="360"/>
    </row>
    <row r="2025">
      <c r="A2025" s="357" t="str">
        <f t="shared" si="1"/>
        <v/>
      </c>
      <c r="B2025" s="353"/>
      <c r="C2025" s="354"/>
      <c r="D2025" s="353"/>
      <c r="E2025" s="355"/>
      <c r="F2025" s="355"/>
      <c r="G2025" s="353"/>
      <c r="H2025" s="353"/>
      <c r="I2025" s="353"/>
      <c r="J2025" s="353"/>
      <c r="K2025" s="360"/>
    </row>
    <row r="2026">
      <c r="A2026" s="352" t="str">
        <f t="shared" si="1"/>
        <v/>
      </c>
      <c r="B2026" s="353"/>
      <c r="C2026" s="354"/>
      <c r="D2026" s="353"/>
      <c r="E2026" s="355"/>
      <c r="F2026" s="355"/>
      <c r="G2026" s="353"/>
      <c r="H2026" s="353"/>
      <c r="I2026" s="353"/>
      <c r="J2026" s="353"/>
      <c r="K2026" s="360"/>
    </row>
    <row r="2027">
      <c r="A2027" s="352" t="str">
        <f t="shared" si="1"/>
        <v/>
      </c>
      <c r="B2027" s="353"/>
      <c r="C2027" s="354"/>
      <c r="D2027" s="353"/>
      <c r="E2027" s="355"/>
      <c r="F2027" s="355"/>
      <c r="G2027" s="353"/>
      <c r="H2027" s="353"/>
      <c r="I2027" s="353"/>
      <c r="J2027" s="353"/>
      <c r="K2027" s="360"/>
    </row>
    <row r="2028">
      <c r="A2028" s="352" t="str">
        <f t="shared" si="1"/>
        <v/>
      </c>
      <c r="B2028" s="353"/>
      <c r="C2028" s="354"/>
      <c r="D2028" s="353"/>
      <c r="E2028" s="355"/>
      <c r="F2028" s="355"/>
      <c r="G2028" s="353"/>
      <c r="H2028" s="353"/>
      <c r="I2028" s="353"/>
      <c r="J2028" s="353"/>
      <c r="K2028" s="360"/>
    </row>
    <row r="2029">
      <c r="A2029" s="357" t="str">
        <f t="shared" si="1"/>
        <v/>
      </c>
      <c r="B2029" s="353"/>
      <c r="C2029" s="354"/>
      <c r="D2029" s="353"/>
      <c r="E2029" s="355"/>
      <c r="F2029" s="355"/>
      <c r="G2029" s="353"/>
      <c r="H2029" s="353"/>
      <c r="I2029" s="353"/>
      <c r="J2029" s="353"/>
      <c r="K2029" s="360"/>
    </row>
    <row r="2030">
      <c r="A2030" s="352" t="str">
        <f t="shared" si="1"/>
        <v/>
      </c>
      <c r="B2030" s="353"/>
      <c r="C2030" s="354"/>
      <c r="D2030" s="353"/>
      <c r="E2030" s="355"/>
      <c r="F2030" s="355"/>
      <c r="G2030" s="353"/>
      <c r="H2030" s="353"/>
      <c r="I2030" s="353"/>
      <c r="J2030" s="353"/>
      <c r="K2030" s="360"/>
    </row>
    <row r="2031">
      <c r="A2031" s="352" t="str">
        <f t="shared" si="1"/>
        <v/>
      </c>
      <c r="B2031" s="353"/>
      <c r="C2031" s="354"/>
      <c r="D2031" s="353"/>
      <c r="E2031" s="355"/>
      <c r="F2031" s="355"/>
      <c r="G2031" s="353"/>
      <c r="H2031" s="353"/>
      <c r="I2031" s="353"/>
      <c r="J2031" s="353"/>
      <c r="K2031" s="360"/>
    </row>
    <row r="2032">
      <c r="A2032" s="357" t="str">
        <f t="shared" si="1"/>
        <v/>
      </c>
      <c r="B2032" s="353"/>
      <c r="C2032" s="354"/>
      <c r="D2032" s="353"/>
      <c r="E2032" s="355"/>
      <c r="F2032" s="355"/>
      <c r="G2032" s="353"/>
      <c r="H2032" s="353"/>
      <c r="I2032" s="353"/>
      <c r="J2032" s="353"/>
      <c r="K2032" s="360"/>
    </row>
    <row r="2033">
      <c r="A2033" s="352" t="str">
        <f t="shared" si="1"/>
        <v/>
      </c>
      <c r="B2033" s="353"/>
      <c r="C2033" s="354"/>
      <c r="D2033" s="353"/>
      <c r="E2033" s="355"/>
      <c r="F2033" s="355"/>
      <c r="G2033" s="353"/>
      <c r="H2033" s="353"/>
      <c r="I2033" s="353"/>
      <c r="J2033" s="353"/>
      <c r="K2033" s="360"/>
    </row>
    <row r="2034">
      <c r="A2034" s="352" t="str">
        <f t="shared" si="1"/>
        <v/>
      </c>
      <c r="B2034" s="353"/>
      <c r="C2034" s="354"/>
      <c r="D2034" s="353"/>
      <c r="E2034" s="355"/>
      <c r="F2034" s="355"/>
      <c r="G2034" s="353"/>
      <c r="H2034" s="353"/>
      <c r="I2034" s="353"/>
      <c r="J2034" s="353"/>
      <c r="K2034" s="360"/>
    </row>
    <row r="2035">
      <c r="A2035" s="357" t="str">
        <f t="shared" si="1"/>
        <v/>
      </c>
      <c r="B2035" s="353"/>
      <c r="C2035" s="354"/>
      <c r="D2035" s="353"/>
      <c r="E2035" s="355"/>
      <c r="F2035" s="355"/>
      <c r="G2035" s="353"/>
      <c r="H2035" s="353"/>
      <c r="I2035" s="353"/>
      <c r="J2035" s="353"/>
      <c r="K2035" s="360"/>
    </row>
    <row r="2036">
      <c r="A2036" s="358" t="str">
        <f t="shared" si="1"/>
        <v/>
      </c>
      <c r="B2036" s="353"/>
      <c r="C2036" s="354"/>
      <c r="D2036" s="353"/>
      <c r="E2036" s="355"/>
      <c r="F2036" s="355"/>
      <c r="G2036" s="353"/>
      <c r="H2036" s="353"/>
      <c r="I2036" s="353"/>
      <c r="J2036" s="353"/>
      <c r="K2036" s="360"/>
    </row>
    <row r="2037">
      <c r="A2037" s="357" t="str">
        <f t="shared" si="1"/>
        <v/>
      </c>
      <c r="B2037" s="353"/>
      <c r="C2037" s="354"/>
      <c r="D2037" s="353"/>
      <c r="E2037" s="355"/>
      <c r="F2037" s="355"/>
      <c r="G2037" s="353"/>
      <c r="H2037" s="353"/>
      <c r="I2037" s="353"/>
      <c r="J2037" s="353"/>
      <c r="K2037" s="360"/>
    </row>
    <row r="2038">
      <c r="A2038" s="352" t="str">
        <f t="shared" si="1"/>
        <v/>
      </c>
      <c r="B2038" s="353"/>
      <c r="C2038" s="354"/>
      <c r="D2038" s="353"/>
      <c r="E2038" s="355"/>
      <c r="F2038" s="355"/>
      <c r="G2038" s="353"/>
      <c r="H2038" s="353"/>
      <c r="I2038" s="353"/>
      <c r="J2038" s="353"/>
      <c r="K2038" s="360"/>
    </row>
    <row r="2039">
      <c r="A2039" s="352" t="str">
        <f t="shared" si="1"/>
        <v/>
      </c>
      <c r="B2039" s="353"/>
      <c r="C2039" s="354"/>
      <c r="D2039" s="353"/>
      <c r="E2039" s="355"/>
      <c r="F2039" s="355"/>
      <c r="G2039" s="353"/>
      <c r="H2039" s="353"/>
      <c r="I2039" s="353"/>
      <c r="J2039" s="353"/>
      <c r="K2039" s="360"/>
    </row>
    <row r="2040">
      <c r="A2040" s="352" t="str">
        <f t="shared" si="1"/>
        <v/>
      </c>
      <c r="B2040" s="353"/>
      <c r="C2040" s="354"/>
      <c r="D2040" s="353"/>
      <c r="E2040" s="355"/>
      <c r="F2040" s="355"/>
      <c r="G2040" s="353"/>
      <c r="H2040" s="353"/>
      <c r="I2040" s="353"/>
      <c r="J2040" s="353"/>
      <c r="K2040" s="360"/>
    </row>
    <row r="2041">
      <c r="A2041" s="352" t="str">
        <f t="shared" si="1"/>
        <v/>
      </c>
      <c r="B2041" s="353"/>
      <c r="C2041" s="354"/>
      <c r="D2041" s="353"/>
      <c r="E2041" s="355"/>
      <c r="F2041" s="355"/>
      <c r="G2041" s="353"/>
      <c r="H2041" s="353"/>
      <c r="I2041" s="353"/>
      <c r="J2041" s="353"/>
      <c r="K2041" s="360"/>
    </row>
    <row r="2042">
      <c r="A2042" s="352" t="str">
        <f t="shared" si="1"/>
        <v/>
      </c>
      <c r="B2042" s="353"/>
      <c r="C2042" s="354"/>
      <c r="D2042" s="353"/>
      <c r="E2042" s="355"/>
      <c r="F2042" s="355"/>
      <c r="G2042" s="353"/>
      <c r="H2042" s="353"/>
      <c r="I2042" s="353"/>
      <c r="J2042" s="353"/>
      <c r="K2042" s="360"/>
    </row>
    <row r="2043">
      <c r="A2043" s="352" t="str">
        <f t="shared" si="1"/>
        <v/>
      </c>
      <c r="B2043" s="353"/>
      <c r="C2043" s="354"/>
      <c r="D2043" s="353"/>
      <c r="E2043" s="355"/>
      <c r="F2043" s="355"/>
      <c r="G2043" s="353"/>
      <c r="H2043" s="353"/>
      <c r="I2043" s="353"/>
      <c r="J2043" s="353"/>
      <c r="K2043" s="360"/>
    </row>
    <row r="2044">
      <c r="A2044" s="357" t="str">
        <f t="shared" si="1"/>
        <v/>
      </c>
      <c r="B2044" s="353"/>
      <c r="C2044" s="354"/>
      <c r="D2044" s="353"/>
      <c r="E2044" s="355"/>
      <c r="F2044" s="355"/>
      <c r="G2044" s="353"/>
      <c r="H2044" s="353"/>
      <c r="I2044" s="353"/>
      <c r="J2044" s="353"/>
      <c r="K2044" s="360"/>
    </row>
    <row r="2045">
      <c r="A2045" s="357" t="str">
        <f t="shared" si="1"/>
        <v/>
      </c>
      <c r="B2045" s="353"/>
      <c r="C2045" s="354"/>
      <c r="D2045" s="353"/>
      <c r="E2045" s="355"/>
      <c r="F2045" s="355"/>
      <c r="G2045" s="353"/>
      <c r="H2045" s="353"/>
      <c r="I2045" s="353"/>
      <c r="J2045" s="353"/>
      <c r="K2045" s="360"/>
    </row>
    <row r="2046">
      <c r="A2046" s="357" t="str">
        <f t="shared" si="1"/>
        <v/>
      </c>
      <c r="B2046" s="353"/>
      <c r="C2046" s="354"/>
      <c r="D2046" s="353"/>
      <c r="E2046" s="355"/>
      <c r="F2046" s="355"/>
      <c r="G2046" s="353"/>
      <c r="H2046" s="353"/>
      <c r="I2046" s="353"/>
      <c r="J2046" s="353"/>
      <c r="K2046" s="360"/>
    </row>
    <row r="2047">
      <c r="A2047" s="352" t="str">
        <f t="shared" si="1"/>
        <v/>
      </c>
      <c r="B2047" s="353"/>
      <c r="C2047" s="354"/>
      <c r="D2047" s="353"/>
      <c r="E2047" s="355"/>
      <c r="F2047" s="355"/>
      <c r="G2047" s="353"/>
      <c r="H2047" s="353"/>
      <c r="I2047" s="353"/>
      <c r="J2047" s="353"/>
      <c r="K2047" s="360"/>
    </row>
    <row r="2048">
      <c r="A2048" s="357" t="str">
        <f t="shared" si="1"/>
        <v/>
      </c>
      <c r="B2048" s="353"/>
      <c r="C2048" s="354"/>
      <c r="D2048" s="353"/>
      <c r="E2048" s="355"/>
      <c r="F2048" s="355"/>
      <c r="G2048" s="353"/>
      <c r="H2048" s="353"/>
      <c r="I2048" s="353"/>
      <c r="J2048" s="353"/>
      <c r="K2048" s="360"/>
    </row>
    <row r="2049">
      <c r="A2049" s="357" t="str">
        <f t="shared" si="1"/>
        <v/>
      </c>
      <c r="B2049" s="353"/>
      <c r="C2049" s="354"/>
      <c r="D2049" s="353"/>
      <c r="E2049" s="355"/>
      <c r="F2049" s="355"/>
      <c r="G2049" s="353"/>
      <c r="H2049" s="353"/>
      <c r="I2049" s="353"/>
      <c r="J2049" s="353"/>
      <c r="K2049" s="360"/>
    </row>
    <row r="2050">
      <c r="A2050" s="357" t="str">
        <f t="shared" si="1"/>
        <v/>
      </c>
      <c r="B2050" s="353"/>
      <c r="C2050" s="354"/>
      <c r="D2050" s="353"/>
      <c r="E2050" s="355"/>
      <c r="F2050" s="355"/>
      <c r="G2050" s="353"/>
      <c r="H2050" s="353"/>
      <c r="I2050" s="353"/>
      <c r="J2050" s="353"/>
      <c r="K2050" s="360"/>
    </row>
    <row r="2051">
      <c r="A2051" s="357" t="str">
        <f t="shared" si="1"/>
        <v/>
      </c>
      <c r="B2051" s="353"/>
      <c r="C2051" s="354"/>
      <c r="D2051" s="353"/>
      <c r="E2051" s="355"/>
      <c r="F2051" s="355"/>
      <c r="G2051" s="353"/>
      <c r="H2051" s="353"/>
      <c r="I2051" s="353"/>
      <c r="J2051" s="353"/>
      <c r="K2051" s="360"/>
    </row>
    <row r="2052">
      <c r="A2052" s="352" t="str">
        <f t="shared" si="1"/>
        <v/>
      </c>
      <c r="B2052" s="353"/>
      <c r="C2052" s="354"/>
      <c r="D2052" s="353"/>
      <c r="E2052" s="355"/>
      <c r="F2052" s="355"/>
      <c r="G2052" s="353"/>
      <c r="H2052" s="353"/>
      <c r="I2052" s="353"/>
      <c r="J2052" s="353"/>
      <c r="K2052" s="360"/>
    </row>
    <row r="2053">
      <c r="A2053" s="352" t="str">
        <f t="shared" si="1"/>
        <v/>
      </c>
      <c r="B2053" s="353"/>
      <c r="C2053" s="354"/>
      <c r="D2053" s="353"/>
      <c r="E2053" s="355"/>
      <c r="F2053" s="355"/>
      <c r="G2053" s="353"/>
      <c r="H2053" s="353"/>
      <c r="I2053" s="353"/>
      <c r="J2053" s="353"/>
      <c r="K2053" s="360"/>
    </row>
    <row r="2054">
      <c r="A2054" s="352" t="str">
        <f t="shared" si="1"/>
        <v/>
      </c>
      <c r="B2054" s="353"/>
      <c r="C2054" s="354"/>
      <c r="D2054" s="353"/>
      <c r="E2054" s="355"/>
      <c r="F2054" s="355"/>
      <c r="G2054" s="353"/>
      <c r="H2054" s="353"/>
      <c r="I2054" s="353"/>
      <c r="J2054" s="353"/>
      <c r="K2054" s="360"/>
    </row>
    <row r="2055">
      <c r="A2055" s="352" t="str">
        <f t="shared" si="1"/>
        <v/>
      </c>
      <c r="B2055" s="353"/>
      <c r="C2055" s="354"/>
      <c r="D2055" s="353"/>
      <c r="E2055" s="355"/>
      <c r="F2055" s="355"/>
      <c r="G2055" s="353"/>
      <c r="H2055" s="353"/>
      <c r="I2055" s="353"/>
      <c r="J2055" s="353"/>
      <c r="K2055" s="360"/>
    </row>
    <row r="2056">
      <c r="A2056" s="359" t="str">
        <f t="shared" si="1"/>
        <v/>
      </c>
      <c r="B2056" s="353"/>
      <c r="C2056" s="354"/>
      <c r="D2056" s="353"/>
      <c r="E2056" s="355"/>
      <c r="F2056" s="355"/>
      <c r="G2056" s="353"/>
      <c r="H2056" s="353"/>
      <c r="I2056" s="353"/>
      <c r="J2056" s="353"/>
      <c r="K2056" s="360"/>
    </row>
    <row r="2057">
      <c r="A2057" s="357" t="str">
        <f t="shared" si="1"/>
        <v/>
      </c>
      <c r="B2057" s="353"/>
      <c r="C2057" s="354"/>
      <c r="D2057" s="353"/>
      <c r="E2057" s="355"/>
      <c r="F2057" s="355"/>
      <c r="G2057" s="353"/>
      <c r="H2057" s="353"/>
      <c r="I2057" s="353"/>
      <c r="J2057" s="353"/>
      <c r="K2057" s="360"/>
    </row>
    <row r="2058">
      <c r="A2058" s="352" t="str">
        <f t="shared" si="1"/>
        <v/>
      </c>
      <c r="B2058" s="353"/>
      <c r="C2058" s="354"/>
      <c r="D2058" s="353"/>
      <c r="E2058" s="355"/>
      <c r="F2058" s="355"/>
      <c r="G2058" s="353"/>
      <c r="H2058" s="353"/>
      <c r="I2058" s="353"/>
      <c r="J2058" s="353"/>
      <c r="K2058" s="360"/>
    </row>
    <row r="2059">
      <c r="A2059" s="352" t="str">
        <f t="shared" si="1"/>
        <v/>
      </c>
      <c r="B2059" s="353"/>
      <c r="C2059" s="354"/>
      <c r="D2059" s="353"/>
      <c r="E2059" s="355"/>
      <c r="F2059" s="355"/>
      <c r="G2059" s="353"/>
      <c r="H2059" s="353"/>
      <c r="I2059" s="353"/>
      <c r="J2059" s="353"/>
      <c r="K2059" s="360"/>
    </row>
    <row r="2060">
      <c r="A2060" s="352" t="str">
        <f t="shared" si="1"/>
        <v/>
      </c>
      <c r="B2060" s="353"/>
      <c r="C2060" s="354"/>
      <c r="D2060" s="353"/>
      <c r="E2060" s="355"/>
      <c r="F2060" s="355"/>
      <c r="G2060" s="353"/>
      <c r="H2060" s="353"/>
      <c r="I2060" s="353"/>
      <c r="J2060" s="353"/>
      <c r="K2060" s="360"/>
    </row>
    <row r="2061">
      <c r="A2061" s="357" t="str">
        <f t="shared" si="1"/>
        <v/>
      </c>
      <c r="B2061" s="353"/>
      <c r="C2061" s="354"/>
      <c r="D2061" s="353"/>
      <c r="E2061" s="355"/>
      <c r="F2061" s="355"/>
      <c r="G2061" s="353"/>
      <c r="H2061" s="353"/>
      <c r="I2061" s="353"/>
      <c r="J2061" s="353"/>
      <c r="K2061" s="360"/>
    </row>
    <row r="2062">
      <c r="A2062" s="352" t="str">
        <f t="shared" si="1"/>
        <v/>
      </c>
      <c r="B2062" s="353"/>
      <c r="C2062" s="354"/>
      <c r="D2062" s="353"/>
      <c r="E2062" s="355"/>
      <c r="F2062" s="355"/>
      <c r="G2062" s="353"/>
      <c r="H2062" s="353"/>
      <c r="I2062" s="353"/>
      <c r="J2062" s="353"/>
      <c r="K2062" s="360"/>
    </row>
    <row r="2063">
      <c r="A2063" s="352" t="str">
        <f t="shared" si="1"/>
        <v/>
      </c>
      <c r="B2063" s="353"/>
      <c r="C2063" s="354"/>
      <c r="D2063" s="353"/>
      <c r="E2063" s="355"/>
      <c r="F2063" s="355"/>
      <c r="G2063" s="353"/>
      <c r="H2063" s="353"/>
      <c r="I2063" s="353"/>
      <c r="J2063" s="353"/>
      <c r="K2063" s="360"/>
    </row>
    <row r="2064">
      <c r="A2064" s="357" t="str">
        <f t="shared" si="1"/>
        <v/>
      </c>
      <c r="B2064" s="353"/>
      <c r="C2064" s="354"/>
      <c r="D2064" s="353"/>
      <c r="E2064" s="355"/>
      <c r="F2064" s="355"/>
      <c r="G2064" s="353"/>
      <c r="H2064" s="353"/>
      <c r="I2064" s="353"/>
      <c r="J2064" s="353"/>
      <c r="K2064" s="360"/>
    </row>
    <row r="2065">
      <c r="A2065" s="357" t="str">
        <f t="shared" si="1"/>
        <v/>
      </c>
      <c r="B2065" s="353"/>
      <c r="C2065" s="354"/>
      <c r="D2065" s="353"/>
      <c r="E2065" s="355"/>
      <c r="F2065" s="355"/>
      <c r="G2065" s="353"/>
      <c r="H2065" s="353"/>
      <c r="I2065" s="353"/>
      <c r="J2065" s="353"/>
      <c r="K2065" s="360"/>
    </row>
    <row r="2066">
      <c r="A2066" s="352" t="str">
        <f t="shared" si="1"/>
        <v/>
      </c>
      <c r="B2066" s="353"/>
      <c r="C2066" s="354"/>
      <c r="D2066" s="353"/>
      <c r="E2066" s="355"/>
      <c r="F2066" s="355"/>
      <c r="G2066" s="353"/>
      <c r="H2066" s="353"/>
      <c r="I2066" s="353"/>
      <c r="J2066" s="353"/>
      <c r="K2066" s="360"/>
    </row>
    <row r="2067">
      <c r="A2067" s="357" t="str">
        <f t="shared" si="1"/>
        <v/>
      </c>
      <c r="B2067" s="353"/>
      <c r="C2067" s="354"/>
      <c r="D2067" s="353"/>
      <c r="E2067" s="355"/>
      <c r="F2067" s="355"/>
      <c r="G2067" s="353"/>
      <c r="H2067" s="353"/>
      <c r="I2067" s="353"/>
      <c r="J2067" s="353"/>
      <c r="K2067" s="360"/>
    </row>
    <row r="2068">
      <c r="A2068" s="352" t="str">
        <f t="shared" si="1"/>
        <v/>
      </c>
      <c r="B2068" s="353"/>
      <c r="C2068" s="354"/>
      <c r="D2068" s="353"/>
      <c r="E2068" s="355"/>
      <c r="F2068" s="355"/>
      <c r="G2068" s="353"/>
      <c r="H2068" s="353"/>
      <c r="I2068" s="353"/>
      <c r="J2068" s="353"/>
      <c r="K2068" s="360"/>
    </row>
    <row r="2069">
      <c r="A2069" s="352" t="str">
        <f t="shared" si="1"/>
        <v/>
      </c>
      <c r="B2069" s="353"/>
      <c r="C2069" s="354"/>
      <c r="D2069" s="353"/>
      <c r="E2069" s="355"/>
      <c r="F2069" s="355"/>
      <c r="G2069" s="353"/>
      <c r="H2069" s="353"/>
      <c r="I2069" s="353"/>
      <c r="J2069" s="353"/>
      <c r="K2069" s="360"/>
    </row>
    <row r="2070">
      <c r="A2070" s="357" t="str">
        <f t="shared" si="1"/>
        <v/>
      </c>
      <c r="B2070" s="353"/>
      <c r="C2070" s="354"/>
      <c r="D2070" s="353"/>
      <c r="E2070" s="355"/>
      <c r="F2070" s="355"/>
      <c r="G2070" s="353"/>
      <c r="H2070" s="353"/>
      <c r="I2070" s="353"/>
      <c r="J2070" s="353"/>
      <c r="K2070" s="360"/>
    </row>
    <row r="2071">
      <c r="A2071" s="357" t="str">
        <f t="shared" si="1"/>
        <v/>
      </c>
      <c r="B2071" s="353"/>
      <c r="C2071" s="354"/>
      <c r="D2071" s="353"/>
      <c r="E2071" s="355"/>
      <c r="F2071" s="355"/>
      <c r="G2071" s="353"/>
      <c r="H2071" s="353"/>
      <c r="I2071" s="353"/>
      <c r="J2071" s="353"/>
      <c r="K2071" s="360"/>
    </row>
    <row r="2072">
      <c r="A2072" s="352" t="str">
        <f t="shared" si="1"/>
        <v/>
      </c>
      <c r="B2072" s="353"/>
      <c r="C2072" s="354"/>
      <c r="D2072" s="353"/>
      <c r="E2072" s="355"/>
      <c r="F2072" s="355"/>
      <c r="G2072" s="353"/>
      <c r="H2072" s="353"/>
      <c r="I2072" s="353"/>
      <c r="J2072" s="353"/>
      <c r="K2072" s="360"/>
    </row>
    <row r="2073">
      <c r="A2073" s="352" t="str">
        <f t="shared" si="1"/>
        <v/>
      </c>
      <c r="B2073" s="353"/>
      <c r="C2073" s="354"/>
      <c r="D2073" s="353"/>
      <c r="E2073" s="355"/>
      <c r="F2073" s="355"/>
      <c r="G2073" s="353"/>
      <c r="H2073" s="353"/>
      <c r="I2073" s="353"/>
      <c r="J2073" s="353"/>
      <c r="K2073" s="360"/>
    </row>
    <row r="2074">
      <c r="A2074" s="357" t="str">
        <f t="shared" si="1"/>
        <v/>
      </c>
      <c r="B2074" s="353"/>
      <c r="C2074" s="354"/>
      <c r="D2074" s="353"/>
      <c r="E2074" s="355"/>
      <c r="F2074" s="355"/>
      <c r="G2074" s="353"/>
      <c r="H2074" s="353"/>
      <c r="I2074" s="353"/>
      <c r="J2074" s="353"/>
      <c r="K2074" s="360"/>
    </row>
    <row r="2075">
      <c r="A2075" s="358" t="str">
        <f t="shared" si="1"/>
        <v/>
      </c>
      <c r="B2075" s="353"/>
      <c r="C2075" s="354"/>
      <c r="D2075" s="353"/>
      <c r="E2075" s="355"/>
      <c r="F2075" s="355"/>
      <c r="G2075" s="353"/>
      <c r="H2075" s="353"/>
      <c r="I2075" s="353"/>
      <c r="J2075" s="353"/>
      <c r="K2075" s="360"/>
    </row>
    <row r="2076">
      <c r="A2076" s="359" t="str">
        <f t="shared" si="1"/>
        <v/>
      </c>
      <c r="B2076" s="353"/>
      <c r="C2076" s="354"/>
      <c r="D2076" s="353"/>
      <c r="E2076" s="355"/>
      <c r="F2076" s="355"/>
      <c r="G2076" s="353"/>
      <c r="H2076" s="353"/>
      <c r="I2076" s="353"/>
      <c r="J2076" s="353"/>
      <c r="K2076" s="360"/>
    </row>
    <row r="2077">
      <c r="A2077" s="352" t="str">
        <f t="shared" si="1"/>
        <v/>
      </c>
      <c r="B2077" s="353"/>
      <c r="C2077" s="354"/>
      <c r="D2077" s="353"/>
      <c r="E2077" s="355"/>
      <c r="F2077" s="355"/>
      <c r="G2077" s="353"/>
      <c r="H2077" s="353"/>
      <c r="I2077" s="353"/>
      <c r="J2077" s="353"/>
      <c r="K2077" s="360"/>
    </row>
    <row r="2078">
      <c r="A2078" s="352" t="str">
        <f t="shared" si="1"/>
        <v/>
      </c>
      <c r="B2078" s="353"/>
      <c r="C2078" s="354"/>
      <c r="D2078" s="353"/>
      <c r="E2078" s="355"/>
      <c r="F2078" s="355"/>
      <c r="G2078" s="353"/>
      <c r="H2078" s="353"/>
      <c r="I2078" s="353"/>
      <c r="J2078" s="353"/>
      <c r="K2078" s="360"/>
    </row>
    <row r="2079">
      <c r="A2079" s="357" t="str">
        <f t="shared" si="1"/>
        <v/>
      </c>
      <c r="B2079" s="353"/>
      <c r="C2079" s="354"/>
      <c r="D2079" s="353"/>
      <c r="E2079" s="355"/>
      <c r="F2079" s="355"/>
      <c r="G2079" s="353"/>
      <c r="H2079" s="353"/>
      <c r="I2079" s="353"/>
      <c r="J2079" s="353"/>
      <c r="K2079" s="360"/>
    </row>
    <row r="2080">
      <c r="A2080" s="352" t="str">
        <f t="shared" si="1"/>
        <v/>
      </c>
      <c r="B2080" s="353"/>
      <c r="C2080" s="354"/>
      <c r="D2080" s="353"/>
      <c r="E2080" s="355"/>
      <c r="F2080" s="355"/>
      <c r="G2080" s="353"/>
      <c r="H2080" s="353"/>
      <c r="I2080" s="353"/>
      <c r="J2080" s="353"/>
      <c r="K2080" s="360"/>
    </row>
    <row r="2081">
      <c r="A2081" s="357" t="str">
        <f t="shared" si="1"/>
        <v/>
      </c>
      <c r="B2081" s="353"/>
      <c r="C2081" s="354"/>
      <c r="D2081" s="353"/>
      <c r="E2081" s="355"/>
      <c r="F2081" s="355"/>
      <c r="G2081" s="353"/>
      <c r="H2081" s="353"/>
      <c r="I2081" s="353"/>
      <c r="J2081" s="353"/>
      <c r="K2081" s="360"/>
    </row>
    <row r="2082">
      <c r="A2082" s="352" t="str">
        <f t="shared" si="1"/>
        <v/>
      </c>
      <c r="B2082" s="353"/>
      <c r="C2082" s="354"/>
      <c r="D2082" s="353"/>
      <c r="E2082" s="355"/>
      <c r="F2082" s="355"/>
      <c r="G2082" s="353"/>
      <c r="H2082" s="353"/>
      <c r="I2082" s="353"/>
      <c r="J2082" s="353"/>
      <c r="K2082" s="360"/>
    </row>
    <row r="2083">
      <c r="A2083" s="352" t="str">
        <f t="shared" si="1"/>
        <v/>
      </c>
      <c r="B2083" s="353"/>
      <c r="C2083" s="354"/>
      <c r="D2083" s="353"/>
      <c r="E2083" s="355"/>
      <c r="F2083" s="355"/>
      <c r="G2083" s="353"/>
      <c r="H2083" s="353"/>
      <c r="I2083" s="353"/>
      <c r="J2083" s="353"/>
      <c r="K2083" s="360"/>
    </row>
    <row r="2084">
      <c r="A2084" s="357" t="str">
        <f t="shared" si="1"/>
        <v/>
      </c>
      <c r="B2084" s="353"/>
      <c r="C2084" s="354"/>
      <c r="D2084" s="353"/>
      <c r="E2084" s="355"/>
      <c r="F2084" s="355"/>
      <c r="G2084" s="353"/>
      <c r="H2084" s="353"/>
      <c r="I2084" s="353"/>
      <c r="J2084" s="353"/>
      <c r="K2084" s="360"/>
    </row>
    <row r="2085">
      <c r="A2085" s="352" t="str">
        <f t="shared" si="1"/>
        <v/>
      </c>
      <c r="B2085" s="353"/>
      <c r="C2085" s="354"/>
      <c r="D2085" s="353"/>
      <c r="E2085" s="355"/>
      <c r="F2085" s="355"/>
      <c r="G2085" s="353"/>
      <c r="H2085" s="353"/>
      <c r="I2085" s="353"/>
      <c r="J2085" s="353"/>
      <c r="K2085" s="360"/>
    </row>
    <row r="2086">
      <c r="A2086" s="352" t="str">
        <f t="shared" si="1"/>
        <v/>
      </c>
      <c r="B2086" s="353"/>
      <c r="C2086" s="354"/>
      <c r="D2086" s="353"/>
      <c r="E2086" s="355"/>
      <c r="F2086" s="355"/>
      <c r="G2086" s="353"/>
      <c r="H2086" s="353"/>
      <c r="I2086" s="353"/>
      <c r="J2086" s="353"/>
      <c r="K2086" s="360"/>
    </row>
    <row r="2087">
      <c r="A2087" s="352" t="str">
        <f t="shared" si="1"/>
        <v/>
      </c>
      <c r="B2087" s="353"/>
      <c r="C2087" s="354"/>
      <c r="D2087" s="353"/>
      <c r="E2087" s="355"/>
      <c r="F2087" s="355"/>
      <c r="G2087" s="353"/>
      <c r="H2087" s="353"/>
      <c r="I2087" s="353"/>
      <c r="J2087" s="353"/>
      <c r="K2087" s="360"/>
    </row>
    <row r="2088">
      <c r="A2088" s="357" t="str">
        <f t="shared" si="1"/>
        <v/>
      </c>
      <c r="B2088" s="353"/>
      <c r="C2088" s="354"/>
      <c r="D2088" s="353"/>
      <c r="E2088" s="355"/>
      <c r="F2088" s="355"/>
      <c r="G2088" s="353"/>
      <c r="H2088" s="353"/>
      <c r="I2088" s="353"/>
      <c r="J2088" s="353"/>
      <c r="K2088" s="360"/>
    </row>
    <row r="2089">
      <c r="A2089" s="352" t="str">
        <f t="shared" si="1"/>
        <v/>
      </c>
      <c r="B2089" s="353"/>
      <c r="C2089" s="354"/>
      <c r="D2089" s="353"/>
      <c r="E2089" s="355"/>
      <c r="F2089" s="355"/>
      <c r="G2089" s="353"/>
      <c r="H2089" s="353"/>
      <c r="I2089" s="353"/>
      <c r="J2089" s="353"/>
      <c r="K2089" s="360"/>
    </row>
    <row r="2090">
      <c r="A2090" s="357" t="str">
        <f t="shared" si="1"/>
        <v/>
      </c>
      <c r="B2090" s="353"/>
      <c r="C2090" s="354"/>
      <c r="D2090" s="353"/>
      <c r="E2090" s="355"/>
      <c r="F2090" s="355"/>
      <c r="G2090" s="353"/>
      <c r="H2090" s="353"/>
      <c r="I2090" s="353"/>
      <c r="J2090" s="353"/>
      <c r="K2090" s="360"/>
    </row>
    <row r="2091">
      <c r="A2091" s="352" t="str">
        <f t="shared" si="1"/>
        <v/>
      </c>
      <c r="B2091" s="353"/>
      <c r="C2091" s="354"/>
      <c r="D2091" s="353"/>
      <c r="E2091" s="355"/>
      <c r="F2091" s="355"/>
      <c r="G2091" s="353"/>
      <c r="H2091" s="353"/>
      <c r="I2091" s="353"/>
      <c r="J2091" s="353"/>
      <c r="K2091" s="360"/>
    </row>
    <row r="2092">
      <c r="A2092" s="352" t="str">
        <f t="shared" si="1"/>
        <v/>
      </c>
      <c r="B2092" s="353"/>
      <c r="C2092" s="354"/>
      <c r="D2092" s="353"/>
      <c r="E2092" s="355"/>
      <c r="F2092" s="355"/>
      <c r="G2092" s="353"/>
      <c r="H2092" s="353"/>
      <c r="I2092" s="353"/>
      <c r="J2092" s="353"/>
      <c r="K2092" s="360"/>
    </row>
    <row r="2093">
      <c r="A2093" s="359" t="str">
        <f t="shared" si="1"/>
        <v/>
      </c>
      <c r="B2093" s="353"/>
      <c r="C2093" s="354"/>
      <c r="D2093" s="353"/>
      <c r="E2093" s="355"/>
      <c r="F2093" s="355"/>
      <c r="G2093" s="353"/>
      <c r="H2093" s="353"/>
      <c r="I2093" s="353"/>
      <c r="J2093" s="353"/>
      <c r="K2093" s="360"/>
    </row>
    <row r="2094">
      <c r="A2094" s="357" t="str">
        <f t="shared" si="1"/>
        <v/>
      </c>
      <c r="B2094" s="353"/>
      <c r="C2094" s="354"/>
      <c r="D2094" s="353"/>
      <c r="E2094" s="355"/>
      <c r="F2094" s="355"/>
      <c r="G2094" s="353"/>
      <c r="H2094" s="353"/>
      <c r="I2094" s="353"/>
      <c r="J2094" s="353"/>
      <c r="K2094" s="360"/>
    </row>
    <row r="2095">
      <c r="A2095" s="357" t="str">
        <f t="shared" si="1"/>
        <v/>
      </c>
      <c r="B2095" s="353"/>
      <c r="C2095" s="354"/>
      <c r="D2095" s="353"/>
      <c r="E2095" s="355"/>
      <c r="F2095" s="355"/>
      <c r="G2095" s="353"/>
      <c r="H2095" s="353"/>
      <c r="I2095" s="353"/>
      <c r="J2095" s="353"/>
      <c r="K2095" s="360"/>
    </row>
    <row r="2096">
      <c r="A2096" s="352" t="str">
        <f t="shared" si="1"/>
        <v/>
      </c>
      <c r="B2096" s="353"/>
      <c r="C2096" s="354"/>
      <c r="D2096" s="353"/>
      <c r="E2096" s="355"/>
      <c r="F2096" s="355"/>
      <c r="G2096" s="353"/>
      <c r="H2096" s="353"/>
      <c r="I2096" s="353"/>
      <c r="J2096" s="353"/>
      <c r="K2096" s="360"/>
    </row>
    <row r="2097">
      <c r="A2097" s="357" t="str">
        <f t="shared" si="1"/>
        <v/>
      </c>
      <c r="B2097" s="353"/>
      <c r="C2097" s="354"/>
      <c r="D2097" s="353"/>
      <c r="E2097" s="355"/>
      <c r="F2097" s="355"/>
      <c r="G2097" s="353"/>
      <c r="H2097" s="353"/>
      <c r="I2097" s="353"/>
      <c r="J2097" s="353"/>
      <c r="K2097" s="360"/>
    </row>
    <row r="2098">
      <c r="A2098" s="357" t="str">
        <f t="shared" si="1"/>
        <v/>
      </c>
      <c r="B2098" s="353"/>
      <c r="C2098" s="354"/>
      <c r="D2098" s="353"/>
      <c r="E2098" s="355"/>
      <c r="F2098" s="355"/>
      <c r="G2098" s="353"/>
      <c r="H2098" s="353"/>
      <c r="I2098" s="353"/>
      <c r="J2098" s="353"/>
      <c r="K2098" s="360"/>
    </row>
    <row r="2099">
      <c r="A2099" s="352" t="str">
        <f t="shared" si="1"/>
        <v/>
      </c>
      <c r="B2099" s="353"/>
      <c r="C2099" s="354"/>
      <c r="D2099" s="353"/>
      <c r="E2099" s="355"/>
      <c r="F2099" s="355"/>
      <c r="G2099" s="353"/>
      <c r="H2099" s="353"/>
      <c r="I2099" s="353"/>
      <c r="J2099" s="353"/>
      <c r="K2099" s="360"/>
    </row>
    <row r="2100">
      <c r="A2100" s="352" t="str">
        <f t="shared" si="1"/>
        <v/>
      </c>
      <c r="B2100" s="353"/>
      <c r="C2100" s="354"/>
      <c r="D2100" s="353"/>
      <c r="E2100" s="355"/>
      <c r="F2100" s="355"/>
      <c r="G2100" s="353"/>
      <c r="H2100" s="353"/>
      <c r="I2100" s="353"/>
      <c r="J2100" s="353"/>
      <c r="K2100" s="360"/>
    </row>
    <row r="2101">
      <c r="A2101" s="357" t="str">
        <f t="shared" si="1"/>
        <v/>
      </c>
      <c r="B2101" s="353"/>
      <c r="C2101" s="354"/>
      <c r="D2101" s="353"/>
      <c r="E2101" s="355"/>
      <c r="F2101" s="355"/>
      <c r="G2101" s="353"/>
      <c r="H2101" s="353"/>
      <c r="I2101" s="353"/>
      <c r="J2101" s="353"/>
      <c r="K2101" s="360"/>
    </row>
    <row r="2102">
      <c r="A2102" s="352" t="str">
        <f t="shared" si="1"/>
        <v/>
      </c>
      <c r="B2102" s="353"/>
      <c r="C2102" s="354"/>
      <c r="D2102" s="353"/>
      <c r="E2102" s="355"/>
      <c r="F2102" s="355"/>
      <c r="G2102" s="353"/>
      <c r="H2102" s="353"/>
      <c r="I2102" s="353"/>
      <c r="J2102" s="353"/>
      <c r="K2102" s="360"/>
    </row>
    <row r="2103">
      <c r="A2103" s="352" t="str">
        <f t="shared" si="1"/>
        <v/>
      </c>
      <c r="B2103" s="353"/>
      <c r="C2103" s="354"/>
      <c r="D2103" s="353"/>
      <c r="E2103" s="355"/>
      <c r="F2103" s="355"/>
      <c r="G2103" s="353"/>
      <c r="H2103" s="353"/>
      <c r="I2103" s="353"/>
      <c r="J2103" s="353"/>
      <c r="K2103" s="360"/>
    </row>
    <row r="2104">
      <c r="A2104" s="352" t="str">
        <f t="shared" si="1"/>
        <v/>
      </c>
      <c r="B2104" s="353"/>
      <c r="C2104" s="354"/>
      <c r="D2104" s="353"/>
      <c r="E2104" s="355"/>
      <c r="F2104" s="355"/>
      <c r="G2104" s="353"/>
      <c r="H2104" s="353"/>
      <c r="I2104" s="353"/>
      <c r="J2104" s="353"/>
      <c r="K2104" s="360"/>
    </row>
    <row r="2105">
      <c r="A2105" s="352" t="str">
        <f t="shared" si="1"/>
        <v/>
      </c>
      <c r="B2105" s="353"/>
      <c r="C2105" s="354"/>
      <c r="D2105" s="353"/>
      <c r="E2105" s="355"/>
      <c r="F2105" s="355"/>
      <c r="G2105" s="353"/>
      <c r="H2105" s="353"/>
      <c r="I2105" s="353"/>
      <c r="J2105" s="353"/>
      <c r="K2105" s="360"/>
    </row>
    <row r="2106">
      <c r="A2106" s="352" t="str">
        <f t="shared" si="1"/>
        <v/>
      </c>
      <c r="B2106" s="353"/>
      <c r="C2106" s="354"/>
      <c r="D2106" s="353"/>
      <c r="E2106" s="355"/>
      <c r="F2106" s="355"/>
      <c r="G2106" s="353"/>
      <c r="H2106" s="353"/>
      <c r="I2106" s="353"/>
      <c r="J2106" s="353"/>
      <c r="K2106" s="360"/>
    </row>
    <row r="2107">
      <c r="A2107" s="352" t="str">
        <f t="shared" si="1"/>
        <v/>
      </c>
      <c r="B2107" s="353"/>
      <c r="C2107" s="354"/>
      <c r="D2107" s="353"/>
      <c r="E2107" s="355"/>
      <c r="F2107" s="355"/>
      <c r="G2107" s="353"/>
      <c r="H2107" s="353"/>
      <c r="I2107" s="353"/>
      <c r="J2107" s="353"/>
      <c r="K2107" s="360"/>
    </row>
    <row r="2108">
      <c r="A2108" s="352" t="str">
        <f t="shared" si="1"/>
        <v/>
      </c>
      <c r="B2108" s="353"/>
      <c r="C2108" s="354"/>
      <c r="D2108" s="353"/>
      <c r="E2108" s="355"/>
      <c r="F2108" s="355"/>
      <c r="G2108" s="353"/>
      <c r="H2108" s="353"/>
      <c r="I2108" s="353"/>
      <c r="J2108" s="353"/>
      <c r="K2108" s="360"/>
    </row>
    <row r="2109">
      <c r="A2109" s="352" t="str">
        <f t="shared" si="1"/>
        <v/>
      </c>
      <c r="B2109" s="353"/>
      <c r="C2109" s="354"/>
      <c r="D2109" s="353"/>
      <c r="E2109" s="355"/>
      <c r="F2109" s="355"/>
      <c r="G2109" s="353"/>
      <c r="H2109" s="353"/>
      <c r="I2109" s="353"/>
      <c r="J2109" s="353"/>
      <c r="K2109" s="360"/>
    </row>
    <row r="2110">
      <c r="A2110" s="352" t="str">
        <f t="shared" si="1"/>
        <v/>
      </c>
      <c r="B2110" s="353"/>
      <c r="C2110" s="354"/>
      <c r="D2110" s="353"/>
      <c r="E2110" s="355"/>
      <c r="F2110" s="355"/>
      <c r="G2110" s="353"/>
      <c r="H2110" s="353"/>
      <c r="I2110" s="353"/>
      <c r="J2110" s="353"/>
      <c r="K2110" s="360"/>
    </row>
    <row r="2111">
      <c r="A2111" s="352" t="str">
        <f t="shared" si="1"/>
        <v/>
      </c>
      <c r="B2111" s="353"/>
      <c r="C2111" s="354"/>
      <c r="D2111" s="353"/>
      <c r="E2111" s="355"/>
      <c r="F2111" s="355"/>
      <c r="G2111" s="353"/>
      <c r="H2111" s="353"/>
      <c r="I2111" s="353"/>
      <c r="J2111" s="353"/>
      <c r="K2111" s="360"/>
    </row>
    <row r="2112">
      <c r="A2112" s="357" t="str">
        <f t="shared" si="1"/>
        <v/>
      </c>
      <c r="B2112" s="353"/>
      <c r="C2112" s="354"/>
      <c r="D2112" s="353"/>
      <c r="E2112" s="355"/>
      <c r="F2112" s="355"/>
      <c r="G2112" s="353"/>
      <c r="H2112" s="353"/>
      <c r="I2112" s="353"/>
      <c r="J2112" s="353"/>
      <c r="K2112" s="360"/>
    </row>
    <row r="2113">
      <c r="A2113" s="352" t="str">
        <f t="shared" si="1"/>
        <v/>
      </c>
      <c r="B2113" s="353"/>
      <c r="C2113" s="354"/>
      <c r="D2113" s="353"/>
      <c r="E2113" s="355"/>
      <c r="F2113" s="355"/>
      <c r="G2113" s="353"/>
      <c r="H2113" s="353"/>
      <c r="I2113" s="353"/>
      <c r="J2113" s="353"/>
      <c r="K2113" s="360"/>
    </row>
    <row r="2114">
      <c r="A2114" s="352" t="str">
        <f t="shared" si="1"/>
        <v/>
      </c>
      <c r="B2114" s="353"/>
      <c r="C2114" s="354"/>
      <c r="D2114" s="353"/>
      <c r="E2114" s="355"/>
      <c r="F2114" s="355"/>
      <c r="G2114" s="353"/>
      <c r="H2114" s="353"/>
      <c r="I2114" s="353"/>
      <c r="J2114" s="353"/>
      <c r="K2114" s="360"/>
    </row>
    <row r="2115">
      <c r="A2115" s="352" t="str">
        <f t="shared" si="1"/>
        <v/>
      </c>
      <c r="B2115" s="353"/>
      <c r="C2115" s="354"/>
      <c r="D2115" s="353"/>
      <c r="E2115" s="355"/>
      <c r="F2115" s="355"/>
      <c r="G2115" s="353"/>
      <c r="H2115" s="353"/>
      <c r="I2115" s="353"/>
      <c r="J2115" s="353"/>
      <c r="K2115" s="360"/>
    </row>
    <row r="2116">
      <c r="A2116" s="352" t="str">
        <f t="shared" si="1"/>
        <v/>
      </c>
      <c r="B2116" s="353"/>
      <c r="C2116" s="354"/>
      <c r="D2116" s="353"/>
      <c r="E2116" s="355"/>
      <c r="F2116" s="355"/>
      <c r="G2116" s="353"/>
      <c r="H2116" s="353"/>
      <c r="I2116" s="353"/>
      <c r="J2116" s="353"/>
      <c r="K2116" s="360"/>
    </row>
    <row r="2117">
      <c r="A2117" s="352" t="str">
        <f t="shared" si="1"/>
        <v/>
      </c>
      <c r="B2117" s="353"/>
      <c r="C2117" s="354"/>
      <c r="D2117" s="353"/>
      <c r="E2117" s="355"/>
      <c r="F2117" s="355"/>
      <c r="G2117" s="353"/>
      <c r="H2117" s="353"/>
      <c r="I2117" s="353"/>
      <c r="J2117" s="353"/>
      <c r="K2117" s="360"/>
    </row>
    <row r="2118">
      <c r="A2118" s="352" t="str">
        <f t="shared" si="1"/>
        <v/>
      </c>
      <c r="B2118" s="353"/>
      <c r="C2118" s="354"/>
      <c r="D2118" s="353"/>
      <c r="E2118" s="355"/>
      <c r="F2118" s="355"/>
      <c r="G2118" s="353"/>
      <c r="H2118" s="353"/>
      <c r="I2118" s="353"/>
      <c r="J2118" s="353"/>
      <c r="K2118" s="360"/>
    </row>
    <row r="2119">
      <c r="A2119" s="357" t="str">
        <f t="shared" si="1"/>
        <v/>
      </c>
      <c r="B2119" s="353"/>
      <c r="C2119" s="354"/>
      <c r="D2119" s="353"/>
      <c r="E2119" s="355"/>
      <c r="F2119" s="355"/>
      <c r="G2119" s="353"/>
      <c r="H2119" s="353"/>
      <c r="I2119" s="353"/>
      <c r="J2119" s="353"/>
      <c r="K2119" s="360"/>
    </row>
    <row r="2120">
      <c r="A2120" s="352" t="str">
        <f t="shared" si="1"/>
        <v/>
      </c>
      <c r="B2120" s="353"/>
      <c r="C2120" s="354"/>
      <c r="D2120" s="353"/>
      <c r="E2120" s="355"/>
      <c r="F2120" s="355"/>
      <c r="G2120" s="353"/>
      <c r="H2120" s="353"/>
      <c r="I2120" s="353"/>
      <c r="J2120" s="353"/>
      <c r="K2120" s="360"/>
    </row>
    <row r="2121">
      <c r="A2121" s="357" t="str">
        <f t="shared" si="1"/>
        <v/>
      </c>
      <c r="B2121" s="353"/>
      <c r="C2121" s="354"/>
      <c r="D2121" s="353"/>
      <c r="E2121" s="355"/>
      <c r="F2121" s="355"/>
      <c r="G2121" s="353"/>
      <c r="H2121" s="353"/>
      <c r="I2121" s="353"/>
      <c r="J2121" s="353"/>
      <c r="K2121" s="360"/>
    </row>
    <row r="2122">
      <c r="A2122" s="357" t="str">
        <f t="shared" si="1"/>
        <v/>
      </c>
      <c r="B2122" s="353"/>
      <c r="C2122" s="354"/>
      <c r="D2122" s="353"/>
      <c r="E2122" s="355"/>
      <c r="F2122" s="355"/>
      <c r="G2122" s="353"/>
      <c r="H2122" s="353"/>
      <c r="I2122" s="353"/>
      <c r="J2122" s="353"/>
      <c r="K2122" s="360"/>
    </row>
    <row r="2123">
      <c r="A2123" s="357" t="str">
        <f t="shared" si="1"/>
        <v/>
      </c>
      <c r="B2123" s="353"/>
      <c r="C2123" s="354"/>
      <c r="D2123" s="353"/>
      <c r="E2123" s="355"/>
      <c r="F2123" s="355"/>
      <c r="G2123" s="353"/>
      <c r="H2123" s="353"/>
      <c r="I2123" s="353"/>
      <c r="J2123" s="353"/>
      <c r="K2123" s="360"/>
    </row>
    <row r="2124">
      <c r="A2124" s="352" t="str">
        <f t="shared" si="1"/>
        <v/>
      </c>
      <c r="B2124" s="353"/>
      <c r="C2124" s="354"/>
      <c r="D2124" s="353"/>
      <c r="E2124" s="355"/>
      <c r="F2124" s="355"/>
      <c r="G2124" s="353"/>
      <c r="H2124" s="353"/>
      <c r="I2124" s="353"/>
      <c r="J2124" s="353"/>
      <c r="K2124" s="360"/>
    </row>
    <row r="2125">
      <c r="A2125" s="352" t="str">
        <f t="shared" si="1"/>
        <v/>
      </c>
      <c r="B2125" s="353"/>
      <c r="C2125" s="354"/>
      <c r="D2125" s="353"/>
      <c r="E2125" s="355"/>
      <c r="F2125" s="355"/>
      <c r="G2125" s="353"/>
      <c r="H2125" s="353"/>
      <c r="I2125" s="353"/>
      <c r="J2125" s="353"/>
      <c r="K2125" s="360"/>
    </row>
    <row r="2126">
      <c r="A2126" s="352" t="str">
        <f t="shared" si="1"/>
        <v/>
      </c>
      <c r="B2126" s="353"/>
      <c r="C2126" s="354"/>
      <c r="D2126" s="353"/>
      <c r="E2126" s="355"/>
      <c r="F2126" s="355"/>
      <c r="G2126" s="353"/>
      <c r="H2126" s="353"/>
      <c r="I2126" s="353"/>
      <c r="J2126" s="353"/>
      <c r="K2126" s="360"/>
    </row>
    <row r="2127">
      <c r="A2127" s="352" t="str">
        <f t="shared" si="1"/>
        <v/>
      </c>
      <c r="B2127" s="353"/>
      <c r="C2127" s="354"/>
      <c r="D2127" s="353"/>
      <c r="E2127" s="355"/>
      <c r="F2127" s="355"/>
      <c r="G2127" s="353"/>
      <c r="H2127" s="353"/>
      <c r="I2127" s="353"/>
      <c r="J2127" s="353"/>
      <c r="K2127" s="360"/>
    </row>
    <row r="2128">
      <c r="A2128" s="352" t="str">
        <f t="shared" si="1"/>
        <v/>
      </c>
      <c r="B2128" s="353"/>
      <c r="C2128" s="354"/>
      <c r="D2128" s="353"/>
      <c r="E2128" s="355"/>
      <c r="F2128" s="355"/>
      <c r="G2128" s="353"/>
      <c r="H2128" s="353"/>
      <c r="I2128" s="353"/>
      <c r="J2128" s="353"/>
      <c r="K2128" s="360"/>
    </row>
    <row r="2129">
      <c r="A2129" s="352" t="str">
        <f t="shared" si="1"/>
        <v/>
      </c>
      <c r="B2129" s="353"/>
      <c r="C2129" s="354"/>
      <c r="D2129" s="353"/>
      <c r="E2129" s="355"/>
      <c r="F2129" s="355"/>
      <c r="G2129" s="353"/>
      <c r="H2129" s="353"/>
      <c r="I2129" s="353"/>
      <c r="J2129" s="353"/>
      <c r="K2129" s="360"/>
    </row>
    <row r="2130">
      <c r="A2130" s="352" t="str">
        <f t="shared" si="1"/>
        <v/>
      </c>
      <c r="B2130" s="353"/>
      <c r="C2130" s="354"/>
      <c r="D2130" s="353"/>
      <c r="E2130" s="355"/>
      <c r="F2130" s="355"/>
      <c r="G2130" s="353"/>
      <c r="H2130" s="353"/>
      <c r="I2130" s="353"/>
      <c r="J2130" s="353"/>
      <c r="K2130" s="360"/>
    </row>
    <row r="2131">
      <c r="A2131" s="352" t="str">
        <f t="shared" si="1"/>
        <v/>
      </c>
      <c r="B2131" s="353"/>
      <c r="C2131" s="354"/>
      <c r="D2131" s="353"/>
      <c r="E2131" s="355"/>
      <c r="F2131" s="355"/>
      <c r="G2131" s="353"/>
      <c r="H2131" s="353"/>
      <c r="I2131" s="353"/>
      <c r="J2131" s="353"/>
      <c r="K2131" s="360"/>
    </row>
    <row r="2132">
      <c r="A2132" s="352" t="str">
        <f t="shared" si="1"/>
        <v/>
      </c>
      <c r="B2132" s="353"/>
      <c r="C2132" s="354"/>
      <c r="D2132" s="353"/>
      <c r="E2132" s="355"/>
      <c r="F2132" s="355"/>
      <c r="G2132" s="353"/>
      <c r="H2132" s="353"/>
      <c r="I2132" s="353"/>
      <c r="J2132" s="353"/>
      <c r="K2132" s="360"/>
    </row>
    <row r="2133">
      <c r="A2133" s="352" t="str">
        <f t="shared" si="1"/>
        <v/>
      </c>
      <c r="B2133" s="353"/>
      <c r="C2133" s="354"/>
      <c r="D2133" s="353"/>
      <c r="E2133" s="355"/>
      <c r="F2133" s="355"/>
      <c r="G2133" s="353"/>
      <c r="H2133" s="353"/>
      <c r="I2133" s="353"/>
      <c r="J2133" s="353"/>
      <c r="K2133" s="360"/>
    </row>
    <row r="2134">
      <c r="A2134" s="352" t="str">
        <f t="shared" si="1"/>
        <v/>
      </c>
      <c r="B2134" s="353"/>
      <c r="C2134" s="354"/>
      <c r="D2134" s="353"/>
      <c r="E2134" s="355"/>
      <c r="F2134" s="355"/>
      <c r="G2134" s="353"/>
      <c r="H2134" s="353"/>
      <c r="I2134" s="353"/>
      <c r="J2134" s="353"/>
      <c r="K2134" s="360"/>
    </row>
    <row r="2135">
      <c r="A2135" s="352" t="str">
        <f t="shared" si="1"/>
        <v/>
      </c>
      <c r="B2135" s="353"/>
      <c r="C2135" s="354"/>
      <c r="D2135" s="353"/>
      <c r="E2135" s="355"/>
      <c r="F2135" s="355"/>
      <c r="G2135" s="353"/>
      <c r="H2135" s="353"/>
      <c r="I2135" s="353"/>
      <c r="J2135" s="353"/>
      <c r="K2135" s="360"/>
    </row>
    <row r="2136">
      <c r="A2136" s="352" t="str">
        <f t="shared" si="1"/>
        <v/>
      </c>
      <c r="B2136" s="353"/>
      <c r="C2136" s="354"/>
      <c r="D2136" s="353"/>
      <c r="E2136" s="355"/>
      <c r="F2136" s="355"/>
      <c r="G2136" s="353"/>
      <c r="H2136" s="353"/>
      <c r="I2136" s="353"/>
      <c r="J2136" s="353"/>
      <c r="K2136" s="360"/>
    </row>
    <row r="2137">
      <c r="A2137" s="352" t="str">
        <f t="shared" si="1"/>
        <v/>
      </c>
      <c r="B2137" s="353"/>
      <c r="C2137" s="354"/>
      <c r="D2137" s="353"/>
      <c r="E2137" s="355"/>
      <c r="F2137" s="355"/>
      <c r="G2137" s="353"/>
      <c r="H2137" s="353"/>
      <c r="I2137" s="353"/>
      <c r="J2137" s="353"/>
      <c r="K2137" s="360"/>
    </row>
    <row r="2138">
      <c r="A2138" s="352" t="str">
        <f t="shared" si="1"/>
        <v/>
      </c>
      <c r="B2138" s="353"/>
      <c r="C2138" s="354"/>
      <c r="D2138" s="353"/>
      <c r="E2138" s="355"/>
      <c r="F2138" s="355"/>
      <c r="G2138" s="353"/>
      <c r="H2138" s="353"/>
      <c r="I2138" s="353"/>
      <c r="J2138" s="353"/>
      <c r="K2138" s="360"/>
    </row>
    <row r="2139">
      <c r="A2139" s="352" t="str">
        <f t="shared" si="1"/>
        <v/>
      </c>
      <c r="B2139" s="353"/>
      <c r="C2139" s="354"/>
      <c r="D2139" s="353"/>
      <c r="E2139" s="355"/>
      <c r="F2139" s="355"/>
      <c r="G2139" s="353"/>
      <c r="H2139" s="353"/>
      <c r="I2139" s="353"/>
      <c r="J2139" s="353"/>
      <c r="K2139" s="360"/>
    </row>
    <row r="2140">
      <c r="A2140" s="352" t="str">
        <f t="shared" si="1"/>
        <v/>
      </c>
      <c r="B2140" s="353"/>
      <c r="C2140" s="354"/>
      <c r="D2140" s="353"/>
      <c r="E2140" s="355"/>
      <c r="F2140" s="355"/>
      <c r="G2140" s="353"/>
      <c r="H2140" s="353"/>
      <c r="I2140" s="353"/>
      <c r="J2140" s="353"/>
      <c r="K2140" s="360"/>
    </row>
    <row r="2141">
      <c r="A2141" s="352" t="str">
        <f t="shared" si="1"/>
        <v/>
      </c>
      <c r="B2141" s="353"/>
      <c r="C2141" s="354"/>
      <c r="D2141" s="353"/>
      <c r="E2141" s="355"/>
      <c r="F2141" s="355"/>
      <c r="G2141" s="353"/>
      <c r="H2141" s="353"/>
      <c r="I2141" s="353"/>
      <c r="J2141" s="353"/>
      <c r="K2141" s="360"/>
    </row>
    <row r="2142">
      <c r="A2142" s="352" t="str">
        <f t="shared" si="1"/>
        <v/>
      </c>
      <c r="B2142" s="353"/>
      <c r="C2142" s="354"/>
      <c r="D2142" s="353"/>
      <c r="E2142" s="355"/>
      <c r="F2142" s="355"/>
      <c r="G2142" s="353"/>
      <c r="H2142" s="353"/>
      <c r="I2142" s="353"/>
      <c r="J2142" s="353"/>
      <c r="K2142" s="360"/>
    </row>
    <row r="2143">
      <c r="A2143" s="352" t="str">
        <f t="shared" si="1"/>
        <v/>
      </c>
      <c r="B2143" s="353"/>
      <c r="C2143" s="354"/>
      <c r="D2143" s="353"/>
      <c r="E2143" s="355"/>
      <c r="F2143" s="355"/>
      <c r="G2143" s="353"/>
      <c r="H2143" s="353"/>
      <c r="I2143" s="353"/>
      <c r="J2143" s="353"/>
      <c r="K2143" s="360"/>
    </row>
    <row r="2144">
      <c r="A2144" s="352" t="str">
        <f t="shared" si="1"/>
        <v/>
      </c>
      <c r="B2144" s="353"/>
      <c r="C2144" s="354"/>
      <c r="D2144" s="353"/>
      <c r="E2144" s="355"/>
      <c r="F2144" s="355"/>
      <c r="G2144" s="353"/>
      <c r="H2144" s="353"/>
      <c r="I2144" s="353"/>
      <c r="J2144" s="353"/>
      <c r="K2144" s="360"/>
    </row>
    <row r="2145">
      <c r="A2145" s="352" t="str">
        <f t="shared" si="1"/>
        <v/>
      </c>
      <c r="B2145" s="353"/>
      <c r="C2145" s="354"/>
      <c r="D2145" s="353"/>
      <c r="E2145" s="355"/>
      <c r="F2145" s="355"/>
      <c r="G2145" s="353"/>
      <c r="H2145" s="353"/>
      <c r="I2145" s="353"/>
      <c r="J2145" s="353"/>
      <c r="K2145" s="360"/>
    </row>
    <row r="2146">
      <c r="A2146" s="359" t="str">
        <f t="shared" si="1"/>
        <v/>
      </c>
      <c r="B2146" s="353"/>
      <c r="C2146" s="354"/>
      <c r="D2146" s="353"/>
      <c r="E2146" s="355"/>
      <c r="F2146" s="355"/>
      <c r="G2146" s="353"/>
      <c r="H2146" s="353"/>
      <c r="I2146" s="353"/>
      <c r="J2146" s="353"/>
      <c r="K2146" s="360"/>
    </row>
    <row r="2147">
      <c r="A2147" s="352" t="str">
        <f t="shared" si="1"/>
        <v/>
      </c>
      <c r="B2147" s="353"/>
      <c r="C2147" s="354"/>
      <c r="D2147" s="353"/>
      <c r="E2147" s="355"/>
      <c r="F2147" s="355"/>
      <c r="G2147" s="353"/>
      <c r="H2147" s="353"/>
      <c r="I2147" s="353"/>
      <c r="J2147" s="353"/>
      <c r="K2147" s="360"/>
    </row>
    <row r="2148">
      <c r="A2148" s="352" t="str">
        <f t="shared" si="1"/>
        <v/>
      </c>
      <c r="B2148" s="353"/>
      <c r="C2148" s="354"/>
      <c r="D2148" s="353"/>
      <c r="E2148" s="355"/>
      <c r="F2148" s="355"/>
      <c r="G2148" s="353"/>
      <c r="H2148" s="353"/>
      <c r="I2148" s="353"/>
      <c r="J2148" s="353"/>
      <c r="K2148" s="360"/>
    </row>
    <row r="2149">
      <c r="A2149" s="357" t="str">
        <f t="shared" si="1"/>
        <v/>
      </c>
      <c r="B2149" s="353"/>
      <c r="C2149" s="354"/>
      <c r="D2149" s="353"/>
      <c r="E2149" s="355"/>
      <c r="F2149" s="355"/>
      <c r="G2149" s="353"/>
      <c r="H2149" s="353"/>
      <c r="I2149" s="353"/>
      <c r="J2149" s="353"/>
      <c r="K2149" s="360"/>
    </row>
    <row r="2150">
      <c r="A2150" s="352" t="str">
        <f t="shared" si="1"/>
        <v/>
      </c>
      <c r="B2150" s="353"/>
      <c r="C2150" s="354"/>
      <c r="D2150" s="353"/>
      <c r="E2150" s="355"/>
      <c r="F2150" s="355"/>
      <c r="G2150" s="353"/>
      <c r="H2150" s="353"/>
      <c r="I2150" s="353"/>
      <c r="J2150" s="353"/>
      <c r="K2150" s="360"/>
    </row>
    <row r="2151">
      <c r="A2151" s="352" t="str">
        <f t="shared" si="1"/>
        <v/>
      </c>
      <c r="B2151" s="353"/>
      <c r="C2151" s="354"/>
      <c r="D2151" s="353"/>
      <c r="E2151" s="355"/>
      <c r="F2151" s="355"/>
      <c r="G2151" s="353"/>
      <c r="H2151" s="353"/>
      <c r="I2151" s="353"/>
      <c r="J2151" s="353"/>
      <c r="K2151" s="360"/>
    </row>
    <row r="2152">
      <c r="A2152" s="352" t="str">
        <f t="shared" si="1"/>
        <v/>
      </c>
      <c r="B2152" s="353"/>
      <c r="C2152" s="354"/>
      <c r="D2152" s="353"/>
      <c r="E2152" s="355"/>
      <c r="F2152" s="355"/>
      <c r="G2152" s="353"/>
      <c r="H2152" s="353"/>
      <c r="I2152" s="353"/>
      <c r="J2152" s="353"/>
      <c r="K2152" s="360"/>
    </row>
    <row r="2153">
      <c r="A2153" s="357" t="str">
        <f t="shared" si="1"/>
        <v/>
      </c>
      <c r="B2153" s="353"/>
      <c r="C2153" s="354"/>
      <c r="D2153" s="353"/>
      <c r="E2153" s="355"/>
      <c r="F2153" s="355"/>
      <c r="G2153" s="353"/>
      <c r="H2153" s="353"/>
      <c r="I2153" s="353"/>
      <c r="J2153" s="353"/>
      <c r="K2153" s="360"/>
    </row>
    <row r="2154">
      <c r="A2154" s="357" t="str">
        <f t="shared" si="1"/>
        <v/>
      </c>
      <c r="B2154" s="353"/>
      <c r="C2154" s="354"/>
      <c r="D2154" s="353"/>
      <c r="E2154" s="355"/>
      <c r="F2154" s="355"/>
      <c r="G2154" s="353"/>
      <c r="H2154" s="353"/>
      <c r="I2154" s="353"/>
      <c r="J2154" s="353"/>
      <c r="K2154" s="360"/>
    </row>
    <row r="2155">
      <c r="A2155" s="352" t="str">
        <f t="shared" si="1"/>
        <v/>
      </c>
      <c r="B2155" s="353"/>
      <c r="C2155" s="354"/>
      <c r="D2155" s="353"/>
      <c r="E2155" s="355"/>
      <c r="F2155" s="355"/>
      <c r="G2155" s="353"/>
      <c r="H2155" s="353"/>
      <c r="I2155" s="353"/>
      <c r="J2155" s="353"/>
      <c r="K2155" s="360"/>
    </row>
    <row r="2156">
      <c r="A2156" s="352" t="str">
        <f t="shared" si="1"/>
        <v/>
      </c>
      <c r="B2156" s="353"/>
      <c r="C2156" s="354"/>
      <c r="D2156" s="353"/>
      <c r="E2156" s="355"/>
      <c r="F2156" s="355"/>
      <c r="G2156" s="353"/>
      <c r="H2156" s="353"/>
      <c r="I2156" s="353"/>
      <c r="J2156" s="353"/>
      <c r="K2156" s="360"/>
    </row>
    <row r="2157">
      <c r="A2157" s="352" t="str">
        <f t="shared" si="1"/>
        <v/>
      </c>
      <c r="B2157" s="353"/>
      <c r="C2157" s="354"/>
      <c r="D2157" s="353"/>
      <c r="E2157" s="355"/>
      <c r="F2157" s="355"/>
      <c r="G2157" s="353"/>
      <c r="H2157" s="353"/>
      <c r="I2157" s="353"/>
      <c r="J2157" s="353"/>
      <c r="K2157" s="360"/>
    </row>
    <row r="2158">
      <c r="A2158" s="359" t="str">
        <f t="shared" si="1"/>
        <v/>
      </c>
      <c r="B2158" s="353"/>
      <c r="C2158" s="354"/>
      <c r="D2158" s="353"/>
      <c r="E2158" s="355"/>
      <c r="F2158" s="355"/>
      <c r="G2158" s="353"/>
      <c r="H2158" s="353"/>
      <c r="I2158" s="353"/>
      <c r="J2158" s="353"/>
      <c r="K2158" s="360"/>
    </row>
    <row r="2159">
      <c r="A2159" s="352" t="str">
        <f t="shared" si="1"/>
        <v/>
      </c>
      <c r="B2159" s="353"/>
      <c r="C2159" s="354"/>
      <c r="D2159" s="353"/>
      <c r="E2159" s="355"/>
      <c r="F2159" s="355"/>
      <c r="G2159" s="353"/>
      <c r="H2159" s="353"/>
      <c r="I2159" s="353"/>
      <c r="J2159" s="353"/>
      <c r="K2159" s="360"/>
    </row>
    <row r="2160">
      <c r="A2160" s="359" t="str">
        <f t="shared" si="1"/>
        <v/>
      </c>
      <c r="B2160" s="353"/>
      <c r="C2160" s="354"/>
      <c r="D2160" s="353"/>
      <c r="E2160" s="355"/>
      <c r="F2160" s="355"/>
      <c r="G2160" s="353"/>
      <c r="H2160" s="353"/>
      <c r="I2160" s="353"/>
      <c r="J2160" s="353"/>
      <c r="K2160" s="360"/>
    </row>
    <row r="2161">
      <c r="A2161" s="352" t="str">
        <f t="shared" si="1"/>
        <v/>
      </c>
      <c r="B2161" s="353"/>
      <c r="C2161" s="354"/>
      <c r="D2161" s="353"/>
      <c r="E2161" s="355"/>
      <c r="F2161" s="355"/>
      <c r="G2161" s="353"/>
      <c r="H2161" s="353"/>
      <c r="I2161" s="353"/>
      <c r="J2161" s="353"/>
      <c r="K2161" s="360"/>
    </row>
    <row r="2162">
      <c r="A2162" s="352" t="str">
        <f t="shared" si="1"/>
        <v/>
      </c>
      <c r="B2162" s="353"/>
      <c r="C2162" s="354"/>
      <c r="D2162" s="353"/>
      <c r="E2162" s="355"/>
      <c r="F2162" s="355"/>
      <c r="G2162" s="353"/>
      <c r="H2162" s="353"/>
      <c r="I2162" s="353"/>
      <c r="J2162" s="353"/>
      <c r="K2162" s="360"/>
    </row>
    <row r="2163">
      <c r="A2163" s="357" t="str">
        <f t="shared" si="1"/>
        <v/>
      </c>
      <c r="B2163" s="353"/>
      <c r="C2163" s="354"/>
      <c r="D2163" s="353"/>
      <c r="E2163" s="355"/>
      <c r="F2163" s="355"/>
      <c r="G2163" s="353"/>
      <c r="H2163" s="353"/>
      <c r="I2163" s="353"/>
      <c r="J2163" s="353"/>
      <c r="K2163" s="360"/>
    </row>
    <row r="2164">
      <c r="A2164" s="352" t="str">
        <f t="shared" si="1"/>
        <v/>
      </c>
      <c r="B2164" s="353"/>
      <c r="C2164" s="354"/>
      <c r="D2164" s="353"/>
      <c r="E2164" s="355"/>
      <c r="F2164" s="355"/>
      <c r="G2164" s="353"/>
      <c r="H2164" s="353"/>
      <c r="I2164" s="353"/>
      <c r="J2164" s="353"/>
      <c r="K2164" s="360"/>
    </row>
    <row r="2165">
      <c r="A2165" s="352" t="str">
        <f t="shared" si="1"/>
        <v/>
      </c>
      <c r="B2165" s="353"/>
      <c r="C2165" s="354"/>
      <c r="D2165" s="353"/>
      <c r="E2165" s="355"/>
      <c r="F2165" s="355"/>
      <c r="G2165" s="353"/>
      <c r="H2165" s="353"/>
      <c r="I2165" s="353"/>
      <c r="J2165" s="353"/>
      <c r="K2165" s="360"/>
    </row>
    <row r="2166">
      <c r="A2166" s="352" t="str">
        <f t="shared" si="1"/>
        <v/>
      </c>
      <c r="B2166" s="353"/>
      <c r="C2166" s="354"/>
      <c r="D2166" s="353"/>
      <c r="E2166" s="355"/>
      <c r="F2166" s="355"/>
      <c r="G2166" s="353"/>
      <c r="H2166" s="353"/>
      <c r="I2166" s="353"/>
      <c r="J2166" s="353"/>
      <c r="K2166" s="360"/>
    </row>
    <row r="2167">
      <c r="A2167" s="357" t="str">
        <f t="shared" si="1"/>
        <v/>
      </c>
      <c r="B2167" s="353"/>
      <c r="C2167" s="354"/>
      <c r="D2167" s="353"/>
      <c r="E2167" s="355"/>
      <c r="F2167" s="355"/>
      <c r="G2167" s="353"/>
      <c r="H2167" s="353"/>
      <c r="I2167" s="353"/>
      <c r="J2167" s="353"/>
      <c r="K2167" s="360"/>
    </row>
    <row r="2168">
      <c r="A2168" s="352" t="str">
        <f t="shared" si="1"/>
        <v/>
      </c>
      <c r="B2168" s="353"/>
      <c r="C2168" s="354"/>
      <c r="D2168" s="353"/>
      <c r="E2168" s="355"/>
      <c r="F2168" s="355"/>
      <c r="G2168" s="353"/>
      <c r="H2168" s="353"/>
      <c r="I2168" s="353"/>
      <c r="J2168" s="353"/>
      <c r="K2168" s="360"/>
    </row>
    <row r="2169">
      <c r="A2169" s="352" t="str">
        <f t="shared" si="1"/>
        <v/>
      </c>
      <c r="B2169" s="353"/>
      <c r="C2169" s="354"/>
      <c r="D2169" s="353"/>
      <c r="E2169" s="355"/>
      <c r="F2169" s="355"/>
      <c r="G2169" s="353"/>
      <c r="H2169" s="353"/>
      <c r="I2169" s="353"/>
      <c r="J2169" s="353"/>
      <c r="K2169" s="360"/>
    </row>
    <row r="2170">
      <c r="A2170" s="352" t="str">
        <f t="shared" si="1"/>
        <v/>
      </c>
      <c r="B2170" s="353"/>
      <c r="C2170" s="354"/>
      <c r="D2170" s="353"/>
      <c r="E2170" s="355"/>
      <c r="F2170" s="355"/>
      <c r="G2170" s="353"/>
      <c r="H2170" s="353"/>
      <c r="I2170" s="353"/>
      <c r="J2170" s="353"/>
      <c r="K2170" s="360"/>
    </row>
    <row r="2171">
      <c r="A2171" s="352" t="str">
        <f t="shared" si="1"/>
        <v/>
      </c>
      <c r="B2171" s="353"/>
      <c r="C2171" s="354"/>
      <c r="D2171" s="353"/>
      <c r="E2171" s="355"/>
      <c r="F2171" s="355"/>
      <c r="G2171" s="353"/>
      <c r="H2171" s="353"/>
      <c r="I2171" s="353"/>
      <c r="J2171" s="353"/>
      <c r="K2171" s="360"/>
    </row>
    <row r="2172">
      <c r="A2172" s="352" t="str">
        <f t="shared" si="1"/>
        <v/>
      </c>
      <c r="B2172" s="353"/>
      <c r="C2172" s="354"/>
      <c r="D2172" s="353"/>
      <c r="E2172" s="355"/>
      <c r="F2172" s="355"/>
      <c r="G2172" s="353"/>
      <c r="H2172" s="353"/>
      <c r="I2172" s="353"/>
      <c r="J2172" s="353"/>
      <c r="K2172" s="360"/>
    </row>
    <row r="2173">
      <c r="A2173" s="352" t="str">
        <f t="shared" si="1"/>
        <v/>
      </c>
      <c r="B2173" s="353"/>
      <c r="C2173" s="354"/>
      <c r="D2173" s="353"/>
      <c r="E2173" s="355"/>
      <c r="F2173" s="355"/>
      <c r="G2173" s="353"/>
      <c r="H2173" s="353"/>
      <c r="I2173" s="353"/>
      <c r="J2173" s="353"/>
      <c r="K2173" s="360"/>
    </row>
    <row r="2174">
      <c r="A2174" s="357" t="str">
        <f t="shared" si="1"/>
        <v/>
      </c>
      <c r="B2174" s="353"/>
      <c r="C2174" s="354"/>
      <c r="D2174" s="353"/>
      <c r="E2174" s="355"/>
      <c r="F2174" s="355"/>
      <c r="G2174" s="353"/>
      <c r="H2174" s="353"/>
      <c r="I2174" s="353"/>
      <c r="J2174" s="353"/>
      <c r="K2174" s="360"/>
    </row>
    <row r="2175">
      <c r="A2175" s="352" t="str">
        <f t="shared" si="1"/>
        <v/>
      </c>
      <c r="B2175" s="353"/>
      <c r="C2175" s="354"/>
      <c r="D2175" s="353"/>
      <c r="E2175" s="355"/>
      <c r="F2175" s="355"/>
      <c r="G2175" s="353"/>
      <c r="H2175" s="353"/>
      <c r="I2175" s="353"/>
      <c r="J2175" s="353"/>
      <c r="K2175" s="360"/>
    </row>
    <row r="2176">
      <c r="A2176" s="357" t="str">
        <f t="shared" si="1"/>
        <v/>
      </c>
      <c r="B2176" s="353"/>
      <c r="C2176" s="354"/>
      <c r="D2176" s="353"/>
      <c r="E2176" s="355"/>
      <c r="F2176" s="355"/>
      <c r="G2176" s="353"/>
      <c r="H2176" s="353"/>
      <c r="I2176" s="353"/>
      <c r="J2176" s="353"/>
      <c r="K2176" s="360"/>
    </row>
    <row r="2177">
      <c r="A2177" s="352" t="str">
        <f t="shared" si="1"/>
        <v/>
      </c>
      <c r="B2177" s="353"/>
      <c r="C2177" s="354"/>
      <c r="D2177" s="353"/>
      <c r="E2177" s="355"/>
      <c r="F2177" s="355"/>
      <c r="G2177" s="353"/>
      <c r="H2177" s="353"/>
      <c r="I2177" s="353"/>
      <c r="J2177" s="353"/>
      <c r="K2177" s="360"/>
    </row>
    <row r="2178">
      <c r="A2178" s="357" t="str">
        <f t="shared" si="1"/>
        <v/>
      </c>
      <c r="B2178" s="353"/>
      <c r="C2178" s="354"/>
      <c r="D2178" s="353"/>
      <c r="E2178" s="355"/>
      <c r="F2178" s="355"/>
      <c r="G2178" s="353"/>
      <c r="H2178" s="353"/>
      <c r="I2178" s="353"/>
      <c r="J2178" s="353"/>
      <c r="K2178" s="360"/>
    </row>
    <row r="2179">
      <c r="A2179" s="352" t="str">
        <f t="shared" si="1"/>
        <v/>
      </c>
      <c r="B2179" s="353"/>
      <c r="C2179" s="354"/>
      <c r="D2179" s="353"/>
      <c r="E2179" s="355"/>
      <c r="F2179" s="355"/>
      <c r="G2179" s="353"/>
      <c r="H2179" s="353"/>
      <c r="I2179" s="353"/>
      <c r="J2179" s="353"/>
      <c r="K2179" s="360"/>
    </row>
    <row r="2180">
      <c r="A2180" s="352" t="str">
        <f t="shared" si="1"/>
        <v/>
      </c>
      <c r="B2180" s="353"/>
      <c r="C2180" s="354"/>
      <c r="D2180" s="353"/>
      <c r="E2180" s="355"/>
      <c r="F2180" s="355"/>
      <c r="G2180" s="353"/>
      <c r="H2180" s="353"/>
      <c r="I2180" s="353"/>
      <c r="J2180" s="353"/>
      <c r="K2180" s="360"/>
    </row>
    <row r="2181">
      <c r="A2181" s="352" t="str">
        <f t="shared" si="1"/>
        <v/>
      </c>
      <c r="B2181" s="353"/>
      <c r="C2181" s="354"/>
      <c r="D2181" s="353"/>
      <c r="E2181" s="355"/>
      <c r="F2181" s="355"/>
      <c r="G2181" s="353"/>
      <c r="H2181" s="353"/>
      <c r="I2181" s="353"/>
      <c r="J2181" s="353"/>
      <c r="K2181" s="360"/>
    </row>
    <row r="2182">
      <c r="A2182" s="352" t="str">
        <f t="shared" si="1"/>
        <v/>
      </c>
      <c r="B2182" s="353"/>
      <c r="C2182" s="354"/>
      <c r="D2182" s="353"/>
      <c r="E2182" s="355"/>
      <c r="F2182" s="355"/>
      <c r="G2182" s="353"/>
      <c r="H2182" s="353"/>
      <c r="I2182" s="353"/>
      <c r="J2182" s="353"/>
      <c r="K2182" s="360"/>
    </row>
    <row r="2183">
      <c r="A2183" s="352" t="str">
        <f t="shared" si="1"/>
        <v/>
      </c>
      <c r="B2183" s="353"/>
      <c r="C2183" s="354"/>
      <c r="D2183" s="353"/>
      <c r="E2183" s="355"/>
      <c r="F2183" s="355"/>
      <c r="G2183" s="353"/>
      <c r="H2183" s="353"/>
      <c r="I2183" s="353"/>
      <c r="J2183" s="353"/>
      <c r="K2183" s="360"/>
    </row>
    <row r="2184">
      <c r="A2184" s="352" t="str">
        <f t="shared" si="1"/>
        <v/>
      </c>
      <c r="B2184" s="353"/>
      <c r="C2184" s="354"/>
      <c r="D2184" s="353"/>
      <c r="E2184" s="355"/>
      <c r="F2184" s="355"/>
      <c r="G2184" s="353"/>
      <c r="H2184" s="353"/>
      <c r="I2184" s="353"/>
      <c r="J2184" s="353"/>
      <c r="K2184" s="360"/>
    </row>
    <row r="2185">
      <c r="A2185" s="352" t="str">
        <f t="shared" si="1"/>
        <v/>
      </c>
      <c r="B2185" s="353"/>
      <c r="C2185" s="354"/>
      <c r="D2185" s="353"/>
      <c r="E2185" s="355"/>
      <c r="F2185" s="355"/>
      <c r="G2185" s="353"/>
      <c r="H2185" s="353"/>
      <c r="I2185" s="353"/>
      <c r="J2185" s="353"/>
      <c r="K2185" s="360"/>
    </row>
    <row r="2186">
      <c r="A2186" s="352" t="str">
        <f t="shared" si="1"/>
        <v/>
      </c>
      <c r="B2186" s="353"/>
      <c r="C2186" s="354"/>
      <c r="D2186" s="353"/>
      <c r="E2186" s="355"/>
      <c r="F2186" s="355"/>
      <c r="G2186" s="353"/>
      <c r="H2186" s="353"/>
      <c r="I2186" s="353"/>
      <c r="J2186" s="353"/>
      <c r="K2186" s="360"/>
    </row>
    <row r="2187">
      <c r="A2187" s="352" t="str">
        <f t="shared" si="1"/>
        <v/>
      </c>
      <c r="B2187" s="353"/>
      <c r="C2187" s="354"/>
      <c r="D2187" s="353"/>
      <c r="E2187" s="355"/>
      <c r="F2187" s="355"/>
      <c r="G2187" s="353"/>
      <c r="H2187" s="353"/>
      <c r="I2187" s="353"/>
      <c r="J2187" s="353"/>
      <c r="K2187" s="360"/>
    </row>
    <row r="2188">
      <c r="A2188" s="352" t="str">
        <f t="shared" si="1"/>
        <v/>
      </c>
      <c r="B2188" s="353"/>
      <c r="C2188" s="354"/>
      <c r="D2188" s="353"/>
      <c r="E2188" s="355"/>
      <c r="F2188" s="355"/>
      <c r="G2188" s="353"/>
      <c r="H2188" s="353"/>
      <c r="I2188" s="353"/>
      <c r="J2188" s="353"/>
      <c r="K2188" s="360"/>
    </row>
    <row r="2189">
      <c r="A2189" s="357" t="str">
        <f t="shared" si="1"/>
        <v/>
      </c>
      <c r="B2189" s="353"/>
      <c r="C2189" s="354"/>
      <c r="D2189" s="353"/>
      <c r="E2189" s="355"/>
      <c r="F2189" s="355"/>
      <c r="G2189" s="353"/>
      <c r="H2189" s="353"/>
      <c r="I2189" s="353"/>
      <c r="J2189" s="353"/>
      <c r="K2189" s="360"/>
    </row>
    <row r="2190">
      <c r="A2190" s="352" t="str">
        <f t="shared" si="1"/>
        <v/>
      </c>
      <c r="B2190" s="353"/>
      <c r="C2190" s="354"/>
      <c r="D2190" s="353"/>
      <c r="E2190" s="355"/>
      <c r="F2190" s="355"/>
      <c r="G2190" s="353"/>
      <c r="H2190" s="353"/>
      <c r="I2190" s="353"/>
      <c r="J2190" s="353"/>
      <c r="K2190" s="360"/>
    </row>
    <row r="2191">
      <c r="A2191" s="352" t="str">
        <f t="shared" si="1"/>
        <v/>
      </c>
      <c r="B2191" s="353"/>
      <c r="C2191" s="354"/>
      <c r="D2191" s="353"/>
      <c r="E2191" s="355"/>
      <c r="F2191" s="355"/>
      <c r="G2191" s="353"/>
      <c r="H2191" s="353"/>
      <c r="I2191" s="353"/>
      <c r="J2191" s="353"/>
      <c r="K2191" s="360"/>
    </row>
    <row r="2192">
      <c r="A2192" s="357" t="str">
        <f t="shared" si="1"/>
        <v/>
      </c>
      <c r="B2192" s="353"/>
      <c r="C2192" s="354"/>
      <c r="D2192" s="353"/>
      <c r="E2192" s="355"/>
      <c r="F2192" s="355"/>
      <c r="G2192" s="353"/>
      <c r="H2192" s="353"/>
      <c r="I2192" s="353"/>
      <c r="J2192" s="353"/>
      <c r="K2192" s="360"/>
    </row>
    <row r="2193">
      <c r="A2193" s="352" t="str">
        <f t="shared" si="1"/>
        <v/>
      </c>
      <c r="B2193" s="353"/>
      <c r="C2193" s="354"/>
      <c r="D2193" s="353"/>
      <c r="E2193" s="355"/>
      <c r="F2193" s="355"/>
      <c r="G2193" s="353"/>
      <c r="H2193" s="353"/>
      <c r="I2193" s="353"/>
      <c r="J2193" s="353"/>
      <c r="K2193" s="360"/>
    </row>
    <row r="2194">
      <c r="A2194" s="352" t="str">
        <f t="shared" si="1"/>
        <v/>
      </c>
      <c r="B2194" s="353"/>
      <c r="C2194" s="354"/>
      <c r="D2194" s="353"/>
      <c r="E2194" s="355"/>
      <c r="F2194" s="355"/>
      <c r="G2194" s="353"/>
      <c r="H2194" s="353"/>
      <c r="I2194" s="353"/>
      <c r="J2194" s="353"/>
      <c r="K2194" s="360"/>
    </row>
    <row r="2195">
      <c r="A2195" s="357" t="str">
        <f t="shared" si="1"/>
        <v/>
      </c>
      <c r="B2195" s="353"/>
      <c r="C2195" s="354"/>
      <c r="D2195" s="353"/>
      <c r="E2195" s="355"/>
      <c r="F2195" s="355"/>
      <c r="G2195" s="353"/>
      <c r="H2195" s="353"/>
      <c r="I2195" s="353"/>
      <c r="J2195" s="353"/>
      <c r="K2195" s="360"/>
    </row>
    <row r="2196">
      <c r="A2196" s="352" t="str">
        <f t="shared" si="1"/>
        <v/>
      </c>
      <c r="B2196" s="353"/>
      <c r="C2196" s="354"/>
      <c r="D2196" s="353"/>
      <c r="E2196" s="355"/>
      <c r="F2196" s="355"/>
      <c r="G2196" s="353"/>
      <c r="H2196" s="353"/>
      <c r="I2196" s="353"/>
      <c r="J2196" s="353"/>
      <c r="K2196" s="360"/>
    </row>
    <row r="2197">
      <c r="A2197" s="352" t="str">
        <f t="shared" si="1"/>
        <v/>
      </c>
      <c r="B2197" s="353"/>
      <c r="C2197" s="354"/>
      <c r="D2197" s="353"/>
      <c r="E2197" s="355"/>
      <c r="F2197" s="355"/>
      <c r="G2197" s="353"/>
      <c r="H2197" s="353"/>
      <c r="I2197" s="353"/>
      <c r="J2197" s="353"/>
      <c r="K2197" s="360"/>
    </row>
    <row r="2198">
      <c r="A2198" s="352" t="str">
        <f t="shared" si="1"/>
        <v/>
      </c>
      <c r="B2198" s="353"/>
      <c r="C2198" s="354"/>
      <c r="D2198" s="353"/>
      <c r="E2198" s="355"/>
      <c r="F2198" s="355"/>
      <c r="G2198" s="353"/>
      <c r="H2198" s="353"/>
      <c r="I2198" s="353"/>
      <c r="J2198" s="353"/>
      <c r="K2198" s="360"/>
    </row>
    <row r="2199">
      <c r="A2199" s="352" t="str">
        <f t="shared" si="1"/>
        <v/>
      </c>
      <c r="B2199" s="353"/>
      <c r="C2199" s="354"/>
      <c r="D2199" s="353"/>
      <c r="E2199" s="355"/>
      <c r="F2199" s="355"/>
      <c r="G2199" s="353"/>
      <c r="H2199" s="353"/>
      <c r="I2199" s="353"/>
      <c r="J2199" s="353"/>
      <c r="K2199" s="360"/>
    </row>
    <row r="2200">
      <c r="A2200" s="352" t="str">
        <f t="shared" si="1"/>
        <v/>
      </c>
      <c r="B2200" s="353"/>
      <c r="C2200" s="354"/>
      <c r="D2200" s="353"/>
      <c r="E2200" s="355"/>
      <c r="F2200" s="355"/>
      <c r="G2200" s="353"/>
      <c r="H2200" s="353"/>
      <c r="I2200" s="353"/>
      <c r="J2200" s="353"/>
      <c r="K2200" s="360"/>
    </row>
    <row r="2201">
      <c r="A2201" s="357" t="str">
        <f t="shared" si="1"/>
        <v/>
      </c>
      <c r="B2201" s="353"/>
      <c r="C2201" s="354"/>
      <c r="D2201" s="353"/>
      <c r="E2201" s="355"/>
      <c r="F2201" s="355"/>
      <c r="G2201" s="353"/>
      <c r="H2201" s="353"/>
      <c r="I2201" s="353"/>
      <c r="J2201" s="353"/>
      <c r="K2201" s="360"/>
    </row>
    <row r="2202">
      <c r="A2202" s="352" t="str">
        <f t="shared" si="1"/>
        <v/>
      </c>
      <c r="B2202" s="353"/>
      <c r="C2202" s="354"/>
      <c r="D2202" s="353"/>
      <c r="E2202" s="355"/>
      <c r="F2202" s="355"/>
      <c r="G2202" s="353"/>
      <c r="H2202" s="353"/>
      <c r="I2202" s="353"/>
      <c r="J2202" s="353"/>
      <c r="K2202" s="360"/>
    </row>
    <row r="2203">
      <c r="A2203" s="352" t="str">
        <f t="shared" si="1"/>
        <v/>
      </c>
      <c r="B2203" s="353"/>
      <c r="C2203" s="354"/>
      <c r="D2203" s="353"/>
      <c r="E2203" s="355"/>
      <c r="F2203" s="355"/>
      <c r="G2203" s="353"/>
      <c r="H2203" s="353"/>
      <c r="I2203" s="353"/>
      <c r="J2203" s="353"/>
      <c r="K2203" s="360"/>
    </row>
    <row r="2204">
      <c r="A2204" s="352" t="str">
        <f t="shared" si="1"/>
        <v/>
      </c>
      <c r="B2204" s="353"/>
      <c r="C2204" s="354"/>
      <c r="D2204" s="353"/>
      <c r="E2204" s="355"/>
      <c r="F2204" s="355"/>
      <c r="G2204" s="353"/>
      <c r="H2204" s="353"/>
      <c r="I2204" s="353"/>
      <c r="J2204" s="353"/>
      <c r="K2204" s="360"/>
    </row>
    <row r="2205">
      <c r="A2205" s="352" t="str">
        <f t="shared" si="1"/>
        <v/>
      </c>
      <c r="B2205" s="353"/>
      <c r="C2205" s="354"/>
      <c r="D2205" s="353"/>
      <c r="E2205" s="355"/>
      <c r="F2205" s="355"/>
      <c r="G2205" s="353"/>
      <c r="H2205" s="353"/>
      <c r="I2205" s="353"/>
      <c r="J2205" s="353"/>
      <c r="K2205" s="360"/>
    </row>
    <row r="2206">
      <c r="A2206" s="352" t="str">
        <f t="shared" si="1"/>
        <v/>
      </c>
      <c r="B2206" s="353"/>
      <c r="C2206" s="354"/>
      <c r="D2206" s="353"/>
      <c r="E2206" s="355"/>
      <c r="F2206" s="355"/>
      <c r="G2206" s="353"/>
      <c r="H2206" s="353"/>
      <c r="I2206" s="353"/>
      <c r="J2206" s="353"/>
      <c r="K2206" s="360"/>
    </row>
    <row r="2207">
      <c r="A2207" s="352" t="str">
        <f t="shared" si="1"/>
        <v/>
      </c>
      <c r="B2207" s="353"/>
      <c r="C2207" s="354"/>
      <c r="D2207" s="353"/>
      <c r="E2207" s="355"/>
      <c r="F2207" s="355"/>
      <c r="G2207" s="353"/>
      <c r="H2207" s="353"/>
      <c r="I2207" s="353"/>
      <c r="J2207" s="353"/>
      <c r="K2207" s="360"/>
    </row>
    <row r="2208">
      <c r="A2208" s="352" t="str">
        <f t="shared" si="1"/>
        <v/>
      </c>
      <c r="B2208" s="353"/>
      <c r="C2208" s="354"/>
      <c r="D2208" s="353"/>
      <c r="E2208" s="355"/>
      <c r="F2208" s="355"/>
      <c r="G2208" s="353"/>
      <c r="H2208" s="353"/>
      <c r="I2208" s="353"/>
      <c r="J2208" s="353"/>
      <c r="K2208" s="360"/>
    </row>
    <row r="2209">
      <c r="A2209" s="352" t="str">
        <f t="shared" si="1"/>
        <v/>
      </c>
      <c r="B2209" s="353"/>
      <c r="C2209" s="354"/>
      <c r="D2209" s="353"/>
      <c r="E2209" s="355"/>
      <c r="F2209" s="355"/>
      <c r="G2209" s="353"/>
      <c r="H2209" s="353"/>
      <c r="I2209" s="353"/>
      <c r="J2209" s="353"/>
      <c r="K2209" s="360"/>
    </row>
    <row r="2210">
      <c r="A2210" s="352" t="str">
        <f t="shared" si="1"/>
        <v/>
      </c>
      <c r="B2210" s="353"/>
      <c r="C2210" s="354"/>
      <c r="D2210" s="353"/>
      <c r="E2210" s="355"/>
      <c r="F2210" s="355"/>
      <c r="G2210" s="353"/>
      <c r="H2210" s="353"/>
      <c r="I2210" s="353"/>
      <c r="J2210" s="353"/>
      <c r="K2210" s="360"/>
    </row>
    <row r="2211">
      <c r="A2211" s="352" t="str">
        <f t="shared" si="1"/>
        <v/>
      </c>
      <c r="B2211" s="353"/>
      <c r="C2211" s="354"/>
      <c r="D2211" s="353"/>
      <c r="E2211" s="355"/>
      <c r="F2211" s="355"/>
      <c r="G2211" s="353"/>
      <c r="H2211" s="353"/>
      <c r="I2211" s="353"/>
      <c r="J2211" s="353"/>
      <c r="K2211" s="360"/>
    </row>
    <row r="2212">
      <c r="A2212" s="352" t="str">
        <f t="shared" si="1"/>
        <v/>
      </c>
      <c r="B2212" s="353"/>
      <c r="C2212" s="354"/>
      <c r="D2212" s="353"/>
      <c r="E2212" s="355"/>
      <c r="F2212" s="355"/>
      <c r="G2212" s="353"/>
      <c r="H2212" s="353"/>
      <c r="I2212" s="353"/>
      <c r="J2212" s="353"/>
      <c r="K2212" s="360"/>
    </row>
    <row r="2213">
      <c r="A2213" s="352" t="str">
        <f t="shared" si="1"/>
        <v/>
      </c>
      <c r="B2213" s="353"/>
      <c r="C2213" s="354"/>
      <c r="D2213" s="353"/>
      <c r="E2213" s="355"/>
      <c r="F2213" s="355"/>
      <c r="G2213" s="353"/>
      <c r="H2213" s="353"/>
      <c r="I2213" s="353"/>
      <c r="J2213" s="353"/>
      <c r="K2213" s="360"/>
    </row>
    <row r="2214">
      <c r="A2214" s="352" t="str">
        <f t="shared" si="1"/>
        <v/>
      </c>
      <c r="B2214" s="353"/>
      <c r="C2214" s="354"/>
      <c r="D2214" s="353"/>
      <c r="E2214" s="355"/>
      <c r="F2214" s="355"/>
      <c r="G2214" s="353"/>
      <c r="H2214" s="353"/>
      <c r="I2214" s="353"/>
      <c r="J2214" s="353"/>
      <c r="K2214" s="360"/>
    </row>
    <row r="2215">
      <c r="A2215" s="352" t="str">
        <f t="shared" si="1"/>
        <v/>
      </c>
      <c r="B2215" s="353"/>
      <c r="C2215" s="354"/>
      <c r="D2215" s="353"/>
      <c r="E2215" s="355"/>
      <c r="F2215" s="355"/>
      <c r="G2215" s="353"/>
      <c r="H2215" s="353"/>
      <c r="I2215" s="353"/>
      <c r="J2215" s="353"/>
      <c r="K2215" s="360"/>
    </row>
    <row r="2216">
      <c r="A2216" s="352" t="str">
        <f t="shared" si="1"/>
        <v/>
      </c>
      <c r="B2216" s="353"/>
      <c r="C2216" s="354"/>
      <c r="D2216" s="353"/>
      <c r="E2216" s="355"/>
      <c r="F2216" s="355"/>
      <c r="G2216" s="353"/>
      <c r="H2216" s="353"/>
      <c r="I2216" s="353"/>
      <c r="J2216" s="353"/>
      <c r="K2216" s="360"/>
    </row>
    <row r="2217">
      <c r="A2217" s="352" t="str">
        <f t="shared" si="1"/>
        <v/>
      </c>
      <c r="B2217" s="353"/>
      <c r="C2217" s="354"/>
      <c r="D2217" s="353"/>
      <c r="E2217" s="355"/>
      <c r="F2217" s="355"/>
      <c r="G2217" s="353"/>
      <c r="H2217" s="353"/>
      <c r="I2217" s="353"/>
      <c r="J2217" s="353"/>
      <c r="K2217" s="360"/>
    </row>
    <row r="2218">
      <c r="A2218" s="352" t="str">
        <f t="shared" si="1"/>
        <v/>
      </c>
      <c r="B2218" s="353"/>
      <c r="C2218" s="354"/>
      <c r="D2218" s="353"/>
      <c r="E2218" s="355"/>
      <c r="F2218" s="355"/>
      <c r="G2218" s="353"/>
      <c r="H2218" s="353"/>
      <c r="I2218" s="353"/>
      <c r="J2218" s="353"/>
      <c r="K2218" s="360"/>
    </row>
    <row r="2219">
      <c r="A2219" s="352" t="str">
        <f t="shared" si="1"/>
        <v/>
      </c>
      <c r="B2219" s="353"/>
      <c r="C2219" s="354"/>
      <c r="D2219" s="353"/>
      <c r="E2219" s="355"/>
      <c r="F2219" s="355"/>
      <c r="G2219" s="353"/>
      <c r="H2219" s="353"/>
      <c r="I2219" s="353"/>
      <c r="J2219" s="353"/>
      <c r="K2219" s="360"/>
    </row>
    <row r="2220">
      <c r="A2220" s="357" t="str">
        <f t="shared" si="1"/>
        <v/>
      </c>
      <c r="B2220" s="353"/>
      <c r="C2220" s="354"/>
      <c r="D2220" s="353"/>
      <c r="E2220" s="355"/>
      <c r="F2220" s="355"/>
      <c r="G2220" s="353"/>
      <c r="H2220" s="353"/>
      <c r="I2220" s="353"/>
      <c r="J2220" s="353"/>
      <c r="K2220" s="360"/>
    </row>
    <row r="2221">
      <c r="A2221" s="352" t="str">
        <f t="shared" si="1"/>
        <v/>
      </c>
      <c r="B2221" s="353"/>
      <c r="C2221" s="354"/>
      <c r="D2221" s="353"/>
      <c r="E2221" s="355"/>
      <c r="F2221" s="355"/>
      <c r="G2221" s="353"/>
      <c r="H2221" s="353"/>
      <c r="I2221" s="353"/>
      <c r="J2221" s="353"/>
      <c r="K2221" s="360"/>
    </row>
    <row r="2222">
      <c r="A2222" s="357" t="str">
        <f t="shared" si="1"/>
        <v/>
      </c>
      <c r="B2222" s="353"/>
      <c r="C2222" s="354"/>
      <c r="D2222" s="353"/>
      <c r="E2222" s="355"/>
      <c r="F2222" s="355"/>
      <c r="G2222" s="353"/>
      <c r="H2222" s="353"/>
      <c r="I2222" s="353"/>
      <c r="J2222" s="353"/>
      <c r="K2222" s="360"/>
    </row>
    <row r="2223">
      <c r="A2223" s="357" t="str">
        <f t="shared" si="1"/>
        <v/>
      </c>
      <c r="B2223" s="353"/>
      <c r="C2223" s="354"/>
      <c r="D2223" s="353"/>
      <c r="E2223" s="355"/>
      <c r="F2223" s="355"/>
      <c r="G2223" s="353"/>
      <c r="H2223" s="353"/>
      <c r="I2223" s="353"/>
      <c r="J2223" s="353"/>
      <c r="K2223" s="360"/>
    </row>
    <row r="2224">
      <c r="A2224" s="352" t="str">
        <f t="shared" si="1"/>
        <v/>
      </c>
      <c r="B2224" s="353"/>
      <c r="C2224" s="354"/>
      <c r="D2224" s="353"/>
      <c r="E2224" s="355"/>
      <c r="F2224" s="355"/>
      <c r="G2224" s="353"/>
      <c r="H2224" s="353"/>
      <c r="I2224" s="353"/>
      <c r="J2224" s="353"/>
      <c r="K2224" s="360"/>
    </row>
    <row r="2225">
      <c r="A2225" s="352" t="str">
        <f t="shared" si="1"/>
        <v/>
      </c>
      <c r="B2225" s="353"/>
      <c r="C2225" s="354"/>
      <c r="D2225" s="353"/>
      <c r="E2225" s="355"/>
      <c r="F2225" s="355"/>
      <c r="G2225" s="353"/>
      <c r="H2225" s="353"/>
      <c r="I2225" s="353"/>
      <c r="J2225" s="353"/>
      <c r="K2225" s="360"/>
    </row>
    <row r="2226">
      <c r="A2226" s="352" t="str">
        <f t="shared" si="1"/>
        <v/>
      </c>
      <c r="B2226" s="353"/>
      <c r="C2226" s="354"/>
      <c r="D2226" s="353"/>
      <c r="E2226" s="355"/>
      <c r="F2226" s="355"/>
      <c r="G2226" s="353"/>
      <c r="H2226" s="353"/>
      <c r="I2226" s="353"/>
      <c r="J2226" s="353"/>
      <c r="K2226" s="360"/>
    </row>
    <row r="2227">
      <c r="A2227" s="352" t="str">
        <f t="shared" si="1"/>
        <v/>
      </c>
      <c r="B2227" s="353"/>
      <c r="C2227" s="354"/>
      <c r="D2227" s="353"/>
      <c r="E2227" s="355"/>
      <c r="F2227" s="355"/>
      <c r="G2227" s="353"/>
      <c r="H2227" s="353"/>
      <c r="I2227" s="353"/>
      <c r="J2227" s="353"/>
      <c r="K2227" s="360"/>
    </row>
    <row r="2228">
      <c r="A2228" s="357" t="str">
        <f t="shared" si="1"/>
        <v/>
      </c>
      <c r="B2228" s="353"/>
      <c r="C2228" s="354"/>
      <c r="D2228" s="353"/>
      <c r="E2228" s="355"/>
      <c r="F2228" s="355"/>
      <c r="G2228" s="353"/>
      <c r="H2228" s="353"/>
      <c r="I2228" s="353"/>
      <c r="J2228" s="353"/>
      <c r="K2228" s="360"/>
    </row>
    <row r="2229">
      <c r="A2229" s="352" t="str">
        <f t="shared" si="1"/>
        <v/>
      </c>
      <c r="B2229" s="353"/>
      <c r="C2229" s="354"/>
      <c r="D2229" s="353"/>
      <c r="E2229" s="355"/>
      <c r="F2229" s="355"/>
      <c r="G2229" s="353"/>
      <c r="H2229" s="353"/>
      <c r="I2229" s="353"/>
      <c r="J2229" s="353"/>
      <c r="K2229" s="360"/>
    </row>
    <row r="2230">
      <c r="A2230" s="352" t="str">
        <f t="shared" si="1"/>
        <v/>
      </c>
      <c r="B2230" s="353"/>
      <c r="C2230" s="354"/>
      <c r="D2230" s="353"/>
      <c r="E2230" s="355"/>
      <c r="F2230" s="355"/>
      <c r="G2230" s="353"/>
      <c r="H2230" s="353"/>
      <c r="I2230" s="353"/>
      <c r="J2230" s="353"/>
      <c r="K2230" s="360"/>
    </row>
    <row r="2231">
      <c r="A2231" s="352" t="str">
        <f t="shared" si="1"/>
        <v/>
      </c>
      <c r="B2231" s="353"/>
      <c r="C2231" s="354"/>
      <c r="D2231" s="353"/>
      <c r="E2231" s="355"/>
      <c r="F2231" s="355"/>
      <c r="G2231" s="353"/>
      <c r="H2231" s="353"/>
      <c r="I2231" s="353"/>
      <c r="J2231" s="353"/>
      <c r="K2231" s="360"/>
    </row>
    <row r="2232">
      <c r="A2232" s="352" t="str">
        <f t="shared" si="1"/>
        <v/>
      </c>
      <c r="B2232" s="353"/>
      <c r="C2232" s="354"/>
      <c r="D2232" s="353"/>
      <c r="E2232" s="355"/>
      <c r="F2232" s="355"/>
      <c r="G2232" s="353"/>
      <c r="H2232" s="353"/>
      <c r="I2232" s="353"/>
      <c r="J2232" s="353"/>
      <c r="K2232" s="360"/>
    </row>
    <row r="2233">
      <c r="A2233" s="352" t="str">
        <f t="shared" si="1"/>
        <v/>
      </c>
      <c r="B2233" s="353"/>
      <c r="C2233" s="354"/>
      <c r="D2233" s="353"/>
      <c r="E2233" s="355"/>
      <c r="F2233" s="355"/>
      <c r="G2233" s="353"/>
      <c r="H2233" s="353"/>
      <c r="I2233" s="353"/>
      <c r="J2233" s="353"/>
      <c r="K2233" s="360"/>
    </row>
    <row r="2234">
      <c r="A2234" s="352" t="str">
        <f t="shared" si="1"/>
        <v/>
      </c>
      <c r="B2234" s="353"/>
      <c r="C2234" s="354"/>
      <c r="D2234" s="353"/>
      <c r="E2234" s="355"/>
      <c r="F2234" s="355"/>
      <c r="G2234" s="353"/>
      <c r="H2234" s="353"/>
      <c r="I2234" s="353"/>
      <c r="J2234" s="353"/>
      <c r="K2234" s="360"/>
    </row>
    <row r="2235">
      <c r="A2235" s="352" t="str">
        <f t="shared" si="1"/>
        <v/>
      </c>
      <c r="B2235" s="353"/>
      <c r="C2235" s="354"/>
      <c r="D2235" s="353"/>
      <c r="E2235" s="355"/>
      <c r="F2235" s="355"/>
      <c r="G2235" s="353"/>
      <c r="H2235" s="353"/>
      <c r="I2235" s="353"/>
      <c r="J2235" s="353"/>
      <c r="K2235" s="360"/>
    </row>
    <row r="2236">
      <c r="A2236" s="352" t="str">
        <f t="shared" si="1"/>
        <v/>
      </c>
      <c r="B2236" s="353"/>
      <c r="C2236" s="354"/>
      <c r="D2236" s="353"/>
      <c r="E2236" s="355"/>
      <c r="F2236" s="355"/>
      <c r="G2236" s="353"/>
      <c r="H2236" s="353"/>
      <c r="I2236" s="353"/>
      <c r="J2236" s="353"/>
      <c r="K2236" s="360"/>
    </row>
    <row r="2237">
      <c r="A2237" s="352" t="str">
        <f t="shared" si="1"/>
        <v/>
      </c>
      <c r="B2237" s="353"/>
      <c r="C2237" s="354"/>
      <c r="D2237" s="353"/>
      <c r="E2237" s="355"/>
      <c r="F2237" s="355"/>
      <c r="G2237" s="353"/>
      <c r="H2237" s="353"/>
      <c r="I2237" s="353"/>
      <c r="J2237" s="353"/>
      <c r="K2237" s="360"/>
    </row>
    <row r="2238">
      <c r="A2238" s="352" t="str">
        <f t="shared" si="1"/>
        <v/>
      </c>
      <c r="B2238" s="353"/>
      <c r="C2238" s="354"/>
      <c r="D2238" s="353"/>
      <c r="E2238" s="355"/>
      <c r="F2238" s="355"/>
      <c r="G2238" s="353"/>
      <c r="H2238" s="353"/>
      <c r="I2238" s="353"/>
      <c r="J2238" s="353"/>
      <c r="K2238" s="360"/>
    </row>
    <row r="2239">
      <c r="A2239" s="352" t="str">
        <f t="shared" si="1"/>
        <v/>
      </c>
      <c r="B2239" s="353"/>
      <c r="C2239" s="354"/>
      <c r="D2239" s="353"/>
      <c r="E2239" s="355"/>
      <c r="F2239" s="355"/>
      <c r="G2239" s="353"/>
      <c r="H2239" s="353"/>
      <c r="I2239" s="353"/>
      <c r="J2239" s="353"/>
      <c r="K2239" s="360"/>
    </row>
    <row r="2240">
      <c r="A2240" s="352" t="str">
        <f t="shared" si="1"/>
        <v/>
      </c>
      <c r="B2240" s="353"/>
      <c r="C2240" s="354"/>
      <c r="D2240" s="353"/>
      <c r="E2240" s="355"/>
      <c r="F2240" s="355"/>
      <c r="G2240" s="353"/>
      <c r="H2240" s="353"/>
      <c r="I2240" s="353"/>
      <c r="J2240" s="353"/>
      <c r="K2240" s="360"/>
    </row>
    <row r="2241">
      <c r="A2241" s="352" t="str">
        <f t="shared" si="1"/>
        <v/>
      </c>
      <c r="B2241" s="353"/>
      <c r="C2241" s="354"/>
      <c r="D2241" s="353"/>
      <c r="E2241" s="355"/>
      <c r="F2241" s="355"/>
      <c r="G2241" s="353"/>
      <c r="H2241" s="353"/>
      <c r="I2241" s="353"/>
      <c r="J2241" s="353"/>
      <c r="K2241" s="360"/>
    </row>
    <row r="2242">
      <c r="A2242" s="359" t="str">
        <f t="shared" si="1"/>
        <v/>
      </c>
      <c r="B2242" s="353"/>
      <c r="C2242" s="354"/>
      <c r="D2242" s="353"/>
      <c r="E2242" s="355"/>
      <c r="F2242" s="355"/>
      <c r="G2242" s="353"/>
      <c r="H2242" s="353"/>
      <c r="I2242" s="353"/>
      <c r="J2242" s="353"/>
      <c r="K2242" s="360"/>
    </row>
    <row r="2243">
      <c r="A2243" s="357" t="str">
        <f t="shared" si="1"/>
        <v/>
      </c>
      <c r="B2243" s="353"/>
      <c r="C2243" s="354"/>
      <c r="D2243" s="353"/>
      <c r="E2243" s="355"/>
      <c r="F2243" s="355"/>
      <c r="G2243" s="353"/>
      <c r="H2243" s="353"/>
      <c r="I2243" s="353"/>
      <c r="J2243" s="353"/>
      <c r="K2243" s="360"/>
    </row>
    <row r="2244">
      <c r="A2244" s="352" t="str">
        <f t="shared" si="1"/>
        <v/>
      </c>
      <c r="B2244" s="353"/>
      <c r="C2244" s="354"/>
      <c r="D2244" s="353"/>
      <c r="E2244" s="355"/>
      <c r="F2244" s="355"/>
      <c r="G2244" s="353"/>
      <c r="H2244" s="353"/>
      <c r="I2244" s="353"/>
      <c r="J2244" s="353"/>
      <c r="K2244" s="360"/>
    </row>
    <row r="2245">
      <c r="A2245" s="352" t="str">
        <f t="shared" si="1"/>
        <v/>
      </c>
      <c r="B2245" s="353"/>
      <c r="C2245" s="354"/>
      <c r="D2245" s="353"/>
      <c r="E2245" s="355"/>
      <c r="F2245" s="355"/>
      <c r="G2245" s="353"/>
      <c r="H2245" s="353"/>
      <c r="I2245" s="353"/>
      <c r="J2245" s="353"/>
      <c r="K2245" s="360"/>
    </row>
    <row r="2246">
      <c r="A2246" s="352" t="str">
        <f t="shared" si="1"/>
        <v/>
      </c>
      <c r="B2246" s="353"/>
      <c r="C2246" s="354"/>
      <c r="D2246" s="353"/>
      <c r="E2246" s="355"/>
      <c r="F2246" s="355"/>
      <c r="G2246" s="353"/>
      <c r="H2246" s="353"/>
      <c r="I2246" s="353"/>
      <c r="J2246" s="353"/>
      <c r="K2246" s="360"/>
    </row>
    <row r="2247">
      <c r="A2247" s="357" t="str">
        <f t="shared" si="1"/>
        <v/>
      </c>
      <c r="B2247" s="353"/>
      <c r="C2247" s="354"/>
      <c r="D2247" s="353"/>
      <c r="E2247" s="355"/>
      <c r="F2247" s="355"/>
      <c r="G2247" s="353"/>
      <c r="H2247" s="353"/>
      <c r="I2247" s="353"/>
      <c r="J2247" s="353"/>
      <c r="K2247" s="360"/>
    </row>
    <row r="2248">
      <c r="A2248" s="359" t="str">
        <f t="shared" si="1"/>
        <v/>
      </c>
      <c r="B2248" s="353"/>
      <c r="C2248" s="354"/>
      <c r="D2248" s="353"/>
      <c r="E2248" s="355"/>
      <c r="F2248" s="355"/>
      <c r="G2248" s="353"/>
      <c r="H2248" s="353"/>
      <c r="I2248" s="353"/>
      <c r="J2248" s="353"/>
      <c r="K2248" s="360"/>
    </row>
    <row r="2249">
      <c r="A2249" s="352" t="str">
        <f t="shared" si="1"/>
        <v/>
      </c>
      <c r="B2249" s="353"/>
      <c r="C2249" s="354"/>
      <c r="D2249" s="353"/>
      <c r="E2249" s="355"/>
      <c r="F2249" s="355"/>
      <c r="G2249" s="353"/>
      <c r="H2249" s="353"/>
      <c r="I2249" s="353"/>
      <c r="J2249" s="353"/>
      <c r="K2249" s="360"/>
    </row>
    <row r="2250">
      <c r="A2250" s="352" t="str">
        <f t="shared" si="1"/>
        <v/>
      </c>
      <c r="B2250" s="353"/>
      <c r="C2250" s="354"/>
      <c r="D2250" s="353"/>
      <c r="E2250" s="355"/>
      <c r="F2250" s="355"/>
      <c r="G2250" s="353"/>
      <c r="H2250" s="353"/>
      <c r="I2250" s="353"/>
      <c r="J2250" s="353"/>
      <c r="K2250" s="360"/>
    </row>
    <row r="2251">
      <c r="A2251" s="352" t="str">
        <f t="shared" si="1"/>
        <v/>
      </c>
      <c r="B2251" s="353"/>
      <c r="C2251" s="354"/>
      <c r="D2251" s="353"/>
      <c r="E2251" s="355"/>
      <c r="F2251" s="355"/>
      <c r="G2251" s="353"/>
      <c r="H2251" s="353"/>
      <c r="I2251" s="353"/>
      <c r="J2251" s="353"/>
      <c r="K2251" s="360"/>
    </row>
    <row r="2252">
      <c r="A2252" s="352" t="str">
        <f t="shared" si="1"/>
        <v/>
      </c>
      <c r="B2252" s="353"/>
      <c r="C2252" s="354"/>
      <c r="D2252" s="353"/>
      <c r="E2252" s="355"/>
      <c r="F2252" s="355"/>
      <c r="G2252" s="353"/>
      <c r="H2252" s="353"/>
      <c r="I2252" s="353"/>
      <c r="J2252" s="353"/>
      <c r="K2252" s="360"/>
    </row>
    <row r="2253">
      <c r="A2253" s="357" t="str">
        <f t="shared" si="1"/>
        <v/>
      </c>
      <c r="B2253" s="353"/>
      <c r="C2253" s="354"/>
      <c r="D2253" s="353"/>
      <c r="E2253" s="355"/>
      <c r="F2253" s="355"/>
      <c r="G2253" s="353"/>
      <c r="H2253" s="353"/>
      <c r="I2253" s="353"/>
      <c r="J2253" s="353"/>
      <c r="K2253" s="360"/>
    </row>
    <row r="2254">
      <c r="A2254" s="357" t="str">
        <f t="shared" si="1"/>
        <v/>
      </c>
      <c r="B2254" s="353"/>
      <c r="C2254" s="354"/>
      <c r="D2254" s="353"/>
      <c r="E2254" s="355"/>
      <c r="F2254" s="355"/>
      <c r="G2254" s="353"/>
      <c r="H2254" s="353"/>
      <c r="I2254" s="353"/>
      <c r="J2254" s="353"/>
      <c r="K2254" s="360"/>
    </row>
    <row r="2255">
      <c r="A2255" s="352" t="str">
        <f t="shared" si="1"/>
        <v/>
      </c>
      <c r="B2255" s="353"/>
      <c r="C2255" s="354"/>
      <c r="D2255" s="353"/>
      <c r="E2255" s="355"/>
      <c r="F2255" s="355"/>
      <c r="G2255" s="353"/>
      <c r="H2255" s="353"/>
      <c r="I2255" s="353"/>
      <c r="J2255" s="353"/>
      <c r="K2255" s="360"/>
    </row>
    <row r="2256">
      <c r="A2256" s="352" t="str">
        <f t="shared" si="1"/>
        <v/>
      </c>
      <c r="B2256" s="353"/>
      <c r="C2256" s="354"/>
      <c r="D2256" s="353"/>
      <c r="E2256" s="355"/>
      <c r="F2256" s="355"/>
      <c r="G2256" s="353"/>
      <c r="H2256" s="353"/>
      <c r="I2256" s="353"/>
      <c r="J2256" s="353"/>
      <c r="K2256" s="360"/>
    </row>
    <row r="2257">
      <c r="A2257" s="352" t="str">
        <f t="shared" si="1"/>
        <v/>
      </c>
      <c r="B2257" s="353"/>
      <c r="C2257" s="354"/>
      <c r="D2257" s="353"/>
      <c r="E2257" s="355"/>
      <c r="F2257" s="355"/>
      <c r="G2257" s="353"/>
      <c r="H2257" s="353"/>
      <c r="I2257" s="353"/>
      <c r="J2257" s="353"/>
      <c r="K2257" s="360"/>
    </row>
    <row r="2258">
      <c r="A2258" s="352" t="str">
        <f t="shared" si="1"/>
        <v/>
      </c>
      <c r="B2258" s="353"/>
      <c r="C2258" s="354"/>
      <c r="D2258" s="353"/>
      <c r="E2258" s="355"/>
      <c r="F2258" s="355"/>
      <c r="G2258" s="353"/>
      <c r="H2258" s="353"/>
      <c r="I2258" s="353"/>
      <c r="J2258" s="353"/>
      <c r="K2258" s="360"/>
    </row>
    <row r="2259">
      <c r="A2259" s="352" t="str">
        <f t="shared" si="1"/>
        <v/>
      </c>
      <c r="B2259" s="353"/>
      <c r="C2259" s="354"/>
      <c r="D2259" s="353"/>
      <c r="E2259" s="355"/>
      <c r="F2259" s="355"/>
      <c r="G2259" s="353"/>
      <c r="H2259" s="353"/>
      <c r="I2259" s="353"/>
      <c r="J2259" s="353"/>
      <c r="K2259" s="360"/>
    </row>
    <row r="2260">
      <c r="A2260" s="352" t="str">
        <f t="shared" si="1"/>
        <v/>
      </c>
      <c r="B2260" s="353"/>
      <c r="C2260" s="354"/>
      <c r="D2260" s="353"/>
      <c r="E2260" s="355"/>
      <c r="F2260" s="355"/>
      <c r="G2260" s="353"/>
      <c r="H2260" s="353"/>
      <c r="I2260" s="353"/>
      <c r="J2260" s="353"/>
      <c r="K2260" s="360"/>
    </row>
    <row r="2261">
      <c r="A2261" s="352" t="str">
        <f t="shared" si="1"/>
        <v/>
      </c>
      <c r="B2261" s="353"/>
      <c r="C2261" s="354"/>
      <c r="D2261" s="353"/>
      <c r="E2261" s="355"/>
      <c r="F2261" s="355"/>
      <c r="G2261" s="353"/>
      <c r="H2261" s="353"/>
      <c r="I2261" s="353"/>
      <c r="J2261" s="353"/>
      <c r="K2261" s="360"/>
    </row>
    <row r="2262">
      <c r="A2262" s="352" t="str">
        <f t="shared" si="1"/>
        <v/>
      </c>
      <c r="B2262" s="353"/>
      <c r="C2262" s="354"/>
      <c r="D2262" s="353"/>
      <c r="E2262" s="355"/>
      <c r="F2262" s="355"/>
      <c r="G2262" s="353"/>
      <c r="H2262" s="353"/>
      <c r="I2262" s="353"/>
      <c r="J2262" s="353"/>
      <c r="K2262" s="360"/>
    </row>
    <row r="2263">
      <c r="A2263" s="352" t="str">
        <f t="shared" si="1"/>
        <v/>
      </c>
      <c r="B2263" s="353"/>
      <c r="C2263" s="354"/>
      <c r="D2263" s="353"/>
      <c r="E2263" s="355"/>
      <c r="F2263" s="355"/>
      <c r="G2263" s="353"/>
      <c r="H2263" s="353"/>
      <c r="I2263" s="353"/>
      <c r="J2263" s="353"/>
      <c r="K2263" s="360"/>
    </row>
    <row r="2264">
      <c r="A2264" s="352" t="str">
        <f t="shared" si="1"/>
        <v/>
      </c>
      <c r="B2264" s="353"/>
      <c r="C2264" s="354"/>
      <c r="D2264" s="353"/>
      <c r="E2264" s="355"/>
      <c r="F2264" s="355"/>
      <c r="G2264" s="353"/>
      <c r="H2264" s="353"/>
      <c r="I2264" s="353"/>
      <c r="J2264" s="353"/>
      <c r="K2264" s="360"/>
    </row>
    <row r="2265">
      <c r="A2265" s="352" t="str">
        <f t="shared" si="1"/>
        <v/>
      </c>
      <c r="B2265" s="353"/>
      <c r="C2265" s="354"/>
      <c r="D2265" s="353"/>
      <c r="E2265" s="355"/>
      <c r="F2265" s="355"/>
      <c r="G2265" s="353"/>
      <c r="H2265" s="353"/>
      <c r="I2265" s="353"/>
      <c r="J2265" s="353"/>
      <c r="K2265" s="360"/>
    </row>
    <row r="2266">
      <c r="A2266" s="352" t="str">
        <f t="shared" si="1"/>
        <v/>
      </c>
      <c r="B2266" s="353"/>
      <c r="C2266" s="354"/>
      <c r="D2266" s="353"/>
      <c r="E2266" s="355"/>
      <c r="F2266" s="355"/>
      <c r="G2266" s="353"/>
      <c r="H2266" s="353"/>
      <c r="I2266" s="353"/>
      <c r="J2266" s="353"/>
      <c r="K2266" s="360"/>
    </row>
    <row r="2267">
      <c r="A2267" s="352" t="str">
        <f t="shared" si="1"/>
        <v/>
      </c>
      <c r="B2267" s="353"/>
      <c r="C2267" s="354"/>
      <c r="D2267" s="353"/>
      <c r="E2267" s="355"/>
      <c r="F2267" s="355"/>
      <c r="G2267" s="353"/>
      <c r="H2267" s="353"/>
      <c r="I2267" s="353"/>
      <c r="J2267" s="353"/>
      <c r="K2267" s="360"/>
    </row>
    <row r="2268">
      <c r="A2268" s="357" t="str">
        <f t="shared" si="1"/>
        <v/>
      </c>
      <c r="B2268" s="353"/>
      <c r="C2268" s="354"/>
      <c r="D2268" s="353"/>
      <c r="E2268" s="355"/>
      <c r="F2268" s="355"/>
      <c r="G2268" s="353"/>
      <c r="H2268" s="353"/>
      <c r="I2268" s="353"/>
      <c r="J2268" s="353"/>
      <c r="K2268" s="360"/>
    </row>
    <row r="2269">
      <c r="A2269" s="352" t="str">
        <f t="shared" si="1"/>
        <v/>
      </c>
      <c r="B2269" s="353"/>
      <c r="C2269" s="354"/>
      <c r="D2269" s="353"/>
      <c r="E2269" s="355"/>
      <c r="F2269" s="355"/>
      <c r="G2269" s="353"/>
      <c r="H2269" s="353"/>
      <c r="I2269" s="353"/>
      <c r="J2269" s="353"/>
      <c r="K2269" s="360"/>
    </row>
    <row r="2270">
      <c r="A2270" s="352" t="str">
        <f t="shared" si="1"/>
        <v/>
      </c>
      <c r="B2270" s="353"/>
      <c r="C2270" s="354"/>
      <c r="D2270" s="353"/>
      <c r="E2270" s="355"/>
      <c r="F2270" s="355"/>
      <c r="G2270" s="353"/>
      <c r="H2270" s="353"/>
      <c r="I2270" s="353"/>
      <c r="J2270" s="353"/>
      <c r="K2270" s="360"/>
    </row>
    <row r="2271">
      <c r="A2271" s="352" t="str">
        <f t="shared" si="1"/>
        <v/>
      </c>
      <c r="B2271" s="353"/>
      <c r="C2271" s="354"/>
      <c r="D2271" s="353"/>
      <c r="E2271" s="355"/>
      <c r="F2271" s="355"/>
      <c r="G2271" s="353"/>
      <c r="H2271" s="353"/>
      <c r="I2271" s="353"/>
      <c r="J2271" s="353"/>
      <c r="K2271" s="360"/>
    </row>
    <row r="2272">
      <c r="A2272" s="352" t="str">
        <f t="shared" si="1"/>
        <v/>
      </c>
      <c r="B2272" s="353"/>
      <c r="C2272" s="354"/>
      <c r="D2272" s="353"/>
      <c r="E2272" s="355"/>
      <c r="F2272" s="355"/>
      <c r="G2272" s="353"/>
      <c r="H2272" s="353"/>
      <c r="I2272" s="353"/>
      <c r="J2272" s="353"/>
      <c r="K2272" s="360"/>
    </row>
    <row r="2273">
      <c r="A2273" s="352" t="str">
        <f t="shared" si="1"/>
        <v/>
      </c>
      <c r="B2273" s="353"/>
      <c r="C2273" s="354"/>
      <c r="D2273" s="353"/>
      <c r="E2273" s="355"/>
      <c r="F2273" s="355"/>
      <c r="G2273" s="353"/>
      <c r="H2273" s="353"/>
      <c r="I2273" s="353"/>
      <c r="J2273" s="353"/>
      <c r="K2273" s="360"/>
    </row>
    <row r="2274">
      <c r="A2274" s="352" t="str">
        <f t="shared" si="1"/>
        <v/>
      </c>
      <c r="B2274" s="353"/>
      <c r="C2274" s="354"/>
      <c r="D2274" s="353"/>
      <c r="E2274" s="355"/>
      <c r="F2274" s="355"/>
      <c r="G2274" s="353"/>
      <c r="H2274" s="353"/>
      <c r="I2274" s="353"/>
      <c r="J2274" s="353"/>
      <c r="K2274" s="360"/>
    </row>
    <row r="2275">
      <c r="A2275" s="357" t="str">
        <f t="shared" si="1"/>
        <v/>
      </c>
      <c r="B2275" s="353"/>
      <c r="C2275" s="354"/>
      <c r="D2275" s="353"/>
      <c r="E2275" s="355"/>
      <c r="F2275" s="355"/>
      <c r="G2275" s="353"/>
      <c r="H2275" s="353"/>
      <c r="I2275" s="353"/>
      <c r="J2275" s="353"/>
      <c r="K2275" s="360"/>
    </row>
    <row r="2276">
      <c r="A2276" s="357" t="str">
        <f t="shared" si="1"/>
        <v/>
      </c>
      <c r="B2276" s="353"/>
      <c r="C2276" s="354"/>
      <c r="D2276" s="353"/>
      <c r="E2276" s="355"/>
      <c r="F2276" s="355"/>
      <c r="G2276" s="353"/>
      <c r="H2276" s="353"/>
      <c r="I2276" s="353"/>
      <c r="J2276" s="353"/>
      <c r="K2276" s="360"/>
    </row>
    <row r="2277">
      <c r="A2277" s="357" t="str">
        <f t="shared" si="1"/>
        <v/>
      </c>
      <c r="B2277" s="353"/>
      <c r="C2277" s="354"/>
      <c r="D2277" s="353"/>
      <c r="E2277" s="355"/>
      <c r="F2277" s="355"/>
      <c r="G2277" s="353"/>
      <c r="H2277" s="353"/>
      <c r="I2277" s="353"/>
      <c r="J2277" s="353"/>
      <c r="K2277" s="360"/>
    </row>
    <row r="2278">
      <c r="A2278" s="352" t="str">
        <f t="shared" si="1"/>
        <v/>
      </c>
      <c r="B2278" s="353"/>
      <c r="C2278" s="354"/>
      <c r="D2278" s="353"/>
      <c r="E2278" s="355"/>
      <c r="F2278" s="355"/>
      <c r="G2278" s="353"/>
      <c r="H2278" s="353"/>
      <c r="I2278" s="353"/>
      <c r="J2278" s="353"/>
      <c r="K2278" s="360"/>
    </row>
    <row r="2279">
      <c r="A2279" s="352" t="str">
        <f t="shared" si="1"/>
        <v/>
      </c>
      <c r="B2279" s="353"/>
      <c r="C2279" s="354"/>
      <c r="D2279" s="353"/>
      <c r="E2279" s="355"/>
      <c r="F2279" s="355"/>
      <c r="G2279" s="353"/>
      <c r="H2279" s="353"/>
      <c r="I2279" s="353"/>
      <c r="J2279" s="353"/>
      <c r="K2279" s="360"/>
    </row>
    <row r="2280">
      <c r="A2280" s="352" t="str">
        <f t="shared" si="1"/>
        <v/>
      </c>
      <c r="B2280" s="353"/>
      <c r="C2280" s="354"/>
      <c r="D2280" s="353"/>
      <c r="E2280" s="355"/>
      <c r="F2280" s="355"/>
      <c r="G2280" s="353"/>
      <c r="H2280" s="353"/>
      <c r="I2280" s="353"/>
      <c r="J2280" s="353"/>
      <c r="K2280" s="360"/>
    </row>
    <row r="2281">
      <c r="A2281" s="352" t="str">
        <f t="shared" si="1"/>
        <v/>
      </c>
      <c r="B2281" s="353"/>
      <c r="C2281" s="354"/>
      <c r="D2281" s="353"/>
      <c r="E2281" s="355"/>
      <c r="F2281" s="355"/>
      <c r="G2281" s="353"/>
      <c r="H2281" s="353"/>
      <c r="I2281" s="353"/>
      <c r="J2281" s="353"/>
      <c r="K2281" s="360"/>
    </row>
    <row r="2282">
      <c r="A2282" s="357" t="str">
        <f t="shared" si="1"/>
        <v/>
      </c>
      <c r="B2282" s="353"/>
      <c r="C2282" s="354"/>
      <c r="D2282" s="353"/>
      <c r="E2282" s="355"/>
      <c r="F2282" s="355"/>
      <c r="G2282" s="353"/>
      <c r="H2282" s="353"/>
      <c r="I2282" s="353"/>
      <c r="J2282" s="353"/>
      <c r="K2282" s="360"/>
    </row>
    <row r="2283">
      <c r="A2283" s="352" t="str">
        <f t="shared" si="1"/>
        <v/>
      </c>
      <c r="B2283" s="353"/>
      <c r="C2283" s="354"/>
      <c r="D2283" s="353"/>
      <c r="E2283" s="355"/>
      <c r="F2283" s="355"/>
      <c r="G2283" s="353"/>
      <c r="H2283" s="353"/>
      <c r="I2283" s="353"/>
      <c r="J2283" s="353"/>
      <c r="K2283" s="360"/>
    </row>
    <row r="2284">
      <c r="A2284" s="352" t="str">
        <f t="shared" si="1"/>
        <v/>
      </c>
      <c r="B2284" s="353"/>
      <c r="C2284" s="354"/>
      <c r="D2284" s="353"/>
      <c r="E2284" s="355"/>
      <c r="F2284" s="355"/>
      <c r="G2284" s="353"/>
      <c r="H2284" s="353"/>
      <c r="I2284" s="353"/>
      <c r="J2284" s="353"/>
      <c r="K2284" s="360"/>
    </row>
    <row r="2285">
      <c r="A2285" s="357" t="str">
        <f t="shared" si="1"/>
        <v/>
      </c>
      <c r="B2285" s="353"/>
      <c r="C2285" s="354"/>
      <c r="D2285" s="353"/>
      <c r="E2285" s="355"/>
      <c r="F2285" s="355"/>
      <c r="G2285" s="353"/>
      <c r="H2285" s="353"/>
      <c r="I2285" s="353"/>
      <c r="J2285" s="353"/>
      <c r="K2285" s="360"/>
    </row>
    <row r="2286">
      <c r="A2286" s="352" t="str">
        <f t="shared" si="1"/>
        <v/>
      </c>
      <c r="B2286" s="353"/>
      <c r="C2286" s="354"/>
      <c r="D2286" s="353"/>
      <c r="E2286" s="355"/>
      <c r="F2286" s="355"/>
      <c r="G2286" s="353"/>
      <c r="H2286" s="353"/>
      <c r="I2286" s="353"/>
      <c r="J2286" s="353"/>
      <c r="K2286" s="360"/>
    </row>
    <row r="2287">
      <c r="A2287" s="352" t="str">
        <f t="shared" si="1"/>
        <v/>
      </c>
      <c r="B2287" s="353"/>
      <c r="C2287" s="354"/>
      <c r="D2287" s="353"/>
      <c r="E2287" s="355"/>
      <c r="F2287" s="355"/>
      <c r="G2287" s="353"/>
      <c r="H2287" s="353"/>
      <c r="I2287" s="353"/>
      <c r="J2287" s="353"/>
      <c r="K2287" s="360"/>
    </row>
    <row r="2288">
      <c r="A2288" s="357" t="str">
        <f t="shared" si="1"/>
        <v/>
      </c>
      <c r="B2288" s="353"/>
      <c r="C2288" s="354"/>
      <c r="D2288" s="353"/>
      <c r="E2288" s="355"/>
      <c r="F2288" s="355"/>
      <c r="G2288" s="353"/>
      <c r="H2288" s="353"/>
      <c r="I2288" s="353"/>
      <c r="J2288" s="353"/>
      <c r="K2288" s="360"/>
    </row>
    <row r="2289">
      <c r="A2289" s="357" t="str">
        <f t="shared" si="1"/>
        <v/>
      </c>
      <c r="B2289" s="353"/>
      <c r="C2289" s="354"/>
      <c r="D2289" s="353"/>
      <c r="E2289" s="355"/>
      <c r="F2289" s="355"/>
      <c r="G2289" s="353"/>
      <c r="H2289" s="353"/>
      <c r="I2289" s="353"/>
      <c r="J2289" s="353"/>
      <c r="K2289" s="360"/>
    </row>
    <row r="2290">
      <c r="A2290" s="357" t="str">
        <f t="shared" si="1"/>
        <v/>
      </c>
      <c r="B2290" s="353"/>
      <c r="C2290" s="354"/>
      <c r="D2290" s="353"/>
      <c r="E2290" s="355"/>
      <c r="F2290" s="355"/>
      <c r="G2290" s="353"/>
      <c r="H2290" s="353"/>
      <c r="I2290" s="353"/>
      <c r="J2290" s="353"/>
      <c r="K2290" s="360"/>
    </row>
    <row r="2291">
      <c r="A2291" s="357" t="str">
        <f t="shared" si="1"/>
        <v/>
      </c>
      <c r="B2291" s="353"/>
      <c r="C2291" s="354"/>
      <c r="D2291" s="353"/>
      <c r="E2291" s="355"/>
      <c r="F2291" s="355"/>
      <c r="G2291" s="353"/>
      <c r="H2291" s="353"/>
      <c r="I2291" s="353"/>
      <c r="J2291" s="353"/>
      <c r="K2291" s="360"/>
    </row>
    <row r="2292">
      <c r="A2292" s="352" t="str">
        <f t="shared" si="1"/>
        <v/>
      </c>
      <c r="B2292" s="353"/>
      <c r="C2292" s="354"/>
      <c r="D2292" s="353"/>
      <c r="E2292" s="355"/>
      <c r="F2292" s="355"/>
      <c r="G2292" s="353"/>
      <c r="H2292" s="353"/>
      <c r="I2292" s="353"/>
      <c r="J2292" s="353"/>
      <c r="K2292" s="360"/>
    </row>
    <row r="2293">
      <c r="A2293" s="357" t="str">
        <f t="shared" si="1"/>
        <v/>
      </c>
      <c r="B2293" s="353"/>
      <c r="C2293" s="354"/>
      <c r="D2293" s="353"/>
      <c r="E2293" s="355"/>
      <c r="F2293" s="355"/>
      <c r="G2293" s="353"/>
      <c r="H2293" s="353"/>
      <c r="I2293" s="353"/>
      <c r="J2293" s="353"/>
      <c r="K2293" s="360"/>
    </row>
    <row r="2294">
      <c r="A2294" s="352" t="str">
        <f t="shared" si="1"/>
        <v/>
      </c>
      <c r="B2294" s="353"/>
      <c r="C2294" s="354"/>
      <c r="D2294" s="353"/>
      <c r="E2294" s="355"/>
      <c r="F2294" s="355"/>
      <c r="G2294" s="353"/>
      <c r="H2294" s="353"/>
      <c r="I2294" s="353"/>
      <c r="J2294" s="353"/>
      <c r="K2294" s="360"/>
    </row>
    <row r="2295">
      <c r="A2295" s="352" t="str">
        <f t="shared" si="1"/>
        <v/>
      </c>
      <c r="B2295" s="353"/>
      <c r="C2295" s="354"/>
      <c r="D2295" s="353"/>
      <c r="E2295" s="355"/>
      <c r="F2295" s="355"/>
      <c r="G2295" s="353"/>
      <c r="H2295" s="353"/>
      <c r="I2295" s="353"/>
      <c r="J2295" s="353"/>
      <c r="K2295" s="360"/>
    </row>
    <row r="2296">
      <c r="A2296" s="352" t="str">
        <f t="shared" si="1"/>
        <v/>
      </c>
      <c r="B2296" s="353"/>
      <c r="C2296" s="354"/>
      <c r="D2296" s="353"/>
      <c r="E2296" s="355"/>
      <c r="F2296" s="355"/>
      <c r="G2296" s="353"/>
      <c r="H2296" s="353"/>
      <c r="I2296" s="353"/>
      <c r="J2296" s="353"/>
      <c r="K2296" s="360"/>
    </row>
    <row r="2297">
      <c r="A2297" s="352" t="str">
        <f t="shared" si="1"/>
        <v/>
      </c>
      <c r="B2297" s="353"/>
      <c r="C2297" s="354"/>
      <c r="D2297" s="353"/>
      <c r="E2297" s="355"/>
      <c r="F2297" s="355"/>
      <c r="G2297" s="353"/>
      <c r="H2297" s="353"/>
      <c r="I2297" s="353"/>
      <c r="J2297" s="353"/>
      <c r="K2297" s="360"/>
    </row>
    <row r="2298">
      <c r="A2298" s="352" t="str">
        <f t="shared" si="1"/>
        <v/>
      </c>
      <c r="B2298" s="353"/>
      <c r="C2298" s="354"/>
      <c r="D2298" s="353"/>
      <c r="E2298" s="355"/>
      <c r="F2298" s="355"/>
      <c r="G2298" s="353"/>
      <c r="H2298" s="353"/>
      <c r="I2298" s="353"/>
      <c r="J2298" s="353"/>
      <c r="K2298" s="360"/>
    </row>
    <row r="2299">
      <c r="A2299" s="352" t="str">
        <f t="shared" si="1"/>
        <v/>
      </c>
      <c r="B2299" s="353"/>
      <c r="C2299" s="354"/>
      <c r="D2299" s="353"/>
      <c r="E2299" s="355"/>
      <c r="F2299" s="355"/>
      <c r="G2299" s="353"/>
      <c r="H2299" s="353"/>
      <c r="I2299" s="353"/>
      <c r="J2299" s="353"/>
      <c r="K2299" s="360"/>
    </row>
    <row r="2300">
      <c r="A2300" s="352" t="str">
        <f t="shared" si="1"/>
        <v/>
      </c>
      <c r="B2300" s="353"/>
      <c r="C2300" s="354"/>
      <c r="D2300" s="353"/>
      <c r="E2300" s="355"/>
      <c r="F2300" s="355"/>
      <c r="G2300" s="353"/>
      <c r="H2300" s="353"/>
      <c r="I2300" s="353"/>
      <c r="J2300" s="353"/>
      <c r="K2300" s="360"/>
    </row>
    <row r="2301">
      <c r="A2301" s="352" t="str">
        <f t="shared" si="1"/>
        <v/>
      </c>
      <c r="B2301" s="353"/>
      <c r="C2301" s="354"/>
      <c r="D2301" s="353"/>
      <c r="E2301" s="355"/>
      <c r="F2301" s="355"/>
      <c r="G2301" s="353"/>
      <c r="H2301" s="353"/>
      <c r="I2301" s="353"/>
      <c r="J2301" s="353"/>
      <c r="K2301" s="360"/>
    </row>
    <row r="2302">
      <c r="A2302" s="352" t="str">
        <f t="shared" si="1"/>
        <v/>
      </c>
      <c r="B2302" s="353"/>
      <c r="C2302" s="354"/>
      <c r="D2302" s="353"/>
      <c r="E2302" s="355"/>
      <c r="F2302" s="355"/>
      <c r="G2302" s="353"/>
      <c r="H2302" s="353"/>
      <c r="I2302" s="353"/>
      <c r="J2302" s="353"/>
      <c r="K2302" s="360"/>
    </row>
    <row r="2303">
      <c r="A2303" s="359" t="str">
        <f t="shared" si="1"/>
        <v/>
      </c>
      <c r="B2303" s="353"/>
      <c r="C2303" s="354"/>
      <c r="D2303" s="353"/>
      <c r="E2303" s="355"/>
      <c r="F2303" s="355"/>
      <c r="G2303" s="353"/>
      <c r="H2303" s="353"/>
      <c r="I2303" s="353"/>
      <c r="J2303" s="353"/>
      <c r="K2303" s="360"/>
    </row>
    <row r="2304">
      <c r="A2304" s="352" t="str">
        <f t="shared" si="1"/>
        <v/>
      </c>
      <c r="B2304" s="353"/>
      <c r="C2304" s="354"/>
      <c r="D2304" s="353"/>
      <c r="E2304" s="355"/>
      <c r="F2304" s="355"/>
      <c r="G2304" s="353"/>
      <c r="H2304" s="353"/>
      <c r="I2304" s="353"/>
      <c r="J2304" s="353"/>
      <c r="K2304" s="360"/>
    </row>
    <row r="2305">
      <c r="A2305" s="352" t="str">
        <f t="shared" si="1"/>
        <v/>
      </c>
      <c r="B2305" s="353"/>
      <c r="C2305" s="354"/>
      <c r="D2305" s="353"/>
      <c r="E2305" s="355"/>
      <c r="F2305" s="355"/>
      <c r="G2305" s="353"/>
      <c r="H2305" s="353"/>
      <c r="I2305" s="353"/>
      <c r="J2305" s="353"/>
      <c r="K2305" s="360"/>
    </row>
    <row r="2306">
      <c r="A2306" s="359" t="str">
        <f t="shared" si="1"/>
        <v/>
      </c>
      <c r="B2306" s="353"/>
      <c r="C2306" s="354"/>
      <c r="D2306" s="353"/>
      <c r="E2306" s="355"/>
      <c r="F2306" s="355"/>
      <c r="G2306" s="353"/>
      <c r="H2306" s="353"/>
      <c r="I2306" s="353"/>
      <c r="J2306" s="353"/>
      <c r="K2306" s="360"/>
    </row>
    <row r="2307">
      <c r="A2307" s="357" t="str">
        <f t="shared" si="1"/>
        <v/>
      </c>
      <c r="B2307" s="353"/>
      <c r="C2307" s="354"/>
      <c r="D2307" s="353"/>
      <c r="E2307" s="355"/>
      <c r="F2307" s="355"/>
      <c r="G2307" s="353"/>
      <c r="H2307" s="353"/>
      <c r="I2307" s="353"/>
      <c r="J2307" s="353"/>
      <c r="K2307" s="360"/>
    </row>
    <row r="2308">
      <c r="A2308" s="352" t="str">
        <f t="shared" si="1"/>
        <v/>
      </c>
      <c r="B2308" s="353"/>
      <c r="C2308" s="354"/>
      <c r="D2308" s="353"/>
      <c r="E2308" s="355"/>
      <c r="F2308" s="355"/>
      <c r="G2308" s="353"/>
      <c r="H2308" s="353"/>
      <c r="I2308" s="353"/>
      <c r="J2308" s="353"/>
      <c r="K2308" s="360"/>
    </row>
    <row r="2309">
      <c r="A2309" s="352" t="str">
        <f t="shared" si="1"/>
        <v/>
      </c>
      <c r="B2309" s="353"/>
      <c r="C2309" s="354"/>
      <c r="D2309" s="353"/>
      <c r="E2309" s="355"/>
      <c r="F2309" s="355"/>
      <c r="G2309" s="353"/>
      <c r="H2309" s="353"/>
      <c r="I2309" s="353"/>
      <c r="J2309" s="353"/>
      <c r="K2309" s="360"/>
    </row>
    <row r="2310">
      <c r="A2310" s="357" t="str">
        <f t="shared" si="1"/>
        <v/>
      </c>
      <c r="B2310" s="353"/>
      <c r="C2310" s="354"/>
      <c r="D2310" s="353"/>
      <c r="E2310" s="355"/>
      <c r="F2310" s="355"/>
      <c r="G2310" s="353"/>
      <c r="H2310" s="353"/>
      <c r="I2310" s="353"/>
      <c r="J2310" s="353"/>
      <c r="K2310" s="360"/>
    </row>
    <row r="2311">
      <c r="A2311" s="357" t="str">
        <f t="shared" si="1"/>
        <v/>
      </c>
      <c r="B2311" s="353"/>
      <c r="C2311" s="354"/>
      <c r="D2311" s="353"/>
      <c r="E2311" s="355"/>
      <c r="F2311" s="355"/>
      <c r="G2311" s="353"/>
      <c r="H2311" s="353"/>
      <c r="I2311" s="353"/>
      <c r="J2311" s="353"/>
      <c r="K2311" s="360"/>
    </row>
    <row r="2312">
      <c r="A2312" s="352" t="str">
        <f t="shared" si="1"/>
        <v/>
      </c>
      <c r="B2312" s="353"/>
      <c r="C2312" s="354"/>
      <c r="D2312" s="353"/>
      <c r="E2312" s="355"/>
      <c r="F2312" s="355"/>
      <c r="G2312" s="353"/>
      <c r="H2312" s="353"/>
      <c r="I2312" s="353"/>
      <c r="J2312" s="353"/>
      <c r="K2312" s="360"/>
    </row>
    <row r="2313">
      <c r="A2313" s="352" t="str">
        <f t="shared" si="1"/>
        <v/>
      </c>
      <c r="B2313" s="353"/>
      <c r="C2313" s="354"/>
      <c r="D2313" s="353"/>
      <c r="E2313" s="355"/>
      <c r="F2313" s="355"/>
      <c r="G2313" s="353"/>
      <c r="H2313" s="353"/>
      <c r="I2313" s="353"/>
      <c r="J2313" s="353"/>
      <c r="K2313" s="360"/>
    </row>
    <row r="2314">
      <c r="A2314" s="352" t="str">
        <f t="shared" si="1"/>
        <v/>
      </c>
      <c r="B2314" s="353"/>
      <c r="C2314" s="354"/>
      <c r="D2314" s="353"/>
      <c r="E2314" s="355"/>
      <c r="F2314" s="355"/>
      <c r="G2314" s="353"/>
      <c r="H2314" s="353"/>
      <c r="I2314" s="353"/>
      <c r="J2314" s="353"/>
      <c r="K2314" s="360"/>
    </row>
    <row r="2315">
      <c r="A2315" s="357" t="str">
        <f t="shared" si="1"/>
        <v/>
      </c>
      <c r="B2315" s="353"/>
      <c r="C2315" s="354"/>
      <c r="D2315" s="353"/>
      <c r="E2315" s="355"/>
      <c r="F2315" s="355"/>
      <c r="G2315" s="353"/>
      <c r="H2315" s="353"/>
      <c r="I2315" s="353"/>
      <c r="J2315" s="353"/>
      <c r="K2315" s="360"/>
    </row>
    <row r="2316">
      <c r="A2316" s="352" t="str">
        <f t="shared" si="1"/>
        <v/>
      </c>
      <c r="B2316" s="353"/>
      <c r="C2316" s="354"/>
      <c r="D2316" s="353"/>
      <c r="E2316" s="355"/>
      <c r="F2316" s="355"/>
      <c r="G2316" s="353"/>
      <c r="H2316" s="353"/>
      <c r="I2316" s="353"/>
      <c r="J2316" s="353"/>
      <c r="K2316" s="360"/>
    </row>
    <row r="2317">
      <c r="A2317" s="352" t="str">
        <f t="shared" si="1"/>
        <v/>
      </c>
      <c r="B2317" s="353"/>
      <c r="C2317" s="354"/>
      <c r="D2317" s="353"/>
      <c r="E2317" s="355"/>
      <c r="F2317" s="355"/>
      <c r="G2317" s="353"/>
      <c r="H2317" s="353"/>
      <c r="I2317" s="353"/>
      <c r="J2317" s="353"/>
      <c r="K2317" s="360"/>
    </row>
    <row r="2318">
      <c r="A2318" s="357" t="str">
        <f t="shared" si="1"/>
        <v/>
      </c>
      <c r="B2318" s="353"/>
      <c r="C2318" s="354"/>
      <c r="D2318" s="353"/>
      <c r="E2318" s="355"/>
      <c r="F2318" s="355"/>
      <c r="G2318" s="353"/>
      <c r="H2318" s="353"/>
      <c r="I2318" s="353"/>
      <c r="J2318" s="353"/>
      <c r="K2318" s="360"/>
    </row>
    <row r="2319">
      <c r="A2319" s="357" t="str">
        <f t="shared" si="1"/>
        <v/>
      </c>
      <c r="B2319" s="353"/>
      <c r="C2319" s="354"/>
      <c r="D2319" s="353"/>
      <c r="E2319" s="355"/>
      <c r="F2319" s="355"/>
      <c r="G2319" s="353"/>
      <c r="H2319" s="353"/>
      <c r="I2319" s="353"/>
      <c r="J2319" s="353"/>
      <c r="K2319" s="360"/>
    </row>
    <row r="2320">
      <c r="A2320" s="357" t="str">
        <f t="shared" si="1"/>
        <v/>
      </c>
      <c r="B2320" s="353"/>
      <c r="C2320" s="354"/>
      <c r="D2320" s="353"/>
      <c r="E2320" s="355"/>
      <c r="F2320" s="355"/>
      <c r="G2320" s="353"/>
      <c r="H2320" s="353"/>
      <c r="I2320" s="353"/>
      <c r="J2320" s="353"/>
      <c r="K2320" s="360"/>
    </row>
    <row r="2321">
      <c r="A2321" s="359" t="str">
        <f t="shared" si="1"/>
        <v/>
      </c>
      <c r="B2321" s="353"/>
      <c r="C2321" s="354"/>
      <c r="D2321" s="353"/>
      <c r="E2321" s="355"/>
      <c r="F2321" s="355"/>
      <c r="G2321" s="353"/>
      <c r="H2321" s="353"/>
      <c r="I2321" s="353"/>
      <c r="J2321" s="353"/>
      <c r="K2321" s="360"/>
    </row>
    <row r="2322">
      <c r="A2322" s="352" t="str">
        <f t="shared" si="1"/>
        <v/>
      </c>
      <c r="B2322" s="353"/>
      <c r="C2322" s="354"/>
      <c r="D2322" s="353"/>
      <c r="E2322" s="355"/>
      <c r="F2322" s="355"/>
      <c r="G2322" s="353"/>
      <c r="H2322" s="353"/>
      <c r="I2322" s="353"/>
      <c r="J2322" s="353"/>
      <c r="K2322" s="360"/>
    </row>
    <row r="2323">
      <c r="A2323" s="359" t="str">
        <f t="shared" si="1"/>
        <v/>
      </c>
      <c r="B2323" s="353"/>
      <c r="C2323" s="354"/>
      <c r="D2323" s="353"/>
      <c r="E2323" s="355"/>
      <c r="F2323" s="355"/>
      <c r="G2323" s="353"/>
      <c r="H2323" s="353"/>
      <c r="I2323" s="353"/>
      <c r="J2323" s="353"/>
      <c r="K2323" s="360"/>
    </row>
    <row r="2324">
      <c r="A2324" s="352" t="str">
        <f t="shared" si="1"/>
        <v/>
      </c>
      <c r="B2324" s="353"/>
      <c r="C2324" s="354"/>
      <c r="D2324" s="353"/>
      <c r="E2324" s="355"/>
      <c r="F2324" s="355"/>
      <c r="G2324" s="353"/>
      <c r="H2324" s="353"/>
      <c r="I2324" s="353"/>
      <c r="J2324" s="353"/>
      <c r="K2324" s="360"/>
    </row>
    <row r="2325">
      <c r="A2325" s="352" t="str">
        <f t="shared" si="1"/>
        <v/>
      </c>
      <c r="B2325" s="353"/>
      <c r="C2325" s="354"/>
      <c r="D2325" s="353"/>
      <c r="E2325" s="355"/>
      <c r="F2325" s="355"/>
      <c r="G2325" s="353"/>
      <c r="H2325" s="353"/>
      <c r="I2325" s="353"/>
      <c r="J2325" s="353"/>
      <c r="K2325" s="360"/>
    </row>
    <row r="2326">
      <c r="A2326" s="357" t="str">
        <f t="shared" si="1"/>
        <v/>
      </c>
      <c r="B2326" s="353"/>
      <c r="C2326" s="354"/>
      <c r="D2326" s="353"/>
      <c r="E2326" s="355"/>
      <c r="F2326" s="355"/>
      <c r="G2326" s="353"/>
      <c r="H2326" s="353"/>
      <c r="I2326" s="353"/>
      <c r="J2326" s="353"/>
      <c r="K2326" s="360"/>
    </row>
    <row r="2327">
      <c r="A2327" s="357" t="str">
        <f t="shared" si="1"/>
        <v/>
      </c>
      <c r="B2327" s="353"/>
      <c r="C2327" s="354"/>
      <c r="D2327" s="353"/>
      <c r="E2327" s="355"/>
      <c r="F2327" s="355"/>
      <c r="G2327" s="353"/>
      <c r="H2327" s="353"/>
      <c r="I2327" s="353"/>
      <c r="J2327" s="353"/>
      <c r="K2327" s="360"/>
    </row>
    <row r="2328">
      <c r="A2328" s="352" t="str">
        <f t="shared" si="1"/>
        <v/>
      </c>
      <c r="B2328" s="353"/>
      <c r="C2328" s="354"/>
      <c r="D2328" s="353"/>
      <c r="E2328" s="355"/>
      <c r="F2328" s="355"/>
      <c r="G2328" s="353"/>
      <c r="H2328" s="353"/>
      <c r="I2328" s="353"/>
      <c r="J2328" s="353"/>
      <c r="K2328" s="360"/>
    </row>
    <row r="2329">
      <c r="A2329" s="352" t="str">
        <f t="shared" si="1"/>
        <v/>
      </c>
      <c r="B2329" s="353"/>
      <c r="C2329" s="354"/>
      <c r="D2329" s="353"/>
      <c r="E2329" s="355"/>
      <c r="F2329" s="355"/>
      <c r="G2329" s="353"/>
      <c r="H2329" s="353"/>
      <c r="I2329" s="353"/>
      <c r="J2329" s="353"/>
      <c r="K2329" s="360"/>
    </row>
    <row r="2330">
      <c r="A2330" s="352" t="str">
        <f t="shared" si="1"/>
        <v/>
      </c>
      <c r="B2330" s="353"/>
      <c r="C2330" s="354"/>
      <c r="D2330" s="353"/>
      <c r="E2330" s="355"/>
      <c r="F2330" s="355"/>
      <c r="G2330" s="353"/>
      <c r="H2330" s="353"/>
      <c r="I2330" s="353"/>
      <c r="J2330" s="353"/>
      <c r="K2330" s="360"/>
    </row>
    <row r="2331">
      <c r="A2331" s="357" t="str">
        <f t="shared" si="1"/>
        <v/>
      </c>
      <c r="B2331" s="353"/>
      <c r="C2331" s="354"/>
      <c r="D2331" s="353"/>
      <c r="E2331" s="355"/>
      <c r="F2331" s="355"/>
      <c r="G2331" s="353"/>
      <c r="H2331" s="353"/>
      <c r="I2331" s="353"/>
      <c r="J2331" s="353"/>
      <c r="K2331" s="360"/>
    </row>
    <row r="2332">
      <c r="A2332" s="352" t="str">
        <f t="shared" si="1"/>
        <v/>
      </c>
      <c r="B2332" s="353"/>
      <c r="C2332" s="354"/>
      <c r="D2332" s="353"/>
      <c r="E2332" s="355"/>
      <c r="F2332" s="355"/>
      <c r="G2332" s="353"/>
      <c r="H2332" s="353"/>
      <c r="I2332" s="353"/>
      <c r="J2332" s="353"/>
      <c r="K2332" s="360"/>
    </row>
    <row r="2333">
      <c r="A2333" s="352" t="str">
        <f t="shared" si="1"/>
        <v/>
      </c>
      <c r="B2333" s="353"/>
      <c r="C2333" s="354"/>
      <c r="D2333" s="353"/>
      <c r="E2333" s="355"/>
      <c r="F2333" s="355"/>
      <c r="G2333" s="353"/>
      <c r="H2333" s="353"/>
      <c r="I2333" s="353"/>
      <c r="J2333" s="353"/>
      <c r="K2333" s="360"/>
    </row>
    <row r="2334">
      <c r="A2334" s="352" t="str">
        <f t="shared" si="1"/>
        <v/>
      </c>
      <c r="B2334" s="353"/>
      <c r="C2334" s="354"/>
      <c r="D2334" s="353"/>
      <c r="E2334" s="355"/>
      <c r="F2334" s="355"/>
      <c r="G2334" s="353"/>
      <c r="H2334" s="353"/>
      <c r="I2334" s="353"/>
      <c r="J2334" s="353"/>
      <c r="K2334" s="360"/>
    </row>
    <row r="2335">
      <c r="A2335" s="352" t="str">
        <f t="shared" si="1"/>
        <v/>
      </c>
      <c r="B2335" s="353"/>
      <c r="C2335" s="354"/>
      <c r="D2335" s="353"/>
      <c r="E2335" s="355"/>
      <c r="F2335" s="355"/>
      <c r="G2335" s="353"/>
      <c r="H2335" s="353"/>
      <c r="I2335" s="353"/>
      <c r="J2335" s="353"/>
      <c r="K2335" s="360"/>
    </row>
    <row r="2336">
      <c r="A2336" s="352" t="str">
        <f t="shared" si="1"/>
        <v/>
      </c>
      <c r="B2336" s="353"/>
      <c r="C2336" s="354"/>
      <c r="D2336" s="353"/>
      <c r="E2336" s="355"/>
      <c r="F2336" s="355"/>
      <c r="G2336" s="353"/>
      <c r="H2336" s="353"/>
      <c r="I2336" s="353"/>
      <c r="J2336" s="353"/>
      <c r="K2336" s="360"/>
    </row>
    <row r="2337">
      <c r="A2337" s="357" t="str">
        <f t="shared" si="1"/>
        <v/>
      </c>
      <c r="B2337" s="353"/>
      <c r="C2337" s="354"/>
      <c r="D2337" s="353"/>
      <c r="E2337" s="355"/>
      <c r="F2337" s="355"/>
      <c r="G2337" s="353"/>
      <c r="H2337" s="353"/>
      <c r="I2337" s="353"/>
      <c r="J2337" s="353"/>
      <c r="K2337" s="360"/>
    </row>
    <row r="2338">
      <c r="A2338" s="352" t="str">
        <f t="shared" si="1"/>
        <v/>
      </c>
      <c r="B2338" s="353"/>
      <c r="C2338" s="354"/>
      <c r="D2338" s="353"/>
      <c r="E2338" s="355"/>
      <c r="F2338" s="355"/>
      <c r="G2338" s="353"/>
      <c r="H2338" s="353"/>
      <c r="I2338" s="353"/>
      <c r="J2338" s="353"/>
      <c r="K2338" s="360"/>
    </row>
    <row r="2339">
      <c r="A2339" s="352" t="str">
        <f t="shared" si="1"/>
        <v/>
      </c>
      <c r="B2339" s="353"/>
      <c r="C2339" s="354"/>
      <c r="D2339" s="353"/>
      <c r="E2339" s="355"/>
      <c r="F2339" s="355"/>
      <c r="G2339" s="353"/>
      <c r="H2339" s="353"/>
      <c r="I2339" s="353"/>
      <c r="J2339" s="353"/>
      <c r="K2339" s="360"/>
    </row>
    <row r="2340">
      <c r="A2340" s="352" t="str">
        <f t="shared" si="1"/>
        <v/>
      </c>
      <c r="B2340" s="353"/>
      <c r="C2340" s="354"/>
      <c r="D2340" s="353"/>
      <c r="E2340" s="355"/>
      <c r="F2340" s="355"/>
      <c r="G2340" s="353"/>
      <c r="H2340" s="353"/>
      <c r="I2340" s="353"/>
      <c r="J2340" s="353"/>
      <c r="K2340" s="360"/>
    </row>
    <row r="2341">
      <c r="A2341" s="357" t="str">
        <f t="shared" si="1"/>
        <v/>
      </c>
      <c r="B2341" s="353"/>
      <c r="C2341" s="354"/>
      <c r="D2341" s="353"/>
      <c r="E2341" s="355"/>
      <c r="F2341" s="355"/>
      <c r="G2341" s="353"/>
      <c r="H2341" s="353"/>
      <c r="I2341" s="353"/>
      <c r="J2341" s="353"/>
      <c r="K2341" s="360"/>
    </row>
    <row r="2342">
      <c r="A2342" s="352" t="str">
        <f t="shared" si="1"/>
        <v/>
      </c>
      <c r="B2342" s="353"/>
      <c r="C2342" s="354"/>
      <c r="D2342" s="353"/>
      <c r="E2342" s="355"/>
      <c r="F2342" s="355"/>
      <c r="G2342" s="353"/>
      <c r="H2342" s="353"/>
      <c r="I2342" s="353"/>
      <c r="J2342" s="353"/>
      <c r="K2342" s="360"/>
    </row>
    <row r="2343">
      <c r="A2343" s="357" t="str">
        <f t="shared" si="1"/>
        <v/>
      </c>
      <c r="B2343" s="353"/>
      <c r="C2343" s="354"/>
      <c r="D2343" s="353"/>
      <c r="E2343" s="355"/>
      <c r="F2343" s="355"/>
      <c r="G2343" s="353"/>
      <c r="H2343" s="353"/>
      <c r="I2343" s="353"/>
      <c r="J2343" s="353"/>
      <c r="K2343" s="360"/>
    </row>
    <row r="2344">
      <c r="A2344" s="352" t="str">
        <f t="shared" si="1"/>
        <v/>
      </c>
      <c r="B2344" s="353"/>
      <c r="C2344" s="354"/>
      <c r="D2344" s="353"/>
      <c r="E2344" s="355"/>
      <c r="F2344" s="355"/>
      <c r="G2344" s="353"/>
      <c r="H2344" s="353"/>
      <c r="I2344" s="353"/>
      <c r="J2344" s="353"/>
      <c r="K2344" s="360"/>
    </row>
    <row r="2345">
      <c r="A2345" s="352" t="str">
        <f t="shared" si="1"/>
        <v/>
      </c>
      <c r="B2345" s="353"/>
      <c r="C2345" s="354"/>
      <c r="D2345" s="353"/>
      <c r="E2345" s="355"/>
      <c r="F2345" s="355"/>
      <c r="G2345" s="353"/>
      <c r="H2345" s="353"/>
      <c r="I2345" s="353"/>
      <c r="J2345" s="353"/>
      <c r="K2345" s="360"/>
    </row>
    <row r="2346">
      <c r="A2346" s="352" t="str">
        <f t="shared" si="1"/>
        <v/>
      </c>
      <c r="B2346" s="353"/>
      <c r="C2346" s="354"/>
      <c r="D2346" s="353"/>
      <c r="E2346" s="355"/>
      <c r="F2346" s="355"/>
      <c r="G2346" s="353"/>
      <c r="H2346" s="353"/>
      <c r="I2346" s="353"/>
      <c r="J2346" s="353"/>
      <c r="K2346" s="360"/>
    </row>
    <row r="2347">
      <c r="A2347" s="352" t="str">
        <f t="shared" si="1"/>
        <v/>
      </c>
      <c r="B2347" s="353"/>
      <c r="C2347" s="354"/>
      <c r="D2347" s="353"/>
      <c r="E2347" s="355"/>
      <c r="F2347" s="355"/>
      <c r="G2347" s="353"/>
      <c r="H2347" s="353"/>
      <c r="I2347" s="353"/>
      <c r="J2347" s="353"/>
      <c r="K2347" s="360"/>
    </row>
    <row r="2348">
      <c r="A2348" s="358" t="str">
        <f t="shared" si="1"/>
        <v/>
      </c>
      <c r="B2348" s="353"/>
      <c r="C2348" s="354"/>
      <c r="D2348" s="353"/>
      <c r="E2348" s="355"/>
      <c r="F2348" s="355"/>
      <c r="G2348" s="353"/>
      <c r="H2348" s="353"/>
      <c r="I2348" s="353"/>
      <c r="J2348" s="353"/>
      <c r="K2348" s="360"/>
    </row>
    <row r="2349">
      <c r="A2349" s="357" t="str">
        <f t="shared" si="1"/>
        <v/>
      </c>
      <c r="B2349" s="353"/>
      <c r="C2349" s="354"/>
      <c r="D2349" s="353"/>
      <c r="E2349" s="355"/>
      <c r="F2349" s="355"/>
      <c r="G2349" s="353"/>
      <c r="H2349" s="353"/>
      <c r="I2349" s="353"/>
      <c r="J2349" s="353"/>
      <c r="K2349" s="360"/>
    </row>
    <row r="2350">
      <c r="A2350" s="357" t="str">
        <f t="shared" si="1"/>
        <v/>
      </c>
      <c r="B2350" s="353"/>
      <c r="C2350" s="354"/>
      <c r="D2350" s="353"/>
      <c r="E2350" s="355"/>
      <c r="F2350" s="355"/>
      <c r="G2350" s="353"/>
      <c r="H2350" s="353"/>
      <c r="I2350" s="353"/>
      <c r="J2350" s="353"/>
      <c r="K2350" s="360"/>
    </row>
    <row r="2351">
      <c r="A2351" s="357" t="str">
        <f t="shared" si="1"/>
        <v/>
      </c>
      <c r="B2351" s="353"/>
      <c r="C2351" s="354"/>
      <c r="D2351" s="353"/>
      <c r="E2351" s="355"/>
      <c r="F2351" s="355"/>
      <c r="G2351" s="353"/>
      <c r="H2351" s="353"/>
      <c r="I2351" s="353"/>
      <c r="J2351" s="353"/>
      <c r="K2351" s="360"/>
    </row>
    <row r="2352">
      <c r="A2352" s="352" t="str">
        <f t="shared" si="1"/>
        <v/>
      </c>
      <c r="B2352" s="353"/>
      <c r="C2352" s="354"/>
      <c r="D2352" s="353"/>
      <c r="E2352" s="355"/>
      <c r="F2352" s="355"/>
      <c r="G2352" s="353"/>
      <c r="H2352" s="353"/>
      <c r="I2352" s="353"/>
      <c r="J2352" s="353"/>
      <c r="K2352" s="360"/>
    </row>
    <row r="2353">
      <c r="A2353" s="352" t="str">
        <f t="shared" si="1"/>
        <v/>
      </c>
      <c r="B2353" s="353"/>
      <c r="C2353" s="354"/>
      <c r="D2353" s="353"/>
      <c r="E2353" s="355"/>
      <c r="F2353" s="355"/>
      <c r="G2353" s="353"/>
      <c r="H2353" s="353"/>
      <c r="I2353" s="353"/>
      <c r="J2353" s="353"/>
      <c r="K2353" s="360"/>
    </row>
    <row r="2354">
      <c r="A2354" s="352" t="str">
        <f t="shared" si="1"/>
        <v/>
      </c>
      <c r="B2354" s="353"/>
      <c r="C2354" s="354"/>
      <c r="D2354" s="353"/>
      <c r="E2354" s="355"/>
      <c r="F2354" s="355"/>
      <c r="G2354" s="353"/>
      <c r="H2354" s="353"/>
      <c r="I2354" s="353"/>
      <c r="J2354" s="353"/>
      <c r="K2354" s="360"/>
    </row>
    <row r="2355">
      <c r="A2355" s="357" t="str">
        <f t="shared" si="1"/>
        <v/>
      </c>
      <c r="B2355" s="353"/>
      <c r="C2355" s="354"/>
      <c r="D2355" s="353"/>
      <c r="E2355" s="355"/>
      <c r="F2355" s="355"/>
      <c r="G2355" s="353"/>
      <c r="H2355" s="353"/>
      <c r="I2355" s="353"/>
      <c r="J2355" s="353"/>
      <c r="K2355" s="360"/>
    </row>
    <row r="2356">
      <c r="A2356" s="352" t="str">
        <f t="shared" si="1"/>
        <v/>
      </c>
      <c r="B2356" s="353"/>
      <c r="C2356" s="354"/>
      <c r="D2356" s="353"/>
      <c r="E2356" s="355"/>
      <c r="F2356" s="355"/>
      <c r="G2356" s="353"/>
      <c r="H2356" s="353"/>
      <c r="I2356" s="353"/>
      <c r="J2356" s="353"/>
      <c r="K2356" s="360"/>
    </row>
    <row r="2357">
      <c r="A2357" s="357" t="str">
        <f t="shared" si="1"/>
        <v/>
      </c>
      <c r="B2357" s="353"/>
      <c r="C2357" s="354"/>
      <c r="D2357" s="353"/>
      <c r="E2357" s="355"/>
      <c r="F2357" s="355"/>
      <c r="G2357" s="353"/>
      <c r="H2357" s="353"/>
      <c r="I2357" s="353"/>
      <c r="J2357" s="353"/>
      <c r="K2357" s="360"/>
    </row>
    <row r="2358">
      <c r="A2358" s="352" t="str">
        <f t="shared" si="1"/>
        <v/>
      </c>
      <c r="B2358" s="353"/>
      <c r="C2358" s="354"/>
      <c r="D2358" s="353"/>
      <c r="E2358" s="355"/>
      <c r="F2358" s="355"/>
      <c r="G2358" s="353"/>
      <c r="H2358" s="353"/>
      <c r="I2358" s="353"/>
      <c r="J2358" s="353"/>
      <c r="K2358" s="360"/>
    </row>
    <row r="2359">
      <c r="A2359" s="352" t="str">
        <f t="shared" si="1"/>
        <v/>
      </c>
      <c r="B2359" s="353"/>
      <c r="C2359" s="354"/>
      <c r="D2359" s="353"/>
      <c r="E2359" s="355"/>
      <c r="F2359" s="355"/>
      <c r="G2359" s="353"/>
      <c r="H2359" s="353"/>
      <c r="I2359" s="353"/>
      <c r="J2359" s="353"/>
      <c r="K2359" s="360"/>
    </row>
    <row r="2360">
      <c r="A2360" s="357" t="str">
        <f t="shared" si="1"/>
        <v/>
      </c>
      <c r="B2360" s="353"/>
      <c r="C2360" s="354"/>
      <c r="D2360" s="353"/>
      <c r="E2360" s="355"/>
      <c r="F2360" s="355"/>
      <c r="G2360" s="353"/>
      <c r="H2360" s="353"/>
      <c r="I2360" s="353"/>
      <c r="J2360" s="353"/>
      <c r="K2360" s="360"/>
    </row>
    <row r="2361">
      <c r="A2361" s="357" t="str">
        <f t="shared" si="1"/>
        <v/>
      </c>
      <c r="B2361" s="353"/>
      <c r="C2361" s="354"/>
      <c r="D2361" s="353"/>
      <c r="E2361" s="355"/>
      <c r="F2361" s="355"/>
      <c r="G2361" s="353"/>
      <c r="H2361" s="353"/>
      <c r="I2361" s="353"/>
      <c r="J2361" s="353"/>
      <c r="K2361" s="360"/>
    </row>
    <row r="2362">
      <c r="A2362" s="357" t="str">
        <f t="shared" si="1"/>
        <v/>
      </c>
      <c r="B2362" s="353"/>
      <c r="C2362" s="354"/>
      <c r="D2362" s="353"/>
      <c r="E2362" s="355"/>
      <c r="F2362" s="355"/>
      <c r="G2362" s="353"/>
      <c r="H2362" s="353"/>
      <c r="I2362" s="353"/>
      <c r="J2362" s="353"/>
      <c r="K2362" s="360"/>
    </row>
    <row r="2363">
      <c r="A2363" s="352" t="str">
        <f t="shared" si="1"/>
        <v/>
      </c>
      <c r="B2363" s="353"/>
      <c r="C2363" s="354"/>
      <c r="D2363" s="353"/>
      <c r="E2363" s="355"/>
      <c r="F2363" s="355"/>
      <c r="G2363" s="353"/>
      <c r="H2363" s="353"/>
      <c r="I2363" s="353"/>
      <c r="J2363" s="353"/>
      <c r="K2363" s="360"/>
    </row>
    <row r="2364">
      <c r="A2364" s="352" t="str">
        <f t="shared" si="1"/>
        <v/>
      </c>
      <c r="B2364" s="353"/>
      <c r="C2364" s="354"/>
      <c r="D2364" s="353"/>
      <c r="E2364" s="355"/>
      <c r="F2364" s="355"/>
      <c r="G2364" s="353"/>
      <c r="H2364" s="353"/>
      <c r="I2364" s="353"/>
      <c r="J2364" s="353"/>
      <c r="K2364" s="360"/>
    </row>
    <row r="2365">
      <c r="A2365" s="352" t="str">
        <f t="shared" si="1"/>
        <v/>
      </c>
      <c r="B2365" s="353"/>
      <c r="C2365" s="354"/>
      <c r="D2365" s="353"/>
      <c r="E2365" s="355"/>
      <c r="F2365" s="355"/>
      <c r="G2365" s="353"/>
      <c r="H2365" s="353"/>
      <c r="I2365" s="353"/>
      <c r="J2365" s="353"/>
      <c r="K2365" s="360"/>
    </row>
    <row r="2366">
      <c r="A2366" s="357" t="str">
        <f t="shared" si="1"/>
        <v/>
      </c>
      <c r="B2366" s="353"/>
      <c r="C2366" s="354"/>
      <c r="D2366" s="353"/>
      <c r="E2366" s="355"/>
      <c r="F2366" s="355"/>
      <c r="G2366" s="353"/>
      <c r="H2366" s="353"/>
      <c r="I2366" s="353"/>
      <c r="J2366" s="353"/>
      <c r="K2366" s="360"/>
    </row>
    <row r="2367">
      <c r="A2367" s="357" t="str">
        <f t="shared" si="1"/>
        <v/>
      </c>
      <c r="B2367" s="353"/>
      <c r="C2367" s="354"/>
      <c r="D2367" s="353"/>
      <c r="E2367" s="355"/>
      <c r="F2367" s="355"/>
      <c r="G2367" s="353"/>
      <c r="H2367" s="353"/>
      <c r="I2367" s="353"/>
      <c r="J2367" s="353"/>
      <c r="K2367" s="360"/>
    </row>
    <row r="2368">
      <c r="A2368" s="352" t="str">
        <f t="shared" si="1"/>
        <v/>
      </c>
      <c r="B2368" s="353"/>
      <c r="C2368" s="354"/>
      <c r="D2368" s="353"/>
      <c r="E2368" s="355"/>
      <c r="F2368" s="355"/>
      <c r="G2368" s="353"/>
      <c r="H2368" s="353"/>
      <c r="I2368" s="353"/>
      <c r="J2368" s="353"/>
      <c r="K2368" s="360"/>
    </row>
    <row r="2369">
      <c r="A2369" s="352" t="str">
        <f t="shared" si="1"/>
        <v/>
      </c>
      <c r="B2369" s="353"/>
      <c r="C2369" s="354"/>
      <c r="D2369" s="353"/>
      <c r="E2369" s="355"/>
      <c r="F2369" s="355"/>
      <c r="G2369" s="353"/>
      <c r="H2369" s="353"/>
      <c r="I2369" s="353"/>
      <c r="J2369" s="353"/>
      <c r="K2369" s="360"/>
    </row>
    <row r="2370">
      <c r="A2370" s="352" t="str">
        <f t="shared" si="1"/>
        <v/>
      </c>
      <c r="B2370" s="353"/>
      <c r="C2370" s="354"/>
      <c r="D2370" s="353"/>
      <c r="E2370" s="355"/>
      <c r="F2370" s="355"/>
      <c r="G2370" s="353"/>
      <c r="H2370" s="353"/>
      <c r="I2370" s="353"/>
      <c r="J2370" s="353"/>
      <c r="K2370" s="360"/>
    </row>
    <row r="2371">
      <c r="A2371" s="352" t="str">
        <f t="shared" si="1"/>
        <v/>
      </c>
      <c r="B2371" s="353"/>
      <c r="C2371" s="354"/>
      <c r="D2371" s="353"/>
      <c r="E2371" s="355"/>
      <c r="F2371" s="355"/>
      <c r="G2371" s="353"/>
      <c r="H2371" s="353"/>
      <c r="I2371" s="353"/>
      <c r="J2371" s="353"/>
      <c r="K2371" s="360"/>
    </row>
    <row r="2372">
      <c r="A2372" s="352" t="str">
        <f t="shared" si="1"/>
        <v/>
      </c>
      <c r="B2372" s="353"/>
      <c r="C2372" s="354"/>
      <c r="D2372" s="353"/>
      <c r="E2372" s="355"/>
      <c r="F2372" s="355"/>
      <c r="G2372" s="353"/>
      <c r="H2372" s="353"/>
      <c r="I2372" s="353"/>
      <c r="J2372" s="353"/>
      <c r="K2372" s="360"/>
    </row>
    <row r="2373">
      <c r="A2373" s="352" t="str">
        <f t="shared" si="1"/>
        <v/>
      </c>
      <c r="B2373" s="353"/>
      <c r="C2373" s="354"/>
      <c r="D2373" s="353"/>
      <c r="E2373" s="355"/>
      <c r="F2373" s="355"/>
      <c r="G2373" s="353"/>
      <c r="H2373" s="353"/>
      <c r="I2373" s="353"/>
      <c r="J2373" s="353"/>
      <c r="K2373" s="360"/>
    </row>
    <row r="2374">
      <c r="A2374" s="357" t="str">
        <f t="shared" si="1"/>
        <v/>
      </c>
      <c r="B2374" s="353"/>
      <c r="C2374" s="354"/>
      <c r="D2374" s="353"/>
      <c r="E2374" s="355"/>
      <c r="F2374" s="355"/>
      <c r="G2374" s="353"/>
      <c r="H2374" s="353"/>
      <c r="I2374" s="353"/>
      <c r="J2374" s="353"/>
      <c r="K2374" s="360"/>
    </row>
    <row r="2375">
      <c r="A2375" s="357" t="str">
        <f t="shared" si="1"/>
        <v/>
      </c>
      <c r="B2375" s="353"/>
      <c r="C2375" s="354"/>
      <c r="D2375" s="353"/>
      <c r="E2375" s="355"/>
      <c r="F2375" s="355"/>
      <c r="G2375" s="353"/>
      <c r="H2375" s="353"/>
      <c r="I2375" s="353"/>
      <c r="J2375" s="353"/>
      <c r="K2375" s="360"/>
    </row>
    <row r="2376">
      <c r="A2376" s="352" t="str">
        <f t="shared" si="1"/>
        <v/>
      </c>
      <c r="B2376" s="353"/>
      <c r="C2376" s="354"/>
      <c r="D2376" s="353"/>
      <c r="E2376" s="355"/>
      <c r="F2376" s="355"/>
      <c r="G2376" s="353"/>
      <c r="H2376" s="353"/>
      <c r="I2376" s="353"/>
      <c r="J2376" s="353"/>
      <c r="K2376" s="360"/>
    </row>
    <row r="2377">
      <c r="A2377" s="357" t="str">
        <f t="shared" si="1"/>
        <v/>
      </c>
      <c r="B2377" s="353"/>
      <c r="C2377" s="354"/>
      <c r="D2377" s="353"/>
      <c r="E2377" s="355"/>
      <c r="F2377" s="355"/>
      <c r="G2377" s="353"/>
      <c r="H2377" s="353"/>
      <c r="I2377" s="353"/>
      <c r="J2377" s="353"/>
      <c r="K2377" s="360"/>
    </row>
    <row r="2378">
      <c r="A2378" s="352" t="str">
        <f t="shared" si="1"/>
        <v/>
      </c>
      <c r="B2378" s="353"/>
      <c r="C2378" s="354"/>
      <c r="D2378" s="353"/>
      <c r="E2378" s="355"/>
      <c r="F2378" s="355"/>
      <c r="G2378" s="353"/>
      <c r="H2378" s="353"/>
      <c r="I2378" s="353"/>
      <c r="J2378" s="353"/>
      <c r="K2378" s="360"/>
    </row>
    <row r="2379">
      <c r="A2379" s="352" t="str">
        <f t="shared" si="1"/>
        <v/>
      </c>
      <c r="B2379" s="353"/>
      <c r="C2379" s="354"/>
      <c r="D2379" s="353"/>
      <c r="E2379" s="355"/>
      <c r="F2379" s="355"/>
      <c r="G2379" s="353"/>
      <c r="H2379" s="353"/>
      <c r="I2379" s="353"/>
      <c r="J2379" s="353"/>
      <c r="K2379" s="360"/>
    </row>
    <row r="2380">
      <c r="A2380" s="352" t="str">
        <f t="shared" si="1"/>
        <v/>
      </c>
      <c r="B2380" s="353"/>
      <c r="C2380" s="354"/>
      <c r="D2380" s="353"/>
      <c r="E2380" s="355"/>
      <c r="F2380" s="355"/>
      <c r="G2380" s="353"/>
      <c r="H2380" s="353"/>
      <c r="I2380" s="353"/>
      <c r="J2380" s="353"/>
      <c r="K2380" s="360"/>
    </row>
    <row r="2381">
      <c r="A2381" s="357" t="str">
        <f t="shared" si="1"/>
        <v/>
      </c>
      <c r="B2381" s="353"/>
      <c r="C2381" s="354"/>
      <c r="D2381" s="353"/>
      <c r="E2381" s="355"/>
      <c r="F2381" s="355"/>
      <c r="G2381" s="353"/>
      <c r="H2381" s="353"/>
      <c r="I2381" s="353"/>
      <c r="J2381" s="353"/>
      <c r="K2381" s="360"/>
    </row>
    <row r="2382">
      <c r="A2382" s="357" t="str">
        <f t="shared" si="1"/>
        <v/>
      </c>
      <c r="B2382" s="353"/>
      <c r="C2382" s="354"/>
      <c r="D2382" s="353"/>
      <c r="E2382" s="355"/>
      <c r="F2382" s="355"/>
      <c r="G2382" s="353"/>
      <c r="H2382" s="353"/>
      <c r="I2382" s="353"/>
      <c r="J2382" s="353"/>
      <c r="K2382" s="360"/>
    </row>
    <row r="2383">
      <c r="A2383" s="352" t="str">
        <f t="shared" si="1"/>
        <v/>
      </c>
      <c r="B2383" s="353"/>
      <c r="C2383" s="354"/>
      <c r="D2383" s="353"/>
      <c r="E2383" s="355"/>
      <c r="F2383" s="355"/>
      <c r="G2383" s="353"/>
      <c r="H2383" s="353"/>
      <c r="I2383" s="353"/>
      <c r="J2383" s="353"/>
      <c r="K2383" s="360"/>
    </row>
    <row r="2384">
      <c r="A2384" s="352" t="str">
        <f t="shared" si="1"/>
        <v/>
      </c>
      <c r="B2384" s="353"/>
      <c r="C2384" s="354"/>
      <c r="D2384" s="353"/>
      <c r="E2384" s="355"/>
      <c r="F2384" s="355"/>
      <c r="G2384" s="353"/>
      <c r="H2384" s="353"/>
      <c r="I2384" s="353"/>
      <c r="J2384" s="353"/>
      <c r="K2384" s="360"/>
    </row>
    <row r="2385">
      <c r="A2385" s="357" t="str">
        <f t="shared" si="1"/>
        <v/>
      </c>
      <c r="B2385" s="353"/>
      <c r="C2385" s="354"/>
      <c r="D2385" s="353"/>
      <c r="E2385" s="355"/>
      <c r="F2385" s="355"/>
      <c r="G2385" s="353"/>
      <c r="H2385" s="353"/>
      <c r="I2385" s="353"/>
      <c r="J2385" s="353"/>
      <c r="K2385" s="360"/>
    </row>
    <row r="2386">
      <c r="A2386" s="352" t="str">
        <f t="shared" si="1"/>
        <v/>
      </c>
      <c r="B2386" s="353"/>
      <c r="C2386" s="354"/>
      <c r="D2386" s="353"/>
      <c r="E2386" s="355"/>
      <c r="F2386" s="355"/>
      <c r="G2386" s="353"/>
      <c r="H2386" s="353"/>
      <c r="I2386" s="353"/>
      <c r="J2386" s="353"/>
      <c r="K2386" s="360"/>
    </row>
    <row r="2387">
      <c r="A2387" s="352" t="str">
        <f t="shared" si="1"/>
        <v/>
      </c>
      <c r="B2387" s="353"/>
      <c r="C2387" s="354"/>
      <c r="D2387" s="353"/>
      <c r="E2387" s="355"/>
      <c r="F2387" s="355"/>
      <c r="G2387" s="353"/>
      <c r="H2387" s="353"/>
      <c r="I2387" s="353"/>
      <c r="J2387" s="353"/>
      <c r="K2387" s="360"/>
    </row>
    <row r="2388">
      <c r="A2388" s="352" t="str">
        <f t="shared" si="1"/>
        <v/>
      </c>
      <c r="B2388" s="353"/>
      <c r="C2388" s="354"/>
      <c r="D2388" s="353"/>
      <c r="E2388" s="355"/>
      <c r="F2388" s="355"/>
      <c r="G2388" s="353"/>
      <c r="H2388" s="353"/>
      <c r="I2388" s="353"/>
      <c r="J2388" s="353"/>
      <c r="K2388" s="360"/>
    </row>
    <row r="2389">
      <c r="A2389" s="357" t="str">
        <f t="shared" si="1"/>
        <v/>
      </c>
      <c r="B2389" s="353"/>
      <c r="C2389" s="354"/>
      <c r="D2389" s="353"/>
      <c r="E2389" s="355"/>
      <c r="F2389" s="355"/>
      <c r="G2389" s="353"/>
      <c r="H2389" s="353"/>
      <c r="I2389" s="353"/>
      <c r="J2389" s="353"/>
      <c r="K2389" s="360"/>
    </row>
    <row r="2390">
      <c r="A2390" s="352" t="str">
        <f t="shared" si="1"/>
        <v/>
      </c>
      <c r="B2390" s="353"/>
      <c r="C2390" s="354"/>
      <c r="D2390" s="353"/>
      <c r="E2390" s="355"/>
      <c r="F2390" s="355"/>
      <c r="G2390" s="353"/>
      <c r="H2390" s="353"/>
      <c r="I2390" s="353"/>
      <c r="J2390" s="353"/>
      <c r="K2390" s="360"/>
    </row>
    <row r="2391">
      <c r="A2391" s="352" t="str">
        <f t="shared" si="1"/>
        <v/>
      </c>
      <c r="B2391" s="353"/>
      <c r="C2391" s="354"/>
      <c r="D2391" s="353"/>
      <c r="E2391" s="355"/>
      <c r="F2391" s="355"/>
      <c r="G2391" s="353"/>
      <c r="H2391" s="353"/>
      <c r="I2391" s="353"/>
      <c r="J2391" s="353"/>
      <c r="K2391" s="360"/>
    </row>
    <row r="2392">
      <c r="A2392" s="357" t="str">
        <f t="shared" si="1"/>
        <v/>
      </c>
      <c r="B2392" s="353"/>
      <c r="C2392" s="354"/>
      <c r="D2392" s="353"/>
      <c r="E2392" s="355"/>
      <c r="F2392" s="355"/>
      <c r="G2392" s="353"/>
      <c r="H2392" s="353"/>
      <c r="I2392" s="353"/>
      <c r="J2392" s="353"/>
      <c r="K2392" s="360"/>
    </row>
    <row r="2393">
      <c r="A2393" s="359" t="str">
        <f t="shared" si="1"/>
        <v/>
      </c>
      <c r="B2393" s="353"/>
      <c r="C2393" s="354"/>
      <c r="D2393" s="353"/>
      <c r="E2393" s="355"/>
      <c r="F2393" s="355"/>
      <c r="G2393" s="353"/>
      <c r="H2393" s="353"/>
      <c r="I2393" s="353"/>
      <c r="J2393" s="353"/>
      <c r="K2393" s="360"/>
    </row>
    <row r="2394">
      <c r="A2394" s="352" t="str">
        <f t="shared" si="1"/>
        <v/>
      </c>
      <c r="B2394" s="353"/>
      <c r="C2394" s="354"/>
      <c r="D2394" s="353"/>
      <c r="E2394" s="355"/>
      <c r="F2394" s="355"/>
      <c r="G2394" s="353"/>
      <c r="H2394" s="353"/>
      <c r="I2394" s="353"/>
      <c r="J2394" s="353"/>
      <c r="K2394" s="360"/>
    </row>
    <row r="2395">
      <c r="A2395" s="352" t="str">
        <f t="shared" si="1"/>
        <v/>
      </c>
      <c r="B2395" s="353"/>
      <c r="C2395" s="354"/>
      <c r="D2395" s="353"/>
      <c r="E2395" s="355"/>
      <c r="F2395" s="355"/>
      <c r="G2395" s="353"/>
      <c r="H2395" s="353"/>
      <c r="I2395" s="353"/>
      <c r="J2395" s="353"/>
      <c r="K2395" s="360"/>
    </row>
    <row r="2396">
      <c r="A2396" s="352" t="str">
        <f t="shared" si="1"/>
        <v/>
      </c>
      <c r="B2396" s="353"/>
      <c r="C2396" s="354"/>
      <c r="D2396" s="353"/>
      <c r="E2396" s="355"/>
      <c r="F2396" s="355"/>
      <c r="G2396" s="353"/>
      <c r="H2396" s="353"/>
      <c r="I2396" s="353"/>
      <c r="J2396" s="353"/>
      <c r="K2396" s="360"/>
    </row>
    <row r="2397">
      <c r="A2397" s="352" t="str">
        <f t="shared" si="1"/>
        <v/>
      </c>
      <c r="B2397" s="353"/>
      <c r="C2397" s="354"/>
      <c r="D2397" s="353"/>
      <c r="E2397" s="355"/>
      <c r="F2397" s="355"/>
      <c r="G2397" s="353"/>
      <c r="H2397" s="353"/>
      <c r="I2397" s="353"/>
      <c r="J2397" s="353"/>
      <c r="K2397" s="360"/>
    </row>
    <row r="2398">
      <c r="A2398" s="352" t="str">
        <f t="shared" si="1"/>
        <v/>
      </c>
      <c r="B2398" s="353"/>
      <c r="C2398" s="354"/>
      <c r="D2398" s="353"/>
      <c r="E2398" s="355"/>
      <c r="F2398" s="355"/>
      <c r="G2398" s="353"/>
      <c r="H2398" s="353"/>
      <c r="I2398" s="353"/>
      <c r="J2398" s="353"/>
      <c r="K2398" s="360"/>
    </row>
    <row r="2399">
      <c r="A2399" s="352" t="str">
        <f t="shared" si="1"/>
        <v/>
      </c>
      <c r="B2399" s="353"/>
      <c r="C2399" s="354"/>
      <c r="D2399" s="353"/>
      <c r="E2399" s="355"/>
      <c r="F2399" s="355"/>
      <c r="G2399" s="353"/>
      <c r="H2399" s="353"/>
      <c r="I2399" s="353"/>
      <c r="J2399" s="353"/>
      <c r="K2399" s="360"/>
    </row>
    <row r="2400">
      <c r="A2400" s="352" t="str">
        <f t="shared" si="1"/>
        <v/>
      </c>
      <c r="B2400" s="353"/>
      <c r="C2400" s="354"/>
      <c r="D2400" s="353"/>
      <c r="E2400" s="355"/>
      <c r="F2400" s="355"/>
      <c r="G2400" s="353"/>
      <c r="H2400" s="353"/>
      <c r="I2400" s="353"/>
      <c r="J2400" s="353"/>
      <c r="K2400" s="360"/>
    </row>
    <row r="2401">
      <c r="A2401" s="357" t="str">
        <f t="shared" si="1"/>
        <v/>
      </c>
      <c r="B2401" s="353"/>
      <c r="C2401" s="354"/>
      <c r="D2401" s="353"/>
      <c r="E2401" s="355"/>
      <c r="F2401" s="355"/>
      <c r="G2401" s="353"/>
      <c r="H2401" s="353"/>
      <c r="I2401" s="353"/>
      <c r="J2401" s="353"/>
      <c r="K2401" s="360"/>
    </row>
    <row r="2402">
      <c r="A2402" s="352" t="str">
        <f t="shared" si="1"/>
        <v/>
      </c>
      <c r="B2402" s="353"/>
      <c r="C2402" s="354"/>
      <c r="D2402" s="353"/>
      <c r="E2402" s="355"/>
      <c r="F2402" s="355"/>
      <c r="G2402" s="353"/>
      <c r="H2402" s="353"/>
      <c r="I2402" s="353"/>
      <c r="J2402" s="353"/>
      <c r="K2402" s="360"/>
    </row>
    <row r="2403">
      <c r="A2403" s="357" t="str">
        <f t="shared" si="1"/>
        <v/>
      </c>
      <c r="B2403" s="353"/>
      <c r="C2403" s="354"/>
      <c r="D2403" s="353"/>
      <c r="E2403" s="355"/>
      <c r="F2403" s="355"/>
      <c r="G2403" s="353"/>
      <c r="H2403" s="353"/>
      <c r="I2403" s="353"/>
      <c r="J2403" s="353"/>
      <c r="K2403" s="360"/>
    </row>
    <row r="2404">
      <c r="A2404" s="352" t="str">
        <f t="shared" si="1"/>
        <v/>
      </c>
      <c r="B2404" s="353"/>
      <c r="C2404" s="354"/>
      <c r="D2404" s="353"/>
      <c r="E2404" s="355"/>
      <c r="F2404" s="355"/>
      <c r="G2404" s="353"/>
      <c r="H2404" s="353"/>
      <c r="I2404" s="353"/>
      <c r="J2404" s="353"/>
      <c r="K2404" s="360"/>
    </row>
    <row r="2405">
      <c r="A2405" s="352" t="str">
        <f t="shared" si="1"/>
        <v/>
      </c>
      <c r="B2405" s="353"/>
      <c r="C2405" s="354"/>
      <c r="D2405" s="353"/>
      <c r="E2405" s="355"/>
      <c r="F2405" s="355"/>
      <c r="G2405" s="353"/>
      <c r="H2405" s="353"/>
      <c r="I2405" s="353"/>
      <c r="J2405" s="353"/>
      <c r="K2405" s="360"/>
    </row>
    <row r="2406">
      <c r="A2406" s="352" t="str">
        <f t="shared" si="1"/>
        <v/>
      </c>
      <c r="B2406" s="353"/>
      <c r="C2406" s="354"/>
      <c r="D2406" s="353"/>
      <c r="E2406" s="355"/>
      <c r="F2406" s="355"/>
      <c r="G2406" s="353"/>
      <c r="H2406" s="353"/>
      <c r="I2406" s="353"/>
      <c r="J2406" s="353"/>
      <c r="K2406" s="360"/>
    </row>
    <row r="2407">
      <c r="A2407" s="352" t="str">
        <f t="shared" si="1"/>
        <v/>
      </c>
      <c r="B2407" s="353"/>
      <c r="C2407" s="354"/>
      <c r="D2407" s="353"/>
      <c r="E2407" s="355"/>
      <c r="F2407" s="355"/>
      <c r="G2407" s="353"/>
      <c r="H2407" s="353"/>
      <c r="I2407" s="353"/>
      <c r="J2407" s="353"/>
      <c r="K2407" s="360"/>
    </row>
    <row r="2408">
      <c r="A2408" s="357" t="str">
        <f t="shared" si="1"/>
        <v/>
      </c>
      <c r="B2408" s="353"/>
      <c r="C2408" s="354"/>
      <c r="D2408" s="353"/>
      <c r="E2408" s="355"/>
      <c r="F2408" s="355"/>
      <c r="G2408" s="353"/>
      <c r="H2408" s="353"/>
      <c r="I2408" s="353"/>
      <c r="J2408" s="353"/>
      <c r="K2408" s="360"/>
    </row>
    <row r="2409">
      <c r="A2409" s="357" t="str">
        <f t="shared" si="1"/>
        <v/>
      </c>
      <c r="B2409" s="353"/>
      <c r="C2409" s="354"/>
      <c r="D2409" s="353"/>
      <c r="E2409" s="355"/>
      <c r="F2409" s="355"/>
      <c r="G2409" s="353"/>
      <c r="H2409" s="353"/>
      <c r="I2409" s="353"/>
      <c r="J2409" s="353"/>
      <c r="K2409" s="360"/>
    </row>
    <row r="2410">
      <c r="A2410" s="357" t="str">
        <f t="shared" si="1"/>
        <v/>
      </c>
      <c r="B2410" s="353"/>
      <c r="C2410" s="354"/>
      <c r="D2410" s="353"/>
      <c r="E2410" s="355"/>
      <c r="F2410" s="355"/>
      <c r="G2410" s="353"/>
      <c r="H2410" s="353"/>
      <c r="I2410" s="353"/>
      <c r="J2410" s="353"/>
      <c r="K2410" s="360"/>
    </row>
    <row r="2411">
      <c r="A2411" s="352" t="str">
        <f t="shared" si="1"/>
        <v/>
      </c>
      <c r="B2411" s="353"/>
      <c r="C2411" s="354"/>
      <c r="D2411" s="353"/>
      <c r="E2411" s="355"/>
      <c r="F2411" s="355"/>
      <c r="G2411" s="353"/>
      <c r="H2411" s="353"/>
      <c r="I2411" s="353"/>
      <c r="J2411" s="353"/>
      <c r="K2411" s="360"/>
    </row>
    <row r="2412">
      <c r="A2412" s="359" t="str">
        <f t="shared" si="1"/>
        <v/>
      </c>
      <c r="B2412" s="353"/>
      <c r="C2412" s="354"/>
      <c r="D2412" s="353"/>
      <c r="E2412" s="355"/>
      <c r="F2412" s="355"/>
      <c r="G2412" s="353"/>
      <c r="H2412" s="353"/>
      <c r="I2412" s="353"/>
      <c r="J2412" s="353"/>
      <c r="K2412" s="360"/>
    </row>
    <row r="2413">
      <c r="A2413" s="357" t="str">
        <f t="shared" si="1"/>
        <v/>
      </c>
      <c r="B2413" s="353"/>
      <c r="C2413" s="354"/>
      <c r="D2413" s="353"/>
      <c r="E2413" s="355"/>
      <c r="F2413" s="355"/>
      <c r="G2413" s="353"/>
      <c r="H2413" s="353"/>
      <c r="I2413" s="353"/>
      <c r="J2413" s="353"/>
      <c r="K2413" s="360"/>
    </row>
    <row r="2414">
      <c r="A2414" s="357" t="str">
        <f t="shared" si="1"/>
        <v/>
      </c>
      <c r="B2414" s="353"/>
      <c r="C2414" s="354"/>
      <c r="D2414" s="353"/>
      <c r="E2414" s="355"/>
      <c r="F2414" s="355"/>
      <c r="G2414" s="353"/>
      <c r="H2414" s="353"/>
      <c r="I2414" s="353"/>
      <c r="J2414" s="353"/>
      <c r="K2414" s="360"/>
    </row>
    <row r="2415">
      <c r="A2415" s="357" t="str">
        <f t="shared" si="1"/>
        <v/>
      </c>
      <c r="B2415" s="353"/>
      <c r="C2415" s="354"/>
      <c r="D2415" s="353"/>
      <c r="E2415" s="355"/>
      <c r="F2415" s="355"/>
      <c r="G2415" s="353"/>
      <c r="H2415" s="353"/>
      <c r="I2415" s="353"/>
      <c r="J2415" s="353"/>
      <c r="K2415" s="360"/>
    </row>
    <row r="2416">
      <c r="A2416" s="352" t="str">
        <f t="shared" si="1"/>
        <v/>
      </c>
      <c r="B2416" s="353"/>
      <c r="C2416" s="354"/>
      <c r="D2416" s="353"/>
      <c r="E2416" s="355"/>
      <c r="F2416" s="355"/>
      <c r="G2416" s="353"/>
      <c r="H2416" s="353"/>
      <c r="I2416" s="353"/>
      <c r="J2416" s="353"/>
      <c r="K2416" s="360"/>
    </row>
    <row r="2417">
      <c r="A2417" s="352" t="str">
        <f t="shared" si="1"/>
        <v/>
      </c>
      <c r="B2417" s="353"/>
      <c r="C2417" s="354"/>
      <c r="D2417" s="353"/>
      <c r="E2417" s="355"/>
      <c r="F2417" s="355"/>
      <c r="G2417" s="353"/>
      <c r="H2417" s="353"/>
      <c r="I2417" s="353"/>
      <c r="J2417" s="353"/>
      <c r="K2417" s="360"/>
    </row>
    <row r="2418">
      <c r="A2418" s="352" t="str">
        <f t="shared" si="1"/>
        <v/>
      </c>
      <c r="B2418" s="353"/>
      <c r="C2418" s="354"/>
      <c r="D2418" s="353"/>
      <c r="E2418" s="355"/>
      <c r="F2418" s="355"/>
      <c r="G2418" s="353"/>
      <c r="H2418" s="353"/>
      <c r="I2418" s="353"/>
      <c r="J2418" s="353"/>
      <c r="K2418" s="360"/>
    </row>
    <row r="2419">
      <c r="A2419" s="352" t="str">
        <f t="shared" si="1"/>
        <v/>
      </c>
      <c r="B2419" s="353"/>
      <c r="C2419" s="354"/>
      <c r="D2419" s="353"/>
      <c r="E2419" s="355"/>
      <c r="F2419" s="355"/>
      <c r="G2419" s="353"/>
      <c r="H2419" s="353"/>
      <c r="I2419" s="353"/>
      <c r="J2419" s="353"/>
      <c r="K2419" s="360"/>
    </row>
    <row r="2420">
      <c r="A2420" s="352" t="str">
        <f t="shared" si="1"/>
        <v/>
      </c>
      <c r="B2420" s="353"/>
      <c r="C2420" s="354"/>
      <c r="D2420" s="353"/>
      <c r="E2420" s="355"/>
      <c r="F2420" s="355"/>
      <c r="G2420" s="353"/>
      <c r="H2420" s="353"/>
      <c r="I2420" s="353"/>
      <c r="J2420" s="353"/>
      <c r="K2420" s="360"/>
    </row>
    <row r="2421">
      <c r="A2421" s="357" t="str">
        <f t="shared" si="1"/>
        <v/>
      </c>
      <c r="B2421" s="353"/>
      <c r="C2421" s="354"/>
      <c r="D2421" s="353"/>
      <c r="E2421" s="355"/>
      <c r="F2421" s="355"/>
      <c r="G2421" s="353"/>
      <c r="H2421" s="353"/>
      <c r="I2421" s="353"/>
      <c r="J2421" s="353"/>
      <c r="K2421" s="360"/>
    </row>
    <row r="2422">
      <c r="A2422" s="352" t="str">
        <f t="shared" si="1"/>
        <v/>
      </c>
      <c r="B2422" s="353"/>
      <c r="C2422" s="354"/>
      <c r="D2422" s="353"/>
      <c r="E2422" s="355"/>
      <c r="F2422" s="355"/>
      <c r="G2422" s="353"/>
      <c r="H2422" s="353"/>
      <c r="I2422" s="353"/>
      <c r="J2422" s="353"/>
      <c r="K2422" s="360"/>
    </row>
    <row r="2423">
      <c r="A2423" s="352" t="str">
        <f t="shared" si="1"/>
        <v/>
      </c>
      <c r="B2423" s="353"/>
      <c r="C2423" s="354"/>
      <c r="D2423" s="353"/>
      <c r="E2423" s="355"/>
      <c r="F2423" s="355"/>
      <c r="G2423" s="353"/>
      <c r="H2423" s="353"/>
      <c r="I2423" s="353"/>
      <c r="J2423" s="353"/>
      <c r="K2423" s="360"/>
    </row>
    <row r="2424">
      <c r="A2424" s="352" t="str">
        <f t="shared" si="1"/>
        <v/>
      </c>
      <c r="B2424" s="353"/>
      <c r="C2424" s="354"/>
      <c r="D2424" s="353"/>
      <c r="E2424" s="355"/>
      <c r="F2424" s="355"/>
      <c r="G2424" s="353"/>
      <c r="H2424" s="353"/>
      <c r="I2424" s="353"/>
      <c r="J2424" s="353"/>
      <c r="K2424" s="360"/>
    </row>
    <row r="2425">
      <c r="A2425" s="352" t="str">
        <f t="shared" si="1"/>
        <v/>
      </c>
      <c r="B2425" s="353"/>
      <c r="C2425" s="354"/>
      <c r="D2425" s="353"/>
      <c r="E2425" s="355"/>
      <c r="F2425" s="355"/>
      <c r="G2425" s="353"/>
      <c r="H2425" s="353"/>
      <c r="I2425" s="353"/>
      <c r="J2425" s="353"/>
      <c r="K2425" s="360"/>
    </row>
    <row r="2426">
      <c r="A2426" s="352" t="str">
        <f t="shared" si="1"/>
        <v/>
      </c>
      <c r="B2426" s="353"/>
      <c r="C2426" s="354"/>
      <c r="D2426" s="353"/>
      <c r="E2426" s="355"/>
      <c r="F2426" s="355"/>
      <c r="G2426" s="353"/>
      <c r="H2426" s="353"/>
      <c r="I2426" s="353"/>
      <c r="J2426" s="353"/>
      <c r="K2426" s="360"/>
    </row>
    <row r="2427">
      <c r="A2427" s="352" t="str">
        <f t="shared" si="1"/>
        <v/>
      </c>
      <c r="B2427" s="353"/>
      <c r="C2427" s="354"/>
      <c r="D2427" s="353"/>
      <c r="E2427" s="355"/>
      <c r="F2427" s="355"/>
      <c r="G2427" s="353"/>
      <c r="H2427" s="353"/>
      <c r="I2427" s="353"/>
      <c r="J2427" s="353"/>
      <c r="K2427" s="360"/>
    </row>
    <row r="2428">
      <c r="A2428" s="352" t="str">
        <f t="shared" si="1"/>
        <v/>
      </c>
      <c r="B2428" s="353"/>
      <c r="C2428" s="354"/>
      <c r="D2428" s="353"/>
      <c r="E2428" s="355"/>
      <c r="F2428" s="355"/>
      <c r="G2428" s="353"/>
      <c r="H2428" s="353"/>
      <c r="I2428" s="353"/>
      <c r="J2428" s="353"/>
      <c r="K2428" s="360"/>
    </row>
    <row r="2429">
      <c r="A2429" s="357" t="str">
        <f t="shared" si="1"/>
        <v/>
      </c>
      <c r="B2429" s="353"/>
      <c r="C2429" s="354"/>
      <c r="D2429" s="353"/>
      <c r="E2429" s="355"/>
      <c r="F2429" s="355"/>
      <c r="G2429" s="353"/>
      <c r="H2429" s="353"/>
      <c r="I2429" s="353"/>
      <c r="J2429" s="353"/>
      <c r="K2429" s="360"/>
    </row>
    <row r="2430">
      <c r="A2430" s="352" t="str">
        <f t="shared" si="1"/>
        <v/>
      </c>
      <c r="B2430" s="353"/>
      <c r="C2430" s="354"/>
      <c r="D2430" s="353"/>
      <c r="E2430" s="355"/>
      <c r="F2430" s="355"/>
      <c r="G2430" s="353"/>
      <c r="H2430" s="353"/>
      <c r="I2430" s="353"/>
      <c r="J2430" s="353"/>
      <c r="K2430" s="360"/>
    </row>
    <row r="2431">
      <c r="A2431" s="359" t="str">
        <f t="shared" si="1"/>
        <v/>
      </c>
      <c r="B2431" s="353"/>
      <c r="C2431" s="354"/>
      <c r="D2431" s="353"/>
      <c r="E2431" s="355"/>
      <c r="F2431" s="355"/>
      <c r="G2431" s="353"/>
      <c r="H2431" s="353"/>
      <c r="I2431" s="353"/>
      <c r="J2431" s="353"/>
      <c r="K2431" s="360"/>
    </row>
    <row r="2432">
      <c r="A2432" s="359" t="str">
        <f t="shared" si="1"/>
        <v/>
      </c>
      <c r="B2432" s="353"/>
      <c r="C2432" s="354"/>
      <c r="D2432" s="353"/>
      <c r="E2432" s="355"/>
      <c r="F2432" s="355"/>
      <c r="G2432" s="353"/>
      <c r="H2432" s="353"/>
      <c r="I2432" s="353"/>
      <c r="J2432" s="353"/>
      <c r="K2432" s="360"/>
    </row>
    <row r="2433">
      <c r="A2433" s="357" t="str">
        <f t="shared" si="1"/>
        <v/>
      </c>
      <c r="B2433" s="353"/>
      <c r="C2433" s="354"/>
      <c r="D2433" s="353"/>
      <c r="E2433" s="355"/>
      <c r="F2433" s="355"/>
      <c r="G2433" s="353"/>
      <c r="H2433" s="353"/>
      <c r="I2433" s="353"/>
      <c r="J2433" s="353"/>
      <c r="K2433" s="360"/>
    </row>
    <row r="2434">
      <c r="A2434" s="357" t="str">
        <f t="shared" si="1"/>
        <v/>
      </c>
      <c r="B2434" s="353"/>
      <c r="C2434" s="354"/>
      <c r="D2434" s="353"/>
      <c r="E2434" s="355"/>
      <c r="F2434" s="355"/>
      <c r="G2434" s="353"/>
      <c r="H2434" s="353"/>
      <c r="I2434" s="353"/>
      <c r="J2434" s="353"/>
      <c r="K2434" s="360"/>
    </row>
    <row r="2435">
      <c r="A2435" s="352" t="str">
        <f t="shared" si="1"/>
        <v/>
      </c>
      <c r="B2435" s="353"/>
      <c r="C2435" s="354"/>
      <c r="D2435" s="353"/>
      <c r="E2435" s="355"/>
      <c r="F2435" s="355"/>
      <c r="G2435" s="353"/>
      <c r="H2435" s="353"/>
      <c r="I2435" s="353"/>
      <c r="J2435" s="353"/>
      <c r="K2435" s="360"/>
    </row>
    <row r="2436">
      <c r="A2436" s="357" t="str">
        <f t="shared" si="1"/>
        <v/>
      </c>
      <c r="B2436" s="353"/>
      <c r="C2436" s="354"/>
      <c r="D2436" s="353"/>
      <c r="E2436" s="355"/>
      <c r="F2436" s="355"/>
      <c r="G2436" s="353"/>
      <c r="H2436" s="353"/>
      <c r="I2436" s="353"/>
      <c r="J2436" s="353"/>
      <c r="K2436" s="360"/>
    </row>
    <row r="2437">
      <c r="A2437" s="352" t="str">
        <f t="shared" si="1"/>
        <v/>
      </c>
      <c r="B2437" s="353"/>
      <c r="C2437" s="354"/>
      <c r="D2437" s="353"/>
      <c r="E2437" s="355"/>
      <c r="F2437" s="355"/>
      <c r="G2437" s="353"/>
      <c r="H2437" s="353"/>
      <c r="I2437" s="353"/>
      <c r="J2437" s="353"/>
      <c r="K2437" s="360"/>
    </row>
    <row r="2438">
      <c r="A2438" s="352" t="str">
        <f t="shared" si="1"/>
        <v/>
      </c>
      <c r="B2438" s="353"/>
      <c r="C2438" s="354"/>
      <c r="D2438" s="353"/>
      <c r="E2438" s="355"/>
      <c r="F2438" s="355"/>
      <c r="G2438" s="353"/>
      <c r="H2438" s="353"/>
      <c r="I2438" s="353"/>
      <c r="J2438" s="353"/>
      <c r="K2438" s="360"/>
    </row>
    <row r="2439">
      <c r="A2439" s="352" t="str">
        <f t="shared" si="1"/>
        <v/>
      </c>
      <c r="B2439" s="353"/>
      <c r="C2439" s="354"/>
      <c r="D2439" s="353"/>
      <c r="E2439" s="355"/>
      <c r="F2439" s="355"/>
      <c r="G2439" s="353"/>
      <c r="H2439" s="353"/>
      <c r="I2439" s="353"/>
      <c r="J2439" s="353"/>
      <c r="K2439" s="360"/>
    </row>
    <row r="2440">
      <c r="A2440" s="357" t="str">
        <f t="shared" si="1"/>
        <v/>
      </c>
      <c r="B2440" s="353"/>
      <c r="C2440" s="354"/>
      <c r="D2440" s="353"/>
      <c r="E2440" s="355"/>
      <c r="F2440" s="355"/>
      <c r="G2440" s="353"/>
      <c r="H2440" s="353"/>
      <c r="I2440" s="353"/>
      <c r="J2440" s="353"/>
      <c r="K2440" s="360"/>
    </row>
    <row r="2441">
      <c r="A2441" s="352" t="str">
        <f t="shared" si="1"/>
        <v/>
      </c>
      <c r="B2441" s="353"/>
      <c r="C2441" s="354"/>
      <c r="D2441" s="353"/>
      <c r="E2441" s="355"/>
      <c r="F2441" s="355"/>
      <c r="G2441" s="353"/>
      <c r="H2441" s="353"/>
      <c r="I2441" s="353"/>
      <c r="J2441" s="353"/>
      <c r="K2441" s="360"/>
    </row>
    <row r="2442">
      <c r="A2442" s="352" t="str">
        <f t="shared" si="1"/>
        <v/>
      </c>
      <c r="B2442" s="353"/>
      <c r="C2442" s="354"/>
      <c r="D2442" s="353"/>
      <c r="E2442" s="355"/>
      <c r="F2442" s="355"/>
      <c r="G2442" s="353"/>
      <c r="H2442" s="353"/>
      <c r="I2442" s="353"/>
      <c r="J2442" s="353"/>
      <c r="K2442" s="360"/>
    </row>
    <row r="2443">
      <c r="A2443" s="357" t="str">
        <f t="shared" si="1"/>
        <v/>
      </c>
      <c r="B2443" s="353"/>
      <c r="C2443" s="354"/>
      <c r="D2443" s="353"/>
      <c r="E2443" s="355"/>
      <c r="F2443" s="355"/>
      <c r="G2443" s="353"/>
      <c r="H2443" s="353"/>
      <c r="I2443" s="353"/>
      <c r="J2443" s="353"/>
      <c r="K2443" s="360"/>
    </row>
    <row r="2444">
      <c r="A2444" s="352" t="str">
        <f t="shared" si="1"/>
        <v/>
      </c>
      <c r="B2444" s="353"/>
      <c r="C2444" s="354"/>
      <c r="D2444" s="353"/>
      <c r="E2444" s="355"/>
      <c r="F2444" s="355"/>
      <c r="G2444" s="353"/>
      <c r="H2444" s="353"/>
      <c r="I2444" s="353"/>
      <c r="J2444" s="353"/>
      <c r="K2444" s="360"/>
    </row>
    <row r="2445">
      <c r="A2445" s="357" t="str">
        <f t="shared" si="1"/>
        <v/>
      </c>
      <c r="B2445" s="353"/>
      <c r="C2445" s="354"/>
      <c r="D2445" s="353"/>
      <c r="E2445" s="355"/>
      <c r="F2445" s="355"/>
      <c r="G2445" s="353"/>
      <c r="H2445" s="353"/>
      <c r="I2445" s="353"/>
      <c r="J2445" s="353"/>
      <c r="K2445" s="360"/>
    </row>
    <row r="2446">
      <c r="A2446" s="352" t="str">
        <f t="shared" si="1"/>
        <v/>
      </c>
      <c r="B2446" s="353"/>
      <c r="C2446" s="354"/>
      <c r="D2446" s="353"/>
      <c r="E2446" s="355"/>
      <c r="F2446" s="355"/>
      <c r="G2446" s="353"/>
      <c r="H2446" s="353"/>
      <c r="I2446" s="353"/>
      <c r="J2446" s="353"/>
      <c r="K2446" s="360"/>
    </row>
    <row r="2447">
      <c r="A2447" s="352" t="str">
        <f t="shared" si="1"/>
        <v/>
      </c>
      <c r="B2447" s="353"/>
      <c r="C2447" s="354"/>
      <c r="D2447" s="353"/>
      <c r="E2447" s="355"/>
      <c r="F2447" s="355"/>
      <c r="G2447" s="353"/>
      <c r="H2447" s="353"/>
      <c r="I2447" s="353"/>
      <c r="J2447" s="353"/>
      <c r="K2447" s="360"/>
    </row>
    <row r="2448">
      <c r="A2448" s="357" t="str">
        <f t="shared" si="1"/>
        <v/>
      </c>
      <c r="B2448" s="353"/>
      <c r="C2448" s="354"/>
      <c r="D2448" s="353"/>
      <c r="E2448" s="355"/>
      <c r="F2448" s="355"/>
      <c r="G2448" s="353"/>
      <c r="H2448" s="353"/>
      <c r="I2448" s="353"/>
      <c r="J2448" s="353"/>
      <c r="K2448" s="360"/>
    </row>
    <row r="2449">
      <c r="A2449" s="359" t="str">
        <f t="shared" si="1"/>
        <v/>
      </c>
      <c r="B2449" s="353"/>
      <c r="C2449" s="354"/>
      <c r="D2449" s="353"/>
      <c r="E2449" s="355"/>
      <c r="F2449" s="355"/>
      <c r="G2449" s="353"/>
      <c r="H2449" s="353"/>
      <c r="I2449" s="353"/>
      <c r="J2449" s="353"/>
      <c r="K2449" s="360"/>
    </row>
    <row r="2450">
      <c r="A2450" s="352" t="str">
        <f t="shared" si="1"/>
        <v/>
      </c>
      <c r="B2450" s="353"/>
      <c r="C2450" s="354"/>
      <c r="D2450" s="353"/>
      <c r="E2450" s="355"/>
      <c r="F2450" s="355"/>
      <c r="G2450" s="353"/>
      <c r="H2450" s="353"/>
      <c r="I2450" s="353"/>
      <c r="J2450" s="353"/>
      <c r="K2450" s="360"/>
    </row>
    <row r="2451">
      <c r="A2451" s="357" t="str">
        <f t="shared" si="1"/>
        <v/>
      </c>
      <c r="B2451" s="353"/>
      <c r="C2451" s="354"/>
      <c r="D2451" s="353"/>
      <c r="E2451" s="355"/>
      <c r="F2451" s="355"/>
      <c r="G2451" s="353"/>
      <c r="H2451" s="353"/>
      <c r="I2451" s="353"/>
      <c r="J2451" s="353"/>
      <c r="K2451" s="360"/>
    </row>
    <row r="2452">
      <c r="A2452" s="357" t="str">
        <f t="shared" si="1"/>
        <v/>
      </c>
      <c r="B2452" s="353"/>
      <c r="C2452" s="354"/>
      <c r="D2452" s="353"/>
      <c r="E2452" s="355"/>
      <c r="F2452" s="355"/>
      <c r="G2452" s="353"/>
      <c r="H2452" s="353"/>
      <c r="I2452" s="353"/>
      <c r="J2452" s="353"/>
      <c r="K2452" s="360"/>
    </row>
    <row r="2453">
      <c r="A2453" s="352" t="str">
        <f t="shared" si="1"/>
        <v/>
      </c>
      <c r="B2453" s="353"/>
      <c r="C2453" s="354"/>
      <c r="D2453" s="353"/>
      <c r="E2453" s="355"/>
      <c r="F2453" s="355"/>
      <c r="G2453" s="353"/>
      <c r="H2453" s="353"/>
      <c r="I2453" s="353"/>
      <c r="J2453" s="353"/>
      <c r="K2453" s="360"/>
    </row>
    <row r="2454">
      <c r="A2454" s="357" t="str">
        <f t="shared" si="1"/>
        <v/>
      </c>
      <c r="B2454" s="353"/>
      <c r="C2454" s="354"/>
      <c r="D2454" s="353"/>
      <c r="E2454" s="355"/>
      <c r="F2454" s="355"/>
      <c r="G2454" s="353"/>
      <c r="H2454" s="353"/>
      <c r="I2454" s="353"/>
      <c r="J2454" s="353"/>
      <c r="K2454" s="360"/>
    </row>
    <row r="2455">
      <c r="A2455" s="357" t="str">
        <f t="shared" si="1"/>
        <v/>
      </c>
      <c r="B2455" s="353"/>
      <c r="C2455" s="354"/>
      <c r="D2455" s="353"/>
      <c r="E2455" s="355"/>
      <c r="F2455" s="355"/>
      <c r="G2455" s="353"/>
      <c r="H2455" s="353"/>
      <c r="I2455" s="353"/>
      <c r="J2455" s="353"/>
      <c r="K2455" s="360"/>
    </row>
    <row r="2456">
      <c r="A2456" s="352" t="str">
        <f t="shared" si="1"/>
        <v/>
      </c>
      <c r="B2456" s="353"/>
      <c r="C2456" s="354"/>
      <c r="D2456" s="353"/>
      <c r="E2456" s="355"/>
      <c r="F2456" s="355"/>
      <c r="G2456" s="353"/>
      <c r="H2456" s="353"/>
      <c r="I2456" s="353"/>
      <c r="J2456" s="353"/>
      <c r="K2456" s="360"/>
    </row>
    <row r="2457">
      <c r="A2457" s="352" t="str">
        <f t="shared" si="1"/>
        <v/>
      </c>
      <c r="B2457" s="353"/>
      <c r="C2457" s="354"/>
      <c r="D2457" s="353"/>
      <c r="E2457" s="355"/>
      <c r="F2457" s="355"/>
      <c r="G2457" s="353"/>
      <c r="H2457" s="353"/>
      <c r="I2457" s="353"/>
      <c r="J2457" s="353"/>
      <c r="K2457" s="360"/>
    </row>
    <row r="2458">
      <c r="A2458" s="352" t="str">
        <f t="shared" si="1"/>
        <v/>
      </c>
      <c r="B2458" s="353"/>
      <c r="C2458" s="354"/>
      <c r="D2458" s="353"/>
      <c r="E2458" s="355"/>
      <c r="F2458" s="355"/>
      <c r="G2458" s="353"/>
      <c r="H2458" s="353"/>
      <c r="I2458" s="353"/>
      <c r="J2458" s="353"/>
      <c r="K2458" s="360"/>
    </row>
    <row r="2459">
      <c r="A2459" s="352" t="str">
        <f t="shared" si="1"/>
        <v/>
      </c>
      <c r="B2459" s="353"/>
      <c r="C2459" s="354"/>
      <c r="D2459" s="353"/>
      <c r="E2459" s="355"/>
      <c r="F2459" s="355"/>
      <c r="G2459" s="353"/>
      <c r="H2459" s="353"/>
      <c r="I2459" s="353"/>
      <c r="J2459" s="353"/>
      <c r="K2459" s="360"/>
    </row>
    <row r="2460">
      <c r="A2460" s="352" t="str">
        <f t="shared" si="1"/>
        <v/>
      </c>
      <c r="B2460" s="353"/>
      <c r="C2460" s="354"/>
      <c r="D2460" s="353"/>
      <c r="E2460" s="355"/>
      <c r="F2460" s="355"/>
      <c r="G2460" s="353"/>
      <c r="H2460" s="353"/>
      <c r="I2460" s="353"/>
      <c r="J2460" s="353"/>
      <c r="K2460" s="360"/>
    </row>
    <row r="2461">
      <c r="A2461" s="357" t="str">
        <f t="shared" si="1"/>
        <v/>
      </c>
      <c r="B2461" s="353"/>
      <c r="C2461" s="354"/>
      <c r="D2461" s="353"/>
      <c r="E2461" s="355"/>
      <c r="F2461" s="355"/>
      <c r="G2461" s="353"/>
      <c r="H2461" s="353"/>
      <c r="I2461" s="353"/>
      <c r="J2461" s="353"/>
      <c r="K2461" s="360"/>
    </row>
    <row r="2462">
      <c r="A2462" s="357" t="str">
        <f t="shared" si="1"/>
        <v/>
      </c>
      <c r="B2462" s="353"/>
      <c r="C2462" s="354"/>
      <c r="D2462" s="353"/>
      <c r="E2462" s="355"/>
      <c r="F2462" s="355"/>
      <c r="G2462" s="353"/>
      <c r="H2462" s="353"/>
      <c r="I2462" s="353"/>
      <c r="J2462" s="353"/>
      <c r="K2462" s="360"/>
    </row>
    <row r="2463">
      <c r="A2463" s="352" t="str">
        <f t="shared" si="1"/>
        <v/>
      </c>
      <c r="B2463" s="353"/>
      <c r="C2463" s="354"/>
      <c r="D2463" s="353"/>
      <c r="E2463" s="355"/>
      <c r="F2463" s="355"/>
      <c r="G2463" s="353"/>
      <c r="H2463" s="353"/>
      <c r="I2463" s="353"/>
      <c r="J2463" s="353"/>
      <c r="K2463" s="360"/>
    </row>
    <row r="2464">
      <c r="A2464" s="357" t="str">
        <f t="shared" si="1"/>
        <v/>
      </c>
      <c r="B2464" s="353"/>
      <c r="C2464" s="354"/>
      <c r="D2464" s="353"/>
      <c r="E2464" s="355"/>
      <c r="F2464" s="355"/>
      <c r="G2464" s="353"/>
      <c r="H2464" s="353"/>
      <c r="I2464" s="353"/>
      <c r="J2464" s="353"/>
      <c r="K2464" s="360"/>
    </row>
    <row r="2465">
      <c r="A2465" s="357" t="str">
        <f t="shared" si="1"/>
        <v/>
      </c>
      <c r="B2465" s="353"/>
      <c r="C2465" s="354"/>
      <c r="D2465" s="353"/>
      <c r="E2465" s="355"/>
      <c r="F2465" s="355"/>
      <c r="G2465" s="353"/>
      <c r="H2465" s="353"/>
      <c r="I2465" s="353"/>
      <c r="J2465" s="353"/>
      <c r="K2465" s="360"/>
    </row>
    <row r="2466">
      <c r="A2466" s="357" t="str">
        <f t="shared" si="1"/>
        <v/>
      </c>
      <c r="B2466" s="353"/>
      <c r="C2466" s="354"/>
      <c r="D2466" s="353"/>
      <c r="E2466" s="355"/>
      <c r="F2466" s="355"/>
      <c r="G2466" s="353"/>
      <c r="H2466" s="353"/>
      <c r="I2466" s="353"/>
      <c r="J2466" s="353"/>
      <c r="K2466" s="360"/>
    </row>
    <row r="2467">
      <c r="A2467" s="352" t="str">
        <f t="shared" si="1"/>
        <v/>
      </c>
      <c r="B2467" s="353"/>
      <c r="C2467" s="354"/>
      <c r="D2467" s="353"/>
      <c r="E2467" s="355"/>
      <c r="F2467" s="355"/>
      <c r="G2467" s="353"/>
      <c r="H2467" s="353"/>
      <c r="I2467" s="353"/>
      <c r="J2467" s="353"/>
      <c r="K2467" s="360"/>
    </row>
    <row r="2468">
      <c r="A2468" s="352" t="str">
        <f t="shared" si="1"/>
        <v/>
      </c>
      <c r="B2468" s="353"/>
      <c r="C2468" s="354"/>
      <c r="D2468" s="353"/>
      <c r="E2468" s="355"/>
      <c r="F2468" s="355"/>
      <c r="G2468" s="353"/>
      <c r="H2468" s="353"/>
      <c r="I2468" s="353"/>
      <c r="J2468" s="353"/>
      <c r="K2468" s="360"/>
    </row>
    <row r="2469">
      <c r="A2469" s="352" t="str">
        <f t="shared" si="1"/>
        <v/>
      </c>
      <c r="B2469" s="353"/>
      <c r="C2469" s="354"/>
      <c r="D2469" s="353"/>
      <c r="E2469" s="355"/>
      <c r="F2469" s="355"/>
      <c r="G2469" s="353"/>
      <c r="H2469" s="353"/>
      <c r="I2469" s="353"/>
      <c r="J2469" s="353"/>
      <c r="K2469" s="360"/>
    </row>
    <row r="2470">
      <c r="A2470" s="352" t="str">
        <f t="shared" si="1"/>
        <v/>
      </c>
      <c r="B2470" s="353"/>
      <c r="C2470" s="354"/>
      <c r="D2470" s="353"/>
      <c r="E2470" s="355"/>
      <c r="F2470" s="355"/>
      <c r="G2470" s="353"/>
      <c r="H2470" s="353"/>
      <c r="I2470" s="353"/>
      <c r="J2470" s="353"/>
      <c r="K2470" s="360"/>
    </row>
    <row r="2471">
      <c r="A2471" s="352" t="str">
        <f t="shared" si="1"/>
        <v/>
      </c>
      <c r="B2471" s="353"/>
      <c r="C2471" s="354"/>
      <c r="D2471" s="353"/>
      <c r="E2471" s="355"/>
      <c r="F2471" s="355"/>
      <c r="G2471" s="353"/>
      <c r="H2471" s="353"/>
      <c r="I2471" s="353"/>
      <c r="J2471" s="353"/>
      <c r="K2471" s="360"/>
    </row>
    <row r="2472">
      <c r="A2472" s="352" t="str">
        <f t="shared" si="1"/>
        <v/>
      </c>
      <c r="B2472" s="353"/>
      <c r="C2472" s="354"/>
      <c r="D2472" s="353"/>
      <c r="E2472" s="355"/>
      <c r="F2472" s="355"/>
      <c r="G2472" s="353"/>
      <c r="H2472" s="353"/>
      <c r="I2472" s="353"/>
      <c r="J2472" s="353"/>
      <c r="K2472" s="360"/>
    </row>
    <row r="2473">
      <c r="A2473" s="357" t="str">
        <f t="shared" si="1"/>
        <v/>
      </c>
      <c r="B2473" s="353"/>
      <c r="C2473" s="354"/>
      <c r="D2473" s="353"/>
      <c r="E2473" s="355"/>
      <c r="F2473" s="355"/>
      <c r="G2473" s="353"/>
      <c r="H2473" s="353"/>
      <c r="I2473" s="353"/>
      <c r="J2473" s="353"/>
      <c r="K2473" s="360"/>
    </row>
    <row r="2474">
      <c r="A2474" s="352" t="str">
        <f t="shared" si="1"/>
        <v/>
      </c>
      <c r="B2474" s="353"/>
      <c r="C2474" s="354"/>
      <c r="D2474" s="353"/>
      <c r="E2474" s="355"/>
      <c r="F2474" s="355"/>
      <c r="G2474" s="353"/>
      <c r="H2474" s="353"/>
      <c r="I2474" s="353"/>
      <c r="J2474" s="353"/>
      <c r="K2474" s="360"/>
    </row>
    <row r="2475">
      <c r="A2475" s="352" t="str">
        <f t="shared" si="1"/>
        <v/>
      </c>
      <c r="B2475" s="353"/>
      <c r="C2475" s="354"/>
      <c r="D2475" s="353"/>
      <c r="E2475" s="355"/>
      <c r="F2475" s="355"/>
      <c r="G2475" s="353"/>
      <c r="H2475" s="353"/>
      <c r="I2475" s="353"/>
      <c r="J2475" s="353"/>
      <c r="K2475" s="360"/>
    </row>
    <row r="2476">
      <c r="A2476" s="357" t="str">
        <f t="shared" si="1"/>
        <v/>
      </c>
      <c r="B2476" s="353"/>
      <c r="C2476" s="354"/>
      <c r="D2476" s="353"/>
      <c r="E2476" s="355"/>
      <c r="F2476" s="355"/>
      <c r="G2476" s="353"/>
      <c r="H2476" s="353"/>
      <c r="I2476" s="353"/>
      <c r="J2476" s="353"/>
      <c r="K2476" s="360"/>
    </row>
    <row r="2477">
      <c r="A2477" s="357" t="str">
        <f t="shared" si="1"/>
        <v/>
      </c>
      <c r="B2477" s="353"/>
      <c r="C2477" s="354"/>
      <c r="D2477" s="353"/>
      <c r="E2477" s="355"/>
      <c r="F2477" s="355"/>
      <c r="G2477" s="353"/>
      <c r="H2477" s="353"/>
      <c r="I2477" s="353"/>
      <c r="J2477" s="353"/>
      <c r="K2477" s="360"/>
    </row>
    <row r="2478">
      <c r="A2478" s="352" t="str">
        <f t="shared" si="1"/>
        <v/>
      </c>
      <c r="B2478" s="353"/>
      <c r="C2478" s="354"/>
      <c r="D2478" s="353"/>
      <c r="E2478" s="355"/>
      <c r="F2478" s="355"/>
      <c r="G2478" s="353"/>
      <c r="H2478" s="353"/>
      <c r="I2478" s="353"/>
      <c r="J2478" s="353"/>
      <c r="K2478" s="360"/>
    </row>
    <row r="2479">
      <c r="A2479" s="352" t="str">
        <f t="shared" si="1"/>
        <v/>
      </c>
      <c r="B2479" s="353"/>
      <c r="C2479" s="354"/>
      <c r="D2479" s="353"/>
      <c r="E2479" s="355"/>
      <c r="F2479" s="355"/>
      <c r="G2479" s="353"/>
      <c r="H2479" s="353"/>
      <c r="I2479" s="353"/>
      <c r="J2479" s="353"/>
      <c r="K2479" s="360"/>
    </row>
    <row r="2480">
      <c r="A2480" s="357" t="str">
        <f t="shared" si="1"/>
        <v/>
      </c>
      <c r="B2480" s="353"/>
      <c r="C2480" s="354"/>
      <c r="D2480" s="353"/>
      <c r="E2480" s="355"/>
      <c r="F2480" s="355"/>
      <c r="G2480" s="353"/>
      <c r="H2480" s="353"/>
      <c r="I2480" s="353"/>
      <c r="J2480" s="353"/>
      <c r="K2480" s="360"/>
    </row>
    <row r="2481">
      <c r="A2481" s="352" t="str">
        <f t="shared" si="1"/>
        <v/>
      </c>
      <c r="B2481" s="353"/>
      <c r="C2481" s="354"/>
      <c r="D2481" s="353"/>
      <c r="E2481" s="355"/>
      <c r="F2481" s="355"/>
      <c r="G2481" s="353"/>
      <c r="H2481" s="353"/>
      <c r="I2481" s="353"/>
      <c r="J2481" s="353"/>
      <c r="K2481" s="360"/>
    </row>
    <row r="2482">
      <c r="A2482" s="357" t="str">
        <f t="shared" si="1"/>
        <v/>
      </c>
      <c r="B2482" s="353"/>
      <c r="C2482" s="354"/>
      <c r="D2482" s="353"/>
      <c r="E2482" s="355"/>
      <c r="F2482" s="355"/>
      <c r="G2482" s="353"/>
      <c r="H2482" s="353"/>
      <c r="I2482" s="353"/>
      <c r="J2482" s="353"/>
      <c r="K2482" s="360"/>
    </row>
    <row r="2483">
      <c r="A2483" s="352" t="str">
        <f t="shared" si="1"/>
        <v/>
      </c>
      <c r="B2483" s="353"/>
      <c r="C2483" s="354"/>
      <c r="D2483" s="353"/>
      <c r="E2483" s="355"/>
      <c r="F2483" s="355"/>
      <c r="G2483" s="353"/>
      <c r="H2483" s="353"/>
      <c r="I2483" s="353"/>
      <c r="J2483" s="353"/>
      <c r="K2483" s="360"/>
    </row>
    <row r="2484">
      <c r="A2484" s="357" t="str">
        <f t="shared" si="1"/>
        <v/>
      </c>
      <c r="B2484" s="353"/>
      <c r="C2484" s="354"/>
      <c r="D2484" s="353"/>
      <c r="E2484" s="355"/>
      <c r="F2484" s="355"/>
      <c r="G2484" s="353"/>
      <c r="H2484" s="353"/>
      <c r="I2484" s="353"/>
      <c r="J2484" s="353"/>
      <c r="K2484" s="360"/>
    </row>
    <row r="2485">
      <c r="A2485" s="352" t="str">
        <f t="shared" si="1"/>
        <v/>
      </c>
      <c r="B2485" s="353"/>
      <c r="C2485" s="354"/>
      <c r="D2485" s="353"/>
      <c r="E2485" s="355"/>
      <c r="F2485" s="355"/>
      <c r="G2485" s="353"/>
      <c r="H2485" s="353"/>
      <c r="I2485" s="353"/>
      <c r="J2485" s="353"/>
      <c r="K2485" s="360"/>
    </row>
    <row r="2486">
      <c r="A2486" s="352" t="str">
        <f t="shared" si="1"/>
        <v/>
      </c>
      <c r="B2486" s="353"/>
      <c r="C2486" s="354"/>
      <c r="D2486" s="353"/>
      <c r="E2486" s="355"/>
      <c r="F2486" s="355"/>
      <c r="G2486" s="353"/>
      <c r="H2486" s="353"/>
      <c r="I2486" s="353"/>
      <c r="J2486" s="353"/>
      <c r="K2486" s="360"/>
    </row>
    <row r="2487">
      <c r="A2487" s="352" t="str">
        <f t="shared" si="1"/>
        <v/>
      </c>
      <c r="B2487" s="353"/>
      <c r="C2487" s="354"/>
      <c r="D2487" s="353"/>
      <c r="E2487" s="355"/>
      <c r="F2487" s="355"/>
      <c r="G2487" s="353"/>
      <c r="H2487" s="353"/>
      <c r="I2487" s="353"/>
      <c r="J2487" s="353"/>
      <c r="K2487" s="360"/>
    </row>
    <row r="2488">
      <c r="A2488" s="352" t="str">
        <f t="shared" si="1"/>
        <v/>
      </c>
      <c r="B2488" s="353"/>
      <c r="C2488" s="354"/>
      <c r="D2488" s="353"/>
      <c r="E2488" s="355"/>
      <c r="F2488" s="355"/>
      <c r="G2488" s="353"/>
      <c r="H2488" s="353"/>
      <c r="I2488" s="353"/>
      <c r="J2488" s="353"/>
      <c r="K2488" s="360"/>
    </row>
    <row r="2489">
      <c r="A2489" s="352" t="str">
        <f t="shared" si="1"/>
        <v/>
      </c>
      <c r="B2489" s="353"/>
      <c r="C2489" s="354"/>
      <c r="D2489" s="353"/>
      <c r="E2489" s="355"/>
      <c r="F2489" s="355"/>
      <c r="G2489" s="353"/>
      <c r="H2489" s="353"/>
      <c r="I2489" s="353"/>
      <c r="J2489" s="353"/>
      <c r="K2489" s="360"/>
    </row>
    <row r="2490">
      <c r="A2490" s="357" t="str">
        <f t="shared" si="1"/>
        <v/>
      </c>
      <c r="B2490" s="353"/>
      <c r="C2490" s="354"/>
      <c r="D2490" s="353"/>
      <c r="E2490" s="355"/>
      <c r="F2490" s="355"/>
      <c r="G2490" s="353"/>
      <c r="H2490" s="353"/>
      <c r="I2490" s="353"/>
      <c r="J2490" s="353"/>
      <c r="K2490" s="360"/>
    </row>
    <row r="2491">
      <c r="A2491" s="352" t="str">
        <f t="shared" si="1"/>
        <v/>
      </c>
      <c r="B2491" s="353"/>
      <c r="C2491" s="354"/>
      <c r="D2491" s="353"/>
      <c r="E2491" s="355"/>
      <c r="F2491" s="355"/>
      <c r="G2491" s="353"/>
      <c r="H2491" s="353"/>
      <c r="I2491" s="353"/>
      <c r="J2491" s="353"/>
      <c r="K2491" s="360"/>
    </row>
    <row r="2492">
      <c r="A2492" s="352" t="str">
        <f t="shared" si="1"/>
        <v/>
      </c>
      <c r="B2492" s="353"/>
      <c r="C2492" s="354"/>
      <c r="D2492" s="353"/>
      <c r="E2492" s="355"/>
      <c r="F2492" s="355"/>
      <c r="G2492" s="353"/>
      <c r="H2492" s="353"/>
      <c r="I2492" s="353"/>
      <c r="J2492" s="353"/>
      <c r="K2492" s="360"/>
    </row>
    <row r="2493">
      <c r="A2493" s="357" t="str">
        <f t="shared" si="1"/>
        <v/>
      </c>
      <c r="B2493" s="353"/>
      <c r="C2493" s="354"/>
      <c r="D2493" s="353"/>
      <c r="E2493" s="355"/>
      <c r="F2493" s="355"/>
      <c r="G2493" s="353"/>
      <c r="H2493" s="353"/>
      <c r="I2493" s="353"/>
      <c r="J2493" s="353"/>
      <c r="K2493" s="360"/>
    </row>
    <row r="2494">
      <c r="A2494" s="357" t="str">
        <f t="shared" si="1"/>
        <v/>
      </c>
      <c r="B2494" s="353"/>
      <c r="C2494" s="354"/>
      <c r="D2494" s="353"/>
      <c r="E2494" s="355"/>
      <c r="F2494" s="355"/>
      <c r="G2494" s="353"/>
      <c r="H2494" s="353"/>
      <c r="I2494" s="353"/>
      <c r="J2494" s="353"/>
      <c r="K2494" s="360"/>
    </row>
    <row r="2495">
      <c r="A2495" s="352" t="str">
        <f t="shared" si="1"/>
        <v/>
      </c>
      <c r="B2495" s="353"/>
      <c r="C2495" s="354"/>
      <c r="D2495" s="353"/>
      <c r="E2495" s="355"/>
      <c r="F2495" s="355"/>
      <c r="G2495" s="353"/>
      <c r="H2495" s="353"/>
      <c r="I2495" s="353"/>
      <c r="J2495" s="353"/>
      <c r="K2495" s="360"/>
    </row>
    <row r="2496">
      <c r="A2496" s="357" t="str">
        <f t="shared" si="1"/>
        <v/>
      </c>
      <c r="B2496" s="353"/>
      <c r="C2496" s="354"/>
      <c r="D2496" s="353"/>
      <c r="E2496" s="355"/>
      <c r="F2496" s="355"/>
      <c r="G2496" s="353"/>
      <c r="H2496" s="353"/>
      <c r="I2496" s="353"/>
      <c r="J2496" s="353"/>
      <c r="K2496" s="360"/>
    </row>
    <row r="2497">
      <c r="A2497" s="357" t="str">
        <f t="shared" si="1"/>
        <v/>
      </c>
      <c r="B2497" s="353"/>
      <c r="C2497" s="354"/>
      <c r="D2497" s="353"/>
      <c r="E2497" s="355"/>
      <c r="F2497" s="355"/>
      <c r="G2497" s="353"/>
      <c r="H2497" s="353"/>
      <c r="I2497" s="353"/>
      <c r="J2497" s="353"/>
      <c r="K2497" s="360"/>
    </row>
    <row r="2498">
      <c r="A2498" s="352" t="str">
        <f t="shared" si="1"/>
        <v/>
      </c>
      <c r="B2498" s="353"/>
      <c r="C2498" s="354"/>
      <c r="D2498" s="353"/>
      <c r="E2498" s="355"/>
      <c r="F2498" s="355"/>
      <c r="G2498" s="353"/>
      <c r="H2498" s="353"/>
      <c r="I2498" s="353"/>
      <c r="J2498" s="353"/>
      <c r="K2498" s="360"/>
    </row>
    <row r="2499">
      <c r="A2499" s="359" t="str">
        <f t="shared" si="1"/>
        <v/>
      </c>
      <c r="B2499" s="353"/>
      <c r="C2499" s="354"/>
      <c r="D2499" s="353"/>
      <c r="E2499" s="355"/>
      <c r="F2499" s="355"/>
      <c r="G2499" s="353"/>
      <c r="H2499" s="353"/>
      <c r="I2499" s="353"/>
      <c r="J2499" s="353"/>
      <c r="K2499" s="360"/>
    </row>
    <row r="2500">
      <c r="A2500" s="357" t="str">
        <f t="shared" si="1"/>
        <v/>
      </c>
      <c r="B2500" s="353"/>
      <c r="C2500" s="354"/>
      <c r="D2500" s="353"/>
      <c r="E2500" s="355"/>
      <c r="F2500" s="355"/>
      <c r="G2500" s="353"/>
      <c r="H2500" s="353"/>
      <c r="I2500" s="353"/>
      <c r="J2500" s="353"/>
      <c r="K2500" s="360"/>
    </row>
    <row r="2501">
      <c r="A2501" s="352" t="str">
        <f t="shared" si="1"/>
        <v/>
      </c>
      <c r="B2501" s="353"/>
      <c r="C2501" s="354"/>
      <c r="D2501" s="353"/>
      <c r="E2501" s="355"/>
      <c r="F2501" s="355"/>
      <c r="G2501" s="353"/>
      <c r="H2501" s="353"/>
      <c r="I2501" s="353"/>
      <c r="J2501" s="353"/>
      <c r="K2501" s="360"/>
    </row>
    <row r="2502">
      <c r="A2502" s="352" t="str">
        <f t="shared" si="1"/>
        <v/>
      </c>
      <c r="B2502" s="353"/>
      <c r="C2502" s="354"/>
      <c r="D2502" s="353"/>
      <c r="E2502" s="355"/>
      <c r="F2502" s="355"/>
      <c r="G2502" s="353"/>
      <c r="H2502" s="353"/>
      <c r="I2502" s="353"/>
      <c r="J2502" s="353"/>
      <c r="K2502" s="360"/>
    </row>
    <row r="2503">
      <c r="A2503" s="352" t="str">
        <f t="shared" si="1"/>
        <v/>
      </c>
      <c r="B2503" s="353"/>
      <c r="C2503" s="354"/>
      <c r="D2503" s="353"/>
      <c r="E2503" s="355"/>
      <c r="F2503" s="355"/>
      <c r="G2503" s="353"/>
      <c r="H2503" s="353"/>
      <c r="I2503" s="353"/>
      <c r="J2503" s="353"/>
      <c r="K2503" s="360"/>
    </row>
    <row r="2504">
      <c r="A2504" s="357" t="str">
        <f t="shared" si="1"/>
        <v/>
      </c>
      <c r="B2504" s="353"/>
      <c r="C2504" s="354"/>
      <c r="D2504" s="353"/>
      <c r="E2504" s="355"/>
      <c r="F2504" s="355"/>
      <c r="G2504" s="353"/>
      <c r="H2504" s="353"/>
      <c r="I2504" s="353"/>
      <c r="J2504" s="353"/>
      <c r="K2504" s="360"/>
    </row>
    <row r="2505">
      <c r="A2505" s="352" t="str">
        <f t="shared" si="1"/>
        <v/>
      </c>
      <c r="B2505" s="353"/>
      <c r="C2505" s="354"/>
      <c r="D2505" s="353"/>
      <c r="E2505" s="355"/>
      <c r="F2505" s="355"/>
      <c r="G2505" s="353"/>
      <c r="H2505" s="353"/>
      <c r="I2505" s="353"/>
      <c r="J2505" s="353"/>
      <c r="K2505" s="360"/>
    </row>
    <row r="2506">
      <c r="A2506" s="352" t="str">
        <f t="shared" si="1"/>
        <v/>
      </c>
      <c r="B2506" s="353"/>
      <c r="C2506" s="354"/>
      <c r="D2506" s="353"/>
      <c r="E2506" s="355"/>
      <c r="F2506" s="355"/>
      <c r="G2506" s="353"/>
      <c r="H2506" s="353"/>
      <c r="I2506" s="353"/>
      <c r="J2506" s="353"/>
      <c r="K2506" s="360"/>
    </row>
    <row r="2507">
      <c r="A2507" s="352" t="str">
        <f t="shared" si="1"/>
        <v/>
      </c>
      <c r="B2507" s="353"/>
      <c r="C2507" s="354"/>
      <c r="D2507" s="353"/>
      <c r="E2507" s="355"/>
      <c r="F2507" s="355"/>
      <c r="G2507" s="353"/>
      <c r="H2507" s="353"/>
      <c r="I2507" s="353"/>
      <c r="J2507" s="353"/>
      <c r="K2507" s="360"/>
    </row>
    <row r="2508">
      <c r="A2508" s="357" t="str">
        <f t="shared" si="1"/>
        <v/>
      </c>
      <c r="B2508" s="353"/>
      <c r="C2508" s="354"/>
      <c r="D2508" s="353"/>
      <c r="E2508" s="355"/>
      <c r="F2508" s="355"/>
      <c r="G2508" s="353"/>
      <c r="H2508" s="353"/>
      <c r="I2508" s="353"/>
      <c r="J2508" s="353"/>
      <c r="K2508" s="360"/>
    </row>
    <row r="2509">
      <c r="A2509" s="357" t="str">
        <f t="shared" si="1"/>
        <v/>
      </c>
      <c r="B2509" s="353"/>
      <c r="C2509" s="354"/>
      <c r="D2509" s="353"/>
      <c r="E2509" s="355"/>
      <c r="F2509" s="355"/>
      <c r="G2509" s="353"/>
      <c r="H2509" s="353"/>
      <c r="I2509" s="353"/>
      <c r="J2509" s="353"/>
      <c r="K2509" s="360"/>
    </row>
    <row r="2510">
      <c r="A2510" s="357" t="str">
        <f t="shared" si="1"/>
        <v/>
      </c>
      <c r="B2510" s="353"/>
      <c r="C2510" s="354"/>
      <c r="D2510" s="353"/>
      <c r="E2510" s="355"/>
      <c r="F2510" s="355"/>
      <c r="G2510" s="353"/>
      <c r="H2510" s="353"/>
      <c r="I2510" s="353"/>
      <c r="J2510" s="353"/>
      <c r="K2510" s="360"/>
    </row>
    <row r="2511">
      <c r="A2511" s="357" t="str">
        <f t="shared" si="1"/>
        <v/>
      </c>
      <c r="B2511" s="353"/>
      <c r="C2511" s="354"/>
      <c r="D2511" s="353"/>
      <c r="E2511" s="355"/>
      <c r="F2511" s="355"/>
      <c r="G2511" s="353"/>
      <c r="H2511" s="353"/>
      <c r="I2511" s="353"/>
      <c r="J2511" s="353"/>
      <c r="K2511" s="360"/>
    </row>
    <row r="2512">
      <c r="A2512" s="352" t="str">
        <f t="shared" si="1"/>
        <v/>
      </c>
      <c r="B2512" s="353"/>
      <c r="C2512" s="354"/>
      <c r="D2512" s="353"/>
      <c r="E2512" s="355"/>
      <c r="F2512" s="355"/>
      <c r="G2512" s="353"/>
      <c r="H2512" s="353"/>
      <c r="I2512" s="353"/>
      <c r="J2512" s="353"/>
      <c r="K2512" s="360"/>
    </row>
    <row r="2513">
      <c r="A2513" s="352" t="str">
        <f t="shared" si="1"/>
        <v/>
      </c>
      <c r="B2513" s="353"/>
      <c r="C2513" s="354"/>
      <c r="D2513" s="353"/>
      <c r="E2513" s="355"/>
      <c r="F2513" s="355"/>
      <c r="G2513" s="353"/>
      <c r="H2513" s="353"/>
      <c r="I2513" s="353"/>
      <c r="J2513" s="353"/>
      <c r="K2513" s="360"/>
    </row>
    <row r="2514">
      <c r="A2514" s="357" t="str">
        <f t="shared" si="1"/>
        <v/>
      </c>
      <c r="B2514" s="353"/>
      <c r="C2514" s="354"/>
      <c r="D2514" s="353"/>
      <c r="E2514" s="355"/>
      <c r="F2514" s="355"/>
      <c r="G2514" s="353"/>
      <c r="H2514" s="353"/>
      <c r="I2514" s="353"/>
      <c r="J2514" s="353"/>
      <c r="K2514" s="360"/>
    </row>
    <row r="2515">
      <c r="A2515" s="357" t="str">
        <f t="shared" si="1"/>
        <v/>
      </c>
      <c r="B2515" s="353"/>
      <c r="C2515" s="354"/>
      <c r="D2515" s="353"/>
      <c r="E2515" s="355"/>
      <c r="F2515" s="355"/>
      <c r="G2515" s="353"/>
      <c r="H2515" s="353"/>
      <c r="I2515" s="353"/>
      <c r="J2515" s="353"/>
      <c r="K2515" s="360"/>
    </row>
    <row r="2516">
      <c r="A2516" s="352" t="str">
        <f t="shared" si="1"/>
        <v/>
      </c>
      <c r="B2516" s="353"/>
      <c r="C2516" s="354"/>
      <c r="D2516" s="353"/>
      <c r="E2516" s="355"/>
      <c r="F2516" s="355"/>
      <c r="G2516" s="353"/>
      <c r="H2516" s="353"/>
      <c r="I2516" s="353"/>
      <c r="J2516" s="353"/>
      <c r="K2516" s="360"/>
    </row>
    <row r="2517">
      <c r="A2517" s="357" t="str">
        <f t="shared" si="1"/>
        <v/>
      </c>
      <c r="B2517" s="353"/>
      <c r="C2517" s="354"/>
      <c r="D2517" s="353"/>
      <c r="E2517" s="355"/>
      <c r="F2517" s="355"/>
      <c r="G2517" s="353"/>
      <c r="H2517" s="353"/>
      <c r="I2517" s="353"/>
      <c r="J2517" s="353"/>
      <c r="K2517" s="360"/>
    </row>
    <row r="2518">
      <c r="A2518" s="352" t="str">
        <f t="shared" si="1"/>
        <v/>
      </c>
      <c r="B2518" s="353"/>
      <c r="C2518" s="354"/>
      <c r="D2518" s="353"/>
      <c r="E2518" s="355"/>
      <c r="F2518" s="355"/>
      <c r="G2518" s="353"/>
      <c r="H2518" s="353"/>
      <c r="I2518" s="353"/>
      <c r="J2518" s="353"/>
      <c r="K2518" s="360"/>
    </row>
    <row r="2519">
      <c r="A2519" s="357" t="str">
        <f t="shared" si="1"/>
        <v/>
      </c>
      <c r="B2519" s="353"/>
      <c r="C2519" s="354"/>
      <c r="D2519" s="353"/>
      <c r="E2519" s="355"/>
      <c r="F2519" s="355"/>
      <c r="G2519" s="353"/>
      <c r="H2519" s="353"/>
      <c r="I2519" s="353"/>
      <c r="J2519" s="353"/>
      <c r="K2519" s="360"/>
    </row>
    <row r="2520">
      <c r="A2520" s="357" t="str">
        <f t="shared" si="1"/>
        <v/>
      </c>
      <c r="B2520" s="353"/>
      <c r="C2520" s="354"/>
      <c r="D2520" s="353"/>
      <c r="E2520" s="355"/>
      <c r="F2520" s="355"/>
      <c r="G2520" s="353"/>
      <c r="H2520" s="353"/>
      <c r="I2520" s="353"/>
      <c r="J2520" s="353"/>
      <c r="K2520" s="360"/>
    </row>
    <row r="2521">
      <c r="A2521" s="357" t="str">
        <f t="shared" si="1"/>
        <v/>
      </c>
      <c r="B2521" s="353"/>
      <c r="C2521" s="354"/>
      <c r="D2521" s="353"/>
      <c r="E2521" s="355"/>
      <c r="F2521" s="355"/>
      <c r="G2521" s="353"/>
      <c r="H2521" s="353"/>
      <c r="I2521" s="353"/>
      <c r="J2521" s="353"/>
      <c r="K2521" s="360"/>
    </row>
    <row r="2522">
      <c r="A2522" s="357" t="str">
        <f t="shared" si="1"/>
        <v/>
      </c>
      <c r="B2522" s="353"/>
      <c r="C2522" s="354"/>
      <c r="D2522" s="353"/>
      <c r="E2522" s="355"/>
      <c r="F2522" s="355"/>
      <c r="G2522" s="353"/>
      <c r="H2522" s="353"/>
      <c r="I2522" s="353"/>
      <c r="J2522" s="353"/>
      <c r="K2522" s="360"/>
    </row>
    <row r="2523">
      <c r="A2523" s="357" t="str">
        <f t="shared" si="1"/>
        <v/>
      </c>
      <c r="B2523" s="353"/>
      <c r="C2523" s="354"/>
      <c r="D2523" s="353"/>
      <c r="E2523" s="355"/>
      <c r="F2523" s="355"/>
      <c r="G2523" s="353"/>
      <c r="H2523" s="353"/>
      <c r="I2523" s="353"/>
      <c r="J2523" s="353"/>
      <c r="K2523" s="360"/>
    </row>
    <row r="2524">
      <c r="A2524" s="357" t="str">
        <f t="shared" si="1"/>
        <v/>
      </c>
      <c r="B2524" s="353"/>
      <c r="C2524" s="354"/>
      <c r="D2524" s="353"/>
      <c r="E2524" s="355"/>
      <c r="F2524" s="355"/>
      <c r="G2524" s="353"/>
      <c r="H2524" s="353"/>
      <c r="I2524" s="353"/>
      <c r="J2524" s="353"/>
      <c r="K2524" s="360"/>
    </row>
    <row r="2525">
      <c r="A2525" s="359" t="str">
        <f t="shared" si="1"/>
        <v/>
      </c>
      <c r="B2525" s="353"/>
      <c r="C2525" s="354"/>
      <c r="D2525" s="353"/>
      <c r="E2525" s="355"/>
      <c r="F2525" s="355"/>
      <c r="G2525" s="353"/>
      <c r="H2525" s="353"/>
      <c r="I2525" s="353"/>
      <c r="J2525" s="353"/>
      <c r="K2525" s="360"/>
    </row>
    <row r="2526">
      <c r="A2526" s="357" t="str">
        <f t="shared" si="1"/>
        <v/>
      </c>
      <c r="B2526" s="353"/>
      <c r="C2526" s="354"/>
      <c r="D2526" s="353"/>
      <c r="E2526" s="355"/>
      <c r="F2526" s="355"/>
      <c r="G2526" s="353"/>
      <c r="H2526" s="353"/>
      <c r="I2526" s="353"/>
      <c r="J2526" s="353"/>
      <c r="K2526" s="360"/>
    </row>
    <row r="2527">
      <c r="A2527" s="357" t="str">
        <f t="shared" si="1"/>
        <v/>
      </c>
      <c r="B2527" s="353"/>
      <c r="C2527" s="354"/>
      <c r="D2527" s="353"/>
      <c r="E2527" s="355"/>
      <c r="F2527" s="355"/>
      <c r="G2527" s="353"/>
      <c r="H2527" s="353"/>
      <c r="I2527" s="353"/>
      <c r="J2527" s="353"/>
      <c r="K2527" s="360"/>
    </row>
    <row r="2528">
      <c r="A2528" s="352" t="str">
        <f t="shared" si="1"/>
        <v/>
      </c>
      <c r="B2528" s="353"/>
      <c r="C2528" s="354"/>
      <c r="D2528" s="353"/>
      <c r="E2528" s="355"/>
      <c r="F2528" s="355"/>
      <c r="G2528" s="353"/>
      <c r="H2528" s="353"/>
      <c r="I2528" s="353"/>
      <c r="J2528" s="353"/>
      <c r="K2528" s="360"/>
    </row>
    <row r="2529">
      <c r="A2529" s="352" t="str">
        <f t="shared" si="1"/>
        <v/>
      </c>
      <c r="B2529" s="353"/>
      <c r="C2529" s="354"/>
      <c r="D2529" s="353"/>
      <c r="E2529" s="355"/>
      <c r="F2529" s="355"/>
      <c r="G2529" s="353"/>
      <c r="H2529" s="353"/>
      <c r="I2529" s="353"/>
      <c r="J2529" s="353"/>
      <c r="K2529" s="360"/>
    </row>
    <row r="2530">
      <c r="A2530" s="357" t="str">
        <f t="shared" si="1"/>
        <v/>
      </c>
      <c r="B2530" s="353"/>
      <c r="C2530" s="354"/>
      <c r="D2530" s="353"/>
      <c r="E2530" s="355"/>
      <c r="F2530" s="355"/>
      <c r="G2530" s="353"/>
      <c r="H2530" s="353"/>
      <c r="I2530" s="353"/>
      <c r="J2530" s="353"/>
      <c r="K2530" s="360"/>
    </row>
    <row r="2531">
      <c r="A2531" s="352" t="str">
        <f t="shared" si="1"/>
        <v/>
      </c>
      <c r="B2531" s="353"/>
      <c r="C2531" s="354"/>
      <c r="D2531" s="353"/>
      <c r="E2531" s="355"/>
      <c r="F2531" s="355"/>
      <c r="G2531" s="353"/>
      <c r="H2531" s="353"/>
      <c r="I2531" s="353"/>
      <c r="J2531" s="353"/>
      <c r="K2531" s="360"/>
    </row>
    <row r="2532">
      <c r="A2532" s="352" t="str">
        <f t="shared" si="1"/>
        <v/>
      </c>
      <c r="B2532" s="353"/>
      <c r="C2532" s="354"/>
      <c r="D2532" s="353"/>
      <c r="E2532" s="355"/>
      <c r="F2532" s="355"/>
      <c r="G2532" s="353"/>
      <c r="H2532" s="353"/>
      <c r="I2532" s="353"/>
      <c r="J2532" s="353"/>
      <c r="K2532" s="360"/>
    </row>
    <row r="2533">
      <c r="A2533" s="352" t="str">
        <f t="shared" si="1"/>
        <v/>
      </c>
      <c r="B2533" s="353"/>
      <c r="C2533" s="354"/>
      <c r="D2533" s="353"/>
      <c r="E2533" s="355"/>
      <c r="F2533" s="355"/>
      <c r="G2533" s="353"/>
      <c r="H2533" s="353"/>
      <c r="I2533" s="353"/>
      <c r="J2533" s="353"/>
      <c r="K2533" s="360"/>
    </row>
    <row r="2534">
      <c r="A2534" s="357" t="str">
        <f t="shared" si="1"/>
        <v/>
      </c>
      <c r="B2534" s="353"/>
      <c r="C2534" s="354"/>
      <c r="D2534" s="353"/>
      <c r="E2534" s="355"/>
      <c r="F2534" s="355"/>
      <c r="G2534" s="353"/>
      <c r="H2534" s="353"/>
      <c r="I2534" s="353"/>
      <c r="J2534" s="353"/>
      <c r="K2534" s="360"/>
    </row>
    <row r="2535">
      <c r="A2535" s="352" t="str">
        <f t="shared" si="1"/>
        <v/>
      </c>
      <c r="B2535" s="353"/>
      <c r="C2535" s="354"/>
      <c r="D2535" s="353"/>
      <c r="E2535" s="355"/>
      <c r="F2535" s="355"/>
      <c r="G2535" s="353"/>
      <c r="H2535" s="353"/>
      <c r="I2535" s="353"/>
      <c r="J2535" s="353"/>
      <c r="K2535" s="360"/>
    </row>
    <row r="2536">
      <c r="A2536" s="352" t="str">
        <f t="shared" si="1"/>
        <v/>
      </c>
      <c r="B2536" s="353"/>
      <c r="C2536" s="354"/>
      <c r="D2536" s="353"/>
      <c r="E2536" s="355"/>
      <c r="F2536" s="355"/>
      <c r="G2536" s="353"/>
      <c r="H2536" s="353"/>
      <c r="I2536" s="353"/>
      <c r="J2536" s="353"/>
      <c r="K2536" s="360"/>
    </row>
    <row r="2537">
      <c r="A2537" s="352" t="str">
        <f t="shared" si="1"/>
        <v/>
      </c>
      <c r="B2537" s="353"/>
      <c r="C2537" s="354"/>
      <c r="D2537" s="353"/>
      <c r="E2537" s="355"/>
      <c r="F2537" s="355"/>
      <c r="G2537" s="353"/>
      <c r="H2537" s="353"/>
      <c r="I2537" s="353"/>
      <c r="J2537" s="353"/>
      <c r="K2537" s="360"/>
    </row>
    <row r="2538">
      <c r="A2538" s="352" t="str">
        <f t="shared" si="1"/>
        <v/>
      </c>
      <c r="B2538" s="353"/>
      <c r="C2538" s="354"/>
      <c r="D2538" s="353"/>
      <c r="E2538" s="355"/>
      <c r="F2538" s="355"/>
      <c r="G2538" s="353"/>
      <c r="H2538" s="353"/>
      <c r="I2538" s="353"/>
      <c r="J2538" s="353"/>
      <c r="K2538" s="360"/>
    </row>
    <row r="2539">
      <c r="A2539" s="352" t="str">
        <f t="shared" si="1"/>
        <v/>
      </c>
      <c r="B2539" s="353"/>
      <c r="C2539" s="354"/>
      <c r="D2539" s="353"/>
      <c r="E2539" s="355"/>
      <c r="F2539" s="355"/>
      <c r="G2539" s="353"/>
      <c r="H2539" s="353"/>
      <c r="I2539" s="353"/>
      <c r="J2539" s="353"/>
      <c r="K2539" s="360"/>
    </row>
    <row r="2540">
      <c r="A2540" s="352" t="str">
        <f t="shared" si="1"/>
        <v/>
      </c>
      <c r="B2540" s="353"/>
      <c r="C2540" s="354"/>
      <c r="D2540" s="353"/>
      <c r="E2540" s="355"/>
      <c r="F2540" s="355"/>
      <c r="G2540" s="353"/>
      <c r="H2540" s="353"/>
      <c r="I2540" s="353"/>
      <c r="J2540" s="353"/>
      <c r="K2540" s="360"/>
    </row>
    <row r="2541">
      <c r="A2541" s="357" t="str">
        <f t="shared" si="1"/>
        <v/>
      </c>
      <c r="B2541" s="353"/>
      <c r="C2541" s="354"/>
      <c r="D2541" s="353"/>
      <c r="E2541" s="355"/>
      <c r="F2541" s="355"/>
      <c r="G2541" s="353"/>
      <c r="H2541" s="353"/>
      <c r="I2541" s="353"/>
      <c r="J2541" s="353"/>
      <c r="K2541" s="360"/>
    </row>
    <row r="2542">
      <c r="A2542" s="357" t="str">
        <f t="shared" si="1"/>
        <v/>
      </c>
      <c r="B2542" s="353"/>
      <c r="C2542" s="354"/>
      <c r="D2542" s="353"/>
      <c r="E2542" s="355"/>
      <c r="F2542" s="355"/>
      <c r="G2542" s="353"/>
      <c r="H2542" s="353"/>
      <c r="I2542" s="353"/>
      <c r="J2542" s="353"/>
      <c r="K2542" s="360"/>
    </row>
    <row r="2543">
      <c r="A2543" s="352" t="str">
        <f t="shared" si="1"/>
        <v/>
      </c>
      <c r="B2543" s="353"/>
      <c r="C2543" s="354"/>
      <c r="D2543" s="353"/>
      <c r="E2543" s="355"/>
      <c r="F2543" s="355"/>
      <c r="G2543" s="353"/>
      <c r="H2543" s="353"/>
      <c r="I2543" s="353"/>
      <c r="J2543" s="353"/>
      <c r="K2543" s="360"/>
    </row>
    <row r="2544">
      <c r="A2544" s="352" t="str">
        <f t="shared" si="1"/>
        <v/>
      </c>
      <c r="B2544" s="353"/>
      <c r="C2544" s="354"/>
      <c r="D2544" s="353"/>
      <c r="E2544" s="355"/>
      <c r="F2544" s="355"/>
      <c r="G2544" s="353"/>
      <c r="H2544" s="353"/>
      <c r="I2544" s="353"/>
      <c r="J2544" s="353"/>
      <c r="K2544" s="360"/>
    </row>
    <row r="2545">
      <c r="A2545" s="352" t="str">
        <f t="shared" si="1"/>
        <v/>
      </c>
      <c r="B2545" s="353"/>
      <c r="C2545" s="354"/>
      <c r="D2545" s="353"/>
      <c r="E2545" s="355"/>
      <c r="F2545" s="355"/>
      <c r="G2545" s="353"/>
      <c r="H2545" s="353"/>
      <c r="I2545" s="353"/>
      <c r="J2545" s="353"/>
      <c r="K2545" s="360"/>
    </row>
    <row r="2546">
      <c r="A2546" s="352" t="str">
        <f t="shared" si="1"/>
        <v/>
      </c>
      <c r="B2546" s="353"/>
      <c r="C2546" s="354"/>
      <c r="D2546" s="353"/>
      <c r="E2546" s="355"/>
      <c r="F2546" s="355"/>
      <c r="G2546" s="353"/>
      <c r="H2546" s="353"/>
      <c r="I2546" s="353"/>
      <c r="J2546" s="353"/>
      <c r="K2546" s="360"/>
    </row>
    <row r="2547">
      <c r="A2547" s="352" t="str">
        <f t="shared" si="1"/>
        <v/>
      </c>
      <c r="B2547" s="353"/>
      <c r="C2547" s="354"/>
      <c r="D2547" s="353"/>
      <c r="E2547" s="355"/>
      <c r="F2547" s="355"/>
      <c r="G2547" s="353"/>
      <c r="H2547" s="353"/>
      <c r="I2547" s="353"/>
      <c r="J2547" s="353"/>
      <c r="K2547" s="360"/>
    </row>
    <row r="2548">
      <c r="A2548" s="358" t="str">
        <f t="shared" si="1"/>
        <v/>
      </c>
      <c r="B2548" s="353"/>
      <c r="C2548" s="354"/>
      <c r="D2548" s="353"/>
      <c r="E2548" s="355"/>
      <c r="F2548" s="355"/>
      <c r="G2548" s="353"/>
      <c r="H2548" s="353"/>
      <c r="I2548" s="353"/>
      <c r="J2548" s="353"/>
      <c r="K2548" s="360"/>
    </row>
    <row r="2549">
      <c r="A2549" s="352" t="str">
        <f t="shared" si="1"/>
        <v/>
      </c>
      <c r="B2549" s="353"/>
      <c r="C2549" s="354"/>
      <c r="D2549" s="353"/>
      <c r="E2549" s="355"/>
      <c r="F2549" s="355"/>
      <c r="G2549" s="353"/>
      <c r="H2549" s="353"/>
      <c r="I2549" s="353"/>
      <c r="J2549" s="353"/>
      <c r="K2549" s="360"/>
    </row>
    <row r="2550">
      <c r="A2550" s="352" t="str">
        <f t="shared" si="1"/>
        <v/>
      </c>
      <c r="B2550" s="353"/>
      <c r="C2550" s="354"/>
      <c r="D2550" s="353"/>
      <c r="E2550" s="355"/>
      <c r="F2550" s="355"/>
      <c r="G2550" s="353"/>
      <c r="H2550" s="353"/>
      <c r="I2550" s="353"/>
      <c r="J2550" s="353"/>
      <c r="K2550" s="360"/>
    </row>
    <row r="2551">
      <c r="A2551" s="357" t="str">
        <f t="shared" si="1"/>
        <v/>
      </c>
      <c r="B2551" s="353"/>
      <c r="C2551" s="354"/>
      <c r="D2551" s="353"/>
      <c r="E2551" s="355"/>
      <c r="F2551" s="355"/>
      <c r="G2551" s="353"/>
      <c r="H2551" s="353"/>
      <c r="I2551" s="353"/>
      <c r="J2551" s="353"/>
      <c r="K2551" s="360"/>
    </row>
    <row r="2552">
      <c r="A2552" s="357" t="str">
        <f t="shared" si="1"/>
        <v/>
      </c>
      <c r="B2552" s="353"/>
      <c r="C2552" s="354"/>
      <c r="D2552" s="353"/>
      <c r="E2552" s="355"/>
      <c r="F2552" s="355"/>
      <c r="G2552" s="353"/>
      <c r="H2552" s="353"/>
      <c r="I2552" s="353"/>
      <c r="J2552" s="353"/>
      <c r="K2552" s="360"/>
    </row>
    <row r="2553">
      <c r="A2553" s="352" t="str">
        <f t="shared" si="1"/>
        <v/>
      </c>
      <c r="B2553" s="353"/>
      <c r="C2553" s="354"/>
      <c r="D2553" s="353"/>
      <c r="E2553" s="355"/>
      <c r="F2553" s="355"/>
      <c r="G2553" s="353"/>
      <c r="H2553" s="353"/>
      <c r="I2553" s="353"/>
      <c r="J2553" s="353"/>
      <c r="K2553" s="360"/>
    </row>
    <row r="2554">
      <c r="A2554" s="352" t="str">
        <f t="shared" si="1"/>
        <v/>
      </c>
      <c r="B2554" s="353"/>
      <c r="C2554" s="354"/>
      <c r="D2554" s="353"/>
      <c r="E2554" s="355"/>
      <c r="F2554" s="355"/>
      <c r="G2554" s="353"/>
      <c r="H2554" s="353"/>
      <c r="I2554" s="353"/>
      <c r="J2554" s="353"/>
      <c r="K2554" s="360"/>
    </row>
    <row r="2555">
      <c r="A2555" s="352" t="str">
        <f t="shared" si="1"/>
        <v/>
      </c>
      <c r="B2555" s="353"/>
      <c r="C2555" s="354"/>
      <c r="D2555" s="353"/>
      <c r="E2555" s="355"/>
      <c r="F2555" s="355"/>
      <c r="G2555" s="353"/>
      <c r="H2555" s="353"/>
      <c r="I2555" s="353"/>
      <c r="J2555" s="353"/>
      <c r="K2555" s="360"/>
    </row>
    <row r="2556">
      <c r="A2556" s="357" t="str">
        <f t="shared" si="1"/>
        <v/>
      </c>
      <c r="B2556" s="353"/>
      <c r="C2556" s="354"/>
      <c r="D2556" s="353"/>
      <c r="E2556" s="355"/>
      <c r="F2556" s="355"/>
      <c r="G2556" s="353"/>
      <c r="H2556" s="353"/>
      <c r="I2556" s="353"/>
      <c r="J2556" s="353"/>
      <c r="K2556" s="360"/>
    </row>
    <row r="2557">
      <c r="A2557" s="352" t="str">
        <f t="shared" si="1"/>
        <v/>
      </c>
      <c r="B2557" s="353"/>
      <c r="C2557" s="354"/>
      <c r="D2557" s="353"/>
      <c r="E2557" s="355"/>
      <c r="F2557" s="355"/>
      <c r="G2557" s="353"/>
      <c r="H2557" s="353"/>
      <c r="I2557" s="353"/>
      <c r="J2557" s="353"/>
      <c r="K2557" s="360"/>
    </row>
    <row r="2558">
      <c r="A2558" s="357" t="str">
        <f t="shared" si="1"/>
        <v/>
      </c>
      <c r="B2558" s="353"/>
      <c r="C2558" s="354"/>
      <c r="D2558" s="353"/>
      <c r="E2558" s="355"/>
      <c r="F2558" s="355"/>
      <c r="G2558" s="353"/>
      <c r="H2558" s="353"/>
      <c r="I2558" s="353"/>
      <c r="J2558" s="353"/>
      <c r="K2558" s="360"/>
    </row>
    <row r="2559">
      <c r="A2559" s="352" t="str">
        <f t="shared" si="1"/>
        <v/>
      </c>
      <c r="B2559" s="353"/>
      <c r="C2559" s="354"/>
      <c r="D2559" s="353"/>
      <c r="E2559" s="355"/>
      <c r="F2559" s="355"/>
      <c r="G2559" s="353"/>
      <c r="H2559" s="353"/>
      <c r="I2559" s="353"/>
      <c r="J2559" s="353"/>
      <c r="K2559" s="360"/>
    </row>
    <row r="2560">
      <c r="A2560" s="352" t="str">
        <f t="shared" si="1"/>
        <v/>
      </c>
      <c r="B2560" s="353"/>
      <c r="C2560" s="354"/>
      <c r="D2560" s="353"/>
      <c r="E2560" s="355"/>
      <c r="F2560" s="355"/>
      <c r="G2560" s="353"/>
      <c r="H2560" s="353"/>
      <c r="I2560" s="353"/>
      <c r="J2560" s="353"/>
      <c r="K2560" s="360"/>
    </row>
    <row r="2561">
      <c r="A2561" s="352" t="str">
        <f t="shared" si="1"/>
        <v/>
      </c>
      <c r="B2561" s="353"/>
      <c r="C2561" s="354"/>
      <c r="D2561" s="353"/>
      <c r="E2561" s="355"/>
      <c r="F2561" s="355"/>
      <c r="G2561" s="353"/>
      <c r="H2561" s="353"/>
      <c r="I2561" s="353"/>
      <c r="J2561" s="353"/>
      <c r="K2561" s="360"/>
    </row>
    <row r="2562">
      <c r="A2562" s="359" t="str">
        <f t="shared" si="1"/>
        <v/>
      </c>
      <c r="B2562" s="353"/>
      <c r="C2562" s="354"/>
      <c r="D2562" s="353"/>
      <c r="E2562" s="355"/>
      <c r="F2562" s="355"/>
      <c r="G2562" s="353"/>
      <c r="H2562" s="353"/>
      <c r="I2562" s="353"/>
      <c r="J2562" s="353"/>
      <c r="K2562" s="360"/>
    </row>
    <row r="2563">
      <c r="A2563" s="357" t="str">
        <f t="shared" si="1"/>
        <v/>
      </c>
      <c r="B2563" s="353"/>
      <c r="C2563" s="354"/>
      <c r="D2563" s="353"/>
      <c r="E2563" s="355"/>
      <c r="F2563" s="355"/>
      <c r="G2563" s="353"/>
      <c r="H2563" s="353"/>
      <c r="I2563" s="353"/>
      <c r="J2563" s="353"/>
      <c r="K2563" s="360"/>
    </row>
    <row r="2564">
      <c r="A2564" s="357" t="str">
        <f t="shared" si="1"/>
        <v/>
      </c>
      <c r="B2564" s="353"/>
      <c r="C2564" s="354"/>
      <c r="D2564" s="353"/>
      <c r="E2564" s="355"/>
      <c r="F2564" s="355"/>
      <c r="G2564" s="353"/>
      <c r="H2564" s="353"/>
      <c r="I2564" s="353"/>
      <c r="J2564" s="353"/>
      <c r="K2564" s="360"/>
    </row>
    <row r="2565">
      <c r="A2565" s="352" t="str">
        <f t="shared" si="1"/>
        <v/>
      </c>
      <c r="B2565" s="353"/>
      <c r="C2565" s="354"/>
      <c r="D2565" s="353"/>
      <c r="E2565" s="355"/>
      <c r="F2565" s="355"/>
      <c r="G2565" s="353"/>
      <c r="H2565" s="353"/>
      <c r="I2565" s="353"/>
      <c r="J2565" s="353"/>
      <c r="K2565" s="360"/>
    </row>
    <row r="2566">
      <c r="A2566" s="357" t="str">
        <f t="shared" si="1"/>
        <v/>
      </c>
      <c r="B2566" s="353"/>
      <c r="C2566" s="354"/>
      <c r="D2566" s="353"/>
      <c r="E2566" s="355"/>
      <c r="F2566" s="355"/>
      <c r="G2566" s="353"/>
      <c r="H2566" s="353"/>
      <c r="I2566" s="353"/>
      <c r="J2566" s="353"/>
      <c r="K2566" s="360"/>
    </row>
    <row r="2567">
      <c r="A2567" s="352" t="str">
        <f t="shared" si="1"/>
        <v/>
      </c>
      <c r="B2567" s="353"/>
      <c r="C2567" s="354"/>
      <c r="D2567" s="353"/>
      <c r="E2567" s="355"/>
      <c r="F2567" s="355"/>
      <c r="G2567" s="353"/>
      <c r="H2567" s="353"/>
      <c r="I2567" s="353"/>
      <c r="J2567" s="353"/>
      <c r="K2567" s="360"/>
    </row>
    <row r="2568">
      <c r="A2568" s="357" t="str">
        <f t="shared" si="1"/>
        <v/>
      </c>
      <c r="B2568" s="353"/>
      <c r="C2568" s="354"/>
      <c r="D2568" s="353"/>
      <c r="E2568" s="355"/>
      <c r="F2568" s="355"/>
      <c r="G2568" s="353"/>
      <c r="H2568" s="353"/>
      <c r="I2568" s="353"/>
      <c r="J2568" s="353"/>
      <c r="K2568" s="360"/>
    </row>
    <row r="2569">
      <c r="A2569" s="352" t="str">
        <f t="shared" si="1"/>
        <v/>
      </c>
      <c r="B2569" s="353"/>
      <c r="C2569" s="354"/>
      <c r="D2569" s="353"/>
      <c r="E2569" s="355"/>
      <c r="F2569" s="355"/>
      <c r="G2569" s="353"/>
      <c r="H2569" s="353"/>
      <c r="I2569" s="353"/>
      <c r="J2569" s="353"/>
      <c r="K2569" s="360"/>
    </row>
    <row r="2570">
      <c r="A2570" s="357" t="str">
        <f t="shared" si="1"/>
        <v/>
      </c>
      <c r="B2570" s="353"/>
      <c r="C2570" s="354"/>
      <c r="D2570" s="353"/>
      <c r="E2570" s="355"/>
      <c r="F2570" s="355"/>
      <c r="G2570" s="353"/>
      <c r="H2570" s="353"/>
      <c r="I2570" s="353"/>
      <c r="J2570" s="353"/>
      <c r="K2570" s="360"/>
    </row>
    <row r="2571">
      <c r="A2571" s="352" t="str">
        <f t="shared" si="1"/>
        <v/>
      </c>
      <c r="B2571" s="353"/>
      <c r="C2571" s="354"/>
      <c r="D2571" s="353"/>
      <c r="E2571" s="355"/>
      <c r="F2571" s="355"/>
      <c r="G2571" s="353"/>
      <c r="H2571" s="353"/>
      <c r="I2571" s="353"/>
      <c r="J2571" s="353"/>
      <c r="K2571" s="360"/>
    </row>
    <row r="2572">
      <c r="A2572" s="352" t="str">
        <f t="shared" si="1"/>
        <v/>
      </c>
      <c r="B2572" s="353"/>
      <c r="C2572" s="354"/>
      <c r="D2572" s="353"/>
      <c r="E2572" s="355"/>
      <c r="F2572" s="355"/>
      <c r="G2572" s="353"/>
      <c r="H2572" s="353"/>
      <c r="I2572" s="353"/>
      <c r="J2572" s="353"/>
      <c r="K2572" s="360"/>
    </row>
    <row r="2573">
      <c r="A2573" s="352" t="str">
        <f t="shared" si="1"/>
        <v/>
      </c>
      <c r="B2573" s="353"/>
      <c r="C2573" s="354"/>
      <c r="D2573" s="353"/>
      <c r="E2573" s="355"/>
      <c r="F2573" s="355"/>
      <c r="G2573" s="353"/>
      <c r="H2573" s="353"/>
      <c r="I2573" s="353"/>
      <c r="J2573" s="353"/>
      <c r="K2573" s="360"/>
    </row>
    <row r="2574">
      <c r="A2574" s="357" t="str">
        <f t="shared" si="1"/>
        <v/>
      </c>
      <c r="B2574" s="353"/>
      <c r="C2574" s="354"/>
      <c r="D2574" s="353"/>
      <c r="E2574" s="355"/>
      <c r="F2574" s="355"/>
      <c r="G2574" s="353"/>
      <c r="H2574" s="353"/>
      <c r="I2574" s="353"/>
      <c r="J2574" s="353"/>
      <c r="K2574" s="360"/>
    </row>
    <row r="2575">
      <c r="A2575" s="357" t="str">
        <f t="shared" si="1"/>
        <v/>
      </c>
      <c r="B2575" s="353"/>
      <c r="C2575" s="354"/>
      <c r="D2575" s="353"/>
      <c r="E2575" s="355"/>
      <c r="F2575" s="355"/>
      <c r="G2575" s="353"/>
      <c r="H2575" s="353"/>
      <c r="I2575" s="353"/>
      <c r="J2575" s="353"/>
      <c r="K2575" s="360"/>
    </row>
    <row r="2576">
      <c r="A2576" s="357" t="str">
        <f t="shared" si="1"/>
        <v/>
      </c>
      <c r="B2576" s="353"/>
      <c r="C2576" s="354"/>
      <c r="D2576" s="353"/>
      <c r="E2576" s="355"/>
      <c r="F2576" s="355"/>
      <c r="G2576" s="353"/>
      <c r="H2576" s="353"/>
      <c r="I2576" s="353"/>
      <c r="J2576" s="353"/>
      <c r="K2576" s="360"/>
    </row>
    <row r="2577">
      <c r="A2577" s="352" t="str">
        <f t="shared" si="1"/>
        <v/>
      </c>
      <c r="B2577" s="353"/>
      <c r="C2577" s="354"/>
      <c r="D2577" s="353"/>
      <c r="E2577" s="355"/>
      <c r="F2577" s="355"/>
      <c r="G2577" s="353"/>
      <c r="H2577" s="353"/>
      <c r="I2577" s="353"/>
      <c r="J2577" s="353"/>
      <c r="K2577" s="360"/>
    </row>
    <row r="2578">
      <c r="A2578" s="357" t="str">
        <f t="shared" si="1"/>
        <v/>
      </c>
      <c r="B2578" s="353"/>
      <c r="C2578" s="354"/>
      <c r="D2578" s="353"/>
      <c r="E2578" s="355"/>
      <c r="F2578" s="355"/>
      <c r="G2578" s="353"/>
      <c r="H2578" s="353"/>
      <c r="I2578" s="353"/>
      <c r="J2578" s="353"/>
      <c r="K2578" s="360"/>
    </row>
    <row r="2579">
      <c r="A2579" s="352" t="str">
        <f t="shared" si="1"/>
        <v/>
      </c>
      <c r="B2579" s="353"/>
      <c r="C2579" s="354"/>
      <c r="D2579" s="353"/>
      <c r="E2579" s="355"/>
      <c r="F2579" s="355"/>
      <c r="G2579" s="353"/>
      <c r="H2579" s="353"/>
      <c r="I2579" s="353"/>
      <c r="J2579" s="353"/>
      <c r="K2579" s="360"/>
    </row>
    <row r="2580">
      <c r="A2580" s="352" t="str">
        <f t="shared" si="1"/>
        <v/>
      </c>
      <c r="B2580" s="353"/>
      <c r="C2580" s="354"/>
      <c r="D2580" s="353"/>
      <c r="E2580" s="355"/>
      <c r="F2580" s="355"/>
      <c r="G2580" s="353"/>
      <c r="H2580" s="353"/>
      <c r="I2580" s="353"/>
      <c r="J2580" s="353"/>
      <c r="K2580" s="360"/>
    </row>
    <row r="2581">
      <c r="A2581" s="352" t="str">
        <f t="shared" si="1"/>
        <v/>
      </c>
      <c r="B2581" s="353"/>
      <c r="C2581" s="354"/>
      <c r="D2581" s="353"/>
      <c r="E2581" s="355"/>
      <c r="F2581" s="355"/>
      <c r="G2581" s="353"/>
      <c r="H2581" s="353"/>
      <c r="I2581" s="353"/>
      <c r="J2581" s="353"/>
      <c r="K2581" s="360"/>
    </row>
    <row r="2582">
      <c r="A2582" s="352" t="str">
        <f t="shared" si="1"/>
        <v/>
      </c>
      <c r="B2582" s="353"/>
      <c r="C2582" s="354"/>
      <c r="D2582" s="353"/>
      <c r="E2582" s="355"/>
      <c r="F2582" s="355"/>
      <c r="G2582" s="353"/>
      <c r="H2582" s="353"/>
      <c r="I2582" s="353"/>
      <c r="J2582" s="353"/>
      <c r="K2582" s="360"/>
    </row>
    <row r="2583">
      <c r="A2583" s="352" t="str">
        <f t="shared" si="1"/>
        <v/>
      </c>
      <c r="B2583" s="353"/>
      <c r="C2583" s="354"/>
      <c r="D2583" s="353"/>
      <c r="E2583" s="355"/>
      <c r="F2583" s="355"/>
      <c r="G2583" s="353"/>
      <c r="H2583" s="353"/>
      <c r="I2583" s="353"/>
      <c r="J2583" s="353"/>
      <c r="K2583" s="360"/>
    </row>
    <row r="2584">
      <c r="A2584" s="357" t="str">
        <f t="shared" si="1"/>
        <v/>
      </c>
      <c r="B2584" s="353"/>
      <c r="C2584" s="354"/>
      <c r="D2584" s="353"/>
      <c r="E2584" s="355"/>
      <c r="F2584" s="355"/>
      <c r="G2584" s="353"/>
      <c r="H2584" s="353"/>
      <c r="I2584" s="353"/>
      <c r="J2584" s="353"/>
      <c r="K2584" s="360"/>
    </row>
    <row r="2585">
      <c r="A2585" s="352" t="str">
        <f t="shared" si="1"/>
        <v/>
      </c>
      <c r="B2585" s="353"/>
      <c r="C2585" s="354"/>
      <c r="D2585" s="353"/>
      <c r="E2585" s="355"/>
      <c r="F2585" s="355"/>
      <c r="G2585" s="353"/>
      <c r="H2585" s="353"/>
      <c r="I2585" s="353"/>
      <c r="J2585" s="353"/>
      <c r="K2585" s="360"/>
    </row>
    <row r="2586">
      <c r="A2586" s="352" t="str">
        <f t="shared" si="1"/>
        <v/>
      </c>
      <c r="B2586" s="353"/>
      <c r="C2586" s="354"/>
      <c r="D2586" s="353"/>
      <c r="E2586" s="355"/>
      <c r="F2586" s="355"/>
      <c r="G2586" s="353"/>
      <c r="H2586" s="353"/>
      <c r="I2586" s="353"/>
      <c r="J2586" s="353"/>
      <c r="K2586" s="360"/>
    </row>
    <row r="2587">
      <c r="A2587" s="352" t="str">
        <f t="shared" si="1"/>
        <v/>
      </c>
      <c r="B2587" s="353"/>
      <c r="C2587" s="354"/>
      <c r="D2587" s="353"/>
      <c r="E2587" s="355"/>
      <c r="F2587" s="355"/>
      <c r="G2587" s="353"/>
      <c r="H2587" s="353"/>
      <c r="I2587" s="353"/>
      <c r="J2587" s="353"/>
      <c r="K2587" s="360"/>
    </row>
    <row r="2588">
      <c r="A2588" s="352" t="str">
        <f t="shared" si="1"/>
        <v/>
      </c>
      <c r="B2588" s="353"/>
      <c r="C2588" s="354"/>
      <c r="D2588" s="353"/>
      <c r="E2588" s="355"/>
      <c r="F2588" s="355"/>
      <c r="G2588" s="353"/>
      <c r="H2588" s="353"/>
      <c r="I2588" s="353"/>
      <c r="J2588" s="353"/>
      <c r="K2588" s="360"/>
    </row>
    <row r="2589">
      <c r="A2589" s="352" t="str">
        <f t="shared" si="1"/>
        <v/>
      </c>
      <c r="B2589" s="353"/>
      <c r="C2589" s="354"/>
      <c r="D2589" s="353"/>
      <c r="E2589" s="355"/>
      <c r="F2589" s="355"/>
      <c r="G2589" s="353"/>
      <c r="H2589" s="353"/>
      <c r="I2589" s="353"/>
      <c r="J2589" s="353"/>
      <c r="K2589" s="360"/>
    </row>
    <row r="2590">
      <c r="A2590" s="352" t="str">
        <f t="shared" si="1"/>
        <v/>
      </c>
      <c r="B2590" s="353"/>
      <c r="C2590" s="354"/>
      <c r="D2590" s="353"/>
      <c r="E2590" s="355"/>
      <c r="F2590" s="355"/>
      <c r="G2590" s="353"/>
      <c r="H2590" s="353"/>
      <c r="I2590" s="353"/>
      <c r="J2590" s="353"/>
      <c r="K2590" s="360"/>
    </row>
    <row r="2591">
      <c r="A2591" s="352" t="str">
        <f t="shared" si="1"/>
        <v/>
      </c>
      <c r="B2591" s="353"/>
      <c r="C2591" s="354"/>
      <c r="D2591" s="353"/>
      <c r="E2591" s="355"/>
      <c r="F2591" s="355"/>
      <c r="G2591" s="353"/>
      <c r="H2591" s="353"/>
      <c r="I2591" s="353"/>
      <c r="J2591" s="353"/>
      <c r="K2591" s="360"/>
    </row>
    <row r="2592">
      <c r="A2592" s="352" t="str">
        <f t="shared" si="1"/>
        <v/>
      </c>
      <c r="B2592" s="353"/>
      <c r="C2592" s="354"/>
      <c r="D2592" s="353"/>
      <c r="E2592" s="355"/>
      <c r="F2592" s="355"/>
      <c r="G2592" s="353"/>
      <c r="H2592" s="353"/>
      <c r="I2592" s="353"/>
      <c r="J2592" s="353"/>
      <c r="K2592" s="360"/>
    </row>
    <row r="2593">
      <c r="A2593" s="357" t="str">
        <f t="shared" si="1"/>
        <v/>
      </c>
      <c r="B2593" s="353"/>
      <c r="C2593" s="354"/>
      <c r="D2593" s="353"/>
      <c r="E2593" s="355"/>
      <c r="F2593" s="355"/>
      <c r="G2593" s="353"/>
      <c r="H2593" s="353"/>
      <c r="I2593" s="353"/>
      <c r="J2593" s="353"/>
      <c r="K2593" s="360"/>
    </row>
    <row r="2594">
      <c r="A2594" s="352" t="str">
        <f t="shared" si="1"/>
        <v/>
      </c>
      <c r="B2594" s="353"/>
      <c r="C2594" s="354"/>
      <c r="D2594" s="353"/>
      <c r="E2594" s="355"/>
      <c r="F2594" s="355"/>
      <c r="G2594" s="353"/>
      <c r="H2594" s="353"/>
      <c r="I2594" s="353"/>
      <c r="J2594" s="353"/>
      <c r="K2594" s="360"/>
    </row>
    <row r="2595">
      <c r="A2595" s="352" t="str">
        <f t="shared" si="1"/>
        <v/>
      </c>
      <c r="B2595" s="353"/>
      <c r="C2595" s="354"/>
      <c r="D2595" s="353"/>
      <c r="E2595" s="355"/>
      <c r="F2595" s="355"/>
      <c r="G2595" s="353"/>
      <c r="H2595" s="353"/>
      <c r="I2595" s="353"/>
      <c r="J2595" s="353"/>
      <c r="K2595" s="360"/>
    </row>
    <row r="2596">
      <c r="A2596" s="357" t="str">
        <f t="shared" si="1"/>
        <v/>
      </c>
      <c r="B2596" s="353"/>
      <c r="C2596" s="354"/>
      <c r="D2596" s="353"/>
      <c r="E2596" s="355"/>
      <c r="F2596" s="355"/>
      <c r="G2596" s="353"/>
      <c r="H2596" s="353"/>
      <c r="I2596" s="353"/>
      <c r="J2596" s="353"/>
      <c r="K2596" s="360"/>
    </row>
    <row r="2597">
      <c r="A2597" s="352" t="str">
        <f t="shared" si="1"/>
        <v/>
      </c>
      <c r="B2597" s="353"/>
      <c r="C2597" s="354"/>
      <c r="D2597" s="353"/>
      <c r="E2597" s="355"/>
      <c r="F2597" s="355"/>
      <c r="G2597" s="353"/>
      <c r="H2597" s="353"/>
      <c r="I2597" s="353"/>
      <c r="J2597" s="353"/>
      <c r="K2597" s="360"/>
    </row>
    <row r="2598">
      <c r="A2598" s="352" t="str">
        <f t="shared" si="1"/>
        <v/>
      </c>
      <c r="B2598" s="353"/>
      <c r="C2598" s="354"/>
      <c r="D2598" s="353"/>
      <c r="E2598" s="355"/>
      <c r="F2598" s="355"/>
      <c r="G2598" s="353"/>
      <c r="H2598" s="353"/>
      <c r="I2598" s="353"/>
      <c r="J2598" s="353"/>
      <c r="K2598" s="360"/>
    </row>
    <row r="2599">
      <c r="A2599" s="357" t="str">
        <f t="shared" si="1"/>
        <v/>
      </c>
      <c r="B2599" s="353"/>
      <c r="C2599" s="354"/>
      <c r="D2599" s="353"/>
      <c r="E2599" s="355"/>
      <c r="F2599" s="355"/>
      <c r="G2599" s="353"/>
      <c r="H2599" s="353"/>
      <c r="I2599" s="353"/>
      <c r="J2599" s="353"/>
      <c r="K2599" s="360"/>
    </row>
    <row r="2600">
      <c r="A2600" s="352" t="str">
        <f t="shared" si="1"/>
        <v/>
      </c>
      <c r="B2600" s="353"/>
      <c r="C2600" s="354"/>
      <c r="D2600" s="353"/>
      <c r="E2600" s="355"/>
      <c r="F2600" s="355"/>
      <c r="G2600" s="353"/>
      <c r="H2600" s="353"/>
      <c r="I2600" s="353"/>
      <c r="J2600" s="353"/>
      <c r="K2600" s="360"/>
    </row>
    <row r="2601">
      <c r="A2601" s="352" t="str">
        <f t="shared" si="1"/>
        <v/>
      </c>
      <c r="B2601" s="353"/>
      <c r="C2601" s="354"/>
      <c r="D2601" s="353"/>
      <c r="E2601" s="355"/>
      <c r="F2601" s="355"/>
      <c r="G2601" s="353"/>
      <c r="H2601" s="353"/>
      <c r="I2601" s="353"/>
      <c r="J2601" s="353"/>
      <c r="K2601" s="360"/>
    </row>
    <row r="2602">
      <c r="A2602" s="352" t="str">
        <f t="shared" si="1"/>
        <v/>
      </c>
      <c r="B2602" s="353"/>
      <c r="C2602" s="354"/>
      <c r="D2602" s="353"/>
      <c r="E2602" s="355"/>
      <c r="F2602" s="355"/>
      <c r="G2602" s="353"/>
      <c r="H2602" s="353"/>
      <c r="I2602" s="353"/>
      <c r="J2602" s="353"/>
      <c r="K2602" s="360"/>
    </row>
    <row r="2603">
      <c r="A2603" s="357" t="str">
        <f t="shared" si="1"/>
        <v/>
      </c>
      <c r="B2603" s="353"/>
      <c r="C2603" s="354"/>
      <c r="D2603" s="353"/>
      <c r="E2603" s="355"/>
      <c r="F2603" s="355"/>
      <c r="G2603" s="353"/>
      <c r="H2603" s="353"/>
      <c r="I2603" s="353"/>
      <c r="J2603" s="353"/>
      <c r="K2603" s="360"/>
    </row>
    <row r="2604">
      <c r="A2604" s="352" t="str">
        <f t="shared" si="1"/>
        <v/>
      </c>
      <c r="B2604" s="353"/>
      <c r="C2604" s="354"/>
      <c r="D2604" s="353"/>
      <c r="E2604" s="355"/>
      <c r="F2604" s="355"/>
      <c r="G2604" s="353"/>
      <c r="H2604" s="353"/>
      <c r="I2604" s="353"/>
      <c r="J2604" s="353"/>
      <c r="K2604" s="360"/>
    </row>
    <row r="2605">
      <c r="A2605" s="357" t="str">
        <f t="shared" si="1"/>
        <v/>
      </c>
      <c r="B2605" s="353"/>
      <c r="C2605" s="354"/>
      <c r="D2605" s="353"/>
      <c r="E2605" s="355"/>
      <c r="F2605" s="355"/>
      <c r="G2605" s="353"/>
      <c r="H2605" s="353"/>
      <c r="I2605" s="353"/>
      <c r="J2605" s="353"/>
      <c r="K2605" s="360"/>
    </row>
    <row r="2606">
      <c r="A2606" s="357" t="str">
        <f t="shared" si="1"/>
        <v/>
      </c>
      <c r="B2606" s="353"/>
      <c r="C2606" s="354"/>
      <c r="D2606" s="353"/>
      <c r="E2606" s="355"/>
      <c r="F2606" s="355"/>
      <c r="G2606" s="353"/>
      <c r="H2606" s="353"/>
      <c r="I2606" s="353"/>
      <c r="J2606" s="353"/>
      <c r="K2606" s="360"/>
    </row>
    <row r="2607">
      <c r="A2607" s="357" t="str">
        <f t="shared" si="1"/>
        <v/>
      </c>
      <c r="B2607" s="353"/>
      <c r="C2607" s="354"/>
      <c r="D2607" s="353"/>
      <c r="E2607" s="355"/>
      <c r="F2607" s="355"/>
      <c r="G2607" s="353"/>
      <c r="H2607" s="353"/>
      <c r="I2607" s="353"/>
      <c r="J2607" s="353"/>
      <c r="K2607" s="360"/>
    </row>
    <row r="2608">
      <c r="A2608" s="357" t="str">
        <f t="shared" si="1"/>
        <v/>
      </c>
      <c r="B2608" s="353"/>
      <c r="C2608" s="354"/>
      <c r="D2608" s="353"/>
      <c r="E2608" s="355"/>
      <c r="F2608" s="355"/>
      <c r="G2608" s="353"/>
      <c r="H2608" s="353"/>
      <c r="I2608" s="353"/>
      <c r="J2608" s="353"/>
      <c r="K2608" s="360"/>
    </row>
    <row r="2609">
      <c r="A2609" s="352" t="str">
        <f t="shared" si="1"/>
        <v/>
      </c>
      <c r="B2609" s="353"/>
      <c r="C2609" s="354"/>
      <c r="D2609" s="353"/>
      <c r="E2609" s="355"/>
      <c r="F2609" s="355"/>
      <c r="G2609" s="353"/>
      <c r="H2609" s="353"/>
      <c r="I2609" s="353"/>
      <c r="J2609" s="353"/>
      <c r="K2609" s="360"/>
    </row>
    <row r="2610">
      <c r="A2610" s="352" t="str">
        <f t="shared" si="1"/>
        <v/>
      </c>
      <c r="B2610" s="353"/>
      <c r="C2610" s="354"/>
      <c r="D2610" s="353"/>
      <c r="E2610" s="355"/>
      <c r="F2610" s="355"/>
      <c r="G2610" s="353"/>
      <c r="H2610" s="353"/>
      <c r="I2610" s="353"/>
      <c r="J2610" s="353"/>
      <c r="K2610" s="360"/>
    </row>
    <row r="2611">
      <c r="A2611" s="358" t="str">
        <f t="shared" si="1"/>
        <v/>
      </c>
      <c r="B2611" s="353"/>
      <c r="C2611" s="354"/>
      <c r="D2611" s="353"/>
      <c r="E2611" s="355"/>
      <c r="F2611" s="355"/>
      <c r="G2611" s="353"/>
      <c r="H2611" s="353"/>
      <c r="I2611" s="353"/>
      <c r="J2611" s="353"/>
      <c r="K2611" s="360"/>
    </row>
    <row r="2612">
      <c r="A2612" s="359" t="str">
        <f t="shared" si="1"/>
        <v/>
      </c>
      <c r="B2612" s="353"/>
      <c r="C2612" s="354"/>
      <c r="D2612" s="353"/>
      <c r="E2612" s="355"/>
      <c r="F2612" s="355"/>
      <c r="G2612" s="353"/>
      <c r="H2612" s="353"/>
      <c r="I2612" s="353"/>
      <c r="J2612" s="353"/>
      <c r="K2612" s="360"/>
    </row>
    <row r="2613">
      <c r="A2613" s="352" t="str">
        <f t="shared" si="1"/>
        <v/>
      </c>
      <c r="B2613" s="353"/>
      <c r="C2613" s="354"/>
      <c r="D2613" s="353"/>
      <c r="E2613" s="355"/>
      <c r="F2613" s="355"/>
      <c r="G2613" s="353"/>
      <c r="H2613" s="353"/>
      <c r="I2613" s="353"/>
      <c r="J2613" s="353"/>
      <c r="K2613" s="360"/>
    </row>
    <row r="2614">
      <c r="A2614" s="352" t="str">
        <f t="shared" si="1"/>
        <v/>
      </c>
      <c r="B2614" s="353"/>
      <c r="C2614" s="354"/>
      <c r="D2614" s="353"/>
      <c r="E2614" s="355"/>
      <c r="F2614" s="355"/>
      <c r="G2614" s="353"/>
      <c r="H2614" s="353"/>
      <c r="I2614" s="353"/>
      <c r="J2614" s="353"/>
      <c r="K2614" s="360"/>
    </row>
    <row r="2615">
      <c r="A2615" s="359" t="str">
        <f t="shared" si="1"/>
        <v/>
      </c>
      <c r="B2615" s="353"/>
      <c r="C2615" s="354"/>
      <c r="D2615" s="353"/>
      <c r="E2615" s="355"/>
      <c r="F2615" s="355"/>
      <c r="G2615" s="353"/>
      <c r="H2615" s="353"/>
      <c r="I2615" s="353"/>
      <c r="J2615" s="353"/>
      <c r="K2615" s="360"/>
    </row>
    <row r="2616">
      <c r="A2616" s="357" t="str">
        <f t="shared" si="1"/>
        <v/>
      </c>
      <c r="B2616" s="353"/>
      <c r="C2616" s="354"/>
      <c r="D2616" s="353"/>
      <c r="E2616" s="355"/>
      <c r="F2616" s="355"/>
      <c r="G2616" s="353"/>
      <c r="H2616" s="353"/>
      <c r="I2616" s="353"/>
      <c r="J2616" s="353"/>
      <c r="K2616" s="360"/>
    </row>
    <row r="2617">
      <c r="A2617" s="357" t="str">
        <f t="shared" si="1"/>
        <v/>
      </c>
      <c r="B2617" s="353"/>
      <c r="C2617" s="354"/>
      <c r="D2617" s="353"/>
      <c r="E2617" s="355"/>
      <c r="F2617" s="355"/>
      <c r="G2617" s="353"/>
      <c r="H2617" s="353"/>
      <c r="I2617" s="353"/>
      <c r="J2617" s="353"/>
      <c r="K2617" s="360"/>
    </row>
    <row r="2618">
      <c r="A2618" s="352" t="str">
        <f t="shared" si="1"/>
        <v/>
      </c>
      <c r="B2618" s="353"/>
      <c r="C2618" s="354"/>
      <c r="D2618" s="353"/>
      <c r="E2618" s="355"/>
      <c r="F2618" s="355"/>
      <c r="G2618" s="353"/>
      <c r="H2618" s="353"/>
      <c r="I2618" s="353"/>
      <c r="J2618" s="353"/>
      <c r="K2618" s="360"/>
    </row>
    <row r="2619">
      <c r="A2619" s="352" t="str">
        <f t="shared" si="1"/>
        <v/>
      </c>
      <c r="B2619" s="353"/>
      <c r="C2619" s="354"/>
      <c r="D2619" s="353"/>
      <c r="E2619" s="355"/>
      <c r="F2619" s="355"/>
      <c r="G2619" s="353"/>
      <c r="H2619" s="353"/>
      <c r="I2619" s="353"/>
      <c r="J2619" s="353"/>
      <c r="K2619" s="360"/>
    </row>
    <row r="2620">
      <c r="A2620" s="352" t="str">
        <f t="shared" si="1"/>
        <v/>
      </c>
      <c r="B2620" s="353"/>
      <c r="C2620" s="354"/>
      <c r="D2620" s="353"/>
      <c r="E2620" s="355"/>
      <c r="F2620" s="355"/>
      <c r="G2620" s="353"/>
      <c r="H2620" s="353"/>
      <c r="I2620" s="353"/>
      <c r="J2620" s="353"/>
      <c r="K2620" s="360"/>
    </row>
    <row r="2621">
      <c r="A2621" s="357" t="str">
        <f t="shared" si="1"/>
        <v/>
      </c>
      <c r="B2621" s="353"/>
      <c r="C2621" s="354"/>
      <c r="D2621" s="353"/>
      <c r="E2621" s="355"/>
      <c r="F2621" s="355"/>
      <c r="G2621" s="353"/>
      <c r="H2621" s="353"/>
      <c r="I2621" s="353"/>
      <c r="J2621" s="353"/>
      <c r="K2621" s="360"/>
    </row>
    <row r="2622">
      <c r="A2622" s="352" t="str">
        <f t="shared" si="1"/>
        <v/>
      </c>
      <c r="B2622" s="353"/>
      <c r="C2622" s="354"/>
      <c r="D2622" s="353"/>
      <c r="E2622" s="355"/>
      <c r="F2622" s="355"/>
      <c r="G2622" s="353"/>
      <c r="H2622" s="353"/>
      <c r="I2622" s="353"/>
      <c r="J2622" s="353"/>
      <c r="K2622" s="360"/>
    </row>
    <row r="2623">
      <c r="A2623" s="352" t="str">
        <f t="shared" si="1"/>
        <v/>
      </c>
      <c r="B2623" s="353"/>
      <c r="C2623" s="354"/>
      <c r="D2623" s="353"/>
      <c r="E2623" s="355"/>
      <c r="F2623" s="355"/>
      <c r="G2623" s="353"/>
      <c r="H2623" s="353"/>
      <c r="I2623" s="353"/>
      <c r="J2623" s="353"/>
      <c r="K2623" s="360"/>
    </row>
    <row r="2624">
      <c r="A2624" s="352" t="str">
        <f t="shared" si="1"/>
        <v/>
      </c>
      <c r="B2624" s="353"/>
      <c r="C2624" s="354"/>
      <c r="D2624" s="353"/>
      <c r="E2624" s="355"/>
      <c r="F2624" s="355"/>
      <c r="G2624" s="353"/>
      <c r="H2624" s="353"/>
      <c r="I2624" s="353"/>
      <c r="J2624" s="353"/>
      <c r="K2624" s="360"/>
    </row>
    <row r="2625">
      <c r="A2625" s="352" t="str">
        <f t="shared" si="1"/>
        <v/>
      </c>
      <c r="B2625" s="353"/>
      <c r="C2625" s="354"/>
      <c r="D2625" s="353"/>
      <c r="E2625" s="355"/>
      <c r="F2625" s="355"/>
      <c r="G2625" s="353"/>
      <c r="H2625" s="353"/>
      <c r="I2625" s="353"/>
      <c r="J2625" s="353"/>
      <c r="K2625" s="360"/>
    </row>
    <row r="2626">
      <c r="A2626" s="352" t="str">
        <f t="shared" si="1"/>
        <v/>
      </c>
      <c r="B2626" s="353"/>
      <c r="C2626" s="354"/>
      <c r="D2626" s="353"/>
      <c r="E2626" s="355"/>
      <c r="F2626" s="355"/>
      <c r="G2626" s="353"/>
      <c r="H2626" s="353"/>
      <c r="I2626" s="353"/>
      <c r="J2626" s="353"/>
      <c r="K2626" s="360"/>
    </row>
    <row r="2627">
      <c r="A2627" s="352" t="str">
        <f t="shared" si="1"/>
        <v/>
      </c>
      <c r="B2627" s="353"/>
      <c r="C2627" s="354"/>
      <c r="D2627" s="353"/>
      <c r="E2627" s="355"/>
      <c r="F2627" s="355"/>
      <c r="G2627" s="353"/>
      <c r="H2627" s="353"/>
      <c r="I2627" s="353"/>
      <c r="J2627" s="353"/>
      <c r="K2627" s="360"/>
    </row>
    <row r="2628">
      <c r="A2628" s="352" t="str">
        <f t="shared" si="1"/>
        <v/>
      </c>
      <c r="B2628" s="353"/>
      <c r="C2628" s="354"/>
      <c r="D2628" s="353"/>
      <c r="E2628" s="355"/>
      <c r="F2628" s="355"/>
      <c r="G2628" s="353"/>
      <c r="H2628" s="353"/>
      <c r="I2628" s="353"/>
      <c r="J2628" s="353"/>
      <c r="K2628" s="360"/>
    </row>
    <row r="2629">
      <c r="A2629" s="352" t="str">
        <f t="shared" si="1"/>
        <v/>
      </c>
      <c r="B2629" s="353"/>
      <c r="C2629" s="354"/>
      <c r="D2629" s="353"/>
      <c r="E2629" s="355"/>
      <c r="F2629" s="355"/>
      <c r="G2629" s="353"/>
      <c r="H2629" s="353"/>
      <c r="I2629" s="353"/>
      <c r="J2629" s="353"/>
      <c r="K2629" s="360"/>
    </row>
    <row r="2630">
      <c r="A2630" s="352" t="str">
        <f t="shared" si="1"/>
        <v/>
      </c>
      <c r="B2630" s="353"/>
      <c r="C2630" s="354"/>
      <c r="D2630" s="353"/>
      <c r="E2630" s="355"/>
      <c r="F2630" s="355"/>
      <c r="G2630" s="353"/>
      <c r="H2630" s="353"/>
      <c r="I2630" s="353"/>
      <c r="J2630" s="353"/>
      <c r="K2630" s="360"/>
    </row>
    <row r="2631">
      <c r="A2631" s="352" t="str">
        <f t="shared" si="1"/>
        <v/>
      </c>
      <c r="B2631" s="353"/>
      <c r="C2631" s="354"/>
      <c r="D2631" s="353"/>
      <c r="E2631" s="355"/>
      <c r="F2631" s="355"/>
      <c r="G2631" s="353"/>
      <c r="H2631" s="353"/>
      <c r="I2631" s="353"/>
      <c r="J2631" s="353"/>
      <c r="K2631" s="360"/>
    </row>
    <row r="2632">
      <c r="A2632" s="352" t="str">
        <f t="shared" si="1"/>
        <v/>
      </c>
      <c r="B2632" s="353"/>
      <c r="C2632" s="354"/>
      <c r="D2632" s="353"/>
      <c r="E2632" s="355"/>
      <c r="F2632" s="355"/>
      <c r="G2632" s="353"/>
      <c r="H2632" s="353"/>
      <c r="I2632" s="353"/>
      <c r="J2632" s="353"/>
      <c r="K2632" s="360"/>
    </row>
    <row r="2633">
      <c r="A2633" s="352" t="str">
        <f t="shared" si="1"/>
        <v/>
      </c>
      <c r="B2633" s="353"/>
      <c r="C2633" s="354"/>
      <c r="D2633" s="353"/>
      <c r="E2633" s="355"/>
      <c r="F2633" s="355"/>
      <c r="G2633" s="353"/>
      <c r="H2633" s="353"/>
      <c r="I2633" s="353"/>
      <c r="J2633" s="353"/>
      <c r="K2633" s="360"/>
    </row>
    <row r="2634">
      <c r="A2634" s="352" t="str">
        <f t="shared" si="1"/>
        <v/>
      </c>
      <c r="B2634" s="353"/>
      <c r="C2634" s="354"/>
      <c r="D2634" s="353"/>
      <c r="E2634" s="355"/>
      <c r="F2634" s="355"/>
      <c r="G2634" s="353"/>
      <c r="H2634" s="353"/>
      <c r="I2634" s="353"/>
      <c r="J2634" s="353"/>
      <c r="K2634" s="360"/>
    </row>
    <row r="2635">
      <c r="A2635" s="352" t="str">
        <f t="shared" si="1"/>
        <v/>
      </c>
      <c r="B2635" s="353"/>
      <c r="C2635" s="354"/>
      <c r="D2635" s="353"/>
      <c r="E2635" s="355"/>
      <c r="F2635" s="355"/>
      <c r="G2635" s="353"/>
      <c r="H2635" s="353"/>
      <c r="I2635" s="353"/>
      <c r="J2635" s="353"/>
      <c r="K2635" s="360"/>
    </row>
    <row r="2636">
      <c r="A2636" s="359" t="str">
        <f t="shared" si="1"/>
        <v/>
      </c>
      <c r="B2636" s="353"/>
      <c r="C2636" s="354"/>
      <c r="D2636" s="353"/>
      <c r="E2636" s="355"/>
      <c r="F2636" s="355"/>
      <c r="G2636" s="353"/>
      <c r="H2636" s="353"/>
      <c r="I2636" s="353"/>
      <c r="J2636" s="353"/>
      <c r="K2636" s="360"/>
    </row>
    <row r="2637">
      <c r="A2637" s="352" t="str">
        <f t="shared" si="1"/>
        <v/>
      </c>
      <c r="B2637" s="353"/>
      <c r="C2637" s="354"/>
      <c r="D2637" s="353"/>
      <c r="E2637" s="355"/>
      <c r="F2637" s="355"/>
      <c r="G2637" s="353"/>
      <c r="H2637" s="353"/>
      <c r="I2637" s="353"/>
      <c r="J2637" s="353"/>
      <c r="K2637" s="360"/>
    </row>
    <row r="2638">
      <c r="A2638" s="357" t="str">
        <f t="shared" si="1"/>
        <v/>
      </c>
      <c r="B2638" s="353"/>
      <c r="C2638" s="354"/>
      <c r="D2638" s="353"/>
      <c r="E2638" s="355"/>
      <c r="F2638" s="355"/>
      <c r="G2638" s="353"/>
      <c r="H2638" s="353"/>
      <c r="I2638" s="353"/>
      <c r="J2638" s="353"/>
      <c r="K2638" s="360"/>
    </row>
    <row r="2639">
      <c r="A2639" s="352" t="str">
        <f t="shared" si="1"/>
        <v/>
      </c>
      <c r="B2639" s="353"/>
      <c r="C2639" s="354"/>
      <c r="D2639" s="353"/>
      <c r="E2639" s="355"/>
      <c r="F2639" s="355"/>
      <c r="G2639" s="353"/>
      <c r="H2639" s="353"/>
      <c r="I2639" s="353"/>
      <c r="J2639" s="353"/>
      <c r="K2639" s="360"/>
    </row>
    <row r="2640">
      <c r="A2640" s="352" t="str">
        <f t="shared" si="1"/>
        <v/>
      </c>
      <c r="B2640" s="353"/>
      <c r="C2640" s="354"/>
      <c r="D2640" s="353"/>
      <c r="E2640" s="355"/>
      <c r="F2640" s="355"/>
      <c r="G2640" s="353"/>
      <c r="H2640" s="353"/>
      <c r="I2640" s="353"/>
      <c r="J2640" s="353"/>
      <c r="K2640" s="360"/>
    </row>
    <row r="2641">
      <c r="A2641" s="352" t="str">
        <f t="shared" si="1"/>
        <v/>
      </c>
      <c r="B2641" s="353"/>
      <c r="C2641" s="354"/>
      <c r="D2641" s="353"/>
      <c r="E2641" s="355"/>
      <c r="F2641" s="355"/>
      <c r="G2641" s="353"/>
      <c r="H2641" s="353"/>
      <c r="I2641" s="353"/>
      <c r="J2641" s="353"/>
      <c r="K2641" s="360"/>
    </row>
    <row r="2642">
      <c r="A2642" s="352" t="str">
        <f t="shared" si="1"/>
        <v/>
      </c>
      <c r="B2642" s="353"/>
      <c r="C2642" s="354"/>
      <c r="D2642" s="353"/>
      <c r="E2642" s="355"/>
      <c r="F2642" s="355"/>
      <c r="G2642" s="353"/>
      <c r="H2642" s="353"/>
      <c r="I2642" s="353"/>
      <c r="J2642" s="353"/>
      <c r="K2642" s="360"/>
    </row>
    <row r="2643">
      <c r="A2643" s="357" t="str">
        <f t="shared" si="1"/>
        <v/>
      </c>
      <c r="B2643" s="353"/>
      <c r="C2643" s="354"/>
      <c r="D2643" s="353"/>
      <c r="E2643" s="355"/>
      <c r="F2643" s="355"/>
      <c r="G2643" s="353"/>
      <c r="H2643" s="353"/>
      <c r="I2643" s="353"/>
      <c r="J2643" s="361"/>
      <c r="K2643" s="360"/>
    </row>
    <row r="2644">
      <c r="A2644" s="352" t="str">
        <f t="shared" si="1"/>
        <v/>
      </c>
      <c r="B2644" s="353"/>
      <c r="C2644" s="354"/>
      <c r="D2644" s="353"/>
      <c r="E2644" s="355"/>
      <c r="F2644" s="355"/>
      <c r="G2644" s="353"/>
      <c r="H2644" s="353"/>
      <c r="I2644" s="353"/>
      <c r="J2644" s="353"/>
      <c r="K2644" s="360"/>
    </row>
    <row r="2645">
      <c r="A2645" s="352" t="str">
        <f t="shared" si="1"/>
        <v/>
      </c>
      <c r="B2645" s="353"/>
      <c r="C2645" s="354"/>
      <c r="D2645" s="353"/>
      <c r="E2645" s="355"/>
      <c r="F2645" s="355"/>
      <c r="G2645" s="353"/>
      <c r="H2645" s="353"/>
      <c r="I2645" s="353"/>
      <c r="J2645" s="353"/>
      <c r="K2645" s="360"/>
    </row>
    <row r="2646">
      <c r="A2646" s="357" t="str">
        <f t="shared" si="1"/>
        <v/>
      </c>
      <c r="B2646" s="353"/>
      <c r="C2646" s="354"/>
      <c r="D2646" s="353"/>
      <c r="E2646" s="355"/>
      <c r="F2646" s="355"/>
      <c r="G2646" s="353"/>
      <c r="H2646" s="353"/>
      <c r="I2646" s="353"/>
      <c r="J2646" s="353"/>
      <c r="K2646" s="360"/>
    </row>
    <row r="2647">
      <c r="A2647" s="358" t="str">
        <f t="shared" si="1"/>
        <v/>
      </c>
      <c r="B2647" s="353"/>
      <c r="C2647" s="354"/>
      <c r="D2647" s="353"/>
      <c r="E2647" s="355"/>
      <c r="F2647" s="355"/>
      <c r="G2647" s="353"/>
      <c r="H2647" s="353"/>
      <c r="I2647" s="353"/>
      <c r="J2647" s="353"/>
      <c r="K2647" s="360"/>
    </row>
    <row r="2648">
      <c r="A2648" s="352" t="str">
        <f t="shared" si="1"/>
        <v/>
      </c>
      <c r="B2648" s="353"/>
      <c r="C2648" s="354"/>
      <c r="D2648" s="353"/>
      <c r="E2648" s="355"/>
      <c r="F2648" s="355"/>
      <c r="G2648" s="353"/>
      <c r="H2648" s="353"/>
      <c r="I2648" s="353"/>
      <c r="J2648" s="353"/>
      <c r="K2648" s="360"/>
    </row>
    <row r="2649">
      <c r="A2649" s="352" t="str">
        <f t="shared" si="1"/>
        <v/>
      </c>
      <c r="B2649" s="353"/>
      <c r="C2649" s="354"/>
      <c r="D2649" s="353"/>
      <c r="E2649" s="355"/>
      <c r="F2649" s="355"/>
      <c r="G2649" s="353"/>
      <c r="H2649" s="353"/>
      <c r="I2649" s="353"/>
      <c r="J2649" s="353"/>
      <c r="K2649" s="360"/>
    </row>
    <row r="2650">
      <c r="A2650" s="357" t="str">
        <f t="shared" si="1"/>
        <v/>
      </c>
      <c r="B2650" s="353"/>
      <c r="C2650" s="354"/>
      <c r="D2650" s="353"/>
      <c r="E2650" s="355"/>
      <c r="F2650" s="355"/>
      <c r="G2650" s="353"/>
      <c r="H2650" s="353"/>
      <c r="I2650" s="353"/>
      <c r="J2650" s="353"/>
      <c r="K2650" s="360"/>
    </row>
    <row r="2651">
      <c r="A2651" s="357" t="str">
        <f t="shared" si="1"/>
        <v/>
      </c>
      <c r="B2651" s="353"/>
      <c r="C2651" s="354"/>
      <c r="D2651" s="353"/>
      <c r="E2651" s="355"/>
      <c r="F2651" s="355"/>
      <c r="G2651" s="353"/>
      <c r="H2651" s="353"/>
      <c r="I2651" s="353"/>
      <c r="J2651" s="353"/>
      <c r="K2651" s="360"/>
    </row>
    <row r="2652">
      <c r="A2652" s="359" t="str">
        <f t="shared" si="1"/>
        <v/>
      </c>
      <c r="B2652" s="353"/>
      <c r="C2652" s="354"/>
      <c r="D2652" s="353"/>
      <c r="E2652" s="355"/>
      <c r="F2652" s="355"/>
      <c r="G2652" s="353"/>
      <c r="H2652" s="353"/>
      <c r="I2652" s="353"/>
      <c r="J2652" s="353"/>
      <c r="K2652" s="360"/>
    </row>
    <row r="2653">
      <c r="A2653" s="352" t="str">
        <f t="shared" si="1"/>
        <v/>
      </c>
      <c r="B2653" s="353"/>
      <c r="C2653" s="354"/>
      <c r="D2653" s="353"/>
      <c r="E2653" s="355"/>
      <c r="F2653" s="355"/>
      <c r="G2653" s="353"/>
      <c r="H2653" s="353"/>
      <c r="I2653" s="353"/>
      <c r="J2653" s="353"/>
      <c r="K2653" s="360"/>
    </row>
    <row r="2654">
      <c r="A2654" s="352" t="str">
        <f t="shared" si="1"/>
        <v/>
      </c>
      <c r="B2654" s="353"/>
      <c r="C2654" s="354"/>
      <c r="D2654" s="353"/>
      <c r="E2654" s="355"/>
      <c r="F2654" s="355"/>
      <c r="G2654" s="353"/>
      <c r="H2654" s="353"/>
      <c r="I2654" s="353"/>
      <c r="J2654" s="353"/>
      <c r="K2654" s="360"/>
    </row>
    <row r="2655">
      <c r="A2655" s="352" t="str">
        <f t="shared" si="1"/>
        <v/>
      </c>
      <c r="B2655" s="353"/>
      <c r="C2655" s="354"/>
      <c r="D2655" s="353"/>
      <c r="E2655" s="355"/>
      <c r="F2655" s="355"/>
      <c r="G2655" s="353"/>
      <c r="H2655" s="353"/>
      <c r="I2655" s="353"/>
      <c r="J2655" s="353"/>
      <c r="K2655" s="360"/>
    </row>
    <row r="2656">
      <c r="A2656" s="352" t="str">
        <f t="shared" si="1"/>
        <v/>
      </c>
      <c r="B2656" s="353"/>
      <c r="C2656" s="354"/>
      <c r="D2656" s="353"/>
      <c r="E2656" s="355"/>
      <c r="F2656" s="355"/>
      <c r="G2656" s="353"/>
      <c r="H2656" s="353"/>
      <c r="I2656" s="353"/>
      <c r="J2656" s="353"/>
      <c r="K2656" s="360"/>
    </row>
    <row r="2657">
      <c r="A2657" s="352" t="str">
        <f t="shared" si="1"/>
        <v/>
      </c>
      <c r="B2657" s="353"/>
      <c r="C2657" s="354"/>
      <c r="D2657" s="353"/>
      <c r="E2657" s="355"/>
      <c r="F2657" s="355"/>
      <c r="G2657" s="353"/>
      <c r="H2657" s="353"/>
      <c r="I2657" s="353"/>
      <c r="J2657" s="353"/>
      <c r="K2657" s="360"/>
    </row>
    <row r="2658">
      <c r="A2658" s="358" t="str">
        <f t="shared" si="1"/>
        <v/>
      </c>
      <c r="B2658" s="353"/>
      <c r="C2658" s="354"/>
      <c r="D2658" s="353"/>
      <c r="E2658" s="355"/>
      <c r="F2658" s="355"/>
      <c r="G2658" s="353"/>
      <c r="H2658" s="353"/>
      <c r="I2658" s="353"/>
      <c r="J2658" s="353"/>
      <c r="K2658" s="360"/>
    </row>
    <row r="2659">
      <c r="A2659" s="352" t="str">
        <f t="shared" si="1"/>
        <v/>
      </c>
      <c r="B2659" s="353"/>
      <c r="C2659" s="354"/>
      <c r="D2659" s="353"/>
      <c r="E2659" s="355"/>
      <c r="F2659" s="355"/>
      <c r="G2659" s="353"/>
      <c r="H2659" s="353"/>
      <c r="I2659" s="353"/>
      <c r="J2659" s="353"/>
      <c r="K2659" s="360"/>
    </row>
    <row r="2660">
      <c r="A2660" s="352" t="str">
        <f t="shared" si="1"/>
        <v/>
      </c>
      <c r="B2660" s="353"/>
      <c r="C2660" s="354"/>
      <c r="D2660" s="353"/>
      <c r="E2660" s="355"/>
      <c r="F2660" s="355"/>
      <c r="G2660" s="353"/>
      <c r="H2660" s="353"/>
      <c r="I2660" s="353"/>
      <c r="J2660" s="353"/>
      <c r="K2660" s="360"/>
    </row>
    <row r="2661">
      <c r="A2661" s="352" t="str">
        <f t="shared" si="1"/>
        <v/>
      </c>
      <c r="B2661" s="353"/>
      <c r="C2661" s="354"/>
      <c r="D2661" s="353"/>
      <c r="E2661" s="355"/>
      <c r="F2661" s="355"/>
      <c r="G2661" s="353"/>
      <c r="H2661" s="353"/>
      <c r="I2661" s="353"/>
      <c r="J2661" s="353"/>
      <c r="K2661" s="360"/>
    </row>
    <row r="2662">
      <c r="A2662" s="357" t="str">
        <f t="shared" si="1"/>
        <v/>
      </c>
      <c r="B2662" s="353"/>
      <c r="C2662" s="354"/>
      <c r="D2662" s="353"/>
      <c r="E2662" s="355"/>
      <c r="F2662" s="355"/>
      <c r="G2662" s="353"/>
      <c r="H2662" s="353"/>
      <c r="I2662" s="353"/>
      <c r="J2662" s="353"/>
      <c r="K2662" s="360"/>
    </row>
    <row r="2663">
      <c r="A2663" s="357" t="str">
        <f t="shared" si="1"/>
        <v/>
      </c>
      <c r="B2663" s="353"/>
      <c r="C2663" s="354"/>
      <c r="D2663" s="353"/>
      <c r="E2663" s="355"/>
      <c r="F2663" s="355"/>
      <c r="G2663" s="353"/>
      <c r="H2663" s="353"/>
      <c r="I2663" s="353"/>
      <c r="J2663" s="353"/>
      <c r="K2663" s="360"/>
    </row>
    <row r="2664">
      <c r="A2664" s="352" t="str">
        <f t="shared" si="1"/>
        <v/>
      </c>
      <c r="B2664" s="353"/>
      <c r="C2664" s="354"/>
      <c r="D2664" s="353"/>
      <c r="E2664" s="355"/>
      <c r="F2664" s="355"/>
      <c r="G2664" s="353"/>
      <c r="H2664" s="353"/>
      <c r="I2664" s="353"/>
      <c r="J2664" s="361"/>
      <c r="K2664" s="360"/>
    </row>
    <row r="2665">
      <c r="A2665" s="352" t="str">
        <f t="shared" si="1"/>
        <v/>
      </c>
      <c r="B2665" s="353"/>
      <c r="C2665" s="354"/>
      <c r="D2665" s="353"/>
      <c r="E2665" s="355"/>
      <c r="F2665" s="355"/>
      <c r="G2665" s="353"/>
      <c r="H2665" s="353"/>
      <c r="I2665" s="353"/>
      <c r="J2665" s="353"/>
      <c r="K2665" s="360"/>
    </row>
    <row r="2666">
      <c r="A2666" s="352" t="str">
        <f t="shared" si="1"/>
        <v/>
      </c>
      <c r="B2666" s="353"/>
      <c r="C2666" s="354"/>
      <c r="D2666" s="353"/>
      <c r="E2666" s="355"/>
      <c r="F2666" s="355"/>
      <c r="G2666" s="353"/>
      <c r="H2666" s="353"/>
      <c r="I2666" s="353"/>
      <c r="J2666" s="353"/>
      <c r="K2666" s="360"/>
    </row>
    <row r="2667">
      <c r="A2667" s="352" t="str">
        <f t="shared" si="1"/>
        <v/>
      </c>
      <c r="B2667" s="353"/>
      <c r="C2667" s="354"/>
      <c r="D2667" s="353"/>
      <c r="E2667" s="355"/>
      <c r="F2667" s="355"/>
      <c r="G2667" s="353"/>
      <c r="H2667" s="353"/>
      <c r="I2667" s="353"/>
      <c r="J2667" s="353"/>
      <c r="K2667" s="360"/>
    </row>
    <row r="2668">
      <c r="A2668" s="352" t="str">
        <f t="shared" si="1"/>
        <v/>
      </c>
      <c r="B2668" s="353"/>
      <c r="C2668" s="354"/>
      <c r="D2668" s="353"/>
      <c r="E2668" s="355"/>
      <c r="F2668" s="355"/>
      <c r="G2668" s="353"/>
      <c r="H2668" s="353"/>
      <c r="I2668" s="353"/>
      <c r="J2668" s="353"/>
      <c r="K2668" s="360"/>
    </row>
    <row r="2669">
      <c r="A2669" s="357" t="str">
        <f t="shared" si="1"/>
        <v/>
      </c>
      <c r="B2669" s="353"/>
      <c r="C2669" s="354"/>
      <c r="D2669" s="353"/>
      <c r="E2669" s="355"/>
      <c r="F2669" s="355"/>
      <c r="G2669" s="353"/>
      <c r="H2669" s="353"/>
      <c r="I2669" s="353"/>
      <c r="J2669" s="353"/>
      <c r="K2669" s="360"/>
    </row>
    <row r="2670">
      <c r="A2670" s="352" t="str">
        <f t="shared" si="1"/>
        <v/>
      </c>
      <c r="B2670" s="353"/>
      <c r="C2670" s="354"/>
      <c r="D2670" s="353"/>
      <c r="E2670" s="355"/>
      <c r="F2670" s="355"/>
      <c r="G2670" s="353"/>
      <c r="H2670" s="353"/>
      <c r="I2670" s="353"/>
      <c r="J2670" s="353"/>
      <c r="K2670" s="360"/>
    </row>
    <row r="2671">
      <c r="A2671" s="359" t="str">
        <f t="shared" si="1"/>
        <v/>
      </c>
      <c r="B2671" s="353"/>
      <c r="C2671" s="354"/>
      <c r="D2671" s="353"/>
      <c r="E2671" s="355"/>
      <c r="F2671" s="355"/>
      <c r="G2671" s="353"/>
      <c r="H2671" s="353"/>
      <c r="I2671" s="353"/>
      <c r="J2671" s="353"/>
      <c r="K2671" s="360"/>
    </row>
    <row r="2672">
      <c r="A2672" s="357" t="str">
        <f t="shared" si="1"/>
        <v/>
      </c>
      <c r="B2672" s="353"/>
      <c r="C2672" s="354"/>
      <c r="D2672" s="353"/>
      <c r="E2672" s="355"/>
      <c r="F2672" s="355"/>
      <c r="G2672" s="353"/>
      <c r="H2672" s="353"/>
      <c r="I2672" s="353"/>
      <c r="J2672" s="353"/>
      <c r="K2672" s="360"/>
    </row>
    <row r="2673">
      <c r="A2673" s="352" t="str">
        <f t="shared" si="1"/>
        <v/>
      </c>
      <c r="B2673" s="353"/>
      <c r="C2673" s="354"/>
      <c r="D2673" s="353"/>
      <c r="E2673" s="355"/>
      <c r="F2673" s="355"/>
      <c r="G2673" s="353"/>
      <c r="H2673" s="353"/>
      <c r="I2673" s="353"/>
      <c r="J2673" s="353"/>
      <c r="K2673" s="360"/>
    </row>
    <row r="2674">
      <c r="A2674" s="352" t="str">
        <f t="shared" si="1"/>
        <v/>
      </c>
      <c r="B2674" s="353"/>
      <c r="C2674" s="354"/>
      <c r="D2674" s="353"/>
      <c r="E2674" s="355"/>
      <c r="F2674" s="355"/>
      <c r="G2674" s="353"/>
      <c r="H2674" s="353"/>
      <c r="I2674" s="353"/>
      <c r="J2674" s="353"/>
      <c r="K2674" s="360"/>
    </row>
    <row r="2675">
      <c r="A2675" s="358" t="str">
        <f t="shared" si="1"/>
        <v/>
      </c>
      <c r="B2675" s="353"/>
      <c r="C2675" s="354"/>
      <c r="D2675" s="353"/>
      <c r="E2675" s="355"/>
      <c r="F2675" s="355"/>
      <c r="G2675" s="353"/>
      <c r="H2675" s="353"/>
      <c r="I2675" s="353"/>
      <c r="J2675" s="353"/>
      <c r="K2675" s="360"/>
    </row>
    <row r="2676">
      <c r="A2676" s="357" t="str">
        <f t="shared" si="1"/>
        <v/>
      </c>
      <c r="B2676" s="353"/>
      <c r="C2676" s="354"/>
      <c r="D2676" s="353"/>
      <c r="E2676" s="355"/>
      <c r="F2676" s="355"/>
      <c r="G2676" s="353"/>
      <c r="H2676" s="353"/>
      <c r="I2676" s="353"/>
      <c r="J2676" s="353"/>
      <c r="K2676" s="360"/>
    </row>
    <row r="2677">
      <c r="A2677" s="357" t="str">
        <f t="shared" si="1"/>
        <v/>
      </c>
      <c r="B2677" s="353"/>
      <c r="C2677" s="354"/>
      <c r="D2677" s="353"/>
      <c r="E2677" s="355"/>
      <c r="F2677" s="355"/>
      <c r="G2677" s="353"/>
      <c r="H2677" s="353"/>
      <c r="I2677" s="353"/>
      <c r="J2677" s="353"/>
      <c r="K2677" s="360"/>
    </row>
    <row r="2678">
      <c r="A2678" s="352" t="str">
        <f t="shared" si="1"/>
        <v/>
      </c>
      <c r="B2678" s="353"/>
      <c r="C2678" s="354"/>
      <c r="D2678" s="353"/>
      <c r="E2678" s="355"/>
      <c r="F2678" s="355"/>
      <c r="G2678" s="353"/>
      <c r="H2678" s="353"/>
      <c r="I2678" s="353"/>
      <c r="J2678" s="353"/>
      <c r="K2678" s="360"/>
    </row>
    <row r="2679">
      <c r="A2679" s="352" t="str">
        <f t="shared" si="1"/>
        <v/>
      </c>
      <c r="B2679" s="353"/>
      <c r="C2679" s="354"/>
      <c r="D2679" s="353"/>
      <c r="E2679" s="355"/>
      <c r="F2679" s="355"/>
      <c r="G2679" s="353"/>
      <c r="H2679" s="353"/>
      <c r="I2679" s="353"/>
      <c r="J2679" s="353"/>
      <c r="K2679" s="360"/>
    </row>
    <row r="2680">
      <c r="A2680" s="357" t="str">
        <f t="shared" si="1"/>
        <v/>
      </c>
      <c r="B2680" s="353"/>
      <c r="C2680" s="354"/>
      <c r="D2680" s="353"/>
      <c r="E2680" s="355"/>
      <c r="F2680" s="355"/>
      <c r="G2680" s="353"/>
      <c r="H2680" s="353"/>
      <c r="I2680" s="353"/>
      <c r="J2680" s="353"/>
      <c r="K2680" s="360"/>
    </row>
    <row r="2681">
      <c r="A2681" s="352" t="str">
        <f t="shared" si="1"/>
        <v/>
      </c>
      <c r="B2681" s="353"/>
      <c r="C2681" s="354"/>
      <c r="D2681" s="353"/>
      <c r="E2681" s="355"/>
      <c r="F2681" s="355"/>
      <c r="G2681" s="353"/>
      <c r="H2681" s="353"/>
      <c r="I2681" s="353"/>
      <c r="J2681" s="353"/>
      <c r="K2681" s="360"/>
    </row>
    <row r="2682">
      <c r="A2682" s="352" t="str">
        <f t="shared" si="1"/>
        <v/>
      </c>
      <c r="B2682" s="353"/>
      <c r="C2682" s="354"/>
      <c r="D2682" s="353"/>
      <c r="E2682" s="355"/>
      <c r="F2682" s="355"/>
      <c r="G2682" s="353"/>
      <c r="H2682" s="353"/>
      <c r="I2682" s="353"/>
      <c r="J2682" s="353"/>
      <c r="K2682" s="360"/>
    </row>
    <row r="2683">
      <c r="A2683" s="357" t="str">
        <f t="shared" si="1"/>
        <v/>
      </c>
      <c r="B2683" s="353"/>
      <c r="C2683" s="354"/>
      <c r="D2683" s="353"/>
      <c r="E2683" s="355"/>
      <c r="F2683" s="355"/>
      <c r="G2683" s="353"/>
      <c r="H2683" s="353"/>
      <c r="I2683" s="353"/>
      <c r="J2683" s="353"/>
      <c r="K2683" s="360"/>
    </row>
    <row r="2684">
      <c r="A2684" s="357" t="str">
        <f t="shared" si="1"/>
        <v/>
      </c>
      <c r="B2684" s="353"/>
      <c r="C2684" s="354"/>
      <c r="D2684" s="353"/>
      <c r="E2684" s="355"/>
      <c r="F2684" s="355"/>
      <c r="G2684" s="353"/>
      <c r="H2684" s="353"/>
      <c r="I2684" s="353"/>
      <c r="J2684" s="353"/>
      <c r="K2684" s="360"/>
    </row>
    <row r="2685">
      <c r="A2685" s="352" t="str">
        <f t="shared" si="1"/>
        <v/>
      </c>
      <c r="B2685" s="353"/>
      <c r="C2685" s="354"/>
      <c r="D2685" s="353"/>
      <c r="E2685" s="355"/>
      <c r="F2685" s="355"/>
      <c r="G2685" s="353"/>
      <c r="H2685" s="353"/>
      <c r="I2685" s="353"/>
      <c r="J2685" s="353"/>
      <c r="K2685" s="360"/>
    </row>
    <row r="2686">
      <c r="A2686" s="352" t="str">
        <f t="shared" si="1"/>
        <v/>
      </c>
      <c r="B2686" s="353"/>
      <c r="C2686" s="354"/>
      <c r="D2686" s="353"/>
      <c r="E2686" s="355"/>
      <c r="F2686" s="355"/>
      <c r="G2686" s="353"/>
      <c r="H2686" s="353"/>
      <c r="I2686" s="353"/>
      <c r="J2686" s="353"/>
      <c r="K2686" s="360"/>
    </row>
    <row r="2687">
      <c r="A2687" s="359" t="str">
        <f t="shared" si="1"/>
        <v/>
      </c>
      <c r="B2687" s="353"/>
      <c r="C2687" s="354"/>
      <c r="D2687" s="353"/>
      <c r="E2687" s="355"/>
      <c r="F2687" s="355"/>
      <c r="G2687" s="353"/>
      <c r="H2687" s="353"/>
      <c r="I2687" s="353"/>
      <c r="J2687" s="353"/>
      <c r="K2687" s="360"/>
    </row>
    <row r="2688">
      <c r="A2688" s="352" t="str">
        <f t="shared" si="1"/>
        <v/>
      </c>
      <c r="B2688" s="353"/>
      <c r="C2688" s="354"/>
      <c r="D2688" s="353"/>
      <c r="E2688" s="355"/>
      <c r="F2688" s="355"/>
      <c r="G2688" s="353"/>
      <c r="H2688" s="353"/>
      <c r="I2688" s="353"/>
      <c r="J2688" s="353"/>
      <c r="K2688" s="360"/>
    </row>
    <row r="2689">
      <c r="A2689" s="352" t="str">
        <f t="shared" si="1"/>
        <v/>
      </c>
      <c r="B2689" s="353"/>
      <c r="C2689" s="354"/>
      <c r="D2689" s="353"/>
      <c r="E2689" s="355"/>
      <c r="F2689" s="355"/>
      <c r="G2689" s="353"/>
      <c r="H2689" s="353"/>
      <c r="I2689" s="353"/>
      <c r="J2689" s="353"/>
      <c r="K2689" s="360"/>
    </row>
    <row r="2690">
      <c r="A2690" s="352" t="str">
        <f t="shared" si="1"/>
        <v/>
      </c>
      <c r="B2690" s="353"/>
      <c r="C2690" s="354"/>
      <c r="D2690" s="353"/>
      <c r="E2690" s="355"/>
      <c r="F2690" s="355"/>
      <c r="G2690" s="353"/>
      <c r="H2690" s="353"/>
      <c r="I2690" s="353"/>
      <c r="J2690" s="353"/>
      <c r="K2690" s="360"/>
    </row>
    <row r="2691">
      <c r="A2691" s="357" t="str">
        <f t="shared" si="1"/>
        <v/>
      </c>
      <c r="B2691" s="353"/>
      <c r="C2691" s="354"/>
      <c r="D2691" s="353"/>
      <c r="E2691" s="355"/>
      <c r="F2691" s="355"/>
      <c r="G2691" s="353"/>
      <c r="H2691" s="353"/>
      <c r="I2691" s="353"/>
      <c r="J2691" s="353"/>
      <c r="K2691" s="360"/>
    </row>
    <row r="2692">
      <c r="A2692" s="352" t="str">
        <f t="shared" si="1"/>
        <v/>
      </c>
      <c r="B2692" s="353"/>
      <c r="C2692" s="354"/>
      <c r="D2692" s="353"/>
      <c r="E2692" s="355"/>
      <c r="F2692" s="355"/>
      <c r="G2692" s="353"/>
      <c r="H2692" s="353"/>
      <c r="I2692" s="353"/>
      <c r="J2692" s="353"/>
      <c r="K2692" s="360"/>
    </row>
    <row r="2693">
      <c r="A2693" s="357" t="str">
        <f t="shared" si="1"/>
        <v/>
      </c>
      <c r="B2693" s="353"/>
      <c r="C2693" s="354"/>
      <c r="D2693" s="353"/>
      <c r="E2693" s="355"/>
      <c r="F2693" s="355"/>
      <c r="G2693" s="353"/>
      <c r="H2693" s="353"/>
      <c r="I2693" s="353"/>
      <c r="J2693" s="353"/>
      <c r="K2693" s="360"/>
    </row>
    <row r="2694">
      <c r="A2694" s="357" t="str">
        <f t="shared" si="1"/>
        <v/>
      </c>
      <c r="B2694" s="353"/>
      <c r="C2694" s="354"/>
      <c r="D2694" s="353"/>
      <c r="E2694" s="355"/>
      <c r="F2694" s="355"/>
      <c r="G2694" s="353"/>
      <c r="H2694" s="353"/>
      <c r="I2694" s="353"/>
      <c r="J2694" s="353"/>
      <c r="K2694" s="360"/>
    </row>
    <row r="2695">
      <c r="A2695" s="352" t="str">
        <f t="shared" si="1"/>
        <v/>
      </c>
      <c r="B2695" s="353"/>
      <c r="C2695" s="354"/>
      <c r="D2695" s="353"/>
      <c r="E2695" s="355"/>
      <c r="F2695" s="355"/>
      <c r="G2695" s="353"/>
      <c r="H2695" s="353"/>
      <c r="I2695" s="353"/>
      <c r="J2695" s="353"/>
      <c r="K2695" s="360"/>
    </row>
    <row r="2696">
      <c r="A2696" s="352" t="str">
        <f t="shared" si="1"/>
        <v/>
      </c>
      <c r="B2696" s="353"/>
      <c r="C2696" s="354"/>
      <c r="D2696" s="353"/>
      <c r="E2696" s="355"/>
      <c r="F2696" s="355"/>
      <c r="G2696" s="353"/>
      <c r="H2696" s="353"/>
      <c r="I2696" s="353"/>
      <c r="J2696" s="353"/>
      <c r="K2696" s="360"/>
    </row>
    <row r="2697">
      <c r="A2697" s="352" t="str">
        <f t="shared" si="1"/>
        <v/>
      </c>
      <c r="B2697" s="353"/>
      <c r="C2697" s="354"/>
      <c r="D2697" s="353"/>
      <c r="E2697" s="355"/>
      <c r="F2697" s="355"/>
      <c r="G2697" s="353"/>
      <c r="H2697" s="353"/>
      <c r="I2697" s="353"/>
      <c r="J2697" s="353"/>
      <c r="K2697" s="360"/>
    </row>
    <row r="2698">
      <c r="A2698" s="352" t="str">
        <f t="shared" si="1"/>
        <v/>
      </c>
      <c r="B2698" s="353"/>
      <c r="C2698" s="354"/>
      <c r="D2698" s="353"/>
      <c r="E2698" s="355"/>
      <c r="F2698" s="355"/>
      <c r="G2698" s="353"/>
      <c r="H2698" s="353"/>
      <c r="I2698" s="353"/>
      <c r="J2698" s="353"/>
      <c r="K2698" s="360"/>
    </row>
    <row r="2699">
      <c r="A2699" s="352" t="str">
        <f t="shared" si="1"/>
        <v/>
      </c>
      <c r="B2699" s="353"/>
      <c r="C2699" s="354"/>
      <c r="D2699" s="353"/>
      <c r="E2699" s="355"/>
      <c r="F2699" s="355"/>
      <c r="G2699" s="353"/>
      <c r="H2699" s="353"/>
      <c r="I2699" s="353"/>
      <c r="J2699" s="353"/>
      <c r="K2699" s="360"/>
    </row>
    <row r="2700">
      <c r="A2700" s="352" t="str">
        <f t="shared" si="1"/>
        <v/>
      </c>
      <c r="B2700" s="353"/>
      <c r="C2700" s="354"/>
      <c r="D2700" s="353"/>
      <c r="E2700" s="355"/>
      <c r="F2700" s="355"/>
      <c r="G2700" s="353"/>
      <c r="H2700" s="353"/>
      <c r="I2700" s="353"/>
      <c r="J2700" s="353"/>
      <c r="K2700" s="360"/>
    </row>
    <row r="2701">
      <c r="A2701" s="357" t="str">
        <f t="shared" si="1"/>
        <v/>
      </c>
      <c r="B2701" s="353"/>
      <c r="C2701" s="354"/>
      <c r="D2701" s="353"/>
      <c r="E2701" s="355"/>
      <c r="F2701" s="355"/>
      <c r="G2701" s="353"/>
      <c r="H2701" s="353"/>
      <c r="I2701" s="353"/>
      <c r="J2701" s="353"/>
      <c r="K2701" s="360"/>
    </row>
    <row r="2702">
      <c r="A2702" s="352" t="str">
        <f t="shared" si="1"/>
        <v/>
      </c>
      <c r="B2702" s="353"/>
      <c r="C2702" s="354"/>
      <c r="D2702" s="353"/>
      <c r="E2702" s="355"/>
      <c r="F2702" s="355"/>
      <c r="G2702" s="353"/>
      <c r="H2702" s="353"/>
      <c r="I2702" s="353"/>
      <c r="J2702" s="353"/>
      <c r="K2702" s="360"/>
    </row>
    <row r="2703">
      <c r="A2703" s="352" t="str">
        <f t="shared" si="1"/>
        <v/>
      </c>
      <c r="B2703" s="353"/>
      <c r="C2703" s="354"/>
      <c r="D2703" s="353"/>
      <c r="E2703" s="355"/>
      <c r="F2703" s="355"/>
      <c r="G2703" s="353"/>
      <c r="H2703" s="353"/>
      <c r="I2703" s="353"/>
      <c r="J2703" s="353"/>
      <c r="K2703" s="360"/>
    </row>
    <row r="2704">
      <c r="A2704" s="352" t="str">
        <f t="shared" si="1"/>
        <v/>
      </c>
      <c r="B2704" s="353"/>
      <c r="C2704" s="354"/>
      <c r="D2704" s="353"/>
      <c r="E2704" s="355"/>
      <c r="F2704" s="355"/>
      <c r="G2704" s="353"/>
      <c r="H2704" s="353"/>
      <c r="I2704" s="353"/>
      <c r="J2704" s="353"/>
      <c r="K2704" s="360"/>
    </row>
    <row r="2705">
      <c r="A2705" s="357" t="str">
        <f t="shared" si="1"/>
        <v/>
      </c>
      <c r="B2705" s="353"/>
      <c r="C2705" s="354"/>
      <c r="D2705" s="353"/>
      <c r="E2705" s="355"/>
      <c r="F2705" s="355"/>
      <c r="G2705" s="353"/>
      <c r="H2705" s="353"/>
      <c r="I2705" s="353"/>
      <c r="J2705" s="353"/>
      <c r="K2705" s="360"/>
    </row>
    <row r="2706">
      <c r="A2706" s="352" t="str">
        <f t="shared" si="1"/>
        <v/>
      </c>
      <c r="B2706" s="353"/>
      <c r="C2706" s="354"/>
      <c r="D2706" s="353"/>
      <c r="E2706" s="355"/>
      <c r="F2706" s="355"/>
      <c r="G2706" s="353"/>
      <c r="H2706" s="353"/>
      <c r="I2706" s="353"/>
      <c r="J2706" s="353"/>
      <c r="K2706" s="360"/>
    </row>
    <row r="2707">
      <c r="A2707" s="359" t="str">
        <f t="shared" si="1"/>
        <v/>
      </c>
      <c r="B2707" s="353"/>
      <c r="C2707" s="354"/>
      <c r="D2707" s="353"/>
      <c r="E2707" s="355"/>
      <c r="F2707" s="355"/>
      <c r="G2707" s="353"/>
      <c r="H2707" s="353"/>
      <c r="I2707" s="353"/>
      <c r="J2707" s="353"/>
      <c r="K2707" s="360"/>
    </row>
    <row r="2708">
      <c r="A2708" s="357" t="str">
        <f t="shared" si="1"/>
        <v/>
      </c>
      <c r="B2708" s="353"/>
      <c r="C2708" s="354"/>
      <c r="D2708" s="353"/>
      <c r="E2708" s="355"/>
      <c r="F2708" s="355"/>
      <c r="G2708" s="353"/>
      <c r="H2708" s="353"/>
      <c r="I2708" s="353"/>
      <c r="J2708" s="353"/>
      <c r="K2708" s="360"/>
    </row>
    <row r="2709">
      <c r="A2709" s="357" t="str">
        <f t="shared" si="1"/>
        <v/>
      </c>
      <c r="B2709" s="353"/>
      <c r="C2709" s="354"/>
      <c r="D2709" s="353"/>
      <c r="E2709" s="355"/>
      <c r="F2709" s="355"/>
      <c r="G2709" s="353"/>
      <c r="H2709" s="353"/>
      <c r="I2709" s="353"/>
      <c r="J2709" s="353"/>
      <c r="K2709" s="360"/>
    </row>
    <row r="2710">
      <c r="A2710" s="352" t="str">
        <f t="shared" si="1"/>
        <v/>
      </c>
      <c r="B2710" s="353"/>
      <c r="C2710" s="354"/>
      <c r="D2710" s="353"/>
      <c r="E2710" s="355"/>
      <c r="F2710" s="355"/>
      <c r="G2710" s="353"/>
      <c r="H2710" s="353"/>
      <c r="I2710" s="353"/>
      <c r="J2710" s="353"/>
      <c r="K2710" s="360"/>
    </row>
    <row r="2711">
      <c r="A2711" s="357" t="str">
        <f t="shared" si="1"/>
        <v/>
      </c>
      <c r="B2711" s="353"/>
      <c r="C2711" s="354"/>
      <c r="D2711" s="353"/>
      <c r="E2711" s="355"/>
      <c r="F2711" s="355"/>
      <c r="G2711" s="353"/>
      <c r="H2711" s="353"/>
      <c r="I2711" s="353"/>
      <c r="J2711" s="353"/>
      <c r="K2711" s="360"/>
    </row>
    <row r="2712">
      <c r="A2712" s="357" t="str">
        <f t="shared" si="1"/>
        <v/>
      </c>
      <c r="B2712" s="353"/>
      <c r="C2712" s="354"/>
      <c r="D2712" s="353"/>
      <c r="E2712" s="355"/>
      <c r="F2712" s="355"/>
      <c r="G2712" s="353"/>
      <c r="H2712" s="353"/>
      <c r="I2712" s="353"/>
      <c r="J2712" s="353"/>
      <c r="K2712" s="360"/>
    </row>
    <row r="2713">
      <c r="A2713" s="352" t="str">
        <f t="shared" si="1"/>
        <v/>
      </c>
      <c r="B2713" s="353"/>
      <c r="C2713" s="354"/>
      <c r="D2713" s="353"/>
      <c r="E2713" s="355"/>
      <c r="F2713" s="355"/>
      <c r="G2713" s="353"/>
      <c r="H2713" s="353"/>
      <c r="I2713" s="353"/>
      <c r="J2713" s="353"/>
      <c r="K2713" s="360"/>
    </row>
    <row r="2714">
      <c r="A2714" s="352" t="str">
        <f t="shared" si="1"/>
        <v/>
      </c>
      <c r="B2714" s="353"/>
      <c r="C2714" s="354"/>
      <c r="D2714" s="353"/>
      <c r="E2714" s="355"/>
      <c r="F2714" s="355"/>
      <c r="G2714" s="353"/>
      <c r="H2714" s="353"/>
      <c r="I2714" s="353"/>
      <c r="J2714" s="353"/>
      <c r="K2714" s="360"/>
    </row>
    <row r="2715">
      <c r="A2715" s="352" t="str">
        <f t="shared" si="1"/>
        <v/>
      </c>
      <c r="B2715" s="353"/>
      <c r="C2715" s="354"/>
      <c r="D2715" s="353"/>
      <c r="E2715" s="355"/>
      <c r="F2715" s="355"/>
      <c r="G2715" s="353"/>
      <c r="H2715" s="353"/>
      <c r="I2715" s="353"/>
      <c r="J2715" s="353"/>
      <c r="K2715" s="360"/>
    </row>
    <row r="2716">
      <c r="A2716" s="352" t="str">
        <f t="shared" si="1"/>
        <v/>
      </c>
      <c r="B2716" s="353"/>
      <c r="C2716" s="354"/>
      <c r="D2716" s="353"/>
      <c r="E2716" s="355"/>
      <c r="F2716" s="355"/>
      <c r="G2716" s="353"/>
      <c r="H2716" s="353"/>
      <c r="I2716" s="353"/>
      <c r="J2716" s="353"/>
      <c r="K2716" s="360"/>
    </row>
    <row r="2717">
      <c r="A2717" s="357" t="str">
        <f t="shared" si="1"/>
        <v/>
      </c>
      <c r="B2717" s="353"/>
      <c r="C2717" s="354"/>
      <c r="D2717" s="353"/>
      <c r="E2717" s="355"/>
      <c r="F2717" s="355"/>
      <c r="G2717" s="353"/>
      <c r="H2717" s="353"/>
      <c r="I2717" s="353"/>
      <c r="J2717" s="353"/>
      <c r="K2717" s="360"/>
    </row>
    <row r="2718">
      <c r="A2718" s="352" t="str">
        <f t="shared" si="1"/>
        <v/>
      </c>
      <c r="B2718" s="353"/>
      <c r="C2718" s="354"/>
      <c r="D2718" s="353"/>
      <c r="E2718" s="355"/>
      <c r="F2718" s="355"/>
      <c r="G2718" s="353"/>
      <c r="H2718" s="353"/>
      <c r="I2718" s="353"/>
      <c r="J2718" s="353"/>
      <c r="K2718" s="360"/>
    </row>
    <row r="2719">
      <c r="A2719" s="357" t="str">
        <f t="shared" si="1"/>
        <v/>
      </c>
      <c r="B2719" s="353"/>
      <c r="C2719" s="354"/>
      <c r="D2719" s="353"/>
      <c r="E2719" s="355"/>
      <c r="F2719" s="355"/>
      <c r="G2719" s="353"/>
      <c r="H2719" s="353"/>
      <c r="I2719" s="353"/>
      <c r="J2719" s="353"/>
      <c r="K2719" s="360"/>
    </row>
    <row r="2720">
      <c r="A2720" s="352" t="str">
        <f t="shared" si="1"/>
        <v/>
      </c>
      <c r="B2720" s="353"/>
      <c r="C2720" s="354"/>
      <c r="D2720" s="353"/>
      <c r="E2720" s="355"/>
      <c r="F2720" s="355"/>
      <c r="G2720" s="353"/>
      <c r="H2720" s="353"/>
      <c r="I2720" s="353"/>
      <c r="J2720" s="353"/>
      <c r="K2720" s="360"/>
    </row>
    <row r="2721">
      <c r="A2721" s="352" t="str">
        <f t="shared" si="1"/>
        <v/>
      </c>
      <c r="B2721" s="353"/>
      <c r="C2721" s="354"/>
      <c r="D2721" s="353"/>
      <c r="E2721" s="355"/>
      <c r="F2721" s="355"/>
      <c r="G2721" s="353"/>
      <c r="H2721" s="353"/>
      <c r="I2721" s="353"/>
      <c r="J2721" s="353"/>
      <c r="K2721" s="360"/>
    </row>
    <row r="2722">
      <c r="A2722" s="352" t="str">
        <f t="shared" si="1"/>
        <v/>
      </c>
      <c r="B2722" s="353"/>
      <c r="C2722" s="354"/>
      <c r="D2722" s="353"/>
      <c r="E2722" s="355"/>
      <c r="F2722" s="355"/>
      <c r="G2722" s="353"/>
      <c r="H2722" s="353"/>
      <c r="I2722" s="353"/>
      <c r="J2722" s="353"/>
      <c r="K2722" s="360"/>
    </row>
    <row r="2723">
      <c r="A2723" s="359" t="str">
        <f t="shared" si="1"/>
        <v/>
      </c>
      <c r="B2723" s="353"/>
      <c r="C2723" s="354"/>
      <c r="D2723" s="353"/>
      <c r="E2723" s="355"/>
      <c r="F2723" s="355"/>
      <c r="G2723" s="353"/>
      <c r="H2723" s="353"/>
      <c r="I2723" s="353"/>
      <c r="J2723" s="353"/>
      <c r="K2723" s="360"/>
    </row>
    <row r="2724">
      <c r="A2724" s="357" t="str">
        <f t="shared" si="1"/>
        <v/>
      </c>
      <c r="B2724" s="353"/>
      <c r="C2724" s="354"/>
      <c r="D2724" s="353"/>
      <c r="E2724" s="355"/>
      <c r="F2724" s="355"/>
      <c r="G2724" s="353"/>
      <c r="H2724" s="353"/>
      <c r="I2724" s="353"/>
      <c r="J2724" s="353"/>
      <c r="K2724" s="360"/>
    </row>
    <row r="2725">
      <c r="A2725" s="357" t="str">
        <f t="shared" si="1"/>
        <v/>
      </c>
      <c r="B2725" s="353"/>
      <c r="C2725" s="354"/>
      <c r="D2725" s="353"/>
      <c r="E2725" s="355"/>
      <c r="F2725" s="355"/>
      <c r="G2725" s="353"/>
      <c r="H2725" s="353"/>
      <c r="I2725" s="353"/>
      <c r="J2725" s="353"/>
      <c r="K2725" s="360"/>
    </row>
    <row r="2726">
      <c r="A2726" s="352" t="str">
        <f t="shared" si="1"/>
        <v/>
      </c>
      <c r="B2726" s="353"/>
      <c r="C2726" s="354"/>
      <c r="D2726" s="353"/>
      <c r="E2726" s="355"/>
      <c r="F2726" s="355"/>
      <c r="G2726" s="353"/>
      <c r="H2726" s="353"/>
      <c r="I2726" s="353"/>
      <c r="J2726" s="353"/>
      <c r="K2726" s="360"/>
    </row>
    <row r="2727">
      <c r="A2727" s="352" t="str">
        <f t="shared" si="1"/>
        <v/>
      </c>
      <c r="B2727" s="353"/>
      <c r="C2727" s="354"/>
      <c r="D2727" s="353"/>
      <c r="E2727" s="355"/>
      <c r="F2727" s="355"/>
      <c r="G2727" s="353"/>
      <c r="H2727" s="353"/>
      <c r="I2727" s="353"/>
      <c r="J2727" s="353"/>
      <c r="K2727" s="360"/>
    </row>
    <row r="2728">
      <c r="A2728" s="358" t="str">
        <f t="shared" si="1"/>
        <v/>
      </c>
      <c r="B2728" s="353"/>
      <c r="C2728" s="354"/>
      <c r="D2728" s="353"/>
      <c r="E2728" s="355"/>
      <c r="F2728" s="355"/>
      <c r="G2728" s="353"/>
      <c r="H2728" s="353"/>
      <c r="I2728" s="353"/>
      <c r="J2728" s="353"/>
      <c r="K2728" s="360"/>
    </row>
    <row r="2729">
      <c r="A2729" s="359" t="str">
        <f t="shared" si="1"/>
        <v/>
      </c>
      <c r="B2729" s="353"/>
      <c r="C2729" s="354"/>
      <c r="D2729" s="353"/>
      <c r="E2729" s="355"/>
      <c r="F2729" s="355"/>
      <c r="G2729" s="353"/>
      <c r="H2729" s="353"/>
      <c r="I2729" s="353"/>
      <c r="J2729" s="353"/>
      <c r="K2729" s="360"/>
    </row>
    <row r="2730">
      <c r="A2730" s="352" t="str">
        <f t="shared" si="1"/>
        <v/>
      </c>
      <c r="B2730" s="353"/>
      <c r="C2730" s="354"/>
      <c r="D2730" s="353"/>
      <c r="E2730" s="355"/>
      <c r="F2730" s="355"/>
      <c r="G2730" s="353"/>
      <c r="H2730" s="353"/>
      <c r="I2730" s="353"/>
      <c r="J2730" s="353"/>
      <c r="K2730" s="360"/>
    </row>
    <row r="2731">
      <c r="A2731" s="357" t="str">
        <f t="shared" si="1"/>
        <v/>
      </c>
      <c r="B2731" s="353"/>
      <c r="C2731" s="354"/>
      <c r="D2731" s="353"/>
      <c r="E2731" s="355"/>
      <c r="F2731" s="355"/>
      <c r="G2731" s="353"/>
      <c r="H2731" s="353"/>
      <c r="I2731" s="353"/>
      <c r="J2731" s="353"/>
      <c r="K2731" s="360"/>
    </row>
    <row r="2732">
      <c r="A2732" s="352" t="str">
        <f t="shared" si="1"/>
        <v/>
      </c>
      <c r="B2732" s="353"/>
      <c r="C2732" s="354"/>
      <c r="D2732" s="353"/>
      <c r="E2732" s="355"/>
      <c r="F2732" s="355"/>
      <c r="G2732" s="353"/>
      <c r="H2732" s="353"/>
      <c r="I2732" s="353"/>
      <c r="J2732" s="353"/>
      <c r="K2732" s="360"/>
    </row>
    <row r="2733">
      <c r="A2733" s="352" t="str">
        <f t="shared" si="1"/>
        <v/>
      </c>
      <c r="B2733" s="353"/>
      <c r="C2733" s="354"/>
      <c r="D2733" s="353"/>
      <c r="E2733" s="355"/>
      <c r="F2733" s="355"/>
      <c r="G2733" s="353"/>
      <c r="H2733" s="353"/>
      <c r="I2733" s="353"/>
      <c r="J2733" s="353"/>
      <c r="K2733" s="360"/>
    </row>
    <row r="2734">
      <c r="A2734" s="352" t="str">
        <f t="shared" si="1"/>
        <v/>
      </c>
      <c r="B2734" s="353"/>
      <c r="C2734" s="354"/>
      <c r="D2734" s="353"/>
      <c r="E2734" s="355"/>
      <c r="F2734" s="355"/>
      <c r="G2734" s="353"/>
      <c r="H2734" s="353"/>
      <c r="I2734" s="353"/>
      <c r="J2734" s="353"/>
      <c r="K2734" s="360"/>
    </row>
    <row r="2735">
      <c r="A2735" s="352" t="str">
        <f t="shared" si="1"/>
        <v/>
      </c>
      <c r="B2735" s="353"/>
      <c r="C2735" s="354"/>
      <c r="D2735" s="353"/>
      <c r="E2735" s="355"/>
      <c r="F2735" s="355"/>
      <c r="G2735" s="353"/>
      <c r="H2735" s="353"/>
      <c r="I2735" s="353"/>
      <c r="J2735" s="353"/>
      <c r="K2735" s="360"/>
    </row>
    <row r="2736">
      <c r="A2736" s="357" t="str">
        <f t="shared" si="1"/>
        <v/>
      </c>
      <c r="B2736" s="353"/>
      <c r="C2736" s="354"/>
      <c r="D2736" s="353"/>
      <c r="E2736" s="355"/>
      <c r="F2736" s="355"/>
      <c r="G2736" s="353"/>
      <c r="H2736" s="353"/>
      <c r="I2736" s="353"/>
      <c r="J2736" s="353"/>
      <c r="K2736" s="360"/>
    </row>
    <row r="2737">
      <c r="A2737" s="352" t="str">
        <f t="shared" si="1"/>
        <v/>
      </c>
      <c r="B2737" s="353"/>
      <c r="C2737" s="354"/>
      <c r="D2737" s="353"/>
      <c r="E2737" s="355"/>
      <c r="F2737" s="355"/>
      <c r="G2737" s="353"/>
      <c r="H2737" s="353"/>
      <c r="I2737" s="353"/>
      <c r="J2737" s="353"/>
      <c r="K2737" s="360"/>
    </row>
    <row r="2738">
      <c r="A2738" s="352" t="str">
        <f t="shared" si="1"/>
        <v/>
      </c>
      <c r="B2738" s="353"/>
      <c r="C2738" s="354"/>
      <c r="D2738" s="353"/>
      <c r="E2738" s="355"/>
      <c r="F2738" s="355"/>
      <c r="G2738" s="353"/>
      <c r="H2738" s="353"/>
      <c r="I2738" s="353"/>
      <c r="J2738" s="353"/>
      <c r="K2738" s="360"/>
    </row>
    <row r="2739">
      <c r="A2739" s="357" t="str">
        <f t="shared" si="1"/>
        <v/>
      </c>
      <c r="B2739" s="353"/>
      <c r="C2739" s="354"/>
      <c r="D2739" s="353"/>
      <c r="E2739" s="355"/>
      <c r="F2739" s="355"/>
      <c r="G2739" s="353"/>
      <c r="H2739" s="353"/>
      <c r="I2739" s="353"/>
      <c r="J2739" s="353"/>
      <c r="K2739" s="360"/>
    </row>
    <row r="2740">
      <c r="A2740" s="357" t="str">
        <f t="shared" si="1"/>
        <v/>
      </c>
      <c r="B2740" s="353"/>
      <c r="C2740" s="354"/>
      <c r="D2740" s="353"/>
      <c r="E2740" s="355"/>
      <c r="F2740" s="355"/>
      <c r="G2740" s="353"/>
      <c r="H2740" s="353"/>
      <c r="I2740" s="353"/>
      <c r="J2740" s="353"/>
      <c r="K2740" s="360"/>
    </row>
    <row r="2741">
      <c r="A2741" s="352" t="str">
        <f t="shared" si="1"/>
        <v/>
      </c>
      <c r="B2741" s="353"/>
      <c r="C2741" s="354"/>
      <c r="D2741" s="353"/>
      <c r="E2741" s="355"/>
      <c r="F2741" s="355"/>
      <c r="G2741" s="353"/>
      <c r="H2741" s="353"/>
      <c r="I2741" s="353"/>
      <c r="J2741" s="353"/>
      <c r="K2741" s="360"/>
    </row>
    <row r="2742">
      <c r="A2742" s="352" t="str">
        <f t="shared" si="1"/>
        <v/>
      </c>
      <c r="B2742" s="353"/>
      <c r="C2742" s="354"/>
      <c r="D2742" s="353"/>
      <c r="E2742" s="355"/>
      <c r="F2742" s="355"/>
      <c r="G2742" s="353"/>
      <c r="H2742" s="353"/>
      <c r="I2742" s="353"/>
      <c r="J2742" s="353"/>
      <c r="K2742" s="360"/>
    </row>
    <row r="2743">
      <c r="A2743" s="357" t="str">
        <f t="shared" si="1"/>
        <v/>
      </c>
      <c r="B2743" s="353"/>
      <c r="C2743" s="354"/>
      <c r="D2743" s="353"/>
      <c r="E2743" s="355"/>
      <c r="F2743" s="355"/>
      <c r="G2743" s="353"/>
      <c r="H2743" s="353"/>
      <c r="I2743" s="353"/>
      <c r="J2743" s="353"/>
      <c r="K2743" s="360"/>
    </row>
    <row r="2744">
      <c r="A2744" s="352" t="str">
        <f t="shared" si="1"/>
        <v/>
      </c>
      <c r="B2744" s="353"/>
      <c r="C2744" s="354"/>
      <c r="D2744" s="353"/>
      <c r="E2744" s="355"/>
      <c r="F2744" s="355"/>
      <c r="G2744" s="353"/>
      <c r="H2744" s="353"/>
      <c r="I2744" s="353"/>
      <c r="J2744" s="353"/>
      <c r="K2744" s="360"/>
    </row>
    <row r="2745">
      <c r="A2745" s="357" t="str">
        <f t="shared" si="1"/>
        <v/>
      </c>
      <c r="B2745" s="353"/>
      <c r="C2745" s="354"/>
      <c r="D2745" s="353"/>
      <c r="E2745" s="355"/>
      <c r="F2745" s="355"/>
      <c r="G2745" s="353"/>
      <c r="H2745" s="353"/>
      <c r="I2745" s="353"/>
      <c r="J2745" s="353"/>
      <c r="K2745" s="360"/>
    </row>
    <row r="2746">
      <c r="A2746" s="357" t="str">
        <f t="shared" si="1"/>
        <v/>
      </c>
      <c r="B2746" s="353"/>
      <c r="C2746" s="354"/>
      <c r="D2746" s="353"/>
      <c r="E2746" s="355"/>
      <c r="F2746" s="355"/>
      <c r="G2746" s="353"/>
      <c r="H2746" s="353"/>
      <c r="I2746" s="353"/>
      <c r="J2746" s="353"/>
      <c r="K2746" s="360"/>
    </row>
    <row r="2747">
      <c r="A2747" s="357" t="str">
        <f t="shared" si="1"/>
        <v/>
      </c>
      <c r="B2747" s="353"/>
      <c r="C2747" s="354"/>
      <c r="D2747" s="353"/>
      <c r="E2747" s="355"/>
      <c r="F2747" s="355"/>
      <c r="G2747" s="353"/>
      <c r="H2747" s="353"/>
      <c r="I2747" s="353"/>
      <c r="J2747" s="353"/>
      <c r="K2747" s="360"/>
    </row>
    <row r="2748">
      <c r="A2748" s="357" t="str">
        <f t="shared" si="1"/>
        <v/>
      </c>
      <c r="B2748" s="353"/>
      <c r="C2748" s="354"/>
      <c r="D2748" s="353"/>
      <c r="E2748" s="355"/>
      <c r="F2748" s="355"/>
      <c r="G2748" s="353"/>
      <c r="H2748" s="353"/>
      <c r="I2748" s="353"/>
      <c r="J2748" s="353"/>
      <c r="K2748" s="360"/>
    </row>
    <row r="2749">
      <c r="A2749" s="357" t="str">
        <f t="shared" si="1"/>
        <v/>
      </c>
      <c r="B2749" s="353"/>
      <c r="C2749" s="354"/>
      <c r="D2749" s="353"/>
      <c r="E2749" s="355"/>
      <c r="F2749" s="355"/>
      <c r="G2749" s="353"/>
      <c r="H2749" s="353"/>
      <c r="I2749" s="353"/>
      <c r="J2749" s="353"/>
      <c r="K2749" s="360"/>
    </row>
    <row r="2750">
      <c r="A2750" s="357" t="str">
        <f t="shared" si="1"/>
        <v/>
      </c>
      <c r="B2750" s="353"/>
      <c r="C2750" s="354"/>
      <c r="D2750" s="353"/>
      <c r="E2750" s="355"/>
      <c r="F2750" s="355"/>
      <c r="G2750" s="353"/>
      <c r="H2750" s="353"/>
      <c r="I2750" s="353"/>
      <c r="J2750" s="353"/>
      <c r="K2750" s="360"/>
    </row>
    <row r="2751">
      <c r="A2751" s="352" t="str">
        <f t="shared" si="1"/>
        <v/>
      </c>
      <c r="B2751" s="353"/>
      <c r="C2751" s="354"/>
      <c r="D2751" s="353"/>
      <c r="E2751" s="355"/>
      <c r="F2751" s="355"/>
      <c r="G2751" s="353"/>
      <c r="H2751" s="353"/>
      <c r="I2751" s="353"/>
      <c r="J2751" s="353"/>
      <c r="K2751" s="360"/>
    </row>
    <row r="2752">
      <c r="A2752" s="357" t="str">
        <f t="shared" si="1"/>
        <v/>
      </c>
      <c r="B2752" s="353"/>
      <c r="C2752" s="354"/>
      <c r="D2752" s="353"/>
      <c r="E2752" s="355"/>
      <c r="F2752" s="355"/>
      <c r="G2752" s="353"/>
      <c r="H2752" s="353"/>
      <c r="I2752" s="353"/>
      <c r="J2752" s="353"/>
      <c r="K2752" s="360"/>
    </row>
    <row r="2753">
      <c r="A2753" s="352" t="str">
        <f t="shared" si="1"/>
        <v/>
      </c>
      <c r="B2753" s="353"/>
      <c r="C2753" s="354"/>
      <c r="D2753" s="353"/>
      <c r="E2753" s="355"/>
      <c r="F2753" s="355"/>
      <c r="G2753" s="353"/>
      <c r="H2753" s="353"/>
      <c r="I2753" s="353"/>
      <c r="J2753" s="353"/>
      <c r="K2753" s="360"/>
    </row>
    <row r="2754">
      <c r="A2754" s="357" t="str">
        <f t="shared" si="1"/>
        <v/>
      </c>
      <c r="B2754" s="353"/>
      <c r="C2754" s="354"/>
      <c r="D2754" s="353"/>
      <c r="E2754" s="355"/>
      <c r="F2754" s="355"/>
      <c r="G2754" s="353"/>
      <c r="H2754" s="353"/>
      <c r="I2754" s="353"/>
      <c r="J2754" s="353"/>
      <c r="K2754" s="360"/>
    </row>
    <row r="2755">
      <c r="A2755" s="352" t="str">
        <f t="shared" si="1"/>
        <v/>
      </c>
      <c r="B2755" s="353"/>
      <c r="C2755" s="354"/>
      <c r="D2755" s="353"/>
      <c r="E2755" s="355"/>
      <c r="F2755" s="355"/>
      <c r="G2755" s="353"/>
      <c r="H2755" s="353"/>
      <c r="I2755" s="353"/>
      <c r="J2755" s="353"/>
      <c r="K2755" s="360"/>
    </row>
    <row r="2756">
      <c r="A2756" s="357" t="str">
        <f t="shared" si="1"/>
        <v/>
      </c>
      <c r="B2756" s="353"/>
      <c r="C2756" s="354"/>
      <c r="D2756" s="353"/>
      <c r="E2756" s="355"/>
      <c r="F2756" s="355"/>
      <c r="G2756" s="353"/>
      <c r="H2756" s="353"/>
      <c r="I2756" s="353"/>
      <c r="J2756" s="353"/>
      <c r="K2756" s="360"/>
    </row>
    <row r="2757">
      <c r="A2757" s="357" t="str">
        <f t="shared" si="1"/>
        <v/>
      </c>
      <c r="B2757" s="353"/>
      <c r="C2757" s="354"/>
      <c r="D2757" s="353"/>
      <c r="E2757" s="355"/>
      <c r="F2757" s="355"/>
      <c r="G2757" s="353"/>
      <c r="H2757" s="353"/>
      <c r="I2757" s="353"/>
      <c r="J2757" s="353"/>
      <c r="K2757" s="360"/>
    </row>
    <row r="2758">
      <c r="A2758" s="352" t="str">
        <f t="shared" si="1"/>
        <v/>
      </c>
      <c r="B2758" s="353"/>
      <c r="C2758" s="354"/>
      <c r="D2758" s="353"/>
      <c r="E2758" s="355"/>
      <c r="F2758" s="355"/>
      <c r="G2758" s="353"/>
      <c r="H2758" s="353"/>
      <c r="I2758" s="353"/>
      <c r="J2758" s="353"/>
      <c r="K2758" s="360"/>
    </row>
    <row r="2759">
      <c r="A2759" s="352" t="str">
        <f t="shared" si="1"/>
        <v/>
      </c>
      <c r="B2759" s="353"/>
      <c r="C2759" s="354"/>
      <c r="D2759" s="353"/>
      <c r="E2759" s="355"/>
      <c r="F2759" s="355"/>
      <c r="G2759" s="353"/>
      <c r="H2759" s="353"/>
      <c r="I2759" s="353"/>
      <c r="J2759" s="353"/>
      <c r="K2759" s="360"/>
    </row>
    <row r="2760">
      <c r="A2760" s="357" t="str">
        <f t="shared" si="1"/>
        <v/>
      </c>
      <c r="B2760" s="353"/>
      <c r="C2760" s="354"/>
      <c r="D2760" s="353"/>
      <c r="E2760" s="355"/>
      <c r="F2760" s="355"/>
      <c r="G2760" s="353"/>
      <c r="H2760" s="353"/>
      <c r="I2760" s="353"/>
      <c r="J2760" s="353"/>
      <c r="K2760" s="360"/>
    </row>
    <row r="2761">
      <c r="A2761" s="357" t="str">
        <f t="shared" si="1"/>
        <v/>
      </c>
      <c r="B2761" s="353"/>
      <c r="C2761" s="354"/>
      <c r="D2761" s="353"/>
      <c r="E2761" s="355"/>
      <c r="F2761" s="355"/>
      <c r="G2761" s="353"/>
      <c r="H2761" s="353"/>
      <c r="I2761" s="353"/>
      <c r="J2761" s="353"/>
      <c r="K2761" s="360"/>
    </row>
    <row r="2762">
      <c r="A2762" s="352" t="str">
        <f t="shared" si="1"/>
        <v/>
      </c>
      <c r="B2762" s="353"/>
      <c r="C2762" s="354"/>
      <c r="D2762" s="353"/>
      <c r="E2762" s="355"/>
      <c r="F2762" s="355"/>
      <c r="G2762" s="353"/>
      <c r="H2762" s="353"/>
      <c r="I2762" s="353"/>
      <c r="J2762" s="353"/>
      <c r="K2762" s="360"/>
    </row>
    <row r="2763">
      <c r="A2763" s="352" t="str">
        <f t="shared" si="1"/>
        <v/>
      </c>
      <c r="B2763" s="353"/>
      <c r="C2763" s="354"/>
      <c r="D2763" s="353"/>
      <c r="E2763" s="355"/>
      <c r="F2763" s="355"/>
      <c r="G2763" s="353"/>
      <c r="H2763" s="353"/>
      <c r="I2763" s="353"/>
      <c r="J2763" s="353"/>
      <c r="K2763" s="360"/>
    </row>
    <row r="2764">
      <c r="A2764" s="352" t="str">
        <f t="shared" si="1"/>
        <v/>
      </c>
      <c r="B2764" s="353"/>
      <c r="C2764" s="354"/>
      <c r="D2764" s="353"/>
      <c r="E2764" s="355"/>
      <c r="F2764" s="355"/>
      <c r="G2764" s="353"/>
      <c r="H2764" s="353"/>
      <c r="I2764" s="353"/>
      <c r="J2764" s="353"/>
      <c r="K2764" s="360"/>
    </row>
    <row r="2765">
      <c r="A2765" s="352" t="str">
        <f t="shared" si="1"/>
        <v/>
      </c>
      <c r="B2765" s="353"/>
      <c r="C2765" s="354"/>
      <c r="D2765" s="353"/>
      <c r="E2765" s="355"/>
      <c r="F2765" s="355"/>
      <c r="G2765" s="353"/>
      <c r="H2765" s="353"/>
      <c r="I2765" s="353"/>
      <c r="J2765" s="353"/>
      <c r="K2765" s="360"/>
    </row>
    <row r="2766">
      <c r="A2766" s="357" t="str">
        <f t="shared" si="1"/>
        <v/>
      </c>
      <c r="B2766" s="353"/>
      <c r="C2766" s="354"/>
      <c r="D2766" s="353"/>
      <c r="E2766" s="355"/>
      <c r="F2766" s="355"/>
      <c r="G2766" s="353"/>
      <c r="H2766" s="353"/>
      <c r="I2766" s="353"/>
      <c r="J2766" s="353"/>
      <c r="K2766" s="360"/>
    </row>
    <row r="2767">
      <c r="A2767" s="352" t="str">
        <f t="shared" si="1"/>
        <v/>
      </c>
      <c r="B2767" s="353"/>
      <c r="C2767" s="354"/>
      <c r="D2767" s="353"/>
      <c r="E2767" s="355"/>
      <c r="F2767" s="355"/>
      <c r="G2767" s="353"/>
      <c r="H2767" s="353"/>
      <c r="I2767" s="353"/>
      <c r="J2767" s="353"/>
      <c r="K2767" s="360"/>
    </row>
    <row r="2768">
      <c r="A2768" s="357" t="str">
        <f t="shared" si="1"/>
        <v/>
      </c>
      <c r="B2768" s="353"/>
      <c r="C2768" s="354"/>
      <c r="D2768" s="353"/>
      <c r="E2768" s="355"/>
      <c r="F2768" s="355"/>
      <c r="G2768" s="353"/>
      <c r="H2768" s="353"/>
      <c r="I2768" s="353"/>
      <c r="J2768" s="353"/>
      <c r="K2768" s="360"/>
    </row>
    <row r="2769">
      <c r="A2769" s="352" t="str">
        <f t="shared" si="1"/>
        <v/>
      </c>
      <c r="B2769" s="353"/>
      <c r="C2769" s="354"/>
      <c r="D2769" s="353"/>
      <c r="E2769" s="355"/>
      <c r="F2769" s="355"/>
      <c r="G2769" s="353"/>
      <c r="H2769" s="353"/>
      <c r="I2769" s="353"/>
      <c r="J2769" s="353"/>
      <c r="K2769" s="360"/>
    </row>
    <row r="2770">
      <c r="A2770" s="352" t="str">
        <f t="shared" si="1"/>
        <v/>
      </c>
      <c r="B2770" s="353"/>
      <c r="C2770" s="354"/>
      <c r="D2770" s="353"/>
      <c r="E2770" s="355"/>
      <c r="F2770" s="355"/>
      <c r="G2770" s="353"/>
      <c r="H2770" s="353"/>
      <c r="I2770" s="353"/>
      <c r="J2770" s="353"/>
      <c r="K2770" s="360"/>
    </row>
    <row r="2771">
      <c r="A2771" s="352" t="str">
        <f t="shared" si="1"/>
        <v/>
      </c>
      <c r="B2771" s="353"/>
      <c r="C2771" s="354"/>
      <c r="D2771" s="353"/>
      <c r="E2771" s="355"/>
      <c r="F2771" s="355"/>
      <c r="G2771" s="353"/>
      <c r="H2771" s="353"/>
      <c r="I2771" s="353"/>
      <c r="J2771" s="353"/>
      <c r="K2771" s="360"/>
    </row>
    <row r="2772">
      <c r="A2772" s="352" t="str">
        <f t="shared" si="1"/>
        <v/>
      </c>
      <c r="B2772" s="353"/>
      <c r="C2772" s="354"/>
      <c r="D2772" s="353"/>
      <c r="E2772" s="355"/>
      <c r="F2772" s="355"/>
      <c r="G2772" s="353"/>
      <c r="H2772" s="353"/>
      <c r="I2772" s="353"/>
      <c r="J2772" s="353"/>
      <c r="K2772" s="360"/>
    </row>
    <row r="2773">
      <c r="A2773" s="357" t="str">
        <f t="shared" si="1"/>
        <v/>
      </c>
      <c r="B2773" s="353"/>
      <c r="C2773" s="354"/>
      <c r="D2773" s="353"/>
      <c r="E2773" s="355"/>
      <c r="F2773" s="355"/>
      <c r="G2773" s="353"/>
      <c r="H2773" s="353"/>
      <c r="I2773" s="353"/>
      <c r="J2773" s="353"/>
      <c r="K2773" s="360"/>
    </row>
    <row r="2774">
      <c r="A2774" s="357" t="str">
        <f t="shared" si="1"/>
        <v/>
      </c>
      <c r="B2774" s="353"/>
      <c r="C2774" s="354"/>
      <c r="D2774" s="353"/>
      <c r="E2774" s="355"/>
      <c r="F2774" s="355"/>
      <c r="G2774" s="353"/>
      <c r="H2774" s="353"/>
      <c r="I2774" s="353"/>
      <c r="J2774" s="353"/>
      <c r="K2774" s="360"/>
    </row>
    <row r="2775">
      <c r="A2775" s="357" t="str">
        <f t="shared" si="1"/>
        <v/>
      </c>
      <c r="B2775" s="353"/>
      <c r="C2775" s="354"/>
      <c r="D2775" s="353"/>
      <c r="E2775" s="355"/>
      <c r="F2775" s="355"/>
      <c r="G2775" s="353"/>
      <c r="H2775" s="353"/>
      <c r="I2775" s="353"/>
      <c r="J2775" s="353"/>
      <c r="K2775" s="360"/>
    </row>
    <row r="2776">
      <c r="A2776" s="352" t="str">
        <f t="shared" si="1"/>
        <v/>
      </c>
      <c r="B2776" s="353"/>
      <c r="C2776" s="354"/>
      <c r="D2776" s="353"/>
      <c r="E2776" s="355"/>
      <c r="F2776" s="355"/>
      <c r="G2776" s="353"/>
      <c r="H2776" s="353"/>
      <c r="I2776" s="353"/>
      <c r="J2776" s="353"/>
      <c r="K2776" s="360"/>
    </row>
    <row r="2777">
      <c r="A2777" s="358" t="str">
        <f t="shared" si="1"/>
        <v/>
      </c>
      <c r="B2777" s="353"/>
      <c r="C2777" s="354"/>
      <c r="D2777" s="353"/>
      <c r="E2777" s="355"/>
      <c r="F2777" s="355"/>
      <c r="G2777" s="353"/>
      <c r="H2777" s="353"/>
      <c r="I2777" s="353"/>
      <c r="J2777" s="353"/>
      <c r="K2777" s="360"/>
    </row>
    <row r="2778">
      <c r="A2778" s="357" t="str">
        <f t="shared" si="1"/>
        <v/>
      </c>
      <c r="B2778" s="353"/>
      <c r="C2778" s="354"/>
      <c r="D2778" s="353"/>
      <c r="E2778" s="355"/>
      <c r="F2778" s="355"/>
      <c r="G2778" s="353"/>
      <c r="H2778" s="353"/>
      <c r="I2778" s="353"/>
      <c r="J2778" s="353"/>
      <c r="K2778" s="360"/>
    </row>
    <row r="2779">
      <c r="A2779" s="357" t="str">
        <f t="shared" si="1"/>
        <v/>
      </c>
      <c r="B2779" s="353"/>
      <c r="C2779" s="354"/>
      <c r="D2779" s="353"/>
      <c r="E2779" s="355"/>
      <c r="F2779" s="355"/>
      <c r="G2779" s="353"/>
      <c r="H2779" s="353"/>
      <c r="I2779" s="353"/>
      <c r="J2779" s="353"/>
      <c r="K2779" s="360"/>
    </row>
    <row r="2780">
      <c r="A2780" s="352" t="str">
        <f t="shared" si="1"/>
        <v/>
      </c>
      <c r="B2780" s="353"/>
      <c r="C2780" s="354"/>
      <c r="D2780" s="353"/>
      <c r="E2780" s="355"/>
      <c r="F2780" s="355"/>
      <c r="G2780" s="353"/>
      <c r="H2780" s="353"/>
      <c r="I2780" s="353"/>
      <c r="J2780" s="353"/>
      <c r="K2780" s="360"/>
    </row>
    <row r="2781">
      <c r="A2781" s="357" t="str">
        <f t="shared" si="1"/>
        <v/>
      </c>
      <c r="B2781" s="353"/>
      <c r="C2781" s="354"/>
      <c r="D2781" s="353"/>
      <c r="E2781" s="355"/>
      <c r="F2781" s="355"/>
      <c r="G2781" s="353"/>
      <c r="H2781" s="353"/>
      <c r="I2781" s="353"/>
      <c r="J2781" s="353"/>
      <c r="K2781" s="360"/>
    </row>
    <row r="2782">
      <c r="A2782" s="352" t="str">
        <f t="shared" si="1"/>
        <v/>
      </c>
      <c r="B2782" s="353"/>
      <c r="C2782" s="354"/>
      <c r="D2782" s="353"/>
      <c r="E2782" s="355"/>
      <c r="F2782" s="355"/>
      <c r="G2782" s="353"/>
      <c r="H2782" s="353"/>
      <c r="I2782" s="353"/>
      <c r="J2782" s="353"/>
      <c r="K2782" s="360"/>
    </row>
    <row r="2783">
      <c r="A2783" s="352" t="str">
        <f t="shared" si="1"/>
        <v/>
      </c>
      <c r="B2783" s="353"/>
      <c r="C2783" s="354"/>
      <c r="D2783" s="353"/>
      <c r="E2783" s="355"/>
      <c r="F2783" s="355"/>
      <c r="G2783" s="353"/>
      <c r="H2783" s="353"/>
      <c r="I2783" s="353"/>
      <c r="J2783" s="353"/>
      <c r="K2783" s="360"/>
    </row>
    <row r="2784">
      <c r="A2784" s="352" t="str">
        <f t="shared" si="1"/>
        <v/>
      </c>
      <c r="B2784" s="353"/>
      <c r="C2784" s="354"/>
      <c r="D2784" s="353"/>
      <c r="E2784" s="355"/>
      <c r="F2784" s="355"/>
      <c r="G2784" s="353"/>
      <c r="H2784" s="353"/>
      <c r="I2784" s="353"/>
      <c r="J2784" s="353"/>
      <c r="K2784" s="360"/>
    </row>
    <row r="2785">
      <c r="A2785" s="352" t="str">
        <f t="shared" si="1"/>
        <v/>
      </c>
      <c r="B2785" s="353"/>
      <c r="C2785" s="354"/>
      <c r="D2785" s="353"/>
      <c r="E2785" s="355"/>
      <c r="F2785" s="355"/>
      <c r="G2785" s="353"/>
      <c r="H2785" s="353"/>
      <c r="I2785" s="353"/>
      <c r="J2785" s="353"/>
      <c r="K2785" s="360"/>
    </row>
    <row r="2786">
      <c r="A2786" s="352" t="str">
        <f t="shared" si="1"/>
        <v/>
      </c>
      <c r="B2786" s="353"/>
      <c r="C2786" s="354"/>
      <c r="D2786" s="353"/>
      <c r="E2786" s="355"/>
      <c r="F2786" s="355"/>
      <c r="G2786" s="353"/>
      <c r="H2786" s="353"/>
      <c r="I2786" s="353"/>
      <c r="J2786" s="353"/>
      <c r="K2786" s="360"/>
    </row>
    <row r="2787">
      <c r="A2787" s="352" t="str">
        <f t="shared" si="1"/>
        <v/>
      </c>
      <c r="B2787" s="353"/>
      <c r="C2787" s="354"/>
      <c r="D2787" s="353"/>
      <c r="E2787" s="355"/>
      <c r="F2787" s="355"/>
      <c r="G2787" s="353"/>
      <c r="H2787" s="353"/>
      <c r="I2787" s="353"/>
      <c r="J2787" s="353"/>
      <c r="K2787" s="360"/>
    </row>
    <row r="2788">
      <c r="A2788" s="352" t="str">
        <f t="shared" si="1"/>
        <v/>
      </c>
      <c r="B2788" s="353"/>
      <c r="C2788" s="354"/>
      <c r="D2788" s="353"/>
      <c r="E2788" s="355"/>
      <c r="F2788" s="355"/>
      <c r="G2788" s="353"/>
      <c r="H2788" s="353"/>
      <c r="I2788" s="353"/>
      <c r="J2788" s="353"/>
      <c r="K2788" s="360"/>
    </row>
    <row r="2789">
      <c r="A2789" s="357" t="str">
        <f t="shared" si="1"/>
        <v/>
      </c>
      <c r="B2789" s="353"/>
      <c r="C2789" s="354"/>
      <c r="D2789" s="353"/>
      <c r="E2789" s="355"/>
      <c r="F2789" s="355"/>
      <c r="G2789" s="353"/>
      <c r="H2789" s="353"/>
      <c r="I2789" s="353"/>
      <c r="J2789" s="353"/>
      <c r="K2789" s="360"/>
    </row>
    <row r="2790">
      <c r="A2790" s="352" t="str">
        <f t="shared" si="1"/>
        <v/>
      </c>
      <c r="B2790" s="353"/>
      <c r="C2790" s="354"/>
      <c r="D2790" s="353"/>
      <c r="E2790" s="355"/>
      <c r="F2790" s="355"/>
      <c r="G2790" s="353"/>
      <c r="H2790" s="353"/>
      <c r="I2790" s="353"/>
      <c r="J2790" s="353"/>
      <c r="K2790" s="360"/>
    </row>
    <row r="2791">
      <c r="A2791" s="357" t="str">
        <f t="shared" si="1"/>
        <v/>
      </c>
      <c r="B2791" s="353"/>
      <c r="C2791" s="354"/>
      <c r="D2791" s="353"/>
      <c r="E2791" s="355"/>
      <c r="F2791" s="355"/>
      <c r="G2791" s="353"/>
      <c r="H2791" s="353"/>
      <c r="I2791" s="353"/>
      <c r="J2791" s="353"/>
      <c r="K2791" s="360"/>
    </row>
    <row r="2792">
      <c r="A2792" s="357" t="str">
        <f t="shared" si="1"/>
        <v/>
      </c>
      <c r="B2792" s="353"/>
      <c r="C2792" s="354"/>
      <c r="D2792" s="353"/>
      <c r="E2792" s="355"/>
      <c r="F2792" s="355"/>
      <c r="G2792" s="353"/>
      <c r="H2792" s="353"/>
      <c r="I2792" s="353"/>
      <c r="J2792" s="353"/>
      <c r="K2792" s="360"/>
    </row>
    <row r="2793">
      <c r="A2793" s="358" t="str">
        <f t="shared" si="1"/>
        <v/>
      </c>
      <c r="B2793" s="353"/>
      <c r="C2793" s="354"/>
      <c r="D2793" s="353"/>
      <c r="E2793" s="355"/>
      <c r="F2793" s="355"/>
      <c r="G2793" s="353"/>
      <c r="H2793" s="353"/>
      <c r="I2793" s="353"/>
      <c r="J2793" s="353"/>
      <c r="K2793" s="360"/>
    </row>
    <row r="2794">
      <c r="A2794" s="357" t="str">
        <f t="shared" si="1"/>
        <v/>
      </c>
      <c r="B2794" s="353"/>
      <c r="C2794" s="354"/>
      <c r="D2794" s="353"/>
      <c r="E2794" s="355"/>
      <c r="F2794" s="355"/>
      <c r="G2794" s="353"/>
      <c r="H2794" s="353"/>
      <c r="I2794" s="353"/>
      <c r="J2794" s="353"/>
      <c r="K2794" s="360"/>
    </row>
    <row r="2795">
      <c r="A2795" s="357" t="str">
        <f t="shared" si="1"/>
        <v/>
      </c>
      <c r="B2795" s="353"/>
      <c r="C2795" s="354"/>
      <c r="D2795" s="353"/>
      <c r="E2795" s="355"/>
      <c r="F2795" s="355"/>
      <c r="G2795" s="353"/>
      <c r="H2795" s="353"/>
      <c r="I2795" s="353"/>
      <c r="J2795" s="353"/>
      <c r="K2795" s="360"/>
    </row>
    <row r="2796">
      <c r="A2796" s="352" t="str">
        <f t="shared" si="1"/>
        <v/>
      </c>
      <c r="B2796" s="353"/>
      <c r="C2796" s="354"/>
      <c r="D2796" s="353"/>
      <c r="E2796" s="355"/>
      <c r="F2796" s="355"/>
      <c r="G2796" s="353"/>
      <c r="H2796" s="353"/>
      <c r="I2796" s="353"/>
      <c r="J2796" s="353"/>
      <c r="K2796" s="360"/>
    </row>
    <row r="2797">
      <c r="A2797" s="352" t="str">
        <f t="shared" si="1"/>
        <v/>
      </c>
      <c r="B2797" s="353"/>
      <c r="C2797" s="354"/>
      <c r="D2797" s="353"/>
      <c r="E2797" s="355"/>
      <c r="F2797" s="355"/>
      <c r="G2797" s="353"/>
      <c r="H2797" s="353"/>
      <c r="I2797" s="353"/>
      <c r="J2797" s="353"/>
      <c r="K2797" s="360"/>
    </row>
    <row r="2798">
      <c r="A2798" s="352" t="str">
        <f t="shared" si="1"/>
        <v/>
      </c>
      <c r="B2798" s="353"/>
      <c r="C2798" s="354"/>
      <c r="D2798" s="353"/>
      <c r="E2798" s="355"/>
      <c r="F2798" s="355"/>
      <c r="G2798" s="353"/>
      <c r="H2798" s="353"/>
      <c r="I2798" s="353"/>
      <c r="J2798" s="353"/>
      <c r="K2798" s="360"/>
    </row>
    <row r="2799">
      <c r="A2799" s="352" t="str">
        <f t="shared" si="1"/>
        <v/>
      </c>
      <c r="B2799" s="353"/>
      <c r="C2799" s="354"/>
      <c r="D2799" s="353"/>
      <c r="E2799" s="355"/>
      <c r="F2799" s="355"/>
      <c r="G2799" s="353"/>
      <c r="H2799" s="353"/>
      <c r="I2799" s="353"/>
      <c r="J2799" s="353"/>
      <c r="K2799" s="360"/>
    </row>
    <row r="2800">
      <c r="A2800" s="352" t="str">
        <f t="shared" si="1"/>
        <v/>
      </c>
      <c r="B2800" s="353"/>
      <c r="C2800" s="354"/>
      <c r="D2800" s="353"/>
      <c r="E2800" s="355"/>
      <c r="F2800" s="355"/>
      <c r="G2800" s="353"/>
      <c r="H2800" s="353"/>
      <c r="I2800" s="353"/>
      <c r="J2800" s="353"/>
      <c r="K2800" s="360"/>
    </row>
    <row r="2801">
      <c r="A2801" s="352" t="str">
        <f t="shared" si="1"/>
        <v/>
      </c>
      <c r="B2801" s="353"/>
      <c r="C2801" s="354"/>
      <c r="D2801" s="353"/>
      <c r="E2801" s="355"/>
      <c r="F2801" s="355"/>
      <c r="G2801" s="353"/>
      <c r="H2801" s="353"/>
      <c r="I2801" s="353"/>
      <c r="J2801" s="353"/>
      <c r="K2801" s="360"/>
    </row>
    <row r="2802">
      <c r="A2802" s="357" t="str">
        <f t="shared" si="1"/>
        <v/>
      </c>
      <c r="B2802" s="353"/>
      <c r="C2802" s="354"/>
      <c r="D2802" s="353"/>
      <c r="E2802" s="355"/>
      <c r="F2802" s="355"/>
      <c r="G2802" s="353"/>
      <c r="H2802" s="353"/>
      <c r="I2802" s="353"/>
      <c r="J2802" s="353"/>
      <c r="K2802" s="360"/>
    </row>
    <row r="2803">
      <c r="A2803" s="352" t="str">
        <f t="shared" si="1"/>
        <v/>
      </c>
      <c r="B2803" s="353"/>
      <c r="C2803" s="354"/>
      <c r="D2803" s="353"/>
      <c r="E2803" s="355"/>
      <c r="F2803" s="355"/>
      <c r="G2803" s="353"/>
      <c r="H2803" s="353"/>
      <c r="I2803" s="353"/>
      <c r="J2803" s="353"/>
      <c r="K2803" s="360"/>
    </row>
    <row r="2804">
      <c r="A2804" s="352" t="str">
        <f t="shared" si="1"/>
        <v/>
      </c>
      <c r="B2804" s="353"/>
      <c r="C2804" s="354"/>
      <c r="D2804" s="353"/>
      <c r="E2804" s="355"/>
      <c r="F2804" s="355"/>
      <c r="G2804" s="353"/>
      <c r="H2804" s="353"/>
      <c r="I2804" s="353"/>
      <c r="J2804" s="353"/>
      <c r="K2804" s="360"/>
    </row>
    <row r="2805">
      <c r="A2805" s="357" t="str">
        <f t="shared" si="1"/>
        <v/>
      </c>
      <c r="B2805" s="353"/>
      <c r="C2805" s="354"/>
      <c r="D2805" s="353"/>
      <c r="E2805" s="355"/>
      <c r="F2805" s="355"/>
      <c r="G2805" s="353"/>
      <c r="H2805" s="353"/>
      <c r="I2805" s="353"/>
      <c r="J2805" s="353"/>
      <c r="K2805" s="360"/>
    </row>
    <row r="2806">
      <c r="A2806" s="352" t="str">
        <f t="shared" si="1"/>
        <v/>
      </c>
      <c r="B2806" s="353"/>
      <c r="C2806" s="354"/>
      <c r="D2806" s="353"/>
      <c r="E2806" s="355"/>
      <c r="F2806" s="355"/>
      <c r="G2806" s="353"/>
      <c r="H2806" s="353"/>
      <c r="I2806" s="353"/>
      <c r="J2806" s="353"/>
      <c r="K2806" s="360"/>
    </row>
    <row r="2807">
      <c r="A2807" s="352" t="str">
        <f t="shared" si="1"/>
        <v/>
      </c>
      <c r="B2807" s="353"/>
      <c r="C2807" s="354"/>
      <c r="D2807" s="353"/>
      <c r="E2807" s="355"/>
      <c r="F2807" s="355"/>
      <c r="G2807" s="353"/>
      <c r="H2807" s="353"/>
      <c r="I2807" s="353"/>
      <c r="J2807" s="353"/>
      <c r="K2807" s="360"/>
    </row>
    <row r="2808">
      <c r="A2808" s="357" t="str">
        <f t="shared" si="1"/>
        <v/>
      </c>
      <c r="B2808" s="353"/>
      <c r="C2808" s="354"/>
      <c r="D2808" s="353"/>
      <c r="E2808" s="355"/>
      <c r="F2808" s="355"/>
      <c r="G2808" s="353"/>
      <c r="H2808" s="353"/>
      <c r="I2808" s="353"/>
      <c r="J2808" s="353"/>
      <c r="K2808" s="360"/>
    </row>
    <row r="2809">
      <c r="A2809" s="352" t="str">
        <f t="shared" si="1"/>
        <v/>
      </c>
      <c r="B2809" s="353"/>
      <c r="C2809" s="354"/>
      <c r="D2809" s="353"/>
      <c r="E2809" s="355"/>
      <c r="F2809" s="355"/>
      <c r="G2809" s="353"/>
      <c r="H2809" s="353"/>
      <c r="I2809" s="353"/>
      <c r="J2809" s="353"/>
      <c r="K2809" s="360"/>
    </row>
    <row r="2810">
      <c r="A2810" s="352" t="str">
        <f t="shared" si="1"/>
        <v/>
      </c>
      <c r="B2810" s="353"/>
      <c r="C2810" s="354"/>
      <c r="D2810" s="353"/>
      <c r="E2810" s="355"/>
      <c r="F2810" s="355"/>
      <c r="G2810" s="353"/>
      <c r="H2810" s="353"/>
      <c r="I2810" s="353"/>
      <c r="J2810" s="353"/>
      <c r="K2810" s="360"/>
    </row>
    <row r="2811">
      <c r="A2811" s="352" t="str">
        <f t="shared" si="1"/>
        <v/>
      </c>
      <c r="B2811" s="353"/>
      <c r="C2811" s="354"/>
      <c r="D2811" s="353"/>
      <c r="E2811" s="355"/>
      <c r="F2811" s="355"/>
      <c r="G2811" s="353"/>
      <c r="H2811" s="353"/>
      <c r="I2811" s="353"/>
      <c r="J2811" s="353"/>
      <c r="K2811" s="360"/>
    </row>
    <row r="2812">
      <c r="A2812" s="357" t="str">
        <f t="shared" si="1"/>
        <v/>
      </c>
      <c r="B2812" s="353"/>
      <c r="C2812" s="354"/>
      <c r="D2812" s="353"/>
      <c r="E2812" s="355"/>
      <c r="F2812" s="355"/>
      <c r="G2812" s="353"/>
      <c r="H2812" s="353"/>
      <c r="I2812" s="353"/>
      <c r="J2812" s="353"/>
      <c r="K2812" s="360"/>
    </row>
    <row r="2813">
      <c r="A2813" s="352" t="str">
        <f t="shared" si="1"/>
        <v/>
      </c>
      <c r="B2813" s="353"/>
      <c r="C2813" s="354"/>
      <c r="D2813" s="353"/>
      <c r="E2813" s="355"/>
      <c r="F2813" s="355"/>
      <c r="G2813" s="353"/>
      <c r="H2813" s="353"/>
      <c r="I2813" s="353"/>
      <c r="J2813" s="353"/>
      <c r="K2813" s="360"/>
    </row>
    <row r="2814">
      <c r="A2814" s="352" t="str">
        <f t="shared" si="1"/>
        <v/>
      </c>
      <c r="B2814" s="353"/>
      <c r="C2814" s="354"/>
      <c r="D2814" s="353"/>
      <c r="E2814" s="355"/>
      <c r="F2814" s="355"/>
      <c r="G2814" s="353"/>
      <c r="H2814" s="353"/>
      <c r="I2814" s="353"/>
      <c r="J2814" s="353"/>
      <c r="K2814" s="360"/>
    </row>
    <row r="2815">
      <c r="A2815" s="357" t="str">
        <f t="shared" si="1"/>
        <v/>
      </c>
      <c r="B2815" s="353"/>
      <c r="C2815" s="354"/>
      <c r="D2815" s="353"/>
      <c r="E2815" s="355"/>
      <c r="F2815" s="355"/>
      <c r="G2815" s="353"/>
      <c r="H2815" s="353"/>
      <c r="I2815" s="353"/>
      <c r="J2815" s="353"/>
      <c r="K2815" s="360"/>
    </row>
    <row r="2816">
      <c r="A2816" s="352" t="str">
        <f t="shared" si="1"/>
        <v/>
      </c>
      <c r="B2816" s="353"/>
      <c r="C2816" s="354"/>
      <c r="D2816" s="353"/>
      <c r="E2816" s="355"/>
      <c r="F2816" s="355"/>
      <c r="G2816" s="353"/>
      <c r="H2816" s="353"/>
      <c r="I2816" s="353"/>
      <c r="J2816" s="353"/>
      <c r="K2816" s="360"/>
    </row>
    <row r="2817">
      <c r="A2817" s="357" t="str">
        <f t="shared" si="1"/>
        <v/>
      </c>
      <c r="B2817" s="353"/>
      <c r="C2817" s="354"/>
      <c r="D2817" s="353"/>
      <c r="E2817" s="355"/>
      <c r="F2817" s="355"/>
      <c r="G2817" s="353"/>
      <c r="H2817" s="353"/>
      <c r="I2817" s="353"/>
      <c r="J2817" s="353"/>
      <c r="K2817" s="360"/>
    </row>
    <row r="2818">
      <c r="A2818" s="357" t="str">
        <f t="shared" si="1"/>
        <v/>
      </c>
      <c r="B2818" s="353"/>
      <c r="C2818" s="354"/>
      <c r="D2818" s="353"/>
      <c r="E2818" s="355"/>
      <c r="F2818" s="355"/>
      <c r="G2818" s="353"/>
      <c r="H2818" s="353"/>
      <c r="I2818" s="353"/>
      <c r="J2818" s="353"/>
      <c r="K2818" s="360"/>
    </row>
    <row r="2819">
      <c r="A2819" s="352" t="str">
        <f t="shared" si="1"/>
        <v/>
      </c>
      <c r="B2819" s="353"/>
      <c r="C2819" s="354"/>
      <c r="D2819" s="353"/>
      <c r="E2819" s="355"/>
      <c r="F2819" s="355"/>
      <c r="G2819" s="353"/>
      <c r="H2819" s="353"/>
      <c r="I2819" s="353"/>
      <c r="J2819" s="353"/>
      <c r="K2819" s="360"/>
    </row>
    <row r="2820">
      <c r="A2820" s="352" t="str">
        <f t="shared" si="1"/>
        <v/>
      </c>
      <c r="B2820" s="353"/>
      <c r="C2820" s="354"/>
      <c r="D2820" s="353"/>
      <c r="E2820" s="355"/>
      <c r="F2820" s="355"/>
      <c r="G2820" s="353"/>
      <c r="H2820" s="353"/>
      <c r="I2820" s="353"/>
      <c r="J2820" s="353"/>
      <c r="K2820" s="360"/>
    </row>
    <row r="2821">
      <c r="A2821" s="357" t="str">
        <f t="shared" si="1"/>
        <v/>
      </c>
      <c r="B2821" s="353"/>
      <c r="C2821" s="354"/>
      <c r="D2821" s="353"/>
      <c r="E2821" s="355"/>
      <c r="F2821" s="355"/>
      <c r="G2821" s="353"/>
      <c r="H2821" s="353"/>
      <c r="I2821" s="353"/>
      <c r="J2821" s="353"/>
      <c r="K2821" s="360"/>
    </row>
    <row r="2822">
      <c r="A2822" s="352" t="str">
        <f t="shared" si="1"/>
        <v/>
      </c>
      <c r="B2822" s="353"/>
      <c r="C2822" s="354"/>
      <c r="D2822" s="353"/>
      <c r="E2822" s="355"/>
      <c r="F2822" s="355"/>
      <c r="G2822" s="353"/>
      <c r="H2822" s="353"/>
      <c r="I2822" s="353"/>
      <c r="J2822" s="353"/>
      <c r="K2822" s="360"/>
    </row>
    <row r="2823">
      <c r="A2823" s="352" t="str">
        <f t="shared" si="1"/>
        <v/>
      </c>
      <c r="B2823" s="353"/>
      <c r="C2823" s="354"/>
      <c r="D2823" s="353"/>
      <c r="E2823" s="355"/>
      <c r="F2823" s="355"/>
      <c r="G2823" s="353"/>
      <c r="H2823" s="353"/>
      <c r="I2823" s="353"/>
      <c r="J2823" s="353"/>
      <c r="K2823" s="360"/>
    </row>
    <row r="2824">
      <c r="A2824" s="352" t="str">
        <f t="shared" si="1"/>
        <v/>
      </c>
      <c r="B2824" s="353"/>
      <c r="C2824" s="354"/>
      <c r="D2824" s="353"/>
      <c r="E2824" s="355"/>
      <c r="F2824" s="355"/>
      <c r="G2824" s="353"/>
      <c r="H2824" s="353"/>
      <c r="I2824" s="353"/>
      <c r="J2824" s="353"/>
      <c r="K2824" s="360"/>
    </row>
    <row r="2825">
      <c r="A2825" s="352" t="str">
        <f t="shared" si="1"/>
        <v/>
      </c>
      <c r="B2825" s="353"/>
      <c r="C2825" s="354"/>
      <c r="D2825" s="353"/>
      <c r="E2825" s="355"/>
      <c r="F2825" s="355"/>
      <c r="G2825" s="353"/>
      <c r="H2825" s="353"/>
      <c r="I2825" s="353"/>
      <c r="J2825" s="353"/>
      <c r="K2825" s="360"/>
    </row>
    <row r="2826">
      <c r="A2826" s="359" t="str">
        <f t="shared" si="1"/>
        <v/>
      </c>
      <c r="B2826" s="353"/>
      <c r="C2826" s="354"/>
      <c r="D2826" s="353"/>
      <c r="E2826" s="355"/>
      <c r="F2826" s="355"/>
      <c r="G2826" s="353"/>
      <c r="H2826" s="353"/>
      <c r="I2826" s="353"/>
      <c r="J2826" s="353"/>
      <c r="K2826" s="360"/>
    </row>
    <row r="2827">
      <c r="A2827" s="352" t="str">
        <f t="shared" si="1"/>
        <v/>
      </c>
      <c r="B2827" s="353"/>
      <c r="C2827" s="354"/>
      <c r="D2827" s="353"/>
      <c r="E2827" s="355"/>
      <c r="F2827" s="355"/>
      <c r="G2827" s="353"/>
      <c r="H2827" s="353"/>
      <c r="I2827" s="353"/>
      <c r="J2827" s="353"/>
      <c r="K2827" s="360"/>
    </row>
    <row r="2828">
      <c r="A2828" s="352" t="str">
        <f t="shared" si="1"/>
        <v/>
      </c>
      <c r="B2828" s="353"/>
      <c r="C2828" s="354"/>
      <c r="D2828" s="353"/>
      <c r="E2828" s="355"/>
      <c r="F2828" s="355"/>
      <c r="G2828" s="353"/>
      <c r="H2828" s="353"/>
      <c r="I2828" s="353"/>
      <c r="J2828" s="353"/>
      <c r="K2828" s="360"/>
    </row>
    <row r="2829">
      <c r="A2829" s="357" t="str">
        <f t="shared" si="1"/>
        <v/>
      </c>
      <c r="B2829" s="353"/>
      <c r="C2829" s="354"/>
      <c r="D2829" s="353"/>
      <c r="E2829" s="355"/>
      <c r="F2829" s="355"/>
      <c r="G2829" s="353"/>
      <c r="H2829" s="353"/>
      <c r="I2829" s="353"/>
      <c r="J2829" s="353"/>
      <c r="K2829" s="360"/>
    </row>
    <row r="2830">
      <c r="A2830" s="357" t="str">
        <f t="shared" si="1"/>
        <v/>
      </c>
      <c r="B2830" s="353"/>
      <c r="C2830" s="354"/>
      <c r="D2830" s="353"/>
      <c r="E2830" s="355"/>
      <c r="F2830" s="355"/>
      <c r="G2830" s="353"/>
      <c r="H2830" s="353"/>
      <c r="I2830" s="353"/>
      <c r="J2830" s="353"/>
      <c r="K2830" s="360"/>
    </row>
    <row r="2831">
      <c r="A2831" s="357" t="str">
        <f t="shared" si="1"/>
        <v/>
      </c>
      <c r="B2831" s="353"/>
      <c r="C2831" s="354"/>
      <c r="D2831" s="353"/>
      <c r="E2831" s="355"/>
      <c r="F2831" s="355"/>
      <c r="G2831" s="353"/>
      <c r="H2831" s="353"/>
      <c r="I2831" s="353"/>
      <c r="J2831" s="353"/>
      <c r="K2831" s="360"/>
    </row>
    <row r="2832">
      <c r="A2832" s="357" t="str">
        <f t="shared" si="1"/>
        <v/>
      </c>
      <c r="B2832" s="353"/>
      <c r="C2832" s="354"/>
      <c r="D2832" s="353"/>
      <c r="E2832" s="355"/>
      <c r="F2832" s="355"/>
      <c r="G2832" s="353"/>
      <c r="H2832" s="353"/>
      <c r="I2832" s="353"/>
      <c r="J2832" s="353"/>
      <c r="K2832" s="360"/>
    </row>
    <row r="2833">
      <c r="A2833" s="357" t="str">
        <f t="shared" si="1"/>
        <v/>
      </c>
      <c r="B2833" s="353"/>
      <c r="C2833" s="354"/>
      <c r="D2833" s="353"/>
      <c r="E2833" s="355"/>
      <c r="F2833" s="355"/>
      <c r="G2833" s="353"/>
      <c r="H2833" s="353"/>
      <c r="I2833" s="353"/>
      <c r="J2833" s="353"/>
      <c r="K2833" s="360"/>
    </row>
    <row r="2834">
      <c r="A2834" s="357" t="str">
        <f t="shared" si="1"/>
        <v/>
      </c>
      <c r="B2834" s="353"/>
      <c r="C2834" s="354"/>
      <c r="D2834" s="353"/>
      <c r="E2834" s="355"/>
      <c r="F2834" s="355"/>
      <c r="G2834" s="353"/>
      <c r="H2834" s="353"/>
      <c r="I2834" s="353"/>
      <c r="J2834" s="353"/>
      <c r="K2834" s="360"/>
    </row>
    <row r="2835">
      <c r="A2835" s="357" t="str">
        <f t="shared" si="1"/>
        <v/>
      </c>
      <c r="B2835" s="353"/>
      <c r="C2835" s="354"/>
      <c r="D2835" s="353"/>
      <c r="E2835" s="355"/>
      <c r="F2835" s="355"/>
      <c r="G2835" s="353"/>
      <c r="H2835" s="353"/>
      <c r="I2835" s="353"/>
      <c r="J2835" s="353"/>
      <c r="K2835" s="360"/>
    </row>
    <row r="2836">
      <c r="A2836" s="352" t="str">
        <f t="shared" si="1"/>
        <v/>
      </c>
      <c r="B2836" s="353"/>
      <c r="C2836" s="354"/>
      <c r="D2836" s="353"/>
      <c r="E2836" s="355"/>
      <c r="F2836" s="355"/>
      <c r="G2836" s="353"/>
      <c r="H2836" s="353"/>
      <c r="I2836" s="353"/>
      <c r="J2836" s="353"/>
      <c r="K2836" s="360"/>
    </row>
    <row r="2837">
      <c r="A2837" s="352" t="str">
        <f t="shared" si="1"/>
        <v/>
      </c>
      <c r="B2837" s="353"/>
      <c r="C2837" s="354"/>
      <c r="D2837" s="353"/>
      <c r="E2837" s="355"/>
      <c r="F2837" s="355"/>
      <c r="G2837" s="353"/>
      <c r="H2837" s="353"/>
      <c r="I2837" s="353"/>
      <c r="J2837" s="353"/>
      <c r="K2837" s="360"/>
    </row>
    <row r="2838">
      <c r="A2838" s="352" t="str">
        <f t="shared" si="1"/>
        <v/>
      </c>
      <c r="B2838" s="353"/>
      <c r="C2838" s="354"/>
      <c r="D2838" s="353"/>
      <c r="E2838" s="355"/>
      <c r="F2838" s="355"/>
      <c r="G2838" s="353"/>
      <c r="H2838" s="353"/>
      <c r="I2838" s="353"/>
      <c r="J2838" s="353"/>
      <c r="K2838" s="360"/>
    </row>
    <row r="2839">
      <c r="A2839" s="357" t="str">
        <f t="shared" si="1"/>
        <v/>
      </c>
      <c r="B2839" s="353"/>
      <c r="C2839" s="354"/>
      <c r="D2839" s="353"/>
      <c r="E2839" s="355"/>
      <c r="F2839" s="355"/>
      <c r="G2839" s="353"/>
      <c r="H2839" s="353"/>
      <c r="I2839" s="353"/>
      <c r="J2839" s="353"/>
      <c r="K2839" s="360"/>
    </row>
    <row r="2840">
      <c r="A2840" s="359" t="str">
        <f t="shared" si="1"/>
        <v/>
      </c>
      <c r="B2840" s="353"/>
      <c r="C2840" s="354"/>
      <c r="D2840" s="353"/>
      <c r="E2840" s="355"/>
      <c r="F2840" s="355"/>
      <c r="G2840" s="353"/>
      <c r="H2840" s="353"/>
      <c r="I2840" s="353"/>
      <c r="J2840" s="353"/>
      <c r="K2840" s="360"/>
    </row>
    <row r="2841">
      <c r="A2841" s="357" t="str">
        <f t="shared" si="1"/>
        <v/>
      </c>
      <c r="B2841" s="353"/>
      <c r="C2841" s="354"/>
      <c r="D2841" s="353"/>
      <c r="E2841" s="355"/>
      <c r="F2841" s="355"/>
      <c r="G2841" s="353"/>
      <c r="H2841" s="353"/>
      <c r="I2841" s="353"/>
      <c r="J2841" s="353"/>
      <c r="K2841" s="360"/>
    </row>
    <row r="2842">
      <c r="A2842" s="357" t="str">
        <f t="shared" si="1"/>
        <v/>
      </c>
      <c r="B2842" s="353"/>
      <c r="C2842" s="354"/>
      <c r="D2842" s="353"/>
      <c r="E2842" s="355"/>
      <c r="F2842" s="355"/>
      <c r="G2842" s="353"/>
      <c r="H2842" s="353"/>
      <c r="I2842" s="353"/>
      <c r="J2842" s="353"/>
      <c r="K2842" s="360"/>
    </row>
    <row r="2843">
      <c r="A2843" s="352" t="str">
        <f t="shared" si="1"/>
        <v/>
      </c>
      <c r="B2843" s="353"/>
      <c r="C2843" s="354"/>
      <c r="D2843" s="353"/>
      <c r="E2843" s="355"/>
      <c r="F2843" s="355"/>
      <c r="G2843" s="353"/>
      <c r="H2843" s="353"/>
      <c r="I2843" s="353"/>
      <c r="J2843" s="353"/>
      <c r="K2843" s="360"/>
    </row>
    <row r="2844">
      <c r="A2844" s="352" t="str">
        <f t="shared" si="1"/>
        <v/>
      </c>
      <c r="B2844" s="353"/>
      <c r="C2844" s="354"/>
      <c r="D2844" s="353"/>
      <c r="E2844" s="355"/>
      <c r="F2844" s="355"/>
      <c r="G2844" s="353"/>
      <c r="H2844" s="353"/>
      <c r="I2844" s="353"/>
      <c r="J2844" s="353"/>
      <c r="K2844" s="360"/>
    </row>
    <row r="2845">
      <c r="A2845" s="352" t="str">
        <f t="shared" si="1"/>
        <v/>
      </c>
      <c r="B2845" s="353"/>
      <c r="C2845" s="354"/>
      <c r="D2845" s="353"/>
      <c r="E2845" s="355"/>
      <c r="F2845" s="355"/>
      <c r="G2845" s="353"/>
      <c r="H2845" s="353"/>
      <c r="I2845" s="353"/>
      <c r="J2845" s="353"/>
      <c r="K2845" s="360"/>
    </row>
    <row r="2846">
      <c r="A2846" s="357" t="str">
        <f t="shared" si="1"/>
        <v/>
      </c>
      <c r="B2846" s="353"/>
      <c r="C2846" s="354"/>
      <c r="D2846" s="353"/>
      <c r="E2846" s="355"/>
      <c r="F2846" s="355"/>
      <c r="G2846" s="353"/>
      <c r="H2846" s="353"/>
      <c r="I2846" s="353"/>
      <c r="J2846" s="353"/>
      <c r="K2846" s="360"/>
    </row>
    <row r="2847">
      <c r="A2847" s="357" t="str">
        <f t="shared" si="1"/>
        <v/>
      </c>
      <c r="B2847" s="353"/>
      <c r="C2847" s="354"/>
      <c r="D2847" s="353"/>
      <c r="E2847" s="355"/>
      <c r="F2847" s="355"/>
      <c r="G2847" s="353"/>
      <c r="H2847" s="353"/>
      <c r="I2847" s="353"/>
      <c r="J2847" s="353"/>
      <c r="K2847" s="360"/>
    </row>
    <row r="2848">
      <c r="A2848" s="357" t="str">
        <f t="shared" si="1"/>
        <v/>
      </c>
      <c r="B2848" s="353"/>
      <c r="C2848" s="354"/>
      <c r="D2848" s="353"/>
      <c r="E2848" s="355"/>
      <c r="F2848" s="355"/>
      <c r="G2848" s="353"/>
      <c r="H2848" s="353"/>
      <c r="I2848" s="353"/>
      <c r="J2848" s="353"/>
      <c r="K2848" s="360"/>
    </row>
    <row r="2849">
      <c r="A2849" s="352" t="str">
        <f t="shared" si="1"/>
        <v/>
      </c>
      <c r="B2849" s="353"/>
      <c r="C2849" s="354"/>
      <c r="D2849" s="353"/>
      <c r="E2849" s="355"/>
      <c r="F2849" s="355"/>
      <c r="G2849" s="353"/>
      <c r="H2849" s="353"/>
      <c r="I2849" s="353"/>
      <c r="J2849" s="353"/>
      <c r="K2849" s="360"/>
    </row>
    <row r="2850">
      <c r="A2850" s="352" t="str">
        <f t="shared" si="1"/>
        <v/>
      </c>
      <c r="B2850" s="353"/>
      <c r="C2850" s="354"/>
      <c r="D2850" s="353"/>
      <c r="E2850" s="355"/>
      <c r="F2850" s="355"/>
      <c r="G2850" s="353"/>
      <c r="H2850" s="353"/>
      <c r="I2850" s="353"/>
      <c r="J2850" s="353"/>
      <c r="K2850" s="360"/>
    </row>
    <row r="2851">
      <c r="A2851" s="352" t="str">
        <f t="shared" si="1"/>
        <v/>
      </c>
      <c r="B2851" s="353"/>
      <c r="C2851" s="354"/>
      <c r="D2851" s="353"/>
      <c r="E2851" s="355"/>
      <c r="F2851" s="355"/>
      <c r="G2851" s="353"/>
      <c r="H2851" s="353"/>
      <c r="I2851" s="353"/>
      <c r="J2851" s="353"/>
      <c r="K2851" s="360"/>
    </row>
    <row r="2852">
      <c r="A2852" s="352" t="str">
        <f t="shared" si="1"/>
        <v/>
      </c>
      <c r="B2852" s="353"/>
      <c r="C2852" s="354"/>
      <c r="D2852" s="353"/>
      <c r="E2852" s="355"/>
      <c r="F2852" s="355"/>
      <c r="G2852" s="353"/>
      <c r="H2852" s="353"/>
      <c r="I2852" s="353"/>
      <c r="J2852" s="353"/>
      <c r="K2852" s="360"/>
    </row>
    <row r="2853">
      <c r="A2853" s="352" t="str">
        <f t="shared" si="1"/>
        <v/>
      </c>
      <c r="B2853" s="353"/>
      <c r="C2853" s="354"/>
      <c r="D2853" s="353"/>
      <c r="E2853" s="355"/>
      <c r="F2853" s="355"/>
      <c r="G2853" s="353"/>
      <c r="H2853" s="353"/>
      <c r="I2853" s="353"/>
      <c r="J2853" s="353"/>
      <c r="K2853" s="360"/>
    </row>
    <row r="2854">
      <c r="A2854" s="352" t="str">
        <f t="shared" si="1"/>
        <v/>
      </c>
      <c r="B2854" s="353"/>
      <c r="C2854" s="354"/>
      <c r="D2854" s="353"/>
      <c r="E2854" s="355"/>
      <c r="F2854" s="355"/>
      <c r="G2854" s="353"/>
      <c r="H2854" s="353"/>
      <c r="I2854" s="353"/>
      <c r="J2854" s="353"/>
      <c r="K2854" s="360"/>
    </row>
    <row r="2855">
      <c r="A2855" s="352" t="str">
        <f t="shared" si="1"/>
        <v/>
      </c>
      <c r="B2855" s="353"/>
      <c r="C2855" s="354"/>
      <c r="D2855" s="353"/>
      <c r="E2855" s="355"/>
      <c r="F2855" s="355"/>
      <c r="G2855" s="353"/>
      <c r="H2855" s="353"/>
      <c r="I2855" s="353"/>
      <c r="J2855" s="353"/>
      <c r="K2855" s="360"/>
    </row>
    <row r="2856">
      <c r="A2856" s="352" t="str">
        <f t="shared" si="1"/>
        <v/>
      </c>
      <c r="B2856" s="353"/>
      <c r="C2856" s="354"/>
      <c r="D2856" s="353"/>
      <c r="E2856" s="355"/>
      <c r="F2856" s="355"/>
      <c r="G2856" s="353"/>
      <c r="H2856" s="353"/>
      <c r="I2856" s="353"/>
      <c r="J2856" s="353"/>
      <c r="K2856" s="360"/>
    </row>
    <row r="2857">
      <c r="A2857" s="352" t="str">
        <f t="shared" si="1"/>
        <v/>
      </c>
      <c r="B2857" s="353"/>
      <c r="C2857" s="354"/>
      <c r="D2857" s="353"/>
      <c r="E2857" s="355"/>
      <c r="F2857" s="355"/>
      <c r="G2857" s="353"/>
      <c r="H2857" s="353"/>
      <c r="I2857" s="353"/>
      <c r="J2857" s="353"/>
      <c r="K2857" s="360"/>
    </row>
    <row r="2858">
      <c r="A2858" s="352" t="str">
        <f t="shared" si="1"/>
        <v/>
      </c>
      <c r="B2858" s="353"/>
      <c r="C2858" s="354"/>
      <c r="D2858" s="353"/>
      <c r="E2858" s="355"/>
      <c r="F2858" s="355"/>
      <c r="G2858" s="353"/>
      <c r="H2858" s="353"/>
      <c r="I2858" s="353"/>
      <c r="J2858" s="353"/>
      <c r="K2858" s="360"/>
    </row>
    <row r="2859">
      <c r="A2859" s="357" t="str">
        <f t="shared" si="1"/>
        <v/>
      </c>
      <c r="B2859" s="353"/>
      <c r="C2859" s="354"/>
      <c r="D2859" s="353"/>
      <c r="E2859" s="355"/>
      <c r="F2859" s="355"/>
      <c r="G2859" s="353"/>
      <c r="H2859" s="353"/>
      <c r="I2859" s="353"/>
      <c r="J2859" s="353"/>
      <c r="K2859" s="360"/>
    </row>
    <row r="2860">
      <c r="A2860" s="357" t="str">
        <f t="shared" si="1"/>
        <v/>
      </c>
      <c r="B2860" s="353"/>
      <c r="C2860" s="354"/>
      <c r="D2860" s="353"/>
      <c r="E2860" s="355"/>
      <c r="F2860" s="355"/>
      <c r="G2860" s="353"/>
      <c r="H2860" s="353"/>
      <c r="I2860" s="353"/>
      <c r="J2860" s="353"/>
      <c r="K2860" s="360"/>
    </row>
    <row r="2861">
      <c r="A2861" s="352" t="str">
        <f t="shared" si="1"/>
        <v/>
      </c>
      <c r="B2861" s="353"/>
      <c r="C2861" s="354"/>
      <c r="D2861" s="353"/>
      <c r="E2861" s="355"/>
      <c r="F2861" s="355"/>
      <c r="G2861" s="353"/>
      <c r="H2861" s="353"/>
      <c r="I2861" s="353"/>
      <c r="J2861" s="353"/>
      <c r="K2861" s="360"/>
    </row>
    <row r="2862">
      <c r="A2862" s="352" t="str">
        <f t="shared" si="1"/>
        <v/>
      </c>
      <c r="B2862" s="353"/>
      <c r="C2862" s="354"/>
      <c r="D2862" s="353"/>
      <c r="E2862" s="355"/>
      <c r="F2862" s="355"/>
      <c r="G2862" s="353"/>
      <c r="H2862" s="353"/>
      <c r="I2862" s="353"/>
      <c r="J2862" s="353"/>
      <c r="K2862" s="360"/>
    </row>
    <row r="2863">
      <c r="A2863" s="352" t="str">
        <f t="shared" si="1"/>
        <v/>
      </c>
      <c r="B2863" s="353"/>
      <c r="C2863" s="354"/>
      <c r="D2863" s="353"/>
      <c r="E2863" s="355"/>
      <c r="F2863" s="355"/>
      <c r="G2863" s="353"/>
      <c r="H2863" s="353"/>
      <c r="I2863" s="353"/>
      <c r="J2863" s="353"/>
      <c r="K2863" s="360"/>
    </row>
    <row r="2864">
      <c r="A2864" s="357" t="str">
        <f t="shared" si="1"/>
        <v/>
      </c>
      <c r="B2864" s="353"/>
      <c r="C2864" s="354"/>
      <c r="D2864" s="353"/>
      <c r="E2864" s="355"/>
      <c r="F2864" s="355"/>
      <c r="G2864" s="353"/>
      <c r="H2864" s="353"/>
      <c r="I2864" s="353"/>
      <c r="J2864" s="353"/>
      <c r="K2864" s="360"/>
    </row>
    <row r="2865">
      <c r="A2865" s="352" t="str">
        <f t="shared" si="1"/>
        <v/>
      </c>
      <c r="B2865" s="353"/>
      <c r="C2865" s="354"/>
      <c r="D2865" s="353"/>
      <c r="E2865" s="355"/>
      <c r="F2865" s="355"/>
      <c r="G2865" s="353"/>
      <c r="H2865" s="353"/>
      <c r="I2865" s="353"/>
      <c r="J2865" s="353"/>
      <c r="K2865" s="360"/>
    </row>
    <row r="2866">
      <c r="A2866" s="352" t="str">
        <f t="shared" si="1"/>
        <v/>
      </c>
      <c r="B2866" s="353"/>
      <c r="C2866" s="354"/>
      <c r="D2866" s="353"/>
      <c r="E2866" s="355"/>
      <c r="F2866" s="355"/>
      <c r="G2866" s="353"/>
      <c r="H2866" s="353"/>
      <c r="I2866" s="353"/>
      <c r="J2866" s="353"/>
      <c r="K2866" s="360"/>
    </row>
    <row r="2867">
      <c r="A2867" s="352" t="str">
        <f t="shared" si="1"/>
        <v/>
      </c>
      <c r="B2867" s="353"/>
      <c r="C2867" s="354"/>
      <c r="D2867" s="353"/>
      <c r="E2867" s="355"/>
      <c r="F2867" s="355"/>
      <c r="G2867" s="353"/>
      <c r="H2867" s="353"/>
      <c r="I2867" s="353"/>
      <c r="J2867" s="353"/>
      <c r="K2867" s="360"/>
    </row>
    <row r="2868">
      <c r="A2868" s="352" t="str">
        <f t="shared" si="1"/>
        <v/>
      </c>
      <c r="B2868" s="353"/>
      <c r="C2868" s="354"/>
      <c r="D2868" s="353"/>
      <c r="E2868" s="355"/>
      <c r="F2868" s="355"/>
      <c r="G2868" s="353"/>
      <c r="H2868" s="353"/>
      <c r="I2868" s="353"/>
      <c r="J2868" s="353"/>
      <c r="K2868" s="360"/>
    </row>
    <row r="2869">
      <c r="A2869" s="352" t="str">
        <f t="shared" si="1"/>
        <v/>
      </c>
      <c r="B2869" s="353"/>
      <c r="C2869" s="354"/>
      <c r="D2869" s="353"/>
      <c r="E2869" s="355"/>
      <c r="F2869" s="355"/>
      <c r="G2869" s="353"/>
      <c r="H2869" s="353"/>
      <c r="I2869" s="353"/>
      <c r="J2869" s="353"/>
      <c r="K2869" s="360"/>
    </row>
    <row r="2870">
      <c r="A2870" s="357" t="str">
        <f t="shared" si="1"/>
        <v/>
      </c>
      <c r="B2870" s="353"/>
      <c r="C2870" s="354"/>
      <c r="D2870" s="353"/>
      <c r="E2870" s="355"/>
      <c r="F2870" s="355"/>
      <c r="G2870" s="353"/>
      <c r="H2870" s="353"/>
      <c r="I2870" s="353"/>
      <c r="J2870" s="353"/>
      <c r="K2870" s="360"/>
    </row>
    <row r="2871">
      <c r="A2871" s="352" t="str">
        <f t="shared" si="1"/>
        <v/>
      </c>
      <c r="B2871" s="353"/>
      <c r="C2871" s="354"/>
      <c r="D2871" s="353"/>
      <c r="E2871" s="355"/>
      <c r="F2871" s="355"/>
      <c r="G2871" s="353"/>
      <c r="H2871" s="353"/>
      <c r="I2871" s="353"/>
      <c r="J2871" s="353"/>
      <c r="K2871" s="360"/>
    </row>
    <row r="2872">
      <c r="A2872" s="352" t="str">
        <f t="shared" si="1"/>
        <v/>
      </c>
      <c r="B2872" s="353"/>
      <c r="C2872" s="354"/>
      <c r="D2872" s="353"/>
      <c r="E2872" s="355"/>
      <c r="F2872" s="355"/>
      <c r="G2872" s="353"/>
      <c r="H2872" s="353"/>
      <c r="I2872" s="353"/>
      <c r="J2872" s="353"/>
      <c r="K2872" s="360"/>
    </row>
    <row r="2873">
      <c r="A2873" s="357" t="str">
        <f t="shared" si="1"/>
        <v/>
      </c>
      <c r="B2873" s="353"/>
      <c r="C2873" s="354"/>
      <c r="D2873" s="353"/>
      <c r="E2873" s="355"/>
      <c r="F2873" s="355"/>
      <c r="G2873" s="353"/>
      <c r="H2873" s="353"/>
      <c r="I2873" s="353"/>
      <c r="J2873" s="353"/>
      <c r="K2873" s="360"/>
    </row>
    <row r="2874">
      <c r="A2874" s="352" t="str">
        <f t="shared" si="1"/>
        <v/>
      </c>
      <c r="B2874" s="353"/>
      <c r="C2874" s="354"/>
      <c r="D2874" s="353"/>
      <c r="E2874" s="355"/>
      <c r="F2874" s="355"/>
      <c r="G2874" s="353"/>
      <c r="H2874" s="353"/>
      <c r="I2874" s="353"/>
      <c r="J2874" s="353"/>
      <c r="K2874" s="360"/>
    </row>
    <row r="2875">
      <c r="A2875" s="352" t="str">
        <f t="shared" si="1"/>
        <v/>
      </c>
      <c r="B2875" s="353"/>
      <c r="C2875" s="354"/>
      <c r="D2875" s="353"/>
      <c r="E2875" s="355"/>
      <c r="F2875" s="355"/>
      <c r="G2875" s="353"/>
      <c r="H2875" s="353"/>
      <c r="I2875" s="353"/>
      <c r="J2875" s="353"/>
      <c r="K2875" s="360"/>
    </row>
    <row r="2876">
      <c r="A2876" s="352" t="str">
        <f t="shared" si="1"/>
        <v/>
      </c>
      <c r="B2876" s="353"/>
      <c r="C2876" s="354"/>
      <c r="D2876" s="353"/>
      <c r="E2876" s="355"/>
      <c r="F2876" s="355"/>
      <c r="G2876" s="353"/>
      <c r="H2876" s="353"/>
      <c r="I2876" s="353"/>
      <c r="J2876" s="353"/>
      <c r="K2876" s="360"/>
    </row>
    <row r="2877">
      <c r="A2877" s="352" t="str">
        <f t="shared" si="1"/>
        <v/>
      </c>
      <c r="B2877" s="353"/>
      <c r="C2877" s="354"/>
      <c r="D2877" s="353"/>
      <c r="E2877" s="355"/>
      <c r="F2877" s="355"/>
      <c r="G2877" s="353"/>
      <c r="H2877" s="353"/>
      <c r="I2877" s="353"/>
      <c r="J2877" s="353"/>
      <c r="K2877" s="360"/>
    </row>
    <row r="2878">
      <c r="A2878" s="352" t="str">
        <f t="shared" si="1"/>
        <v/>
      </c>
      <c r="B2878" s="353"/>
      <c r="C2878" s="354"/>
      <c r="D2878" s="353"/>
      <c r="E2878" s="355"/>
      <c r="F2878" s="355"/>
      <c r="G2878" s="353"/>
      <c r="H2878" s="353"/>
      <c r="I2878" s="353"/>
      <c r="J2878" s="353"/>
      <c r="K2878" s="360"/>
    </row>
    <row r="2879">
      <c r="A2879" s="352" t="str">
        <f t="shared" si="1"/>
        <v/>
      </c>
      <c r="B2879" s="353"/>
      <c r="C2879" s="354"/>
      <c r="D2879" s="353"/>
      <c r="E2879" s="355"/>
      <c r="F2879" s="355"/>
      <c r="G2879" s="353"/>
      <c r="H2879" s="353"/>
      <c r="I2879" s="353"/>
      <c r="J2879" s="353"/>
      <c r="K2879" s="360"/>
    </row>
    <row r="2880">
      <c r="A2880" s="352" t="str">
        <f t="shared" si="1"/>
        <v/>
      </c>
      <c r="B2880" s="353"/>
      <c r="C2880" s="354"/>
      <c r="D2880" s="353"/>
      <c r="E2880" s="355"/>
      <c r="F2880" s="355"/>
      <c r="G2880" s="353"/>
      <c r="H2880" s="353"/>
      <c r="I2880" s="353"/>
      <c r="J2880" s="353"/>
      <c r="K2880" s="360"/>
    </row>
    <row r="2881">
      <c r="A2881" s="357" t="str">
        <f t="shared" si="1"/>
        <v/>
      </c>
      <c r="B2881" s="353"/>
      <c r="C2881" s="354"/>
      <c r="D2881" s="353"/>
      <c r="E2881" s="355"/>
      <c r="F2881" s="355"/>
      <c r="G2881" s="353"/>
      <c r="H2881" s="353"/>
      <c r="I2881" s="353"/>
      <c r="J2881" s="353"/>
      <c r="K2881" s="360"/>
    </row>
    <row r="2882">
      <c r="A2882" s="358" t="str">
        <f t="shared" si="1"/>
        <v/>
      </c>
      <c r="B2882" s="353"/>
      <c r="C2882" s="354"/>
      <c r="D2882" s="353"/>
      <c r="E2882" s="355"/>
      <c r="F2882" s="355"/>
      <c r="G2882" s="353"/>
      <c r="H2882" s="353"/>
      <c r="I2882" s="353"/>
      <c r="J2882" s="353"/>
      <c r="K2882" s="360"/>
    </row>
    <row r="2883">
      <c r="A2883" s="357" t="str">
        <f t="shared" si="1"/>
        <v/>
      </c>
      <c r="B2883" s="353"/>
      <c r="C2883" s="354"/>
      <c r="D2883" s="353"/>
      <c r="E2883" s="355"/>
      <c r="F2883" s="355"/>
      <c r="G2883" s="353"/>
      <c r="H2883" s="353"/>
      <c r="I2883" s="353"/>
      <c r="J2883" s="353"/>
      <c r="K2883" s="360"/>
    </row>
    <row r="2884">
      <c r="A2884" s="352" t="str">
        <f t="shared" si="1"/>
        <v/>
      </c>
      <c r="B2884" s="353"/>
      <c r="C2884" s="354"/>
      <c r="D2884" s="353"/>
      <c r="E2884" s="355"/>
      <c r="F2884" s="355"/>
      <c r="G2884" s="353"/>
      <c r="H2884" s="353"/>
      <c r="I2884" s="353"/>
      <c r="J2884" s="353"/>
      <c r="K2884" s="360"/>
    </row>
    <row r="2885">
      <c r="A2885" s="352" t="str">
        <f t="shared" si="1"/>
        <v/>
      </c>
      <c r="B2885" s="353"/>
      <c r="C2885" s="354"/>
      <c r="D2885" s="353"/>
      <c r="E2885" s="355"/>
      <c r="F2885" s="355"/>
      <c r="G2885" s="353"/>
      <c r="H2885" s="353"/>
      <c r="I2885" s="353"/>
      <c r="J2885" s="353"/>
      <c r="K2885" s="360"/>
    </row>
    <row r="2886">
      <c r="A2886" s="359" t="str">
        <f t="shared" si="1"/>
        <v/>
      </c>
      <c r="B2886" s="353"/>
      <c r="C2886" s="354"/>
      <c r="D2886" s="353"/>
      <c r="E2886" s="355"/>
      <c r="F2886" s="355"/>
      <c r="G2886" s="353"/>
      <c r="H2886" s="353"/>
      <c r="I2886" s="353"/>
      <c r="J2886" s="353"/>
      <c r="K2886" s="360"/>
    </row>
    <row r="2887">
      <c r="A2887" s="352" t="str">
        <f t="shared" si="1"/>
        <v/>
      </c>
      <c r="B2887" s="353"/>
      <c r="C2887" s="354"/>
      <c r="D2887" s="353"/>
      <c r="E2887" s="355"/>
      <c r="F2887" s="355"/>
      <c r="G2887" s="353"/>
      <c r="H2887" s="353"/>
      <c r="I2887" s="353"/>
      <c r="J2887" s="353"/>
      <c r="K2887" s="360"/>
    </row>
    <row r="2888">
      <c r="A2888" s="357" t="str">
        <f t="shared" si="1"/>
        <v/>
      </c>
      <c r="B2888" s="353"/>
      <c r="C2888" s="354"/>
      <c r="D2888" s="353"/>
      <c r="E2888" s="355"/>
      <c r="F2888" s="355"/>
      <c r="G2888" s="353"/>
      <c r="H2888" s="353"/>
      <c r="I2888" s="353"/>
      <c r="J2888" s="353"/>
      <c r="K2888" s="360"/>
    </row>
    <row r="2889">
      <c r="A2889" s="357" t="str">
        <f t="shared" si="1"/>
        <v/>
      </c>
      <c r="B2889" s="353"/>
      <c r="C2889" s="354"/>
      <c r="D2889" s="353"/>
      <c r="E2889" s="355"/>
      <c r="F2889" s="355"/>
      <c r="G2889" s="353"/>
      <c r="H2889" s="353"/>
      <c r="I2889" s="353"/>
      <c r="J2889" s="353"/>
      <c r="K2889" s="360"/>
    </row>
    <row r="2890">
      <c r="A2890" s="352" t="str">
        <f t="shared" si="1"/>
        <v/>
      </c>
      <c r="B2890" s="353"/>
      <c r="C2890" s="354"/>
      <c r="D2890" s="353"/>
      <c r="E2890" s="355"/>
      <c r="F2890" s="355"/>
      <c r="G2890" s="353"/>
      <c r="H2890" s="353"/>
      <c r="I2890" s="353"/>
      <c r="J2890" s="353"/>
      <c r="K2890" s="360"/>
    </row>
    <row r="2891">
      <c r="A2891" s="357" t="str">
        <f t="shared" si="1"/>
        <v/>
      </c>
      <c r="B2891" s="353"/>
      <c r="C2891" s="354"/>
      <c r="D2891" s="353"/>
      <c r="E2891" s="355"/>
      <c r="F2891" s="355"/>
      <c r="G2891" s="353"/>
      <c r="H2891" s="353"/>
      <c r="I2891" s="353"/>
      <c r="J2891" s="353"/>
      <c r="K2891" s="360"/>
    </row>
    <row r="2892">
      <c r="A2892" s="352" t="str">
        <f t="shared" si="1"/>
        <v/>
      </c>
      <c r="B2892" s="353"/>
      <c r="C2892" s="354"/>
      <c r="D2892" s="353"/>
      <c r="E2892" s="355"/>
      <c r="F2892" s="355"/>
      <c r="G2892" s="353"/>
      <c r="H2892" s="353"/>
      <c r="I2892" s="353"/>
      <c r="J2892" s="353"/>
      <c r="K2892" s="360"/>
    </row>
    <row r="2893">
      <c r="A2893" s="352" t="str">
        <f t="shared" si="1"/>
        <v/>
      </c>
      <c r="B2893" s="353"/>
      <c r="C2893" s="354"/>
      <c r="D2893" s="353"/>
      <c r="E2893" s="355"/>
      <c r="F2893" s="355"/>
      <c r="G2893" s="353"/>
      <c r="H2893" s="353"/>
      <c r="I2893" s="353"/>
      <c r="J2893" s="353"/>
      <c r="K2893" s="360"/>
    </row>
    <row r="2894">
      <c r="A2894" s="357" t="str">
        <f t="shared" si="1"/>
        <v/>
      </c>
      <c r="B2894" s="353"/>
      <c r="C2894" s="354"/>
      <c r="D2894" s="353"/>
      <c r="E2894" s="355"/>
      <c r="F2894" s="355"/>
      <c r="G2894" s="353"/>
      <c r="H2894" s="353"/>
      <c r="I2894" s="353"/>
      <c r="J2894" s="353"/>
      <c r="K2894" s="360"/>
    </row>
    <row r="2895">
      <c r="A2895" s="352" t="str">
        <f t="shared" si="1"/>
        <v/>
      </c>
      <c r="B2895" s="353"/>
      <c r="C2895" s="354"/>
      <c r="D2895" s="353"/>
      <c r="E2895" s="355"/>
      <c r="F2895" s="355"/>
      <c r="G2895" s="353"/>
      <c r="H2895" s="353"/>
      <c r="I2895" s="353"/>
      <c r="J2895" s="353"/>
      <c r="K2895" s="360"/>
    </row>
    <row r="2896">
      <c r="A2896" s="352" t="str">
        <f t="shared" si="1"/>
        <v/>
      </c>
      <c r="B2896" s="353"/>
      <c r="C2896" s="354"/>
      <c r="D2896" s="353"/>
      <c r="E2896" s="355"/>
      <c r="F2896" s="355"/>
      <c r="G2896" s="353"/>
      <c r="H2896" s="353"/>
      <c r="I2896" s="353"/>
      <c r="J2896" s="353"/>
      <c r="K2896" s="360"/>
    </row>
    <row r="2897">
      <c r="A2897" s="357" t="str">
        <f t="shared" si="1"/>
        <v/>
      </c>
      <c r="B2897" s="353"/>
      <c r="C2897" s="354"/>
      <c r="D2897" s="353"/>
      <c r="E2897" s="355"/>
      <c r="F2897" s="355"/>
      <c r="G2897" s="353"/>
      <c r="H2897" s="353"/>
      <c r="I2897" s="353"/>
      <c r="J2897" s="353"/>
      <c r="K2897" s="360"/>
    </row>
    <row r="2898">
      <c r="A2898" s="357" t="str">
        <f t="shared" si="1"/>
        <v/>
      </c>
      <c r="B2898" s="353"/>
      <c r="C2898" s="354"/>
      <c r="D2898" s="353"/>
      <c r="E2898" s="355"/>
      <c r="F2898" s="355"/>
      <c r="G2898" s="353"/>
      <c r="H2898" s="353"/>
      <c r="I2898" s="353"/>
      <c r="J2898" s="353"/>
      <c r="K2898" s="360"/>
    </row>
    <row r="2899">
      <c r="A2899" s="357" t="str">
        <f t="shared" si="1"/>
        <v/>
      </c>
      <c r="B2899" s="353"/>
      <c r="C2899" s="354"/>
      <c r="D2899" s="353"/>
      <c r="E2899" s="355"/>
      <c r="F2899" s="355"/>
      <c r="G2899" s="353"/>
      <c r="H2899" s="353"/>
      <c r="I2899" s="353"/>
      <c r="J2899" s="353"/>
      <c r="K2899" s="360"/>
    </row>
    <row r="2900">
      <c r="A2900" s="352" t="str">
        <f t="shared" si="1"/>
        <v/>
      </c>
      <c r="B2900" s="353"/>
      <c r="C2900" s="354"/>
      <c r="D2900" s="353"/>
      <c r="E2900" s="355"/>
      <c r="F2900" s="355"/>
      <c r="G2900" s="353"/>
      <c r="H2900" s="353"/>
      <c r="I2900" s="353"/>
      <c r="J2900" s="353"/>
      <c r="K2900" s="360"/>
    </row>
    <row r="2901">
      <c r="A2901" s="352" t="str">
        <f t="shared" si="1"/>
        <v/>
      </c>
      <c r="B2901" s="353"/>
      <c r="C2901" s="354"/>
      <c r="D2901" s="353"/>
      <c r="E2901" s="355"/>
      <c r="F2901" s="355"/>
      <c r="G2901" s="353"/>
      <c r="H2901" s="353"/>
      <c r="I2901" s="353"/>
      <c r="J2901" s="353"/>
      <c r="K2901" s="360"/>
    </row>
    <row r="2902">
      <c r="A2902" s="352" t="str">
        <f t="shared" si="1"/>
        <v/>
      </c>
      <c r="B2902" s="353"/>
      <c r="C2902" s="354"/>
      <c r="D2902" s="353"/>
      <c r="E2902" s="355"/>
      <c r="F2902" s="355"/>
      <c r="G2902" s="353"/>
      <c r="H2902" s="353"/>
      <c r="I2902" s="353"/>
      <c r="J2902" s="353"/>
      <c r="K2902" s="360"/>
    </row>
    <row r="2903">
      <c r="A2903" s="352" t="str">
        <f t="shared" si="1"/>
        <v/>
      </c>
      <c r="B2903" s="353"/>
      <c r="C2903" s="354"/>
      <c r="D2903" s="353"/>
      <c r="E2903" s="355"/>
      <c r="F2903" s="355"/>
      <c r="G2903" s="353"/>
      <c r="H2903" s="353"/>
      <c r="I2903" s="353"/>
      <c r="J2903" s="353"/>
      <c r="K2903" s="360"/>
    </row>
    <row r="2904">
      <c r="A2904" s="352" t="str">
        <f t="shared" si="1"/>
        <v/>
      </c>
      <c r="B2904" s="353"/>
      <c r="C2904" s="354"/>
      <c r="D2904" s="353"/>
      <c r="E2904" s="355"/>
      <c r="F2904" s="355"/>
      <c r="G2904" s="353"/>
      <c r="H2904" s="353"/>
      <c r="I2904" s="353"/>
      <c r="J2904" s="353"/>
      <c r="K2904" s="360"/>
    </row>
    <row r="2905">
      <c r="A2905" s="352" t="str">
        <f t="shared" si="1"/>
        <v/>
      </c>
      <c r="B2905" s="353"/>
      <c r="C2905" s="354"/>
      <c r="D2905" s="353"/>
      <c r="E2905" s="355"/>
      <c r="F2905" s="355"/>
      <c r="G2905" s="353"/>
      <c r="H2905" s="353"/>
      <c r="I2905" s="353"/>
      <c r="J2905" s="353"/>
      <c r="K2905" s="360"/>
    </row>
    <row r="2906">
      <c r="A2906" s="357" t="str">
        <f t="shared" si="1"/>
        <v/>
      </c>
      <c r="B2906" s="353"/>
      <c r="C2906" s="354"/>
      <c r="D2906" s="353"/>
      <c r="E2906" s="355"/>
      <c r="F2906" s="355"/>
      <c r="G2906" s="353"/>
      <c r="H2906" s="353"/>
      <c r="I2906" s="353"/>
      <c r="J2906" s="353"/>
      <c r="K2906" s="360"/>
    </row>
    <row r="2907">
      <c r="A2907" s="357" t="str">
        <f t="shared" si="1"/>
        <v/>
      </c>
      <c r="B2907" s="353"/>
      <c r="C2907" s="354"/>
      <c r="D2907" s="353"/>
      <c r="E2907" s="355"/>
      <c r="F2907" s="355"/>
      <c r="G2907" s="353"/>
      <c r="H2907" s="353"/>
      <c r="I2907" s="353"/>
      <c r="J2907" s="353"/>
      <c r="K2907" s="360"/>
    </row>
    <row r="2908">
      <c r="A2908" s="357" t="str">
        <f t="shared" si="1"/>
        <v/>
      </c>
      <c r="B2908" s="353"/>
      <c r="C2908" s="354"/>
      <c r="D2908" s="353"/>
      <c r="E2908" s="355"/>
      <c r="F2908" s="355"/>
      <c r="G2908" s="353"/>
      <c r="H2908" s="353"/>
      <c r="I2908" s="353"/>
      <c r="J2908" s="353"/>
      <c r="K2908" s="360"/>
    </row>
    <row r="2909">
      <c r="A2909" s="352" t="str">
        <f t="shared" si="1"/>
        <v/>
      </c>
      <c r="B2909" s="353"/>
      <c r="C2909" s="354"/>
      <c r="D2909" s="353"/>
      <c r="E2909" s="355"/>
      <c r="F2909" s="355"/>
      <c r="G2909" s="353"/>
      <c r="H2909" s="353"/>
      <c r="I2909" s="353"/>
      <c r="J2909" s="353"/>
      <c r="K2909" s="360"/>
    </row>
    <row r="2910">
      <c r="A2910" s="357" t="str">
        <f t="shared" si="1"/>
        <v/>
      </c>
      <c r="B2910" s="353"/>
      <c r="C2910" s="354"/>
      <c r="D2910" s="353"/>
      <c r="E2910" s="355"/>
      <c r="F2910" s="355"/>
      <c r="G2910" s="353"/>
      <c r="H2910" s="353"/>
      <c r="I2910" s="353"/>
      <c r="J2910" s="353"/>
      <c r="K2910" s="360"/>
    </row>
    <row r="2911">
      <c r="A2911" s="352" t="str">
        <f t="shared" si="1"/>
        <v/>
      </c>
      <c r="B2911" s="353"/>
      <c r="C2911" s="354"/>
      <c r="D2911" s="353"/>
      <c r="E2911" s="355"/>
      <c r="F2911" s="355"/>
      <c r="G2911" s="353"/>
      <c r="H2911" s="353"/>
      <c r="I2911" s="353"/>
      <c r="J2911" s="353"/>
      <c r="K2911" s="360"/>
    </row>
    <row r="2912">
      <c r="A2912" s="357" t="str">
        <f t="shared" si="1"/>
        <v/>
      </c>
      <c r="B2912" s="353"/>
      <c r="C2912" s="354"/>
      <c r="D2912" s="353"/>
      <c r="E2912" s="355"/>
      <c r="F2912" s="355"/>
      <c r="G2912" s="353"/>
      <c r="H2912" s="353"/>
      <c r="I2912" s="353"/>
      <c r="J2912" s="353"/>
      <c r="K2912" s="360"/>
    </row>
    <row r="2913">
      <c r="A2913" s="352" t="str">
        <f t="shared" si="1"/>
        <v/>
      </c>
      <c r="B2913" s="353"/>
      <c r="C2913" s="354"/>
      <c r="D2913" s="353"/>
      <c r="E2913" s="355"/>
      <c r="F2913" s="355"/>
      <c r="G2913" s="353"/>
      <c r="H2913" s="353"/>
      <c r="I2913" s="353"/>
      <c r="J2913" s="353"/>
      <c r="K2913" s="360"/>
    </row>
    <row r="2914">
      <c r="A2914" s="352" t="str">
        <f t="shared" si="1"/>
        <v/>
      </c>
      <c r="B2914" s="353"/>
      <c r="C2914" s="354"/>
      <c r="D2914" s="353"/>
      <c r="E2914" s="355"/>
      <c r="F2914" s="355"/>
      <c r="G2914" s="353"/>
      <c r="H2914" s="353"/>
      <c r="I2914" s="353"/>
      <c r="J2914" s="353"/>
      <c r="K2914" s="360"/>
    </row>
    <row r="2915">
      <c r="A2915" s="352" t="str">
        <f t="shared" si="1"/>
        <v/>
      </c>
      <c r="B2915" s="353"/>
      <c r="C2915" s="354"/>
      <c r="D2915" s="353"/>
      <c r="E2915" s="355"/>
      <c r="F2915" s="355"/>
      <c r="G2915" s="353"/>
      <c r="H2915" s="353"/>
      <c r="I2915" s="353"/>
      <c r="J2915" s="353"/>
      <c r="K2915" s="360"/>
    </row>
    <row r="2916">
      <c r="A2916" s="352" t="str">
        <f t="shared" si="1"/>
        <v/>
      </c>
      <c r="B2916" s="353"/>
      <c r="C2916" s="354"/>
      <c r="D2916" s="353"/>
      <c r="E2916" s="355"/>
      <c r="F2916" s="355"/>
      <c r="G2916" s="353"/>
      <c r="H2916" s="353"/>
      <c r="I2916" s="353"/>
      <c r="J2916" s="353"/>
      <c r="K2916" s="360"/>
    </row>
    <row r="2917">
      <c r="A2917" s="352" t="str">
        <f t="shared" si="1"/>
        <v/>
      </c>
      <c r="B2917" s="353"/>
      <c r="C2917" s="354"/>
      <c r="D2917" s="353"/>
      <c r="E2917" s="355"/>
      <c r="F2917" s="355"/>
      <c r="G2917" s="353"/>
      <c r="H2917" s="353"/>
      <c r="I2917" s="353"/>
      <c r="J2917" s="353"/>
      <c r="K2917" s="360"/>
    </row>
    <row r="2918">
      <c r="A2918" s="357" t="str">
        <f t="shared" si="1"/>
        <v/>
      </c>
      <c r="B2918" s="353"/>
      <c r="C2918" s="354"/>
      <c r="D2918" s="353"/>
      <c r="E2918" s="355"/>
      <c r="F2918" s="355"/>
      <c r="G2918" s="353"/>
      <c r="H2918" s="353"/>
      <c r="I2918" s="353"/>
      <c r="J2918" s="353"/>
      <c r="K2918" s="360"/>
    </row>
    <row r="2919">
      <c r="A2919" s="352" t="str">
        <f t="shared" si="1"/>
        <v/>
      </c>
      <c r="B2919" s="353"/>
      <c r="C2919" s="354"/>
      <c r="D2919" s="353"/>
      <c r="E2919" s="355"/>
      <c r="F2919" s="355"/>
      <c r="G2919" s="353"/>
      <c r="H2919" s="353"/>
      <c r="I2919" s="353"/>
      <c r="J2919" s="353"/>
      <c r="K2919" s="360"/>
    </row>
    <row r="2920">
      <c r="A2920" s="352" t="str">
        <f t="shared" si="1"/>
        <v/>
      </c>
      <c r="B2920" s="353"/>
      <c r="C2920" s="354"/>
      <c r="D2920" s="353"/>
      <c r="E2920" s="355"/>
      <c r="F2920" s="355"/>
      <c r="G2920" s="353"/>
      <c r="H2920" s="353"/>
      <c r="I2920" s="353"/>
      <c r="J2920" s="353"/>
      <c r="K2920" s="360"/>
    </row>
    <row r="2921">
      <c r="A2921" s="352" t="str">
        <f t="shared" si="1"/>
        <v/>
      </c>
      <c r="B2921" s="353"/>
      <c r="C2921" s="354"/>
      <c r="D2921" s="353"/>
      <c r="E2921" s="355"/>
      <c r="F2921" s="355"/>
      <c r="G2921" s="353"/>
      <c r="H2921" s="353"/>
      <c r="I2921" s="353"/>
      <c r="J2921" s="353"/>
      <c r="K2921" s="360"/>
    </row>
    <row r="2922">
      <c r="A2922" s="357" t="str">
        <f t="shared" si="1"/>
        <v/>
      </c>
      <c r="B2922" s="353"/>
      <c r="C2922" s="354"/>
      <c r="D2922" s="353"/>
      <c r="E2922" s="355"/>
      <c r="F2922" s="355"/>
      <c r="G2922" s="353"/>
      <c r="H2922" s="353"/>
      <c r="I2922" s="353"/>
      <c r="J2922" s="353"/>
      <c r="K2922" s="360"/>
    </row>
    <row r="2923">
      <c r="A2923" s="357" t="str">
        <f t="shared" si="1"/>
        <v/>
      </c>
      <c r="B2923" s="353"/>
      <c r="C2923" s="354"/>
      <c r="D2923" s="353"/>
      <c r="E2923" s="355"/>
      <c r="F2923" s="355"/>
      <c r="G2923" s="353"/>
      <c r="H2923" s="353"/>
      <c r="I2923" s="353"/>
      <c r="J2923" s="353"/>
      <c r="K2923" s="360"/>
    </row>
    <row r="2924">
      <c r="A2924" s="352" t="str">
        <f t="shared" si="1"/>
        <v/>
      </c>
      <c r="B2924" s="353"/>
      <c r="C2924" s="354"/>
      <c r="D2924" s="353"/>
      <c r="E2924" s="355"/>
      <c r="F2924" s="355"/>
      <c r="G2924" s="353"/>
      <c r="H2924" s="353"/>
      <c r="I2924" s="353"/>
      <c r="J2924" s="353"/>
      <c r="K2924" s="360"/>
    </row>
    <row r="2925">
      <c r="A2925" s="352" t="str">
        <f t="shared" si="1"/>
        <v/>
      </c>
      <c r="B2925" s="353"/>
      <c r="C2925" s="354"/>
      <c r="D2925" s="353"/>
      <c r="E2925" s="355"/>
      <c r="F2925" s="355"/>
      <c r="G2925" s="353"/>
      <c r="H2925" s="353"/>
      <c r="I2925" s="353"/>
      <c r="J2925" s="353"/>
      <c r="K2925" s="360"/>
    </row>
    <row r="2926">
      <c r="A2926" s="358" t="str">
        <f t="shared" si="1"/>
        <v/>
      </c>
      <c r="B2926" s="353"/>
      <c r="C2926" s="354"/>
      <c r="D2926" s="353"/>
      <c r="E2926" s="355"/>
      <c r="F2926" s="355"/>
      <c r="G2926" s="353"/>
      <c r="H2926" s="353"/>
      <c r="I2926" s="353"/>
      <c r="J2926" s="353"/>
      <c r="K2926" s="360"/>
    </row>
    <row r="2927">
      <c r="A2927" s="357" t="str">
        <f t="shared" si="1"/>
        <v/>
      </c>
      <c r="B2927" s="353"/>
      <c r="C2927" s="354"/>
      <c r="D2927" s="353"/>
      <c r="E2927" s="355"/>
      <c r="F2927" s="355"/>
      <c r="G2927" s="353"/>
      <c r="H2927" s="353"/>
      <c r="I2927" s="353"/>
      <c r="J2927" s="353"/>
      <c r="K2927" s="360"/>
    </row>
    <row r="2928">
      <c r="A2928" s="352" t="str">
        <f t="shared" si="1"/>
        <v/>
      </c>
      <c r="B2928" s="353"/>
      <c r="C2928" s="354"/>
      <c r="D2928" s="353"/>
      <c r="E2928" s="355"/>
      <c r="F2928" s="355"/>
      <c r="G2928" s="353"/>
      <c r="H2928" s="353"/>
      <c r="I2928" s="353"/>
      <c r="J2928" s="353"/>
      <c r="K2928" s="360"/>
    </row>
    <row r="2929">
      <c r="A2929" s="352" t="str">
        <f t="shared" si="1"/>
        <v/>
      </c>
      <c r="B2929" s="353"/>
      <c r="C2929" s="354"/>
      <c r="D2929" s="353"/>
      <c r="E2929" s="355"/>
      <c r="F2929" s="355"/>
      <c r="G2929" s="353"/>
      <c r="H2929" s="353"/>
      <c r="I2929" s="353"/>
      <c r="J2929" s="353"/>
      <c r="K2929" s="360"/>
    </row>
    <row r="2930">
      <c r="A2930" s="352" t="str">
        <f t="shared" si="1"/>
        <v/>
      </c>
      <c r="B2930" s="353"/>
      <c r="C2930" s="354"/>
      <c r="D2930" s="353"/>
      <c r="E2930" s="355"/>
      <c r="F2930" s="355"/>
      <c r="G2930" s="353"/>
      <c r="H2930" s="353"/>
      <c r="I2930" s="353"/>
      <c r="J2930" s="353"/>
      <c r="K2930" s="360"/>
    </row>
    <row r="2931">
      <c r="A2931" s="352" t="str">
        <f t="shared" si="1"/>
        <v/>
      </c>
      <c r="B2931" s="353"/>
      <c r="C2931" s="354"/>
      <c r="D2931" s="353"/>
      <c r="E2931" s="355"/>
      <c r="F2931" s="355"/>
      <c r="G2931" s="353"/>
      <c r="H2931" s="353"/>
      <c r="I2931" s="353"/>
      <c r="J2931" s="353"/>
      <c r="K2931" s="360"/>
    </row>
    <row r="2932">
      <c r="A2932" s="357" t="str">
        <f t="shared" si="1"/>
        <v/>
      </c>
      <c r="B2932" s="353"/>
      <c r="C2932" s="354"/>
      <c r="D2932" s="353"/>
      <c r="E2932" s="355"/>
      <c r="F2932" s="355"/>
      <c r="G2932" s="353"/>
      <c r="H2932" s="353"/>
      <c r="I2932" s="353"/>
      <c r="J2932" s="353"/>
      <c r="K2932" s="360"/>
    </row>
    <row r="2933">
      <c r="A2933" s="357" t="str">
        <f t="shared" si="1"/>
        <v/>
      </c>
      <c r="B2933" s="353"/>
      <c r="C2933" s="354"/>
      <c r="D2933" s="353"/>
      <c r="E2933" s="355"/>
      <c r="F2933" s="355"/>
      <c r="G2933" s="353"/>
      <c r="H2933" s="353"/>
      <c r="I2933" s="353"/>
      <c r="J2933" s="353"/>
      <c r="K2933" s="360"/>
    </row>
    <row r="2934">
      <c r="A2934" s="357" t="str">
        <f t="shared" si="1"/>
        <v/>
      </c>
      <c r="B2934" s="353"/>
      <c r="C2934" s="354"/>
      <c r="D2934" s="353"/>
      <c r="E2934" s="355"/>
      <c r="F2934" s="355"/>
      <c r="G2934" s="353"/>
      <c r="H2934" s="353"/>
      <c r="I2934" s="353"/>
      <c r="J2934" s="353"/>
      <c r="K2934" s="360"/>
    </row>
    <row r="2935">
      <c r="A2935" s="352" t="str">
        <f t="shared" si="1"/>
        <v/>
      </c>
      <c r="B2935" s="353"/>
      <c r="C2935" s="354"/>
      <c r="D2935" s="353"/>
      <c r="E2935" s="355"/>
      <c r="F2935" s="355"/>
      <c r="G2935" s="353"/>
      <c r="H2935" s="353"/>
      <c r="I2935" s="353"/>
      <c r="J2935" s="353"/>
      <c r="K2935" s="360"/>
    </row>
    <row r="2936">
      <c r="A2936" s="357" t="str">
        <f t="shared" si="1"/>
        <v/>
      </c>
      <c r="B2936" s="353"/>
      <c r="C2936" s="354"/>
      <c r="D2936" s="353"/>
      <c r="E2936" s="355"/>
      <c r="F2936" s="355"/>
      <c r="G2936" s="353"/>
      <c r="H2936" s="353"/>
      <c r="I2936" s="353"/>
      <c r="J2936" s="353"/>
      <c r="K2936" s="360"/>
    </row>
    <row r="2937">
      <c r="A2937" s="352" t="str">
        <f t="shared" si="1"/>
        <v/>
      </c>
      <c r="B2937" s="353"/>
      <c r="C2937" s="354"/>
      <c r="D2937" s="353"/>
      <c r="E2937" s="355"/>
      <c r="F2937" s="355"/>
      <c r="G2937" s="353"/>
      <c r="H2937" s="353"/>
      <c r="I2937" s="353"/>
      <c r="J2937" s="353"/>
      <c r="K2937" s="360"/>
    </row>
    <row r="2938">
      <c r="A2938" s="359" t="str">
        <f t="shared" si="1"/>
        <v/>
      </c>
      <c r="B2938" s="353"/>
      <c r="C2938" s="354"/>
      <c r="D2938" s="353"/>
      <c r="E2938" s="355"/>
      <c r="F2938" s="355"/>
      <c r="G2938" s="353"/>
      <c r="H2938" s="353"/>
      <c r="I2938" s="353"/>
      <c r="J2938" s="353"/>
      <c r="K2938" s="360"/>
    </row>
    <row r="2939">
      <c r="A2939" s="357" t="str">
        <f t="shared" si="1"/>
        <v/>
      </c>
      <c r="B2939" s="353"/>
      <c r="C2939" s="354"/>
      <c r="D2939" s="353"/>
      <c r="E2939" s="355"/>
      <c r="F2939" s="355"/>
      <c r="G2939" s="353"/>
      <c r="H2939" s="353"/>
      <c r="I2939" s="353"/>
      <c r="J2939" s="353"/>
      <c r="K2939" s="360"/>
    </row>
    <row r="2940">
      <c r="A2940" s="352" t="str">
        <f t="shared" si="1"/>
        <v/>
      </c>
      <c r="B2940" s="353"/>
      <c r="C2940" s="354"/>
      <c r="D2940" s="353"/>
      <c r="E2940" s="355"/>
      <c r="F2940" s="355"/>
      <c r="G2940" s="353"/>
      <c r="H2940" s="353"/>
      <c r="I2940" s="353"/>
      <c r="J2940" s="353"/>
      <c r="K2940" s="360"/>
    </row>
    <row r="2941">
      <c r="A2941" s="352" t="str">
        <f t="shared" si="1"/>
        <v/>
      </c>
      <c r="B2941" s="353"/>
      <c r="C2941" s="354"/>
      <c r="D2941" s="353"/>
      <c r="E2941" s="355"/>
      <c r="F2941" s="355"/>
      <c r="G2941" s="353"/>
      <c r="H2941" s="353"/>
      <c r="I2941" s="353"/>
      <c r="J2941" s="353"/>
      <c r="K2941" s="360"/>
    </row>
    <row r="2942">
      <c r="A2942" s="352" t="str">
        <f t="shared" si="1"/>
        <v/>
      </c>
      <c r="B2942" s="353"/>
      <c r="C2942" s="354"/>
      <c r="D2942" s="353"/>
      <c r="E2942" s="355"/>
      <c r="F2942" s="355"/>
      <c r="G2942" s="353"/>
      <c r="H2942" s="353"/>
      <c r="I2942" s="353"/>
      <c r="J2942" s="353"/>
      <c r="K2942" s="360"/>
    </row>
    <row r="2943">
      <c r="A2943" s="352" t="str">
        <f t="shared" si="1"/>
        <v/>
      </c>
      <c r="B2943" s="353"/>
      <c r="C2943" s="354"/>
      <c r="D2943" s="353"/>
      <c r="E2943" s="355"/>
      <c r="F2943" s="355"/>
      <c r="G2943" s="353"/>
      <c r="H2943" s="353"/>
      <c r="I2943" s="353"/>
      <c r="J2943" s="353"/>
      <c r="K2943" s="360"/>
    </row>
    <row r="2944">
      <c r="A2944" s="352" t="str">
        <f t="shared" si="1"/>
        <v/>
      </c>
      <c r="B2944" s="353"/>
      <c r="C2944" s="354"/>
      <c r="D2944" s="353"/>
      <c r="E2944" s="355"/>
      <c r="F2944" s="355"/>
      <c r="G2944" s="353"/>
      <c r="H2944" s="353"/>
      <c r="I2944" s="353"/>
      <c r="J2944" s="353"/>
      <c r="K2944" s="360"/>
    </row>
    <row r="2945">
      <c r="A2945" s="352" t="str">
        <f t="shared" si="1"/>
        <v/>
      </c>
      <c r="B2945" s="353"/>
      <c r="C2945" s="354"/>
      <c r="D2945" s="353"/>
      <c r="E2945" s="355"/>
      <c r="F2945" s="355"/>
      <c r="G2945" s="353"/>
      <c r="H2945" s="353"/>
      <c r="I2945" s="353"/>
      <c r="J2945" s="353"/>
      <c r="K2945" s="360"/>
    </row>
    <row r="2946">
      <c r="A2946" s="352" t="str">
        <f t="shared" si="1"/>
        <v/>
      </c>
      <c r="B2946" s="353"/>
      <c r="C2946" s="354"/>
      <c r="D2946" s="353"/>
      <c r="E2946" s="355"/>
      <c r="F2946" s="355"/>
      <c r="G2946" s="353"/>
      <c r="H2946" s="353"/>
      <c r="I2946" s="353"/>
      <c r="J2946" s="353"/>
      <c r="K2946" s="360"/>
    </row>
    <row r="2947">
      <c r="A2947" s="357" t="str">
        <f t="shared" si="1"/>
        <v/>
      </c>
      <c r="B2947" s="353"/>
      <c r="C2947" s="354"/>
      <c r="D2947" s="353"/>
      <c r="E2947" s="355"/>
      <c r="F2947" s="355"/>
      <c r="G2947" s="353"/>
      <c r="H2947" s="353"/>
      <c r="I2947" s="353"/>
      <c r="J2947" s="353"/>
      <c r="K2947" s="360"/>
    </row>
    <row r="2948">
      <c r="A2948" s="357" t="str">
        <f t="shared" si="1"/>
        <v/>
      </c>
      <c r="B2948" s="353"/>
      <c r="C2948" s="354"/>
      <c r="D2948" s="353"/>
      <c r="E2948" s="355"/>
      <c r="F2948" s="355"/>
      <c r="G2948" s="353"/>
      <c r="H2948" s="353"/>
      <c r="I2948" s="353"/>
      <c r="J2948" s="353"/>
      <c r="K2948" s="360"/>
    </row>
    <row r="2949">
      <c r="A2949" s="352" t="str">
        <f t="shared" si="1"/>
        <v/>
      </c>
      <c r="B2949" s="353"/>
      <c r="C2949" s="354"/>
      <c r="D2949" s="353"/>
      <c r="E2949" s="355"/>
      <c r="F2949" s="355"/>
      <c r="G2949" s="353"/>
      <c r="H2949" s="353"/>
      <c r="I2949" s="353"/>
      <c r="J2949" s="353"/>
      <c r="K2949" s="360"/>
    </row>
    <row r="2950">
      <c r="A2950" s="352" t="str">
        <f t="shared" si="1"/>
        <v/>
      </c>
      <c r="B2950" s="353"/>
      <c r="C2950" s="354"/>
      <c r="D2950" s="353"/>
      <c r="E2950" s="355"/>
      <c r="F2950" s="355"/>
      <c r="G2950" s="353"/>
      <c r="H2950" s="353"/>
      <c r="I2950" s="353"/>
      <c r="J2950" s="353"/>
      <c r="K2950" s="360"/>
    </row>
    <row r="2951">
      <c r="A2951" s="357" t="str">
        <f t="shared" si="1"/>
        <v/>
      </c>
      <c r="B2951" s="353"/>
      <c r="C2951" s="354"/>
      <c r="D2951" s="353"/>
      <c r="E2951" s="355"/>
      <c r="F2951" s="355"/>
      <c r="G2951" s="353"/>
      <c r="H2951" s="353"/>
      <c r="I2951" s="353"/>
      <c r="J2951" s="353"/>
      <c r="K2951" s="360"/>
    </row>
    <row r="2952">
      <c r="A2952" s="357" t="str">
        <f t="shared" si="1"/>
        <v/>
      </c>
      <c r="B2952" s="353"/>
      <c r="C2952" s="354"/>
      <c r="D2952" s="353"/>
      <c r="E2952" s="355"/>
      <c r="F2952" s="355"/>
      <c r="G2952" s="353"/>
      <c r="H2952" s="353"/>
      <c r="I2952" s="353"/>
      <c r="J2952" s="353"/>
      <c r="K2952" s="360"/>
    </row>
    <row r="2953">
      <c r="A2953" s="352" t="str">
        <f t="shared" si="1"/>
        <v/>
      </c>
      <c r="B2953" s="353"/>
      <c r="C2953" s="354"/>
      <c r="D2953" s="353"/>
      <c r="E2953" s="355"/>
      <c r="F2953" s="355"/>
      <c r="G2953" s="353"/>
      <c r="H2953" s="353"/>
      <c r="I2953" s="353"/>
      <c r="J2953" s="353"/>
      <c r="K2953" s="360"/>
    </row>
    <row r="2954">
      <c r="A2954" s="357" t="str">
        <f t="shared" si="1"/>
        <v/>
      </c>
      <c r="B2954" s="353"/>
      <c r="C2954" s="354"/>
      <c r="D2954" s="353"/>
      <c r="E2954" s="355"/>
      <c r="F2954" s="355"/>
      <c r="G2954" s="353"/>
      <c r="H2954" s="353"/>
      <c r="I2954" s="353"/>
      <c r="J2954" s="353"/>
      <c r="K2954" s="360"/>
    </row>
    <row r="2955">
      <c r="A2955" s="352" t="str">
        <f t="shared" si="1"/>
        <v/>
      </c>
      <c r="B2955" s="353"/>
      <c r="C2955" s="354"/>
      <c r="D2955" s="353"/>
      <c r="E2955" s="355"/>
      <c r="F2955" s="355"/>
      <c r="G2955" s="353"/>
      <c r="H2955" s="353"/>
      <c r="I2955" s="353"/>
      <c r="J2955" s="353"/>
      <c r="K2955" s="360"/>
    </row>
    <row r="2956">
      <c r="A2956" s="352" t="str">
        <f t="shared" si="1"/>
        <v/>
      </c>
      <c r="B2956" s="353"/>
      <c r="C2956" s="354"/>
      <c r="D2956" s="353"/>
      <c r="E2956" s="355"/>
      <c r="F2956" s="355"/>
      <c r="G2956" s="353"/>
      <c r="H2956" s="353"/>
      <c r="I2956" s="353"/>
      <c r="J2956" s="353"/>
      <c r="K2956" s="360"/>
    </row>
    <row r="2957">
      <c r="A2957" s="352" t="str">
        <f t="shared" si="1"/>
        <v/>
      </c>
      <c r="B2957" s="353"/>
      <c r="C2957" s="354"/>
      <c r="D2957" s="353"/>
      <c r="E2957" s="355"/>
      <c r="F2957" s="355"/>
      <c r="G2957" s="353"/>
      <c r="H2957" s="353"/>
      <c r="I2957" s="353"/>
      <c r="J2957" s="353"/>
      <c r="K2957" s="360"/>
    </row>
    <row r="2958">
      <c r="A2958" s="357" t="str">
        <f t="shared" si="1"/>
        <v/>
      </c>
      <c r="B2958" s="353"/>
      <c r="C2958" s="354"/>
      <c r="D2958" s="353"/>
      <c r="E2958" s="355"/>
      <c r="F2958" s="355"/>
      <c r="G2958" s="353"/>
      <c r="H2958" s="353"/>
      <c r="I2958" s="353"/>
      <c r="J2958" s="353"/>
      <c r="K2958" s="360"/>
    </row>
    <row r="2959">
      <c r="A2959" s="352" t="str">
        <f t="shared" si="1"/>
        <v/>
      </c>
      <c r="B2959" s="353"/>
      <c r="C2959" s="354"/>
      <c r="D2959" s="353"/>
      <c r="E2959" s="355"/>
      <c r="F2959" s="355"/>
      <c r="G2959" s="353"/>
      <c r="H2959" s="353"/>
      <c r="I2959" s="353"/>
      <c r="J2959" s="353"/>
      <c r="K2959" s="360"/>
    </row>
    <row r="2960">
      <c r="A2960" s="357" t="str">
        <f t="shared" si="1"/>
        <v/>
      </c>
      <c r="B2960" s="353"/>
      <c r="C2960" s="354"/>
      <c r="D2960" s="353"/>
      <c r="E2960" s="355"/>
      <c r="F2960" s="355"/>
      <c r="G2960" s="353"/>
      <c r="H2960" s="353"/>
      <c r="I2960" s="353"/>
      <c r="J2960" s="353"/>
      <c r="K2960" s="360"/>
    </row>
    <row r="2961">
      <c r="A2961" s="352" t="str">
        <f t="shared" si="1"/>
        <v/>
      </c>
      <c r="B2961" s="353"/>
      <c r="C2961" s="354"/>
      <c r="D2961" s="353"/>
      <c r="E2961" s="355"/>
      <c r="F2961" s="355"/>
      <c r="G2961" s="353"/>
      <c r="H2961" s="353"/>
      <c r="I2961" s="353"/>
      <c r="J2961" s="353"/>
      <c r="K2961" s="360"/>
    </row>
    <row r="2962">
      <c r="A2962" s="357" t="str">
        <f t="shared" si="1"/>
        <v/>
      </c>
      <c r="B2962" s="353"/>
      <c r="C2962" s="354"/>
      <c r="D2962" s="353"/>
      <c r="E2962" s="355"/>
      <c r="F2962" s="355"/>
      <c r="G2962" s="353"/>
      <c r="H2962" s="353"/>
      <c r="I2962" s="353"/>
      <c r="J2962" s="353"/>
      <c r="K2962" s="360"/>
    </row>
    <row r="2963">
      <c r="A2963" s="359" t="str">
        <f t="shared" si="1"/>
        <v/>
      </c>
      <c r="B2963" s="353"/>
      <c r="C2963" s="354"/>
      <c r="D2963" s="353"/>
      <c r="E2963" s="355"/>
      <c r="F2963" s="355"/>
      <c r="G2963" s="353"/>
      <c r="H2963" s="353"/>
      <c r="I2963" s="353"/>
      <c r="J2963" s="353"/>
      <c r="K2963" s="360"/>
    </row>
    <row r="2964">
      <c r="A2964" s="352" t="str">
        <f t="shared" si="1"/>
        <v/>
      </c>
      <c r="B2964" s="353"/>
      <c r="C2964" s="354"/>
      <c r="D2964" s="353"/>
      <c r="E2964" s="355"/>
      <c r="F2964" s="355"/>
      <c r="G2964" s="353"/>
      <c r="H2964" s="353"/>
      <c r="I2964" s="353"/>
      <c r="J2964" s="353"/>
      <c r="K2964" s="360"/>
    </row>
    <row r="2965">
      <c r="A2965" s="352" t="str">
        <f t="shared" si="1"/>
        <v/>
      </c>
      <c r="B2965" s="353"/>
      <c r="C2965" s="354"/>
      <c r="D2965" s="353"/>
      <c r="E2965" s="355"/>
      <c r="F2965" s="355"/>
      <c r="G2965" s="353"/>
      <c r="H2965" s="353"/>
      <c r="I2965" s="353"/>
      <c r="J2965" s="353"/>
      <c r="K2965" s="360"/>
    </row>
    <row r="2966">
      <c r="A2966" s="357" t="str">
        <f t="shared" si="1"/>
        <v/>
      </c>
      <c r="B2966" s="353"/>
      <c r="C2966" s="354"/>
      <c r="D2966" s="353"/>
      <c r="E2966" s="355"/>
      <c r="F2966" s="355"/>
      <c r="G2966" s="353"/>
      <c r="H2966" s="353"/>
      <c r="I2966" s="353"/>
      <c r="J2966" s="353"/>
      <c r="K2966" s="360"/>
    </row>
    <row r="2967">
      <c r="A2967" s="352" t="str">
        <f t="shared" si="1"/>
        <v/>
      </c>
      <c r="B2967" s="353"/>
      <c r="C2967" s="354"/>
      <c r="D2967" s="353"/>
      <c r="E2967" s="355"/>
      <c r="F2967" s="355"/>
      <c r="G2967" s="353"/>
      <c r="H2967" s="353"/>
      <c r="I2967" s="353"/>
      <c r="J2967" s="353"/>
      <c r="K2967" s="360"/>
    </row>
    <row r="2968">
      <c r="A2968" s="357" t="str">
        <f t="shared" si="1"/>
        <v/>
      </c>
      <c r="B2968" s="353"/>
      <c r="C2968" s="354"/>
      <c r="D2968" s="353"/>
      <c r="E2968" s="355"/>
      <c r="F2968" s="355"/>
      <c r="G2968" s="353"/>
      <c r="H2968" s="353"/>
      <c r="I2968" s="353"/>
      <c r="J2968" s="353"/>
      <c r="K2968" s="360"/>
    </row>
    <row r="2969">
      <c r="A2969" s="352" t="str">
        <f t="shared" si="1"/>
        <v/>
      </c>
      <c r="B2969" s="353"/>
      <c r="C2969" s="354"/>
      <c r="D2969" s="353"/>
      <c r="E2969" s="355"/>
      <c r="F2969" s="355"/>
      <c r="G2969" s="353"/>
      <c r="H2969" s="353"/>
      <c r="I2969" s="353"/>
      <c r="J2969" s="353"/>
      <c r="K2969" s="360"/>
    </row>
    <row r="2970">
      <c r="A2970" s="352" t="str">
        <f t="shared" si="1"/>
        <v/>
      </c>
      <c r="B2970" s="353"/>
      <c r="C2970" s="354"/>
      <c r="D2970" s="353"/>
      <c r="E2970" s="355"/>
      <c r="F2970" s="355"/>
      <c r="G2970" s="353"/>
      <c r="H2970" s="353"/>
      <c r="I2970" s="353"/>
      <c r="J2970" s="353"/>
      <c r="K2970" s="360"/>
    </row>
    <row r="2971">
      <c r="A2971" s="352" t="str">
        <f t="shared" si="1"/>
        <v/>
      </c>
      <c r="B2971" s="353"/>
      <c r="C2971" s="354"/>
      <c r="D2971" s="353"/>
      <c r="E2971" s="355"/>
      <c r="F2971" s="355"/>
      <c r="G2971" s="353"/>
      <c r="H2971" s="353"/>
      <c r="I2971" s="353"/>
      <c r="J2971" s="353"/>
      <c r="K2971" s="360"/>
    </row>
    <row r="2972">
      <c r="A2972" s="357" t="str">
        <f t="shared" si="1"/>
        <v/>
      </c>
      <c r="B2972" s="353"/>
      <c r="C2972" s="354"/>
      <c r="D2972" s="353"/>
      <c r="E2972" s="355"/>
      <c r="F2972" s="355"/>
      <c r="G2972" s="353"/>
      <c r="H2972" s="353"/>
      <c r="I2972" s="353"/>
      <c r="J2972" s="353"/>
      <c r="K2972" s="360"/>
    </row>
    <row r="2973">
      <c r="A2973" s="359" t="str">
        <f t="shared" si="1"/>
        <v/>
      </c>
      <c r="B2973" s="353"/>
      <c r="C2973" s="354"/>
      <c r="D2973" s="353"/>
      <c r="E2973" s="355"/>
      <c r="F2973" s="355"/>
      <c r="G2973" s="353"/>
      <c r="H2973" s="353"/>
      <c r="I2973" s="353"/>
      <c r="J2973" s="353"/>
      <c r="K2973" s="360"/>
    </row>
    <row r="2974">
      <c r="A2974" s="357" t="str">
        <f t="shared" si="1"/>
        <v/>
      </c>
      <c r="B2974" s="353"/>
      <c r="C2974" s="354"/>
      <c r="D2974" s="353"/>
      <c r="E2974" s="355"/>
      <c r="F2974" s="355"/>
      <c r="G2974" s="353"/>
      <c r="H2974" s="353"/>
      <c r="I2974" s="353"/>
      <c r="J2974" s="353"/>
      <c r="K2974" s="360"/>
    </row>
    <row r="2975">
      <c r="A2975" s="352" t="str">
        <f t="shared" si="1"/>
        <v/>
      </c>
      <c r="B2975" s="353"/>
      <c r="C2975" s="354"/>
      <c r="D2975" s="353"/>
      <c r="E2975" s="355"/>
      <c r="F2975" s="355"/>
      <c r="G2975" s="353"/>
      <c r="H2975" s="353"/>
      <c r="I2975" s="353"/>
      <c r="J2975" s="353"/>
      <c r="K2975" s="360"/>
    </row>
    <row r="2976">
      <c r="A2976" s="352" t="str">
        <f t="shared" si="1"/>
        <v/>
      </c>
      <c r="B2976" s="353"/>
      <c r="C2976" s="354"/>
      <c r="D2976" s="353"/>
      <c r="E2976" s="355"/>
      <c r="F2976" s="355"/>
      <c r="G2976" s="353"/>
      <c r="H2976" s="353"/>
      <c r="I2976" s="353"/>
      <c r="J2976" s="353"/>
      <c r="K2976" s="360"/>
    </row>
    <row r="2977">
      <c r="A2977" s="357" t="str">
        <f t="shared" si="1"/>
        <v/>
      </c>
      <c r="B2977" s="353"/>
      <c r="C2977" s="354"/>
      <c r="D2977" s="353"/>
      <c r="E2977" s="355"/>
      <c r="F2977" s="355"/>
      <c r="G2977" s="353"/>
      <c r="H2977" s="353"/>
      <c r="I2977" s="353"/>
      <c r="J2977" s="353"/>
      <c r="K2977" s="360"/>
    </row>
    <row r="2978">
      <c r="A2978" s="352" t="str">
        <f t="shared" si="1"/>
        <v/>
      </c>
      <c r="B2978" s="353"/>
      <c r="C2978" s="354"/>
      <c r="D2978" s="353"/>
      <c r="E2978" s="355"/>
      <c r="F2978" s="355"/>
      <c r="G2978" s="353"/>
      <c r="H2978" s="353"/>
      <c r="I2978" s="353"/>
      <c r="J2978" s="353"/>
      <c r="K2978" s="360"/>
    </row>
    <row r="2979">
      <c r="A2979" s="352" t="str">
        <f t="shared" si="1"/>
        <v/>
      </c>
      <c r="B2979" s="353"/>
      <c r="C2979" s="354"/>
      <c r="D2979" s="353"/>
      <c r="E2979" s="355"/>
      <c r="F2979" s="355"/>
      <c r="G2979" s="353"/>
      <c r="H2979" s="353"/>
      <c r="I2979" s="353"/>
      <c r="J2979" s="353"/>
      <c r="K2979" s="360"/>
    </row>
    <row r="2980">
      <c r="A2980" s="352" t="str">
        <f t="shared" si="1"/>
        <v/>
      </c>
      <c r="B2980" s="353"/>
      <c r="C2980" s="354"/>
      <c r="D2980" s="353"/>
      <c r="E2980" s="355"/>
      <c r="F2980" s="355"/>
      <c r="G2980" s="353"/>
      <c r="H2980" s="353"/>
      <c r="I2980" s="353"/>
      <c r="J2980" s="353"/>
      <c r="K2980" s="360"/>
    </row>
    <row r="2981">
      <c r="A2981" s="352" t="str">
        <f t="shared" si="1"/>
        <v/>
      </c>
      <c r="B2981" s="353"/>
      <c r="C2981" s="354"/>
      <c r="D2981" s="353"/>
      <c r="E2981" s="355"/>
      <c r="F2981" s="355"/>
      <c r="G2981" s="353"/>
      <c r="H2981" s="353"/>
      <c r="I2981" s="353"/>
      <c r="J2981" s="353"/>
      <c r="K2981" s="360"/>
    </row>
    <row r="2982">
      <c r="A2982" s="357" t="str">
        <f t="shared" si="1"/>
        <v/>
      </c>
      <c r="B2982" s="353"/>
      <c r="C2982" s="354"/>
      <c r="D2982" s="353"/>
      <c r="E2982" s="355"/>
      <c r="F2982" s="355"/>
      <c r="G2982" s="353"/>
      <c r="H2982" s="353"/>
      <c r="I2982" s="353"/>
      <c r="J2982" s="353"/>
      <c r="K2982" s="360"/>
    </row>
    <row r="2983">
      <c r="A2983" s="352" t="str">
        <f t="shared" si="1"/>
        <v/>
      </c>
      <c r="B2983" s="353"/>
      <c r="C2983" s="354"/>
      <c r="D2983" s="353"/>
      <c r="E2983" s="355"/>
      <c r="F2983" s="355"/>
      <c r="G2983" s="353"/>
      <c r="H2983" s="353"/>
      <c r="I2983" s="353"/>
      <c r="J2983" s="353"/>
      <c r="K2983" s="360"/>
    </row>
    <row r="2984">
      <c r="A2984" s="357" t="str">
        <f t="shared" si="1"/>
        <v/>
      </c>
      <c r="B2984" s="353"/>
      <c r="C2984" s="354"/>
      <c r="D2984" s="353"/>
      <c r="E2984" s="355"/>
      <c r="F2984" s="355"/>
      <c r="G2984" s="353"/>
      <c r="H2984" s="353"/>
      <c r="I2984" s="353"/>
      <c r="J2984" s="353"/>
      <c r="K2984" s="360"/>
    </row>
    <row r="2985">
      <c r="A2985" s="352" t="str">
        <f t="shared" si="1"/>
        <v/>
      </c>
      <c r="B2985" s="353"/>
      <c r="C2985" s="354"/>
      <c r="D2985" s="353"/>
      <c r="E2985" s="355"/>
      <c r="F2985" s="355"/>
      <c r="G2985" s="353"/>
      <c r="H2985" s="353"/>
      <c r="I2985" s="353"/>
      <c r="J2985" s="353"/>
      <c r="K2985" s="360"/>
    </row>
    <row r="2986">
      <c r="A2986" s="357" t="str">
        <f t="shared" si="1"/>
        <v/>
      </c>
      <c r="B2986" s="353"/>
      <c r="C2986" s="354"/>
      <c r="D2986" s="353"/>
      <c r="E2986" s="355"/>
      <c r="F2986" s="355"/>
      <c r="G2986" s="353"/>
      <c r="H2986" s="353"/>
      <c r="I2986" s="353"/>
      <c r="J2986" s="353"/>
      <c r="K2986" s="360"/>
    </row>
    <row r="2987">
      <c r="A2987" s="352" t="str">
        <f t="shared" si="1"/>
        <v/>
      </c>
      <c r="B2987" s="353"/>
      <c r="C2987" s="354"/>
      <c r="D2987" s="353"/>
      <c r="E2987" s="355"/>
      <c r="F2987" s="355"/>
      <c r="G2987" s="353"/>
      <c r="H2987" s="353"/>
      <c r="I2987" s="353"/>
      <c r="J2987" s="353"/>
      <c r="K2987" s="360"/>
    </row>
    <row r="2988">
      <c r="A2988" s="357" t="str">
        <f t="shared" si="1"/>
        <v/>
      </c>
      <c r="B2988" s="353"/>
      <c r="C2988" s="354"/>
      <c r="D2988" s="353"/>
      <c r="E2988" s="355"/>
      <c r="F2988" s="355"/>
      <c r="G2988" s="353"/>
      <c r="H2988" s="353"/>
      <c r="I2988" s="353"/>
      <c r="J2988" s="353"/>
      <c r="K2988" s="360"/>
    </row>
    <row r="2989">
      <c r="A2989" s="352" t="str">
        <f t="shared" si="1"/>
        <v/>
      </c>
      <c r="B2989" s="353"/>
      <c r="C2989" s="354"/>
      <c r="D2989" s="353"/>
      <c r="E2989" s="355"/>
      <c r="F2989" s="355"/>
      <c r="G2989" s="353"/>
      <c r="H2989" s="353"/>
      <c r="I2989" s="353"/>
      <c r="J2989" s="353"/>
      <c r="K2989" s="360"/>
    </row>
    <row r="2990">
      <c r="A2990" s="357" t="str">
        <f t="shared" si="1"/>
        <v/>
      </c>
      <c r="B2990" s="353"/>
      <c r="C2990" s="354"/>
      <c r="D2990" s="353"/>
      <c r="E2990" s="355"/>
      <c r="F2990" s="355"/>
      <c r="G2990" s="353"/>
      <c r="H2990" s="353"/>
      <c r="I2990" s="353"/>
      <c r="J2990" s="353"/>
      <c r="K2990" s="360"/>
    </row>
    <row r="2991">
      <c r="A2991" s="352" t="str">
        <f t="shared" si="1"/>
        <v/>
      </c>
      <c r="B2991" s="353"/>
      <c r="C2991" s="354"/>
      <c r="D2991" s="353"/>
      <c r="E2991" s="355"/>
      <c r="F2991" s="355"/>
      <c r="G2991" s="353"/>
      <c r="H2991" s="353"/>
      <c r="I2991" s="353"/>
      <c r="J2991" s="353"/>
      <c r="K2991" s="360"/>
    </row>
    <row r="2992">
      <c r="A2992" s="357" t="str">
        <f t="shared" si="1"/>
        <v/>
      </c>
      <c r="B2992" s="353"/>
      <c r="C2992" s="354"/>
      <c r="D2992" s="353"/>
      <c r="E2992" s="355"/>
      <c r="F2992" s="355"/>
      <c r="G2992" s="353"/>
      <c r="H2992" s="353"/>
      <c r="I2992" s="353"/>
      <c r="J2992" s="353"/>
      <c r="K2992" s="360"/>
    </row>
    <row r="2993">
      <c r="A2993" s="357" t="str">
        <f t="shared" si="1"/>
        <v/>
      </c>
      <c r="B2993" s="353"/>
      <c r="C2993" s="354"/>
      <c r="D2993" s="353"/>
      <c r="E2993" s="355"/>
      <c r="F2993" s="355"/>
      <c r="G2993" s="353"/>
      <c r="H2993" s="353"/>
      <c r="I2993" s="353"/>
      <c r="J2993" s="353"/>
      <c r="K2993" s="360"/>
    </row>
    <row r="2994">
      <c r="A2994" s="352" t="str">
        <f t="shared" si="1"/>
        <v/>
      </c>
      <c r="B2994" s="353"/>
      <c r="C2994" s="354"/>
      <c r="D2994" s="353"/>
      <c r="E2994" s="355"/>
      <c r="F2994" s="355"/>
      <c r="G2994" s="353"/>
      <c r="H2994" s="353"/>
      <c r="I2994" s="353"/>
      <c r="J2994" s="353"/>
      <c r="K2994" s="360"/>
    </row>
    <row r="2995">
      <c r="A2995" s="352" t="str">
        <f t="shared" si="1"/>
        <v/>
      </c>
      <c r="B2995" s="353"/>
      <c r="C2995" s="354"/>
      <c r="D2995" s="353"/>
      <c r="E2995" s="355"/>
      <c r="F2995" s="355"/>
      <c r="G2995" s="353"/>
      <c r="H2995" s="353"/>
      <c r="I2995" s="353"/>
      <c r="J2995" s="353"/>
      <c r="K2995" s="360"/>
    </row>
    <row r="2996">
      <c r="A2996" s="352" t="str">
        <f t="shared" si="1"/>
        <v/>
      </c>
      <c r="B2996" s="353"/>
      <c r="C2996" s="354"/>
      <c r="D2996" s="353"/>
      <c r="E2996" s="355"/>
      <c r="F2996" s="355"/>
      <c r="G2996" s="353"/>
      <c r="H2996" s="353"/>
      <c r="I2996" s="353"/>
      <c r="J2996" s="353"/>
      <c r="K2996" s="360"/>
    </row>
    <row r="2997">
      <c r="A2997" s="357" t="str">
        <f t="shared" si="1"/>
        <v/>
      </c>
      <c r="B2997" s="353"/>
      <c r="C2997" s="354"/>
      <c r="D2997" s="353"/>
      <c r="E2997" s="355"/>
      <c r="F2997" s="355"/>
      <c r="G2997" s="353"/>
      <c r="H2997" s="353"/>
      <c r="I2997" s="353"/>
      <c r="J2997" s="353"/>
      <c r="K2997" s="360"/>
    </row>
    <row r="2998">
      <c r="A2998" s="357" t="str">
        <f t="shared" si="1"/>
        <v/>
      </c>
      <c r="B2998" s="353"/>
      <c r="C2998" s="354"/>
      <c r="D2998" s="353"/>
      <c r="E2998" s="355"/>
      <c r="F2998" s="355"/>
      <c r="G2998" s="353"/>
      <c r="H2998" s="353"/>
      <c r="I2998" s="353"/>
      <c r="J2998" s="353"/>
      <c r="K2998" s="360"/>
    </row>
    <row r="2999">
      <c r="A2999" s="357" t="str">
        <f t="shared" si="1"/>
        <v/>
      </c>
      <c r="B2999" s="353"/>
      <c r="C2999" s="354"/>
      <c r="D2999" s="353"/>
      <c r="E2999" s="355"/>
      <c r="F2999" s="355"/>
      <c r="G2999" s="353"/>
      <c r="H2999" s="353"/>
      <c r="I2999" s="353"/>
      <c r="J2999" s="353"/>
      <c r="K2999" s="360"/>
    </row>
    <row r="3000">
      <c r="A3000" s="357" t="str">
        <f t="shared" si="1"/>
        <v/>
      </c>
      <c r="B3000" s="353"/>
      <c r="C3000" s="354"/>
      <c r="D3000" s="353"/>
      <c r="E3000" s="355"/>
      <c r="F3000" s="355"/>
      <c r="G3000" s="353"/>
      <c r="H3000" s="353"/>
      <c r="I3000" s="353"/>
      <c r="J3000" s="353"/>
      <c r="K3000" s="360"/>
    </row>
    <row r="3001">
      <c r="A3001" s="352" t="str">
        <f t="shared" si="1"/>
        <v/>
      </c>
      <c r="B3001" s="353"/>
      <c r="C3001" s="354"/>
      <c r="D3001" s="353"/>
      <c r="E3001" s="355"/>
      <c r="F3001" s="355"/>
      <c r="G3001" s="353"/>
      <c r="H3001" s="353"/>
      <c r="I3001" s="353"/>
      <c r="J3001" s="353"/>
      <c r="K3001" s="360"/>
    </row>
    <row r="3002">
      <c r="A3002" s="352" t="str">
        <f t="shared" si="1"/>
        <v/>
      </c>
      <c r="B3002" s="353"/>
      <c r="C3002" s="354"/>
      <c r="D3002" s="353"/>
      <c r="E3002" s="355"/>
      <c r="F3002" s="355"/>
      <c r="G3002" s="353"/>
      <c r="H3002" s="353"/>
      <c r="I3002" s="353"/>
      <c r="J3002" s="353"/>
      <c r="K3002" s="360"/>
    </row>
    <row r="3003">
      <c r="A3003" s="357" t="str">
        <f t="shared" si="1"/>
        <v/>
      </c>
      <c r="B3003" s="353"/>
      <c r="C3003" s="354"/>
      <c r="D3003" s="353"/>
      <c r="E3003" s="355"/>
      <c r="F3003" s="355"/>
      <c r="G3003" s="353"/>
      <c r="H3003" s="353"/>
      <c r="I3003" s="353"/>
      <c r="J3003" s="353"/>
      <c r="K3003" s="360"/>
    </row>
    <row r="3004">
      <c r="A3004" s="352" t="str">
        <f t="shared" si="1"/>
        <v/>
      </c>
      <c r="B3004" s="353"/>
      <c r="C3004" s="354"/>
      <c r="D3004" s="353"/>
      <c r="E3004" s="355"/>
      <c r="F3004" s="355"/>
      <c r="G3004" s="353"/>
      <c r="H3004" s="353"/>
      <c r="I3004" s="353"/>
      <c r="J3004" s="353"/>
      <c r="K3004" s="360"/>
    </row>
    <row r="3005">
      <c r="A3005" s="352" t="str">
        <f t="shared" si="1"/>
        <v/>
      </c>
      <c r="B3005" s="353"/>
      <c r="C3005" s="354"/>
      <c r="D3005" s="353"/>
      <c r="E3005" s="355"/>
      <c r="F3005" s="355"/>
      <c r="G3005" s="353"/>
      <c r="H3005" s="353"/>
      <c r="I3005" s="353"/>
      <c r="J3005" s="353"/>
      <c r="K3005" s="360"/>
    </row>
    <row r="3006">
      <c r="A3006" s="357" t="str">
        <f t="shared" si="1"/>
        <v/>
      </c>
      <c r="B3006" s="353"/>
      <c r="C3006" s="354"/>
      <c r="D3006" s="353"/>
      <c r="E3006" s="355"/>
      <c r="F3006" s="355"/>
      <c r="G3006" s="353"/>
      <c r="H3006" s="353"/>
      <c r="I3006" s="353"/>
      <c r="J3006" s="353"/>
      <c r="K3006" s="360"/>
    </row>
    <row r="3007">
      <c r="A3007" s="352" t="str">
        <f t="shared" si="1"/>
        <v/>
      </c>
      <c r="B3007" s="353"/>
      <c r="C3007" s="354"/>
      <c r="D3007" s="353"/>
      <c r="E3007" s="355"/>
      <c r="F3007" s="355"/>
      <c r="G3007" s="353"/>
      <c r="H3007" s="353"/>
      <c r="I3007" s="353"/>
      <c r="J3007" s="353"/>
      <c r="K3007" s="360"/>
    </row>
    <row r="3008">
      <c r="A3008" s="359" t="str">
        <f t="shared" si="1"/>
        <v/>
      </c>
      <c r="B3008" s="353"/>
      <c r="C3008" s="354"/>
      <c r="D3008" s="353"/>
      <c r="E3008" s="355"/>
      <c r="F3008" s="355"/>
      <c r="G3008" s="353"/>
      <c r="H3008" s="353"/>
      <c r="I3008" s="353"/>
      <c r="J3008" s="353"/>
      <c r="K3008" s="360"/>
    </row>
    <row r="3009">
      <c r="A3009" s="352" t="str">
        <f t="shared" si="1"/>
        <v/>
      </c>
      <c r="B3009" s="353"/>
      <c r="C3009" s="354"/>
      <c r="D3009" s="353"/>
      <c r="E3009" s="355"/>
      <c r="F3009" s="355"/>
      <c r="G3009" s="353"/>
      <c r="H3009" s="353"/>
      <c r="I3009" s="353"/>
      <c r="J3009" s="353"/>
      <c r="K3009" s="360"/>
    </row>
    <row r="3010">
      <c r="A3010" s="352" t="str">
        <f t="shared" si="1"/>
        <v/>
      </c>
      <c r="B3010" s="353"/>
      <c r="C3010" s="354"/>
      <c r="D3010" s="353"/>
      <c r="E3010" s="355"/>
      <c r="F3010" s="355"/>
      <c r="G3010" s="353"/>
      <c r="H3010" s="353"/>
      <c r="I3010" s="353"/>
      <c r="J3010" s="353"/>
      <c r="K3010" s="360"/>
    </row>
    <row r="3011">
      <c r="A3011" s="358" t="str">
        <f t="shared" si="1"/>
        <v/>
      </c>
      <c r="B3011" s="353"/>
      <c r="C3011" s="354"/>
      <c r="D3011" s="353"/>
      <c r="E3011" s="355"/>
      <c r="F3011" s="355"/>
      <c r="G3011" s="353"/>
      <c r="H3011" s="353"/>
      <c r="I3011" s="353"/>
      <c r="J3011" s="353"/>
      <c r="K3011" s="360"/>
    </row>
    <row r="3012">
      <c r="A3012" s="352" t="str">
        <f t="shared" si="1"/>
        <v/>
      </c>
      <c r="B3012" s="353"/>
      <c r="C3012" s="354"/>
      <c r="D3012" s="353"/>
      <c r="E3012" s="355"/>
      <c r="F3012" s="355"/>
      <c r="G3012" s="353"/>
      <c r="H3012" s="353"/>
      <c r="I3012" s="353"/>
      <c r="J3012" s="353"/>
      <c r="K3012" s="360"/>
    </row>
    <row r="3013">
      <c r="A3013" s="352" t="str">
        <f t="shared" si="1"/>
        <v/>
      </c>
      <c r="B3013" s="353"/>
      <c r="C3013" s="354"/>
      <c r="D3013" s="353"/>
      <c r="E3013" s="355"/>
      <c r="F3013" s="355"/>
      <c r="G3013" s="353"/>
      <c r="H3013" s="353"/>
      <c r="I3013" s="353"/>
      <c r="J3013" s="353"/>
      <c r="K3013" s="360"/>
    </row>
    <row r="3014">
      <c r="A3014" s="352" t="str">
        <f t="shared" si="1"/>
        <v/>
      </c>
      <c r="B3014" s="353"/>
      <c r="C3014" s="354"/>
      <c r="D3014" s="353"/>
      <c r="E3014" s="355"/>
      <c r="F3014" s="355"/>
      <c r="G3014" s="353"/>
      <c r="H3014" s="353"/>
      <c r="I3014" s="353"/>
      <c r="J3014" s="353"/>
      <c r="K3014" s="360"/>
    </row>
    <row r="3015">
      <c r="A3015" s="357" t="str">
        <f t="shared" si="1"/>
        <v/>
      </c>
      <c r="B3015" s="353"/>
      <c r="C3015" s="354"/>
      <c r="D3015" s="353"/>
      <c r="E3015" s="355"/>
      <c r="F3015" s="355"/>
      <c r="G3015" s="353"/>
      <c r="H3015" s="353"/>
      <c r="I3015" s="353"/>
      <c r="J3015" s="353"/>
      <c r="K3015" s="360"/>
    </row>
    <row r="3016">
      <c r="A3016" s="352" t="str">
        <f t="shared" si="1"/>
        <v/>
      </c>
      <c r="B3016" s="353"/>
      <c r="C3016" s="354"/>
      <c r="D3016" s="353"/>
      <c r="E3016" s="355"/>
      <c r="F3016" s="355"/>
      <c r="G3016" s="353"/>
      <c r="H3016" s="353"/>
      <c r="I3016" s="353"/>
      <c r="J3016" s="353"/>
      <c r="K3016" s="360"/>
    </row>
    <row r="3017">
      <c r="A3017" s="357" t="str">
        <f t="shared" si="1"/>
        <v/>
      </c>
      <c r="B3017" s="353"/>
      <c r="C3017" s="354"/>
      <c r="D3017" s="353"/>
      <c r="E3017" s="355"/>
      <c r="F3017" s="355"/>
      <c r="G3017" s="353"/>
      <c r="H3017" s="353"/>
      <c r="I3017" s="353"/>
      <c r="J3017" s="353"/>
      <c r="K3017" s="360"/>
    </row>
    <row r="3018">
      <c r="A3018" s="357" t="str">
        <f t="shared" si="1"/>
        <v/>
      </c>
      <c r="B3018" s="353"/>
      <c r="C3018" s="354"/>
      <c r="D3018" s="353"/>
      <c r="E3018" s="355"/>
      <c r="F3018" s="355"/>
      <c r="G3018" s="353"/>
      <c r="H3018" s="353"/>
      <c r="I3018" s="353"/>
      <c r="J3018" s="353"/>
      <c r="K3018" s="360"/>
    </row>
    <row r="3019">
      <c r="A3019" s="357" t="str">
        <f t="shared" si="1"/>
        <v/>
      </c>
      <c r="B3019" s="353"/>
      <c r="C3019" s="354"/>
      <c r="D3019" s="353"/>
      <c r="E3019" s="355"/>
      <c r="F3019" s="355"/>
      <c r="G3019" s="353"/>
      <c r="H3019" s="353"/>
      <c r="I3019" s="353"/>
      <c r="J3019" s="353"/>
      <c r="K3019" s="360"/>
    </row>
    <row r="3020">
      <c r="A3020" s="352" t="str">
        <f t="shared" si="1"/>
        <v/>
      </c>
      <c r="B3020" s="353"/>
      <c r="C3020" s="354"/>
      <c r="D3020" s="353"/>
      <c r="E3020" s="355"/>
      <c r="F3020" s="355"/>
      <c r="G3020" s="353"/>
      <c r="H3020" s="353"/>
      <c r="I3020" s="353"/>
      <c r="J3020" s="353"/>
      <c r="K3020" s="360"/>
    </row>
    <row r="3021">
      <c r="A3021" s="357" t="str">
        <f t="shared" si="1"/>
        <v/>
      </c>
      <c r="B3021" s="353"/>
      <c r="C3021" s="354"/>
      <c r="D3021" s="353"/>
      <c r="E3021" s="355"/>
      <c r="F3021" s="355"/>
      <c r="G3021" s="353"/>
      <c r="H3021" s="353"/>
      <c r="I3021" s="353"/>
      <c r="J3021" s="353"/>
      <c r="K3021" s="360"/>
    </row>
    <row r="3022">
      <c r="A3022" s="352" t="str">
        <f t="shared" si="1"/>
        <v/>
      </c>
      <c r="B3022" s="353"/>
      <c r="C3022" s="354"/>
      <c r="D3022" s="353"/>
      <c r="E3022" s="355"/>
      <c r="F3022" s="355"/>
      <c r="G3022" s="353"/>
      <c r="H3022" s="353"/>
      <c r="I3022" s="353"/>
      <c r="J3022" s="353"/>
      <c r="K3022" s="360"/>
    </row>
    <row r="3023">
      <c r="A3023" s="352" t="str">
        <f t="shared" si="1"/>
        <v/>
      </c>
      <c r="B3023" s="353"/>
      <c r="C3023" s="354"/>
      <c r="D3023" s="353"/>
      <c r="E3023" s="355"/>
      <c r="F3023" s="355"/>
      <c r="G3023" s="353"/>
      <c r="H3023" s="353"/>
      <c r="I3023" s="353"/>
      <c r="J3023" s="353"/>
      <c r="K3023" s="360"/>
    </row>
    <row r="3024">
      <c r="A3024" s="357" t="str">
        <f t="shared" si="1"/>
        <v/>
      </c>
      <c r="B3024" s="353"/>
      <c r="C3024" s="354"/>
      <c r="D3024" s="353"/>
      <c r="E3024" s="355"/>
      <c r="F3024" s="355"/>
      <c r="G3024" s="353"/>
      <c r="H3024" s="353"/>
      <c r="I3024" s="353"/>
      <c r="J3024" s="353"/>
      <c r="K3024" s="360"/>
    </row>
    <row r="3025">
      <c r="A3025" s="352" t="str">
        <f t="shared" si="1"/>
        <v/>
      </c>
      <c r="B3025" s="353"/>
      <c r="C3025" s="354"/>
      <c r="D3025" s="353"/>
      <c r="E3025" s="355"/>
      <c r="F3025" s="355"/>
      <c r="G3025" s="353"/>
      <c r="H3025" s="353"/>
      <c r="I3025" s="353"/>
      <c r="J3025" s="353"/>
      <c r="K3025" s="360"/>
    </row>
    <row r="3026">
      <c r="A3026" s="352" t="str">
        <f t="shared" si="1"/>
        <v/>
      </c>
      <c r="B3026" s="353"/>
      <c r="C3026" s="354"/>
      <c r="D3026" s="353"/>
      <c r="E3026" s="355"/>
      <c r="F3026" s="355"/>
      <c r="G3026" s="353"/>
      <c r="H3026" s="353"/>
      <c r="I3026" s="353"/>
      <c r="J3026" s="353"/>
      <c r="K3026" s="360"/>
    </row>
    <row r="3027">
      <c r="A3027" s="357" t="str">
        <f t="shared" si="1"/>
        <v/>
      </c>
      <c r="B3027" s="353"/>
      <c r="C3027" s="354"/>
      <c r="D3027" s="353"/>
      <c r="E3027" s="355"/>
      <c r="F3027" s="355"/>
      <c r="G3027" s="353"/>
      <c r="H3027" s="353"/>
      <c r="I3027" s="353"/>
      <c r="J3027" s="353"/>
      <c r="K3027" s="360"/>
    </row>
    <row r="3028">
      <c r="A3028" s="357" t="str">
        <f t="shared" si="1"/>
        <v/>
      </c>
      <c r="B3028" s="353"/>
      <c r="C3028" s="354"/>
      <c r="D3028" s="353"/>
      <c r="E3028" s="355"/>
      <c r="F3028" s="355"/>
      <c r="G3028" s="353"/>
      <c r="H3028" s="353"/>
      <c r="I3028" s="353"/>
      <c r="J3028" s="353"/>
      <c r="K3028" s="360"/>
    </row>
    <row r="3029">
      <c r="A3029" s="352" t="str">
        <f t="shared" si="1"/>
        <v/>
      </c>
      <c r="B3029" s="353"/>
      <c r="C3029" s="354"/>
      <c r="D3029" s="353"/>
      <c r="E3029" s="355"/>
      <c r="F3029" s="355"/>
      <c r="G3029" s="353"/>
      <c r="H3029" s="353"/>
      <c r="I3029" s="353"/>
      <c r="J3029" s="353"/>
      <c r="K3029" s="360"/>
    </row>
    <row r="3030">
      <c r="A3030" s="357" t="str">
        <f t="shared" si="1"/>
        <v/>
      </c>
      <c r="B3030" s="353"/>
      <c r="C3030" s="354"/>
      <c r="D3030" s="353"/>
      <c r="E3030" s="355"/>
      <c r="F3030" s="355"/>
      <c r="G3030" s="353"/>
      <c r="H3030" s="353"/>
      <c r="I3030" s="353"/>
      <c r="J3030" s="353"/>
      <c r="K3030" s="360"/>
    </row>
    <row r="3031">
      <c r="A3031" s="352" t="str">
        <f t="shared" si="1"/>
        <v/>
      </c>
      <c r="B3031" s="353"/>
      <c r="C3031" s="354"/>
      <c r="D3031" s="353"/>
      <c r="E3031" s="355"/>
      <c r="F3031" s="355"/>
      <c r="G3031" s="353"/>
      <c r="H3031" s="353"/>
      <c r="I3031" s="353"/>
      <c r="J3031" s="353"/>
      <c r="K3031" s="360"/>
    </row>
    <row r="3032">
      <c r="A3032" s="352" t="str">
        <f t="shared" si="1"/>
        <v/>
      </c>
      <c r="B3032" s="353"/>
      <c r="C3032" s="354"/>
      <c r="D3032" s="353"/>
      <c r="E3032" s="355"/>
      <c r="F3032" s="355"/>
      <c r="G3032" s="353"/>
      <c r="H3032" s="353"/>
      <c r="I3032" s="353"/>
      <c r="J3032" s="353"/>
      <c r="K3032" s="360"/>
    </row>
    <row r="3033">
      <c r="A3033" s="352" t="str">
        <f t="shared" si="1"/>
        <v/>
      </c>
      <c r="B3033" s="353"/>
      <c r="C3033" s="354"/>
      <c r="D3033" s="353"/>
      <c r="E3033" s="355"/>
      <c r="F3033" s="355"/>
      <c r="G3033" s="353"/>
      <c r="H3033" s="353"/>
      <c r="I3033" s="353"/>
      <c r="J3033" s="353"/>
      <c r="K3033" s="360"/>
    </row>
    <row r="3034">
      <c r="A3034" s="357" t="str">
        <f t="shared" si="1"/>
        <v/>
      </c>
      <c r="B3034" s="353"/>
      <c r="C3034" s="354"/>
      <c r="D3034" s="353"/>
      <c r="E3034" s="355"/>
      <c r="F3034" s="355"/>
      <c r="G3034" s="353"/>
      <c r="H3034" s="353"/>
      <c r="I3034" s="353"/>
      <c r="J3034" s="353"/>
      <c r="K3034" s="360"/>
    </row>
    <row r="3035">
      <c r="A3035" s="357" t="str">
        <f t="shared" si="1"/>
        <v/>
      </c>
      <c r="B3035" s="353"/>
      <c r="C3035" s="354"/>
      <c r="D3035" s="353"/>
      <c r="E3035" s="355"/>
      <c r="F3035" s="355"/>
      <c r="G3035" s="353"/>
      <c r="H3035" s="353"/>
      <c r="I3035" s="353"/>
      <c r="J3035" s="353"/>
      <c r="K3035" s="360"/>
    </row>
    <row r="3036">
      <c r="A3036" s="352" t="str">
        <f t="shared" si="1"/>
        <v/>
      </c>
      <c r="B3036" s="353"/>
      <c r="C3036" s="354"/>
      <c r="D3036" s="353"/>
      <c r="E3036" s="355"/>
      <c r="F3036" s="355"/>
      <c r="G3036" s="353"/>
      <c r="H3036" s="353"/>
      <c r="I3036" s="353"/>
      <c r="J3036" s="353"/>
      <c r="K3036" s="360"/>
    </row>
    <row r="3037">
      <c r="A3037" s="357" t="str">
        <f t="shared" si="1"/>
        <v/>
      </c>
      <c r="B3037" s="353"/>
      <c r="C3037" s="354"/>
      <c r="D3037" s="353"/>
      <c r="E3037" s="355"/>
      <c r="F3037" s="355"/>
      <c r="G3037" s="353"/>
      <c r="H3037" s="353"/>
      <c r="I3037" s="353"/>
      <c r="J3037" s="353"/>
      <c r="K3037" s="360"/>
    </row>
    <row r="3038">
      <c r="A3038" s="352" t="str">
        <f t="shared" si="1"/>
        <v/>
      </c>
      <c r="B3038" s="353"/>
      <c r="C3038" s="354"/>
      <c r="D3038" s="353"/>
      <c r="E3038" s="355"/>
      <c r="F3038" s="355"/>
      <c r="G3038" s="353"/>
      <c r="H3038" s="353"/>
      <c r="I3038" s="353"/>
      <c r="J3038" s="353"/>
      <c r="K3038" s="360"/>
    </row>
    <row r="3039">
      <c r="A3039" s="357" t="str">
        <f t="shared" si="1"/>
        <v/>
      </c>
      <c r="B3039" s="353"/>
      <c r="C3039" s="354"/>
      <c r="D3039" s="353"/>
      <c r="E3039" s="355"/>
      <c r="F3039" s="355"/>
      <c r="G3039" s="353"/>
      <c r="H3039" s="353"/>
      <c r="I3039" s="353"/>
      <c r="J3039" s="353"/>
      <c r="K3039" s="360"/>
    </row>
    <row r="3040">
      <c r="A3040" s="357" t="str">
        <f t="shared" si="1"/>
        <v/>
      </c>
      <c r="B3040" s="353"/>
      <c r="C3040" s="354"/>
      <c r="D3040" s="353"/>
      <c r="E3040" s="355"/>
      <c r="F3040" s="355"/>
      <c r="G3040" s="353"/>
      <c r="H3040" s="353"/>
      <c r="I3040" s="353"/>
      <c r="J3040" s="353"/>
      <c r="K3040" s="360"/>
    </row>
    <row r="3041">
      <c r="A3041" s="352" t="str">
        <f t="shared" si="1"/>
        <v/>
      </c>
      <c r="B3041" s="353"/>
      <c r="C3041" s="354"/>
      <c r="D3041" s="353"/>
      <c r="E3041" s="355"/>
      <c r="F3041" s="355"/>
      <c r="G3041" s="353"/>
      <c r="H3041" s="353"/>
      <c r="I3041" s="353"/>
      <c r="J3041" s="353"/>
      <c r="K3041" s="360"/>
    </row>
    <row r="3042">
      <c r="A3042" s="352" t="str">
        <f t="shared" si="1"/>
        <v/>
      </c>
      <c r="B3042" s="353"/>
      <c r="C3042" s="354"/>
      <c r="D3042" s="353"/>
      <c r="E3042" s="355"/>
      <c r="F3042" s="355"/>
      <c r="G3042" s="353"/>
      <c r="H3042" s="353"/>
      <c r="I3042" s="353"/>
      <c r="J3042" s="353"/>
      <c r="K3042" s="360"/>
    </row>
    <row r="3043">
      <c r="A3043" s="352" t="str">
        <f t="shared" si="1"/>
        <v/>
      </c>
      <c r="B3043" s="353"/>
      <c r="C3043" s="354"/>
      <c r="D3043" s="353"/>
      <c r="E3043" s="355"/>
      <c r="F3043" s="355"/>
      <c r="G3043" s="353"/>
      <c r="H3043" s="353"/>
      <c r="I3043" s="353"/>
      <c r="J3043" s="353"/>
      <c r="K3043" s="360"/>
    </row>
    <row r="3044">
      <c r="A3044" s="352" t="str">
        <f t="shared" si="1"/>
        <v/>
      </c>
      <c r="B3044" s="353"/>
      <c r="C3044" s="354"/>
      <c r="D3044" s="353"/>
      <c r="E3044" s="355"/>
      <c r="F3044" s="355"/>
      <c r="G3044" s="353"/>
      <c r="H3044" s="353"/>
      <c r="I3044" s="353"/>
      <c r="J3044" s="353"/>
      <c r="K3044" s="360"/>
    </row>
    <row r="3045">
      <c r="A3045" s="357" t="str">
        <f t="shared" si="1"/>
        <v/>
      </c>
      <c r="B3045" s="353"/>
      <c r="C3045" s="354"/>
      <c r="D3045" s="353"/>
      <c r="E3045" s="355"/>
      <c r="F3045" s="355"/>
      <c r="G3045" s="353"/>
      <c r="H3045" s="353"/>
      <c r="I3045" s="353"/>
      <c r="J3045" s="353"/>
      <c r="K3045" s="360"/>
    </row>
    <row r="3046">
      <c r="A3046" s="352" t="str">
        <f t="shared" si="1"/>
        <v/>
      </c>
      <c r="B3046" s="353"/>
      <c r="C3046" s="354"/>
      <c r="D3046" s="353"/>
      <c r="E3046" s="355"/>
      <c r="F3046" s="355"/>
      <c r="G3046" s="353"/>
      <c r="H3046" s="353"/>
      <c r="I3046" s="353"/>
      <c r="J3046" s="353"/>
      <c r="K3046" s="360"/>
    </row>
    <row r="3047">
      <c r="A3047" s="352" t="str">
        <f t="shared" si="1"/>
        <v/>
      </c>
      <c r="B3047" s="353"/>
      <c r="C3047" s="354"/>
      <c r="D3047" s="353"/>
      <c r="E3047" s="355"/>
      <c r="F3047" s="355"/>
      <c r="G3047" s="353"/>
      <c r="H3047" s="353"/>
      <c r="I3047" s="353"/>
      <c r="J3047" s="353"/>
      <c r="K3047" s="360"/>
    </row>
    <row r="3048">
      <c r="A3048" s="357" t="str">
        <f t="shared" si="1"/>
        <v/>
      </c>
      <c r="B3048" s="353"/>
      <c r="C3048" s="354"/>
      <c r="D3048" s="353"/>
      <c r="E3048" s="355"/>
      <c r="F3048" s="355"/>
      <c r="G3048" s="353"/>
      <c r="H3048" s="353"/>
      <c r="I3048" s="353"/>
      <c r="J3048" s="353"/>
      <c r="K3048" s="360"/>
    </row>
    <row r="3049">
      <c r="A3049" s="352" t="str">
        <f t="shared" si="1"/>
        <v/>
      </c>
      <c r="B3049" s="353"/>
      <c r="C3049" s="354"/>
      <c r="D3049" s="353"/>
      <c r="E3049" s="355"/>
      <c r="F3049" s="355"/>
      <c r="G3049" s="353"/>
      <c r="H3049" s="353"/>
      <c r="I3049" s="353"/>
      <c r="J3049" s="353"/>
      <c r="K3049" s="360"/>
    </row>
    <row r="3050">
      <c r="A3050" s="357" t="str">
        <f t="shared" si="1"/>
        <v/>
      </c>
      <c r="B3050" s="353"/>
      <c r="C3050" s="354"/>
      <c r="D3050" s="353"/>
      <c r="E3050" s="355"/>
      <c r="F3050" s="355"/>
      <c r="G3050" s="353"/>
      <c r="H3050" s="353"/>
      <c r="I3050" s="353"/>
      <c r="J3050" s="353"/>
      <c r="K3050" s="360"/>
    </row>
    <row r="3051">
      <c r="A3051" s="352" t="str">
        <f t="shared" si="1"/>
        <v/>
      </c>
      <c r="B3051" s="353"/>
      <c r="C3051" s="354"/>
      <c r="D3051" s="353"/>
      <c r="E3051" s="355"/>
      <c r="F3051" s="355"/>
      <c r="G3051" s="353"/>
      <c r="H3051" s="353"/>
      <c r="I3051" s="353"/>
      <c r="J3051" s="353"/>
      <c r="K3051" s="360"/>
    </row>
    <row r="3052">
      <c r="A3052" s="357" t="str">
        <f t="shared" si="1"/>
        <v/>
      </c>
      <c r="B3052" s="353"/>
      <c r="C3052" s="354"/>
      <c r="D3052" s="353"/>
      <c r="E3052" s="355"/>
      <c r="F3052" s="355"/>
      <c r="G3052" s="353"/>
      <c r="H3052" s="353"/>
      <c r="I3052" s="353"/>
      <c r="J3052" s="353"/>
      <c r="K3052" s="360"/>
    </row>
    <row r="3053">
      <c r="A3053" s="357" t="str">
        <f t="shared" si="1"/>
        <v/>
      </c>
      <c r="B3053" s="353"/>
      <c r="C3053" s="354"/>
      <c r="D3053" s="353"/>
      <c r="E3053" s="355"/>
      <c r="F3053" s="355"/>
      <c r="G3053" s="353"/>
      <c r="H3053" s="353"/>
      <c r="I3053" s="353"/>
      <c r="J3053" s="353"/>
      <c r="K3053" s="360"/>
    </row>
    <row r="3054">
      <c r="A3054" s="357" t="str">
        <f t="shared" si="1"/>
        <v/>
      </c>
      <c r="B3054" s="353"/>
      <c r="C3054" s="354"/>
      <c r="D3054" s="353"/>
      <c r="E3054" s="355"/>
      <c r="F3054" s="355"/>
      <c r="G3054" s="353"/>
      <c r="H3054" s="353"/>
      <c r="I3054" s="353"/>
      <c r="J3054" s="353"/>
      <c r="K3054" s="360"/>
    </row>
    <row r="3055">
      <c r="A3055" s="352" t="str">
        <f t="shared" si="1"/>
        <v/>
      </c>
      <c r="B3055" s="353"/>
      <c r="C3055" s="354"/>
      <c r="D3055" s="353"/>
      <c r="E3055" s="355"/>
      <c r="F3055" s="355"/>
      <c r="G3055" s="353"/>
      <c r="H3055" s="353"/>
      <c r="I3055" s="353"/>
      <c r="J3055" s="353"/>
      <c r="K3055" s="360"/>
    </row>
    <row r="3056">
      <c r="A3056" s="352" t="str">
        <f t="shared" si="1"/>
        <v/>
      </c>
      <c r="B3056" s="353"/>
      <c r="C3056" s="354"/>
      <c r="D3056" s="353"/>
      <c r="E3056" s="355"/>
      <c r="F3056" s="355"/>
      <c r="G3056" s="353"/>
      <c r="H3056" s="353"/>
      <c r="I3056" s="353"/>
      <c r="J3056" s="353"/>
      <c r="K3056" s="360"/>
    </row>
    <row r="3057">
      <c r="A3057" s="357" t="str">
        <f t="shared" si="1"/>
        <v/>
      </c>
      <c r="B3057" s="353"/>
      <c r="C3057" s="354"/>
      <c r="D3057" s="353"/>
      <c r="E3057" s="355"/>
      <c r="F3057" s="355"/>
      <c r="G3057" s="353"/>
      <c r="H3057" s="353"/>
      <c r="I3057" s="353"/>
      <c r="J3057" s="353"/>
      <c r="K3057" s="360"/>
    </row>
    <row r="3058">
      <c r="A3058" s="352" t="str">
        <f t="shared" si="1"/>
        <v/>
      </c>
      <c r="B3058" s="353"/>
      <c r="C3058" s="354"/>
      <c r="D3058" s="353"/>
      <c r="E3058" s="355"/>
      <c r="F3058" s="355"/>
      <c r="G3058" s="353"/>
      <c r="H3058" s="353"/>
      <c r="I3058" s="353"/>
      <c r="J3058" s="353"/>
      <c r="K3058" s="360"/>
    </row>
    <row r="3059">
      <c r="A3059" s="357" t="str">
        <f t="shared" si="1"/>
        <v/>
      </c>
      <c r="B3059" s="353"/>
      <c r="C3059" s="354"/>
      <c r="D3059" s="353"/>
      <c r="E3059" s="355"/>
      <c r="F3059" s="355"/>
      <c r="G3059" s="353"/>
      <c r="H3059" s="353"/>
      <c r="I3059" s="353"/>
      <c r="J3059" s="353"/>
      <c r="K3059" s="360"/>
    </row>
    <row r="3060">
      <c r="A3060" s="357" t="str">
        <f t="shared" si="1"/>
        <v/>
      </c>
      <c r="B3060" s="353"/>
      <c r="C3060" s="354"/>
      <c r="D3060" s="353"/>
      <c r="E3060" s="355"/>
      <c r="F3060" s="355"/>
      <c r="G3060" s="353"/>
      <c r="H3060" s="353"/>
      <c r="I3060" s="353"/>
      <c r="J3060" s="353"/>
      <c r="K3060" s="360"/>
    </row>
    <row r="3061">
      <c r="A3061" s="357" t="str">
        <f t="shared" si="1"/>
        <v/>
      </c>
      <c r="B3061" s="353"/>
      <c r="C3061" s="354"/>
      <c r="D3061" s="353"/>
      <c r="E3061" s="355"/>
      <c r="F3061" s="355"/>
      <c r="G3061" s="353"/>
      <c r="H3061" s="353"/>
      <c r="I3061" s="353"/>
      <c r="J3061" s="353"/>
      <c r="K3061" s="360"/>
    </row>
    <row r="3062">
      <c r="A3062" s="352" t="str">
        <f t="shared" si="1"/>
        <v/>
      </c>
      <c r="B3062" s="353"/>
      <c r="C3062" s="354"/>
      <c r="D3062" s="353"/>
      <c r="E3062" s="355"/>
      <c r="F3062" s="355"/>
      <c r="G3062" s="353"/>
      <c r="H3062" s="353"/>
      <c r="I3062" s="353"/>
      <c r="J3062" s="353"/>
      <c r="K3062" s="360"/>
    </row>
    <row r="3063">
      <c r="A3063" s="352" t="str">
        <f t="shared" si="1"/>
        <v/>
      </c>
      <c r="B3063" s="353"/>
      <c r="C3063" s="354"/>
      <c r="D3063" s="353"/>
      <c r="E3063" s="355"/>
      <c r="F3063" s="355"/>
      <c r="G3063" s="353"/>
      <c r="H3063" s="353"/>
      <c r="I3063" s="353"/>
      <c r="J3063" s="353"/>
      <c r="K3063" s="360"/>
    </row>
    <row r="3064">
      <c r="A3064" s="357" t="str">
        <f t="shared" si="1"/>
        <v/>
      </c>
      <c r="B3064" s="353"/>
      <c r="C3064" s="354"/>
      <c r="D3064" s="353"/>
      <c r="E3064" s="355"/>
      <c r="F3064" s="355"/>
      <c r="G3064" s="353"/>
      <c r="H3064" s="353"/>
      <c r="I3064" s="353"/>
      <c r="J3064" s="353"/>
      <c r="K3064" s="360"/>
    </row>
    <row r="3065">
      <c r="A3065" s="357" t="str">
        <f t="shared" si="1"/>
        <v/>
      </c>
      <c r="B3065" s="353"/>
      <c r="C3065" s="354"/>
      <c r="D3065" s="353"/>
      <c r="E3065" s="355"/>
      <c r="F3065" s="355"/>
      <c r="G3065" s="353"/>
      <c r="H3065" s="353"/>
      <c r="I3065" s="353"/>
      <c r="J3065" s="353"/>
      <c r="K3065" s="360"/>
    </row>
    <row r="3066">
      <c r="A3066" s="357" t="str">
        <f t="shared" si="1"/>
        <v/>
      </c>
      <c r="B3066" s="353"/>
      <c r="C3066" s="354"/>
      <c r="D3066" s="353"/>
      <c r="E3066" s="355"/>
      <c r="F3066" s="355"/>
      <c r="G3066" s="353"/>
      <c r="H3066" s="353"/>
      <c r="I3066" s="353"/>
      <c r="J3066" s="353"/>
      <c r="K3066" s="360"/>
    </row>
    <row r="3067">
      <c r="A3067" s="357" t="str">
        <f t="shared" si="1"/>
        <v/>
      </c>
      <c r="B3067" s="353"/>
      <c r="C3067" s="354"/>
      <c r="D3067" s="353"/>
      <c r="E3067" s="355"/>
      <c r="F3067" s="355"/>
      <c r="G3067" s="353"/>
      <c r="H3067" s="353"/>
      <c r="I3067" s="353"/>
      <c r="J3067" s="353"/>
      <c r="K3067" s="360"/>
    </row>
    <row r="3068">
      <c r="A3068" s="357" t="str">
        <f t="shared" si="1"/>
        <v/>
      </c>
      <c r="B3068" s="353"/>
      <c r="C3068" s="354"/>
      <c r="D3068" s="353"/>
      <c r="E3068" s="355"/>
      <c r="F3068" s="355"/>
      <c r="G3068" s="353"/>
      <c r="H3068" s="353"/>
      <c r="I3068" s="353"/>
      <c r="J3068" s="353"/>
      <c r="K3068" s="360"/>
    </row>
    <row r="3069">
      <c r="A3069" s="357" t="str">
        <f t="shared" si="1"/>
        <v/>
      </c>
      <c r="B3069" s="353"/>
      <c r="C3069" s="354"/>
      <c r="D3069" s="353"/>
      <c r="E3069" s="355"/>
      <c r="F3069" s="355"/>
      <c r="G3069" s="353"/>
      <c r="H3069" s="353"/>
      <c r="I3069" s="353"/>
      <c r="J3069" s="353"/>
      <c r="K3069" s="360"/>
    </row>
    <row r="3070">
      <c r="A3070" s="352" t="str">
        <f t="shared" si="1"/>
        <v/>
      </c>
      <c r="B3070" s="353"/>
      <c r="C3070" s="354"/>
      <c r="D3070" s="353"/>
      <c r="E3070" s="355"/>
      <c r="F3070" s="355"/>
      <c r="G3070" s="353"/>
      <c r="H3070" s="353"/>
      <c r="I3070" s="353"/>
      <c r="J3070" s="353"/>
      <c r="K3070" s="360"/>
    </row>
    <row r="3071">
      <c r="A3071" s="352" t="str">
        <f t="shared" si="1"/>
        <v/>
      </c>
      <c r="B3071" s="353"/>
      <c r="C3071" s="354"/>
      <c r="D3071" s="353"/>
      <c r="E3071" s="355"/>
      <c r="F3071" s="355"/>
      <c r="G3071" s="353"/>
      <c r="H3071" s="353"/>
      <c r="I3071" s="353"/>
      <c r="J3071" s="353"/>
      <c r="K3071" s="360"/>
    </row>
    <row r="3072">
      <c r="A3072" s="352" t="str">
        <f t="shared" si="1"/>
        <v/>
      </c>
      <c r="B3072" s="353"/>
      <c r="C3072" s="354"/>
      <c r="D3072" s="353"/>
      <c r="E3072" s="355"/>
      <c r="F3072" s="355"/>
      <c r="G3072" s="353"/>
      <c r="H3072" s="353"/>
      <c r="I3072" s="353"/>
      <c r="J3072" s="353"/>
      <c r="K3072" s="360"/>
    </row>
    <row r="3073">
      <c r="A3073" s="357" t="str">
        <f t="shared" si="1"/>
        <v/>
      </c>
      <c r="B3073" s="353"/>
      <c r="C3073" s="354"/>
      <c r="D3073" s="353"/>
      <c r="E3073" s="355"/>
      <c r="F3073" s="355"/>
      <c r="G3073" s="353"/>
      <c r="H3073" s="353"/>
      <c r="I3073" s="353"/>
      <c r="J3073" s="353"/>
      <c r="K3073" s="360"/>
    </row>
    <row r="3074">
      <c r="A3074" s="352" t="str">
        <f t="shared" si="1"/>
        <v/>
      </c>
      <c r="B3074" s="353"/>
      <c r="C3074" s="354"/>
      <c r="D3074" s="353"/>
      <c r="E3074" s="355"/>
      <c r="F3074" s="355"/>
      <c r="G3074" s="353"/>
      <c r="H3074" s="353"/>
      <c r="I3074" s="353"/>
      <c r="J3074" s="353"/>
      <c r="K3074" s="360"/>
    </row>
    <row r="3075">
      <c r="A3075" s="352" t="str">
        <f t="shared" si="1"/>
        <v/>
      </c>
      <c r="B3075" s="353"/>
      <c r="C3075" s="354"/>
      <c r="D3075" s="353"/>
      <c r="E3075" s="355"/>
      <c r="F3075" s="355"/>
      <c r="G3075" s="353"/>
      <c r="H3075" s="353"/>
      <c r="I3075" s="353"/>
      <c r="J3075" s="353"/>
      <c r="K3075" s="360"/>
    </row>
    <row r="3076">
      <c r="A3076" s="352" t="str">
        <f t="shared" si="1"/>
        <v/>
      </c>
      <c r="B3076" s="353"/>
      <c r="C3076" s="354"/>
      <c r="D3076" s="353"/>
      <c r="E3076" s="355"/>
      <c r="F3076" s="355"/>
      <c r="G3076" s="353"/>
      <c r="H3076" s="353"/>
      <c r="I3076" s="353"/>
      <c r="J3076" s="353"/>
      <c r="K3076" s="360"/>
    </row>
    <row r="3077">
      <c r="A3077" s="357" t="str">
        <f t="shared" si="1"/>
        <v/>
      </c>
      <c r="B3077" s="353"/>
      <c r="C3077" s="354"/>
      <c r="D3077" s="353"/>
      <c r="E3077" s="355"/>
      <c r="F3077" s="355"/>
      <c r="G3077" s="353"/>
      <c r="H3077" s="353"/>
      <c r="I3077" s="353"/>
      <c r="J3077" s="353"/>
      <c r="K3077" s="360"/>
    </row>
    <row r="3078">
      <c r="A3078" s="352" t="str">
        <f t="shared" si="1"/>
        <v/>
      </c>
      <c r="B3078" s="353"/>
      <c r="C3078" s="354"/>
      <c r="D3078" s="353"/>
      <c r="E3078" s="355"/>
      <c r="F3078" s="355"/>
      <c r="G3078" s="353"/>
      <c r="H3078" s="353"/>
      <c r="I3078" s="353"/>
      <c r="J3078" s="353"/>
      <c r="K3078" s="360"/>
    </row>
    <row r="3079">
      <c r="A3079" s="359" t="str">
        <f t="shared" si="1"/>
        <v/>
      </c>
      <c r="B3079" s="353"/>
      <c r="C3079" s="354"/>
      <c r="D3079" s="353"/>
      <c r="E3079" s="355"/>
      <c r="F3079" s="355"/>
      <c r="G3079" s="353"/>
      <c r="H3079" s="353"/>
      <c r="I3079" s="353"/>
      <c r="J3079" s="353"/>
      <c r="K3079" s="360"/>
    </row>
    <row r="3080">
      <c r="A3080" s="352" t="str">
        <f t="shared" si="1"/>
        <v/>
      </c>
      <c r="B3080" s="353"/>
      <c r="C3080" s="354"/>
      <c r="D3080" s="353"/>
      <c r="E3080" s="355"/>
      <c r="F3080" s="355"/>
      <c r="G3080" s="353"/>
      <c r="H3080" s="353"/>
      <c r="I3080" s="353"/>
      <c r="J3080" s="353"/>
      <c r="K3080" s="360"/>
    </row>
    <row r="3081">
      <c r="A3081" s="352" t="str">
        <f t="shared" si="1"/>
        <v/>
      </c>
      <c r="B3081" s="353"/>
      <c r="C3081" s="354"/>
      <c r="D3081" s="353"/>
      <c r="E3081" s="355"/>
      <c r="F3081" s="355"/>
      <c r="G3081" s="353"/>
      <c r="H3081" s="353"/>
      <c r="I3081" s="353"/>
      <c r="J3081" s="353"/>
      <c r="K3081" s="360"/>
    </row>
    <row r="3082">
      <c r="A3082" s="352" t="str">
        <f t="shared" si="1"/>
        <v/>
      </c>
      <c r="B3082" s="353"/>
      <c r="C3082" s="354"/>
      <c r="D3082" s="353"/>
      <c r="E3082" s="355"/>
      <c r="F3082" s="355"/>
      <c r="G3082" s="353"/>
      <c r="H3082" s="353"/>
      <c r="I3082" s="353"/>
      <c r="J3082" s="353"/>
      <c r="K3082" s="360"/>
    </row>
    <row r="3083">
      <c r="A3083" s="352" t="str">
        <f t="shared" si="1"/>
        <v/>
      </c>
      <c r="B3083" s="353"/>
      <c r="C3083" s="354"/>
      <c r="D3083" s="353"/>
      <c r="E3083" s="355"/>
      <c r="F3083" s="355"/>
      <c r="G3083" s="353"/>
      <c r="H3083" s="353"/>
      <c r="I3083" s="353"/>
      <c r="J3083" s="353"/>
      <c r="K3083" s="360"/>
    </row>
    <row r="3084">
      <c r="A3084" s="357" t="str">
        <f t="shared" si="1"/>
        <v/>
      </c>
      <c r="B3084" s="353"/>
      <c r="C3084" s="354"/>
      <c r="D3084" s="353"/>
      <c r="E3084" s="355"/>
      <c r="F3084" s="355"/>
      <c r="G3084" s="353"/>
      <c r="H3084" s="353"/>
      <c r="I3084" s="353"/>
      <c r="J3084" s="353"/>
      <c r="K3084" s="360"/>
    </row>
    <row r="3085">
      <c r="A3085" s="352" t="str">
        <f t="shared" si="1"/>
        <v/>
      </c>
      <c r="B3085" s="353"/>
      <c r="C3085" s="354"/>
      <c r="D3085" s="353"/>
      <c r="E3085" s="355"/>
      <c r="F3085" s="355"/>
      <c r="G3085" s="353"/>
      <c r="H3085" s="353"/>
      <c r="I3085" s="353"/>
      <c r="J3085" s="353"/>
      <c r="K3085" s="360"/>
    </row>
    <row r="3086">
      <c r="A3086" s="352" t="str">
        <f t="shared" si="1"/>
        <v/>
      </c>
      <c r="B3086" s="353"/>
      <c r="C3086" s="354"/>
      <c r="D3086" s="353"/>
      <c r="E3086" s="355"/>
      <c r="F3086" s="355"/>
      <c r="G3086" s="353"/>
      <c r="H3086" s="353"/>
      <c r="I3086" s="353"/>
      <c r="J3086" s="353"/>
      <c r="K3086" s="360"/>
    </row>
    <row r="3087">
      <c r="A3087" s="352" t="str">
        <f t="shared" si="1"/>
        <v/>
      </c>
      <c r="B3087" s="353"/>
      <c r="C3087" s="354"/>
      <c r="D3087" s="353"/>
      <c r="E3087" s="355"/>
      <c r="F3087" s="355"/>
      <c r="G3087" s="353"/>
      <c r="H3087" s="353"/>
      <c r="I3087" s="353"/>
      <c r="J3087" s="353"/>
      <c r="K3087" s="360"/>
    </row>
    <row r="3088">
      <c r="A3088" s="352" t="str">
        <f t="shared" si="1"/>
        <v/>
      </c>
      <c r="B3088" s="353"/>
      <c r="C3088" s="354"/>
      <c r="D3088" s="353"/>
      <c r="E3088" s="355"/>
      <c r="F3088" s="355"/>
      <c r="G3088" s="353"/>
      <c r="H3088" s="353"/>
      <c r="I3088" s="353"/>
      <c r="J3088" s="353"/>
      <c r="K3088" s="360"/>
    </row>
    <row r="3089">
      <c r="A3089" s="357" t="str">
        <f t="shared" si="1"/>
        <v/>
      </c>
      <c r="B3089" s="353"/>
      <c r="C3089" s="354"/>
      <c r="D3089" s="353"/>
      <c r="E3089" s="355"/>
      <c r="F3089" s="355"/>
      <c r="G3089" s="353"/>
      <c r="H3089" s="353"/>
      <c r="I3089" s="353"/>
      <c r="J3089" s="353"/>
      <c r="K3089" s="360"/>
    </row>
    <row r="3090">
      <c r="A3090" s="357" t="str">
        <f t="shared" si="1"/>
        <v/>
      </c>
      <c r="B3090" s="353"/>
      <c r="C3090" s="354"/>
      <c r="D3090" s="353"/>
      <c r="E3090" s="355"/>
      <c r="F3090" s="355"/>
      <c r="G3090" s="353"/>
      <c r="H3090" s="353"/>
      <c r="I3090" s="353"/>
      <c r="J3090" s="353"/>
      <c r="K3090" s="360"/>
    </row>
    <row r="3091">
      <c r="A3091" s="357" t="str">
        <f t="shared" si="1"/>
        <v/>
      </c>
      <c r="B3091" s="353"/>
      <c r="C3091" s="354"/>
      <c r="D3091" s="353"/>
      <c r="E3091" s="355"/>
      <c r="F3091" s="355"/>
      <c r="G3091" s="353"/>
      <c r="H3091" s="353"/>
      <c r="I3091" s="353"/>
      <c r="J3091" s="353"/>
      <c r="K3091" s="360"/>
    </row>
    <row r="3092">
      <c r="A3092" s="352" t="str">
        <f t="shared" si="1"/>
        <v/>
      </c>
      <c r="B3092" s="353"/>
      <c r="C3092" s="354"/>
      <c r="D3092" s="353"/>
      <c r="E3092" s="355"/>
      <c r="F3092" s="355"/>
      <c r="G3092" s="353"/>
      <c r="H3092" s="353"/>
      <c r="I3092" s="353"/>
      <c r="J3092" s="353"/>
      <c r="K3092" s="360"/>
    </row>
    <row r="3093">
      <c r="A3093" s="352" t="str">
        <f t="shared" si="1"/>
        <v/>
      </c>
      <c r="B3093" s="353"/>
      <c r="C3093" s="354"/>
      <c r="D3093" s="353"/>
      <c r="E3093" s="355"/>
      <c r="F3093" s="355"/>
      <c r="G3093" s="353"/>
      <c r="H3093" s="353"/>
      <c r="I3093" s="353"/>
      <c r="J3093" s="353"/>
      <c r="K3093" s="360"/>
    </row>
    <row r="3094">
      <c r="A3094" s="357" t="str">
        <f t="shared" si="1"/>
        <v/>
      </c>
      <c r="B3094" s="353"/>
      <c r="C3094" s="354"/>
      <c r="D3094" s="353"/>
      <c r="E3094" s="355"/>
      <c r="F3094" s="355"/>
      <c r="G3094" s="353"/>
      <c r="H3094" s="353"/>
      <c r="I3094" s="353"/>
      <c r="J3094" s="353"/>
      <c r="K3094" s="360"/>
    </row>
    <row r="3095">
      <c r="A3095" s="352" t="str">
        <f t="shared" si="1"/>
        <v/>
      </c>
      <c r="B3095" s="353"/>
      <c r="C3095" s="354"/>
      <c r="D3095" s="353"/>
      <c r="E3095" s="355"/>
      <c r="F3095" s="355"/>
      <c r="G3095" s="353"/>
      <c r="H3095" s="353"/>
      <c r="I3095" s="353"/>
      <c r="J3095" s="353"/>
      <c r="K3095" s="360"/>
    </row>
    <row r="3096">
      <c r="A3096" s="352" t="str">
        <f t="shared" si="1"/>
        <v/>
      </c>
      <c r="B3096" s="353"/>
      <c r="C3096" s="354"/>
      <c r="D3096" s="353"/>
      <c r="E3096" s="355"/>
      <c r="F3096" s="355"/>
      <c r="G3096" s="353"/>
      <c r="H3096" s="353"/>
      <c r="I3096" s="353"/>
      <c r="J3096" s="353"/>
      <c r="K3096" s="360"/>
    </row>
    <row r="3097">
      <c r="A3097" s="352" t="str">
        <f t="shared" si="1"/>
        <v/>
      </c>
      <c r="B3097" s="353"/>
      <c r="C3097" s="354"/>
      <c r="D3097" s="353"/>
      <c r="E3097" s="355"/>
      <c r="F3097" s="355"/>
      <c r="G3097" s="353"/>
      <c r="H3097" s="353"/>
      <c r="I3097" s="353"/>
      <c r="J3097" s="353"/>
      <c r="K3097" s="360"/>
    </row>
    <row r="3098">
      <c r="A3098" s="352" t="str">
        <f t="shared" si="1"/>
        <v/>
      </c>
      <c r="B3098" s="353"/>
      <c r="C3098" s="354"/>
      <c r="D3098" s="353"/>
      <c r="E3098" s="355"/>
      <c r="F3098" s="355"/>
      <c r="G3098" s="353"/>
      <c r="H3098" s="353"/>
      <c r="I3098" s="353"/>
      <c r="J3098" s="353"/>
      <c r="K3098" s="360"/>
    </row>
    <row r="3099">
      <c r="A3099" s="352" t="str">
        <f t="shared" si="1"/>
        <v/>
      </c>
      <c r="B3099" s="353"/>
      <c r="C3099" s="354"/>
      <c r="D3099" s="353"/>
      <c r="E3099" s="355"/>
      <c r="F3099" s="355"/>
      <c r="G3099" s="353"/>
      <c r="H3099" s="353"/>
      <c r="I3099" s="353"/>
      <c r="J3099" s="353"/>
      <c r="K3099" s="360"/>
    </row>
    <row r="3100">
      <c r="A3100" s="352" t="str">
        <f t="shared" si="1"/>
        <v/>
      </c>
      <c r="B3100" s="353"/>
      <c r="C3100" s="354"/>
      <c r="D3100" s="353"/>
      <c r="E3100" s="355"/>
      <c r="F3100" s="355"/>
      <c r="G3100" s="353"/>
      <c r="H3100" s="353"/>
      <c r="I3100" s="353"/>
      <c r="J3100" s="353"/>
      <c r="K3100" s="360"/>
    </row>
    <row r="3101">
      <c r="A3101" s="352" t="str">
        <f t="shared" si="1"/>
        <v/>
      </c>
      <c r="B3101" s="353"/>
      <c r="C3101" s="354"/>
      <c r="D3101" s="353"/>
      <c r="E3101" s="355"/>
      <c r="F3101" s="355"/>
      <c r="G3101" s="353"/>
      <c r="H3101" s="353"/>
      <c r="I3101" s="353"/>
      <c r="J3101" s="353"/>
      <c r="K3101" s="360"/>
    </row>
    <row r="3102">
      <c r="A3102" s="357" t="str">
        <f t="shared" si="1"/>
        <v/>
      </c>
      <c r="B3102" s="353"/>
      <c r="C3102" s="354"/>
      <c r="D3102" s="353"/>
      <c r="E3102" s="355"/>
      <c r="F3102" s="355"/>
      <c r="G3102" s="353"/>
      <c r="H3102" s="353"/>
      <c r="I3102" s="353"/>
      <c r="J3102" s="353"/>
      <c r="K3102" s="360"/>
    </row>
    <row r="3103">
      <c r="A3103" s="357" t="str">
        <f t="shared" si="1"/>
        <v/>
      </c>
      <c r="B3103" s="353"/>
      <c r="C3103" s="354"/>
      <c r="D3103" s="353"/>
      <c r="E3103" s="355"/>
      <c r="F3103" s="355"/>
      <c r="G3103" s="353"/>
      <c r="H3103" s="353"/>
      <c r="I3103" s="353"/>
      <c r="J3103" s="353"/>
      <c r="K3103" s="360"/>
    </row>
    <row r="3104">
      <c r="A3104" s="352" t="str">
        <f t="shared" si="1"/>
        <v/>
      </c>
      <c r="B3104" s="353"/>
      <c r="C3104" s="354"/>
      <c r="D3104" s="353"/>
      <c r="E3104" s="355"/>
      <c r="F3104" s="355"/>
      <c r="G3104" s="353"/>
      <c r="H3104" s="353"/>
      <c r="I3104" s="353"/>
      <c r="J3104" s="353"/>
      <c r="K3104" s="360"/>
    </row>
    <row r="3105">
      <c r="A3105" s="352" t="str">
        <f t="shared" si="1"/>
        <v/>
      </c>
      <c r="B3105" s="353"/>
      <c r="C3105" s="354"/>
      <c r="D3105" s="353"/>
      <c r="E3105" s="355"/>
      <c r="F3105" s="355"/>
      <c r="G3105" s="353"/>
      <c r="H3105" s="353"/>
      <c r="I3105" s="353"/>
      <c r="J3105" s="353"/>
      <c r="K3105" s="360"/>
    </row>
    <row r="3106">
      <c r="A3106" s="357" t="str">
        <f t="shared" si="1"/>
        <v/>
      </c>
      <c r="B3106" s="353"/>
      <c r="C3106" s="354"/>
      <c r="D3106" s="353"/>
      <c r="E3106" s="355"/>
      <c r="F3106" s="355"/>
      <c r="G3106" s="353"/>
      <c r="H3106" s="353"/>
      <c r="I3106" s="353"/>
      <c r="J3106" s="353"/>
      <c r="K3106" s="360"/>
    </row>
    <row r="3107">
      <c r="A3107" s="357" t="str">
        <f t="shared" si="1"/>
        <v/>
      </c>
      <c r="B3107" s="353"/>
      <c r="C3107" s="354"/>
      <c r="D3107" s="353"/>
      <c r="E3107" s="355"/>
      <c r="F3107" s="355"/>
      <c r="G3107" s="353"/>
      <c r="H3107" s="353"/>
      <c r="I3107" s="353"/>
      <c r="J3107" s="353"/>
      <c r="K3107" s="360"/>
    </row>
    <row r="3108">
      <c r="A3108" s="352" t="str">
        <f t="shared" si="1"/>
        <v/>
      </c>
      <c r="B3108" s="353"/>
      <c r="C3108" s="354"/>
      <c r="D3108" s="353"/>
      <c r="E3108" s="355"/>
      <c r="F3108" s="355"/>
      <c r="G3108" s="353"/>
      <c r="H3108" s="353"/>
      <c r="I3108" s="353"/>
      <c r="J3108" s="353"/>
      <c r="K3108" s="360"/>
    </row>
    <row r="3109">
      <c r="A3109" s="352" t="str">
        <f t="shared" si="1"/>
        <v/>
      </c>
      <c r="B3109" s="353"/>
      <c r="C3109" s="354"/>
      <c r="D3109" s="353"/>
      <c r="E3109" s="355"/>
      <c r="F3109" s="355"/>
      <c r="G3109" s="353"/>
      <c r="H3109" s="353"/>
      <c r="I3109" s="353"/>
      <c r="J3109" s="353"/>
      <c r="K3109" s="360"/>
    </row>
    <row r="3110">
      <c r="A3110" s="352" t="str">
        <f t="shared" si="1"/>
        <v/>
      </c>
      <c r="B3110" s="353"/>
      <c r="C3110" s="354"/>
      <c r="D3110" s="353"/>
      <c r="E3110" s="355"/>
      <c r="F3110" s="355"/>
      <c r="G3110" s="353"/>
      <c r="H3110" s="353"/>
      <c r="I3110" s="353"/>
      <c r="J3110" s="353"/>
      <c r="K3110" s="360"/>
    </row>
    <row r="3111">
      <c r="A3111" s="352" t="str">
        <f t="shared" si="1"/>
        <v/>
      </c>
      <c r="B3111" s="353"/>
      <c r="C3111" s="354"/>
      <c r="D3111" s="353"/>
      <c r="E3111" s="355"/>
      <c r="F3111" s="355"/>
      <c r="G3111" s="353"/>
      <c r="H3111" s="353"/>
      <c r="I3111" s="353"/>
      <c r="J3111" s="353"/>
      <c r="K3111" s="360"/>
    </row>
    <row r="3112">
      <c r="A3112" s="352" t="str">
        <f t="shared" si="1"/>
        <v/>
      </c>
      <c r="B3112" s="353"/>
      <c r="C3112" s="354"/>
      <c r="D3112" s="353"/>
      <c r="E3112" s="355"/>
      <c r="F3112" s="355"/>
      <c r="G3112" s="353"/>
      <c r="H3112" s="353"/>
      <c r="I3112" s="353"/>
      <c r="J3112" s="353"/>
      <c r="K3112" s="360"/>
    </row>
    <row r="3113">
      <c r="A3113" s="352" t="str">
        <f t="shared" si="1"/>
        <v/>
      </c>
      <c r="B3113" s="353"/>
      <c r="C3113" s="354"/>
      <c r="D3113" s="353"/>
      <c r="E3113" s="355"/>
      <c r="F3113" s="355"/>
      <c r="G3113" s="353"/>
      <c r="H3113" s="353"/>
      <c r="I3113" s="353"/>
      <c r="J3113" s="353"/>
      <c r="K3113" s="360"/>
    </row>
    <row r="3114">
      <c r="A3114" s="352" t="str">
        <f t="shared" si="1"/>
        <v/>
      </c>
      <c r="B3114" s="353"/>
      <c r="C3114" s="354"/>
      <c r="D3114" s="353"/>
      <c r="E3114" s="355"/>
      <c r="F3114" s="355"/>
      <c r="G3114" s="353"/>
      <c r="H3114" s="353"/>
      <c r="I3114" s="353"/>
      <c r="J3114" s="353"/>
      <c r="K3114" s="360"/>
    </row>
    <row r="3115">
      <c r="A3115" s="352" t="str">
        <f t="shared" si="1"/>
        <v/>
      </c>
      <c r="B3115" s="353"/>
      <c r="C3115" s="354"/>
      <c r="D3115" s="353"/>
      <c r="E3115" s="355"/>
      <c r="F3115" s="355"/>
      <c r="G3115" s="353"/>
      <c r="H3115" s="353"/>
      <c r="I3115" s="353"/>
      <c r="J3115" s="353"/>
      <c r="K3115" s="360"/>
    </row>
    <row r="3116">
      <c r="A3116" s="357" t="str">
        <f t="shared" si="1"/>
        <v/>
      </c>
      <c r="B3116" s="353"/>
      <c r="C3116" s="354"/>
      <c r="D3116" s="353"/>
      <c r="E3116" s="355"/>
      <c r="F3116" s="355"/>
      <c r="G3116" s="353"/>
      <c r="H3116" s="353"/>
      <c r="I3116" s="353"/>
      <c r="J3116" s="353"/>
      <c r="K3116" s="360"/>
    </row>
    <row r="3117">
      <c r="A3117" s="357" t="str">
        <f t="shared" si="1"/>
        <v/>
      </c>
      <c r="B3117" s="353"/>
      <c r="C3117" s="354"/>
      <c r="D3117" s="353"/>
      <c r="E3117" s="355"/>
      <c r="F3117" s="355"/>
      <c r="G3117" s="353"/>
      <c r="H3117" s="353"/>
      <c r="I3117" s="353"/>
      <c r="J3117" s="353"/>
      <c r="K3117" s="360"/>
    </row>
    <row r="3118">
      <c r="A3118" s="352" t="str">
        <f t="shared" si="1"/>
        <v/>
      </c>
      <c r="B3118" s="353"/>
      <c r="C3118" s="354"/>
      <c r="D3118" s="353"/>
      <c r="E3118" s="355"/>
      <c r="F3118" s="355"/>
      <c r="G3118" s="353"/>
      <c r="H3118" s="353"/>
      <c r="I3118" s="353"/>
      <c r="J3118" s="353"/>
      <c r="K3118" s="360"/>
    </row>
    <row r="3119">
      <c r="A3119" s="352" t="str">
        <f t="shared" si="1"/>
        <v/>
      </c>
      <c r="B3119" s="353"/>
      <c r="C3119" s="354"/>
      <c r="D3119" s="353"/>
      <c r="E3119" s="355"/>
      <c r="F3119" s="355"/>
      <c r="G3119" s="353"/>
      <c r="H3119" s="353"/>
      <c r="I3119" s="353"/>
      <c r="J3119" s="353"/>
      <c r="K3119" s="360"/>
    </row>
    <row r="3120">
      <c r="A3120" s="352" t="str">
        <f t="shared" si="1"/>
        <v/>
      </c>
      <c r="B3120" s="353"/>
      <c r="C3120" s="354"/>
      <c r="D3120" s="353"/>
      <c r="E3120" s="355"/>
      <c r="F3120" s="355"/>
      <c r="G3120" s="353"/>
      <c r="H3120" s="353"/>
      <c r="I3120" s="353"/>
      <c r="J3120" s="353"/>
      <c r="K3120" s="360"/>
    </row>
    <row r="3121">
      <c r="A3121" s="352" t="str">
        <f t="shared" si="1"/>
        <v/>
      </c>
      <c r="B3121" s="353"/>
      <c r="C3121" s="354"/>
      <c r="D3121" s="353"/>
      <c r="E3121" s="355"/>
      <c r="F3121" s="355"/>
      <c r="G3121" s="353"/>
      <c r="H3121" s="353"/>
      <c r="I3121" s="353"/>
      <c r="J3121" s="353"/>
      <c r="K3121" s="360"/>
    </row>
    <row r="3122">
      <c r="A3122" s="352" t="str">
        <f t="shared" si="1"/>
        <v/>
      </c>
      <c r="B3122" s="353"/>
      <c r="C3122" s="354"/>
      <c r="D3122" s="353"/>
      <c r="E3122" s="355"/>
      <c r="F3122" s="355"/>
      <c r="G3122" s="353"/>
      <c r="H3122" s="353"/>
      <c r="I3122" s="353"/>
      <c r="J3122" s="353"/>
      <c r="K3122" s="360"/>
    </row>
    <row r="3123">
      <c r="A3123" s="352" t="str">
        <f t="shared" si="1"/>
        <v/>
      </c>
      <c r="B3123" s="353"/>
      <c r="C3123" s="354"/>
      <c r="D3123" s="353"/>
      <c r="E3123" s="355"/>
      <c r="F3123" s="355"/>
      <c r="G3123" s="353"/>
      <c r="H3123" s="353"/>
      <c r="I3123" s="353"/>
      <c r="J3123" s="353"/>
      <c r="K3123" s="360"/>
    </row>
    <row r="3124">
      <c r="A3124" s="352" t="str">
        <f t="shared" si="1"/>
        <v/>
      </c>
      <c r="B3124" s="353"/>
      <c r="C3124" s="354"/>
      <c r="D3124" s="353"/>
      <c r="E3124" s="355"/>
      <c r="F3124" s="355"/>
      <c r="G3124" s="353"/>
      <c r="H3124" s="353"/>
      <c r="I3124" s="353"/>
      <c r="J3124" s="353"/>
      <c r="K3124" s="360"/>
    </row>
    <row r="3125">
      <c r="A3125" s="352" t="str">
        <f t="shared" si="1"/>
        <v/>
      </c>
      <c r="B3125" s="353"/>
      <c r="C3125" s="354"/>
      <c r="D3125" s="353"/>
      <c r="E3125" s="355"/>
      <c r="F3125" s="355"/>
      <c r="G3125" s="353"/>
      <c r="H3125" s="353"/>
      <c r="I3125" s="353"/>
      <c r="J3125" s="353"/>
      <c r="K3125" s="360"/>
    </row>
    <row r="3126">
      <c r="A3126" s="352" t="str">
        <f t="shared" si="1"/>
        <v/>
      </c>
      <c r="B3126" s="353"/>
      <c r="C3126" s="354"/>
      <c r="D3126" s="353"/>
      <c r="E3126" s="355"/>
      <c r="F3126" s="355"/>
      <c r="G3126" s="353"/>
      <c r="H3126" s="353"/>
      <c r="I3126" s="353"/>
      <c r="J3126" s="353"/>
      <c r="K3126" s="360"/>
    </row>
    <row r="3127">
      <c r="A3127" s="352" t="str">
        <f t="shared" si="1"/>
        <v/>
      </c>
      <c r="B3127" s="353"/>
      <c r="C3127" s="354"/>
      <c r="D3127" s="353"/>
      <c r="E3127" s="355"/>
      <c r="F3127" s="355"/>
      <c r="G3127" s="353"/>
      <c r="H3127" s="353"/>
      <c r="I3127" s="353"/>
      <c r="J3127" s="353"/>
      <c r="K3127" s="360"/>
    </row>
    <row r="3128">
      <c r="A3128" s="352" t="str">
        <f t="shared" si="1"/>
        <v/>
      </c>
      <c r="B3128" s="353"/>
      <c r="C3128" s="354"/>
      <c r="D3128" s="353"/>
      <c r="E3128" s="355"/>
      <c r="F3128" s="355"/>
      <c r="G3128" s="353"/>
      <c r="H3128" s="353"/>
      <c r="I3128" s="353"/>
      <c r="J3128" s="353"/>
      <c r="K3128" s="360"/>
    </row>
    <row r="3129">
      <c r="A3129" s="352" t="str">
        <f t="shared" si="1"/>
        <v/>
      </c>
      <c r="B3129" s="353"/>
      <c r="C3129" s="354"/>
      <c r="D3129" s="353"/>
      <c r="E3129" s="355"/>
      <c r="F3129" s="355"/>
      <c r="G3129" s="353"/>
      <c r="H3129" s="353"/>
      <c r="I3129" s="353"/>
      <c r="J3129" s="353"/>
      <c r="K3129" s="360"/>
    </row>
    <row r="3130">
      <c r="A3130" s="352" t="str">
        <f t="shared" si="1"/>
        <v/>
      </c>
      <c r="B3130" s="353"/>
      <c r="C3130" s="354"/>
      <c r="D3130" s="353"/>
      <c r="E3130" s="355"/>
      <c r="F3130" s="355"/>
      <c r="G3130" s="353"/>
      <c r="H3130" s="353"/>
      <c r="I3130" s="353"/>
      <c r="J3130" s="353"/>
      <c r="K3130" s="360"/>
    </row>
    <row r="3131">
      <c r="A3131" s="357" t="str">
        <f t="shared" si="1"/>
        <v/>
      </c>
      <c r="B3131" s="353"/>
      <c r="C3131" s="354"/>
      <c r="D3131" s="353"/>
      <c r="E3131" s="355"/>
      <c r="F3131" s="355"/>
      <c r="G3131" s="353"/>
      <c r="H3131" s="353"/>
      <c r="I3131" s="353"/>
      <c r="J3131" s="353"/>
      <c r="K3131" s="360"/>
    </row>
    <row r="3132">
      <c r="A3132" s="352" t="str">
        <f t="shared" si="1"/>
        <v/>
      </c>
      <c r="B3132" s="353"/>
      <c r="C3132" s="354"/>
      <c r="D3132" s="353"/>
      <c r="E3132" s="355"/>
      <c r="F3132" s="355"/>
      <c r="G3132" s="353"/>
      <c r="H3132" s="353"/>
      <c r="I3132" s="353"/>
      <c r="J3132" s="353"/>
      <c r="K3132" s="360"/>
    </row>
    <row r="3133">
      <c r="A3133" s="357" t="str">
        <f t="shared" si="1"/>
        <v/>
      </c>
      <c r="B3133" s="353"/>
      <c r="C3133" s="354"/>
      <c r="D3133" s="353"/>
      <c r="E3133" s="355"/>
      <c r="F3133" s="355"/>
      <c r="G3133" s="353"/>
      <c r="H3133" s="353"/>
      <c r="I3133" s="353"/>
      <c r="J3133" s="353"/>
      <c r="K3133" s="360"/>
    </row>
    <row r="3134">
      <c r="A3134" s="352" t="str">
        <f t="shared" si="1"/>
        <v/>
      </c>
      <c r="B3134" s="353"/>
      <c r="C3134" s="354"/>
      <c r="D3134" s="353"/>
      <c r="E3134" s="355"/>
      <c r="F3134" s="355"/>
      <c r="G3134" s="353"/>
      <c r="H3134" s="353"/>
      <c r="I3134" s="353"/>
      <c r="J3134" s="353"/>
      <c r="K3134" s="360"/>
    </row>
    <row r="3135">
      <c r="A3135" s="357" t="str">
        <f t="shared" si="1"/>
        <v/>
      </c>
      <c r="B3135" s="353"/>
      <c r="C3135" s="354"/>
      <c r="D3135" s="353"/>
      <c r="E3135" s="355"/>
      <c r="F3135" s="355"/>
      <c r="G3135" s="353"/>
      <c r="H3135" s="353"/>
      <c r="I3135" s="353"/>
      <c r="J3135" s="353"/>
      <c r="K3135" s="360"/>
    </row>
    <row r="3136">
      <c r="A3136" s="357" t="str">
        <f t="shared" si="1"/>
        <v/>
      </c>
      <c r="B3136" s="353"/>
      <c r="C3136" s="354"/>
      <c r="D3136" s="353"/>
      <c r="E3136" s="355"/>
      <c r="F3136" s="355"/>
      <c r="G3136" s="353"/>
      <c r="H3136" s="353"/>
      <c r="I3136" s="353"/>
      <c r="J3136" s="353"/>
      <c r="K3136" s="360"/>
    </row>
    <row r="3137">
      <c r="A3137" s="352" t="str">
        <f t="shared" si="1"/>
        <v/>
      </c>
      <c r="B3137" s="353"/>
      <c r="C3137" s="354"/>
      <c r="D3137" s="353"/>
      <c r="E3137" s="355"/>
      <c r="F3137" s="355"/>
      <c r="G3137" s="353"/>
      <c r="H3137" s="353"/>
      <c r="I3137" s="353"/>
      <c r="J3137" s="353"/>
      <c r="K3137" s="360"/>
    </row>
    <row r="3138">
      <c r="A3138" s="352" t="str">
        <f t="shared" si="1"/>
        <v/>
      </c>
      <c r="B3138" s="353"/>
      <c r="C3138" s="354"/>
      <c r="D3138" s="353"/>
      <c r="E3138" s="355"/>
      <c r="F3138" s="355"/>
      <c r="G3138" s="353"/>
      <c r="H3138" s="353"/>
      <c r="I3138" s="353"/>
      <c r="J3138" s="353"/>
      <c r="K3138" s="360"/>
    </row>
    <row r="3139">
      <c r="A3139" s="352" t="str">
        <f t="shared" si="1"/>
        <v/>
      </c>
      <c r="B3139" s="353"/>
      <c r="C3139" s="354"/>
      <c r="D3139" s="353"/>
      <c r="E3139" s="355"/>
      <c r="F3139" s="355"/>
      <c r="G3139" s="353"/>
      <c r="H3139" s="353"/>
      <c r="I3139" s="353"/>
      <c r="J3139" s="353"/>
      <c r="K3139" s="360"/>
    </row>
    <row r="3140">
      <c r="A3140" s="352" t="str">
        <f t="shared" si="1"/>
        <v/>
      </c>
      <c r="B3140" s="353"/>
      <c r="C3140" s="354"/>
      <c r="D3140" s="353"/>
      <c r="E3140" s="355"/>
      <c r="F3140" s="355"/>
      <c r="G3140" s="353"/>
      <c r="H3140" s="353"/>
      <c r="I3140" s="353"/>
      <c r="J3140" s="353"/>
      <c r="K3140" s="360"/>
    </row>
    <row r="3141">
      <c r="A3141" s="352" t="str">
        <f t="shared" si="1"/>
        <v/>
      </c>
      <c r="B3141" s="353"/>
      <c r="C3141" s="354"/>
      <c r="D3141" s="353"/>
      <c r="E3141" s="355"/>
      <c r="F3141" s="355"/>
      <c r="G3141" s="353"/>
      <c r="H3141" s="353"/>
      <c r="I3141" s="353"/>
      <c r="J3141" s="353"/>
      <c r="K3141" s="360"/>
    </row>
    <row r="3142">
      <c r="A3142" s="352" t="str">
        <f t="shared" si="1"/>
        <v/>
      </c>
      <c r="B3142" s="353"/>
      <c r="C3142" s="354"/>
      <c r="D3142" s="353"/>
      <c r="E3142" s="355"/>
      <c r="F3142" s="355"/>
      <c r="G3142" s="353"/>
      <c r="H3142" s="353"/>
      <c r="I3142" s="353"/>
      <c r="J3142" s="353"/>
      <c r="K3142" s="360"/>
    </row>
    <row r="3143">
      <c r="A3143" s="352" t="str">
        <f t="shared" si="1"/>
        <v/>
      </c>
      <c r="B3143" s="353"/>
      <c r="C3143" s="354"/>
      <c r="D3143" s="353"/>
      <c r="E3143" s="355"/>
      <c r="F3143" s="355"/>
      <c r="G3143" s="353"/>
      <c r="H3143" s="353"/>
      <c r="I3143" s="353"/>
      <c r="J3143" s="353"/>
      <c r="K3143" s="360"/>
    </row>
    <row r="3144">
      <c r="A3144" s="352" t="str">
        <f t="shared" si="1"/>
        <v/>
      </c>
      <c r="B3144" s="353"/>
      <c r="C3144" s="354"/>
      <c r="D3144" s="353"/>
      <c r="E3144" s="355"/>
      <c r="F3144" s="355"/>
      <c r="G3144" s="353"/>
      <c r="H3144" s="353"/>
      <c r="I3144" s="353"/>
      <c r="J3144" s="353"/>
      <c r="K3144" s="360"/>
    </row>
    <row r="3145">
      <c r="A3145" s="357" t="str">
        <f t="shared" si="1"/>
        <v/>
      </c>
      <c r="B3145" s="353"/>
      <c r="C3145" s="354"/>
      <c r="D3145" s="353"/>
      <c r="E3145" s="355"/>
      <c r="F3145" s="355"/>
      <c r="G3145" s="353"/>
      <c r="H3145" s="353"/>
      <c r="I3145" s="353"/>
      <c r="J3145" s="353"/>
      <c r="K3145" s="360"/>
    </row>
    <row r="3146">
      <c r="A3146" s="352" t="str">
        <f t="shared" si="1"/>
        <v/>
      </c>
      <c r="B3146" s="353"/>
      <c r="C3146" s="354"/>
      <c r="D3146" s="353"/>
      <c r="E3146" s="355"/>
      <c r="F3146" s="355"/>
      <c r="G3146" s="353"/>
      <c r="H3146" s="353"/>
      <c r="I3146" s="353"/>
      <c r="J3146" s="353"/>
      <c r="K3146" s="360"/>
    </row>
    <row r="3147">
      <c r="A3147" s="357" t="str">
        <f t="shared" si="1"/>
        <v/>
      </c>
      <c r="B3147" s="353"/>
      <c r="C3147" s="354"/>
      <c r="D3147" s="353"/>
      <c r="E3147" s="355"/>
      <c r="F3147" s="355"/>
      <c r="G3147" s="353"/>
      <c r="H3147" s="353"/>
      <c r="I3147" s="353"/>
      <c r="J3147" s="353"/>
      <c r="K3147" s="360"/>
    </row>
    <row r="3148">
      <c r="A3148" s="352" t="str">
        <f t="shared" si="1"/>
        <v/>
      </c>
      <c r="B3148" s="353"/>
      <c r="C3148" s="354"/>
      <c r="D3148" s="353"/>
      <c r="E3148" s="355"/>
      <c r="F3148" s="355"/>
      <c r="G3148" s="353"/>
      <c r="H3148" s="353"/>
      <c r="I3148" s="353"/>
      <c r="J3148" s="353"/>
      <c r="K3148" s="360"/>
    </row>
    <row r="3149">
      <c r="A3149" s="352" t="str">
        <f t="shared" si="1"/>
        <v/>
      </c>
      <c r="B3149" s="353"/>
      <c r="C3149" s="354"/>
      <c r="D3149" s="353"/>
      <c r="E3149" s="355"/>
      <c r="F3149" s="355"/>
      <c r="G3149" s="353"/>
      <c r="H3149" s="353"/>
      <c r="I3149" s="353"/>
      <c r="J3149" s="353"/>
      <c r="K3149" s="360"/>
    </row>
    <row r="3150">
      <c r="A3150" s="352" t="str">
        <f t="shared" si="1"/>
        <v/>
      </c>
      <c r="B3150" s="353"/>
      <c r="C3150" s="354"/>
      <c r="D3150" s="353"/>
      <c r="E3150" s="355"/>
      <c r="F3150" s="355"/>
      <c r="G3150" s="353"/>
      <c r="H3150" s="353"/>
      <c r="I3150" s="353"/>
      <c r="J3150" s="353"/>
      <c r="K3150" s="360"/>
    </row>
    <row r="3151">
      <c r="A3151" s="352" t="str">
        <f t="shared" si="1"/>
        <v/>
      </c>
      <c r="B3151" s="353"/>
      <c r="C3151" s="354"/>
      <c r="D3151" s="353"/>
      <c r="E3151" s="355"/>
      <c r="F3151" s="355"/>
      <c r="G3151" s="353"/>
      <c r="H3151" s="353"/>
      <c r="I3151" s="353"/>
      <c r="J3151" s="353"/>
      <c r="K3151" s="360"/>
    </row>
    <row r="3152">
      <c r="A3152" s="352" t="str">
        <f t="shared" si="1"/>
        <v/>
      </c>
      <c r="B3152" s="353"/>
      <c r="C3152" s="354"/>
      <c r="D3152" s="353"/>
      <c r="E3152" s="355"/>
      <c r="F3152" s="355"/>
      <c r="G3152" s="353"/>
      <c r="H3152" s="353"/>
      <c r="I3152" s="353"/>
      <c r="J3152" s="353"/>
      <c r="K3152" s="360"/>
    </row>
    <row r="3153">
      <c r="A3153" s="352" t="str">
        <f t="shared" si="1"/>
        <v/>
      </c>
      <c r="B3153" s="353"/>
      <c r="C3153" s="354"/>
      <c r="D3153" s="353"/>
      <c r="E3153" s="355"/>
      <c r="F3153" s="355"/>
      <c r="G3153" s="353"/>
      <c r="H3153" s="353"/>
      <c r="I3153" s="353"/>
      <c r="J3153" s="353"/>
      <c r="K3153" s="360"/>
    </row>
    <row r="3154">
      <c r="A3154" s="357" t="str">
        <f t="shared" si="1"/>
        <v/>
      </c>
      <c r="B3154" s="353"/>
      <c r="C3154" s="354"/>
      <c r="D3154" s="353"/>
      <c r="E3154" s="355"/>
      <c r="F3154" s="355"/>
      <c r="G3154" s="353"/>
      <c r="H3154" s="353"/>
      <c r="I3154" s="353"/>
      <c r="J3154" s="353"/>
      <c r="K3154" s="360"/>
    </row>
    <row r="3155">
      <c r="A3155" s="359" t="str">
        <f t="shared" si="1"/>
        <v/>
      </c>
      <c r="B3155" s="353"/>
      <c r="C3155" s="354"/>
      <c r="D3155" s="353"/>
      <c r="E3155" s="355"/>
      <c r="F3155" s="355"/>
      <c r="G3155" s="353"/>
      <c r="H3155" s="353"/>
      <c r="I3155" s="353"/>
      <c r="J3155" s="353"/>
      <c r="K3155" s="360"/>
    </row>
    <row r="3156">
      <c r="A3156" s="352" t="str">
        <f t="shared" si="1"/>
        <v/>
      </c>
      <c r="B3156" s="353"/>
      <c r="C3156" s="354"/>
      <c r="D3156" s="353"/>
      <c r="E3156" s="355"/>
      <c r="F3156" s="355"/>
      <c r="G3156" s="353"/>
      <c r="H3156" s="353"/>
      <c r="I3156" s="353"/>
      <c r="J3156" s="353"/>
      <c r="K3156" s="360"/>
    </row>
    <row r="3157">
      <c r="A3157" s="357" t="str">
        <f t="shared" si="1"/>
        <v/>
      </c>
      <c r="B3157" s="353"/>
      <c r="C3157" s="354"/>
      <c r="D3157" s="353"/>
      <c r="E3157" s="355"/>
      <c r="F3157" s="355"/>
      <c r="G3157" s="353"/>
      <c r="H3157" s="353"/>
      <c r="I3157" s="353"/>
      <c r="J3157" s="353"/>
      <c r="K3157" s="360"/>
    </row>
    <row r="3158">
      <c r="A3158" s="359" t="str">
        <f t="shared" si="1"/>
        <v/>
      </c>
      <c r="B3158" s="353"/>
      <c r="C3158" s="354"/>
      <c r="D3158" s="353"/>
      <c r="E3158" s="355"/>
      <c r="F3158" s="355"/>
      <c r="G3158" s="353"/>
      <c r="H3158" s="353"/>
      <c r="I3158" s="353"/>
      <c r="J3158" s="353"/>
      <c r="K3158" s="360"/>
    </row>
    <row r="3159">
      <c r="A3159" s="357" t="str">
        <f t="shared" si="1"/>
        <v/>
      </c>
      <c r="B3159" s="353"/>
      <c r="C3159" s="354"/>
      <c r="D3159" s="353"/>
      <c r="E3159" s="355"/>
      <c r="F3159" s="355"/>
      <c r="G3159" s="353"/>
      <c r="H3159" s="353"/>
      <c r="I3159" s="353"/>
      <c r="J3159" s="353"/>
      <c r="K3159" s="360"/>
    </row>
    <row r="3160">
      <c r="A3160" s="358" t="str">
        <f t="shared" si="1"/>
        <v/>
      </c>
      <c r="B3160" s="353"/>
      <c r="C3160" s="354"/>
      <c r="D3160" s="353"/>
      <c r="E3160" s="355"/>
      <c r="F3160" s="355"/>
      <c r="G3160" s="353"/>
      <c r="H3160" s="353"/>
      <c r="I3160" s="353"/>
      <c r="J3160" s="353"/>
      <c r="K3160" s="360"/>
    </row>
    <row r="3161">
      <c r="A3161" s="357" t="str">
        <f t="shared" si="1"/>
        <v/>
      </c>
      <c r="B3161" s="353"/>
      <c r="C3161" s="354"/>
      <c r="D3161" s="353"/>
      <c r="E3161" s="355"/>
      <c r="F3161" s="355"/>
      <c r="G3161" s="353"/>
      <c r="H3161" s="353"/>
      <c r="I3161" s="353"/>
      <c r="J3161" s="353"/>
      <c r="K3161" s="360"/>
    </row>
    <row r="3162">
      <c r="A3162" s="357" t="str">
        <f t="shared" si="1"/>
        <v/>
      </c>
      <c r="B3162" s="353"/>
      <c r="C3162" s="354"/>
      <c r="D3162" s="353"/>
      <c r="E3162" s="355"/>
      <c r="F3162" s="355"/>
      <c r="G3162" s="353"/>
      <c r="H3162" s="353"/>
      <c r="I3162" s="353"/>
      <c r="J3162" s="353"/>
      <c r="K3162" s="360"/>
    </row>
    <row r="3163">
      <c r="A3163" s="357" t="str">
        <f t="shared" si="1"/>
        <v/>
      </c>
      <c r="B3163" s="353"/>
      <c r="C3163" s="354"/>
      <c r="D3163" s="353"/>
      <c r="E3163" s="355"/>
      <c r="F3163" s="355"/>
      <c r="G3163" s="353"/>
      <c r="H3163" s="353"/>
      <c r="I3163" s="353"/>
      <c r="J3163" s="353"/>
      <c r="K3163" s="360"/>
    </row>
    <row r="3164">
      <c r="A3164" s="352" t="str">
        <f t="shared" si="1"/>
        <v/>
      </c>
      <c r="B3164" s="353"/>
      <c r="C3164" s="354"/>
      <c r="D3164" s="353"/>
      <c r="E3164" s="355"/>
      <c r="F3164" s="355"/>
      <c r="G3164" s="353"/>
      <c r="H3164" s="353"/>
      <c r="I3164" s="353"/>
      <c r="J3164" s="353"/>
      <c r="K3164" s="360"/>
    </row>
    <row r="3165">
      <c r="A3165" s="352" t="str">
        <f t="shared" si="1"/>
        <v/>
      </c>
      <c r="B3165" s="353"/>
      <c r="C3165" s="354"/>
      <c r="D3165" s="353"/>
      <c r="E3165" s="355"/>
      <c r="F3165" s="355"/>
      <c r="G3165" s="353"/>
      <c r="H3165" s="353"/>
      <c r="I3165" s="353"/>
      <c r="J3165" s="353"/>
      <c r="K3165" s="360"/>
    </row>
    <row r="3166">
      <c r="A3166" s="357" t="str">
        <f t="shared" si="1"/>
        <v/>
      </c>
      <c r="B3166" s="353"/>
      <c r="C3166" s="354"/>
      <c r="D3166" s="353"/>
      <c r="E3166" s="355"/>
      <c r="F3166" s="355"/>
      <c r="G3166" s="353"/>
      <c r="H3166" s="353"/>
      <c r="I3166" s="353"/>
      <c r="J3166" s="353"/>
      <c r="K3166" s="360"/>
    </row>
    <row r="3167">
      <c r="A3167" s="352" t="str">
        <f t="shared" si="1"/>
        <v/>
      </c>
      <c r="B3167" s="353"/>
      <c r="C3167" s="354"/>
      <c r="D3167" s="353"/>
      <c r="E3167" s="355"/>
      <c r="F3167" s="355"/>
      <c r="G3167" s="353"/>
      <c r="H3167" s="353"/>
      <c r="I3167" s="353"/>
      <c r="J3167" s="353"/>
      <c r="K3167" s="360"/>
    </row>
    <row r="3168">
      <c r="A3168" s="352" t="str">
        <f t="shared" si="1"/>
        <v/>
      </c>
      <c r="B3168" s="353"/>
      <c r="C3168" s="354"/>
      <c r="D3168" s="353"/>
      <c r="E3168" s="355"/>
      <c r="F3168" s="355"/>
      <c r="G3168" s="353"/>
      <c r="H3168" s="353"/>
      <c r="I3168" s="353"/>
      <c r="J3168" s="353"/>
      <c r="K3168" s="360"/>
    </row>
    <row r="3169">
      <c r="A3169" s="352" t="str">
        <f t="shared" si="1"/>
        <v/>
      </c>
      <c r="B3169" s="353"/>
      <c r="C3169" s="354"/>
      <c r="D3169" s="353"/>
      <c r="E3169" s="355"/>
      <c r="F3169" s="355"/>
      <c r="G3169" s="353"/>
      <c r="H3169" s="353"/>
      <c r="I3169" s="353"/>
      <c r="J3169" s="353"/>
      <c r="K3169" s="360"/>
    </row>
    <row r="3170">
      <c r="A3170" s="352" t="str">
        <f t="shared" si="1"/>
        <v/>
      </c>
      <c r="B3170" s="353"/>
      <c r="C3170" s="354"/>
      <c r="D3170" s="353"/>
      <c r="E3170" s="355"/>
      <c r="F3170" s="355"/>
      <c r="G3170" s="353"/>
      <c r="H3170" s="353"/>
      <c r="I3170" s="353"/>
      <c r="J3170" s="353"/>
      <c r="K3170" s="360"/>
    </row>
    <row r="3171">
      <c r="A3171" s="358" t="str">
        <f t="shared" si="1"/>
        <v/>
      </c>
      <c r="B3171" s="353"/>
      <c r="C3171" s="354"/>
      <c r="D3171" s="353"/>
      <c r="E3171" s="355"/>
      <c r="F3171" s="355"/>
      <c r="G3171" s="353"/>
      <c r="H3171" s="353"/>
      <c r="I3171" s="353"/>
      <c r="J3171" s="353"/>
      <c r="K3171" s="360"/>
    </row>
    <row r="3172">
      <c r="A3172" s="357" t="str">
        <f t="shared" si="1"/>
        <v/>
      </c>
      <c r="B3172" s="353"/>
      <c r="C3172" s="354"/>
      <c r="D3172" s="353"/>
      <c r="E3172" s="355"/>
      <c r="F3172" s="355"/>
      <c r="G3172" s="353"/>
      <c r="H3172" s="353"/>
      <c r="I3172" s="353"/>
      <c r="J3172" s="353"/>
      <c r="K3172" s="360"/>
    </row>
    <row r="3173">
      <c r="A3173" s="352" t="str">
        <f t="shared" si="1"/>
        <v/>
      </c>
      <c r="B3173" s="353"/>
      <c r="C3173" s="354"/>
      <c r="D3173" s="353"/>
      <c r="E3173" s="355"/>
      <c r="F3173" s="355"/>
      <c r="G3173" s="353"/>
      <c r="H3173" s="353"/>
      <c r="I3173" s="353"/>
      <c r="J3173" s="353"/>
      <c r="K3173" s="360"/>
    </row>
    <row r="3174">
      <c r="A3174" s="357" t="str">
        <f t="shared" si="1"/>
        <v/>
      </c>
      <c r="B3174" s="353"/>
      <c r="C3174" s="354"/>
      <c r="D3174" s="353"/>
      <c r="E3174" s="355"/>
      <c r="F3174" s="355"/>
      <c r="G3174" s="353"/>
      <c r="H3174" s="353"/>
      <c r="I3174" s="353"/>
      <c r="J3174" s="353"/>
      <c r="K3174" s="360"/>
    </row>
    <row r="3175">
      <c r="A3175" s="358" t="str">
        <f t="shared" si="1"/>
        <v/>
      </c>
      <c r="B3175" s="353"/>
      <c r="C3175" s="354"/>
      <c r="D3175" s="353"/>
      <c r="E3175" s="355"/>
      <c r="F3175" s="355"/>
      <c r="G3175" s="353"/>
      <c r="H3175" s="353"/>
      <c r="I3175" s="353"/>
      <c r="J3175" s="353"/>
      <c r="K3175" s="360"/>
    </row>
    <row r="3176">
      <c r="A3176" s="359" t="str">
        <f t="shared" si="1"/>
        <v/>
      </c>
      <c r="B3176" s="353"/>
      <c r="C3176" s="354"/>
      <c r="D3176" s="353"/>
      <c r="E3176" s="355"/>
      <c r="F3176" s="355"/>
      <c r="G3176" s="353"/>
      <c r="H3176" s="353"/>
      <c r="I3176" s="353"/>
      <c r="J3176" s="353"/>
      <c r="K3176" s="360"/>
    </row>
    <row r="3177">
      <c r="A3177" s="352" t="str">
        <f t="shared" si="1"/>
        <v/>
      </c>
      <c r="B3177" s="353"/>
      <c r="C3177" s="354"/>
      <c r="D3177" s="353"/>
      <c r="E3177" s="355"/>
      <c r="F3177" s="355"/>
      <c r="G3177" s="353"/>
      <c r="H3177" s="353"/>
      <c r="I3177" s="353"/>
      <c r="J3177" s="353"/>
      <c r="K3177" s="360"/>
    </row>
    <row r="3178">
      <c r="A3178" s="352" t="str">
        <f t="shared" si="1"/>
        <v/>
      </c>
      <c r="B3178" s="353"/>
      <c r="C3178" s="354"/>
      <c r="D3178" s="353"/>
      <c r="E3178" s="355"/>
      <c r="F3178" s="355"/>
      <c r="G3178" s="353"/>
      <c r="H3178" s="353"/>
      <c r="I3178" s="353"/>
      <c r="J3178" s="353"/>
      <c r="K3178" s="360"/>
    </row>
    <row r="3179">
      <c r="A3179" s="352" t="str">
        <f t="shared" si="1"/>
        <v/>
      </c>
      <c r="B3179" s="353"/>
      <c r="C3179" s="354"/>
      <c r="D3179" s="353"/>
      <c r="E3179" s="355"/>
      <c r="F3179" s="355"/>
      <c r="G3179" s="353"/>
      <c r="H3179" s="353"/>
      <c r="I3179" s="353"/>
      <c r="J3179" s="353"/>
      <c r="K3179" s="360"/>
    </row>
    <row r="3180">
      <c r="A3180" s="352" t="str">
        <f t="shared" si="1"/>
        <v/>
      </c>
      <c r="B3180" s="353"/>
      <c r="C3180" s="354"/>
      <c r="D3180" s="353"/>
      <c r="E3180" s="355"/>
      <c r="F3180" s="355"/>
      <c r="G3180" s="353"/>
      <c r="H3180" s="353"/>
      <c r="I3180" s="353"/>
      <c r="J3180" s="353"/>
      <c r="K3180" s="360"/>
    </row>
    <row r="3181">
      <c r="A3181" s="357" t="str">
        <f t="shared" si="1"/>
        <v/>
      </c>
      <c r="B3181" s="353"/>
      <c r="C3181" s="354"/>
      <c r="D3181" s="353"/>
      <c r="E3181" s="355"/>
      <c r="F3181" s="355"/>
      <c r="G3181" s="353"/>
      <c r="H3181" s="353"/>
      <c r="I3181" s="353"/>
      <c r="J3181" s="353"/>
      <c r="K3181" s="360"/>
    </row>
    <row r="3182">
      <c r="A3182" s="352" t="str">
        <f t="shared" si="1"/>
        <v/>
      </c>
      <c r="B3182" s="353"/>
      <c r="C3182" s="354"/>
      <c r="D3182" s="353"/>
      <c r="E3182" s="355"/>
      <c r="F3182" s="355"/>
      <c r="G3182" s="353"/>
      <c r="H3182" s="353"/>
      <c r="I3182" s="353"/>
      <c r="J3182" s="353"/>
      <c r="K3182" s="360"/>
    </row>
    <row r="3183">
      <c r="A3183" s="358" t="str">
        <f t="shared" si="1"/>
        <v/>
      </c>
      <c r="B3183" s="353"/>
      <c r="C3183" s="354"/>
      <c r="D3183" s="353"/>
      <c r="E3183" s="355"/>
      <c r="F3183" s="355"/>
      <c r="G3183" s="353"/>
      <c r="H3183" s="353"/>
      <c r="I3183" s="353"/>
      <c r="J3183" s="353"/>
      <c r="K3183" s="360"/>
    </row>
    <row r="3184">
      <c r="A3184" s="352" t="str">
        <f t="shared" si="1"/>
        <v/>
      </c>
      <c r="B3184" s="353"/>
      <c r="C3184" s="354"/>
      <c r="D3184" s="353"/>
      <c r="E3184" s="355"/>
      <c r="F3184" s="355"/>
      <c r="G3184" s="353"/>
      <c r="H3184" s="353"/>
      <c r="I3184" s="353"/>
      <c r="J3184" s="353"/>
      <c r="K3184" s="360"/>
    </row>
    <row r="3185">
      <c r="A3185" s="352" t="str">
        <f t="shared" si="1"/>
        <v/>
      </c>
      <c r="B3185" s="353"/>
      <c r="C3185" s="354"/>
      <c r="D3185" s="353"/>
      <c r="E3185" s="355"/>
      <c r="F3185" s="355"/>
      <c r="G3185" s="353"/>
      <c r="H3185" s="353"/>
      <c r="I3185" s="353"/>
      <c r="J3185" s="353"/>
      <c r="K3185" s="360"/>
    </row>
    <row r="3186">
      <c r="A3186" s="352" t="str">
        <f t="shared" si="1"/>
        <v/>
      </c>
      <c r="B3186" s="353"/>
      <c r="C3186" s="354"/>
      <c r="D3186" s="353"/>
      <c r="E3186" s="355"/>
      <c r="F3186" s="355"/>
      <c r="G3186" s="353"/>
      <c r="H3186" s="353"/>
      <c r="I3186" s="353"/>
      <c r="J3186" s="353"/>
      <c r="K3186" s="360"/>
    </row>
    <row r="3187">
      <c r="A3187" s="352" t="str">
        <f t="shared" si="1"/>
        <v/>
      </c>
      <c r="B3187" s="353"/>
      <c r="C3187" s="354"/>
      <c r="D3187" s="353"/>
      <c r="E3187" s="355"/>
      <c r="F3187" s="355"/>
      <c r="G3187" s="353"/>
      <c r="H3187" s="353"/>
      <c r="I3187" s="353"/>
      <c r="J3187" s="353"/>
      <c r="K3187" s="360"/>
    </row>
    <row r="3188">
      <c r="A3188" s="352" t="str">
        <f t="shared" si="1"/>
        <v/>
      </c>
      <c r="B3188" s="353"/>
      <c r="C3188" s="354"/>
      <c r="D3188" s="353"/>
      <c r="E3188" s="355"/>
      <c r="F3188" s="355"/>
      <c r="G3188" s="353"/>
      <c r="H3188" s="353"/>
      <c r="I3188" s="353"/>
      <c r="J3188" s="353"/>
      <c r="K3188" s="360"/>
    </row>
    <row r="3189">
      <c r="A3189" s="357" t="str">
        <f t="shared" si="1"/>
        <v/>
      </c>
      <c r="B3189" s="353"/>
      <c r="C3189" s="354"/>
      <c r="D3189" s="353"/>
      <c r="E3189" s="355"/>
      <c r="F3189" s="355"/>
      <c r="G3189" s="353"/>
      <c r="H3189" s="353"/>
      <c r="I3189" s="353"/>
      <c r="J3189" s="353"/>
      <c r="K3189" s="360"/>
    </row>
    <row r="3190">
      <c r="A3190" s="357" t="str">
        <f t="shared" si="1"/>
        <v/>
      </c>
      <c r="B3190" s="353"/>
      <c r="C3190" s="354"/>
      <c r="D3190" s="353"/>
      <c r="E3190" s="355"/>
      <c r="F3190" s="355"/>
      <c r="G3190" s="353"/>
      <c r="H3190" s="353"/>
      <c r="I3190" s="353"/>
      <c r="J3190" s="353"/>
      <c r="K3190" s="360"/>
    </row>
    <row r="3191">
      <c r="A3191" s="357" t="str">
        <f t="shared" si="1"/>
        <v/>
      </c>
      <c r="B3191" s="353"/>
      <c r="C3191" s="354"/>
      <c r="D3191" s="353"/>
      <c r="E3191" s="355"/>
      <c r="F3191" s="355"/>
      <c r="G3191" s="353"/>
      <c r="H3191" s="353"/>
      <c r="I3191" s="353"/>
      <c r="J3191" s="353"/>
      <c r="K3191" s="360"/>
    </row>
    <row r="3192">
      <c r="A3192" s="352" t="str">
        <f t="shared" si="1"/>
        <v/>
      </c>
      <c r="B3192" s="353"/>
      <c r="C3192" s="354"/>
      <c r="D3192" s="353"/>
      <c r="E3192" s="355"/>
      <c r="F3192" s="355"/>
      <c r="G3192" s="353"/>
      <c r="H3192" s="353"/>
      <c r="I3192" s="353"/>
      <c r="J3192" s="353"/>
      <c r="K3192" s="360"/>
    </row>
    <row r="3193">
      <c r="A3193" s="357" t="str">
        <f t="shared" si="1"/>
        <v/>
      </c>
      <c r="B3193" s="353"/>
      <c r="C3193" s="354"/>
      <c r="D3193" s="353"/>
      <c r="E3193" s="355"/>
      <c r="F3193" s="355"/>
      <c r="G3193" s="353"/>
      <c r="H3193" s="353"/>
      <c r="I3193" s="353"/>
      <c r="J3193" s="353"/>
      <c r="K3193" s="360"/>
    </row>
    <row r="3194">
      <c r="A3194" s="352" t="str">
        <f t="shared" si="1"/>
        <v/>
      </c>
      <c r="B3194" s="353"/>
      <c r="C3194" s="354"/>
      <c r="D3194" s="353"/>
      <c r="E3194" s="355"/>
      <c r="F3194" s="355"/>
      <c r="G3194" s="353"/>
      <c r="H3194" s="353"/>
      <c r="I3194" s="353"/>
      <c r="J3194" s="353"/>
      <c r="K3194" s="360"/>
    </row>
    <row r="3195">
      <c r="A3195" s="357" t="str">
        <f t="shared" si="1"/>
        <v/>
      </c>
      <c r="B3195" s="353"/>
      <c r="C3195" s="354"/>
      <c r="D3195" s="353"/>
      <c r="E3195" s="355"/>
      <c r="F3195" s="355"/>
      <c r="G3195" s="353"/>
      <c r="H3195" s="353"/>
      <c r="I3195" s="353"/>
      <c r="J3195" s="353"/>
      <c r="K3195" s="360"/>
    </row>
    <row r="3196">
      <c r="A3196" s="357" t="str">
        <f t="shared" si="1"/>
        <v/>
      </c>
      <c r="B3196" s="353"/>
      <c r="C3196" s="354"/>
      <c r="D3196" s="353"/>
      <c r="E3196" s="355"/>
      <c r="F3196" s="355"/>
      <c r="G3196" s="353"/>
      <c r="H3196" s="353"/>
      <c r="I3196" s="353"/>
      <c r="J3196" s="353"/>
      <c r="K3196" s="360"/>
    </row>
    <row r="3197">
      <c r="A3197" s="357" t="str">
        <f t="shared" si="1"/>
        <v/>
      </c>
      <c r="B3197" s="353"/>
      <c r="C3197" s="354"/>
      <c r="D3197" s="353"/>
      <c r="E3197" s="355"/>
      <c r="F3197" s="355"/>
      <c r="G3197" s="353"/>
      <c r="H3197" s="353"/>
      <c r="I3197" s="353"/>
      <c r="J3197" s="353"/>
      <c r="K3197" s="360"/>
    </row>
    <row r="3198">
      <c r="A3198" s="357" t="str">
        <f t="shared" si="1"/>
        <v/>
      </c>
      <c r="B3198" s="353"/>
      <c r="C3198" s="354"/>
      <c r="D3198" s="353"/>
      <c r="E3198" s="355"/>
      <c r="F3198" s="355"/>
      <c r="G3198" s="353"/>
      <c r="H3198" s="353"/>
      <c r="I3198" s="353"/>
      <c r="J3198" s="353"/>
      <c r="K3198" s="360"/>
    </row>
    <row r="3199">
      <c r="A3199" s="352" t="str">
        <f t="shared" si="1"/>
        <v/>
      </c>
      <c r="B3199" s="353"/>
      <c r="C3199" s="354"/>
      <c r="D3199" s="353"/>
      <c r="E3199" s="355"/>
      <c r="F3199" s="355"/>
      <c r="G3199" s="353"/>
      <c r="H3199" s="353"/>
      <c r="I3199" s="353"/>
      <c r="J3199" s="353"/>
      <c r="K3199" s="360"/>
    </row>
    <row r="3200">
      <c r="A3200" s="352" t="str">
        <f t="shared" si="1"/>
        <v/>
      </c>
      <c r="B3200" s="353"/>
      <c r="C3200" s="354"/>
      <c r="D3200" s="353"/>
      <c r="E3200" s="355"/>
      <c r="F3200" s="355"/>
      <c r="G3200" s="353"/>
      <c r="H3200" s="353"/>
      <c r="I3200" s="353"/>
      <c r="J3200" s="353"/>
      <c r="K3200" s="360"/>
    </row>
    <row r="3201">
      <c r="A3201" s="352" t="str">
        <f t="shared" si="1"/>
        <v/>
      </c>
      <c r="B3201" s="353"/>
      <c r="C3201" s="354"/>
      <c r="D3201" s="353"/>
      <c r="E3201" s="355"/>
      <c r="F3201" s="355"/>
      <c r="G3201" s="353"/>
      <c r="H3201" s="353"/>
      <c r="I3201" s="353"/>
      <c r="J3201" s="353"/>
      <c r="K3201" s="360"/>
    </row>
    <row r="3202">
      <c r="A3202" s="352" t="str">
        <f t="shared" si="1"/>
        <v/>
      </c>
      <c r="B3202" s="353"/>
      <c r="C3202" s="354"/>
      <c r="D3202" s="353"/>
      <c r="E3202" s="355"/>
      <c r="F3202" s="355"/>
      <c r="G3202" s="353"/>
      <c r="H3202" s="353"/>
      <c r="I3202" s="353"/>
      <c r="J3202" s="353"/>
      <c r="K3202" s="360"/>
    </row>
    <row r="3203">
      <c r="A3203" s="357" t="str">
        <f t="shared" si="1"/>
        <v/>
      </c>
      <c r="B3203" s="353"/>
      <c r="C3203" s="354"/>
      <c r="D3203" s="353"/>
      <c r="E3203" s="355"/>
      <c r="F3203" s="355"/>
      <c r="G3203" s="353"/>
      <c r="H3203" s="353"/>
      <c r="I3203" s="353"/>
      <c r="J3203" s="353"/>
      <c r="K3203" s="360"/>
    </row>
    <row r="3204">
      <c r="A3204" s="357" t="str">
        <f t="shared" si="1"/>
        <v/>
      </c>
      <c r="B3204" s="353"/>
      <c r="C3204" s="354"/>
      <c r="D3204" s="353"/>
      <c r="E3204" s="355"/>
      <c r="F3204" s="355"/>
      <c r="G3204" s="353"/>
      <c r="H3204" s="353"/>
      <c r="I3204" s="353"/>
      <c r="J3204" s="353"/>
      <c r="K3204" s="360"/>
    </row>
    <row r="3205">
      <c r="A3205" s="357" t="str">
        <f t="shared" si="1"/>
        <v/>
      </c>
      <c r="B3205" s="353"/>
      <c r="C3205" s="354"/>
      <c r="D3205" s="353"/>
      <c r="E3205" s="355"/>
      <c r="F3205" s="355"/>
      <c r="G3205" s="353"/>
      <c r="H3205" s="353"/>
      <c r="I3205" s="353"/>
      <c r="J3205" s="353"/>
      <c r="K3205" s="360"/>
    </row>
    <row r="3206">
      <c r="A3206" s="352" t="str">
        <f t="shared" si="1"/>
        <v/>
      </c>
      <c r="B3206" s="353"/>
      <c r="C3206" s="354"/>
      <c r="D3206" s="353"/>
      <c r="E3206" s="355"/>
      <c r="F3206" s="355"/>
      <c r="G3206" s="353"/>
      <c r="H3206" s="353"/>
      <c r="I3206" s="353"/>
      <c r="J3206" s="353"/>
      <c r="K3206" s="360"/>
    </row>
    <row r="3207">
      <c r="A3207" s="357" t="str">
        <f t="shared" si="1"/>
        <v/>
      </c>
      <c r="B3207" s="353"/>
      <c r="C3207" s="354"/>
      <c r="D3207" s="353"/>
      <c r="E3207" s="355"/>
      <c r="F3207" s="355"/>
      <c r="G3207" s="353"/>
      <c r="H3207" s="353"/>
      <c r="I3207" s="353"/>
      <c r="J3207" s="353"/>
      <c r="K3207" s="360"/>
    </row>
    <row r="3208">
      <c r="A3208" s="357" t="str">
        <f t="shared" si="1"/>
        <v/>
      </c>
      <c r="B3208" s="353"/>
      <c r="C3208" s="354"/>
      <c r="D3208" s="353"/>
      <c r="E3208" s="355"/>
      <c r="F3208" s="355"/>
      <c r="G3208" s="353"/>
      <c r="H3208" s="353"/>
      <c r="I3208" s="353"/>
      <c r="J3208" s="353"/>
      <c r="K3208" s="360"/>
    </row>
    <row r="3209">
      <c r="A3209" s="352" t="str">
        <f t="shared" si="1"/>
        <v/>
      </c>
      <c r="B3209" s="353"/>
      <c r="C3209" s="354"/>
      <c r="D3209" s="353"/>
      <c r="E3209" s="355"/>
      <c r="F3209" s="355"/>
      <c r="G3209" s="353"/>
      <c r="H3209" s="353"/>
      <c r="I3209" s="353"/>
      <c r="J3209" s="353"/>
      <c r="K3209" s="360"/>
    </row>
    <row r="3210">
      <c r="A3210" s="352" t="str">
        <f t="shared" si="1"/>
        <v/>
      </c>
      <c r="B3210" s="353"/>
      <c r="C3210" s="354"/>
      <c r="D3210" s="353"/>
      <c r="E3210" s="355"/>
      <c r="F3210" s="355"/>
      <c r="G3210" s="353"/>
      <c r="H3210" s="353"/>
      <c r="I3210" s="353"/>
      <c r="J3210" s="353"/>
      <c r="K3210" s="360"/>
    </row>
    <row r="3211">
      <c r="A3211" s="352" t="str">
        <f t="shared" si="1"/>
        <v/>
      </c>
      <c r="B3211" s="353"/>
      <c r="C3211" s="354"/>
      <c r="D3211" s="353"/>
      <c r="E3211" s="355"/>
      <c r="F3211" s="355"/>
      <c r="G3211" s="353"/>
      <c r="H3211" s="353"/>
      <c r="I3211" s="353"/>
      <c r="J3211" s="353"/>
      <c r="K3211" s="360"/>
    </row>
    <row r="3212">
      <c r="A3212" s="352" t="str">
        <f t="shared" si="1"/>
        <v/>
      </c>
      <c r="B3212" s="353"/>
      <c r="C3212" s="354"/>
      <c r="D3212" s="353"/>
      <c r="E3212" s="355"/>
      <c r="F3212" s="355"/>
      <c r="G3212" s="353"/>
      <c r="H3212" s="353"/>
      <c r="I3212" s="353"/>
      <c r="J3212" s="353"/>
      <c r="K3212" s="360"/>
    </row>
    <row r="3213">
      <c r="A3213" s="357" t="str">
        <f t="shared" si="1"/>
        <v/>
      </c>
      <c r="B3213" s="353"/>
      <c r="C3213" s="354"/>
      <c r="D3213" s="353"/>
      <c r="E3213" s="355"/>
      <c r="F3213" s="355"/>
      <c r="G3213" s="353"/>
      <c r="H3213" s="353"/>
      <c r="I3213" s="353"/>
      <c r="J3213" s="353"/>
      <c r="K3213" s="360"/>
    </row>
    <row r="3214">
      <c r="A3214" s="352" t="str">
        <f t="shared" si="1"/>
        <v/>
      </c>
      <c r="B3214" s="353"/>
      <c r="C3214" s="354"/>
      <c r="D3214" s="353"/>
      <c r="E3214" s="355"/>
      <c r="F3214" s="355"/>
      <c r="G3214" s="353"/>
      <c r="H3214" s="353"/>
      <c r="I3214" s="353"/>
      <c r="J3214" s="353"/>
      <c r="K3214" s="360"/>
    </row>
    <row r="3215">
      <c r="A3215" s="352" t="str">
        <f t="shared" si="1"/>
        <v/>
      </c>
      <c r="B3215" s="353"/>
      <c r="C3215" s="354"/>
      <c r="D3215" s="353"/>
      <c r="E3215" s="355"/>
      <c r="F3215" s="355"/>
      <c r="G3215" s="353"/>
      <c r="H3215" s="353"/>
      <c r="I3215" s="353"/>
      <c r="J3215" s="353"/>
      <c r="K3215" s="360"/>
    </row>
    <row r="3216">
      <c r="A3216" s="357" t="str">
        <f t="shared" si="1"/>
        <v/>
      </c>
      <c r="B3216" s="353"/>
      <c r="C3216" s="354"/>
      <c r="D3216" s="353"/>
      <c r="E3216" s="355"/>
      <c r="F3216" s="355"/>
      <c r="G3216" s="353"/>
      <c r="H3216" s="353"/>
      <c r="I3216" s="353"/>
      <c r="J3216" s="353"/>
      <c r="K3216" s="360"/>
    </row>
    <row r="3217">
      <c r="A3217" s="352" t="str">
        <f t="shared" si="1"/>
        <v/>
      </c>
      <c r="B3217" s="353"/>
      <c r="C3217" s="354"/>
      <c r="D3217" s="353"/>
      <c r="E3217" s="355"/>
      <c r="F3217" s="355"/>
      <c r="G3217" s="353"/>
      <c r="H3217" s="353"/>
      <c r="I3217" s="353"/>
      <c r="J3217" s="353"/>
      <c r="K3217" s="360"/>
    </row>
    <row r="3218">
      <c r="A3218" s="352" t="str">
        <f t="shared" si="1"/>
        <v/>
      </c>
      <c r="B3218" s="353"/>
      <c r="C3218" s="354"/>
      <c r="D3218" s="353"/>
      <c r="E3218" s="355"/>
      <c r="F3218" s="355"/>
      <c r="G3218" s="353"/>
      <c r="H3218" s="353"/>
      <c r="I3218" s="353"/>
      <c r="J3218" s="353"/>
      <c r="K3218" s="360"/>
    </row>
    <row r="3219">
      <c r="A3219" s="359" t="str">
        <f t="shared" si="1"/>
        <v/>
      </c>
      <c r="B3219" s="353"/>
      <c r="C3219" s="354"/>
      <c r="D3219" s="353"/>
      <c r="E3219" s="355"/>
      <c r="F3219" s="355"/>
      <c r="G3219" s="353"/>
      <c r="H3219" s="353"/>
      <c r="I3219" s="353"/>
      <c r="J3219" s="353"/>
      <c r="K3219" s="360"/>
    </row>
    <row r="3220">
      <c r="A3220" s="352" t="str">
        <f t="shared" si="1"/>
        <v/>
      </c>
      <c r="B3220" s="353"/>
      <c r="C3220" s="354"/>
      <c r="D3220" s="353"/>
      <c r="E3220" s="355"/>
      <c r="F3220" s="355"/>
      <c r="G3220" s="353"/>
      <c r="H3220" s="353"/>
      <c r="I3220" s="353"/>
      <c r="J3220" s="353"/>
      <c r="K3220" s="360"/>
    </row>
    <row r="3221">
      <c r="A3221" s="357" t="str">
        <f t="shared" si="1"/>
        <v/>
      </c>
      <c r="B3221" s="353"/>
      <c r="C3221" s="354"/>
      <c r="D3221" s="353"/>
      <c r="E3221" s="355"/>
      <c r="F3221" s="355"/>
      <c r="G3221" s="353"/>
      <c r="H3221" s="353"/>
      <c r="I3221" s="353"/>
      <c r="J3221" s="353"/>
      <c r="K3221" s="360"/>
    </row>
    <row r="3222">
      <c r="A3222" s="352" t="str">
        <f t="shared" si="1"/>
        <v/>
      </c>
      <c r="B3222" s="353"/>
      <c r="C3222" s="354"/>
      <c r="D3222" s="353"/>
      <c r="E3222" s="355"/>
      <c r="F3222" s="355"/>
      <c r="G3222" s="353"/>
      <c r="H3222" s="353"/>
      <c r="I3222" s="353"/>
      <c r="J3222" s="353"/>
      <c r="K3222" s="360"/>
    </row>
    <row r="3223">
      <c r="A3223" s="357" t="str">
        <f t="shared" si="1"/>
        <v/>
      </c>
      <c r="B3223" s="353"/>
      <c r="C3223" s="354"/>
      <c r="D3223" s="353"/>
      <c r="E3223" s="355"/>
      <c r="F3223" s="355"/>
      <c r="G3223" s="353"/>
      <c r="H3223" s="353"/>
      <c r="I3223" s="353"/>
      <c r="J3223" s="353"/>
      <c r="K3223" s="360"/>
    </row>
    <row r="3224">
      <c r="A3224" s="352" t="str">
        <f t="shared" si="1"/>
        <v/>
      </c>
      <c r="B3224" s="353"/>
      <c r="C3224" s="354"/>
      <c r="D3224" s="353"/>
      <c r="E3224" s="355"/>
      <c r="F3224" s="355"/>
      <c r="G3224" s="353"/>
      <c r="H3224" s="353"/>
      <c r="I3224" s="353"/>
      <c r="J3224" s="353"/>
      <c r="K3224" s="360"/>
    </row>
    <row r="3225">
      <c r="A3225" s="352" t="str">
        <f t="shared" si="1"/>
        <v/>
      </c>
      <c r="B3225" s="353"/>
      <c r="C3225" s="354"/>
      <c r="D3225" s="353"/>
      <c r="E3225" s="355"/>
      <c r="F3225" s="355"/>
      <c r="G3225" s="353"/>
      <c r="H3225" s="353"/>
      <c r="I3225" s="353"/>
      <c r="J3225" s="353"/>
      <c r="K3225" s="360"/>
    </row>
    <row r="3226">
      <c r="A3226" s="352" t="str">
        <f t="shared" si="1"/>
        <v/>
      </c>
      <c r="B3226" s="353"/>
      <c r="C3226" s="354"/>
      <c r="D3226" s="353"/>
      <c r="E3226" s="355"/>
      <c r="F3226" s="355"/>
      <c r="G3226" s="353"/>
      <c r="H3226" s="353"/>
      <c r="I3226" s="353"/>
      <c r="J3226" s="353"/>
      <c r="K3226" s="360"/>
    </row>
    <row r="3227">
      <c r="A3227" s="357" t="str">
        <f t="shared" si="1"/>
        <v/>
      </c>
      <c r="B3227" s="353"/>
      <c r="C3227" s="354"/>
      <c r="D3227" s="353"/>
      <c r="E3227" s="355"/>
      <c r="F3227" s="355"/>
      <c r="G3227" s="353"/>
      <c r="H3227" s="353"/>
      <c r="I3227" s="353"/>
      <c r="J3227" s="353"/>
      <c r="K3227" s="360"/>
    </row>
    <row r="3228">
      <c r="A3228" s="352" t="str">
        <f t="shared" si="1"/>
        <v/>
      </c>
      <c r="B3228" s="353"/>
      <c r="C3228" s="354"/>
      <c r="D3228" s="353"/>
      <c r="E3228" s="355"/>
      <c r="F3228" s="355"/>
      <c r="G3228" s="353"/>
      <c r="H3228" s="353"/>
      <c r="I3228" s="353"/>
      <c r="J3228" s="353"/>
      <c r="K3228" s="360"/>
    </row>
    <row r="3229">
      <c r="A3229" s="357" t="str">
        <f t="shared" si="1"/>
        <v/>
      </c>
      <c r="B3229" s="353"/>
      <c r="C3229" s="354"/>
      <c r="D3229" s="353"/>
      <c r="E3229" s="355"/>
      <c r="F3229" s="355"/>
      <c r="G3229" s="353"/>
      <c r="H3229" s="353"/>
      <c r="I3229" s="353"/>
      <c r="J3229" s="353"/>
      <c r="K3229" s="360"/>
    </row>
    <row r="3230">
      <c r="A3230" s="357" t="str">
        <f t="shared" si="1"/>
        <v/>
      </c>
      <c r="B3230" s="353"/>
      <c r="C3230" s="354"/>
      <c r="D3230" s="353"/>
      <c r="E3230" s="355"/>
      <c r="F3230" s="355"/>
      <c r="G3230" s="353"/>
      <c r="H3230" s="353"/>
      <c r="I3230" s="353"/>
      <c r="J3230" s="353"/>
      <c r="K3230" s="360"/>
    </row>
    <row r="3231">
      <c r="A3231" s="352" t="str">
        <f t="shared" si="1"/>
        <v/>
      </c>
      <c r="B3231" s="353"/>
      <c r="C3231" s="354"/>
      <c r="D3231" s="353"/>
      <c r="E3231" s="355"/>
      <c r="F3231" s="355"/>
      <c r="G3231" s="353"/>
      <c r="H3231" s="353"/>
      <c r="I3231" s="353"/>
      <c r="J3231" s="353"/>
      <c r="K3231" s="360"/>
    </row>
    <row r="3232">
      <c r="A3232" s="359" t="str">
        <f t="shared" si="1"/>
        <v/>
      </c>
      <c r="B3232" s="353"/>
      <c r="C3232" s="354"/>
      <c r="D3232" s="353"/>
      <c r="E3232" s="355"/>
      <c r="F3232" s="355"/>
      <c r="G3232" s="353"/>
      <c r="H3232" s="353"/>
      <c r="I3232" s="353"/>
      <c r="J3232" s="353"/>
      <c r="K3232" s="360"/>
    </row>
    <row r="3233">
      <c r="A3233" s="352" t="str">
        <f t="shared" si="1"/>
        <v/>
      </c>
      <c r="B3233" s="353"/>
      <c r="C3233" s="354"/>
      <c r="D3233" s="353"/>
      <c r="E3233" s="355"/>
      <c r="F3233" s="355"/>
      <c r="G3233" s="353"/>
      <c r="H3233" s="353"/>
      <c r="I3233" s="353"/>
      <c r="J3233" s="353"/>
      <c r="K3233" s="360"/>
    </row>
    <row r="3234">
      <c r="A3234" s="352" t="str">
        <f t="shared" si="1"/>
        <v/>
      </c>
      <c r="B3234" s="353"/>
      <c r="C3234" s="354"/>
      <c r="D3234" s="353"/>
      <c r="E3234" s="355"/>
      <c r="F3234" s="355"/>
      <c r="G3234" s="353"/>
      <c r="H3234" s="353"/>
      <c r="I3234" s="353"/>
      <c r="J3234" s="353"/>
      <c r="K3234" s="360"/>
    </row>
    <row r="3235">
      <c r="A3235" s="352" t="str">
        <f t="shared" si="1"/>
        <v/>
      </c>
      <c r="B3235" s="353"/>
      <c r="C3235" s="354"/>
      <c r="D3235" s="353"/>
      <c r="E3235" s="355"/>
      <c r="F3235" s="355"/>
      <c r="G3235" s="353"/>
      <c r="H3235" s="353"/>
      <c r="I3235" s="353"/>
      <c r="J3235" s="353"/>
      <c r="K3235" s="360"/>
    </row>
    <row r="3236">
      <c r="A3236" s="357" t="str">
        <f t="shared" si="1"/>
        <v/>
      </c>
      <c r="B3236" s="353"/>
      <c r="C3236" s="354"/>
      <c r="D3236" s="353"/>
      <c r="E3236" s="355"/>
      <c r="F3236" s="355"/>
      <c r="G3236" s="353"/>
      <c r="H3236" s="353"/>
      <c r="I3236" s="353"/>
      <c r="J3236" s="353"/>
      <c r="K3236" s="360"/>
    </row>
    <row r="3237">
      <c r="A3237" s="357" t="str">
        <f t="shared" si="1"/>
        <v/>
      </c>
      <c r="B3237" s="353"/>
      <c r="C3237" s="354"/>
      <c r="D3237" s="353"/>
      <c r="E3237" s="355"/>
      <c r="F3237" s="355"/>
      <c r="G3237" s="353"/>
      <c r="H3237" s="353"/>
      <c r="I3237" s="353"/>
      <c r="J3237" s="353"/>
      <c r="K3237" s="360"/>
    </row>
    <row r="3238">
      <c r="A3238" s="357" t="str">
        <f t="shared" si="1"/>
        <v/>
      </c>
      <c r="B3238" s="353"/>
      <c r="C3238" s="354"/>
      <c r="D3238" s="353"/>
      <c r="E3238" s="355"/>
      <c r="F3238" s="355"/>
      <c r="G3238" s="353"/>
      <c r="H3238" s="353"/>
      <c r="I3238" s="353"/>
      <c r="J3238" s="353"/>
      <c r="K3238" s="360"/>
    </row>
    <row r="3239">
      <c r="A3239" s="352" t="str">
        <f t="shared" si="1"/>
        <v/>
      </c>
      <c r="B3239" s="353"/>
      <c r="C3239" s="354"/>
      <c r="D3239" s="353"/>
      <c r="E3239" s="355"/>
      <c r="F3239" s="355"/>
      <c r="G3239" s="353"/>
      <c r="H3239" s="353"/>
      <c r="I3239" s="353"/>
      <c r="J3239" s="353"/>
      <c r="K3239" s="360"/>
    </row>
    <row r="3240">
      <c r="A3240" s="357" t="str">
        <f t="shared" si="1"/>
        <v/>
      </c>
      <c r="B3240" s="353"/>
      <c r="C3240" s="354"/>
      <c r="D3240" s="353"/>
      <c r="E3240" s="355"/>
      <c r="F3240" s="355"/>
      <c r="G3240" s="353"/>
      <c r="H3240" s="353"/>
      <c r="I3240" s="353"/>
      <c r="J3240" s="353"/>
      <c r="K3240" s="360"/>
    </row>
    <row r="3241">
      <c r="A3241" s="357" t="str">
        <f t="shared" si="1"/>
        <v/>
      </c>
      <c r="B3241" s="353"/>
      <c r="C3241" s="354"/>
      <c r="D3241" s="353"/>
      <c r="E3241" s="355"/>
      <c r="F3241" s="355"/>
      <c r="G3241" s="353"/>
      <c r="H3241" s="353"/>
      <c r="I3241" s="353"/>
      <c r="J3241" s="353"/>
      <c r="K3241" s="360"/>
    </row>
    <row r="3242">
      <c r="A3242" s="359" t="str">
        <f t="shared" si="1"/>
        <v/>
      </c>
      <c r="B3242" s="353"/>
      <c r="C3242" s="354"/>
      <c r="D3242" s="353"/>
      <c r="E3242" s="355"/>
      <c r="F3242" s="355"/>
      <c r="G3242" s="353"/>
      <c r="H3242" s="353"/>
      <c r="I3242" s="353"/>
      <c r="J3242" s="353"/>
      <c r="K3242" s="360"/>
    </row>
    <row r="3243">
      <c r="A3243" s="352" t="str">
        <f t="shared" si="1"/>
        <v/>
      </c>
      <c r="B3243" s="353"/>
      <c r="C3243" s="354"/>
      <c r="D3243" s="353"/>
      <c r="E3243" s="355"/>
      <c r="F3243" s="355"/>
      <c r="G3243" s="353"/>
      <c r="H3243" s="353"/>
      <c r="I3243" s="353"/>
      <c r="J3243" s="353"/>
      <c r="K3243" s="360"/>
    </row>
    <row r="3244">
      <c r="A3244" s="357" t="str">
        <f t="shared" si="1"/>
        <v/>
      </c>
      <c r="B3244" s="353"/>
      <c r="C3244" s="354"/>
      <c r="D3244" s="353"/>
      <c r="E3244" s="355"/>
      <c r="F3244" s="355"/>
      <c r="G3244" s="353"/>
      <c r="H3244" s="353"/>
      <c r="I3244" s="353"/>
      <c r="J3244" s="353"/>
      <c r="K3244" s="360"/>
    </row>
    <row r="3245">
      <c r="A3245" s="357" t="str">
        <f t="shared" si="1"/>
        <v/>
      </c>
      <c r="B3245" s="353"/>
      <c r="C3245" s="354"/>
      <c r="D3245" s="353"/>
      <c r="E3245" s="355"/>
      <c r="F3245" s="355"/>
      <c r="G3245" s="353"/>
      <c r="H3245" s="353"/>
      <c r="I3245" s="353"/>
      <c r="J3245" s="353"/>
      <c r="K3245" s="360"/>
    </row>
    <row r="3246">
      <c r="A3246" s="352" t="str">
        <f t="shared" si="1"/>
        <v/>
      </c>
      <c r="B3246" s="353"/>
      <c r="C3246" s="354"/>
      <c r="D3246" s="353"/>
      <c r="E3246" s="355"/>
      <c r="F3246" s="355"/>
      <c r="G3246" s="353"/>
      <c r="H3246" s="353"/>
      <c r="I3246" s="353"/>
      <c r="J3246" s="353"/>
      <c r="K3246" s="360"/>
    </row>
    <row r="3247">
      <c r="A3247" s="357" t="str">
        <f t="shared" si="1"/>
        <v/>
      </c>
      <c r="B3247" s="353"/>
      <c r="C3247" s="354"/>
      <c r="D3247" s="353"/>
      <c r="E3247" s="355"/>
      <c r="F3247" s="355"/>
      <c r="G3247" s="353"/>
      <c r="H3247" s="353"/>
      <c r="I3247" s="353"/>
      <c r="J3247" s="353"/>
      <c r="K3247" s="360"/>
    </row>
    <row r="3248">
      <c r="A3248" s="352" t="str">
        <f t="shared" si="1"/>
        <v/>
      </c>
      <c r="B3248" s="353"/>
      <c r="C3248" s="354"/>
      <c r="D3248" s="353"/>
      <c r="E3248" s="355"/>
      <c r="F3248" s="355"/>
      <c r="G3248" s="353"/>
      <c r="H3248" s="353"/>
      <c r="I3248" s="353"/>
      <c r="J3248" s="353"/>
      <c r="K3248" s="360"/>
    </row>
    <row r="3249">
      <c r="A3249" s="357" t="str">
        <f t="shared" si="1"/>
        <v/>
      </c>
      <c r="B3249" s="353"/>
      <c r="C3249" s="354"/>
      <c r="D3249" s="353"/>
      <c r="E3249" s="355"/>
      <c r="F3249" s="355"/>
      <c r="G3249" s="353"/>
      <c r="H3249" s="353"/>
      <c r="I3249" s="353"/>
      <c r="J3249" s="353"/>
      <c r="K3249" s="360"/>
    </row>
    <row r="3250">
      <c r="A3250" s="352" t="str">
        <f t="shared" si="1"/>
        <v/>
      </c>
      <c r="B3250" s="353"/>
      <c r="C3250" s="354"/>
      <c r="D3250" s="353"/>
      <c r="E3250" s="355"/>
      <c r="F3250" s="355"/>
      <c r="G3250" s="353"/>
      <c r="H3250" s="353"/>
      <c r="I3250" s="353"/>
      <c r="J3250" s="353"/>
      <c r="K3250" s="360"/>
    </row>
    <row r="3251">
      <c r="A3251" s="357" t="str">
        <f t="shared" si="1"/>
        <v/>
      </c>
      <c r="B3251" s="353"/>
      <c r="C3251" s="354"/>
      <c r="D3251" s="353"/>
      <c r="E3251" s="355"/>
      <c r="F3251" s="355"/>
      <c r="G3251" s="353"/>
      <c r="H3251" s="353"/>
      <c r="I3251" s="353"/>
      <c r="J3251" s="353"/>
      <c r="K3251" s="360"/>
    </row>
    <row r="3252">
      <c r="A3252" s="352" t="str">
        <f t="shared" si="1"/>
        <v/>
      </c>
      <c r="B3252" s="353"/>
      <c r="C3252" s="354"/>
      <c r="D3252" s="353"/>
      <c r="E3252" s="355"/>
      <c r="F3252" s="355"/>
      <c r="G3252" s="353"/>
      <c r="H3252" s="353"/>
      <c r="I3252" s="353"/>
      <c r="J3252" s="353"/>
      <c r="K3252" s="360"/>
    </row>
    <row r="3253">
      <c r="A3253" s="352" t="str">
        <f t="shared" si="1"/>
        <v/>
      </c>
      <c r="B3253" s="353"/>
      <c r="C3253" s="354"/>
      <c r="D3253" s="353"/>
      <c r="E3253" s="355"/>
      <c r="F3253" s="355"/>
      <c r="G3253" s="353"/>
      <c r="H3253" s="353"/>
      <c r="I3253" s="353"/>
      <c r="J3253" s="353"/>
      <c r="K3253" s="360"/>
    </row>
    <row r="3254">
      <c r="A3254" s="352" t="str">
        <f t="shared" si="1"/>
        <v/>
      </c>
      <c r="B3254" s="353"/>
      <c r="C3254" s="354"/>
      <c r="D3254" s="353"/>
      <c r="E3254" s="355"/>
      <c r="F3254" s="355"/>
      <c r="G3254" s="353"/>
      <c r="H3254" s="353"/>
      <c r="I3254" s="353"/>
      <c r="J3254" s="353"/>
      <c r="K3254" s="360"/>
    </row>
    <row r="3255">
      <c r="A3255" s="357" t="str">
        <f t="shared" si="1"/>
        <v/>
      </c>
      <c r="B3255" s="353"/>
      <c r="C3255" s="354"/>
      <c r="D3255" s="353"/>
      <c r="E3255" s="355"/>
      <c r="F3255" s="355"/>
      <c r="G3255" s="353"/>
      <c r="H3255" s="353"/>
      <c r="I3255" s="353"/>
      <c r="J3255" s="353"/>
      <c r="K3255" s="360"/>
    </row>
    <row r="3256">
      <c r="A3256" s="357" t="str">
        <f t="shared" si="1"/>
        <v/>
      </c>
      <c r="B3256" s="353"/>
      <c r="C3256" s="354"/>
      <c r="D3256" s="353"/>
      <c r="E3256" s="355"/>
      <c r="F3256" s="355"/>
      <c r="G3256" s="353"/>
      <c r="H3256" s="353"/>
      <c r="I3256" s="353"/>
      <c r="J3256" s="353"/>
      <c r="K3256" s="360"/>
    </row>
    <row r="3257">
      <c r="A3257" s="352" t="str">
        <f t="shared" si="1"/>
        <v/>
      </c>
      <c r="B3257" s="353"/>
      <c r="C3257" s="354"/>
      <c r="D3257" s="353"/>
      <c r="E3257" s="355"/>
      <c r="F3257" s="355"/>
      <c r="G3257" s="353"/>
      <c r="H3257" s="353"/>
      <c r="I3257" s="353"/>
      <c r="J3257" s="353"/>
      <c r="K3257" s="360"/>
    </row>
    <row r="3258">
      <c r="A3258" s="359" t="str">
        <f t="shared" si="1"/>
        <v/>
      </c>
      <c r="B3258" s="353"/>
      <c r="C3258" s="354"/>
      <c r="D3258" s="353"/>
      <c r="E3258" s="355"/>
      <c r="F3258" s="355"/>
      <c r="G3258" s="353"/>
      <c r="H3258" s="353"/>
      <c r="I3258" s="353"/>
      <c r="J3258" s="353"/>
      <c r="K3258" s="360"/>
    </row>
    <row r="3259">
      <c r="A3259" s="352" t="str">
        <f t="shared" si="1"/>
        <v/>
      </c>
      <c r="B3259" s="353"/>
      <c r="C3259" s="354"/>
      <c r="D3259" s="353"/>
      <c r="E3259" s="355"/>
      <c r="F3259" s="355"/>
      <c r="G3259" s="353"/>
      <c r="H3259" s="353"/>
      <c r="I3259" s="353"/>
      <c r="J3259" s="353"/>
      <c r="K3259" s="360"/>
    </row>
    <row r="3260">
      <c r="A3260" s="352" t="str">
        <f t="shared" si="1"/>
        <v/>
      </c>
      <c r="B3260" s="353"/>
      <c r="C3260" s="354"/>
      <c r="D3260" s="353"/>
      <c r="E3260" s="355"/>
      <c r="F3260" s="355"/>
      <c r="G3260" s="353"/>
      <c r="H3260" s="353"/>
      <c r="I3260" s="353"/>
      <c r="J3260" s="353"/>
      <c r="K3260" s="360"/>
    </row>
    <row r="3261">
      <c r="A3261" s="352" t="str">
        <f t="shared" si="1"/>
        <v/>
      </c>
      <c r="B3261" s="353"/>
      <c r="C3261" s="354"/>
      <c r="D3261" s="353"/>
      <c r="E3261" s="355"/>
      <c r="F3261" s="355"/>
      <c r="G3261" s="353"/>
      <c r="H3261" s="353"/>
      <c r="I3261" s="353"/>
      <c r="J3261" s="353"/>
      <c r="K3261" s="360"/>
    </row>
    <row r="3262">
      <c r="A3262" s="352" t="str">
        <f t="shared" si="1"/>
        <v/>
      </c>
      <c r="B3262" s="353"/>
      <c r="C3262" s="354"/>
      <c r="D3262" s="353"/>
      <c r="E3262" s="355"/>
      <c r="F3262" s="355"/>
      <c r="G3262" s="353"/>
      <c r="H3262" s="353"/>
      <c r="I3262" s="353"/>
      <c r="J3262" s="353"/>
      <c r="K3262" s="360"/>
    </row>
    <row r="3263">
      <c r="A3263" s="352" t="str">
        <f t="shared" si="1"/>
        <v/>
      </c>
      <c r="B3263" s="353"/>
      <c r="C3263" s="354"/>
      <c r="D3263" s="353"/>
      <c r="E3263" s="355"/>
      <c r="F3263" s="355"/>
      <c r="G3263" s="353"/>
      <c r="H3263" s="353"/>
      <c r="I3263" s="353"/>
      <c r="J3263" s="353"/>
      <c r="K3263" s="360"/>
    </row>
    <row r="3264">
      <c r="A3264" s="357" t="str">
        <f t="shared" si="1"/>
        <v/>
      </c>
      <c r="B3264" s="353"/>
      <c r="C3264" s="354"/>
      <c r="D3264" s="353"/>
      <c r="E3264" s="355"/>
      <c r="F3264" s="355"/>
      <c r="G3264" s="353"/>
      <c r="H3264" s="353"/>
      <c r="I3264" s="353"/>
      <c r="J3264" s="353"/>
      <c r="K3264" s="360"/>
    </row>
    <row r="3265">
      <c r="A3265" s="352" t="str">
        <f t="shared" si="1"/>
        <v/>
      </c>
      <c r="B3265" s="353"/>
      <c r="C3265" s="354"/>
      <c r="D3265" s="353"/>
      <c r="E3265" s="355"/>
      <c r="F3265" s="355"/>
      <c r="G3265" s="353"/>
      <c r="H3265" s="353"/>
      <c r="I3265" s="353"/>
      <c r="J3265" s="353"/>
      <c r="K3265" s="360"/>
    </row>
    <row r="3266">
      <c r="A3266" s="352" t="str">
        <f t="shared" si="1"/>
        <v/>
      </c>
      <c r="B3266" s="353"/>
      <c r="C3266" s="354"/>
      <c r="D3266" s="353"/>
      <c r="E3266" s="355"/>
      <c r="F3266" s="355"/>
      <c r="G3266" s="353"/>
      <c r="H3266" s="353"/>
      <c r="I3266" s="353"/>
      <c r="J3266" s="353"/>
      <c r="K3266" s="360"/>
    </row>
    <row r="3267">
      <c r="A3267" s="352" t="str">
        <f t="shared" si="1"/>
        <v/>
      </c>
      <c r="B3267" s="353"/>
      <c r="C3267" s="354"/>
      <c r="D3267" s="353"/>
      <c r="E3267" s="355"/>
      <c r="F3267" s="355"/>
      <c r="G3267" s="353"/>
      <c r="H3267" s="353"/>
      <c r="I3267" s="353"/>
      <c r="J3267" s="353"/>
      <c r="K3267" s="360"/>
    </row>
    <row r="3268">
      <c r="A3268" s="357" t="str">
        <f t="shared" si="1"/>
        <v/>
      </c>
      <c r="B3268" s="353"/>
      <c r="C3268" s="354"/>
      <c r="D3268" s="353"/>
      <c r="E3268" s="355"/>
      <c r="F3268" s="355"/>
      <c r="G3268" s="353"/>
      <c r="H3268" s="353"/>
      <c r="I3268" s="353"/>
      <c r="J3268" s="353"/>
      <c r="K3268" s="360"/>
    </row>
    <row r="3269">
      <c r="A3269" s="352" t="str">
        <f t="shared" si="1"/>
        <v/>
      </c>
      <c r="B3269" s="353"/>
      <c r="C3269" s="354"/>
      <c r="D3269" s="353"/>
      <c r="E3269" s="355"/>
      <c r="F3269" s="355"/>
      <c r="G3269" s="353"/>
      <c r="H3269" s="353"/>
      <c r="I3269" s="353"/>
      <c r="J3269" s="353"/>
      <c r="K3269" s="360"/>
    </row>
    <row r="3270">
      <c r="A3270" s="352" t="str">
        <f t="shared" si="1"/>
        <v/>
      </c>
      <c r="B3270" s="353"/>
      <c r="C3270" s="354"/>
      <c r="D3270" s="353"/>
      <c r="E3270" s="355"/>
      <c r="F3270" s="355"/>
      <c r="G3270" s="353"/>
      <c r="H3270" s="353"/>
      <c r="I3270" s="353"/>
      <c r="J3270" s="353"/>
      <c r="K3270" s="360"/>
    </row>
    <row r="3271">
      <c r="A3271" s="352" t="str">
        <f t="shared" si="1"/>
        <v/>
      </c>
      <c r="B3271" s="353"/>
      <c r="C3271" s="354"/>
      <c r="D3271" s="353"/>
      <c r="E3271" s="355"/>
      <c r="F3271" s="355"/>
      <c r="G3271" s="353"/>
      <c r="H3271" s="353"/>
      <c r="I3271" s="353"/>
      <c r="J3271" s="353"/>
      <c r="K3271" s="360"/>
    </row>
    <row r="3272">
      <c r="A3272" s="357" t="str">
        <f t="shared" si="1"/>
        <v/>
      </c>
      <c r="B3272" s="353"/>
      <c r="C3272" s="354"/>
      <c r="D3272" s="353"/>
      <c r="E3272" s="355"/>
      <c r="F3272" s="355"/>
      <c r="G3272" s="353"/>
      <c r="H3272" s="353"/>
      <c r="I3272" s="353"/>
      <c r="J3272" s="353"/>
      <c r="K3272" s="360"/>
    </row>
    <row r="3273">
      <c r="A3273" s="352" t="str">
        <f t="shared" si="1"/>
        <v/>
      </c>
      <c r="B3273" s="353"/>
      <c r="C3273" s="354"/>
      <c r="D3273" s="353"/>
      <c r="E3273" s="355"/>
      <c r="F3273" s="355"/>
      <c r="G3273" s="353"/>
      <c r="H3273" s="353"/>
      <c r="I3273" s="353"/>
      <c r="J3273" s="353"/>
      <c r="K3273" s="360"/>
    </row>
    <row r="3274">
      <c r="A3274" s="352" t="str">
        <f t="shared" si="1"/>
        <v/>
      </c>
      <c r="B3274" s="353"/>
      <c r="C3274" s="354"/>
      <c r="D3274" s="353"/>
      <c r="E3274" s="355"/>
      <c r="F3274" s="355"/>
      <c r="G3274" s="353"/>
      <c r="H3274" s="353"/>
      <c r="I3274" s="353"/>
      <c r="J3274" s="353"/>
      <c r="K3274" s="360"/>
    </row>
    <row r="3275">
      <c r="A3275" s="357" t="str">
        <f t="shared" si="1"/>
        <v/>
      </c>
      <c r="B3275" s="353"/>
      <c r="C3275" s="354"/>
      <c r="D3275" s="353"/>
      <c r="E3275" s="355"/>
      <c r="F3275" s="355"/>
      <c r="G3275" s="353"/>
      <c r="H3275" s="353"/>
      <c r="I3275" s="353"/>
      <c r="J3275" s="353"/>
      <c r="K3275" s="360"/>
    </row>
    <row r="3276">
      <c r="A3276" s="352" t="str">
        <f t="shared" si="1"/>
        <v/>
      </c>
      <c r="B3276" s="353"/>
      <c r="C3276" s="354"/>
      <c r="D3276" s="353"/>
      <c r="E3276" s="355"/>
      <c r="F3276" s="355"/>
      <c r="G3276" s="353"/>
      <c r="H3276" s="353"/>
      <c r="I3276" s="353"/>
      <c r="J3276" s="353"/>
      <c r="K3276" s="360"/>
    </row>
    <row r="3277">
      <c r="A3277" s="357" t="str">
        <f t="shared" si="1"/>
        <v/>
      </c>
      <c r="B3277" s="353"/>
      <c r="C3277" s="354"/>
      <c r="D3277" s="353"/>
      <c r="E3277" s="355"/>
      <c r="F3277" s="355"/>
      <c r="G3277" s="353"/>
      <c r="H3277" s="353"/>
      <c r="I3277" s="353"/>
      <c r="J3277" s="353"/>
      <c r="K3277" s="360"/>
    </row>
    <row r="3278">
      <c r="A3278" s="357" t="str">
        <f t="shared" si="1"/>
        <v/>
      </c>
      <c r="B3278" s="353"/>
      <c r="C3278" s="354"/>
      <c r="D3278" s="353"/>
      <c r="E3278" s="355"/>
      <c r="F3278" s="355"/>
      <c r="G3278" s="353"/>
      <c r="H3278" s="353"/>
      <c r="I3278" s="353"/>
      <c r="J3278" s="353"/>
      <c r="K3278" s="360"/>
    </row>
    <row r="3279">
      <c r="A3279" s="357" t="str">
        <f t="shared" si="1"/>
        <v/>
      </c>
      <c r="B3279" s="353"/>
      <c r="C3279" s="354"/>
      <c r="D3279" s="353"/>
      <c r="E3279" s="355"/>
      <c r="F3279" s="355"/>
      <c r="G3279" s="353"/>
      <c r="H3279" s="353"/>
      <c r="I3279" s="353"/>
      <c r="J3279" s="353"/>
      <c r="K3279" s="360"/>
    </row>
    <row r="3280">
      <c r="A3280" s="352" t="str">
        <f t="shared" si="1"/>
        <v/>
      </c>
      <c r="B3280" s="353"/>
      <c r="C3280" s="354"/>
      <c r="D3280" s="353"/>
      <c r="E3280" s="355"/>
      <c r="F3280" s="355"/>
      <c r="G3280" s="353"/>
      <c r="H3280" s="353"/>
      <c r="I3280" s="353"/>
      <c r="J3280" s="353"/>
      <c r="K3280" s="360"/>
    </row>
    <row r="3281">
      <c r="A3281" s="359" t="str">
        <f t="shared" si="1"/>
        <v/>
      </c>
      <c r="B3281" s="353"/>
      <c r="C3281" s="354"/>
      <c r="D3281" s="353"/>
      <c r="E3281" s="355"/>
      <c r="F3281" s="355"/>
      <c r="G3281" s="353"/>
      <c r="H3281" s="353"/>
      <c r="I3281" s="353"/>
      <c r="J3281" s="353"/>
      <c r="K3281" s="360"/>
    </row>
    <row r="3282">
      <c r="A3282" s="352" t="str">
        <f t="shared" si="1"/>
        <v/>
      </c>
      <c r="B3282" s="353"/>
      <c r="C3282" s="354"/>
      <c r="D3282" s="353"/>
      <c r="E3282" s="355"/>
      <c r="F3282" s="355"/>
      <c r="G3282" s="353"/>
      <c r="H3282" s="353"/>
      <c r="I3282" s="353"/>
      <c r="J3282" s="353"/>
      <c r="K3282" s="360"/>
    </row>
    <row r="3283">
      <c r="A3283" s="357" t="str">
        <f t="shared" si="1"/>
        <v/>
      </c>
      <c r="B3283" s="353"/>
      <c r="C3283" s="354"/>
      <c r="D3283" s="353"/>
      <c r="E3283" s="355"/>
      <c r="F3283" s="355"/>
      <c r="G3283" s="353"/>
      <c r="H3283" s="353"/>
      <c r="I3283" s="353"/>
      <c r="J3283" s="353"/>
      <c r="K3283" s="360"/>
    </row>
    <row r="3284">
      <c r="A3284" s="352" t="str">
        <f t="shared" si="1"/>
        <v/>
      </c>
      <c r="B3284" s="353"/>
      <c r="C3284" s="354"/>
      <c r="D3284" s="353"/>
      <c r="E3284" s="355"/>
      <c r="F3284" s="355"/>
      <c r="G3284" s="353"/>
      <c r="H3284" s="353"/>
      <c r="I3284" s="353"/>
      <c r="J3284" s="353"/>
      <c r="K3284" s="360"/>
    </row>
    <row r="3285">
      <c r="A3285" s="357" t="str">
        <f t="shared" si="1"/>
        <v/>
      </c>
      <c r="B3285" s="353"/>
      <c r="C3285" s="354"/>
      <c r="D3285" s="353"/>
      <c r="E3285" s="355"/>
      <c r="F3285" s="355"/>
      <c r="G3285" s="353"/>
      <c r="H3285" s="353"/>
      <c r="I3285" s="353"/>
      <c r="J3285" s="353"/>
      <c r="K3285" s="360"/>
    </row>
    <row r="3286">
      <c r="A3286" s="357" t="str">
        <f t="shared" si="1"/>
        <v/>
      </c>
      <c r="B3286" s="353"/>
      <c r="C3286" s="354"/>
      <c r="D3286" s="353"/>
      <c r="E3286" s="355"/>
      <c r="F3286" s="355"/>
      <c r="G3286" s="353"/>
      <c r="H3286" s="353"/>
      <c r="I3286" s="353"/>
      <c r="J3286" s="353"/>
      <c r="K3286" s="360"/>
    </row>
    <row r="3287">
      <c r="A3287" s="352" t="str">
        <f t="shared" si="1"/>
        <v/>
      </c>
      <c r="B3287" s="353"/>
      <c r="C3287" s="354"/>
      <c r="D3287" s="353"/>
      <c r="E3287" s="355"/>
      <c r="F3287" s="355"/>
      <c r="G3287" s="353"/>
      <c r="H3287" s="353"/>
      <c r="I3287" s="353"/>
      <c r="J3287" s="353"/>
      <c r="K3287" s="360"/>
    </row>
    <row r="3288">
      <c r="A3288" s="357" t="str">
        <f t="shared" si="1"/>
        <v/>
      </c>
      <c r="B3288" s="353"/>
      <c r="C3288" s="354"/>
      <c r="D3288" s="353"/>
      <c r="E3288" s="355"/>
      <c r="F3288" s="355"/>
      <c r="G3288" s="353"/>
      <c r="H3288" s="353"/>
      <c r="I3288" s="353"/>
      <c r="J3288" s="353"/>
      <c r="K3288" s="360"/>
    </row>
    <row r="3289">
      <c r="A3289" s="359" t="str">
        <f t="shared" si="1"/>
        <v/>
      </c>
      <c r="B3289" s="353"/>
      <c r="C3289" s="354"/>
      <c r="D3289" s="353"/>
      <c r="E3289" s="355"/>
      <c r="F3289" s="355"/>
      <c r="G3289" s="353"/>
      <c r="H3289" s="353"/>
      <c r="I3289" s="353"/>
      <c r="J3289" s="353"/>
      <c r="K3289" s="360"/>
    </row>
    <row r="3290">
      <c r="A3290" s="357" t="str">
        <f t="shared" si="1"/>
        <v/>
      </c>
      <c r="B3290" s="353"/>
      <c r="C3290" s="354"/>
      <c r="D3290" s="353"/>
      <c r="E3290" s="355"/>
      <c r="F3290" s="355"/>
      <c r="G3290" s="353"/>
      <c r="H3290" s="353"/>
      <c r="I3290" s="353"/>
      <c r="J3290" s="353"/>
      <c r="K3290" s="360"/>
    </row>
    <row r="3291">
      <c r="A3291" s="357" t="str">
        <f t="shared" si="1"/>
        <v/>
      </c>
      <c r="B3291" s="353"/>
      <c r="C3291" s="354"/>
      <c r="D3291" s="353"/>
      <c r="E3291" s="355"/>
      <c r="F3291" s="355"/>
      <c r="G3291" s="353"/>
      <c r="H3291" s="353"/>
      <c r="I3291" s="353"/>
      <c r="J3291" s="353"/>
      <c r="K3291" s="360"/>
    </row>
    <row r="3292">
      <c r="A3292" s="357" t="str">
        <f t="shared" si="1"/>
        <v/>
      </c>
      <c r="B3292" s="353"/>
      <c r="C3292" s="354"/>
      <c r="D3292" s="353"/>
      <c r="E3292" s="355"/>
      <c r="F3292" s="355"/>
      <c r="G3292" s="353"/>
      <c r="H3292" s="353"/>
      <c r="I3292" s="353"/>
      <c r="J3292" s="353"/>
      <c r="K3292" s="360"/>
    </row>
    <row r="3293">
      <c r="A3293" s="352" t="str">
        <f t="shared" si="1"/>
        <v/>
      </c>
      <c r="B3293" s="353"/>
      <c r="C3293" s="354"/>
      <c r="D3293" s="353"/>
      <c r="E3293" s="355"/>
      <c r="F3293" s="355"/>
      <c r="G3293" s="353"/>
      <c r="H3293" s="353"/>
      <c r="I3293" s="353"/>
      <c r="J3293" s="353"/>
      <c r="K3293" s="360"/>
    </row>
    <row r="3294">
      <c r="A3294" s="352" t="str">
        <f t="shared" si="1"/>
        <v/>
      </c>
      <c r="B3294" s="353"/>
      <c r="C3294" s="354"/>
      <c r="D3294" s="353"/>
      <c r="E3294" s="355"/>
      <c r="F3294" s="355"/>
      <c r="G3294" s="353"/>
      <c r="H3294" s="353"/>
      <c r="I3294" s="353"/>
      <c r="J3294" s="353"/>
      <c r="K3294" s="360"/>
    </row>
    <row r="3295">
      <c r="A3295" s="352" t="str">
        <f t="shared" si="1"/>
        <v/>
      </c>
      <c r="B3295" s="353"/>
      <c r="C3295" s="354"/>
      <c r="D3295" s="353"/>
      <c r="E3295" s="355"/>
      <c r="F3295" s="355"/>
      <c r="G3295" s="353"/>
      <c r="H3295" s="353"/>
      <c r="I3295" s="353"/>
      <c r="J3295" s="353"/>
      <c r="K3295" s="360"/>
    </row>
    <row r="3296">
      <c r="A3296" s="352" t="str">
        <f t="shared" si="1"/>
        <v/>
      </c>
      <c r="B3296" s="353"/>
      <c r="C3296" s="354"/>
      <c r="D3296" s="353"/>
      <c r="E3296" s="355"/>
      <c r="F3296" s="355"/>
      <c r="G3296" s="353"/>
      <c r="H3296" s="353"/>
      <c r="I3296" s="353"/>
      <c r="J3296" s="353"/>
      <c r="K3296" s="360"/>
    </row>
    <row r="3297">
      <c r="A3297" s="352" t="str">
        <f t="shared" si="1"/>
        <v/>
      </c>
      <c r="B3297" s="353"/>
      <c r="C3297" s="354"/>
      <c r="D3297" s="353"/>
      <c r="E3297" s="355"/>
      <c r="F3297" s="355"/>
      <c r="G3297" s="353"/>
      <c r="H3297" s="353"/>
      <c r="I3297" s="353"/>
      <c r="J3297" s="353"/>
      <c r="K3297" s="360"/>
    </row>
    <row r="3298">
      <c r="A3298" s="352" t="str">
        <f t="shared" si="1"/>
        <v/>
      </c>
      <c r="B3298" s="353"/>
      <c r="C3298" s="354"/>
      <c r="D3298" s="353"/>
      <c r="E3298" s="355"/>
      <c r="F3298" s="355"/>
      <c r="G3298" s="353"/>
      <c r="H3298" s="353"/>
      <c r="I3298" s="353"/>
      <c r="J3298" s="353"/>
      <c r="K3298" s="360"/>
    </row>
    <row r="3299">
      <c r="A3299" s="352" t="str">
        <f t="shared" si="1"/>
        <v/>
      </c>
      <c r="B3299" s="353"/>
      <c r="C3299" s="354"/>
      <c r="D3299" s="353"/>
      <c r="E3299" s="355"/>
      <c r="F3299" s="355"/>
      <c r="G3299" s="353"/>
      <c r="H3299" s="353"/>
      <c r="I3299" s="353"/>
      <c r="J3299" s="353"/>
      <c r="K3299" s="360"/>
    </row>
    <row r="3300">
      <c r="A3300" s="357" t="str">
        <f t="shared" si="1"/>
        <v/>
      </c>
      <c r="B3300" s="353"/>
      <c r="C3300" s="354"/>
      <c r="D3300" s="353"/>
      <c r="E3300" s="355"/>
      <c r="F3300" s="355"/>
      <c r="G3300" s="353"/>
      <c r="H3300" s="353"/>
      <c r="I3300" s="353"/>
      <c r="J3300" s="353"/>
      <c r="K3300" s="360"/>
    </row>
    <row r="3301">
      <c r="A3301" s="352" t="str">
        <f t="shared" si="1"/>
        <v/>
      </c>
      <c r="B3301" s="353"/>
      <c r="C3301" s="354"/>
      <c r="D3301" s="353"/>
      <c r="E3301" s="355"/>
      <c r="F3301" s="355"/>
      <c r="G3301" s="353"/>
      <c r="H3301" s="353"/>
      <c r="I3301" s="353"/>
      <c r="J3301" s="353"/>
      <c r="K3301" s="360"/>
    </row>
    <row r="3302">
      <c r="A3302" s="352" t="str">
        <f t="shared" si="1"/>
        <v/>
      </c>
      <c r="B3302" s="353"/>
      <c r="C3302" s="354"/>
      <c r="D3302" s="353"/>
      <c r="E3302" s="355"/>
      <c r="F3302" s="355"/>
      <c r="G3302" s="353"/>
      <c r="H3302" s="353"/>
      <c r="I3302" s="353"/>
      <c r="J3302" s="353"/>
      <c r="K3302" s="360"/>
    </row>
    <row r="3303">
      <c r="A3303" s="358" t="str">
        <f t="shared" si="1"/>
        <v/>
      </c>
      <c r="B3303" s="353"/>
      <c r="C3303" s="354"/>
      <c r="D3303" s="353"/>
      <c r="E3303" s="355"/>
      <c r="F3303" s="355"/>
      <c r="G3303" s="353"/>
      <c r="H3303" s="353"/>
      <c r="I3303" s="353"/>
      <c r="J3303" s="353"/>
      <c r="K3303" s="360"/>
    </row>
    <row r="3304">
      <c r="A3304" s="357" t="str">
        <f t="shared" si="1"/>
        <v/>
      </c>
      <c r="B3304" s="353"/>
      <c r="C3304" s="354"/>
      <c r="D3304" s="353"/>
      <c r="E3304" s="355"/>
      <c r="F3304" s="355"/>
      <c r="G3304" s="353"/>
      <c r="H3304" s="353"/>
      <c r="I3304" s="353"/>
      <c r="J3304" s="353"/>
      <c r="K3304" s="360"/>
    </row>
    <row r="3305">
      <c r="A3305" s="352" t="str">
        <f t="shared" si="1"/>
        <v/>
      </c>
      <c r="B3305" s="353"/>
      <c r="C3305" s="354"/>
      <c r="D3305" s="353"/>
      <c r="E3305" s="355"/>
      <c r="F3305" s="355"/>
      <c r="G3305" s="353"/>
      <c r="H3305" s="353"/>
      <c r="I3305" s="353"/>
      <c r="J3305" s="353"/>
      <c r="K3305" s="360"/>
    </row>
    <row r="3306">
      <c r="A3306" s="352" t="str">
        <f t="shared" si="1"/>
        <v/>
      </c>
      <c r="B3306" s="353"/>
      <c r="C3306" s="354"/>
      <c r="D3306" s="353"/>
      <c r="E3306" s="355"/>
      <c r="F3306" s="355"/>
      <c r="G3306" s="353"/>
      <c r="H3306" s="353"/>
      <c r="I3306" s="353"/>
      <c r="J3306" s="353"/>
      <c r="K3306" s="360"/>
    </row>
    <row r="3307">
      <c r="A3307" s="357" t="str">
        <f t="shared" si="1"/>
        <v/>
      </c>
      <c r="B3307" s="353"/>
      <c r="C3307" s="354"/>
      <c r="D3307" s="353"/>
      <c r="E3307" s="355"/>
      <c r="F3307" s="355"/>
      <c r="G3307" s="353"/>
      <c r="H3307" s="353"/>
      <c r="I3307" s="353"/>
      <c r="J3307" s="353"/>
      <c r="K3307" s="360"/>
    </row>
    <row r="3308">
      <c r="A3308" s="352" t="str">
        <f t="shared" si="1"/>
        <v/>
      </c>
      <c r="B3308" s="353"/>
      <c r="C3308" s="354"/>
      <c r="D3308" s="353"/>
      <c r="E3308" s="355"/>
      <c r="F3308" s="355"/>
      <c r="G3308" s="353"/>
      <c r="H3308" s="353"/>
      <c r="I3308" s="353"/>
      <c r="J3308" s="353"/>
      <c r="K3308" s="360"/>
    </row>
    <row r="3309">
      <c r="A3309" s="357" t="str">
        <f t="shared" si="1"/>
        <v/>
      </c>
      <c r="B3309" s="353"/>
      <c r="C3309" s="354"/>
      <c r="D3309" s="353"/>
      <c r="E3309" s="355"/>
      <c r="F3309" s="355"/>
      <c r="G3309" s="353"/>
      <c r="H3309" s="353"/>
      <c r="I3309" s="353"/>
      <c r="J3309" s="353"/>
      <c r="K3309" s="360"/>
    </row>
    <row r="3310">
      <c r="A3310" s="358" t="str">
        <f t="shared" si="1"/>
        <v/>
      </c>
      <c r="B3310" s="353"/>
      <c r="C3310" s="354"/>
      <c r="D3310" s="353"/>
      <c r="E3310" s="355"/>
      <c r="F3310" s="355"/>
      <c r="G3310" s="353"/>
      <c r="H3310" s="353"/>
      <c r="I3310" s="353"/>
      <c r="J3310" s="353"/>
      <c r="K3310" s="360"/>
    </row>
    <row r="3311">
      <c r="A3311" s="352" t="str">
        <f t="shared" si="1"/>
        <v/>
      </c>
      <c r="B3311" s="353"/>
      <c r="C3311" s="354"/>
      <c r="D3311" s="353"/>
      <c r="E3311" s="355"/>
      <c r="F3311" s="355"/>
      <c r="G3311" s="353"/>
      <c r="H3311" s="353"/>
      <c r="I3311" s="353"/>
      <c r="J3311" s="353"/>
      <c r="K3311" s="360"/>
    </row>
    <row r="3312">
      <c r="A3312" s="357" t="str">
        <f t="shared" si="1"/>
        <v/>
      </c>
      <c r="B3312" s="353"/>
      <c r="C3312" s="354"/>
      <c r="D3312" s="353"/>
      <c r="E3312" s="355"/>
      <c r="F3312" s="355"/>
      <c r="G3312" s="353"/>
      <c r="H3312" s="353"/>
      <c r="I3312" s="353"/>
      <c r="J3312" s="353"/>
      <c r="K3312" s="360"/>
    </row>
    <row r="3313">
      <c r="A3313" s="357" t="str">
        <f t="shared" si="1"/>
        <v/>
      </c>
      <c r="B3313" s="353"/>
      <c r="C3313" s="354"/>
      <c r="D3313" s="353"/>
      <c r="E3313" s="355"/>
      <c r="F3313" s="355"/>
      <c r="G3313" s="353"/>
      <c r="H3313" s="353"/>
      <c r="I3313" s="353"/>
      <c r="J3313" s="353"/>
      <c r="K3313" s="360"/>
    </row>
    <row r="3314">
      <c r="A3314" s="352" t="str">
        <f t="shared" si="1"/>
        <v/>
      </c>
      <c r="B3314" s="353"/>
      <c r="C3314" s="354"/>
      <c r="D3314" s="353"/>
      <c r="E3314" s="355"/>
      <c r="F3314" s="355"/>
      <c r="G3314" s="353"/>
      <c r="H3314" s="353"/>
      <c r="I3314" s="353"/>
      <c r="J3314" s="353"/>
      <c r="K3314" s="360"/>
    </row>
    <row r="3315">
      <c r="A3315" s="352" t="str">
        <f t="shared" si="1"/>
        <v/>
      </c>
      <c r="B3315" s="353"/>
      <c r="C3315" s="354"/>
      <c r="D3315" s="353"/>
      <c r="E3315" s="355"/>
      <c r="F3315" s="355"/>
      <c r="G3315" s="353"/>
      <c r="H3315" s="353"/>
      <c r="I3315" s="353"/>
      <c r="J3315" s="353"/>
      <c r="K3315" s="360"/>
    </row>
    <row r="3316">
      <c r="A3316" s="352" t="str">
        <f t="shared" si="1"/>
        <v/>
      </c>
      <c r="B3316" s="353"/>
      <c r="C3316" s="354"/>
      <c r="D3316" s="353"/>
      <c r="E3316" s="355"/>
      <c r="F3316" s="355"/>
      <c r="G3316" s="353"/>
      <c r="H3316" s="353"/>
      <c r="I3316" s="353"/>
      <c r="J3316" s="353"/>
      <c r="K3316" s="360"/>
    </row>
    <row r="3317">
      <c r="A3317" s="352" t="str">
        <f t="shared" si="1"/>
        <v/>
      </c>
      <c r="B3317" s="353"/>
      <c r="C3317" s="354"/>
      <c r="D3317" s="353"/>
      <c r="E3317" s="355"/>
      <c r="F3317" s="355"/>
      <c r="G3317" s="353"/>
      <c r="H3317" s="353"/>
      <c r="I3317" s="353"/>
      <c r="J3317" s="353"/>
      <c r="K3317" s="360"/>
    </row>
    <row r="3318">
      <c r="A3318" s="352" t="str">
        <f t="shared" si="1"/>
        <v/>
      </c>
      <c r="B3318" s="353"/>
      <c r="C3318" s="354"/>
      <c r="D3318" s="353"/>
      <c r="E3318" s="355"/>
      <c r="F3318" s="355"/>
      <c r="G3318" s="353"/>
      <c r="H3318" s="353"/>
      <c r="I3318" s="353"/>
      <c r="J3318" s="353"/>
      <c r="K3318" s="360"/>
    </row>
    <row r="3319">
      <c r="A3319" s="357" t="str">
        <f t="shared" si="1"/>
        <v/>
      </c>
      <c r="B3319" s="353"/>
      <c r="C3319" s="354"/>
      <c r="D3319" s="353"/>
      <c r="E3319" s="355"/>
      <c r="F3319" s="355"/>
      <c r="G3319" s="353"/>
      <c r="H3319" s="353"/>
      <c r="I3319" s="353"/>
      <c r="J3319" s="353"/>
      <c r="K3319" s="360"/>
    </row>
    <row r="3320">
      <c r="A3320" s="352" t="str">
        <f t="shared" si="1"/>
        <v/>
      </c>
      <c r="B3320" s="353"/>
      <c r="C3320" s="354"/>
      <c r="D3320" s="353"/>
      <c r="E3320" s="355"/>
      <c r="F3320" s="355"/>
      <c r="G3320" s="353"/>
      <c r="H3320" s="353"/>
      <c r="I3320" s="353"/>
      <c r="J3320" s="353"/>
      <c r="K3320" s="360"/>
    </row>
    <row r="3321">
      <c r="A3321" s="357" t="str">
        <f t="shared" si="1"/>
        <v/>
      </c>
      <c r="B3321" s="353"/>
      <c r="C3321" s="354"/>
      <c r="D3321" s="353"/>
      <c r="E3321" s="355"/>
      <c r="F3321" s="355"/>
      <c r="G3321" s="353"/>
      <c r="H3321" s="353"/>
      <c r="I3321" s="353"/>
      <c r="J3321" s="353"/>
      <c r="K3321" s="360"/>
    </row>
    <row r="3322">
      <c r="A3322" s="357" t="str">
        <f t="shared" si="1"/>
        <v/>
      </c>
      <c r="B3322" s="353"/>
      <c r="C3322" s="354"/>
      <c r="D3322" s="353"/>
      <c r="E3322" s="355"/>
      <c r="F3322" s="355"/>
      <c r="G3322" s="353"/>
      <c r="H3322" s="353"/>
      <c r="I3322" s="353"/>
      <c r="J3322" s="353"/>
      <c r="K3322" s="360"/>
    </row>
    <row r="3323">
      <c r="A3323" s="352" t="str">
        <f t="shared" si="1"/>
        <v/>
      </c>
      <c r="B3323" s="353"/>
      <c r="C3323" s="354"/>
      <c r="D3323" s="353"/>
      <c r="E3323" s="355"/>
      <c r="F3323" s="355"/>
      <c r="G3323" s="353"/>
      <c r="H3323" s="353"/>
      <c r="I3323" s="353"/>
      <c r="J3323" s="353"/>
      <c r="K3323" s="360"/>
    </row>
    <row r="3324">
      <c r="A3324" s="352" t="str">
        <f t="shared" si="1"/>
        <v/>
      </c>
      <c r="B3324" s="353"/>
      <c r="C3324" s="354"/>
      <c r="D3324" s="353"/>
      <c r="E3324" s="355"/>
      <c r="F3324" s="355"/>
      <c r="G3324" s="353"/>
      <c r="H3324" s="353"/>
      <c r="I3324" s="353"/>
      <c r="J3324" s="353"/>
      <c r="K3324" s="360"/>
    </row>
    <row r="3325">
      <c r="A3325" s="357" t="str">
        <f t="shared" si="1"/>
        <v/>
      </c>
      <c r="B3325" s="353"/>
      <c r="C3325" s="354"/>
      <c r="D3325" s="353"/>
      <c r="E3325" s="355"/>
      <c r="F3325" s="355"/>
      <c r="G3325" s="353"/>
      <c r="H3325" s="353"/>
      <c r="I3325" s="353"/>
      <c r="J3325" s="353"/>
      <c r="K3325" s="360"/>
    </row>
    <row r="3326">
      <c r="A3326" s="359" t="str">
        <f t="shared" si="1"/>
        <v/>
      </c>
      <c r="B3326" s="353"/>
      <c r="C3326" s="354"/>
      <c r="D3326" s="353"/>
      <c r="E3326" s="355"/>
      <c r="F3326" s="355"/>
      <c r="G3326" s="353"/>
      <c r="H3326" s="353"/>
      <c r="I3326" s="353"/>
      <c r="J3326" s="353"/>
      <c r="K3326" s="360"/>
    </row>
    <row r="3327">
      <c r="A3327" s="352" t="str">
        <f t="shared" si="1"/>
        <v/>
      </c>
      <c r="B3327" s="353"/>
      <c r="C3327" s="354"/>
      <c r="D3327" s="353"/>
      <c r="E3327" s="355"/>
      <c r="F3327" s="355"/>
      <c r="G3327" s="353"/>
      <c r="H3327" s="353"/>
      <c r="I3327" s="353"/>
      <c r="J3327" s="353"/>
      <c r="K3327" s="360"/>
    </row>
    <row r="3328">
      <c r="A3328" s="352" t="str">
        <f t="shared" si="1"/>
        <v/>
      </c>
      <c r="B3328" s="353"/>
      <c r="C3328" s="354"/>
      <c r="D3328" s="353"/>
      <c r="E3328" s="355"/>
      <c r="F3328" s="355"/>
      <c r="G3328" s="353"/>
      <c r="H3328" s="353"/>
      <c r="I3328" s="353"/>
      <c r="J3328" s="353"/>
      <c r="K3328" s="360"/>
    </row>
    <row r="3329">
      <c r="A3329" s="357" t="str">
        <f t="shared" si="1"/>
        <v/>
      </c>
      <c r="B3329" s="353"/>
      <c r="C3329" s="354"/>
      <c r="D3329" s="353"/>
      <c r="E3329" s="355"/>
      <c r="F3329" s="355"/>
      <c r="G3329" s="353"/>
      <c r="H3329" s="353"/>
      <c r="I3329" s="353"/>
      <c r="J3329" s="353"/>
      <c r="K3329" s="360"/>
    </row>
    <row r="3330">
      <c r="A3330" s="352" t="str">
        <f t="shared" si="1"/>
        <v/>
      </c>
      <c r="B3330" s="353"/>
      <c r="C3330" s="354"/>
      <c r="D3330" s="353"/>
      <c r="E3330" s="355"/>
      <c r="F3330" s="355"/>
      <c r="G3330" s="353"/>
      <c r="H3330" s="353"/>
      <c r="I3330" s="353"/>
      <c r="J3330" s="353"/>
      <c r="K3330" s="360"/>
    </row>
    <row r="3331">
      <c r="A3331" s="359" t="str">
        <f t="shared" si="1"/>
        <v/>
      </c>
      <c r="B3331" s="353"/>
      <c r="C3331" s="354"/>
      <c r="D3331" s="353"/>
      <c r="E3331" s="355"/>
      <c r="F3331" s="355"/>
      <c r="G3331" s="353"/>
      <c r="H3331" s="353"/>
      <c r="I3331" s="353"/>
      <c r="J3331" s="353"/>
      <c r="K3331" s="360"/>
    </row>
    <row r="3332">
      <c r="A3332" s="352" t="str">
        <f t="shared" si="1"/>
        <v/>
      </c>
      <c r="B3332" s="353"/>
      <c r="C3332" s="354"/>
      <c r="D3332" s="353"/>
      <c r="E3332" s="355"/>
      <c r="F3332" s="355"/>
      <c r="G3332" s="353"/>
      <c r="H3332" s="353"/>
      <c r="I3332" s="353"/>
      <c r="J3332" s="353"/>
      <c r="K3332" s="360"/>
    </row>
    <row r="3333">
      <c r="A3333" s="357" t="str">
        <f t="shared" si="1"/>
        <v/>
      </c>
      <c r="B3333" s="353"/>
      <c r="C3333" s="354"/>
      <c r="D3333" s="353"/>
      <c r="E3333" s="355"/>
      <c r="F3333" s="355"/>
      <c r="G3333" s="353"/>
      <c r="H3333" s="353"/>
      <c r="I3333" s="353"/>
      <c r="J3333" s="353"/>
      <c r="K3333" s="360"/>
    </row>
    <row r="3334">
      <c r="A3334" s="357" t="str">
        <f t="shared" si="1"/>
        <v/>
      </c>
      <c r="B3334" s="353"/>
      <c r="C3334" s="354"/>
      <c r="D3334" s="353"/>
      <c r="E3334" s="355"/>
      <c r="F3334" s="355"/>
      <c r="G3334" s="353"/>
      <c r="H3334" s="353"/>
      <c r="I3334" s="353"/>
      <c r="J3334" s="353"/>
      <c r="K3334" s="360"/>
    </row>
    <row r="3335">
      <c r="A3335" s="352" t="str">
        <f t="shared" si="1"/>
        <v/>
      </c>
      <c r="B3335" s="353"/>
      <c r="C3335" s="354"/>
      <c r="D3335" s="353"/>
      <c r="E3335" s="355"/>
      <c r="F3335" s="355"/>
      <c r="G3335" s="353"/>
      <c r="H3335" s="353"/>
      <c r="I3335" s="353"/>
      <c r="J3335" s="353"/>
      <c r="K3335" s="360"/>
    </row>
    <row r="3336">
      <c r="A3336" s="357" t="str">
        <f t="shared" si="1"/>
        <v/>
      </c>
      <c r="B3336" s="353"/>
      <c r="C3336" s="354"/>
      <c r="D3336" s="353"/>
      <c r="E3336" s="355"/>
      <c r="F3336" s="355"/>
      <c r="G3336" s="353"/>
      <c r="H3336" s="353"/>
      <c r="I3336" s="353"/>
      <c r="J3336" s="353"/>
      <c r="K3336" s="360"/>
    </row>
    <row r="3337">
      <c r="A3337" s="357" t="str">
        <f t="shared" si="1"/>
        <v/>
      </c>
      <c r="B3337" s="353"/>
      <c r="C3337" s="354"/>
      <c r="D3337" s="353"/>
      <c r="E3337" s="355"/>
      <c r="F3337" s="355"/>
      <c r="G3337" s="353"/>
      <c r="H3337" s="353"/>
      <c r="I3337" s="353"/>
      <c r="J3337" s="353"/>
      <c r="K3337" s="360"/>
    </row>
    <row r="3338">
      <c r="A3338" s="357" t="str">
        <f t="shared" si="1"/>
        <v/>
      </c>
      <c r="B3338" s="353"/>
      <c r="C3338" s="354"/>
      <c r="D3338" s="353"/>
      <c r="E3338" s="355"/>
      <c r="F3338" s="355"/>
      <c r="G3338" s="353"/>
      <c r="H3338" s="353"/>
      <c r="I3338" s="353"/>
      <c r="J3338" s="353"/>
      <c r="K3338" s="360"/>
    </row>
    <row r="3339">
      <c r="A3339" s="352" t="str">
        <f t="shared" si="1"/>
        <v/>
      </c>
      <c r="B3339" s="353"/>
      <c r="C3339" s="354"/>
      <c r="D3339" s="353"/>
      <c r="E3339" s="355"/>
      <c r="F3339" s="355"/>
      <c r="G3339" s="353"/>
      <c r="H3339" s="353"/>
      <c r="I3339" s="353"/>
      <c r="J3339" s="353"/>
      <c r="K3339" s="360"/>
    </row>
    <row r="3340">
      <c r="A3340" s="357" t="str">
        <f t="shared" si="1"/>
        <v/>
      </c>
      <c r="B3340" s="353"/>
      <c r="C3340" s="354"/>
      <c r="D3340" s="353"/>
      <c r="E3340" s="355"/>
      <c r="F3340" s="355"/>
      <c r="G3340" s="353"/>
      <c r="H3340" s="353"/>
      <c r="I3340" s="353"/>
      <c r="J3340" s="353"/>
      <c r="K3340" s="360"/>
    </row>
    <row r="3341">
      <c r="A3341" s="357" t="str">
        <f t="shared" si="1"/>
        <v/>
      </c>
      <c r="B3341" s="353"/>
      <c r="C3341" s="354"/>
      <c r="D3341" s="353"/>
      <c r="E3341" s="355"/>
      <c r="F3341" s="355"/>
      <c r="G3341" s="353"/>
      <c r="H3341" s="353"/>
      <c r="I3341" s="353"/>
      <c r="J3341" s="353"/>
      <c r="K3341" s="360"/>
    </row>
    <row r="3342">
      <c r="A3342" s="352" t="str">
        <f t="shared" si="1"/>
        <v/>
      </c>
      <c r="B3342" s="353"/>
      <c r="C3342" s="354"/>
      <c r="D3342" s="353"/>
      <c r="E3342" s="355"/>
      <c r="F3342" s="355"/>
      <c r="G3342" s="353"/>
      <c r="H3342" s="353"/>
      <c r="I3342" s="353"/>
      <c r="J3342" s="353"/>
      <c r="K3342" s="360"/>
    </row>
    <row r="3343">
      <c r="A3343" s="352" t="str">
        <f t="shared" si="1"/>
        <v/>
      </c>
      <c r="B3343" s="353"/>
      <c r="C3343" s="354"/>
      <c r="D3343" s="353"/>
      <c r="E3343" s="355"/>
      <c r="F3343" s="355"/>
      <c r="G3343" s="353"/>
      <c r="H3343" s="353"/>
      <c r="I3343" s="353"/>
      <c r="J3343" s="353"/>
      <c r="K3343" s="360"/>
    </row>
    <row r="3344">
      <c r="A3344" s="357" t="str">
        <f t="shared" si="1"/>
        <v/>
      </c>
      <c r="B3344" s="353"/>
      <c r="C3344" s="354"/>
      <c r="D3344" s="353"/>
      <c r="E3344" s="355"/>
      <c r="F3344" s="355"/>
      <c r="G3344" s="353"/>
      <c r="H3344" s="353"/>
      <c r="I3344" s="353"/>
      <c r="J3344" s="353"/>
      <c r="K3344" s="360"/>
    </row>
    <row r="3345">
      <c r="A3345" s="352" t="str">
        <f t="shared" si="1"/>
        <v/>
      </c>
      <c r="B3345" s="353"/>
      <c r="C3345" s="354"/>
      <c r="D3345" s="353"/>
      <c r="E3345" s="355"/>
      <c r="F3345" s="355"/>
      <c r="G3345" s="353"/>
      <c r="H3345" s="353"/>
      <c r="I3345" s="353"/>
      <c r="J3345" s="353"/>
      <c r="K3345" s="360"/>
    </row>
    <row r="3346">
      <c r="A3346" s="352" t="str">
        <f t="shared" si="1"/>
        <v/>
      </c>
      <c r="B3346" s="353"/>
      <c r="C3346" s="354"/>
      <c r="D3346" s="353"/>
      <c r="E3346" s="355"/>
      <c r="F3346" s="355"/>
      <c r="G3346" s="353"/>
      <c r="H3346" s="353"/>
      <c r="I3346" s="353"/>
      <c r="J3346" s="353"/>
      <c r="K3346" s="360"/>
    </row>
    <row r="3347">
      <c r="A3347" s="357" t="str">
        <f t="shared" si="1"/>
        <v/>
      </c>
      <c r="B3347" s="353"/>
      <c r="C3347" s="354"/>
      <c r="D3347" s="353"/>
      <c r="E3347" s="355"/>
      <c r="F3347" s="355"/>
      <c r="G3347" s="353"/>
      <c r="H3347" s="353"/>
      <c r="I3347" s="353"/>
      <c r="J3347" s="353"/>
      <c r="K3347" s="360"/>
    </row>
    <row r="3348">
      <c r="A3348" s="352" t="str">
        <f t="shared" si="1"/>
        <v/>
      </c>
      <c r="B3348" s="353"/>
      <c r="C3348" s="354"/>
      <c r="D3348" s="353"/>
      <c r="E3348" s="355"/>
      <c r="F3348" s="355"/>
      <c r="G3348" s="353"/>
      <c r="H3348" s="353"/>
      <c r="I3348" s="353"/>
      <c r="J3348" s="353"/>
      <c r="K3348" s="360"/>
    </row>
    <row r="3349">
      <c r="A3349" s="357" t="str">
        <f t="shared" si="1"/>
        <v/>
      </c>
      <c r="B3349" s="353"/>
      <c r="C3349" s="354"/>
      <c r="D3349" s="353"/>
      <c r="E3349" s="355"/>
      <c r="F3349" s="355"/>
      <c r="G3349" s="353"/>
      <c r="H3349" s="353"/>
      <c r="I3349" s="353"/>
      <c r="J3349" s="353"/>
      <c r="K3349" s="360"/>
    </row>
    <row r="3350">
      <c r="A3350" s="352" t="str">
        <f t="shared" si="1"/>
        <v/>
      </c>
      <c r="B3350" s="353"/>
      <c r="C3350" s="354"/>
      <c r="D3350" s="353"/>
      <c r="E3350" s="355"/>
      <c r="F3350" s="355"/>
      <c r="G3350" s="353"/>
      <c r="H3350" s="353"/>
      <c r="I3350" s="353"/>
      <c r="J3350" s="361"/>
      <c r="K3350" s="360"/>
    </row>
    <row r="3351">
      <c r="A3351" s="352" t="str">
        <f t="shared" si="1"/>
        <v/>
      </c>
      <c r="B3351" s="353"/>
      <c r="C3351" s="354"/>
      <c r="D3351" s="353"/>
      <c r="E3351" s="355"/>
      <c r="F3351" s="355"/>
      <c r="G3351" s="353"/>
      <c r="H3351" s="353"/>
      <c r="I3351" s="353"/>
      <c r="J3351" s="353"/>
      <c r="K3351" s="360"/>
    </row>
    <row r="3352">
      <c r="A3352" s="352" t="str">
        <f t="shared" si="1"/>
        <v/>
      </c>
      <c r="B3352" s="353"/>
      <c r="C3352" s="354"/>
      <c r="D3352" s="353"/>
      <c r="E3352" s="355"/>
      <c r="F3352" s="355"/>
      <c r="G3352" s="353"/>
      <c r="H3352" s="353"/>
      <c r="I3352" s="353"/>
      <c r="J3352" s="353"/>
      <c r="K3352" s="360"/>
    </row>
    <row r="3353">
      <c r="A3353" s="352" t="str">
        <f t="shared" si="1"/>
        <v/>
      </c>
      <c r="B3353" s="353"/>
      <c r="C3353" s="354"/>
      <c r="D3353" s="353"/>
      <c r="E3353" s="355"/>
      <c r="F3353" s="355"/>
      <c r="G3353" s="353"/>
      <c r="H3353" s="353"/>
      <c r="I3353" s="353"/>
      <c r="J3353" s="353"/>
      <c r="K3353" s="360"/>
    </row>
    <row r="3354">
      <c r="A3354" s="357" t="str">
        <f t="shared" si="1"/>
        <v/>
      </c>
      <c r="B3354" s="353"/>
      <c r="C3354" s="354"/>
      <c r="D3354" s="353"/>
      <c r="E3354" s="355"/>
      <c r="F3354" s="355"/>
      <c r="G3354" s="353"/>
      <c r="H3354" s="353"/>
      <c r="I3354" s="353"/>
      <c r="J3354" s="353"/>
      <c r="K3354" s="360"/>
    </row>
    <row r="3355">
      <c r="A3355" s="352" t="str">
        <f t="shared" si="1"/>
        <v/>
      </c>
      <c r="B3355" s="353"/>
      <c r="C3355" s="354"/>
      <c r="D3355" s="353"/>
      <c r="E3355" s="355"/>
      <c r="F3355" s="355"/>
      <c r="G3355" s="353"/>
      <c r="H3355" s="353"/>
      <c r="I3355" s="353"/>
      <c r="J3355" s="353"/>
      <c r="K3355" s="360"/>
    </row>
    <row r="3356">
      <c r="A3356" s="357" t="str">
        <f t="shared" si="1"/>
        <v/>
      </c>
      <c r="B3356" s="353"/>
      <c r="C3356" s="354"/>
      <c r="D3356" s="353"/>
      <c r="E3356" s="355"/>
      <c r="F3356" s="355"/>
      <c r="G3356" s="353"/>
      <c r="H3356" s="353"/>
      <c r="I3356" s="353"/>
      <c r="J3356" s="353"/>
      <c r="K3356" s="360"/>
    </row>
    <row r="3357">
      <c r="A3357" s="357" t="str">
        <f t="shared" si="1"/>
        <v/>
      </c>
      <c r="B3357" s="353"/>
      <c r="C3357" s="354"/>
      <c r="D3357" s="353"/>
      <c r="E3357" s="355"/>
      <c r="F3357" s="355"/>
      <c r="G3357" s="353"/>
      <c r="H3357" s="353"/>
      <c r="I3357" s="353"/>
      <c r="J3357" s="353"/>
      <c r="K3357" s="360"/>
    </row>
    <row r="3358">
      <c r="A3358" s="352" t="str">
        <f t="shared" si="1"/>
        <v/>
      </c>
      <c r="B3358" s="353"/>
      <c r="C3358" s="354"/>
      <c r="D3358" s="353"/>
      <c r="E3358" s="355"/>
      <c r="F3358" s="355"/>
      <c r="G3358" s="353"/>
      <c r="H3358" s="353"/>
      <c r="I3358" s="353"/>
      <c r="J3358" s="353"/>
      <c r="K3358" s="360"/>
    </row>
    <row r="3359">
      <c r="A3359" s="352" t="str">
        <f t="shared" si="1"/>
        <v/>
      </c>
      <c r="B3359" s="353"/>
      <c r="C3359" s="354"/>
      <c r="D3359" s="353"/>
      <c r="E3359" s="355"/>
      <c r="F3359" s="355"/>
      <c r="G3359" s="353"/>
      <c r="H3359" s="353"/>
      <c r="I3359" s="353"/>
      <c r="J3359" s="353"/>
      <c r="K3359" s="360"/>
    </row>
    <row r="3360">
      <c r="A3360" s="357" t="str">
        <f t="shared" si="1"/>
        <v/>
      </c>
      <c r="B3360" s="353"/>
      <c r="C3360" s="354"/>
      <c r="D3360" s="353"/>
      <c r="E3360" s="355"/>
      <c r="F3360" s="355"/>
      <c r="G3360" s="353"/>
      <c r="H3360" s="353"/>
      <c r="I3360" s="353"/>
      <c r="J3360" s="353"/>
      <c r="K3360" s="360"/>
    </row>
    <row r="3361">
      <c r="A3361" s="352" t="str">
        <f t="shared" si="1"/>
        <v/>
      </c>
      <c r="B3361" s="353"/>
      <c r="C3361" s="354"/>
      <c r="D3361" s="353"/>
      <c r="E3361" s="355"/>
      <c r="F3361" s="355"/>
      <c r="G3361" s="353"/>
      <c r="H3361" s="353"/>
      <c r="I3361" s="353"/>
      <c r="J3361" s="353"/>
      <c r="K3361" s="360"/>
    </row>
    <row r="3362">
      <c r="A3362" s="352" t="str">
        <f t="shared" si="1"/>
        <v/>
      </c>
      <c r="B3362" s="353"/>
      <c r="C3362" s="354"/>
      <c r="D3362" s="353"/>
      <c r="E3362" s="355"/>
      <c r="F3362" s="355"/>
      <c r="G3362" s="353"/>
      <c r="H3362" s="353"/>
      <c r="I3362" s="353"/>
      <c r="J3362" s="353"/>
      <c r="K3362" s="360"/>
    </row>
    <row r="3363">
      <c r="A3363" s="357" t="str">
        <f t="shared" si="1"/>
        <v/>
      </c>
      <c r="B3363" s="353"/>
      <c r="C3363" s="354"/>
      <c r="D3363" s="353"/>
      <c r="E3363" s="355"/>
      <c r="F3363" s="355"/>
      <c r="G3363" s="353"/>
      <c r="H3363" s="353"/>
      <c r="I3363" s="353"/>
      <c r="J3363" s="353"/>
      <c r="K3363" s="360"/>
    </row>
    <row r="3364">
      <c r="A3364" s="357" t="str">
        <f t="shared" si="1"/>
        <v/>
      </c>
      <c r="B3364" s="353"/>
      <c r="C3364" s="354"/>
      <c r="D3364" s="353"/>
      <c r="E3364" s="355"/>
      <c r="F3364" s="355"/>
      <c r="G3364" s="353"/>
      <c r="H3364" s="353"/>
      <c r="I3364" s="353"/>
      <c r="J3364" s="353"/>
      <c r="K3364" s="360"/>
    </row>
    <row r="3365">
      <c r="A3365" s="352" t="str">
        <f t="shared" si="1"/>
        <v/>
      </c>
      <c r="B3365" s="353"/>
      <c r="C3365" s="354"/>
      <c r="D3365" s="353"/>
      <c r="E3365" s="355"/>
      <c r="F3365" s="355"/>
      <c r="G3365" s="353"/>
      <c r="H3365" s="353"/>
      <c r="I3365" s="353"/>
      <c r="J3365" s="353"/>
      <c r="K3365" s="360"/>
    </row>
    <row r="3366">
      <c r="A3366" s="359" t="str">
        <f t="shared" si="1"/>
        <v/>
      </c>
      <c r="B3366" s="353"/>
      <c r="C3366" s="354"/>
      <c r="D3366" s="353"/>
      <c r="E3366" s="355"/>
      <c r="F3366" s="355"/>
      <c r="G3366" s="353"/>
      <c r="H3366" s="353"/>
      <c r="I3366" s="353"/>
      <c r="J3366" s="353"/>
      <c r="K3366" s="360"/>
    </row>
    <row r="3367">
      <c r="A3367" s="357" t="str">
        <f t="shared" si="1"/>
        <v/>
      </c>
      <c r="B3367" s="353"/>
      <c r="C3367" s="354"/>
      <c r="D3367" s="353"/>
      <c r="E3367" s="355"/>
      <c r="F3367" s="355"/>
      <c r="G3367" s="353"/>
      <c r="H3367" s="353"/>
      <c r="I3367" s="353"/>
      <c r="J3367" s="353"/>
      <c r="K3367" s="360"/>
    </row>
    <row r="3368">
      <c r="A3368" s="352" t="str">
        <f t="shared" si="1"/>
        <v/>
      </c>
      <c r="B3368" s="353"/>
      <c r="C3368" s="354"/>
      <c r="D3368" s="353"/>
      <c r="E3368" s="355"/>
      <c r="F3368" s="355"/>
      <c r="G3368" s="353"/>
      <c r="H3368" s="353"/>
      <c r="I3368" s="353"/>
      <c r="J3368" s="353"/>
      <c r="K3368" s="360"/>
    </row>
    <row r="3369">
      <c r="A3369" s="352" t="str">
        <f t="shared" si="1"/>
        <v/>
      </c>
      <c r="B3369" s="353"/>
      <c r="C3369" s="354"/>
      <c r="D3369" s="353"/>
      <c r="E3369" s="355"/>
      <c r="F3369" s="355"/>
      <c r="G3369" s="353"/>
      <c r="H3369" s="353"/>
      <c r="I3369" s="353"/>
      <c r="J3369" s="353"/>
      <c r="K3369" s="360"/>
    </row>
    <row r="3370">
      <c r="A3370" s="352" t="str">
        <f t="shared" si="1"/>
        <v/>
      </c>
      <c r="B3370" s="353"/>
      <c r="C3370" s="354"/>
      <c r="D3370" s="353"/>
      <c r="E3370" s="355"/>
      <c r="F3370" s="355"/>
      <c r="G3370" s="353"/>
      <c r="H3370" s="353"/>
      <c r="I3370" s="353"/>
      <c r="J3370" s="353"/>
      <c r="K3370" s="360"/>
    </row>
    <row r="3371">
      <c r="A3371" s="357" t="str">
        <f t="shared" si="1"/>
        <v/>
      </c>
      <c r="B3371" s="353"/>
      <c r="C3371" s="354"/>
      <c r="D3371" s="353"/>
      <c r="E3371" s="355"/>
      <c r="F3371" s="355"/>
      <c r="G3371" s="353"/>
      <c r="H3371" s="353"/>
      <c r="I3371" s="353"/>
      <c r="J3371" s="353"/>
      <c r="K3371" s="360"/>
    </row>
    <row r="3372">
      <c r="A3372" s="357" t="str">
        <f t="shared" si="1"/>
        <v/>
      </c>
      <c r="B3372" s="353"/>
      <c r="C3372" s="354"/>
      <c r="D3372" s="353"/>
      <c r="E3372" s="355"/>
      <c r="F3372" s="355"/>
      <c r="G3372" s="353"/>
      <c r="H3372" s="353"/>
      <c r="I3372" s="353"/>
      <c r="J3372" s="353"/>
      <c r="K3372" s="360"/>
    </row>
    <row r="3373">
      <c r="A3373" s="357" t="str">
        <f t="shared" si="1"/>
        <v/>
      </c>
      <c r="B3373" s="353"/>
      <c r="C3373" s="354"/>
      <c r="D3373" s="353"/>
      <c r="E3373" s="355"/>
      <c r="F3373" s="355"/>
      <c r="G3373" s="353"/>
      <c r="H3373" s="353"/>
      <c r="I3373" s="353"/>
      <c r="J3373" s="353"/>
      <c r="K3373" s="360"/>
    </row>
    <row r="3374">
      <c r="A3374" s="357" t="str">
        <f t="shared" si="1"/>
        <v/>
      </c>
      <c r="B3374" s="353"/>
      <c r="C3374" s="354"/>
      <c r="D3374" s="353"/>
      <c r="E3374" s="355"/>
      <c r="F3374" s="355"/>
      <c r="G3374" s="353"/>
      <c r="H3374" s="353"/>
      <c r="I3374" s="353"/>
      <c r="J3374" s="353"/>
      <c r="K3374" s="360"/>
    </row>
    <row r="3375">
      <c r="A3375" s="357" t="str">
        <f t="shared" si="1"/>
        <v/>
      </c>
      <c r="B3375" s="353"/>
      <c r="C3375" s="354"/>
      <c r="D3375" s="353"/>
      <c r="E3375" s="355"/>
      <c r="F3375" s="355"/>
      <c r="G3375" s="353"/>
      <c r="H3375" s="353"/>
      <c r="I3375" s="353"/>
      <c r="J3375" s="353"/>
      <c r="K3375" s="360"/>
    </row>
    <row r="3376">
      <c r="A3376" s="352" t="str">
        <f t="shared" si="1"/>
        <v/>
      </c>
      <c r="B3376" s="353"/>
      <c r="C3376" s="354"/>
      <c r="D3376" s="353"/>
      <c r="E3376" s="355"/>
      <c r="F3376" s="355"/>
      <c r="G3376" s="353"/>
      <c r="H3376" s="353"/>
      <c r="I3376" s="353"/>
      <c r="J3376" s="353"/>
      <c r="K3376" s="360"/>
    </row>
    <row r="3377">
      <c r="A3377" s="352" t="str">
        <f t="shared" si="1"/>
        <v/>
      </c>
      <c r="B3377" s="353"/>
      <c r="C3377" s="354"/>
      <c r="D3377" s="353"/>
      <c r="E3377" s="355"/>
      <c r="F3377" s="355"/>
      <c r="G3377" s="353"/>
      <c r="H3377" s="353"/>
      <c r="I3377" s="353"/>
      <c r="J3377" s="353"/>
      <c r="K3377" s="360"/>
    </row>
    <row r="3378">
      <c r="A3378" s="357" t="str">
        <f t="shared" si="1"/>
        <v/>
      </c>
      <c r="B3378" s="353"/>
      <c r="C3378" s="354"/>
      <c r="D3378" s="353"/>
      <c r="E3378" s="355"/>
      <c r="F3378" s="355"/>
      <c r="G3378" s="353"/>
      <c r="H3378" s="353"/>
      <c r="I3378" s="353"/>
      <c r="J3378" s="353"/>
      <c r="K3378" s="360"/>
    </row>
    <row r="3379">
      <c r="A3379" s="352" t="str">
        <f t="shared" si="1"/>
        <v/>
      </c>
      <c r="B3379" s="353"/>
      <c r="C3379" s="354"/>
      <c r="D3379" s="353"/>
      <c r="E3379" s="355"/>
      <c r="F3379" s="355"/>
      <c r="G3379" s="353"/>
      <c r="H3379" s="353"/>
      <c r="I3379" s="353"/>
      <c r="J3379" s="353"/>
      <c r="K3379" s="360"/>
    </row>
    <row r="3380">
      <c r="A3380" s="352" t="str">
        <f t="shared" si="1"/>
        <v/>
      </c>
      <c r="B3380" s="353"/>
      <c r="C3380" s="354"/>
      <c r="D3380" s="353"/>
      <c r="E3380" s="355"/>
      <c r="F3380" s="355"/>
      <c r="G3380" s="353"/>
      <c r="H3380" s="353"/>
      <c r="I3380" s="353"/>
      <c r="J3380" s="353"/>
      <c r="K3380" s="360"/>
    </row>
    <row r="3381">
      <c r="A3381" s="352" t="str">
        <f t="shared" si="1"/>
        <v/>
      </c>
      <c r="B3381" s="353"/>
      <c r="C3381" s="354"/>
      <c r="D3381" s="353"/>
      <c r="E3381" s="355"/>
      <c r="F3381" s="355"/>
      <c r="G3381" s="353"/>
      <c r="H3381" s="353"/>
      <c r="I3381" s="353"/>
      <c r="J3381" s="353"/>
      <c r="K3381" s="360"/>
    </row>
    <row r="3382">
      <c r="A3382" s="352" t="str">
        <f t="shared" si="1"/>
        <v/>
      </c>
      <c r="B3382" s="353"/>
      <c r="C3382" s="354"/>
      <c r="D3382" s="353"/>
      <c r="E3382" s="355"/>
      <c r="F3382" s="355"/>
      <c r="G3382" s="353"/>
      <c r="H3382" s="353"/>
      <c r="I3382" s="353"/>
      <c r="J3382" s="353"/>
      <c r="K3382" s="360"/>
    </row>
    <row r="3383">
      <c r="A3383" s="352" t="str">
        <f t="shared" si="1"/>
        <v/>
      </c>
      <c r="B3383" s="353"/>
      <c r="C3383" s="354"/>
      <c r="D3383" s="353"/>
      <c r="E3383" s="355"/>
      <c r="F3383" s="355"/>
      <c r="G3383" s="353"/>
      <c r="H3383" s="353"/>
      <c r="I3383" s="353"/>
      <c r="J3383" s="353"/>
      <c r="K3383" s="360"/>
    </row>
    <row r="3384">
      <c r="A3384" s="352" t="str">
        <f t="shared" si="1"/>
        <v/>
      </c>
      <c r="B3384" s="353"/>
      <c r="C3384" s="354"/>
      <c r="D3384" s="353"/>
      <c r="E3384" s="355"/>
      <c r="F3384" s="355"/>
      <c r="G3384" s="353"/>
      <c r="H3384" s="353"/>
      <c r="I3384" s="353"/>
      <c r="J3384" s="353"/>
      <c r="K3384" s="360"/>
    </row>
    <row r="3385">
      <c r="A3385" s="352" t="str">
        <f t="shared" si="1"/>
        <v/>
      </c>
      <c r="B3385" s="353"/>
      <c r="C3385" s="354"/>
      <c r="D3385" s="353"/>
      <c r="E3385" s="355"/>
      <c r="F3385" s="355"/>
      <c r="G3385" s="353"/>
      <c r="H3385" s="353"/>
      <c r="I3385" s="353"/>
      <c r="J3385" s="353"/>
      <c r="K3385" s="360"/>
    </row>
    <row r="3386">
      <c r="A3386" s="352" t="str">
        <f t="shared" si="1"/>
        <v/>
      </c>
      <c r="B3386" s="353"/>
      <c r="C3386" s="354"/>
      <c r="D3386" s="353"/>
      <c r="E3386" s="355"/>
      <c r="F3386" s="355"/>
      <c r="G3386" s="353"/>
      <c r="H3386" s="353"/>
      <c r="I3386" s="353"/>
      <c r="J3386" s="353"/>
      <c r="K3386" s="360"/>
    </row>
    <row r="3387">
      <c r="A3387" s="352" t="str">
        <f t="shared" si="1"/>
        <v/>
      </c>
      <c r="B3387" s="353"/>
      <c r="C3387" s="354"/>
      <c r="D3387" s="353"/>
      <c r="E3387" s="355"/>
      <c r="F3387" s="355"/>
      <c r="G3387" s="353"/>
      <c r="H3387" s="353"/>
      <c r="I3387" s="353"/>
      <c r="J3387" s="353"/>
      <c r="K3387" s="360"/>
    </row>
    <row r="3388">
      <c r="A3388" s="359" t="str">
        <f t="shared" si="1"/>
        <v/>
      </c>
      <c r="B3388" s="353"/>
      <c r="C3388" s="354"/>
      <c r="D3388" s="353"/>
      <c r="E3388" s="355"/>
      <c r="F3388" s="355"/>
      <c r="G3388" s="353"/>
      <c r="H3388" s="353"/>
      <c r="I3388" s="353"/>
      <c r="J3388" s="353"/>
      <c r="K3388" s="360"/>
    </row>
    <row r="3389">
      <c r="A3389" s="352" t="str">
        <f t="shared" si="1"/>
        <v/>
      </c>
      <c r="B3389" s="353"/>
      <c r="C3389" s="354"/>
      <c r="D3389" s="353"/>
      <c r="E3389" s="355"/>
      <c r="F3389" s="355"/>
      <c r="G3389" s="353"/>
      <c r="H3389" s="353"/>
      <c r="I3389" s="353"/>
      <c r="J3389" s="353"/>
      <c r="K3389" s="360"/>
    </row>
    <row r="3390">
      <c r="A3390" s="357" t="str">
        <f t="shared" si="1"/>
        <v/>
      </c>
      <c r="B3390" s="353"/>
      <c r="C3390" s="354"/>
      <c r="D3390" s="353"/>
      <c r="E3390" s="355"/>
      <c r="F3390" s="355"/>
      <c r="G3390" s="353"/>
      <c r="H3390" s="353"/>
      <c r="I3390" s="353"/>
      <c r="J3390" s="353"/>
      <c r="K3390" s="360"/>
    </row>
    <row r="3391">
      <c r="A3391" s="357" t="str">
        <f t="shared" si="1"/>
        <v/>
      </c>
      <c r="B3391" s="353"/>
      <c r="C3391" s="354"/>
      <c r="D3391" s="353"/>
      <c r="E3391" s="355"/>
      <c r="F3391" s="355"/>
      <c r="G3391" s="353"/>
      <c r="H3391" s="353"/>
      <c r="I3391" s="353"/>
      <c r="J3391" s="353"/>
      <c r="K3391" s="360"/>
    </row>
    <row r="3392">
      <c r="A3392" s="352" t="str">
        <f t="shared" si="1"/>
        <v/>
      </c>
      <c r="B3392" s="353"/>
      <c r="C3392" s="354"/>
      <c r="D3392" s="353"/>
      <c r="E3392" s="355"/>
      <c r="F3392" s="355"/>
      <c r="G3392" s="353"/>
      <c r="H3392" s="353"/>
      <c r="I3392" s="353"/>
      <c r="J3392" s="353"/>
      <c r="K3392" s="360"/>
    </row>
    <row r="3393">
      <c r="A3393" s="352" t="str">
        <f t="shared" si="1"/>
        <v/>
      </c>
      <c r="B3393" s="353"/>
      <c r="C3393" s="354"/>
      <c r="D3393" s="353"/>
      <c r="E3393" s="355"/>
      <c r="F3393" s="355"/>
      <c r="G3393" s="353"/>
      <c r="H3393" s="353"/>
      <c r="I3393" s="353"/>
      <c r="J3393" s="353"/>
      <c r="K3393" s="360"/>
    </row>
    <row r="3394">
      <c r="A3394" s="357" t="str">
        <f t="shared" si="1"/>
        <v/>
      </c>
      <c r="B3394" s="353"/>
      <c r="C3394" s="354"/>
      <c r="D3394" s="353"/>
      <c r="E3394" s="355"/>
      <c r="F3394" s="355"/>
      <c r="G3394" s="353"/>
      <c r="H3394" s="353"/>
      <c r="I3394" s="353"/>
      <c r="J3394" s="353"/>
      <c r="K3394" s="360"/>
    </row>
    <row r="3395">
      <c r="A3395" s="357" t="str">
        <f t="shared" si="1"/>
        <v/>
      </c>
      <c r="B3395" s="353"/>
      <c r="C3395" s="354"/>
      <c r="D3395" s="353"/>
      <c r="E3395" s="355"/>
      <c r="F3395" s="355"/>
      <c r="G3395" s="353"/>
      <c r="H3395" s="353"/>
      <c r="I3395" s="353"/>
      <c r="J3395" s="353"/>
      <c r="K3395" s="360"/>
    </row>
    <row r="3396">
      <c r="A3396" s="357" t="str">
        <f t="shared" si="1"/>
        <v/>
      </c>
      <c r="B3396" s="353"/>
      <c r="C3396" s="354"/>
      <c r="D3396" s="353"/>
      <c r="E3396" s="355"/>
      <c r="F3396" s="355"/>
      <c r="G3396" s="353"/>
      <c r="H3396" s="353"/>
      <c r="I3396" s="353"/>
      <c r="J3396" s="353"/>
      <c r="K3396" s="360"/>
    </row>
    <row r="3397">
      <c r="A3397" s="352" t="str">
        <f t="shared" si="1"/>
        <v/>
      </c>
      <c r="B3397" s="353"/>
      <c r="C3397" s="354"/>
      <c r="D3397" s="353"/>
      <c r="E3397" s="355"/>
      <c r="F3397" s="355"/>
      <c r="G3397" s="353"/>
      <c r="H3397" s="353"/>
      <c r="I3397" s="353"/>
      <c r="J3397" s="353"/>
      <c r="K3397" s="360"/>
    </row>
    <row r="3398">
      <c r="A3398" s="352" t="str">
        <f t="shared" si="1"/>
        <v/>
      </c>
      <c r="B3398" s="353"/>
      <c r="C3398" s="354"/>
      <c r="D3398" s="353"/>
      <c r="E3398" s="355"/>
      <c r="F3398" s="355"/>
      <c r="G3398" s="353"/>
      <c r="H3398" s="353"/>
      <c r="I3398" s="353"/>
      <c r="J3398" s="353"/>
      <c r="K3398" s="360"/>
    </row>
    <row r="3399">
      <c r="A3399" s="357" t="str">
        <f t="shared" si="1"/>
        <v/>
      </c>
      <c r="B3399" s="353"/>
      <c r="C3399" s="354"/>
      <c r="D3399" s="353"/>
      <c r="E3399" s="355"/>
      <c r="F3399" s="355"/>
      <c r="G3399" s="353"/>
      <c r="H3399" s="353"/>
      <c r="I3399" s="353"/>
      <c r="J3399" s="353"/>
      <c r="K3399" s="360"/>
    </row>
    <row r="3400">
      <c r="A3400" s="357" t="str">
        <f t="shared" si="1"/>
        <v/>
      </c>
      <c r="B3400" s="353"/>
      <c r="C3400" s="354"/>
      <c r="D3400" s="353"/>
      <c r="E3400" s="355"/>
      <c r="F3400" s="355"/>
      <c r="G3400" s="353"/>
      <c r="H3400" s="353"/>
      <c r="I3400" s="353"/>
      <c r="J3400" s="353"/>
      <c r="K3400" s="360"/>
    </row>
    <row r="3401">
      <c r="A3401" s="352" t="str">
        <f t="shared" si="1"/>
        <v/>
      </c>
      <c r="B3401" s="353"/>
      <c r="C3401" s="354"/>
      <c r="D3401" s="353"/>
      <c r="E3401" s="355"/>
      <c r="F3401" s="355"/>
      <c r="G3401" s="353"/>
      <c r="H3401" s="353"/>
      <c r="I3401" s="353"/>
      <c r="J3401" s="353"/>
      <c r="K3401" s="360"/>
    </row>
    <row r="3402">
      <c r="A3402" s="357" t="str">
        <f t="shared" si="1"/>
        <v/>
      </c>
      <c r="B3402" s="353"/>
      <c r="C3402" s="354"/>
      <c r="D3402" s="353"/>
      <c r="E3402" s="355"/>
      <c r="F3402" s="355"/>
      <c r="G3402" s="353"/>
      <c r="H3402" s="353"/>
      <c r="I3402" s="353"/>
      <c r="J3402" s="353"/>
      <c r="K3402" s="360"/>
    </row>
    <row r="3403">
      <c r="A3403" s="352" t="str">
        <f t="shared" si="1"/>
        <v/>
      </c>
      <c r="B3403" s="353"/>
      <c r="C3403" s="354"/>
      <c r="D3403" s="353"/>
      <c r="E3403" s="355"/>
      <c r="F3403" s="355"/>
      <c r="G3403" s="353"/>
      <c r="H3403" s="353"/>
      <c r="I3403" s="353"/>
      <c r="J3403" s="353"/>
      <c r="K3403" s="360"/>
    </row>
    <row r="3404">
      <c r="A3404" s="352" t="str">
        <f t="shared" si="1"/>
        <v/>
      </c>
      <c r="B3404" s="353"/>
      <c r="C3404" s="354"/>
      <c r="D3404" s="353"/>
      <c r="E3404" s="355"/>
      <c r="F3404" s="355"/>
      <c r="G3404" s="353"/>
      <c r="H3404" s="353"/>
      <c r="I3404" s="353"/>
      <c r="J3404" s="353"/>
      <c r="K3404" s="360"/>
    </row>
    <row r="3405">
      <c r="A3405" s="357" t="str">
        <f t="shared" si="1"/>
        <v/>
      </c>
      <c r="B3405" s="353"/>
      <c r="C3405" s="354"/>
      <c r="D3405" s="353"/>
      <c r="E3405" s="355"/>
      <c r="F3405" s="355"/>
      <c r="G3405" s="353"/>
      <c r="H3405" s="353"/>
      <c r="I3405" s="353"/>
      <c r="J3405" s="353"/>
      <c r="K3405" s="360"/>
    </row>
    <row r="3406">
      <c r="A3406" s="352" t="str">
        <f t="shared" si="1"/>
        <v/>
      </c>
      <c r="B3406" s="353"/>
      <c r="C3406" s="354"/>
      <c r="D3406" s="353"/>
      <c r="E3406" s="355"/>
      <c r="F3406" s="355"/>
      <c r="G3406" s="353"/>
      <c r="H3406" s="353"/>
      <c r="I3406" s="353"/>
      <c r="J3406" s="353"/>
      <c r="K3406" s="360"/>
    </row>
    <row r="3407">
      <c r="A3407" s="352" t="str">
        <f t="shared" si="1"/>
        <v/>
      </c>
      <c r="B3407" s="353"/>
      <c r="C3407" s="354"/>
      <c r="D3407" s="353"/>
      <c r="E3407" s="355"/>
      <c r="F3407" s="355"/>
      <c r="G3407" s="353"/>
      <c r="H3407" s="353"/>
      <c r="I3407" s="353"/>
      <c r="J3407" s="353"/>
      <c r="K3407" s="360"/>
    </row>
    <row r="3408">
      <c r="A3408" s="352" t="str">
        <f t="shared" si="1"/>
        <v/>
      </c>
      <c r="B3408" s="353"/>
      <c r="C3408" s="354"/>
      <c r="D3408" s="353"/>
      <c r="E3408" s="355"/>
      <c r="F3408" s="355"/>
      <c r="G3408" s="353"/>
      <c r="H3408" s="353"/>
      <c r="I3408" s="353"/>
      <c r="J3408" s="353"/>
      <c r="K3408" s="360"/>
    </row>
    <row r="3409">
      <c r="A3409" s="352" t="str">
        <f t="shared" si="1"/>
        <v/>
      </c>
      <c r="B3409" s="353"/>
      <c r="C3409" s="354"/>
      <c r="D3409" s="353"/>
      <c r="E3409" s="355"/>
      <c r="F3409" s="355"/>
      <c r="G3409" s="353"/>
      <c r="H3409" s="353"/>
      <c r="I3409" s="353"/>
      <c r="J3409" s="353"/>
      <c r="K3409" s="360"/>
    </row>
    <row r="3410">
      <c r="A3410" s="352" t="str">
        <f t="shared" si="1"/>
        <v/>
      </c>
      <c r="B3410" s="353"/>
      <c r="C3410" s="354"/>
      <c r="D3410" s="353"/>
      <c r="E3410" s="355"/>
      <c r="F3410" s="355"/>
      <c r="G3410" s="353"/>
      <c r="H3410" s="353"/>
      <c r="I3410" s="353"/>
      <c r="J3410" s="353"/>
      <c r="K3410" s="360"/>
    </row>
    <row r="3411">
      <c r="A3411" s="357" t="str">
        <f t="shared" si="1"/>
        <v/>
      </c>
      <c r="B3411" s="353"/>
      <c r="C3411" s="354"/>
      <c r="D3411" s="353"/>
      <c r="E3411" s="355"/>
      <c r="F3411" s="355"/>
      <c r="G3411" s="353"/>
      <c r="H3411" s="353"/>
      <c r="I3411" s="353"/>
      <c r="J3411" s="353"/>
      <c r="K3411" s="360"/>
    </row>
    <row r="3412">
      <c r="A3412" s="358" t="str">
        <f t="shared" si="1"/>
        <v/>
      </c>
      <c r="B3412" s="353"/>
      <c r="C3412" s="354"/>
      <c r="D3412" s="353"/>
      <c r="E3412" s="355"/>
      <c r="F3412" s="355"/>
      <c r="G3412" s="353"/>
      <c r="H3412" s="353"/>
      <c r="I3412" s="353"/>
      <c r="J3412" s="353"/>
      <c r="K3412" s="360"/>
    </row>
    <row r="3413">
      <c r="A3413" s="359" t="str">
        <f t="shared" si="1"/>
        <v/>
      </c>
      <c r="B3413" s="353"/>
      <c r="C3413" s="354"/>
      <c r="D3413" s="353"/>
      <c r="E3413" s="355"/>
      <c r="F3413" s="355"/>
      <c r="G3413" s="353"/>
      <c r="H3413" s="353"/>
      <c r="I3413" s="353"/>
      <c r="J3413" s="353"/>
      <c r="K3413" s="360"/>
    </row>
    <row r="3414">
      <c r="A3414" s="352" t="str">
        <f t="shared" si="1"/>
        <v/>
      </c>
      <c r="B3414" s="353"/>
      <c r="C3414" s="354"/>
      <c r="D3414" s="353"/>
      <c r="E3414" s="355"/>
      <c r="F3414" s="355"/>
      <c r="G3414" s="353"/>
      <c r="H3414" s="353"/>
      <c r="I3414" s="353"/>
      <c r="J3414" s="353"/>
      <c r="K3414" s="360"/>
    </row>
    <row r="3415">
      <c r="A3415" s="352" t="str">
        <f t="shared" si="1"/>
        <v/>
      </c>
      <c r="B3415" s="353"/>
      <c r="C3415" s="354"/>
      <c r="D3415" s="353"/>
      <c r="E3415" s="355"/>
      <c r="F3415" s="355"/>
      <c r="G3415" s="353"/>
      <c r="H3415" s="353"/>
      <c r="I3415" s="353"/>
      <c r="J3415" s="353"/>
      <c r="K3415" s="360"/>
    </row>
    <row r="3416">
      <c r="A3416" s="357" t="str">
        <f t="shared" si="1"/>
        <v/>
      </c>
      <c r="B3416" s="353"/>
      <c r="C3416" s="354"/>
      <c r="D3416" s="353"/>
      <c r="E3416" s="355"/>
      <c r="F3416" s="355"/>
      <c r="G3416" s="353"/>
      <c r="H3416" s="353"/>
      <c r="I3416" s="353"/>
      <c r="J3416" s="353"/>
      <c r="K3416" s="360"/>
    </row>
    <row r="3417">
      <c r="A3417" s="352" t="str">
        <f t="shared" si="1"/>
        <v/>
      </c>
      <c r="B3417" s="353"/>
      <c r="C3417" s="354"/>
      <c r="D3417" s="353"/>
      <c r="E3417" s="355"/>
      <c r="F3417" s="355"/>
      <c r="G3417" s="353"/>
      <c r="H3417" s="353"/>
      <c r="I3417" s="353"/>
      <c r="J3417" s="353"/>
      <c r="K3417" s="360"/>
    </row>
    <row r="3418">
      <c r="A3418" s="352" t="str">
        <f t="shared" si="1"/>
        <v/>
      </c>
      <c r="B3418" s="353"/>
      <c r="C3418" s="354"/>
      <c r="D3418" s="353"/>
      <c r="E3418" s="355"/>
      <c r="F3418" s="355"/>
      <c r="G3418" s="353"/>
      <c r="H3418" s="353"/>
      <c r="I3418" s="353"/>
      <c r="J3418" s="353"/>
      <c r="K3418" s="360"/>
    </row>
    <row r="3419">
      <c r="A3419" s="357" t="str">
        <f t="shared" si="1"/>
        <v/>
      </c>
      <c r="B3419" s="353"/>
      <c r="C3419" s="354"/>
      <c r="D3419" s="353"/>
      <c r="E3419" s="355"/>
      <c r="F3419" s="355"/>
      <c r="G3419" s="353"/>
      <c r="H3419" s="353"/>
      <c r="I3419" s="353"/>
      <c r="J3419" s="353"/>
      <c r="K3419" s="360"/>
    </row>
    <row r="3420">
      <c r="A3420" s="359" t="str">
        <f t="shared" si="1"/>
        <v/>
      </c>
      <c r="B3420" s="353"/>
      <c r="C3420" s="354"/>
      <c r="D3420" s="353"/>
      <c r="E3420" s="355"/>
      <c r="F3420" s="355"/>
      <c r="G3420" s="353"/>
      <c r="H3420" s="353"/>
      <c r="I3420" s="353"/>
      <c r="J3420" s="353"/>
      <c r="K3420" s="360"/>
    </row>
    <row r="3421">
      <c r="A3421" s="352" t="str">
        <f t="shared" si="1"/>
        <v/>
      </c>
      <c r="B3421" s="353"/>
      <c r="C3421" s="354"/>
      <c r="D3421" s="353"/>
      <c r="E3421" s="355"/>
      <c r="F3421" s="355"/>
      <c r="G3421" s="353"/>
      <c r="H3421" s="353"/>
      <c r="I3421" s="353"/>
      <c r="J3421" s="353"/>
      <c r="K3421" s="360"/>
    </row>
    <row r="3422">
      <c r="A3422" s="352" t="str">
        <f t="shared" si="1"/>
        <v/>
      </c>
      <c r="B3422" s="353"/>
      <c r="C3422" s="354"/>
      <c r="D3422" s="353"/>
      <c r="E3422" s="355"/>
      <c r="F3422" s="355"/>
      <c r="G3422" s="353"/>
      <c r="H3422" s="353"/>
      <c r="I3422" s="353"/>
      <c r="J3422" s="353"/>
      <c r="K3422" s="360"/>
    </row>
    <row r="3423">
      <c r="A3423" s="352" t="str">
        <f t="shared" si="1"/>
        <v/>
      </c>
      <c r="B3423" s="353"/>
      <c r="C3423" s="354"/>
      <c r="D3423" s="353"/>
      <c r="E3423" s="355"/>
      <c r="F3423" s="355"/>
      <c r="G3423" s="353"/>
      <c r="H3423" s="353"/>
      <c r="I3423" s="353"/>
      <c r="J3423" s="353"/>
      <c r="K3423" s="360"/>
    </row>
    <row r="3424">
      <c r="A3424" s="352" t="str">
        <f t="shared" si="1"/>
        <v/>
      </c>
      <c r="B3424" s="353"/>
      <c r="C3424" s="354"/>
      <c r="D3424" s="353"/>
      <c r="E3424" s="355"/>
      <c r="F3424" s="355"/>
      <c r="G3424" s="353"/>
      <c r="H3424" s="353"/>
      <c r="I3424" s="353"/>
      <c r="J3424" s="353"/>
      <c r="K3424" s="360"/>
    </row>
    <row r="3425">
      <c r="A3425" s="358" t="str">
        <f t="shared" si="1"/>
        <v/>
      </c>
      <c r="B3425" s="353"/>
      <c r="C3425" s="354"/>
      <c r="D3425" s="353"/>
      <c r="E3425" s="355"/>
      <c r="F3425" s="355"/>
      <c r="G3425" s="353"/>
      <c r="H3425" s="353"/>
      <c r="I3425" s="353"/>
      <c r="J3425" s="353"/>
      <c r="K3425" s="360"/>
    </row>
    <row r="3426">
      <c r="A3426" s="352" t="str">
        <f t="shared" si="1"/>
        <v/>
      </c>
      <c r="B3426" s="353"/>
      <c r="C3426" s="354"/>
      <c r="D3426" s="353"/>
      <c r="E3426" s="355"/>
      <c r="F3426" s="355"/>
      <c r="G3426" s="353"/>
      <c r="H3426" s="353"/>
      <c r="I3426" s="353"/>
      <c r="J3426" s="353"/>
      <c r="K3426" s="360"/>
    </row>
    <row r="3427">
      <c r="A3427" s="352" t="str">
        <f t="shared" si="1"/>
        <v/>
      </c>
      <c r="B3427" s="353"/>
      <c r="C3427" s="354"/>
      <c r="D3427" s="353"/>
      <c r="E3427" s="355"/>
      <c r="F3427" s="355"/>
      <c r="G3427" s="353"/>
      <c r="H3427" s="353"/>
      <c r="I3427" s="353"/>
      <c r="J3427" s="353"/>
      <c r="K3427" s="360"/>
    </row>
    <row r="3428">
      <c r="A3428" s="357" t="str">
        <f t="shared" si="1"/>
        <v/>
      </c>
      <c r="B3428" s="353"/>
      <c r="C3428" s="354"/>
      <c r="D3428" s="353"/>
      <c r="E3428" s="355"/>
      <c r="F3428" s="355"/>
      <c r="G3428" s="353"/>
      <c r="H3428" s="353"/>
      <c r="I3428" s="353"/>
      <c r="J3428" s="353"/>
      <c r="K3428" s="360"/>
    </row>
    <row r="3429">
      <c r="A3429" s="357" t="str">
        <f t="shared" si="1"/>
        <v/>
      </c>
      <c r="B3429" s="353"/>
      <c r="C3429" s="354"/>
      <c r="D3429" s="353"/>
      <c r="E3429" s="355"/>
      <c r="F3429" s="355"/>
      <c r="G3429" s="353"/>
      <c r="H3429" s="353"/>
      <c r="I3429" s="353"/>
      <c r="J3429" s="353"/>
      <c r="K3429" s="360"/>
    </row>
    <row r="3430">
      <c r="A3430" s="352" t="str">
        <f t="shared" si="1"/>
        <v/>
      </c>
      <c r="B3430" s="353"/>
      <c r="C3430" s="354"/>
      <c r="D3430" s="353"/>
      <c r="E3430" s="355"/>
      <c r="F3430" s="355"/>
      <c r="G3430" s="353"/>
      <c r="H3430" s="353"/>
      <c r="I3430" s="353"/>
      <c r="J3430" s="353"/>
      <c r="K3430" s="360"/>
    </row>
    <row r="3431">
      <c r="A3431" s="352" t="str">
        <f t="shared" si="1"/>
        <v/>
      </c>
      <c r="B3431" s="353"/>
      <c r="C3431" s="354"/>
      <c r="D3431" s="353"/>
      <c r="E3431" s="355"/>
      <c r="F3431" s="355"/>
      <c r="G3431" s="353"/>
      <c r="H3431" s="353"/>
      <c r="I3431" s="353"/>
      <c r="J3431" s="353"/>
      <c r="K3431" s="360"/>
    </row>
    <row r="3432">
      <c r="A3432" s="352" t="str">
        <f t="shared" si="1"/>
        <v/>
      </c>
      <c r="B3432" s="353"/>
      <c r="C3432" s="354"/>
      <c r="D3432" s="353"/>
      <c r="E3432" s="355"/>
      <c r="F3432" s="355"/>
      <c r="G3432" s="353"/>
      <c r="H3432" s="353"/>
      <c r="I3432" s="353"/>
      <c r="J3432" s="353"/>
      <c r="K3432" s="360"/>
    </row>
    <row r="3433">
      <c r="A3433" s="352" t="str">
        <f t="shared" si="1"/>
        <v/>
      </c>
      <c r="B3433" s="353"/>
      <c r="C3433" s="354"/>
      <c r="D3433" s="353"/>
      <c r="E3433" s="355"/>
      <c r="F3433" s="355"/>
      <c r="G3433" s="353"/>
      <c r="H3433" s="353"/>
      <c r="I3433" s="353"/>
      <c r="J3433" s="353"/>
      <c r="K3433" s="360"/>
    </row>
    <row r="3434">
      <c r="A3434" s="352" t="str">
        <f t="shared" si="1"/>
        <v/>
      </c>
      <c r="B3434" s="353"/>
      <c r="C3434" s="354"/>
      <c r="D3434" s="353"/>
      <c r="E3434" s="355"/>
      <c r="F3434" s="355"/>
      <c r="G3434" s="353"/>
      <c r="H3434" s="353"/>
      <c r="I3434" s="353"/>
      <c r="J3434" s="353"/>
      <c r="K3434" s="360"/>
    </row>
    <row r="3435">
      <c r="A3435" s="352" t="str">
        <f t="shared" si="1"/>
        <v/>
      </c>
      <c r="B3435" s="353"/>
      <c r="C3435" s="354"/>
      <c r="D3435" s="353"/>
      <c r="E3435" s="355"/>
      <c r="F3435" s="355"/>
      <c r="G3435" s="353"/>
      <c r="H3435" s="353"/>
      <c r="I3435" s="353"/>
      <c r="J3435" s="353"/>
      <c r="K3435" s="360"/>
    </row>
    <row r="3436">
      <c r="A3436" s="352" t="str">
        <f t="shared" si="1"/>
        <v/>
      </c>
      <c r="B3436" s="353"/>
      <c r="C3436" s="354"/>
      <c r="D3436" s="353"/>
      <c r="E3436" s="355"/>
      <c r="F3436" s="355"/>
      <c r="G3436" s="353"/>
      <c r="H3436" s="353"/>
      <c r="I3436" s="353"/>
      <c r="J3436" s="353"/>
      <c r="K3436" s="360"/>
    </row>
    <row r="3437">
      <c r="A3437" s="352" t="str">
        <f t="shared" si="1"/>
        <v/>
      </c>
      <c r="B3437" s="353"/>
      <c r="C3437" s="354"/>
      <c r="D3437" s="353"/>
      <c r="E3437" s="355"/>
      <c r="F3437" s="355"/>
      <c r="G3437" s="353"/>
      <c r="H3437" s="353"/>
      <c r="I3437" s="353"/>
      <c r="J3437" s="353"/>
      <c r="K3437" s="360"/>
    </row>
    <row r="3438">
      <c r="A3438" s="352" t="str">
        <f t="shared" si="1"/>
        <v/>
      </c>
      <c r="B3438" s="353"/>
      <c r="C3438" s="354"/>
      <c r="D3438" s="353"/>
      <c r="E3438" s="355"/>
      <c r="F3438" s="355"/>
      <c r="G3438" s="353"/>
      <c r="H3438" s="353"/>
      <c r="I3438" s="353"/>
      <c r="J3438" s="353"/>
      <c r="K3438" s="360"/>
    </row>
    <row r="3439">
      <c r="A3439" s="352" t="str">
        <f t="shared" si="1"/>
        <v/>
      </c>
      <c r="B3439" s="353"/>
      <c r="C3439" s="354"/>
      <c r="D3439" s="353"/>
      <c r="E3439" s="355"/>
      <c r="F3439" s="355"/>
      <c r="G3439" s="353"/>
      <c r="H3439" s="353"/>
      <c r="I3439" s="353"/>
      <c r="J3439" s="353"/>
      <c r="K3439" s="360"/>
    </row>
    <row r="3440">
      <c r="A3440" s="357" t="str">
        <f t="shared" si="1"/>
        <v/>
      </c>
      <c r="B3440" s="353"/>
      <c r="C3440" s="354"/>
      <c r="D3440" s="353"/>
      <c r="E3440" s="355"/>
      <c r="F3440" s="355"/>
      <c r="G3440" s="353"/>
      <c r="H3440" s="353"/>
      <c r="I3440" s="353"/>
      <c r="J3440" s="353"/>
      <c r="K3440" s="360"/>
    </row>
    <row r="3441">
      <c r="A3441" s="352" t="str">
        <f t="shared" si="1"/>
        <v/>
      </c>
      <c r="B3441" s="353"/>
      <c r="C3441" s="354"/>
      <c r="D3441" s="353"/>
      <c r="E3441" s="355"/>
      <c r="F3441" s="355"/>
      <c r="G3441" s="353"/>
      <c r="H3441" s="353"/>
      <c r="I3441" s="353"/>
      <c r="J3441" s="353"/>
      <c r="K3441" s="360"/>
    </row>
    <row r="3442">
      <c r="A3442" s="357" t="str">
        <f t="shared" si="1"/>
        <v/>
      </c>
      <c r="B3442" s="353"/>
      <c r="C3442" s="354"/>
      <c r="D3442" s="353"/>
      <c r="E3442" s="355"/>
      <c r="F3442" s="355"/>
      <c r="G3442" s="353"/>
      <c r="H3442" s="353"/>
      <c r="I3442" s="353"/>
      <c r="J3442" s="353"/>
      <c r="K3442" s="360"/>
    </row>
    <row r="3443">
      <c r="A3443" s="357" t="str">
        <f t="shared" si="1"/>
        <v/>
      </c>
      <c r="B3443" s="353"/>
      <c r="C3443" s="354"/>
      <c r="D3443" s="353"/>
      <c r="E3443" s="355"/>
      <c r="F3443" s="355"/>
      <c r="G3443" s="353"/>
      <c r="H3443" s="353"/>
      <c r="I3443" s="353"/>
      <c r="J3443" s="353"/>
      <c r="K3443" s="360"/>
    </row>
    <row r="3444">
      <c r="A3444" s="357" t="str">
        <f t="shared" si="1"/>
        <v/>
      </c>
      <c r="B3444" s="353"/>
      <c r="C3444" s="354"/>
      <c r="D3444" s="353"/>
      <c r="E3444" s="355"/>
      <c r="F3444" s="355"/>
      <c r="G3444" s="353"/>
      <c r="H3444" s="353"/>
      <c r="I3444" s="353"/>
      <c r="J3444" s="353"/>
      <c r="K3444" s="360"/>
    </row>
    <row r="3445">
      <c r="A3445" s="357" t="str">
        <f t="shared" si="1"/>
        <v/>
      </c>
      <c r="B3445" s="353"/>
      <c r="C3445" s="354"/>
      <c r="D3445" s="353"/>
      <c r="E3445" s="355"/>
      <c r="F3445" s="355"/>
      <c r="G3445" s="353"/>
      <c r="H3445" s="353"/>
      <c r="I3445" s="353"/>
      <c r="J3445" s="353"/>
      <c r="K3445" s="360"/>
    </row>
    <row r="3446">
      <c r="A3446" s="352" t="str">
        <f t="shared" si="1"/>
        <v/>
      </c>
      <c r="B3446" s="353"/>
      <c r="C3446" s="354"/>
      <c r="D3446" s="353"/>
      <c r="E3446" s="355"/>
      <c r="F3446" s="355"/>
      <c r="G3446" s="353"/>
      <c r="H3446" s="353"/>
      <c r="I3446" s="353"/>
      <c r="J3446" s="353"/>
      <c r="K3446" s="360"/>
    </row>
    <row r="3447">
      <c r="A3447" s="352" t="str">
        <f t="shared" si="1"/>
        <v/>
      </c>
      <c r="B3447" s="353"/>
      <c r="C3447" s="354"/>
      <c r="D3447" s="353"/>
      <c r="E3447" s="355"/>
      <c r="F3447" s="355"/>
      <c r="G3447" s="353"/>
      <c r="H3447" s="353"/>
      <c r="I3447" s="353"/>
      <c r="J3447" s="353"/>
      <c r="K3447" s="360"/>
    </row>
    <row r="3448">
      <c r="A3448" s="352" t="str">
        <f t="shared" si="1"/>
        <v/>
      </c>
      <c r="B3448" s="353"/>
      <c r="C3448" s="354"/>
      <c r="D3448" s="353"/>
      <c r="E3448" s="355"/>
      <c r="F3448" s="355"/>
      <c r="G3448" s="353"/>
      <c r="H3448" s="353"/>
      <c r="I3448" s="353"/>
      <c r="J3448" s="353"/>
      <c r="K3448" s="360"/>
    </row>
    <row r="3449">
      <c r="A3449" s="357" t="str">
        <f t="shared" si="1"/>
        <v/>
      </c>
      <c r="B3449" s="353"/>
      <c r="C3449" s="354"/>
      <c r="D3449" s="353"/>
      <c r="E3449" s="355"/>
      <c r="F3449" s="355"/>
      <c r="G3449" s="353"/>
      <c r="H3449" s="353"/>
      <c r="I3449" s="353"/>
      <c r="J3449" s="353"/>
      <c r="K3449" s="360"/>
    </row>
    <row r="3450">
      <c r="A3450" s="357" t="str">
        <f t="shared" si="1"/>
        <v/>
      </c>
      <c r="B3450" s="353"/>
      <c r="C3450" s="354"/>
      <c r="D3450" s="353"/>
      <c r="E3450" s="355"/>
      <c r="F3450" s="355"/>
      <c r="G3450" s="353"/>
      <c r="H3450" s="353"/>
      <c r="I3450" s="353"/>
      <c r="J3450" s="353"/>
      <c r="K3450" s="360"/>
    </row>
    <row r="3451">
      <c r="A3451" s="357" t="str">
        <f t="shared" si="1"/>
        <v/>
      </c>
      <c r="B3451" s="353"/>
      <c r="C3451" s="354"/>
      <c r="D3451" s="353"/>
      <c r="E3451" s="355"/>
      <c r="F3451" s="355"/>
      <c r="G3451" s="353"/>
      <c r="H3451" s="353"/>
      <c r="I3451" s="353"/>
      <c r="J3451" s="353"/>
      <c r="K3451" s="360"/>
    </row>
    <row r="3452">
      <c r="A3452" s="352" t="str">
        <f t="shared" si="1"/>
        <v/>
      </c>
      <c r="B3452" s="353"/>
      <c r="C3452" s="354"/>
      <c r="D3452" s="353"/>
      <c r="E3452" s="355"/>
      <c r="F3452" s="355"/>
      <c r="G3452" s="353"/>
      <c r="H3452" s="353"/>
      <c r="I3452" s="353"/>
      <c r="J3452" s="353"/>
      <c r="K3452" s="360"/>
    </row>
    <row r="3453">
      <c r="A3453" s="352" t="str">
        <f t="shared" si="1"/>
        <v/>
      </c>
      <c r="B3453" s="353"/>
      <c r="C3453" s="354"/>
      <c r="D3453" s="353"/>
      <c r="E3453" s="355"/>
      <c r="F3453" s="355"/>
      <c r="G3453" s="353"/>
      <c r="H3453" s="353"/>
      <c r="I3453" s="353"/>
      <c r="J3453" s="353"/>
      <c r="K3453" s="360"/>
    </row>
    <row r="3454">
      <c r="A3454" s="352" t="str">
        <f t="shared" si="1"/>
        <v/>
      </c>
      <c r="B3454" s="353"/>
      <c r="C3454" s="354"/>
      <c r="D3454" s="353"/>
      <c r="E3454" s="355"/>
      <c r="F3454" s="355"/>
      <c r="G3454" s="353"/>
      <c r="H3454" s="353"/>
      <c r="I3454" s="353"/>
      <c r="J3454" s="353"/>
      <c r="K3454" s="360"/>
    </row>
    <row r="3455">
      <c r="A3455" s="352" t="str">
        <f t="shared" si="1"/>
        <v/>
      </c>
      <c r="B3455" s="353"/>
      <c r="C3455" s="354"/>
      <c r="D3455" s="353"/>
      <c r="E3455" s="355"/>
      <c r="F3455" s="355"/>
      <c r="G3455" s="353"/>
      <c r="H3455" s="353"/>
      <c r="I3455" s="353"/>
      <c r="J3455" s="353"/>
      <c r="K3455" s="360"/>
    </row>
    <row r="3456">
      <c r="A3456" s="357" t="str">
        <f t="shared" si="1"/>
        <v/>
      </c>
      <c r="B3456" s="353"/>
      <c r="C3456" s="354"/>
      <c r="D3456" s="353"/>
      <c r="E3456" s="355"/>
      <c r="F3456" s="355"/>
      <c r="G3456" s="353"/>
      <c r="H3456" s="353"/>
      <c r="I3456" s="353"/>
      <c r="J3456" s="353"/>
      <c r="K3456" s="360"/>
    </row>
    <row r="3457">
      <c r="A3457" s="352" t="str">
        <f t="shared" si="1"/>
        <v/>
      </c>
      <c r="B3457" s="353"/>
      <c r="C3457" s="354"/>
      <c r="D3457" s="353"/>
      <c r="E3457" s="355"/>
      <c r="F3457" s="355"/>
      <c r="G3457" s="353"/>
      <c r="H3457" s="353"/>
      <c r="I3457" s="353"/>
      <c r="J3457" s="353"/>
      <c r="K3457" s="360"/>
    </row>
    <row r="3458">
      <c r="A3458" s="357" t="str">
        <f t="shared" si="1"/>
        <v/>
      </c>
      <c r="B3458" s="353"/>
      <c r="C3458" s="354"/>
      <c r="D3458" s="353"/>
      <c r="E3458" s="355"/>
      <c r="F3458" s="355"/>
      <c r="G3458" s="353"/>
      <c r="H3458" s="353"/>
      <c r="I3458" s="353"/>
      <c r="J3458" s="353"/>
      <c r="K3458" s="360"/>
    </row>
    <row r="3459">
      <c r="A3459" s="357" t="str">
        <f t="shared" si="1"/>
        <v/>
      </c>
      <c r="B3459" s="353"/>
      <c r="C3459" s="354"/>
      <c r="D3459" s="353"/>
      <c r="E3459" s="355"/>
      <c r="F3459" s="355"/>
      <c r="G3459" s="353"/>
      <c r="H3459" s="353"/>
      <c r="I3459" s="353"/>
      <c r="J3459" s="353"/>
      <c r="K3459" s="360"/>
    </row>
    <row r="3460">
      <c r="A3460" s="357" t="str">
        <f t="shared" si="1"/>
        <v/>
      </c>
      <c r="B3460" s="353"/>
      <c r="C3460" s="354"/>
      <c r="D3460" s="353"/>
      <c r="E3460" s="355"/>
      <c r="F3460" s="355"/>
      <c r="G3460" s="353"/>
      <c r="H3460" s="353"/>
      <c r="I3460" s="353"/>
      <c r="J3460" s="353"/>
      <c r="K3460" s="360"/>
    </row>
    <row r="3461">
      <c r="A3461" s="352" t="str">
        <f t="shared" si="1"/>
        <v/>
      </c>
      <c r="B3461" s="353"/>
      <c r="C3461" s="354"/>
      <c r="D3461" s="353"/>
      <c r="E3461" s="355"/>
      <c r="F3461" s="355"/>
      <c r="G3461" s="353"/>
      <c r="H3461" s="353"/>
      <c r="I3461" s="353"/>
      <c r="J3461" s="353"/>
      <c r="K3461" s="360"/>
    </row>
    <row r="3462">
      <c r="A3462" s="352" t="str">
        <f t="shared" si="1"/>
        <v/>
      </c>
      <c r="B3462" s="353"/>
      <c r="C3462" s="354"/>
      <c r="D3462" s="353"/>
      <c r="E3462" s="355"/>
      <c r="F3462" s="355"/>
      <c r="G3462" s="353"/>
      <c r="H3462" s="353"/>
      <c r="I3462" s="353"/>
      <c r="J3462" s="353"/>
      <c r="K3462" s="360"/>
    </row>
    <row r="3463">
      <c r="A3463" s="352" t="str">
        <f t="shared" si="1"/>
        <v/>
      </c>
      <c r="B3463" s="353"/>
      <c r="C3463" s="354"/>
      <c r="D3463" s="353"/>
      <c r="E3463" s="355"/>
      <c r="F3463" s="355"/>
      <c r="G3463" s="353"/>
      <c r="H3463" s="353"/>
      <c r="I3463" s="353"/>
      <c r="J3463" s="353"/>
      <c r="K3463" s="360"/>
    </row>
    <row r="3464">
      <c r="A3464" s="352" t="str">
        <f t="shared" si="1"/>
        <v/>
      </c>
      <c r="B3464" s="353"/>
      <c r="C3464" s="354"/>
      <c r="D3464" s="353"/>
      <c r="E3464" s="355"/>
      <c r="F3464" s="355"/>
      <c r="G3464" s="353"/>
      <c r="H3464" s="353"/>
      <c r="I3464" s="353"/>
      <c r="J3464" s="353"/>
      <c r="K3464" s="360"/>
    </row>
    <row r="3465">
      <c r="A3465" s="357" t="str">
        <f t="shared" si="1"/>
        <v/>
      </c>
      <c r="B3465" s="353"/>
      <c r="C3465" s="354"/>
      <c r="D3465" s="353"/>
      <c r="E3465" s="355"/>
      <c r="F3465" s="355"/>
      <c r="G3465" s="353"/>
      <c r="H3465" s="353"/>
      <c r="I3465" s="353"/>
      <c r="J3465" s="361"/>
      <c r="K3465" s="360"/>
    </row>
    <row r="3466">
      <c r="A3466" s="358" t="str">
        <f t="shared" si="1"/>
        <v/>
      </c>
      <c r="B3466" s="353"/>
      <c r="C3466" s="354"/>
      <c r="D3466" s="353"/>
      <c r="E3466" s="355"/>
      <c r="F3466" s="355"/>
      <c r="G3466" s="353"/>
      <c r="H3466" s="353"/>
      <c r="I3466" s="353"/>
      <c r="J3466" s="353"/>
      <c r="K3466" s="360"/>
    </row>
    <row r="3467">
      <c r="A3467" s="352" t="str">
        <f t="shared" si="1"/>
        <v/>
      </c>
      <c r="B3467" s="353"/>
      <c r="C3467" s="354"/>
      <c r="D3467" s="353"/>
      <c r="E3467" s="355"/>
      <c r="F3467" s="355"/>
      <c r="G3467" s="353"/>
      <c r="H3467" s="353"/>
      <c r="I3467" s="353"/>
      <c r="J3467" s="353"/>
      <c r="K3467" s="360"/>
    </row>
    <row r="3468">
      <c r="A3468" s="357" t="str">
        <f t="shared" si="1"/>
        <v/>
      </c>
      <c r="B3468" s="353"/>
      <c r="C3468" s="354"/>
      <c r="D3468" s="353"/>
      <c r="E3468" s="355"/>
      <c r="F3468" s="355"/>
      <c r="G3468" s="353"/>
      <c r="H3468" s="353"/>
      <c r="I3468" s="353"/>
      <c r="J3468" s="353"/>
      <c r="K3468" s="360"/>
    </row>
    <row r="3469">
      <c r="A3469" s="357" t="str">
        <f t="shared" si="1"/>
        <v/>
      </c>
      <c r="B3469" s="353"/>
      <c r="C3469" s="354"/>
      <c r="D3469" s="353"/>
      <c r="E3469" s="355"/>
      <c r="F3469" s="355"/>
      <c r="G3469" s="353"/>
      <c r="H3469" s="353"/>
      <c r="I3469" s="353"/>
      <c r="J3469" s="353"/>
      <c r="K3469" s="360"/>
    </row>
    <row r="3470">
      <c r="A3470" s="357" t="str">
        <f t="shared" si="1"/>
        <v/>
      </c>
      <c r="B3470" s="353"/>
      <c r="C3470" s="354"/>
      <c r="D3470" s="353"/>
      <c r="E3470" s="355"/>
      <c r="F3470" s="355"/>
      <c r="G3470" s="353"/>
      <c r="H3470" s="353"/>
      <c r="I3470" s="353"/>
      <c r="J3470" s="353"/>
      <c r="K3470" s="360"/>
    </row>
    <row r="3471">
      <c r="A3471" s="357" t="str">
        <f t="shared" si="1"/>
        <v/>
      </c>
      <c r="B3471" s="353"/>
      <c r="C3471" s="354"/>
      <c r="D3471" s="353"/>
      <c r="E3471" s="355"/>
      <c r="F3471" s="355"/>
      <c r="G3471" s="353"/>
      <c r="H3471" s="353"/>
      <c r="I3471" s="353"/>
      <c r="J3471" s="353"/>
      <c r="K3471" s="360"/>
    </row>
    <row r="3472">
      <c r="A3472" s="357" t="str">
        <f t="shared" si="1"/>
        <v/>
      </c>
      <c r="B3472" s="353"/>
      <c r="C3472" s="354"/>
      <c r="D3472" s="353"/>
      <c r="E3472" s="355"/>
      <c r="F3472" s="355"/>
      <c r="G3472" s="353"/>
      <c r="H3472" s="353"/>
      <c r="I3472" s="353"/>
      <c r="J3472" s="353"/>
      <c r="K3472" s="360"/>
    </row>
    <row r="3473">
      <c r="A3473" s="352" t="str">
        <f t="shared" si="1"/>
        <v/>
      </c>
      <c r="B3473" s="353"/>
      <c r="C3473" s="354"/>
      <c r="D3473" s="353"/>
      <c r="E3473" s="355"/>
      <c r="F3473" s="355"/>
      <c r="G3473" s="353"/>
      <c r="H3473" s="353"/>
      <c r="I3473" s="353"/>
      <c r="J3473" s="353"/>
      <c r="K3473" s="360"/>
    </row>
    <row r="3474">
      <c r="A3474" s="359" t="str">
        <f t="shared" si="1"/>
        <v/>
      </c>
      <c r="B3474" s="353"/>
      <c r="C3474" s="354"/>
      <c r="D3474" s="353"/>
      <c r="E3474" s="355"/>
      <c r="F3474" s="355"/>
      <c r="G3474" s="353"/>
      <c r="H3474" s="353"/>
      <c r="I3474" s="353"/>
      <c r="J3474" s="353"/>
      <c r="K3474" s="360"/>
    </row>
    <row r="3475">
      <c r="A3475" s="352" t="str">
        <f t="shared" si="1"/>
        <v/>
      </c>
      <c r="B3475" s="353"/>
      <c r="C3475" s="354"/>
      <c r="D3475" s="353"/>
      <c r="E3475" s="355"/>
      <c r="F3475" s="355"/>
      <c r="G3475" s="353"/>
      <c r="H3475" s="353"/>
      <c r="I3475" s="353"/>
      <c r="J3475" s="353"/>
      <c r="K3475" s="360"/>
    </row>
    <row r="3476">
      <c r="A3476" s="352" t="str">
        <f t="shared" si="1"/>
        <v/>
      </c>
      <c r="B3476" s="353"/>
      <c r="C3476" s="354"/>
      <c r="D3476" s="353"/>
      <c r="E3476" s="355"/>
      <c r="F3476" s="355"/>
      <c r="G3476" s="353"/>
      <c r="H3476" s="353"/>
      <c r="I3476" s="353"/>
      <c r="J3476" s="353"/>
      <c r="K3476" s="360"/>
    </row>
    <row r="3477">
      <c r="A3477" s="357" t="str">
        <f t="shared" si="1"/>
        <v/>
      </c>
      <c r="B3477" s="353"/>
      <c r="C3477" s="354"/>
      <c r="D3477" s="353"/>
      <c r="E3477" s="355"/>
      <c r="F3477" s="355"/>
      <c r="G3477" s="353"/>
      <c r="H3477" s="353"/>
      <c r="I3477" s="353"/>
      <c r="J3477" s="353"/>
      <c r="K3477" s="360"/>
    </row>
    <row r="3478">
      <c r="A3478" s="357" t="str">
        <f t="shared" si="1"/>
        <v/>
      </c>
      <c r="B3478" s="353"/>
      <c r="C3478" s="354"/>
      <c r="D3478" s="353"/>
      <c r="E3478" s="355"/>
      <c r="F3478" s="355"/>
      <c r="G3478" s="353"/>
      <c r="H3478" s="353"/>
      <c r="I3478" s="353"/>
      <c r="J3478" s="353"/>
      <c r="K3478" s="360"/>
    </row>
    <row r="3479">
      <c r="A3479" s="357" t="str">
        <f t="shared" si="1"/>
        <v/>
      </c>
      <c r="B3479" s="353"/>
      <c r="C3479" s="354"/>
      <c r="D3479" s="353"/>
      <c r="E3479" s="355"/>
      <c r="F3479" s="355"/>
      <c r="G3479" s="353"/>
      <c r="H3479" s="353"/>
      <c r="I3479" s="353"/>
      <c r="J3479" s="353"/>
      <c r="K3479" s="360"/>
    </row>
    <row r="3480">
      <c r="A3480" s="352" t="str">
        <f t="shared" si="1"/>
        <v/>
      </c>
      <c r="B3480" s="353"/>
      <c r="C3480" s="354"/>
      <c r="D3480" s="353"/>
      <c r="E3480" s="355"/>
      <c r="F3480" s="355"/>
      <c r="G3480" s="353"/>
      <c r="H3480" s="353"/>
      <c r="I3480" s="353"/>
      <c r="J3480" s="353"/>
      <c r="K3480" s="360"/>
    </row>
    <row r="3481">
      <c r="A3481" s="352" t="str">
        <f t="shared" si="1"/>
        <v/>
      </c>
      <c r="B3481" s="353"/>
      <c r="C3481" s="354"/>
      <c r="D3481" s="353"/>
      <c r="E3481" s="355"/>
      <c r="F3481" s="355"/>
      <c r="G3481" s="353"/>
      <c r="H3481" s="353"/>
      <c r="I3481" s="353"/>
      <c r="J3481" s="353"/>
      <c r="K3481" s="360"/>
    </row>
    <row r="3482">
      <c r="A3482" s="352" t="str">
        <f t="shared" si="1"/>
        <v/>
      </c>
      <c r="B3482" s="353"/>
      <c r="C3482" s="354"/>
      <c r="D3482" s="353"/>
      <c r="E3482" s="355"/>
      <c r="F3482" s="355"/>
      <c r="G3482" s="353"/>
      <c r="H3482" s="353"/>
      <c r="I3482" s="353"/>
      <c r="J3482" s="353"/>
      <c r="K3482" s="360"/>
    </row>
    <row r="3483">
      <c r="A3483" s="352" t="str">
        <f t="shared" si="1"/>
        <v/>
      </c>
      <c r="B3483" s="353"/>
      <c r="C3483" s="354"/>
      <c r="D3483" s="353"/>
      <c r="E3483" s="355"/>
      <c r="F3483" s="355"/>
      <c r="G3483" s="353"/>
      <c r="H3483" s="353"/>
      <c r="I3483" s="353"/>
      <c r="J3483" s="353"/>
      <c r="K3483" s="360"/>
    </row>
    <row r="3484">
      <c r="A3484" s="352" t="str">
        <f t="shared" si="1"/>
        <v/>
      </c>
      <c r="B3484" s="353"/>
      <c r="C3484" s="354"/>
      <c r="D3484" s="353"/>
      <c r="E3484" s="355"/>
      <c r="F3484" s="355"/>
      <c r="G3484" s="353"/>
      <c r="H3484" s="353"/>
      <c r="I3484" s="353"/>
      <c r="J3484" s="353"/>
      <c r="K3484" s="360"/>
    </row>
    <row r="3485">
      <c r="A3485" s="352" t="str">
        <f t="shared" si="1"/>
        <v/>
      </c>
      <c r="B3485" s="353"/>
      <c r="C3485" s="354"/>
      <c r="D3485" s="353"/>
      <c r="E3485" s="355"/>
      <c r="F3485" s="355"/>
      <c r="G3485" s="353"/>
      <c r="H3485" s="353"/>
      <c r="I3485" s="353"/>
      <c r="J3485" s="353"/>
      <c r="K3485" s="360"/>
    </row>
    <row r="3486">
      <c r="A3486" s="352" t="str">
        <f t="shared" si="1"/>
        <v/>
      </c>
      <c r="B3486" s="353"/>
      <c r="C3486" s="354"/>
      <c r="D3486" s="353"/>
      <c r="E3486" s="355"/>
      <c r="F3486" s="355"/>
      <c r="G3486" s="353"/>
      <c r="H3486" s="353"/>
      <c r="I3486" s="353"/>
      <c r="J3486" s="353"/>
      <c r="K3486" s="360"/>
    </row>
    <row r="3487">
      <c r="A3487" s="357" t="str">
        <f t="shared" si="1"/>
        <v/>
      </c>
      <c r="B3487" s="353"/>
      <c r="C3487" s="354"/>
      <c r="D3487" s="353"/>
      <c r="E3487" s="355"/>
      <c r="F3487" s="355"/>
      <c r="G3487" s="353"/>
      <c r="H3487" s="353"/>
      <c r="I3487" s="353"/>
      <c r="J3487" s="353"/>
      <c r="K3487" s="360"/>
    </row>
    <row r="3488">
      <c r="A3488" s="357" t="str">
        <f t="shared" si="1"/>
        <v/>
      </c>
      <c r="B3488" s="353"/>
      <c r="C3488" s="354"/>
      <c r="D3488" s="353"/>
      <c r="E3488" s="355"/>
      <c r="F3488" s="355"/>
      <c r="G3488" s="353"/>
      <c r="H3488" s="353"/>
      <c r="I3488" s="353"/>
      <c r="J3488" s="353"/>
      <c r="K3488" s="360"/>
    </row>
    <row r="3489">
      <c r="A3489" s="352" t="str">
        <f t="shared" si="1"/>
        <v/>
      </c>
      <c r="B3489" s="353"/>
      <c r="C3489" s="354"/>
      <c r="D3489" s="353"/>
      <c r="E3489" s="355"/>
      <c r="F3489" s="355"/>
      <c r="G3489" s="353"/>
      <c r="H3489" s="353"/>
      <c r="I3489" s="353"/>
      <c r="J3489" s="353"/>
      <c r="K3489" s="360"/>
    </row>
    <row r="3490">
      <c r="A3490" s="352" t="str">
        <f t="shared" si="1"/>
        <v/>
      </c>
      <c r="B3490" s="353"/>
      <c r="C3490" s="354"/>
      <c r="D3490" s="353"/>
      <c r="E3490" s="355"/>
      <c r="F3490" s="355"/>
      <c r="G3490" s="353"/>
      <c r="H3490" s="353"/>
      <c r="I3490" s="353"/>
      <c r="J3490" s="353"/>
      <c r="K3490" s="360"/>
    </row>
    <row r="3491">
      <c r="A3491" s="358" t="str">
        <f t="shared" si="1"/>
        <v/>
      </c>
      <c r="B3491" s="353"/>
      <c r="C3491" s="354"/>
      <c r="D3491" s="353"/>
      <c r="E3491" s="355"/>
      <c r="F3491" s="355"/>
      <c r="G3491" s="353"/>
      <c r="H3491" s="353"/>
      <c r="I3491" s="353"/>
      <c r="J3491" s="353"/>
      <c r="K3491" s="360"/>
    </row>
    <row r="3492">
      <c r="A3492" s="357" t="str">
        <f t="shared" si="1"/>
        <v/>
      </c>
      <c r="B3492" s="353"/>
      <c r="C3492" s="354"/>
      <c r="D3492" s="353"/>
      <c r="E3492" s="355"/>
      <c r="F3492" s="355"/>
      <c r="G3492" s="353"/>
      <c r="H3492" s="353"/>
      <c r="I3492" s="353"/>
      <c r="J3492" s="353"/>
      <c r="K3492" s="360"/>
    </row>
    <row r="3493">
      <c r="A3493" s="352" t="str">
        <f t="shared" si="1"/>
        <v/>
      </c>
      <c r="B3493" s="353"/>
      <c r="C3493" s="354"/>
      <c r="D3493" s="353"/>
      <c r="E3493" s="355"/>
      <c r="F3493" s="355"/>
      <c r="G3493" s="353"/>
      <c r="H3493" s="353"/>
      <c r="I3493" s="353"/>
      <c r="J3493" s="353"/>
      <c r="K3493" s="360"/>
    </row>
    <row r="3494">
      <c r="A3494" s="357" t="str">
        <f t="shared" si="1"/>
        <v/>
      </c>
      <c r="B3494" s="353"/>
      <c r="C3494" s="354"/>
      <c r="D3494" s="353"/>
      <c r="E3494" s="355"/>
      <c r="F3494" s="355"/>
      <c r="G3494" s="353"/>
      <c r="H3494" s="353"/>
      <c r="I3494" s="353"/>
      <c r="J3494" s="353"/>
      <c r="K3494" s="360"/>
    </row>
    <row r="3495">
      <c r="A3495" s="352" t="str">
        <f t="shared" si="1"/>
        <v/>
      </c>
      <c r="B3495" s="353"/>
      <c r="C3495" s="354"/>
      <c r="D3495" s="353"/>
      <c r="E3495" s="355"/>
      <c r="F3495" s="355"/>
      <c r="G3495" s="353"/>
      <c r="H3495" s="353"/>
      <c r="I3495" s="353"/>
      <c r="J3495" s="353"/>
      <c r="K3495" s="360"/>
    </row>
    <row r="3496">
      <c r="A3496" s="352" t="str">
        <f t="shared" si="1"/>
        <v/>
      </c>
      <c r="B3496" s="353"/>
      <c r="C3496" s="354"/>
      <c r="D3496" s="353"/>
      <c r="E3496" s="355"/>
      <c r="F3496" s="355"/>
      <c r="G3496" s="353"/>
      <c r="H3496" s="353"/>
      <c r="I3496" s="353"/>
      <c r="J3496" s="353"/>
      <c r="K3496" s="360"/>
    </row>
    <row r="3497">
      <c r="A3497" s="352" t="str">
        <f t="shared" si="1"/>
        <v/>
      </c>
      <c r="B3497" s="353"/>
      <c r="C3497" s="354"/>
      <c r="D3497" s="353"/>
      <c r="E3497" s="355"/>
      <c r="F3497" s="355"/>
      <c r="G3497" s="353"/>
      <c r="H3497" s="353"/>
      <c r="I3497" s="353"/>
      <c r="J3497" s="353"/>
      <c r="K3497" s="360"/>
    </row>
    <row r="3498">
      <c r="A3498" s="352" t="str">
        <f t="shared" si="1"/>
        <v/>
      </c>
      <c r="B3498" s="353"/>
      <c r="C3498" s="354"/>
      <c r="D3498" s="353"/>
      <c r="E3498" s="355"/>
      <c r="F3498" s="355"/>
      <c r="G3498" s="353"/>
      <c r="H3498" s="353"/>
      <c r="I3498" s="353"/>
      <c r="J3498" s="353"/>
      <c r="K3498" s="360"/>
    </row>
    <row r="3499">
      <c r="A3499" s="352" t="str">
        <f t="shared" si="1"/>
        <v/>
      </c>
      <c r="B3499" s="353"/>
      <c r="C3499" s="354"/>
      <c r="D3499" s="353"/>
      <c r="E3499" s="355"/>
      <c r="F3499" s="355"/>
      <c r="G3499" s="353"/>
      <c r="H3499" s="353"/>
      <c r="I3499" s="353"/>
      <c r="J3499" s="353"/>
      <c r="K3499" s="360"/>
    </row>
    <row r="3500">
      <c r="A3500" s="352" t="str">
        <f t="shared" si="1"/>
        <v/>
      </c>
      <c r="B3500" s="353"/>
      <c r="C3500" s="354"/>
      <c r="D3500" s="353"/>
      <c r="E3500" s="355"/>
      <c r="F3500" s="355"/>
      <c r="G3500" s="353"/>
      <c r="H3500" s="353"/>
      <c r="I3500" s="353"/>
      <c r="J3500" s="353"/>
      <c r="K3500" s="360"/>
    </row>
    <row r="3501">
      <c r="A3501" s="357" t="str">
        <f t="shared" si="1"/>
        <v/>
      </c>
      <c r="B3501" s="353"/>
      <c r="C3501" s="354"/>
      <c r="D3501" s="353"/>
      <c r="E3501" s="355"/>
      <c r="F3501" s="355"/>
      <c r="G3501" s="353"/>
      <c r="H3501" s="353"/>
      <c r="I3501" s="353"/>
      <c r="J3501" s="353"/>
      <c r="K3501" s="360"/>
    </row>
    <row r="3502">
      <c r="A3502" s="357" t="str">
        <f t="shared" si="1"/>
        <v/>
      </c>
      <c r="B3502" s="353"/>
      <c r="C3502" s="354"/>
      <c r="D3502" s="353"/>
      <c r="E3502" s="355"/>
      <c r="F3502" s="355"/>
      <c r="G3502" s="353"/>
      <c r="H3502" s="353"/>
      <c r="I3502" s="353"/>
      <c r="J3502" s="353"/>
      <c r="K3502" s="360"/>
    </row>
    <row r="3503">
      <c r="A3503" s="357" t="str">
        <f t="shared" si="1"/>
        <v/>
      </c>
      <c r="B3503" s="353"/>
      <c r="C3503" s="354"/>
      <c r="D3503" s="353"/>
      <c r="E3503" s="355"/>
      <c r="F3503" s="355"/>
      <c r="G3503" s="353"/>
      <c r="H3503" s="353"/>
      <c r="I3503" s="353"/>
      <c r="J3503" s="353"/>
      <c r="K3503" s="360"/>
    </row>
    <row r="3504">
      <c r="A3504" s="352" t="str">
        <f t="shared" si="1"/>
        <v/>
      </c>
      <c r="B3504" s="353"/>
      <c r="C3504" s="354"/>
      <c r="D3504" s="353"/>
      <c r="E3504" s="355"/>
      <c r="F3504" s="355"/>
      <c r="G3504" s="353"/>
      <c r="H3504" s="353"/>
      <c r="I3504" s="353"/>
      <c r="J3504" s="353"/>
      <c r="K3504" s="360"/>
    </row>
    <row r="3505">
      <c r="A3505" s="357" t="str">
        <f t="shared" si="1"/>
        <v/>
      </c>
      <c r="B3505" s="353"/>
      <c r="C3505" s="354"/>
      <c r="D3505" s="353"/>
      <c r="E3505" s="355"/>
      <c r="F3505" s="355"/>
      <c r="G3505" s="353"/>
      <c r="H3505" s="353"/>
      <c r="I3505" s="353"/>
      <c r="J3505" s="353"/>
      <c r="K3505" s="360"/>
    </row>
    <row r="3506">
      <c r="A3506" s="359" t="str">
        <f t="shared" si="1"/>
        <v/>
      </c>
      <c r="B3506" s="353"/>
      <c r="C3506" s="354"/>
      <c r="D3506" s="353"/>
      <c r="E3506" s="355"/>
      <c r="F3506" s="355"/>
      <c r="G3506" s="353"/>
      <c r="H3506" s="353"/>
      <c r="I3506" s="353"/>
      <c r="J3506" s="353"/>
      <c r="K3506" s="360"/>
    </row>
    <row r="3507">
      <c r="A3507" s="352" t="str">
        <f t="shared" si="1"/>
        <v/>
      </c>
      <c r="B3507" s="353"/>
      <c r="C3507" s="354"/>
      <c r="D3507" s="353"/>
      <c r="E3507" s="355"/>
      <c r="F3507" s="355"/>
      <c r="G3507" s="353"/>
      <c r="H3507" s="353"/>
      <c r="I3507" s="353"/>
      <c r="J3507" s="353"/>
      <c r="K3507" s="360"/>
    </row>
    <row r="3508">
      <c r="A3508" s="357" t="str">
        <f t="shared" si="1"/>
        <v/>
      </c>
      <c r="B3508" s="353"/>
      <c r="C3508" s="354"/>
      <c r="D3508" s="353"/>
      <c r="E3508" s="355"/>
      <c r="F3508" s="355"/>
      <c r="G3508" s="353"/>
      <c r="H3508" s="353"/>
      <c r="I3508" s="353"/>
      <c r="J3508" s="353"/>
      <c r="K3508" s="360"/>
    </row>
    <row r="3509">
      <c r="A3509" s="352" t="str">
        <f t="shared" si="1"/>
        <v/>
      </c>
      <c r="B3509" s="353"/>
      <c r="C3509" s="354"/>
      <c r="D3509" s="353"/>
      <c r="E3509" s="355"/>
      <c r="F3509" s="355"/>
      <c r="G3509" s="353"/>
      <c r="H3509" s="353"/>
      <c r="I3509" s="353"/>
      <c r="J3509" s="353"/>
      <c r="K3509" s="360"/>
    </row>
    <row r="3510">
      <c r="A3510" s="357" t="str">
        <f t="shared" si="1"/>
        <v/>
      </c>
      <c r="B3510" s="353"/>
      <c r="C3510" s="354"/>
      <c r="D3510" s="353"/>
      <c r="E3510" s="355"/>
      <c r="F3510" s="355"/>
      <c r="G3510" s="353"/>
      <c r="H3510" s="353"/>
      <c r="I3510" s="353"/>
      <c r="J3510" s="353"/>
      <c r="K3510" s="360"/>
    </row>
    <row r="3511">
      <c r="A3511" s="357" t="str">
        <f t="shared" si="1"/>
        <v/>
      </c>
      <c r="B3511" s="353"/>
      <c r="C3511" s="354"/>
      <c r="D3511" s="353"/>
      <c r="E3511" s="355"/>
      <c r="F3511" s="355"/>
      <c r="G3511" s="353"/>
      <c r="H3511" s="353"/>
      <c r="I3511" s="353"/>
      <c r="J3511" s="353"/>
      <c r="K3511" s="360"/>
    </row>
    <row r="3512">
      <c r="A3512" s="352" t="str">
        <f t="shared" si="1"/>
        <v/>
      </c>
      <c r="B3512" s="353"/>
      <c r="C3512" s="354"/>
      <c r="D3512" s="353"/>
      <c r="E3512" s="355"/>
      <c r="F3512" s="355"/>
      <c r="G3512" s="353"/>
      <c r="H3512" s="353"/>
      <c r="I3512" s="353"/>
      <c r="J3512" s="353"/>
      <c r="K3512" s="360"/>
    </row>
    <row r="3513">
      <c r="A3513" s="357" t="str">
        <f t="shared" si="1"/>
        <v/>
      </c>
      <c r="B3513" s="353"/>
      <c r="C3513" s="354"/>
      <c r="D3513" s="353"/>
      <c r="E3513" s="355"/>
      <c r="F3513" s="355"/>
      <c r="G3513" s="353"/>
      <c r="H3513" s="353"/>
      <c r="I3513" s="353"/>
      <c r="J3513" s="353"/>
      <c r="K3513" s="360"/>
    </row>
    <row r="3514">
      <c r="A3514" s="358" t="str">
        <f t="shared" si="1"/>
        <v/>
      </c>
      <c r="B3514" s="353"/>
      <c r="C3514" s="354"/>
      <c r="D3514" s="353"/>
      <c r="E3514" s="355"/>
      <c r="F3514" s="355"/>
      <c r="G3514" s="353"/>
      <c r="H3514" s="353"/>
      <c r="I3514" s="353"/>
      <c r="J3514" s="353"/>
      <c r="K3514" s="360"/>
    </row>
    <row r="3515">
      <c r="A3515" s="352" t="str">
        <f t="shared" si="1"/>
        <v/>
      </c>
      <c r="B3515" s="353"/>
      <c r="C3515" s="354"/>
      <c r="D3515" s="353"/>
      <c r="E3515" s="355"/>
      <c r="F3515" s="355"/>
      <c r="G3515" s="353"/>
      <c r="H3515" s="353"/>
      <c r="I3515" s="353"/>
      <c r="J3515" s="353"/>
      <c r="K3515" s="360"/>
    </row>
    <row r="3516">
      <c r="A3516" s="352" t="str">
        <f t="shared" si="1"/>
        <v/>
      </c>
      <c r="B3516" s="353"/>
      <c r="C3516" s="354"/>
      <c r="D3516" s="353"/>
      <c r="E3516" s="355"/>
      <c r="F3516" s="355"/>
      <c r="G3516" s="353"/>
      <c r="H3516" s="353"/>
      <c r="I3516" s="353"/>
      <c r="J3516" s="353"/>
      <c r="K3516" s="360"/>
    </row>
    <row r="3517">
      <c r="A3517" s="352" t="str">
        <f t="shared" si="1"/>
        <v/>
      </c>
      <c r="B3517" s="353"/>
      <c r="C3517" s="354"/>
      <c r="D3517" s="353"/>
      <c r="E3517" s="355"/>
      <c r="F3517" s="355"/>
      <c r="G3517" s="353"/>
      <c r="H3517" s="353"/>
      <c r="I3517" s="353"/>
      <c r="J3517" s="353"/>
      <c r="K3517" s="360"/>
    </row>
    <row r="3518">
      <c r="A3518" s="352" t="str">
        <f t="shared" si="1"/>
        <v/>
      </c>
      <c r="B3518" s="353"/>
      <c r="C3518" s="354"/>
      <c r="D3518" s="353"/>
      <c r="E3518" s="355"/>
      <c r="F3518" s="355"/>
      <c r="G3518" s="353"/>
      <c r="H3518" s="353"/>
      <c r="I3518" s="353"/>
      <c r="J3518" s="353"/>
      <c r="K3518" s="360"/>
    </row>
    <row r="3519">
      <c r="A3519" s="352" t="str">
        <f t="shared" si="1"/>
        <v/>
      </c>
      <c r="B3519" s="353"/>
      <c r="C3519" s="354"/>
      <c r="D3519" s="353"/>
      <c r="E3519" s="355"/>
      <c r="F3519" s="355"/>
      <c r="G3519" s="353"/>
      <c r="H3519" s="353"/>
      <c r="I3519" s="353"/>
      <c r="J3519" s="353"/>
      <c r="K3519" s="360"/>
    </row>
    <row r="3520">
      <c r="A3520" s="352" t="str">
        <f t="shared" si="1"/>
        <v/>
      </c>
      <c r="B3520" s="353"/>
      <c r="C3520" s="354"/>
      <c r="D3520" s="353"/>
      <c r="E3520" s="355"/>
      <c r="F3520" s="355"/>
      <c r="G3520" s="353"/>
      <c r="H3520" s="353"/>
      <c r="I3520" s="353"/>
      <c r="J3520" s="353"/>
      <c r="K3520" s="360"/>
    </row>
    <row r="3521">
      <c r="A3521" s="352" t="str">
        <f t="shared" si="1"/>
        <v/>
      </c>
      <c r="B3521" s="353"/>
      <c r="C3521" s="354"/>
      <c r="D3521" s="353"/>
      <c r="E3521" s="355"/>
      <c r="F3521" s="355"/>
      <c r="G3521" s="353"/>
      <c r="H3521" s="353"/>
      <c r="I3521" s="353"/>
      <c r="J3521" s="353"/>
      <c r="K3521" s="360"/>
    </row>
    <row r="3522">
      <c r="A3522" s="352" t="str">
        <f t="shared" si="1"/>
        <v/>
      </c>
      <c r="B3522" s="353"/>
      <c r="C3522" s="354"/>
      <c r="D3522" s="353"/>
      <c r="E3522" s="355"/>
      <c r="F3522" s="355"/>
      <c r="G3522" s="353"/>
      <c r="H3522" s="353"/>
      <c r="I3522" s="353"/>
      <c r="J3522" s="353"/>
      <c r="K3522" s="360"/>
    </row>
    <row r="3523">
      <c r="A3523" s="352" t="str">
        <f t="shared" si="1"/>
        <v/>
      </c>
      <c r="B3523" s="353"/>
      <c r="C3523" s="354"/>
      <c r="D3523" s="353"/>
      <c r="E3523" s="355"/>
      <c r="F3523" s="355"/>
      <c r="G3523" s="353"/>
      <c r="H3523" s="353"/>
      <c r="I3523" s="353"/>
      <c r="J3523" s="353"/>
      <c r="K3523" s="360"/>
    </row>
    <row r="3524">
      <c r="A3524" s="352" t="str">
        <f t="shared" si="1"/>
        <v/>
      </c>
      <c r="B3524" s="353"/>
      <c r="C3524" s="354"/>
      <c r="D3524" s="353"/>
      <c r="E3524" s="355"/>
      <c r="F3524" s="355"/>
      <c r="G3524" s="353"/>
      <c r="H3524" s="353"/>
      <c r="I3524" s="353"/>
      <c r="J3524" s="353"/>
      <c r="K3524" s="360"/>
    </row>
    <row r="3525">
      <c r="A3525" s="352" t="str">
        <f t="shared" si="1"/>
        <v/>
      </c>
      <c r="B3525" s="353"/>
      <c r="C3525" s="354"/>
      <c r="D3525" s="353"/>
      <c r="E3525" s="355"/>
      <c r="F3525" s="355"/>
      <c r="G3525" s="353"/>
      <c r="H3525" s="353"/>
      <c r="I3525" s="353"/>
      <c r="J3525" s="353"/>
      <c r="K3525" s="360"/>
    </row>
    <row r="3526">
      <c r="A3526" s="357" t="str">
        <f t="shared" si="1"/>
        <v/>
      </c>
      <c r="B3526" s="353"/>
      <c r="C3526" s="354"/>
      <c r="D3526" s="353"/>
      <c r="E3526" s="355"/>
      <c r="F3526" s="355"/>
      <c r="G3526" s="353"/>
      <c r="H3526" s="353"/>
      <c r="I3526" s="353"/>
      <c r="J3526" s="353"/>
      <c r="K3526" s="360"/>
    </row>
    <row r="3527">
      <c r="A3527" s="357" t="str">
        <f t="shared" si="1"/>
        <v/>
      </c>
      <c r="B3527" s="353"/>
      <c r="C3527" s="354"/>
      <c r="D3527" s="353"/>
      <c r="E3527" s="355"/>
      <c r="F3527" s="355"/>
      <c r="G3527" s="353"/>
      <c r="H3527" s="353"/>
      <c r="I3527" s="353"/>
      <c r="J3527" s="353"/>
      <c r="K3527" s="360"/>
    </row>
    <row r="3528">
      <c r="A3528" s="352" t="str">
        <f t="shared" si="1"/>
        <v/>
      </c>
      <c r="B3528" s="353"/>
      <c r="C3528" s="354"/>
      <c r="D3528" s="353"/>
      <c r="E3528" s="355"/>
      <c r="F3528" s="355"/>
      <c r="G3528" s="353"/>
      <c r="H3528" s="353"/>
      <c r="I3528" s="353"/>
      <c r="J3528" s="353"/>
      <c r="K3528" s="360"/>
    </row>
    <row r="3529">
      <c r="A3529" s="357" t="str">
        <f t="shared" si="1"/>
        <v/>
      </c>
      <c r="B3529" s="353"/>
      <c r="C3529" s="354"/>
      <c r="D3529" s="353"/>
      <c r="E3529" s="355"/>
      <c r="F3529" s="355"/>
      <c r="G3529" s="353"/>
      <c r="H3529" s="353"/>
      <c r="I3529" s="353"/>
      <c r="J3529" s="353"/>
      <c r="K3529" s="360"/>
    </row>
    <row r="3530">
      <c r="A3530" s="357" t="str">
        <f t="shared" si="1"/>
        <v/>
      </c>
      <c r="B3530" s="353"/>
      <c r="C3530" s="354"/>
      <c r="D3530" s="353"/>
      <c r="E3530" s="355"/>
      <c r="F3530" s="355"/>
      <c r="G3530" s="353"/>
      <c r="H3530" s="353"/>
      <c r="I3530" s="353"/>
      <c r="J3530" s="353"/>
      <c r="K3530" s="360"/>
    </row>
    <row r="3531">
      <c r="A3531" s="352" t="str">
        <f t="shared" si="1"/>
        <v/>
      </c>
      <c r="B3531" s="353"/>
      <c r="C3531" s="354"/>
      <c r="D3531" s="353"/>
      <c r="E3531" s="355"/>
      <c r="F3531" s="355"/>
      <c r="G3531" s="353"/>
      <c r="H3531" s="353"/>
      <c r="I3531" s="353"/>
      <c r="J3531" s="353"/>
      <c r="K3531" s="360"/>
    </row>
    <row r="3532">
      <c r="A3532" s="352" t="str">
        <f t="shared" si="1"/>
        <v/>
      </c>
      <c r="B3532" s="353"/>
      <c r="C3532" s="354"/>
      <c r="D3532" s="353"/>
      <c r="E3532" s="355"/>
      <c r="F3532" s="355"/>
      <c r="G3532" s="353"/>
      <c r="H3532" s="353"/>
      <c r="I3532" s="353"/>
      <c r="J3532" s="353"/>
      <c r="K3532" s="360"/>
    </row>
    <row r="3533">
      <c r="A3533" s="352" t="str">
        <f t="shared" si="1"/>
        <v/>
      </c>
      <c r="B3533" s="353"/>
      <c r="C3533" s="354"/>
      <c r="D3533" s="353"/>
      <c r="E3533" s="355"/>
      <c r="F3533" s="355"/>
      <c r="G3533" s="353"/>
      <c r="H3533" s="353"/>
      <c r="I3533" s="353"/>
      <c r="J3533" s="353"/>
      <c r="K3533" s="360"/>
    </row>
    <row r="3534">
      <c r="A3534" s="352" t="str">
        <f t="shared" si="1"/>
        <v/>
      </c>
      <c r="B3534" s="353"/>
      <c r="C3534" s="354"/>
      <c r="D3534" s="353"/>
      <c r="E3534" s="355"/>
      <c r="F3534" s="355"/>
      <c r="G3534" s="353"/>
      <c r="H3534" s="353"/>
      <c r="I3534" s="353"/>
      <c r="J3534" s="353"/>
      <c r="K3534" s="360"/>
    </row>
    <row r="3535">
      <c r="A3535" s="352" t="str">
        <f t="shared" si="1"/>
        <v/>
      </c>
      <c r="B3535" s="353"/>
      <c r="C3535" s="354"/>
      <c r="D3535" s="353"/>
      <c r="E3535" s="355"/>
      <c r="F3535" s="355"/>
      <c r="G3535" s="353"/>
      <c r="H3535" s="353"/>
      <c r="I3535" s="353"/>
      <c r="J3535" s="353"/>
      <c r="K3535" s="360"/>
    </row>
    <row r="3536">
      <c r="A3536" s="357" t="str">
        <f t="shared" si="1"/>
        <v/>
      </c>
      <c r="B3536" s="353"/>
      <c r="C3536" s="354"/>
      <c r="D3536" s="353"/>
      <c r="E3536" s="355"/>
      <c r="F3536" s="355"/>
      <c r="G3536" s="353"/>
      <c r="H3536" s="353"/>
      <c r="I3536" s="353"/>
      <c r="J3536" s="353"/>
      <c r="K3536" s="360"/>
    </row>
    <row r="3537">
      <c r="A3537" s="352" t="str">
        <f t="shared" si="1"/>
        <v/>
      </c>
      <c r="B3537" s="353"/>
      <c r="C3537" s="354"/>
      <c r="D3537" s="353"/>
      <c r="E3537" s="355"/>
      <c r="F3537" s="355"/>
      <c r="G3537" s="353"/>
      <c r="H3537" s="353"/>
      <c r="I3537" s="353"/>
      <c r="J3537" s="353"/>
      <c r="K3537" s="360"/>
    </row>
    <row r="3538">
      <c r="A3538" s="357" t="str">
        <f t="shared" si="1"/>
        <v/>
      </c>
      <c r="B3538" s="353"/>
      <c r="C3538" s="354"/>
      <c r="D3538" s="353"/>
      <c r="E3538" s="355"/>
      <c r="F3538" s="355"/>
      <c r="G3538" s="353"/>
      <c r="H3538" s="353"/>
      <c r="I3538" s="353"/>
      <c r="J3538" s="353"/>
      <c r="K3538" s="360"/>
    </row>
    <row r="3539">
      <c r="A3539" s="357" t="str">
        <f t="shared" si="1"/>
        <v/>
      </c>
      <c r="B3539" s="353"/>
      <c r="C3539" s="354"/>
      <c r="D3539" s="353"/>
      <c r="E3539" s="355"/>
      <c r="F3539" s="355"/>
      <c r="G3539" s="353"/>
      <c r="H3539" s="353"/>
      <c r="I3539" s="353"/>
      <c r="J3539" s="353"/>
      <c r="K3539" s="360"/>
    </row>
    <row r="3540">
      <c r="A3540" s="352" t="str">
        <f t="shared" si="1"/>
        <v/>
      </c>
      <c r="B3540" s="353"/>
      <c r="C3540" s="354"/>
      <c r="D3540" s="353"/>
      <c r="E3540" s="355"/>
      <c r="F3540" s="355"/>
      <c r="G3540" s="353"/>
      <c r="H3540" s="353"/>
      <c r="I3540" s="353"/>
      <c r="J3540" s="353"/>
      <c r="K3540" s="360"/>
    </row>
    <row r="3541">
      <c r="A3541" s="352" t="str">
        <f t="shared" si="1"/>
        <v/>
      </c>
      <c r="B3541" s="353"/>
      <c r="C3541" s="354"/>
      <c r="D3541" s="353"/>
      <c r="E3541" s="355"/>
      <c r="F3541" s="355"/>
      <c r="G3541" s="353"/>
      <c r="H3541" s="353"/>
      <c r="I3541" s="353"/>
      <c r="J3541" s="353"/>
      <c r="K3541" s="360"/>
    </row>
    <row r="3542">
      <c r="A3542" s="357" t="str">
        <f t="shared" si="1"/>
        <v/>
      </c>
      <c r="B3542" s="353"/>
      <c r="C3542" s="354"/>
      <c r="D3542" s="353"/>
      <c r="E3542" s="355"/>
      <c r="F3542" s="355"/>
      <c r="G3542" s="353"/>
      <c r="H3542" s="353"/>
      <c r="I3542" s="353"/>
      <c r="J3542" s="353"/>
      <c r="K3542" s="360"/>
    </row>
    <row r="3543">
      <c r="A3543" s="352" t="str">
        <f t="shared" si="1"/>
        <v/>
      </c>
      <c r="B3543" s="353"/>
      <c r="C3543" s="354"/>
      <c r="D3543" s="353"/>
      <c r="E3543" s="355"/>
      <c r="F3543" s="355"/>
      <c r="G3543" s="353"/>
      <c r="H3543" s="353"/>
      <c r="I3543" s="353"/>
      <c r="J3543" s="353"/>
      <c r="K3543" s="360"/>
    </row>
    <row r="3544">
      <c r="A3544" s="359" t="str">
        <f t="shared" si="1"/>
        <v/>
      </c>
      <c r="B3544" s="353"/>
      <c r="C3544" s="354"/>
      <c r="D3544" s="353"/>
      <c r="E3544" s="355"/>
      <c r="F3544" s="355"/>
      <c r="G3544" s="353"/>
      <c r="H3544" s="353"/>
      <c r="I3544" s="353"/>
      <c r="J3544" s="353"/>
      <c r="K3544" s="360"/>
    </row>
    <row r="3545">
      <c r="A3545" s="357" t="str">
        <f t="shared" si="1"/>
        <v/>
      </c>
      <c r="B3545" s="353"/>
      <c r="C3545" s="354"/>
      <c r="D3545" s="353"/>
      <c r="E3545" s="355"/>
      <c r="F3545" s="355"/>
      <c r="G3545" s="353"/>
      <c r="H3545" s="353"/>
      <c r="I3545" s="353"/>
      <c r="J3545" s="353"/>
      <c r="K3545" s="360"/>
    </row>
    <row r="3546">
      <c r="A3546" s="359" t="str">
        <f t="shared" si="1"/>
        <v/>
      </c>
      <c r="B3546" s="353"/>
      <c r="C3546" s="354"/>
      <c r="D3546" s="353"/>
      <c r="E3546" s="355"/>
      <c r="F3546" s="355"/>
      <c r="G3546" s="353"/>
      <c r="H3546" s="353"/>
      <c r="I3546" s="353"/>
      <c r="J3546" s="353"/>
      <c r="K3546" s="360"/>
    </row>
    <row r="3547">
      <c r="A3547" s="357" t="str">
        <f t="shared" si="1"/>
        <v/>
      </c>
      <c r="B3547" s="353"/>
      <c r="C3547" s="354"/>
      <c r="D3547" s="353"/>
      <c r="E3547" s="355"/>
      <c r="F3547" s="355"/>
      <c r="G3547" s="353"/>
      <c r="H3547" s="353"/>
      <c r="I3547" s="353"/>
      <c r="J3547" s="353"/>
      <c r="K3547" s="360"/>
    </row>
    <row r="3548">
      <c r="A3548" s="352" t="str">
        <f t="shared" si="1"/>
        <v/>
      </c>
      <c r="B3548" s="353"/>
      <c r="C3548" s="354"/>
      <c r="D3548" s="353"/>
      <c r="E3548" s="355"/>
      <c r="F3548" s="355"/>
      <c r="G3548" s="353"/>
      <c r="H3548" s="353"/>
      <c r="I3548" s="353"/>
      <c r="J3548" s="353"/>
      <c r="K3548" s="360"/>
    </row>
    <row r="3549">
      <c r="A3549" s="352" t="str">
        <f t="shared" si="1"/>
        <v/>
      </c>
      <c r="B3549" s="353"/>
      <c r="C3549" s="354"/>
      <c r="D3549" s="353"/>
      <c r="E3549" s="355"/>
      <c r="F3549" s="355"/>
      <c r="G3549" s="353"/>
      <c r="H3549" s="353"/>
      <c r="I3549" s="353"/>
      <c r="J3549" s="353"/>
      <c r="K3549" s="360"/>
    </row>
    <row r="3550">
      <c r="A3550" s="357" t="str">
        <f t="shared" si="1"/>
        <v/>
      </c>
      <c r="B3550" s="353"/>
      <c r="C3550" s="354"/>
      <c r="D3550" s="353"/>
      <c r="E3550" s="355"/>
      <c r="F3550" s="355"/>
      <c r="G3550" s="353"/>
      <c r="H3550" s="353"/>
      <c r="I3550" s="353"/>
      <c r="J3550" s="353"/>
      <c r="K3550" s="360"/>
    </row>
    <row r="3551">
      <c r="A3551" s="352" t="str">
        <f t="shared" si="1"/>
        <v/>
      </c>
      <c r="B3551" s="353"/>
      <c r="C3551" s="354"/>
      <c r="D3551" s="353"/>
      <c r="E3551" s="355"/>
      <c r="F3551" s="355"/>
      <c r="G3551" s="353"/>
      <c r="H3551" s="353"/>
      <c r="I3551" s="353"/>
      <c r="J3551" s="353"/>
      <c r="K3551" s="360"/>
    </row>
    <row r="3552">
      <c r="A3552" s="352" t="str">
        <f t="shared" si="1"/>
        <v/>
      </c>
      <c r="B3552" s="353"/>
      <c r="C3552" s="354"/>
      <c r="D3552" s="353"/>
      <c r="E3552" s="355"/>
      <c r="F3552" s="355"/>
      <c r="G3552" s="353"/>
      <c r="H3552" s="353"/>
      <c r="I3552" s="353"/>
      <c r="J3552" s="353"/>
      <c r="K3552" s="360"/>
    </row>
    <row r="3553">
      <c r="A3553" s="352" t="str">
        <f t="shared" si="1"/>
        <v/>
      </c>
      <c r="B3553" s="353"/>
      <c r="C3553" s="354"/>
      <c r="D3553" s="353"/>
      <c r="E3553" s="355"/>
      <c r="F3553" s="355"/>
      <c r="G3553" s="353"/>
      <c r="H3553" s="353"/>
      <c r="I3553" s="353"/>
      <c r="J3553" s="353"/>
      <c r="K3553" s="360"/>
    </row>
    <row r="3554">
      <c r="A3554" s="352" t="str">
        <f t="shared" si="1"/>
        <v/>
      </c>
      <c r="B3554" s="353"/>
      <c r="C3554" s="354"/>
      <c r="D3554" s="353"/>
      <c r="E3554" s="355"/>
      <c r="F3554" s="355"/>
      <c r="G3554" s="353"/>
      <c r="H3554" s="353"/>
      <c r="I3554" s="353"/>
      <c r="J3554" s="353"/>
      <c r="K3554" s="360"/>
    </row>
    <row r="3555">
      <c r="A3555" s="352" t="str">
        <f t="shared" si="1"/>
        <v/>
      </c>
      <c r="B3555" s="353"/>
      <c r="C3555" s="354"/>
      <c r="D3555" s="353"/>
      <c r="E3555" s="355"/>
      <c r="F3555" s="355"/>
      <c r="G3555" s="353"/>
      <c r="H3555" s="353"/>
      <c r="I3555" s="353"/>
      <c r="J3555" s="353"/>
      <c r="K3555" s="360"/>
    </row>
    <row r="3556">
      <c r="A3556" s="357" t="str">
        <f t="shared" si="1"/>
        <v/>
      </c>
      <c r="B3556" s="353"/>
      <c r="C3556" s="354"/>
      <c r="D3556" s="353"/>
      <c r="E3556" s="355"/>
      <c r="F3556" s="355"/>
      <c r="G3556" s="353"/>
      <c r="H3556" s="353"/>
      <c r="I3556" s="353"/>
      <c r="J3556" s="353"/>
      <c r="K3556" s="360"/>
    </row>
    <row r="3557">
      <c r="A3557" s="359" t="str">
        <f t="shared" si="1"/>
        <v/>
      </c>
      <c r="B3557" s="353"/>
      <c r="C3557" s="354"/>
      <c r="D3557" s="353"/>
      <c r="E3557" s="355"/>
      <c r="F3557" s="355"/>
      <c r="G3557" s="353"/>
      <c r="H3557" s="353"/>
      <c r="I3557" s="353"/>
      <c r="J3557" s="353"/>
      <c r="K3557" s="360"/>
    </row>
    <row r="3558">
      <c r="A3558" s="352" t="str">
        <f t="shared" si="1"/>
        <v/>
      </c>
      <c r="B3558" s="353"/>
      <c r="C3558" s="354"/>
      <c r="D3558" s="353"/>
      <c r="E3558" s="355"/>
      <c r="F3558" s="355"/>
      <c r="G3558" s="353"/>
      <c r="H3558" s="353"/>
      <c r="I3558" s="353"/>
      <c r="J3558" s="353"/>
      <c r="K3558" s="360"/>
    </row>
    <row r="3559">
      <c r="A3559" s="359" t="str">
        <f t="shared" si="1"/>
        <v/>
      </c>
      <c r="B3559" s="353"/>
      <c r="C3559" s="354"/>
      <c r="D3559" s="353"/>
      <c r="E3559" s="355"/>
      <c r="F3559" s="355"/>
      <c r="G3559" s="353"/>
      <c r="H3559" s="353"/>
      <c r="I3559" s="353"/>
      <c r="J3559" s="353"/>
      <c r="K3559" s="360"/>
    </row>
    <row r="3560">
      <c r="A3560" s="352" t="str">
        <f t="shared" si="1"/>
        <v/>
      </c>
      <c r="B3560" s="353"/>
      <c r="C3560" s="354"/>
      <c r="D3560" s="353"/>
      <c r="E3560" s="355"/>
      <c r="F3560" s="355"/>
      <c r="G3560" s="353"/>
      <c r="H3560" s="353"/>
      <c r="I3560" s="353"/>
      <c r="J3560" s="353"/>
      <c r="K3560" s="360"/>
    </row>
    <row r="3561">
      <c r="A3561" s="357" t="str">
        <f t="shared" si="1"/>
        <v/>
      </c>
      <c r="B3561" s="353"/>
      <c r="C3561" s="354"/>
      <c r="D3561" s="353"/>
      <c r="E3561" s="355"/>
      <c r="F3561" s="355"/>
      <c r="G3561" s="353"/>
      <c r="H3561" s="353"/>
      <c r="I3561" s="353"/>
      <c r="J3561" s="353"/>
      <c r="K3561" s="360"/>
    </row>
    <row r="3562">
      <c r="A3562" s="358" t="str">
        <f t="shared" si="1"/>
        <v/>
      </c>
      <c r="B3562" s="353"/>
      <c r="C3562" s="354"/>
      <c r="D3562" s="353"/>
      <c r="E3562" s="355"/>
      <c r="F3562" s="355"/>
      <c r="G3562" s="353"/>
      <c r="H3562" s="353"/>
      <c r="I3562" s="353"/>
      <c r="J3562" s="353"/>
      <c r="K3562" s="360"/>
    </row>
    <row r="3563">
      <c r="A3563" s="357" t="str">
        <f t="shared" si="1"/>
        <v/>
      </c>
      <c r="B3563" s="353"/>
      <c r="C3563" s="354"/>
      <c r="D3563" s="353"/>
      <c r="E3563" s="355"/>
      <c r="F3563" s="355"/>
      <c r="G3563" s="353"/>
      <c r="H3563" s="353"/>
      <c r="I3563" s="353"/>
      <c r="J3563" s="353"/>
      <c r="K3563" s="360"/>
    </row>
    <row r="3564">
      <c r="A3564" s="357" t="str">
        <f t="shared" si="1"/>
        <v/>
      </c>
      <c r="B3564" s="353"/>
      <c r="C3564" s="354"/>
      <c r="D3564" s="353"/>
      <c r="E3564" s="355"/>
      <c r="F3564" s="355"/>
      <c r="G3564" s="353"/>
      <c r="H3564" s="353"/>
      <c r="I3564" s="353"/>
      <c r="J3564" s="353"/>
      <c r="K3564" s="360"/>
    </row>
    <row r="3565">
      <c r="A3565" s="359" t="str">
        <f t="shared" si="1"/>
        <v/>
      </c>
      <c r="B3565" s="353"/>
      <c r="C3565" s="354"/>
      <c r="D3565" s="353"/>
      <c r="E3565" s="355"/>
      <c r="F3565" s="355"/>
      <c r="G3565" s="353"/>
      <c r="H3565" s="353"/>
      <c r="I3565" s="353"/>
      <c r="J3565" s="353"/>
      <c r="K3565" s="360"/>
    </row>
    <row r="3566">
      <c r="A3566" s="352" t="str">
        <f t="shared" si="1"/>
        <v/>
      </c>
      <c r="B3566" s="353"/>
      <c r="C3566" s="354"/>
      <c r="D3566" s="353"/>
      <c r="E3566" s="355"/>
      <c r="F3566" s="355"/>
      <c r="G3566" s="353"/>
      <c r="H3566" s="353"/>
      <c r="I3566" s="353"/>
      <c r="J3566" s="353"/>
      <c r="K3566" s="360"/>
    </row>
    <row r="3567">
      <c r="A3567" s="357" t="str">
        <f t="shared" si="1"/>
        <v/>
      </c>
      <c r="B3567" s="353"/>
      <c r="C3567" s="354"/>
      <c r="D3567" s="353"/>
      <c r="E3567" s="355"/>
      <c r="F3567" s="355"/>
      <c r="G3567" s="353"/>
      <c r="H3567" s="353"/>
      <c r="I3567" s="353"/>
      <c r="J3567" s="353"/>
      <c r="K3567" s="360"/>
    </row>
    <row r="3568">
      <c r="A3568" s="352" t="str">
        <f t="shared" si="1"/>
        <v/>
      </c>
      <c r="B3568" s="353"/>
      <c r="C3568" s="354"/>
      <c r="D3568" s="353"/>
      <c r="E3568" s="355"/>
      <c r="F3568" s="355"/>
      <c r="G3568" s="353"/>
      <c r="H3568" s="353"/>
      <c r="I3568" s="353"/>
      <c r="J3568" s="353"/>
      <c r="K3568" s="360"/>
    </row>
    <row r="3569">
      <c r="A3569" s="357" t="str">
        <f t="shared" si="1"/>
        <v/>
      </c>
      <c r="B3569" s="353"/>
      <c r="C3569" s="354"/>
      <c r="D3569" s="353"/>
      <c r="E3569" s="355"/>
      <c r="F3569" s="355"/>
      <c r="G3569" s="353"/>
      <c r="H3569" s="353"/>
      <c r="I3569" s="353"/>
      <c r="J3569" s="353"/>
      <c r="K3569" s="360"/>
    </row>
    <row r="3570">
      <c r="A3570" s="357" t="str">
        <f t="shared" si="1"/>
        <v/>
      </c>
      <c r="B3570" s="353"/>
      <c r="C3570" s="354"/>
      <c r="D3570" s="353"/>
      <c r="E3570" s="355"/>
      <c r="F3570" s="355"/>
      <c r="G3570" s="353"/>
      <c r="H3570" s="353"/>
      <c r="I3570" s="353"/>
      <c r="J3570" s="353"/>
      <c r="K3570" s="360"/>
    </row>
    <row r="3571">
      <c r="A3571" s="352" t="str">
        <f t="shared" si="1"/>
        <v/>
      </c>
      <c r="B3571" s="353"/>
      <c r="C3571" s="354"/>
      <c r="D3571" s="353"/>
      <c r="E3571" s="355"/>
      <c r="F3571" s="355"/>
      <c r="G3571" s="353"/>
      <c r="H3571" s="353"/>
      <c r="I3571" s="353"/>
      <c r="J3571" s="353"/>
      <c r="K3571" s="360"/>
    </row>
    <row r="3572">
      <c r="A3572" s="352" t="str">
        <f t="shared" si="1"/>
        <v/>
      </c>
      <c r="B3572" s="353"/>
      <c r="C3572" s="354"/>
      <c r="D3572" s="353"/>
      <c r="E3572" s="355"/>
      <c r="F3572" s="355"/>
      <c r="G3572" s="353"/>
      <c r="H3572" s="353"/>
      <c r="I3572" s="353"/>
      <c r="J3572" s="353"/>
      <c r="K3572" s="360"/>
    </row>
    <row r="3573">
      <c r="A3573" s="352" t="str">
        <f t="shared" si="1"/>
        <v/>
      </c>
      <c r="B3573" s="353"/>
      <c r="C3573" s="354"/>
      <c r="D3573" s="353"/>
      <c r="E3573" s="355"/>
      <c r="F3573" s="355"/>
      <c r="G3573" s="353"/>
      <c r="H3573" s="353"/>
      <c r="I3573" s="353"/>
      <c r="J3573" s="353"/>
      <c r="K3573" s="360"/>
    </row>
    <row r="3574">
      <c r="A3574" s="357" t="str">
        <f t="shared" si="1"/>
        <v/>
      </c>
      <c r="B3574" s="353"/>
      <c r="C3574" s="354"/>
      <c r="D3574" s="353"/>
      <c r="E3574" s="355"/>
      <c r="F3574" s="355"/>
      <c r="G3574" s="353"/>
      <c r="H3574" s="353"/>
      <c r="I3574" s="353"/>
      <c r="J3574" s="353"/>
      <c r="K3574" s="360"/>
    </row>
    <row r="3575">
      <c r="A3575" s="357" t="str">
        <f t="shared" si="1"/>
        <v/>
      </c>
      <c r="B3575" s="353"/>
      <c r="C3575" s="354"/>
      <c r="D3575" s="353"/>
      <c r="E3575" s="355"/>
      <c r="F3575" s="355"/>
      <c r="G3575" s="353"/>
      <c r="H3575" s="353"/>
      <c r="I3575" s="353"/>
      <c r="J3575" s="353"/>
      <c r="K3575" s="360"/>
    </row>
    <row r="3576">
      <c r="A3576" s="357" t="str">
        <f t="shared" si="1"/>
        <v/>
      </c>
      <c r="B3576" s="353"/>
      <c r="C3576" s="354"/>
      <c r="D3576" s="353"/>
      <c r="E3576" s="355"/>
      <c r="F3576" s="355"/>
      <c r="G3576" s="353"/>
      <c r="H3576" s="353"/>
      <c r="I3576" s="353"/>
      <c r="J3576" s="353"/>
      <c r="K3576" s="360"/>
    </row>
    <row r="3577">
      <c r="A3577" s="352" t="str">
        <f t="shared" si="1"/>
        <v/>
      </c>
      <c r="B3577" s="353"/>
      <c r="C3577" s="354"/>
      <c r="D3577" s="353"/>
      <c r="E3577" s="355"/>
      <c r="F3577" s="355"/>
      <c r="G3577" s="353"/>
      <c r="H3577" s="353"/>
      <c r="I3577" s="353"/>
      <c r="J3577" s="353"/>
      <c r="K3577" s="360"/>
    </row>
    <row r="3578">
      <c r="A3578" s="352" t="str">
        <f t="shared" si="1"/>
        <v/>
      </c>
      <c r="B3578" s="353"/>
      <c r="C3578" s="354"/>
      <c r="D3578" s="353"/>
      <c r="E3578" s="355"/>
      <c r="F3578" s="355"/>
      <c r="G3578" s="353"/>
      <c r="H3578" s="353"/>
      <c r="I3578" s="353"/>
      <c r="J3578" s="353"/>
      <c r="K3578" s="360"/>
    </row>
    <row r="3579">
      <c r="A3579" s="357" t="str">
        <f t="shared" si="1"/>
        <v/>
      </c>
      <c r="B3579" s="353"/>
      <c r="C3579" s="354"/>
      <c r="D3579" s="353"/>
      <c r="E3579" s="355"/>
      <c r="F3579" s="355"/>
      <c r="G3579" s="353"/>
      <c r="H3579" s="353"/>
      <c r="I3579" s="353"/>
      <c r="J3579" s="353"/>
      <c r="K3579" s="360"/>
    </row>
    <row r="3580">
      <c r="A3580" s="352" t="str">
        <f t="shared" si="1"/>
        <v/>
      </c>
      <c r="B3580" s="353"/>
      <c r="C3580" s="354"/>
      <c r="D3580" s="353"/>
      <c r="E3580" s="355"/>
      <c r="F3580" s="355"/>
      <c r="G3580" s="353"/>
      <c r="H3580" s="353"/>
      <c r="I3580" s="353"/>
      <c r="J3580" s="353"/>
      <c r="K3580" s="360"/>
    </row>
    <row r="3581">
      <c r="A3581" s="357" t="str">
        <f t="shared" si="1"/>
        <v/>
      </c>
      <c r="B3581" s="353"/>
      <c r="C3581" s="354"/>
      <c r="D3581" s="353"/>
      <c r="E3581" s="355"/>
      <c r="F3581" s="355"/>
      <c r="G3581" s="353"/>
      <c r="H3581" s="353"/>
      <c r="I3581" s="353"/>
      <c r="J3581" s="353"/>
      <c r="K3581" s="360"/>
    </row>
    <row r="3582">
      <c r="A3582" s="352" t="str">
        <f t="shared" si="1"/>
        <v/>
      </c>
      <c r="B3582" s="353"/>
      <c r="C3582" s="354"/>
      <c r="D3582" s="353"/>
      <c r="E3582" s="355"/>
      <c r="F3582" s="355"/>
      <c r="G3582" s="353"/>
      <c r="H3582" s="353"/>
      <c r="I3582" s="353"/>
      <c r="J3582" s="353"/>
      <c r="K3582" s="360"/>
    </row>
    <row r="3583">
      <c r="A3583" s="352" t="str">
        <f t="shared" si="1"/>
        <v/>
      </c>
      <c r="B3583" s="353"/>
      <c r="C3583" s="354"/>
      <c r="D3583" s="353"/>
      <c r="E3583" s="355"/>
      <c r="F3583" s="355"/>
      <c r="G3583" s="353"/>
      <c r="H3583" s="353"/>
      <c r="I3583" s="353"/>
      <c r="J3583" s="353"/>
      <c r="K3583" s="360"/>
    </row>
    <row r="3584">
      <c r="A3584" s="357" t="str">
        <f t="shared" si="1"/>
        <v/>
      </c>
      <c r="B3584" s="353"/>
      <c r="C3584" s="354"/>
      <c r="D3584" s="353"/>
      <c r="E3584" s="355"/>
      <c r="F3584" s="355"/>
      <c r="G3584" s="353"/>
      <c r="H3584" s="353"/>
      <c r="I3584" s="353"/>
      <c r="J3584" s="353"/>
      <c r="K3584" s="360"/>
    </row>
    <row r="3585">
      <c r="A3585" s="357" t="str">
        <f t="shared" si="1"/>
        <v/>
      </c>
      <c r="B3585" s="353"/>
      <c r="C3585" s="354"/>
      <c r="D3585" s="353"/>
      <c r="E3585" s="355"/>
      <c r="F3585" s="355"/>
      <c r="G3585" s="353"/>
      <c r="H3585" s="353"/>
      <c r="I3585" s="353"/>
      <c r="J3585" s="353"/>
      <c r="K3585" s="360"/>
    </row>
    <row r="3586">
      <c r="A3586" s="352" t="str">
        <f t="shared" si="1"/>
        <v/>
      </c>
      <c r="B3586" s="353"/>
      <c r="C3586" s="354"/>
      <c r="D3586" s="353"/>
      <c r="E3586" s="355"/>
      <c r="F3586" s="355"/>
      <c r="G3586" s="353"/>
      <c r="H3586" s="353"/>
      <c r="I3586" s="353"/>
      <c r="J3586" s="353"/>
      <c r="K3586" s="360"/>
    </row>
    <row r="3587">
      <c r="A3587" s="352" t="str">
        <f t="shared" si="1"/>
        <v/>
      </c>
      <c r="B3587" s="353"/>
      <c r="C3587" s="354"/>
      <c r="D3587" s="353"/>
      <c r="E3587" s="355"/>
      <c r="F3587" s="355"/>
      <c r="G3587" s="353"/>
      <c r="H3587" s="353"/>
      <c r="I3587" s="353"/>
      <c r="J3587" s="353"/>
      <c r="K3587" s="360"/>
    </row>
    <row r="3588">
      <c r="A3588" s="352" t="str">
        <f t="shared" si="1"/>
        <v/>
      </c>
      <c r="B3588" s="353"/>
      <c r="C3588" s="354"/>
      <c r="D3588" s="353"/>
      <c r="E3588" s="355"/>
      <c r="F3588" s="355"/>
      <c r="G3588" s="353"/>
      <c r="H3588" s="353"/>
      <c r="I3588" s="353"/>
      <c r="J3588" s="353"/>
      <c r="K3588" s="360"/>
    </row>
    <row r="3589">
      <c r="A3589" s="352" t="str">
        <f t="shared" si="1"/>
        <v/>
      </c>
      <c r="B3589" s="353"/>
      <c r="C3589" s="354"/>
      <c r="D3589" s="353"/>
      <c r="E3589" s="355"/>
      <c r="F3589" s="355"/>
      <c r="G3589" s="353"/>
      <c r="H3589" s="353"/>
      <c r="I3589" s="353"/>
      <c r="J3589" s="353"/>
      <c r="K3589" s="360"/>
    </row>
    <row r="3590">
      <c r="A3590" s="357" t="str">
        <f t="shared" si="1"/>
        <v/>
      </c>
      <c r="B3590" s="353"/>
      <c r="C3590" s="354"/>
      <c r="D3590" s="353"/>
      <c r="E3590" s="355"/>
      <c r="F3590" s="355"/>
      <c r="G3590" s="353"/>
      <c r="H3590" s="353"/>
      <c r="I3590" s="353"/>
      <c r="J3590" s="353"/>
      <c r="K3590" s="360"/>
    </row>
    <row r="3591">
      <c r="A3591" s="352" t="str">
        <f t="shared" si="1"/>
        <v/>
      </c>
      <c r="B3591" s="353"/>
      <c r="C3591" s="354"/>
      <c r="D3591" s="353"/>
      <c r="E3591" s="355"/>
      <c r="F3591" s="355"/>
      <c r="G3591" s="353"/>
      <c r="H3591" s="353"/>
      <c r="I3591" s="353"/>
      <c r="J3591" s="353"/>
      <c r="K3591" s="360"/>
    </row>
    <row r="3592">
      <c r="A3592" s="352" t="str">
        <f t="shared" si="1"/>
        <v/>
      </c>
      <c r="B3592" s="353"/>
      <c r="C3592" s="354"/>
      <c r="D3592" s="353"/>
      <c r="E3592" s="355"/>
      <c r="F3592" s="355"/>
      <c r="G3592" s="353"/>
      <c r="H3592" s="353"/>
      <c r="I3592" s="353"/>
      <c r="J3592" s="353"/>
      <c r="K3592" s="360"/>
    </row>
    <row r="3593">
      <c r="A3593" s="352" t="str">
        <f t="shared" si="1"/>
        <v/>
      </c>
      <c r="B3593" s="353"/>
      <c r="C3593" s="354"/>
      <c r="D3593" s="353"/>
      <c r="E3593" s="355"/>
      <c r="F3593" s="355"/>
      <c r="G3593" s="353"/>
      <c r="H3593" s="353"/>
      <c r="I3593" s="353"/>
      <c r="J3593" s="353"/>
      <c r="K3593" s="360"/>
    </row>
    <row r="3594">
      <c r="A3594" s="357" t="str">
        <f t="shared" si="1"/>
        <v/>
      </c>
      <c r="B3594" s="353"/>
      <c r="C3594" s="354"/>
      <c r="D3594" s="353"/>
      <c r="E3594" s="355"/>
      <c r="F3594" s="355"/>
      <c r="G3594" s="353"/>
      <c r="H3594" s="353"/>
      <c r="I3594" s="353"/>
      <c r="J3594" s="353"/>
      <c r="K3594" s="360"/>
    </row>
    <row r="3595">
      <c r="A3595" s="357" t="str">
        <f t="shared" si="1"/>
        <v/>
      </c>
      <c r="B3595" s="353"/>
      <c r="C3595" s="354"/>
      <c r="D3595" s="353"/>
      <c r="E3595" s="355"/>
      <c r="F3595" s="355"/>
      <c r="G3595" s="353"/>
      <c r="H3595" s="353"/>
      <c r="I3595" s="353"/>
      <c r="J3595" s="353"/>
      <c r="K3595" s="360"/>
    </row>
    <row r="3596">
      <c r="A3596" s="352" t="str">
        <f t="shared" si="1"/>
        <v/>
      </c>
      <c r="B3596" s="353"/>
      <c r="C3596" s="354"/>
      <c r="D3596" s="353"/>
      <c r="E3596" s="355"/>
      <c r="F3596" s="355"/>
      <c r="G3596" s="353"/>
      <c r="H3596" s="353"/>
      <c r="I3596" s="353"/>
      <c r="J3596" s="353"/>
      <c r="K3596" s="360"/>
    </row>
    <row r="3597">
      <c r="A3597" s="357" t="str">
        <f t="shared" si="1"/>
        <v/>
      </c>
      <c r="B3597" s="353"/>
      <c r="C3597" s="354"/>
      <c r="D3597" s="353"/>
      <c r="E3597" s="355"/>
      <c r="F3597" s="355"/>
      <c r="G3597" s="353"/>
      <c r="H3597" s="353"/>
      <c r="I3597" s="353"/>
      <c r="J3597" s="353"/>
      <c r="K3597" s="360"/>
    </row>
    <row r="3598">
      <c r="A3598" s="357" t="str">
        <f t="shared" si="1"/>
        <v/>
      </c>
      <c r="B3598" s="353"/>
      <c r="C3598" s="354"/>
      <c r="D3598" s="353"/>
      <c r="E3598" s="355"/>
      <c r="F3598" s="355"/>
      <c r="G3598" s="353"/>
      <c r="H3598" s="353"/>
      <c r="I3598" s="353"/>
      <c r="J3598" s="353"/>
      <c r="K3598" s="360"/>
    </row>
    <row r="3599">
      <c r="A3599" s="357" t="str">
        <f t="shared" si="1"/>
        <v/>
      </c>
      <c r="B3599" s="353"/>
      <c r="C3599" s="354"/>
      <c r="D3599" s="353"/>
      <c r="E3599" s="355"/>
      <c r="F3599" s="355"/>
      <c r="G3599" s="353"/>
      <c r="H3599" s="353"/>
      <c r="I3599" s="353"/>
      <c r="J3599" s="353"/>
      <c r="K3599" s="360"/>
    </row>
    <row r="3600">
      <c r="A3600" s="357" t="str">
        <f t="shared" si="1"/>
        <v/>
      </c>
      <c r="B3600" s="353"/>
      <c r="C3600" s="354"/>
      <c r="D3600" s="353"/>
      <c r="E3600" s="355"/>
      <c r="F3600" s="355"/>
      <c r="G3600" s="353"/>
      <c r="H3600" s="353"/>
      <c r="I3600" s="353"/>
      <c r="J3600" s="353"/>
      <c r="K3600" s="360"/>
    </row>
    <row r="3601">
      <c r="A3601" s="352" t="str">
        <f t="shared" si="1"/>
        <v/>
      </c>
      <c r="B3601" s="353"/>
      <c r="C3601" s="354"/>
      <c r="D3601" s="353"/>
      <c r="E3601" s="355"/>
      <c r="F3601" s="355"/>
      <c r="G3601" s="353"/>
      <c r="H3601" s="353"/>
      <c r="I3601" s="353"/>
      <c r="J3601" s="353"/>
      <c r="K3601" s="360"/>
    </row>
    <row r="3602">
      <c r="A3602" s="359" t="str">
        <f t="shared" si="1"/>
        <v/>
      </c>
      <c r="B3602" s="353"/>
      <c r="C3602" s="354"/>
      <c r="D3602" s="353"/>
      <c r="E3602" s="355"/>
      <c r="F3602" s="355"/>
      <c r="G3602" s="353"/>
      <c r="H3602" s="353"/>
      <c r="I3602" s="353"/>
      <c r="J3602" s="353"/>
      <c r="K3602" s="360"/>
    </row>
    <row r="3603">
      <c r="A3603" s="357" t="str">
        <f t="shared" si="1"/>
        <v/>
      </c>
      <c r="B3603" s="353"/>
      <c r="C3603" s="354"/>
      <c r="D3603" s="353"/>
      <c r="E3603" s="355"/>
      <c r="F3603" s="355"/>
      <c r="G3603" s="353"/>
      <c r="H3603" s="353"/>
      <c r="I3603" s="353"/>
      <c r="J3603" s="353"/>
      <c r="K3603" s="360"/>
    </row>
    <row r="3604">
      <c r="A3604" s="352" t="str">
        <f t="shared" si="1"/>
        <v/>
      </c>
      <c r="B3604" s="353"/>
      <c r="C3604" s="354"/>
      <c r="D3604" s="353"/>
      <c r="E3604" s="355"/>
      <c r="F3604" s="355"/>
      <c r="G3604" s="353"/>
      <c r="H3604" s="353"/>
      <c r="I3604" s="353"/>
      <c r="J3604" s="353"/>
      <c r="K3604" s="360"/>
    </row>
    <row r="3605">
      <c r="A3605" s="357" t="str">
        <f t="shared" si="1"/>
        <v/>
      </c>
      <c r="B3605" s="353"/>
      <c r="C3605" s="354"/>
      <c r="D3605" s="353"/>
      <c r="E3605" s="355"/>
      <c r="F3605" s="355"/>
      <c r="G3605" s="353"/>
      <c r="H3605" s="353"/>
      <c r="I3605" s="353"/>
      <c r="J3605" s="353"/>
      <c r="K3605" s="360"/>
    </row>
    <row r="3606">
      <c r="A3606" s="352" t="str">
        <f t="shared" si="1"/>
        <v/>
      </c>
      <c r="B3606" s="353"/>
      <c r="C3606" s="354"/>
      <c r="D3606" s="353"/>
      <c r="E3606" s="355"/>
      <c r="F3606" s="355"/>
      <c r="G3606" s="353"/>
      <c r="H3606" s="353"/>
      <c r="I3606" s="353"/>
      <c r="J3606" s="353"/>
      <c r="K3606" s="360"/>
    </row>
    <row r="3607">
      <c r="A3607" s="352" t="str">
        <f t="shared" si="1"/>
        <v/>
      </c>
      <c r="B3607" s="353"/>
      <c r="C3607" s="354"/>
      <c r="D3607" s="353"/>
      <c r="E3607" s="355"/>
      <c r="F3607" s="355"/>
      <c r="G3607" s="353"/>
      <c r="H3607" s="353"/>
      <c r="I3607" s="353"/>
      <c r="J3607" s="353"/>
      <c r="K3607" s="360"/>
    </row>
    <row r="3608">
      <c r="A3608" s="352" t="str">
        <f t="shared" si="1"/>
        <v/>
      </c>
      <c r="B3608" s="353"/>
      <c r="C3608" s="354"/>
      <c r="D3608" s="353"/>
      <c r="E3608" s="355"/>
      <c r="F3608" s="355"/>
      <c r="G3608" s="353"/>
      <c r="H3608" s="353"/>
      <c r="I3608" s="353"/>
      <c r="J3608" s="353"/>
      <c r="K3608" s="360"/>
    </row>
    <row r="3609">
      <c r="A3609" s="357" t="str">
        <f t="shared" si="1"/>
        <v/>
      </c>
      <c r="B3609" s="353"/>
      <c r="C3609" s="354"/>
      <c r="D3609" s="353"/>
      <c r="E3609" s="355"/>
      <c r="F3609" s="355"/>
      <c r="G3609" s="353"/>
      <c r="H3609" s="353"/>
      <c r="I3609" s="353"/>
      <c r="J3609" s="353"/>
      <c r="K3609" s="360"/>
    </row>
    <row r="3610">
      <c r="A3610" s="352" t="str">
        <f t="shared" si="1"/>
        <v/>
      </c>
      <c r="B3610" s="353"/>
      <c r="C3610" s="354"/>
      <c r="D3610" s="353"/>
      <c r="E3610" s="355"/>
      <c r="F3610" s="355"/>
      <c r="G3610" s="353"/>
      <c r="H3610" s="353"/>
      <c r="I3610" s="353"/>
      <c r="J3610" s="353"/>
      <c r="K3610" s="360"/>
    </row>
    <row r="3611">
      <c r="A3611" s="357" t="str">
        <f t="shared" si="1"/>
        <v/>
      </c>
      <c r="B3611" s="353"/>
      <c r="C3611" s="354"/>
      <c r="D3611" s="353"/>
      <c r="E3611" s="355"/>
      <c r="F3611" s="355"/>
      <c r="G3611" s="353"/>
      <c r="H3611" s="353"/>
      <c r="I3611" s="353"/>
      <c r="J3611" s="353"/>
      <c r="K3611" s="360"/>
    </row>
    <row r="3612">
      <c r="A3612" s="352" t="str">
        <f t="shared" si="1"/>
        <v/>
      </c>
      <c r="B3612" s="353"/>
      <c r="C3612" s="354"/>
      <c r="D3612" s="353"/>
      <c r="E3612" s="355"/>
      <c r="F3612" s="355"/>
      <c r="G3612" s="353"/>
      <c r="H3612" s="353"/>
      <c r="I3612" s="353"/>
      <c r="J3612" s="353"/>
      <c r="K3612" s="360"/>
    </row>
    <row r="3613">
      <c r="A3613" s="352" t="str">
        <f t="shared" si="1"/>
        <v/>
      </c>
      <c r="B3613" s="353"/>
      <c r="C3613" s="354"/>
      <c r="D3613" s="353"/>
      <c r="E3613" s="355"/>
      <c r="F3613" s="355"/>
      <c r="G3613" s="353"/>
      <c r="H3613" s="353"/>
      <c r="I3613" s="353"/>
      <c r="J3613" s="353"/>
      <c r="K3613" s="360"/>
    </row>
    <row r="3614">
      <c r="A3614" s="357" t="str">
        <f t="shared" si="1"/>
        <v/>
      </c>
      <c r="B3614" s="353"/>
      <c r="C3614" s="354"/>
      <c r="D3614" s="353"/>
      <c r="E3614" s="355"/>
      <c r="F3614" s="355"/>
      <c r="G3614" s="353"/>
      <c r="H3614" s="353"/>
      <c r="I3614" s="353"/>
      <c r="J3614" s="353"/>
      <c r="K3614" s="360"/>
    </row>
    <row r="3615">
      <c r="A3615" s="352" t="str">
        <f t="shared" si="1"/>
        <v/>
      </c>
      <c r="B3615" s="353"/>
      <c r="C3615" s="354"/>
      <c r="D3615" s="353"/>
      <c r="E3615" s="355"/>
      <c r="F3615" s="355"/>
      <c r="G3615" s="353"/>
      <c r="H3615" s="353"/>
      <c r="I3615" s="353"/>
      <c r="J3615" s="353"/>
      <c r="K3615" s="360"/>
    </row>
    <row r="3616">
      <c r="A3616" s="357" t="str">
        <f t="shared" si="1"/>
        <v/>
      </c>
      <c r="B3616" s="353"/>
      <c r="C3616" s="354"/>
      <c r="D3616" s="353"/>
      <c r="E3616" s="355"/>
      <c r="F3616" s="355"/>
      <c r="G3616" s="353"/>
      <c r="H3616" s="353"/>
      <c r="I3616" s="353"/>
      <c r="J3616" s="353"/>
      <c r="K3616" s="360"/>
    </row>
    <row r="3617">
      <c r="A3617" s="357" t="str">
        <f t="shared" si="1"/>
        <v/>
      </c>
      <c r="B3617" s="353"/>
      <c r="C3617" s="354"/>
      <c r="D3617" s="353"/>
      <c r="E3617" s="355"/>
      <c r="F3617" s="355"/>
      <c r="G3617" s="353"/>
      <c r="H3617" s="353"/>
      <c r="I3617" s="353"/>
      <c r="J3617" s="353"/>
      <c r="K3617" s="360"/>
    </row>
    <row r="3618">
      <c r="A3618" s="352" t="str">
        <f t="shared" si="1"/>
        <v/>
      </c>
      <c r="B3618" s="353"/>
      <c r="C3618" s="354"/>
      <c r="D3618" s="353"/>
      <c r="E3618" s="355"/>
      <c r="F3618" s="355"/>
      <c r="G3618" s="353"/>
      <c r="H3618" s="353"/>
      <c r="I3618" s="353"/>
      <c r="J3618" s="353"/>
      <c r="K3618" s="360"/>
    </row>
    <row r="3619">
      <c r="A3619" s="357" t="str">
        <f t="shared" si="1"/>
        <v/>
      </c>
      <c r="B3619" s="353"/>
      <c r="C3619" s="354"/>
      <c r="D3619" s="353"/>
      <c r="E3619" s="355"/>
      <c r="F3619" s="355"/>
      <c r="G3619" s="353"/>
      <c r="H3619" s="353"/>
      <c r="I3619" s="353"/>
      <c r="J3619" s="353"/>
      <c r="K3619" s="360"/>
    </row>
    <row r="3620">
      <c r="A3620" s="352" t="str">
        <f t="shared" si="1"/>
        <v/>
      </c>
      <c r="B3620" s="353"/>
      <c r="C3620" s="354"/>
      <c r="D3620" s="353"/>
      <c r="E3620" s="355"/>
      <c r="F3620" s="355"/>
      <c r="G3620" s="353"/>
      <c r="H3620" s="353"/>
      <c r="I3620" s="353"/>
      <c r="J3620" s="353"/>
      <c r="K3620" s="360"/>
    </row>
    <row r="3621">
      <c r="A3621" s="352" t="str">
        <f t="shared" si="1"/>
        <v/>
      </c>
      <c r="B3621" s="353"/>
      <c r="C3621" s="354"/>
      <c r="D3621" s="353"/>
      <c r="E3621" s="355"/>
      <c r="F3621" s="355"/>
      <c r="G3621" s="353"/>
      <c r="H3621" s="353"/>
      <c r="I3621" s="353"/>
      <c r="J3621" s="353"/>
      <c r="K3621" s="360"/>
    </row>
    <row r="3622">
      <c r="A3622" s="352" t="str">
        <f t="shared" si="1"/>
        <v/>
      </c>
      <c r="B3622" s="353"/>
      <c r="C3622" s="354"/>
      <c r="D3622" s="353"/>
      <c r="E3622" s="355"/>
      <c r="F3622" s="355"/>
      <c r="G3622" s="353"/>
      <c r="H3622" s="353"/>
      <c r="I3622" s="353"/>
      <c r="J3622" s="353"/>
      <c r="K3622" s="360"/>
    </row>
    <row r="3623">
      <c r="A3623" s="352" t="str">
        <f t="shared" si="1"/>
        <v/>
      </c>
      <c r="B3623" s="353"/>
      <c r="C3623" s="354"/>
      <c r="D3623" s="353"/>
      <c r="E3623" s="355"/>
      <c r="F3623" s="355"/>
      <c r="G3623" s="353"/>
      <c r="H3623" s="353"/>
      <c r="I3623" s="353"/>
      <c r="J3623" s="353"/>
      <c r="K3623" s="360"/>
    </row>
    <row r="3624">
      <c r="A3624" s="357" t="str">
        <f t="shared" si="1"/>
        <v/>
      </c>
      <c r="B3624" s="353"/>
      <c r="C3624" s="354"/>
      <c r="D3624" s="353"/>
      <c r="E3624" s="355"/>
      <c r="F3624" s="355"/>
      <c r="G3624" s="353"/>
      <c r="H3624" s="353"/>
      <c r="I3624" s="353"/>
      <c r="J3624" s="353"/>
      <c r="K3624" s="360"/>
    </row>
    <row r="3625">
      <c r="A3625" s="357" t="str">
        <f t="shared" si="1"/>
        <v/>
      </c>
      <c r="B3625" s="353"/>
      <c r="C3625" s="354"/>
      <c r="D3625" s="353"/>
      <c r="E3625" s="355"/>
      <c r="F3625" s="355"/>
      <c r="G3625" s="353"/>
      <c r="H3625" s="353"/>
      <c r="I3625" s="353"/>
      <c r="J3625" s="353"/>
      <c r="K3625" s="360"/>
    </row>
    <row r="3626">
      <c r="A3626" s="352" t="str">
        <f t="shared" si="1"/>
        <v/>
      </c>
      <c r="B3626" s="353"/>
      <c r="C3626" s="354"/>
      <c r="D3626" s="353"/>
      <c r="E3626" s="355"/>
      <c r="F3626" s="355"/>
      <c r="G3626" s="353"/>
      <c r="H3626" s="353"/>
      <c r="I3626" s="353"/>
      <c r="J3626" s="353"/>
      <c r="K3626" s="360"/>
    </row>
    <row r="3627">
      <c r="A3627" s="352" t="str">
        <f t="shared" si="1"/>
        <v/>
      </c>
      <c r="B3627" s="353"/>
      <c r="C3627" s="354"/>
      <c r="D3627" s="353"/>
      <c r="E3627" s="355"/>
      <c r="F3627" s="355"/>
      <c r="G3627" s="353"/>
      <c r="H3627" s="353"/>
      <c r="I3627" s="353"/>
      <c r="J3627" s="353"/>
      <c r="K3627" s="360"/>
    </row>
    <row r="3628">
      <c r="A3628" s="357" t="str">
        <f t="shared" si="1"/>
        <v/>
      </c>
      <c r="B3628" s="353"/>
      <c r="C3628" s="354"/>
      <c r="D3628" s="353"/>
      <c r="E3628" s="355"/>
      <c r="F3628" s="355"/>
      <c r="G3628" s="353"/>
      <c r="H3628" s="353"/>
      <c r="I3628" s="353"/>
      <c r="J3628" s="353"/>
      <c r="K3628" s="360"/>
    </row>
    <row r="3629">
      <c r="A3629" s="357" t="str">
        <f t="shared" si="1"/>
        <v/>
      </c>
      <c r="B3629" s="353"/>
      <c r="C3629" s="354"/>
      <c r="D3629" s="353"/>
      <c r="E3629" s="355"/>
      <c r="F3629" s="355"/>
      <c r="G3629" s="353"/>
      <c r="H3629" s="353"/>
      <c r="I3629" s="353"/>
      <c r="J3629" s="353"/>
      <c r="K3629" s="360"/>
    </row>
    <row r="3630">
      <c r="A3630" s="352" t="str">
        <f t="shared" si="1"/>
        <v/>
      </c>
      <c r="B3630" s="353"/>
      <c r="C3630" s="354"/>
      <c r="D3630" s="353"/>
      <c r="E3630" s="355"/>
      <c r="F3630" s="355"/>
      <c r="G3630" s="353"/>
      <c r="H3630" s="353"/>
      <c r="I3630" s="353"/>
      <c r="J3630" s="353"/>
      <c r="K3630" s="360"/>
    </row>
    <row r="3631">
      <c r="A3631" s="352" t="str">
        <f t="shared" si="1"/>
        <v/>
      </c>
      <c r="B3631" s="353"/>
      <c r="C3631" s="354"/>
      <c r="D3631" s="353"/>
      <c r="E3631" s="355"/>
      <c r="F3631" s="355"/>
      <c r="G3631" s="353"/>
      <c r="H3631" s="353"/>
      <c r="I3631" s="353"/>
      <c r="J3631" s="353"/>
      <c r="K3631" s="360"/>
    </row>
    <row r="3632">
      <c r="A3632" s="357" t="str">
        <f t="shared" si="1"/>
        <v/>
      </c>
      <c r="B3632" s="353"/>
      <c r="C3632" s="354"/>
      <c r="D3632" s="353"/>
      <c r="E3632" s="355"/>
      <c r="F3632" s="355"/>
      <c r="G3632" s="353"/>
      <c r="H3632" s="353"/>
      <c r="I3632" s="353"/>
      <c r="J3632" s="353"/>
      <c r="K3632" s="360"/>
    </row>
    <row r="3633">
      <c r="A3633" s="359" t="str">
        <f t="shared" si="1"/>
        <v/>
      </c>
      <c r="B3633" s="353"/>
      <c r="C3633" s="354"/>
      <c r="D3633" s="353"/>
      <c r="E3633" s="355"/>
      <c r="F3633" s="355"/>
      <c r="G3633" s="353"/>
      <c r="H3633" s="353"/>
      <c r="I3633" s="353"/>
      <c r="J3633" s="353"/>
      <c r="K3633" s="360"/>
    </row>
    <row r="3634">
      <c r="A3634" s="357" t="str">
        <f t="shared" si="1"/>
        <v/>
      </c>
      <c r="B3634" s="353"/>
      <c r="C3634" s="354"/>
      <c r="D3634" s="353"/>
      <c r="E3634" s="355"/>
      <c r="F3634" s="355"/>
      <c r="G3634" s="353"/>
      <c r="H3634" s="353"/>
      <c r="I3634" s="353"/>
      <c r="J3634" s="353"/>
      <c r="K3634" s="360"/>
    </row>
    <row r="3635">
      <c r="A3635" s="359" t="str">
        <f t="shared" si="1"/>
        <v/>
      </c>
      <c r="B3635" s="353"/>
      <c r="C3635" s="354"/>
      <c r="D3635" s="353"/>
      <c r="E3635" s="355"/>
      <c r="F3635" s="355"/>
      <c r="G3635" s="353"/>
      <c r="H3635" s="353"/>
      <c r="I3635" s="353"/>
      <c r="J3635" s="353"/>
      <c r="K3635" s="360"/>
    </row>
    <row r="3636">
      <c r="A3636" s="352" t="str">
        <f t="shared" si="1"/>
        <v/>
      </c>
      <c r="B3636" s="353"/>
      <c r="C3636" s="354"/>
      <c r="D3636" s="353"/>
      <c r="E3636" s="355"/>
      <c r="F3636" s="355"/>
      <c r="G3636" s="353"/>
      <c r="H3636" s="353"/>
      <c r="I3636" s="353"/>
      <c r="J3636" s="353"/>
      <c r="K3636" s="360"/>
    </row>
    <row r="3637">
      <c r="A3637" s="357" t="str">
        <f t="shared" si="1"/>
        <v/>
      </c>
      <c r="B3637" s="353"/>
      <c r="C3637" s="354"/>
      <c r="D3637" s="353"/>
      <c r="E3637" s="355"/>
      <c r="F3637" s="355"/>
      <c r="G3637" s="353"/>
      <c r="H3637" s="353"/>
      <c r="I3637" s="353"/>
      <c r="J3637" s="353"/>
      <c r="K3637" s="360"/>
    </row>
    <row r="3638">
      <c r="A3638" s="352" t="str">
        <f t="shared" si="1"/>
        <v/>
      </c>
      <c r="B3638" s="353"/>
      <c r="C3638" s="354"/>
      <c r="D3638" s="353"/>
      <c r="E3638" s="355"/>
      <c r="F3638" s="355"/>
      <c r="G3638" s="353"/>
      <c r="H3638" s="353"/>
      <c r="I3638" s="353"/>
      <c r="J3638" s="353"/>
      <c r="K3638" s="360"/>
    </row>
    <row r="3639">
      <c r="A3639" s="357" t="str">
        <f t="shared" si="1"/>
        <v/>
      </c>
      <c r="B3639" s="353"/>
      <c r="C3639" s="354"/>
      <c r="D3639" s="353"/>
      <c r="E3639" s="355"/>
      <c r="F3639" s="355"/>
      <c r="G3639" s="353"/>
      <c r="H3639" s="353"/>
      <c r="I3639" s="353"/>
      <c r="J3639" s="353"/>
      <c r="K3639" s="360"/>
    </row>
    <row r="3640">
      <c r="A3640" s="357" t="str">
        <f t="shared" si="1"/>
        <v/>
      </c>
      <c r="B3640" s="353"/>
      <c r="C3640" s="354"/>
      <c r="D3640" s="353"/>
      <c r="E3640" s="355"/>
      <c r="F3640" s="355"/>
      <c r="G3640" s="353"/>
      <c r="H3640" s="353"/>
      <c r="I3640" s="353"/>
      <c r="J3640" s="353"/>
      <c r="K3640" s="360"/>
    </row>
    <row r="3641">
      <c r="A3641" s="352" t="str">
        <f t="shared" si="1"/>
        <v/>
      </c>
      <c r="B3641" s="353"/>
      <c r="C3641" s="354"/>
      <c r="D3641" s="353"/>
      <c r="E3641" s="355"/>
      <c r="F3641" s="355"/>
      <c r="G3641" s="353"/>
      <c r="H3641" s="353"/>
      <c r="I3641" s="353"/>
      <c r="J3641" s="353"/>
      <c r="K3641" s="360"/>
    </row>
    <row r="3642">
      <c r="A3642" s="358" t="str">
        <f t="shared" si="1"/>
        <v/>
      </c>
      <c r="B3642" s="353"/>
      <c r="C3642" s="354"/>
      <c r="D3642" s="353"/>
      <c r="E3642" s="355"/>
      <c r="F3642" s="355"/>
      <c r="G3642" s="353"/>
      <c r="H3642" s="353"/>
      <c r="I3642" s="353"/>
      <c r="J3642" s="353"/>
      <c r="K3642" s="360"/>
    </row>
    <row r="3643">
      <c r="A3643" s="357" t="str">
        <f t="shared" si="1"/>
        <v/>
      </c>
      <c r="B3643" s="353"/>
      <c r="C3643" s="354"/>
      <c r="D3643" s="353"/>
      <c r="E3643" s="355"/>
      <c r="F3643" s="355"/>
      <c r="G3643" s="353"/>
      <c r="H3643" s="353"/>
      <c r="I3643" s="353"/>
      <c r="J3643" s="353"/>
      <c r="K3643" s="360"/>
    </row>
    <row r="3644">
      <c r="A3644" s="357" t="str">
        <f t="shared" si="1"/>
        <v/>
      </c>
      <c r="B3644" s="353"/>
      <c r="C3644" s="354"/>
      <c r="D3644" s="353"/>
      <c r="E3644" s="355"/>
      <c r="F3644" s="355"/>
      <c r="G3644" s="353"/>
      <c r="H3644" s="353"/>
      <c r="I3644" s="353"/>
      <c r="J3644" s="353"/>
      <c r="K3644" s="360"/>
    </row>
    <row r="3645">
      <c r="A3645" s="352" t="str">
        <f t="shared" si="1"/>
        <v/>
      </c>
      <c r="B3645" s="353"/>
      <c r="C3645" s="354"/>
      <c r="D3645" s="353"/>
      <c r="E3645" s="355"/>
      <c r="F3645" s="355"/>
      <c r="G3645" s="353"/>
      <c r="H3645" s="353"/>
      <c r="I3645" s="353"/>
      <c r="J3645" s="353"/>
      <c r="K3645" s="360"/>
    </row>
    <row r="3646">
      <c r="A3646" s="352" t="str">
        <f t="shared" si="1"/>
        <v/>
      </c>
      <c r="B3646" s="353"/>
      <c r="C3646" s="354"/>
      <c r="D3646" s="353"/>
      <c r="E3646" s="355"/>
      <c r="F3646" s="355"/>
      <c r="G3646" s="353"/>
      <c r="H3646" s="353"/>
      <c r="I3646" s="353"/>
      <c r="J3646" s="353"/>
      <c r="K3646" s="360"/>
    </row>
    <row r="3647">
      <c r="A3647" s="352" t="str">
        <f t="shared" si="1"/>
        <v/>
      </c>
      <c r="B3647" s="353"/>
      <c r="C3647" s="354"/>
      <c r="D3647" s="353"/>
      <c r="E3647" s="355"/>
      <c r="F3647" s="355"/>
      <c r="G3647" s="353"/>
      <c r="H3647" s="353"/>
      <c r="I3647" s="353"/>
      <c r="J3647" s="353"/>
      <c r="K3647" s="360"/>
    </row>
    <row r="3648">
      <c r="A3648" s="357" t="str">
        <f t="shared" si="1"/>
        <v/>
      </c>
      <c r="B3648" s="353"/>
      <c r="C3648" s="354"/>
      <c r="D3648" s="353"/>
      <c r="E3648" s="355"/>
      <c r="F3648" s="355"/>
      <c r="G3648" s="353"/>
      <c r="H3648" s="353"/>
      <c r="I3648" s="353"/>
      <c r="J3648" s="353"/>
      <c r="K3648" s="360"/>
    </row>
    <row r="3649">
      <c r="A3649" s="352" t="str">
        <f t="shared" si="1"/>
        <v/>
      </c>
      <c r="B3649" s="353"/>
      <c r="C3649" s="354"/>
      <c r="D3649" s="353"/>
      <c r="E3649" s="355"/>
      <c r="F3649" s="355"/>
      <c r="G3649" s="353"/>
      <c r="H3649" s="353"/>
      <c r="I3649" s="353"/>
      <c r="J3649" s="353"/>
      <c r="K3649" s="360"/>
    </row>
    <row r="3650">
      <c r="A3650" s="352" t="str">
        <f t="shared" si="1"/>
        <v/>
      </c>
      <c r="B3650" s="353"/>
      <c r="C3650" s="354"/>
      <c r="D3650" s="353"/>
      <c r="E3650" s="355"/>
      <c r="F3650" s="355"/>
      <c r="G3650" s="353"/>
      <c r="H3650" s="353"/>
      <c r="I3650" s="353"/>
      <c r="J3650" s="353"/>
      <c r="K3650" s="360"/>
    </row>
    <row r="3651">
      <c r="A3651" s="352" t="str">
        <f t="shared" si="1"/>
        <v/>
      </c>
      <c r="B3651" s="353"/>
      <c r="C3651" s="354"/>
      <c r="D3651" s="353"/>
      <c r="E3651" s="355"/>
      <c r="F3651" s="355"/>
      <c r="G3651" s="353"/>
      <c r="H3651" s="353"/>
      <c r="I3651" s="353"/>
      <c r="J3651" s="353"/>
      <c r="K3651" s="360"/>
    </row>
    <row r="3652">
      <c r="A3652" s="357" t="str">
        <f t="shared" si="1"/>
        <v/>
      </c>
      <c r="B3652" s="353"/>
      <c r="C3652" s="354"/>
      <c r="D3652" s="353"/>
      <c r="E3652" s="355"/>
      <c r="F3652" s="355"/>
      <c r="G3652" s="353"/>
      <c r="H3652" s="353"/>
      <c r="I3652" s="353"/>
      <c r="J3652" s="353"/>
      <c r="K3652" s="360"/>
    </row>
    <row r="3653">
      <c r="A3653" s="357" t="str">
        <f t="shared" si="1"/>
        <v/>
      </c>
      <c r="B3653" s="353"/>
      <c r="C3653" s="354"/>
      <c r="D3653" s="353"/>
      <c r="E3653" s="355"/>
      <c r="F3653" s="355"/>
      <c r="G3653" s="353"/>
      <c r="H3653" s="353"/>
      <c r="I3653" s="353"/>
      <c r="J3653" s="353"/>
      <c r="K3653" s="360"/>
    </row>
    <row r="3654">
      <c r="A3654" s="357" t="str">
        <f t="shared" si="1"/>
        <v/>
      </c>
      <c r="B3654" s="353"/>
      <c r="C3654" s="354"/>
      <c r="D3654" s="353"/>
      <c r="E3654" s="355"/>
      <c r="F3654" s="355"/>
      <c r="G3654" s="353"/>
      <c r="H3654" s="353"/>
      <c r="I3654" s="353"/>
      <c r="J3654" s="353"/>
      <c r="K3654" s="360"/>
    </row>
    <row r="3655">
      <c r="A3655" s="357" t="str">
        <f t="shared" si="1"/>
        <v/>
      </c>
      <c r="B3655" s="353"/>
      <c r="C3655" s="354"/>
      <c r="D3655" s="353"/>
      <c r="E3655" s="355"/>
      <c r="F3655" s="355"/>
      <c r="G3655" s="353"/>
      <c r="H3655" s="353"/>
      <c r="I3655" s="353"/>
      <c r="J3655" s="353"/>
      <c r="K3655" s="360"/>
    </row>
    <row r="3656">
      <c r="A3656" s="352" t="str">
        <f t="shared" si="1"/>
        <v/>
      </c>
      <c r="B3656" s="353"/>
      <c r="C3656" s="354"/>
      <c r="D3656" s="353"/>
      <c r="E3656" s="355"/>
      <c r="F3656" s="355"/>
      <c r="G3656" s="353"/>
      <c r="H3656" s="353"/>
      <c r="I3656" s="353"/>
      <c r="J3656" s="353"/>
      <c r="K3656" s="360"/>
    </row>
    <row r="3657">
      <c r="A3657" s="357" t="str">
        <f t="shared" si="1"/>
        <v/>
      </c>
      <c r="B3657" s="353"/>
      <c r="C3657" s="354"/>
      <c r="D3657" s="353"/>
      <c r="E3657" s="355"/>
      <c r="F3657" s="355"/>
      <c r="G3657" s="353"/>
      <c r="H3657" s="353"/>
      <c r="I3657" s="353"/>
      <c r="J3657" s="353"/>
      <c r="K3657" s="360"/>
    </row>
    <row r="3658">
      <c r="A3658" s="357" t="str">
        <f t="shared" si="1"/>
        <v/>
      </c>
      <c r="B3658" s="353"/>
      <c r="C3658" s="354"/>
      <c r="D3658" s="353"/>
      <c r="E3658" s="355"/>
      <c r="F3658" s="355"/>
      <c r="G3658" s="353"/>
      <c r="H3658" s="353"/>
      <c r="I3658" s="353"/>
      <c r="J3658" s="353"/>
      <c r="K3658" s="360"/>
    </row>
    <row r="3659">
      <c r="A3659" s="352" t="str">
        <f t="shared" si="1"/>
        <v/>
      </c>
      <c r="B3659" s="353"/>
      <c r="C3659" s="354"/>
      <c r="D3659" s="353"/>
      <c r="E3659" s="355"/>
      <c r="F3659" s="355"/>
      <c r="G3659" s="353"/>
      <c r="H3659" s="353"/>
      <c r="I3659" s="353"/>
      <c r="J3659" s="353"/>
      <c r="K3659" s="360"/>
    </row>
    <row r="3660">
      <c r="A3660" s="357" t="str">
        <f t="shared" si="1"/>
        <v/>
      </c>
      <c r="B3660" s="353"/>
      <c r="C3660" s="354"/>
      <c r="D3660" s="353"/>
      <c r="E3660" s="355"/>
      <c r="F3660" s="355"/>
      <c r="G3660" s="353"/>
      <c r="H3660" s="353"/>
      <c r="I3660" s="353"/>
      <c r="J3660" s="353"/>
      <c r="K3660" s="360"/>
    </row>
    <row r="3661">
      <c r="A3661" s="357" t="str">
        <f t="shared" si="1"/>
        <v/>
      </c>
      <c r="B3661" s="353"/>
      <c r="C3661" s="354"/>
      <c r="D3661" s="353"/>
      <c r="E3661" s="355"/>
      <c r="F3661" s="355"/>
      <c r="G3661" s="353"/>
      <c r="H3661" s="353"/>
      <c r="I3661" s="353"/>
      <c r="J3661" s="353"/>
      <c r="K3661" s="360"/>
    </row>
    <row r="3662">
      <c r="A3662" s="357" t="str">
        <f t="shared" si="1"/>
        <v/>
      </c>
      <c r="B3662" s="353"/>
      <c r="C3662" s="354"/>
      <c r="D3662" s="353"/>
      <c r="E3662" s="355"/>
      <c r="F3662" s="355"/>
      <c r="G3662" s="353"/>
      <c r="H3662" s="353"/>
      <c r="I3662" s="353"/>
      <c r="J3662" s="353"/>
      <c r="K3662" s="360"/>
    </row>
    <row r="3663">
      <c r="A3663" s="352" t="str">
        <f t="shared" si="1"/>
        <v/>
      </c>
      <c r="B3663" s="353"/>
      <c r="C3663" s="354"/>
      <c r="D3663" s="353"/>
      <c r="E3663" s="355"/>
      <c r="F3663" s="355"/>
      <c r="G3663" s="353"/>
      <c r="H3663" s="353"/>
      <c r="I3663" s="353"/>
      <c r="J3663" s="353"/>
      <c r="K3663" s="360"/>
    </row>
    <row r="3664">
      <c r="A3664" s="357" t="str">
        <f t="shared" si="1"/>
        <v/>
      </c>
      <c r="B3664" s="353"/>
      <c r="C3664" s="354"/>
      <c r="D3664" s="353"/>
      <c r="E3664" s="355"/>
      <c r="F3664" s="355"/>
      <c r="G3664" s="353"/>
      <c r="H3664" s="353"/>
      <c r="I3664" s="353"/>
      <c r="J3664" s="353"/>
      <c r="K3664" s="360"/>
    </row>
    <row r="3665">
      <c r="A3665" s="352" t="str">
        <f t="shared" si="1"/>
        <v/>
      </c>
      <c r="B3665" s="353"/>
      <c r="C3665" s="354"/>
      <c r="D3665" s="353"/>
      <c r="E3665" s="355"/>
      <c r="F3665" s="355"/>
      <c r="G3665" s="353"/>
      <c r="H3665" s="353"/>
      <c r="I3665" s="353"/>
      <c r="J3665" s="353"/>
      <c r="K3665" s="360"/>
    </row>
    <row r="3666">
      <c r="A3666" s="352" t="str">
        <f t="shared" si="1"/>
        <v/>
      </c>
      <c r="B3666" s="353"/>
      <c r="C3666" s="354"/>
      <c r="D3666" s="353"/>
      <c r="E3666" s="355"/>
      <c r="F3666" s="355"/>
      <c r="G3666" s="353"/>
      <c r="H3666" s="353"/>
      <c r="I3666" s="353"/>
      <c r="J3666" s="353"/>
      <c r="K3666" s="360"/>
    </row>
    <row r="3667">
      <c r="A3667" s="357" t="str">
        <f t="shared" si="1"/>
        <v/>
      </c>
      <c r="B3667" s="353"/>
      <c r="C3667" s="354"/>
      <c r="D3667" s="353"/>
      <c r="E3667" s="355"/>
      <c r="F3667" s="355"/>
      <c r="G3667" s="353"/>
      <c r="H3667" s="353"/>
      <c r="I3667" s="353"/>
      <c r="J3667" s="353"/>
      <c r="K3667" s="360"/>
    </row>
    <row r="3668">
      <c r="A3668" s="352" t="str">
        <f t="shared" si="1"/>
        <v/>
      </c>
      <c r="B3668" s="353"/>
      <c r="C3668" s="354"/>
      <c r="D3668" s="353"/>
      <c r="E3668" s="355"/>
      <c r="F3668" s="355"/>
      <c r="G3668" s="353"/>
      <c r="H3668" s="353"/>
      <c r="I3668" s="353"/>
      <c r="J3668" s="353"/>
      <c r="K3668" s="360"/>
    </row>
    <row r="3669">
      <c r="A3669" s="352" t="str">
        <f t="shared" si="1"/>
        <v/>
      </c>
      <c r="B3669" s="353"/>
      <c r="C3669" s="354"/>
      <c r="D3669" s="353"/>
      <c r="E3669" s="355"/>
      <c r="F3669" s="355"/>
      <c r="G3669" s="353"/>
      <c r="H3669" s="353"/>
      <c r="I3669" s="353"/>
      <c r="J3669" s="353"/>
      <c r="K3669" s="360"/>
    </row>
    <row r="3670">
      <c r="A3670" s="352" t="str">
        <f t="shared" si="1"/>
        <v/>
      </c>
      <c r="B3670" s="353"/>
      <c r="C3670" s="354"/>
      <c r="D3670" s="353"/>
      <c r="E3670" s="355"/>
      <c r="F3670" s="355"/>
      <c r="G3670" s="353"/>
      <c r="H3670" s="353"/>
      <c r="I3670" s="353"/>
      <c r="J3670" s="353"/>
      <c r="K3670" s="360"/>
    </row>
    <row r="3671">
      <c r="A3671" s="357" t="str">
        <f t="shared" si="1"/>
        <v/>
      </c>
      <c r="B3671" s="353"/>
      <c r="C3671" s="354"/>
      <c r="D3671" s="353"/>
      <c r="E3671" s="355"/>
      <c r="F3671" s="355"/>
      <c r="G3671" s="353"/>
      <c r="H3671" s="353"/>
      <c r="I3671" s="353"/>
      <c r="J3671" s="353"/>
      <c r="K3671" s="360"/>
    </row>
    <row r="3672">
      <c r="A3672" s="357" t="str">
        <f t="shared" si="1"/>
        <v/>
      </c>
      <c r="B3672" s="353"/>
      <c r="C3672" s="354"/>
      <c r="D3672" s="353"/>
      <c r="E3672" s="355"/>
      <c r="F3672" s="355"/>
      <c r="G3672" s="353"/>
      <c r="H3672" s="353"/>
      <c r="I3672" s="353"/>
      <c r="J3672" s="353"/>
      <c r="K3672" s="360"/>
    </row>
    <row r="3673">
      <c r="A3673" s="352" t="str">
        <f t="shared" si="1"/>
        <v/>
      </c>
      <c r="B3673" s="353"/>
      <c r="C3673" s="354"/>
      <c r="D3673" s="353"/>
      <c r="E3673" s="355"/>
      <c r="F3673" s="355"/>
      <c r="G3673" s="353"/>
      <c r="H3673" s="353"/>
      <c r="I3673" s="353"/>
      <c r="J3673" s="353"/>
      <c r="K3673" s="360"/>
    </row>
    <row r="3674">
      <c r="A3674" s="357" t="str">
        <f t="shared" si="1"/>
        <v/>
      </c>
      <c r="B3674" s="353"/>
      <c r="C3674" s="354"/>
      <c r="D3674" s="353"/>
      <c r="E3674" s="355"/>
      <c r="F3674" s="355"/>
      <c r="G3674" s="353"/>
      <c r="H3674" s="353"/>
      <c r="I3674" s="353"/>
      <c r="J3674" s="353"/>
      <c r="K3674" s="360"/>
    </row>
    <row r="3675">
      <c r="A3675" s="352" t="str">
        <f t="shared" si="1"/>
        <v/>
      </c>
      <c r="B3675" s="353"/>
      <c r="C3675" s="354"/>
      <c r="D3675" s="353"/>
      <c r="E3675" s="355"/>
      <c r="F3675" s="355"/>
      <c r="G3675" s="353"/>
      <c r="H3675" s="353"/>
      <c r="I3675" s="353"/>
      <c r="J3675" s="353"/>
      <c r="K3675" s="360"/>
    </row>
    <row r="3676">
      <c r="A3676" s="352" t="str">
        <f t="shared" si="1"/>
        <v/>
      </c>
      <c r="B3676" s="353"/>
      <c r="C3676" s="354"/>
      <c r="D3676" s="353"/>
      <c r="E3676" s="355"/>
      <c r="F3676" s="355"/>
      <c r="G3676" s="353"/>
      <c r="H3676" s="353"/>
      <c r="I3676" s="353"/>
      <c r="J3676" s="353"/>
      <c r="K3676" s="360"/>
    </row>
    <row r="3677">
      <c r="A3677" s="357" t="str">
        <f t="shared" si="1"/>
        <v/>
      </c>
      <c r="B3677" s="353"/>
      <c r="C3677" s="354"/>
      <c r="D3677" s="353"/>
      <c r="E3677" s="355"/>
      <c r="F3677" s="355"/>
      <c r="G3677" s="353"/>
      <c r="H3677" s="353"/>
      <c r="I3677" s="353"/>
      <c r="J3677" s="353"/>
      <c r="K3677" s="360"/>
    </row>
    <row r="3678">
      <c r="A3678" s="352" t="str">
        <f t="shared" si="1"/>
        <v/>
      </c>
      <c r="B3678" s="353"/>
      <c r="C3678" s="354"/>
      <c r="D3678" s="353"/>
      <c r="E3678" s="355"/>
      <c r="F3678" s="355"/>
      <c r="G3678" s="353"/>
      <c r="H3678" s="353"/>
      <c r="I3678" s="353"/>
      <c r="J3678" s="353"/>
      <c r="K3678" s="360"/>
    </row>
    <row r="3679">
      <c r="A3679" s="352" t="str">
        <f t="shared" si="1"/>
        <v/>
      </c>
      <c r="B3679" s="353"/>
      <c r="C3679" s="354"/>
      <c r="D3679" s="353"/>
      <c r="E3679" s="355"/>
      <c r="F3679" s="355"/>
      <c r="G3679" s="353"/>
      <c r="H3679" s="353"/>
      <c r="I3679" s="353"/>
      <c r="J3679" s="353"/>
      <c r="K3679" s="360"/>
    </row>
    <row r="3680">
      <c r="A3680" s="357" t="str">
        <f t="shared" si="1"/>
        <v/>
      </c>
      <c r="B3680" s="353"/>
      <c r="C3680" s="354"/>
      <c r="D3680" s="353"/>
      <c r="E3680" s="355"/>
      <c r="F3680" s="355"/>
      <c r="G3680" s="353"/>
      <c r="H3680" s="353"/>
      <c r="I3680" s="353"/>
      <c r="J3680" s="353"/>
      <c r="K3680" s="360"/>
    </row>
    <row r="3681">
      <c r="A3681" s="357" t="str">
        <f t="shared" si="1"/>
        <v/>
      </c>
      <c r="B3681" s="353"/>
      <c r="C3681" s="354"/>
      <c r="D3681" s="353"/>
      <c r="E3681" s="355"/>
      <c r="F3681" s="355"/>
      <c r="G3681" s="353"/>
      <c r="H3681" s="353"/>
      <c r="I3681" s="353"/>
      <c r="J3681" s="353"/>
      <c r="K3681" s="360"/>
    </row>
    <row r="3682">
      <c r="A3682" s="357" t="str">
        <f t="shared" si="1"/>
        <v/>
      </c>
      <c r="B3682" s="353"/>
      <c r="C3682" s="354"/>
      <c r="D3682" s="353"/>
      <c r="E3682" s="355"/>
      <c r="F3682" s="355"/>
      <c r="G3682" s="353"/>
      <c r="H3682" s="353"/>
      <c r="I3682" s="353"/>
      <c r="J3682" s="353"/>
      <c r="K3682" s="360"/>
    </row>
    <row r="3683">
      <c r="A3683" s="352" t="str">
        <f t="shared" si="1"/>
        <v/>
      </c>
      <c r="B3683" s="353"/>
      <c r="C3683" s="354"/>
      <c r="D3683" s="353"/>
      <c r="E3683" s="355"/>
      <c r="F3683" s="355"/>
      <c r="G3683" s="353"/>
      <c r="H3683" s="353"/>
      <c r="I3683" s="353"/>
      <c r="J3683" s="353"/>
      <c r="K3683" s="360"/>
    </row>
    <row r="3684">
      <c r="A3684" s="352" t="str">
        <f t="shared" si="1"/>
        <v/>
      </c>
      <c r="B3684" s="353"/>
      <c r="C3684" s="354"/>
      <c r="D3684" s="353"/>
      <c r="E3684" s="355"/>
      <c r="F3684" s="355"/>
      <c r="G3684" s="353"/>
      <c r="H3684" s="353"/>
      <c r="I3684" s="353"/>
      <c r="J3684" s="353"/>
      <c r="K3684" s="360"/>
    </row>
    <row r="3685">
      <c r="A3685" s="352" t="str">
        <f t="shared" si="1"/>
        <v/>
      </c>
      <c r="B3685" s="353"/>
      <c r="C3685" s="354"/>
      <c r="D3685" s="353"/>
      <c r="E3685" s="355"/>
      <c r="F3685" s="355"/>
      <c r="G3685" s="353"/>
      <c r="H3685" s="353"/>
      <c r="I3685" s="353"/>
      <c r="J3685" s="353"/>
      <c r="K3685" s="360"/>
    </row>
    <row r="3686">
      <c r="A3686" s="352" t="str">
        <f t="shared" si="1"/>
        <v/>
      </c>
      <c r="B3686" s="353"/>
      <c r="C3686" s="354"/>
      <c r="D3686" s="353"/>
      <c r="E3686" s="355"/>
      <c r="F3686" s="355"/>
      <c r="G3686" s="353"/>
      <c r="H3686" s="353"/>
      <c r="I3686" s="353"/>
      <c r="J3686" s="353"/>
      <c r="K3686" s="360"/>
    </row>
    <row r="3687">
      <c r="A3687" s="357" t="str">
        <f t="shared" si="1"/>
        <v/>
      </c>
      <c r="B3687" s="353"/>
      <c r="C3687" s="354"/>
      <c r="D3687" s="353"/>
      <c r="E3687" s="355"/>
      <c r="F3687" s="355"/>
      <c r="G3687" s="353"/>
      <c r="H3687" s="353"/>
      <c r="I3687" s="353"/>
      <c r="J3687" s="353"/>
      <c r="K3687" s="360"/>
    </row>
    <row r="3688">
      <c r="A3688" s="352" t="str">
        <f t="shared" si="1"/>
        <v/>
      </c>
      <c r="B3688" s="353"/>
      <c r="C3688" s="354"/>
      <c r="D3688" s="353"/>
      <c r="E3688" s="355"/>
      <c r="F3688" s="355"/>
      <c r="G3688" s="353"/>
      <c r="H3688" s="353"/>
      <c r="I3688" s="353"/>
      <c r="J3688" s="353"/>
      <c r="K3688" s="360"/>
    </row>
    <row r="3689">
      <c r="A3689" s="357" t="str">
        <f t="shared" si="1"/>
        <v/>
      </c>
      <c r="B3689" s="353"/>
      <c r="C3689" s="354"/>
      <c r="D3689" s="353"/>
      <c r="E3689" s="355"/>
      <c r="F3689" s="355"/>
      <c r="G3689" s="353"/>
      <c r="H3689" s="353"/>
      <c r="I3689" s="353"/>
      <c r="J3689" s="353"/>
      <c r="K3689" s="360"/>
    </row>
    <row r="3690">
      <c r="A3690" s="352" t="str">
        <f t="shared" si="1"/>
        <v/>
      </c>
      <c r="B3690" s="353"/>
      <c r="C3690" s="354"/>
      <c r="D3690" s="353"/>
      <c r="E3690" s="355"/>
      <c r="F3690" s="355"/>
      <c r="G3690" s="353"/>
      <c r="H3690" s="353"/>
      <c r="I3690" s="353"/>
      <c r="J3690" s="353"/>
      <c r="K3690" s="360"/>
    </row>
    <row r="3691">
      <c r="A3691" s="352" t="str">
        <f t="shared" si="1"/>
        <v/>
      </c>
      <c r="B3691" s="353"/>
      <c r="C3691" s="354"/>
      <c r="D3691" s="353"/>
      <c r="E3691" s="355"/>
      <c r="F3691" s="355"/>
      <c r="G3691" s="353"/>
      <c r="H3691" s="353"/>
      <c r="I3691" s="353"/>
      <c r="J3691" s="353"/>
      <c r="K3691" s="360"/>
    </row>
    <row r="3692">
      <c r="A3692" s="352" t="str">
        <f t="shared" si="1"/>
        <v/>
      </c>
      <c r="B3692" s="353"/>
      <c r="C3692" s="354"/>
      <c r="D3692" s="353"/>
      <c r="E3692" s="355"/>
      <c r="F3692" s="355"/>
      <c r="G3692" s="353"/>
      <c r="H3692" s="353"/>
      <c r="I3692" s="353"/>
      <c r="J3692" s="353"/>
      <c r="K3692" s="360"/>
    </row>
    <row r="3693">
      <c r="A3693" s="357" t="str">
        <f t="shared" si="1"/>
        <v/>
      </c>
      <c r="B3693" s="353"/>
      <c r="C3693" s="354"/>
      <c r="D3693" s="353"/>
      <c r="E3693" s="355"/>
      <c r="F3693" s="355"/>
      <c r="G3693" s="353"/>
      <c r="H3693" s="353"/>
      <c r="I3693" s="353"/>
      <c r="J3693" s="353"/>
      <c r="K3693" s="360"/>
    </row>
    <row r="3694">
      <c r="A3694" s="352" t="str">
        <f t="shared" si="1"/>
        <v/>
      </c>
      <c r="B3694" s="353"/>
      <c r="C3694" s="354"/>
      <c r="D3694" s="353"/>
      <c r="E3694" s="355"/>
      <c r="F3694" s="355"/>
      <c r="G3694" s="353"/>
      <c r="H3694" s="353"/>
      <c r="I3694" s="353"/>
      <c r="J3694" s="353"/>
      <c r="K3694" s="360"/>
    </row>
    <row r="3695">
      <c r="A3695" s="352" t="str">
        <f t="shared" si="1"/>
        <v/>
      </c>
      <c r="B3695" s="353"/>
      <c r="C3695" s="354"/>
      <c r="D3695" s="353"/>
      <c r="E3695" s="355"/>
      <c r="F3695" s="355"/>
      <c r="G3695" s="353"/>
      <c r="H3695" s="353"/>
      <c r="I3695" s="353"/>
      <c r="J3695" s="353"/>
      <c r="K3695" s="360"/>
    </row>
    <row r="3696">
      <c r="A3696" s="352" t="str">
        <f t="shared" si="1"/>
        <v/>
      </c>
      <c r="B3696" s="353"/>
      <c r="C3696" s="354"/>
      <c r="D3696" s="353"/>
      <c r="E3696" s="355"/>
      <c r="F3696" s="355"/>
      <c r="G3696" s="353"/>
      <c r="H3696" s="353"/>
      <c r="I3696" s="353"/>
      <c r="J3696" s="353"/>
      <c r="K3696" s="360"/>
    </row>
    <row r="3697">
      <c r="A3697" s="357" t="str">
        <f t="shared" si="1"/>
        <v/>
      </c>
      <c r="B3697" s="353"/>
      <c r="C3697" s="354"/>
      <c r="D3697" s="353"/>
      <c r="E3697" s="355"/>
      <c r="F3697" s="355"/>
      <c r="G3697" s="353"/>
      <c r="H3697" s="353"/>
      <c r="I3697" s="353"/>
      <c r="J3697" s="353"/>
      <c r="K3697" s="360"/>
    </row>
    <row r="3698">
      <c r="A3698" s="352" t="str">
        <f t="shared" si="1"/>
        <v/>
      </c>
      <c r="B3698" s="353"/>
      <c r="C3698" s="354"/>
      <c r="D3698" s="353"/>
      <c r="E3698" s="355"/>
      <c r="F3698" s="355"/>
      <c r="G3698" s="353"/>
      <c r="H3698" s="353"/>
      <c r="I3698" s="353"/>
      <c r="J3698" s="353"/>
      <c r="K3698" s="360"/>
    </row>
    <row r="3699">
      <c r="A3699" s="359" t="str">
        <f t="shared" si="1"/>
        <v/>
      </c>
      <c r="B3699" s="353"/>
      <c r="C3699" s="354"/>
      <c r="D3699" s="353"/>
      <c r="E3699" s="355"/>
      <c r="F3699" s="355"/>
      <c r="G3699" s="353"/>
      <c r="H3699" s="353"/>
      <c r="I3699" s="353"/>
      <c r="J3699" s="353"/>
      <c r="K3699" s="360"/>
    </row>
    <row r="3700">
      <c r="A3700" s="352" t="str">
        <f t="shared" si="1"/>
        <v/>
      </c>
      <c r="B3700" s="353"/>
      <c r="C3700" s="354"/>
      <c r="D3700" s="353"/>
      <c r="E3700" s="355"/>
      <c r="F3700" s="355"/>
      <c r="G3700" s="353"/>
      <c r="H3700" s="353"/>
      <c r="I3700" s="353"/>
      <c r="J3700" s="353"/>
      <c r="K3700" s="360"/>
    </row>
    <row r="3701">
      <c r="A3701" s="352" t="str">
        <f t="shared" si="1"/>
        <v/>
      </c>
      <c r="B3701" s="353"/>
      <c r="C3701" s="354"/>
      <c r="D3701" s="353"/>
      <c r="E3701" s="355"/>
      <c r="F3701" s="355"/>
      <c r="G3701" s="353"/>
      <c r="H3701" s="353"/>
      <c r="I3701" s="353"/>
      <c r="J3701" s="353"/>
      <c r="K3701" s="360"/>
    </row>
    <row r="3702">
      <c r="A3702" s="352" t="str">
        <f t="shared" si="1"/>
        <v/>
      </c>
      <c r="B3702" s="353"/>
      <c r="C3702" s="354"/>
      <c r="D3702" s="353"/>
      <c r="E3702" s="355"/>
      <c r="F3702" s="355"/>
      <c r="G3702" s="353"/>
      <c r="H3702" s="353"/>
      <c r="I3702" s="353"/>
      <c r="J3702" s="353"/>
      <c r="K3702" s="360"/>
    </row>
    <row r="3703">
      <c r="A3703" s="357" t="str">
        <f t="shared" si="1"/>
        <v/>
      </c>
      <c r="B3703" s="353"/>
      <c r="C3703" s="354"/>
      <c r="D3703" s="353"/>
      <c r="E3703" s="355"/>
      <c r="F3703" s="355"/>
      <c r="G3703" s="353"/>
      <c r="H3703" s="353"/>
      <c r="I3703" s="353"/>
      <c r="J3703" s="353"/>
      <c r="K3703" s="360"/>
    </row>
    <row r="3704">
      <c r="A3704" s="357" t="str">
        <f t="shared" si="1"/>
        <v/>
      </c>
      <c r="B3704" s="353"/>
      <c r="C3704" s="354"/>
      <c r="D3704" s="353"/>
      <c r="E3704" s="355"/>
      <c r="F3704" s="355"/>
      <c r="G3704" s="353"/>
      <c r="H3704" s="353"/>
      <c r="I3704" s="353"/>
      <c r="J3704" s="353"/>
      <c r="K3704" s="360"/>
    </row>
    <row r="3705">
      <c r="A3705" s="357" t="str">
        <f t="shared" si="1"/>
        <v/>
      </c>
      <c r="B3705" s="353"/>
      <c r="C3705" s="354"/>
      <c r="D3705" s="353"/>
      <c r="E3705" s="355"/>
      <c r="F3705" s="355"/>
      <c r="G3705" s="353"/>
      <c r="H3705" s="353"/>
      <c r="I3705" s="353"/>
      <c r="J3705" s="353"/>
      <c r="K3705" s="360"/>
    </row>
    <row r="3706">
      <c r="A3706" s="359" t="str">
        <f t="shared" si="1"/>
        <v/>
      </c>
      <c r="B3706" s="353"/>
      <c r="C3706" s="354"/>
      <c r="D3706" s="353"/>
      <c r="E3706" s="355"/>
      <c r="F3706" s="355"/>
      <c r="G3706" s="353"/>
      <c r="H3706" s="353"/>
      <c r="I3706" s="353"/>
      <c r="J3706" s="353"/>
      <c r="K3706" s="360"/>
    </row>
    <row r="3707">
      <c r="A3707" s="357" t="str">
        <f t="shared" si="1"/>
        <v/>
      </c>
      <c r="B3707" s="353"/>
      <c r="C3707" s="354"/>
      <c r="D3707" s="353"/>
      <c r="E3707" s="355"/>
      <c r="F3707" s="355"/>
      <c r="G3707" s="353"/>
      <c r="H3707" s="353"/>
      <c r="I3707" s="353"/>
      <c r="J3707" s="353"/>
      <c r="K3707" s="360"/>
    </row>
    <row r="3708">
      <c r="A3708" s="352" t="str">
        <f t="shared" si="1"/>
        <v/>
      </c>
      <c r="B3708" s="353"/>
      <c r="C3708" s="354"/>
      <c r="D3708" s="353"/>
      <c r="E3708" s="355"/>
      <c r="F3708" s="355"/>
      <c r="G3708" s="353"/>
      <c r="H3708" s="353"/>
      <c r="I3708" s="353"/>
      <c r="J3708" s="353"/>
      <c r="K3708" s="360"/>
    </row>
    <row r="3709">
      <c r="A3709" s="352" t="str">
        <f t="shared" si="1"/>
        <v/>
      </c>
      <c r="B3709" s="353"/>
      <c r="C3709" s="354"/>
      <c r="D3709" s="353"/>
      <c r="E3709" s="355"/>
      <c r="F3709" s="355"/>
      <c r="G3709" s="353"/>
      <c r="H3709" s="353"/>
      <c r="I3709" s="353"/>
      <c r="J3709" s="353"/>
      <c r="K3709" s="360"/>
    </row>
    <row r="3710">
      <c r="A3710" s="352" t="str">
        <f t="shared" si="1"/>
        <v/>
      </c>
      <c r="B3710" s="353"/>
      <c r="C3710" s="354"/>
      <c r="D3710" s="353"/>
      <c r="E3710" s="355"/>
      <c r="F3710" s="355"/>
      <c r="G3710" s="353"/>
      <c r="H3710" s="353"/>
      <c r="I3710" s="353"/>
      <c r="J3710" s="353"/>
      <c r="K3710" s="360"/>
    </row>
    <row r="3711">
      <c r="A3711" s="357" t="str">
        <f t="shared" si="1"/>
        <v/>
      </c>
      <c r="B3711" s="353"/>
      <c r="C3711" s="354"/>
      <c r="D3711" s="353"/>
      <c r="E3711" s="355"/>
      <c r="F3711" s="355"/>
      <c r="G3711" s="353"/>
      <c r="H3711" s="353"/>
      <c r="I3711" s="353"/>
      <c r="J3711" s="353"/>
      <c r="K3711" s="360"/>
    </row>
    <row r="3712">
      <c r="A3712" s="352" t="str">
        <f t="shared" si="1"/>
        <v/>
      </c>
      <c r="B3712" s="353"/>
      <c r="C3712" s="354"/>
      <c r="D3712" s="353"/>
      <c r="E3712" s="355"/>
      <c r="F3712" s="355"/>
      <c r="G3712" s="353"/>
      <c r="H3712" s="353"/>
      <c r="I3712" s="353"/>
      <c r="J3712" s="353"/>
      <c r="K3712" s="360"/>
    </row>
    <row r="3713">
      <c r="A3713" s="352" t="str">
        <f t="shared" si="1"/>
        <v/>
      </c>
      <c r="B3713" s="353"/>
      <c r="C3713" s="354"/>
      <c r="D3713" s="353"/>
      <c r="E3713" s="355"/>
      <c r="F3713" s="355"/>
      <c r="G3713" s="353"/>
      <c r="H3713" s="353"/>
      <c r="I3713" s="353"/>
      <c r="J3713" s="353"/>
      <c r="K3713" s="360"/>
    </row>
    <row r="3714">
      <c r="A3714" s="352" t="str">
        <f t="shared" si="1"/>
        <v/>
      </c>
      <c r="B3714" s="353"/>
      <c r="C3714" s="354"/>
      <c r="D3714" s="353"/>
      <c r="E3714" s="355"/>
      <c r="F3714" s="355"/>
      <c r="G3714" s="353"/>
      <c r="H3714" s="353"/>
      <c r="I3714" s="353"/>
      <c r="J3714" s="353"/>
      <c r="K3714" s="360"/>
    </row>
    <row r="3715">
      <c r="A3715" s="357" t="str">
        <f t="shared" si="1"/>
        <v/>
      </c>
      <c r="B3715" s="353"/>
      <c r="C3715" s="354"/>
      <c r="D3715" s="353"/>
      <c r="E3715" s="355"/>
      <c r="F3715" s="355"/>
      <c r="G3715" s="353"/>
      <c r="H3715" s="353"/>
      <c r="I3715" s="353"/>
      <c r="J3715" s="353"/>
      <c r="K3715" s="360"/>
    </row>
    <row r="3716">
      <c r="A3716" s="357" t="str">
        <f t="shared" si="1"/>
        <v/>
      </c>
      <c r="B3716" s="353"/>
      <c r="C3716" s="354"/>
      <c r="D3716" s="353"/>
      <c r="E3716" s="355"/>
      <c r="F3716" s="355"/>
      <c r="G3716" s="353"/>
      <c r="H3716" s="353"/>
      <c r="I3716" s="353"/>
      <c r="J3716" s="353"/>
      <c r="K3716" s="360"/>
    </row>
    <row r="3717">
      <c r="A3717" s="352" t="str">
        <f t="shared" si="1"/>
        <v/>
      </c>
      <c r="B3717" s="353"/>
      <c r="C3717" s="354"/>
      <c r="D3717" s="353"/>
      <c r="E3717" s="355"/>
      <c r="F3717" s="355"/>
      <c r="G3717" s="353"/>
      <c r="H3717" s="353"/>
      <c r="I3717" s="353"/>
      <c r="J3717" s="353"/>
      <c r="K3717" s="360"/>
    </row>
    <row r="3718">
      <c r="A3718" s="352" t="str">
        <f t="shared" si="1"/>
        <v/>
      </c>
      <c r="B3718" s="353"/>
      <c r="C3718" s="354"/>
      <c r="D3718" s="353"/>
      <c r="E3718" s="355"/>
      <c r="F3718" s="355"/>
      <c r="G3718" s="353"/>
      <c r="H3718" s="353"/>
      <c r="I3718" s="353"/>
      <c r="J3718" s="353"/>
      <c r="K3718" s="360"/>
    </row>
    <row r="3719">
      <c r="A3719" s="352" t="str">
        <f t="shared" si="1"/>
        <v/>
      </c>
      <c r="B3719" s="353"/>
      <c r="C3719" s="354"/>
      <c r="D3719" s="353"/>
      <c r="E3719" s="355"/>
      <c r="F3719" s="355"/>
      <c r="G3719" s="353"/>
      <c r="H3719" s="353"/>
      <c r="I3719" s="353"/>
      <c r="J3719" s="353"/>
      <c r="K3719" s="360"/>
    </row>
    <row r="3720">
      <c r="A3720" s="357" t="str">
        <f t="shared" si="1"/>
        <v/>
      </c>
      <c r="B3720" s="353"/>
      <c r="C3720" s="354"/>
      <c r="D3720" s="353"/>
      <c r="E3720" s="355"/>
      <c r="F3720" s="355"/>
      <c r="G3720" s="353"/>
      <c r="H3720" s="353"/>
      <c r="I3720" s="353"/>
      <c r="J3720" s="353"/>
      <c r="K3720" s="360"/>
    </row>
    <row r="3721">
      <c r="A3721" s="352" t="str">
        <f t="shared" si="1"/>
        <v/>
      </c>
      <c r="B3721" s="353"/>
      <c r="C3721" s="354"/>
      <c r="D3721" s="353"/>
      <c r="E3721" s="355"/>
      <c r="F3721" s="355"/>
      <c r="G3721" s="353"/>
      <c r="H3721" s="353"/>
      <c r="I3721" s="353"/>
      <c r="J3721" s="353"/>
      <c r="K3721" s="360"/>
    </row>
    <row r="3722">
      <c r="A3722" s="352" t="str">
        <f t="shared" si="1"/>
        <v/>
      </c>
      <c r="B3722" s="353"/>
      <c r="C3722" s="354"/>
      <c r="D3722" s="353"/>
      <c r="E3722" s="355"/>
      <c r="F3722" s="355"/>
      <c r="G3722" s="353"/>
      <c r="H3722" s="353"/>
      <c r="I3722" s="353"/>
      <c r="J3722" s="353"/>
      <c r="K3722" s="360"/>
    </row>
    <row r="3723">
      <c r="A3723" s="357" t="str">
        <f t="shared" si="1"/>
        <v/>
      </c>
      <c r="B3723" s="353"/>
      <c r="C3723" s="354"/>
      <c r="D3723" s="353"/>
      <c r="E3723" s="355"/>
      <c r="F3723" s="355"/>
      <c r="G3723" s="353"/>
      <c r="H3723" s="353"/>
      <c r="I3723" s="353"/>
      <c r="J3723" s="353"/>
      <c r="K3723" s="360"/>
    </row>
    <row r="3724">
      <c r="A3724" s="357" t="str">
        <f t="shared" si="1"/>
        <v/>
      </c>
      <c r="B3724" s="353"/>
      <c r="C3724" s="354"/>
      <c r="D3724" s="353"/>
      <c r="E3724" s="355"/>
      <c r="F3724" s="355"/>
      <c r="G3724" s="353"/>
      <c r="H3724" s="353"/>
      <c r="I3724" s="353"/>
      <c r="J3724" s="353"/>
      <c r="K3724" s="360"/>
    </row>
    <row r="3725">
      <c r="A3725" s="352" t="str">
        <f t="shared" si="1"/>
        <v/>
      </c>
      <c r="B3725" s="353"/>
      <c r="C3725" s="354"/>
      <c r="D3725" s="353"/>
      <c r="E3725" s="355"/>
      <c r="F3725" s="355"/>
      <c r="G3725" s="353"/>
      <c r="H3725" s="353"/>
      <c r="I3725" s="353"/>
      <c r="J3725" s="353"/>
      <c r="K3725" s="360"/>
    </row>
    <row r="3726">
      <c r="A3726" s="357" t="str">
        <f t="shared" si="1"/>
        <v/>
      </c>
      <c r="B3726" s="353"/>
      <c r="C3726" s="354"/>
      <c r="D3726" s="353"/>
      <c r="E3726" s="355"/>
      <c r="F3726" s="355"/>
      <c r="G3726" s="353"/>
      <c r="H3726" s="353"/>
      <c r="I3726" s="353"/>
      <c r="J3726" s="353"/>
      <c r="K3726" s="360"/>
    </row>
    <row r="3727">
      <c r="A3727" s="357" t="str">
        <f t="shared" si="1"/>
        <v/>
      </c>
      <c r="B3727" s="353"/>
      <c r="C3727" s="354"/>
      <c r="D3727" s="353"/>
      <c r="E3727" s="355"/>
      <c r="F3727" s="355"/>
      <c r="G3727" s="353"/>
      <c r="H3727" s="353"/>
      <c r="I3727" s="353"/>
      <c r="J3727" s="353"/>
      <c r="K3727" s="360"/>
    </row>
    <row r="3728">
      <c r="A3728" s="352" t="str">
        <f t="shared" si="1"/>
        <v/>
      </c>
      <c r="B3728" s="353"/>
      <c r="C3728" s="354"/>
      <c r="D3728" s="353"/>
      <c r="E3728" s="355"/>
      <c r="F3728" s="355"/>
      <c r="G3728" s="353"/>
      <c r="H3728" s="353"/>
      <c r="I3728" s="353"/>
      <c r="J3728" s="353"/>
      <c r="K3728" s="360"/>
    </row>
    <row r="3729">
      <c r="A3729" s="352" t="str">
        <f t="shared" si="1"/>
        <v/>
      </c>
      <c r="B3729" s="353"/>
      <c r="C3729" s="354"/>
      <c r="D3729" s="353"/>
      <c r="E3729" s="355"/>
      <c r="F3729" s="355"/>
      <c r="G3729" s="353"/>
      <c r="H3729" s="353"/>
      <c r="I3729" s="353"/>
      <c r="J3729" s="353"/>
      <c r="K3729" s="360"/>
    </row>
    <row r="3730">
      <c r="A3730" s="352" t="str">
        <f t="shared" si="1"/>
        <v/>
      </c>
      <c r="B3730" s="353"/>
      <c r="C3730" s="354"/>
      <c r="D3730" s="353"/>
      <c r="E3730" s="355"/>
      <c r="F3730" s="355"/>
      <c r="G3730" s="353"/>
      <c r="H3730" s="353"/>
      <c r="I3730" s="353"/>
      <c r="J3730" s="353"/>
      <c r="K3730" s="360"/>
    </row>
    <row r="3731">
      <c r="A3731" s="357" t="str">
        <f t="shared" si="1"/>
        <v/>
      </c>
      <c r="B3731" s="353"/>
      <c r="C3731" s="354"/>
      <c r="D3731" s="353"/>
      <c r="E3731" s="355"/>
      <c r="F3731" s="355"/>
      <c r="G3731" s="353"/>
      <c r="H3731" s="353"/>
      <c r="I3731" s="353"/>
      <c r="J3731" s="353"/>
      <c r="K3731" s="360"/>
    </row>
    <row r="3732">
      <c r="A3732" s="352" t="str">
        <f t="shared" si="1"/>
        <v/>
      </c>
      <c r="B3732" s="353"/>
      <c r="C3732" s="354"/>
      <c r="D3732" s="353"/>
      <c r="E3732" s="355"/>
      <c r="F3732" s="355"/>
      <c r="G3732" s="353"/>
      <c r="H3732" s="353"/>
      <c r="I3732" s="353"/>
      <c r="J3732" s="353"/>
      <c r="K3732" s="360"/>
    </row>
    <row r="3733">
      <c r="A3733" s="359" t="str">
        <f t="shared" si="1"/>
        <v/>
      </c>
      <c r="B3733" s="353"/>
      <c r="C3733" s="354"/>
      <c r="D3733" s="353"/>
      <c r="E3733" s="355"/>
      <c r="F3733" s="355"/>
      <c r="G3733" s="353"/>
      <c r="H3733" s="353"/>
      <c r="I3733" s="353"/>
      <c r="J3733" s="353"/>
      <c r="K3733" s="360"/>
    </row>
    <row r="3734">
      <c r="A3734" s="352" t="str">
        <f t="shared" si="1"/>
        <v/>
      </c>
      <c r="B3734" s="353"/>
      <c r="C3734" s="354"/>
      <c r="D3734" s="353"/>
      <c r="E3734" s="355"/>
      <c r="F3734" s="355"/>
      <c r="G3734" s="353"/>
      <c r="H3734" s="353"/>
      <c r="I3734" s="353"/>
      <c r="J3734" s="353"/>
      <c r="K3734" s="360"/>
    </row>
    <row r="3735">
      <c r="A3735" s="352" t="str">
        <f t="shared" si="1"/>
        <v/>
      </c>
      <c r="B3735" s="353"/>
      <c r="C3735" s="354"/>
      <c r="D3735" s="353"/>
      <c r="E3735" s="355"/>
      <c r="F3735" s="355"/>
      <c r="G3735" s="353"/>
      <c r="H3735" s="353"/>
      <c r="I3735" s="353"/>
      <c r="J3735" s="353"/>
      <c r="K3735" s="360"/>
    </row>
    <row r="3736">
      <c r="A3736" s="352" t="str">
        <f t="shared" si="1"/>
        <v/>
      </c>
      <c r="B3736" s="353"/>
      <c r="C3736" s="354"/>
      <c r="D3736" s="353"/>
      <c r="E3736" s="355"/>
      <c r="F3736" s="355"/>
      <c r="G3736" s="353"/>
      <c r="H3736" s="353"/>
      <c r="I3736" s="353"/>
      <c r="J3736" s="353"/>
      <c r="K3736" s="360"/>
    </row>
    <row r="3737">
      <c r="A3737" s="357" t="str">
        <f t="shared" si="1"/>
        <v/>
      </c>
      <c r="B3737" s="353"/>
      <c r="C3737" s="354"/>
      <c r="D3737" s="353"/>
      <c r="E3737" s="355"/>
      <c r="F3737" s="355"/>
      <c r="G3737" s="353"/>
      <c r="H3737" s="353"/>
      <c r="I3737" s="353"/>
      <c r="J3737" s="353"/>
      <c r="K3737" s="360"/>
    </row>
    <row r="3738">
      <c r="A3738" s="352" t="str">
        <f t="shared" si="1"/>
        <v/>
      </c>
      <c r="B3738" s="353"/>
      <c r="C3738" s="354"/>
      <c r="D3738" s="353"/>
      <c r="E3738" s="355"/>
      <c r="F3738" s="355"/>
      <c r="G3738" s="353"/>
      <c r="H3738" s="353"/>
      <c r="I3738" s="353"/>
      <c r="J3738" s="353"/>
      <c r="K3738" s="360"/>
    </row>
    <row r="3739">
      <c r="A3739" s="357" t="str">
        <f t="shared" si="1"/>
        <v/>
      </c>
      <c r="B3739" s="353"/>
      <c r="C3739" s="354"/>
      <c r="D3739" s="353"/>
      <c r="E3739" s="355"/>
      <c r="F3739" s="355"/>
      <c r="G3739" s="353"/>
      <c r="H3739" s="353"/>
      <c r="I3739" s="353"/>
      <c r="J3739" s="353"/>
      <c r="K3739" s="360"/>
    </row>
    <row r="3740">
      <c r="A3740" s="352" t="str">
        <f t="shared" si="1"/>
        <v/>
      </c>
      <c r="B3740" s="353"/>
      <c r="C3740" s="354"/>
      <c r="D3740" s="353"/>
      <c r="E3740" s="355"/>
      <c r="F3740" s="355"/>
      <c r="G3740" s="353"/>
      <c r="H3740" s="353"/>
      <c r="I3740" s="353"/>
      <c r="J3740" s="353"/>
      <c r="K3740" s="360"/>
    </row>
    <row r="3741">
      <c r="A3741" s="359" t="str">
        <f t="shared" si="1"/>
        <v/>
      </c>
      <c r="B3741" s="353"/>
      <c r="C3741" s="354"/>
      <c r="D3741" s="353"/>
      <c r="E3741" s="355"/>
      <c r="F3741" s="355"/>
      <c r="G3741" s="353"/>
      <c r="H3741" s="353"/>
      <c r="I3741" s="353"/>
      <c r="J3741" s="353"/>
      <c r="K3741" s="360"/>
    </row>
    <row r="3742">
      <c r="A3742" s="352" t="str">
        <f t="shared" si="1"/>
        <v/>
      </c>
      <c r="B3742" s="353"/>
      <c r="C3742" s="354"/>
      <c r="D3742" s="353"/>
      <c r="E3742" s="355"/>
      <c r="F3742" s="355"/>
      <c r="G3742" s="353"/>
      <c r="H3742" s="353"/>
      <c r="I3742" s="353"/>
      <c r="J3742" s="353"/>
      <c r="K3742" s="360"/>
    </row>
    <row r="3743">
      <c r="A3743" s="357" t="str">
        <f t="shared" si="1"/>
        <v/>
      </c>
      <c r="B3743" s="353"/>
      <c r="C3743" s="354"/>
      <c r="D3743" s="353"/>
      <c r="E3743" s="355"/>
      <c r="F3743" s="355"/>
      <c r="G3743" s="353"/>
      <c r="H3743" s="353"/>
      <c r="I3743" s="353"/>
      <c r="J3743" s="353"/>
      <c r="K3743" s="360"/>
    </row>
    <row r="3744">
      <c r="A3744" s="352" t="str">
        <f t="shared" si="1"/>
        <v/>
      </c>
      <c r="B3744" s="353"/>
      <c r="C3744" s="354"/>
      <c r="D3744" s="353"/>
      <c r="E3744" s="355"/>
      <c r="F3744" s="355"/>
      <c r="G3744" s="353"/>
      <c r="H3744" s="353"/>
      <c r="I3744" s="353"/>
      <c r="J3744" s="353"/>
      <c r="K3744" s="360"/>
    </row>
    <row r="3745">
      <c r="A3745" s="352" t="str">
        <f t="shared" si="1"/>
        <v/>
      </c>
      <c r="B3745" s="353"/>
      <c r="C3745" s="354"/>
      <c r="D3745" s="353"/>
      <c r="E3745" s="355"/>
      <c r="F3745" s="355"/>
      <c r="G3745" s="353"/>
      <c r="H3745" s="353"/>
      <c r="I3745" s="353"/>
      <c r="J3745" s="353"/>
      <c r="K3745" s="360"/>
    </row>
    <row r="3746">
      <c r="A3746" s="352" t="str">
        <f t="shared" si="1"/>
        <v/>
      </c>
      <c r="B3746" s="353"/>
      <c r="C3746" s="354"/>
      <c r="D3746" s="353"/>
      <c r="E3746" s="355"/>
      <c r="F3746" s="355"/>
      <c r="G3746" s="353"/>
      <c r="H3746" s="353"/>
      <c r="I3746" s="353"/>
      <c r="J3746" s="353"/>
      <c r="K3746" s="360"/>
    </row>
    <row r="3747">
      <c r="A3747" s="352" t="str">
        <f t="shared" si="1"/>
        <v/>
      </c>
      <c r="B3747" s="353"/>
      <c r="C3747" s="354"/>
      <c r="D3747" s="353"/>
      <c r="E3747" s="355"/>
      <c r="F3747" s="355"/>
      <c r="G3747" s="353"/>
      <c r="H3747" s="353"/>
      <c r="I3747" s="353"/>
      <c r="J3747" s="353"/>
      <c r="K3747" s="360"/>
    </row>
    <row r="3748">
      <c r="A3748" s="357" t="str">
        <f t="shared" si="1"/>
        <v/>
      </c>
      <c r="B3748" s="353"/>
      <c r="C3748" s="354"/>
      <c r="D3748" s="353"/>
      <c r="E3748" s="355"/>
      <c r="F3748" s="355"/>
      <c r="G3748" s="353"/>
      <c r="H3748" s="353"/>
      <c r="I3748" s="353"/>
      <c r="J3748" s="353"/>
      <c r="K3748" s="360"/>
    </row>
    <row r="3749">
      <c r="A3749" s="357" t="str">
        <f t="shared" si="1"/>
        <v/>
      </c>
      <c r="B3749" s="353"/>
      <c r="C3749" s="354"/>
      <c r="D3749" s="353"/>
      <c r="E3749" s="355"/>
      <c r="F3749" s="355"/>
      <c r="G3749" s="353"/>
      <c r="H3749" s="353"/>
      <c r="I3749" s="353"/>
      <c r="J3749" s="353"/>
      <c r="K3749" s="360"/>
    </row>
    <row r="3750">
      <c r="A3750" s="352" t="str">
        <f t="shared" si="1"/>
        <v/>
      </c>
      <c r="B3750" s="353"/>
      <c r="C3750" s="354"/>
      <c r="D3750" s="353"/>
      <c r="E3750" s="355"/>
      <c r="F3750" s="355"/>
      <c r="G3750" s="353"/>
      <c r="H3750" s="353"/>
      <c r="I3750" s="353"/>
      <c r="J3750" s="353"/>
      <c r="K3750" s="360"/>
    </row>
    <row r="3751">
      <c r="A3751" s="352" t="str">
        <f t="shared" si="1"/>
        <v/>
      </c>
      <c r="B3751" s="353"/>
      <c r="C3751" s="354"/>
      <c r="D3751" s="353"/>
      <c r="E3751" s="355"/>
      <c r="F3751" s="355"/>
      <c r="G3751" s="353"/>
      <c r="H3751" s="353"/>
      <c r="I3751" s="353"/>
      <c r="J3751" s="353"/>
      <c r="K3751" s="360"/>
    </row>
    <row r="3752">
      <c r="A3752" s="352" t="str">
        <f t="shared" si="1"/>
        <v/>
      </c>
      <c r="B3752" s="353"/>
      <c r="C3752" s="354"/>
      <c r="D3752" s="353"/>
      <c r="E3752" s="355"/>
      <c r="F3752" s="355"/>
      <c r="G3752" s="353"/>
      <c r="H3752" s="353"/>
      <c r="I3752" s="353"/>
      <c r="J3752" s="353"/>
      <c r="K3752" s="360"/>
    </row>
    <row r="3753">
      <c r="A3753" s="352" t="str">
        <f t="shared" si="1"/>
        <v/>
      </c>
      <c r="B3753" s="353"/>
      <c r="C3753" s="354"/>
      <c r="D3753" s="353"/>
      <c r="E3753" s="355"/>
      <c r="F3753" s="355"/>
      <c r="G3753" s="353"/>
      <c r="H3753" s="353"/>
      <c r="I3753" s="353"/>
      <c r="J3753" s="353"/>
      <c r="K3753" s="360"/>
    </row>
    <row r="3754">
      <c r="A3754" s="357" t="str">
        <f t="shared" si="1"/>
        <v/>
      </c>
      <c r="B3754" s="353"/>
      <c r="C3754" s="354"/>
      <c r="D3754" s="353"/>
      <c r="E3754" s="355"/>
      <c r="F3754" s="355"/>
      <c r="G3754" s="353"/>
      <c r="H3754" s="353"/>
      <c r="I3754" s="353"/>
      <c r="J3754" s="353"/>
      <c r="K3754" s="360"/>
    </row>
    <row r="3755">
      <c r="A3755" s="357" t="str">
        <f t="shared" si="1"/>
        <v/>
      </c>
      <c r="B3755" s="353"/>
      <c r="C3755" s="354"/>
      <c r="D3755" s="353"/>
      <c r="E3755" s="355"/>
      <c r="F3755" s="355"/>
      <c r="G3755" s="353"/>
      <c r="H3755" s="353"/>
      <c r="I3755" s="353"/>
      <c r="J3755" s="353"/>
      <c r="K3755" s="360"/>
    </row>
    <row r="3756">
      <c r="A3756" s="352" t="str">
        <f t="shared" si="1"/>
        <v/>
      </c>
      <c r="B3756" s="353"/>
      <c r="C3756" s="354"/>
      <c r="D3756" s="353"/>
      <c r="E3756" s="355"/>
      <c r="F3756" s="355"/>
      <c r="G3756" s="353"/>
      <c r="H3756" s="353"/>
      <c r="I3756" s="353"/>
      <c r="J3756" s="353"/>
      <c r="K3756" s="360"/>
    </row>
    <row r="3757">
      <c r="A3757" s="352" t="str">
        <f t="shared" si="1"/>
        <v/>
      </c>
      <c r="B3757" s="353"/>
      <c r="C3757" s="354"/>
      <c r="D3757" s="353"/>
      <c r="E3757" s="355"/>
      <c r="F3757" s="355"/>
      <c r="G3757" s="353"/>
      <c r="H3757" s="353"/>
      <c r="I3757" s="353"/>
      <c r="J3757" s="353"/>
      <c r="K3757" s="360"/>
    </row>
    <row r="3758">
      <c r="A3758" s="352" t="str">
        <f t="shared" si="1"/>
        <v/>
      </c>
      <c r="B3758" s="353"/>
      <c r="C3758" s="354"/>
      <c r="D3758" s="353"/>
      <c r="E3758" s="355"/>
      <c r="F3758" s="355"/>
      <c r="G3758" s="353"/>
      <c r="H3758" s="353"/>
      <c r="I3758" s="353"/>
      <c r="J3758" s="353"/>
      <c r="K3758" s="360"/>
    </row>
    <row r="3759">
      <c r="A3759" s="352" t="str">
        <f t="shared" si="1"/>
        <v/>
      </c>
      <c r="B3759" s="353"/>
      <c r="C3759" s="354"/>
      <c r="D3759" s="353"/>
      <c r="E3759" s="355"/>
      <c r="F3759" s="355"/>
      <c r="G3759" s="353"/>
      <c r="H3759" s="353"/>
      <c r="I3759" s="353"/>
      <c r="J3759" s="353"/>
      <c r="K3759" s="360"/>
    </row>
    <row r="3760">
      <c r="A3760" s="352" t="str">
        <f t="shared" si="1"/>
        <v/>
      </c>
      <c r="B3760" s="353"/>
      <c r="C3760" s="354"/>
      <c r="D3760" s="353"/>
      <c r="E3760" s="355"/>
      <c r="F3760" s="355"/>
      <c r="G3760" s="353"/>
      <c r="H3760" s="353"/>
      <c r="I3760" s="353"/>
      <c r="J3760" s="353"/>
      <c r="K3760" s="360"/>
    </row>
    <row r="3761">
      <c r="A3761" s="357" t="str">
        <f t="shared" si="1"/>
        <v/>
      </c>
      <c r="B3761" s="353"/>
      <c r="C3761" s="354"/>
      <c r="D3761" s="353"/>
      <c r="E3761" s="355"/>
      <c r="F3761" s="355"/>
      <c r="G3761" s="353"/>
      <c r="H3761" s="353"/>
      <c r="I3761" s="353"/>
      <c r="J3761" s="353"/>
      <c r="K3761" s="360"/>
    </row>
    <row r="3762">
      <c r="A3762" s="352" t="str">
        <f t="shared" si="1"/>
        <v/>
      </c>
      <c r="B3762" s="353"/>
      <c r="C3762" s="354"/>
      <c r="D3762" s="353"/>
      <c r="E3762" s="355"/>
      <c r="F3762" s="355"/>
      <c r="G3762" s="353"/>
      <c r="H3762" s="353"/>
      <c r="I3762" s="353"/>
      <c r="J3762" s="353"/>
      <c r="K3762" s="360"/>
    </row>
    <row r="3763">
      <c r="A3763" s="357" t="str">
        <f t="shared" si="1"/>
        <v/>
      </c>
      <c r="B3763" s="353"/>
      <c r="C3763" s="354"/>
      <c r="D3763" s="353"/>
      <c r="E3763" s="355"/>
      <c r="F3763" s="355"/>
      <c r="G3763" s="353"/>
      <c r="H3763" s="353"/>
      <c r="I3763" s="353"/>
      <c r="J3763" s="353"/>
      <c r="K3763" s="360"/>
    </row>
    <row r="3764">
      <c r="A3764" s="357" t="str">
        <f t="shared" si="1"/>
        <v/>
      </c>
      <c r="B3764" s="353"/>
      <c r="C3764" s="354"/>
      <c r="D3764" s="353"/>
      <c r="E3764" s="355"/>
      <c r="F3764" s="355"/>
      <c r="G3764" s="353"/>
      <c r="H3764" s="353"/>
      <c r="I3764" s="353"/>
      <c r="J3764" s="353"/>
      <c r="K3764" s="360"/>
    </row>
    <row r="3765">
      <c r="A3765" s="352" t="str">
        <f t="shared" si="1"/>
        <v/>
      </c>
      <c r="B3765" s="353"/>
      <c r="C3765" s="354"/>
      <c r="D3765" s="353"/>
      <c r="E3765" s="355"/>
      <c r="F3765" s="355"/>
      <c r="G3765" s="353"/>
      <c r="H3765" s="353"/>
      <c r="I3765" s="353"/>
      <c r="J3765" s="353"/>
      <c r="K3765" s="360"/>
    </row>
    <row r="3766">
      <c r="A3766" s="357" t="str">
        <f t="shared" si="1"/>
        <v/>
      </c>
      <c r="B3766" s="353"/>
      <c r="C3766" s="354"/>
      <c r="D3766" s="353"/>
      <c r="E3766" s="355"/>
      <c r="F3766" s="355"/>
      <c r="G3766" s="353"/>
      <c r="H3766" s="353"/>
      <c r="I3766" s="353"/>
      <c r="J3766" s="353"/>
      <c r="K3766" s="360"/>
    </row>
    <row r="3767">
      <c r="A3767" s="357" t="str">
        <f t="shared" si="1"/>
        <v/>
      </c>
      <c r="B3767" s="353"/>
      <c r="C3767" s="354"/>
      <c r="D3767" s="353"/>
      <c r="E3767" s="355"/>
      <c r="F3767" s="355"/>
      <c r="G3767" s="353"/>
      <c r="H3767" s="353"/>
      <c r="I3767" s="353"/>
      <c r="J3767" s="353"/>
      <c r="K3767" s="360"/>
    </row>
    <row r="3768">
      <c r="A3768" s="357" t="str">
        <f t="shared" si="1"/>
        <v/>
      </c>
      <c r="B3768" s="353"/>
      <c r="C3768" s="354"/>
      <c r="D3768" s="353"/>
      <c r="E3768" s="355"/>
      <c r="F3768" s="355"/>
      <c r="G3768" s="353"/>
      <c r="H3768" s="353"/>
      <c r="I3768" s="353"/>
      <c r="J3768" s="353"/>
      <c r="K3768" s="360"/>
    </row>
    <row r="3769">
      <c r="A3769" s="352" t="str">
        <f t="shared" si="1"/>
        <v/>
      </c>
      <c r="B3769" s="353"/>
      <c r="C3769" s="354"/>
      <c r="D3769" s="353"/>
      <c r="E3769" s="355"/>
      <c r="F3769" s="355"/>
      <c r="G3769" s="353"/>
      <c r="H3769" s="353"/>
      <c r="I3769" s="353"/>
      <c r="J3769" s="353"/>
      <c r="K3769" s="360"/>
    </row>
    <row r="3770">
      <c r="A3770" s="352" t="str">
        <f t="shared" si="1"/>
        <v/>
      </c>
      <c r="B3770" s="353"/>
      <c r="C3770" s="354"/>
      <c r="D3770" s="353"/>
      <c r="E3770" s="355"/>
      <c r="F3770" s="355"/>
      <c r="G3770" s="353"/>
      <c r="H3770" s="353"/>
      <c r="I3770" s="353"/>
      <c r="J3770" s="353"/>
      <c r="K3770" s="360"/>
    </row>
    <row r="3771">
      <c r="A3771" s="352" t="str">
        <f t="shared" si="1"/>
        <v/>
      </c>
      <c r="B3771" s="353"/>
      <c r="C3771" s="354"/>
      <c r="D3771" s="353"/>
      <c r="E3771" s="355"/>
      <c r="F3771" s="355"/>
      <c r="G3771" s="353"/>
      <c r="H3771" s="353"/>
      <c r="I3771" s="353"/>
      <c r="J3771" s="353"/>
      <c r="K3771" s="360"/>
    </row>
    <row r="3772">
      <c r="A3772" s="357" t="str">
        <f t="shared" si="1"/>
        <v/>
      </c>
      <c r="B3772" s="353"/>
      <c r="C3772" s="354"/>
      <c r="D3772" s="353"/>
      <c r="E3772" s="355"/>
      <c r="F3772" s="355"/>
      <c r="G3772" s="353"/>
      <c r="H3772" s="353"/>
      <c r="I3772" s="353"/>
      <c r="J3772" s="353"/>
      <c r="K3772" s="360"/>
    </row>
    <row r="3773">
      <c r="A3773" s="352" t="str">
        <f t="shared" si="1"/>
        <v/>
      </c>
      <c r="B3773" s="353"/>
      <c r="C3773" s="354"/>
      <c r="D3773" s="353"/>
      <c r="E3773" s="355"/>
      <c r="F3773" s="355"/>
      <c r="G3773" s="353"/>
      <c r="H3773" s="353"/>
      <c r="I3773" s="353"/>
      <c r="J3773" s="353"/>
      <c r="K3773" s="360"/>
    </row>
    <row r="3774">
      <c r="A3774" s="357" t="str">
        <f t="shared" si="1"/>
        <v/>
      </c>
      <c r="B3774" s="353"/>
      <c r="C3774" s="354"/>
      <c r="D3774" s="353"/>
      <c r="E3774" s="355"/>
      <c r="F3774" s="355"/>
      <c r="G3774" s="353"/>
      <c r="H3774" s="353"/>
      <c r="I3774" s="353"/>
      <c r="J3774" s="353"/>
      <c r="K3774" s="360"/>
    </row>
    <row r="3775">
      <c r="A3775" s="357" t="str">
        <f t="shared" si="1"/>
        <v/>
      </c>
      <c r="B3775" s="353"/>
      <c r="C3775" s="354"/>
      <c r="D3775" s="353"/>
      <c r="E3775" s="355"/>
      <c r="F3775" s="355"/>
      <c r="G3775" s="353"/>
      <c r="H3775" s="353"/>
      <c r="I3775" s="353"/>
      <c r="J3775" s="353"/>
      <c r="K3775" s="360"/>
    </row>
    <row r="3776">
      <c r="A3776" s="357" t="str">
        <f t="shared" si="1"/>
        <v/>
      </c>
      <c r="B3776" s="353"/>
      <c r="C3776" s="354"/>
      <c r="D3776" s="353"/>
      <c r="E3776" s="355"/>
      <c r="F3776" s="355"/>
      <c r="G3776" s="353"/>
      <c r="H3776" s="353"/>
      <c r="I3776" s="353"/>
      <c r="J3776" s="353"/>
      <c r="K3776" s="360"/>
    </row>
    <row r="3777">
      <c r="A3777" s="352" t="str">
        <f t="shared" si="1"/>
        <v/>
      </c>
      <c r="B3777" s="353"/>
      <c r="C3777" s="354"/>
      <c r="D3777" s="353"/>
      <c r="E3777" s="355"/>
      <c r="F3777" s="355"/>
      <c r="G3777" s="353"/>
      <c r="H3777" s="353"/>
      <c r="I3777" s="353"/>
      <c r="J3777" s="353"/>
      <c r="K3777" s="360"/>
    </row>
    <row r="3778">
      <c r="A3778" s="357" t="str">
        <f t="shared" si="1"/>
        <v/>
      </c>
      <c r="B3778" s="353"/>
      <c r="C3778" s="354"/>
      <c r="D3778" s="353"/>
      <c r="E3778" s="355"/>
      <c r="F3778" s="355"/>
      <c r="G3778" s="353"/>
      <c r="H3778" s="353"/>
      <c r="I3778" s="353"/>
      <c r="J3778" s="353"/>
      <c r="K3778" s="360"/>
    </row>
    <row r="3779">
      <c r="A3779" s="352" t="str">
        <f t="shared" si="1"/>
        <v/>
      </c>
      <c r="B3779" s="353"/>
      <c r="C3779" s="354"/>
      <c r="D3779" s="353"/>
      <c r="E3779" s="355"/>
      <c r="F3779" s="355"/>
      <c r="G3779" s="353"/>
      <c r="H3779" s="353"/>
      <c r="I3779" s="353"/>
      <c r="J3779" s="353"/>
      <c r="K3779" s="360"/>
    </row>
    <row r="3780">
      <c r="A3780" s="357" t="str">
        <f t="shared" si="1"/>
        <v/>
      </c>
      <c r="B3780" s="353"/>
      <c r="C3780" s="354"/>
      <c r="D3780" s="353"/>
      <c r="E3780" s="355"/>
      <c r="F3780" s="355"/>
      <c r="G3780" s="353"/>
      <c r="H3780" s="353"/>
      <c r="I3780" s="353"/>
      <c r="J3780" s="353"/>
      <c r="K3780" s="360"/>
    </row>
    <row r="3781">
      <c r="A3781" s="357" t="str">
        <f t="shared" si="1"/>
        <v/>
      </c>
      <c r="B3781" s="353"/>
      <c r="C3781" s="354"/>
      <c r="D3781" s="353"/>
      <c r="E3781" s="355"/>
      <c r="F3781" s="355"/>
      <c r="G3781" s="353"/>
      <c r="H3781" s="353"/>
      <c r="I3781" s="353"/>
      <c r="J3781" s="353"/>
      <c r="K3781" s="360"/>
    </row>
    <row r="3782">
      <c r="A3782" s="352" t="str">
        <f t="shared" si="1"/>
        <v/>
      </c>
      <c r="B3782" s="353"/>
      <c r="C3782" s="354"/>
      <c r="D3782" s="353"/>
      <c r="E3782" s="355"/>
      <c r="F3782" s="355"/>
      <c r="G3782" s="353"/>
      <c r="H3782" s="353"/>
      <c r="I3782" s="353"/>
      <c r="J3782" s="353"/>
      <c r="K3782" s="360"/>
    </row>
    <row r="3783">
      <c r="A3783" s="357" t="str">
        <f t="shared" si="1"/>
        <v/>
      </c>
      <c r="B3783" s="353"/>
      <c r="C3783" s="354"/>
      <c r="D3783" s="353"/>
      <c r="E3783" s="355"/>
      <c r="F3783" s="355"/>
      <c r="G3783" s="353"/>
      <c r="H3783" s="353"/>
      <c r="I3783" s="353"/>
      <c r="J3783" s="353"/>
      <c r="K3783" s="360"/>
    </row>
    <row r="3784">
      <c r="A3784" s="352" t="str">
        <f t="shared" si="1"/>
        <v/>
      </c>
      <c r="B3784" s="353"/>
      <c r="C3784" s="354"/>
      <c r="D3784" s="353"/>
      <c r="E3784" s="355"/>
      <c r="F3784" s="355"/>
      <c r="G3784" s="353"/>
      <c r="H3784" s="353"/>
      <c r="I3784" s="353"/>
      <c r="J3784" s="353"/>
      <c r="K3784" s="360"/>
    </row>
    <row r="3785">
      <c r="A3785" s="352" t="str">
        <f t="shared" si="1"/>
        <v/>
      </c>
      <c r="B3785" s="353"/>
      <c r="C3785" s="354"/>
      <c r="D3785" s="353"/>
      <c r="E3785" s="355"/>
      <c r="F3785" s="355"/>
      <c r="G3785" s="353"/>
      <c r="H3785" s="353"/>
      <c r="I3785" s="353"/>
      <c r="J3785" s="353"/>
      <c r="K3785" s="360"/>
    </row>
    <row r="3786">
      <c r="A3786" s="352" t="str">
        <f t="shared" si="1"/>
        <v/>
      </c>
      <c r="B3786" s="353"/>
      <c r="C3786" s="354"/>
      <c r="D3786" s="353"/>
      <c r="E3786" s="355"/>
      <c r="F3786" s="355"/>
      <c r="G3786" s="353"/>
      <c r="H3786" s="353"/>
      <c r="I3786" s="353"/>
      <c r="J3786" s="353"/>
      <c r="K3786" s="360"/>
    </row>
    <row r="3787">
      <c r="A3787" s="352" t="str">
        <f t="shared" si="1"/>
        <v/>
      </c>
      <c r="B3787" s="353"/>
      <c r="C3787" s="354"/>
      <c r="D3787" s="353"/>
      <c r="E3787" s="355"/>
      <c r="F3787" s="355"/>
      <c r="G3787" s="353"/>
      <c r="H3787" s="353"/>
      <c r="I3787" s="353"/>
      <c r="J3787" s="353"/>
      <c r="K3787" s="360"/>
    </row>
    <row r="3788">
      <c r="A3788" s="352" t="str">
        <f t="shared" si="1"/>
        <v/>
      </c>
      <c r="B3788" s="353"/>
      <c r="C3788" s="354"/>
      <c r="D3788" s="353"/>
      <c r="E3788" s="355"/>
      <c r="F3788" s="355"/>
      <c r="G3788" s="353"/>
      <c r="H3788" s="353"/>
      <c r="I3788" s="353"/>
      <c r="J3788" s="353"/>
      <c r="K3788" s="360"/>
    </row>
    <row r="3789">
      <c r="A3789" s="352" t="str">
        <f t="shared" si="1"/>
        <v/>
      </c>
      <c r="B3789" s="353"/>
      <c r="C3789" s="354"/>
      <c r="D3789" s="353"/>
      <c r="E3789" s="355"/>
      <c r="F3789" s="355"/>
      <c r="G3789" s="353"/>
      <c r="H3789" s="353"/>
      <c r="I3789" s="353"/>
      <c r="J3789" s="353"/>
      <c r="K3789" s="360"/>
    </row>
    <row r="3790">
      <c r="A3790" s="352" t="str">
        <f t="shared" si="1"/>
        <v/>
      </c>
      <c r="B3790" s="353"/>
      <c r="C3790" s="354"/>
      <c r="D3790" s="353"/>
      <c r="E3790" s="355"/>
      <c r="F3790" s="355"/>
      <c r="G3790" s="353"/>
      <c r="H3790" s="353"/>
      <c r="I3790" s="353"/>
      <c r="J3790" s="353"/>
      <c r="K3790" s="360"/>
    </row>
    <row r="3791">
      <c r="A3791" s="352" t="str">
        <f t="shared" si="1"/>
        <v/>
      </c>
      <c r="B3791" s="353"/>
      <c r="C3791" s="354"/>
      <c r="D3791" s="353"/>
      <c r="E3791" s="355"/>
      <c r="F3791" s="355"/>
      <c r="G3791" s="353"/>
      <c r="H3791" s="353"/>
      <c r="I3791" s="353"/>
      <c r="J3791" s="353"/>
      <c r="K3791" s="360"/>
    </row>
    <row r="3792">
      <c r="A3792" s="352" t="str">
        <f t="shared" si="1"/>
        <v/>
      </c>
      <c r="B3792" s="353"/>
      <c r="C3792" s="354"/>
      <c r="D3792" s="353"/>
      <c r="E3792" s="355"/>
      <c r="F3792" s="355"/>
      <c r="G3792" s="353"/>
      <c r="H3792" s="353"/>
      <c r="I3792" s="353"/>
      <c r="J3792" s="353"/>
      <c r="K3792" s="360"/>
    </row>
    <row r="3793">
      <c r="A3793" s="352" t="str">
        <f t="shared" si="1"/>
        <v/>
      </c>
      <c r="B3793" s="353"/>
      <c r="C3793" s="354"/>
      <c r="D3793" s="353"/>
      <c r="E3793" s="355"/>
      <c r="F3793" s="355"/>
      <c r="G3793" s="353"/>
      <c r="H3793" s="353"/>
      <c r="I3793" s="353"/>
      <c r="J3793" s="353"/>
      <c r="K3793" s="360"/>
    </row>
    <row r="3794">
      <c r="A3794" s="352" t="str">
        <f t="shared" si="1"/>
        <v/>
      </c>
      <c r="B3794" s="353"/>
      <c r="C3794" s="354"/>
      <c r="D3794" s="353"/>
      <c r="E3794" s="355"/>
      <c r="F3794" s="355"/>
      <c r="G3794" s="353"/>
      <c r="H3794" s="353"/>
      <c r="I3794" s="353"/>
      <c r="J3794" s="353"/>
      <c r="K3794" s="360"/>
    </row>
    <row r="3795">
      <c r="A3795" s="352" t="str">
        <f t="shared" si="1"/>
        <v/>
      </c>
      <c r="B3795" s="353"/>
      <c r="C3795" s="354"/>
      <c r="D3795" s="353"/>
      <c r="E3795" s="355"/>
      <c r="F3795" s="355"/>
      <c r="G3795" s="353"/>
      <c r="H3795" s="353"/>
      <c r="I3795" s="353"/>
      <c r="J3795" s="353"/>
      <c r="K3795" s="360"/>
    </row>
    <row r="3796">
      <c r="A3796" s="352" t="str">
        <f t="shared" si="1"/>
        <v/>
      </c>
      <c r="B3796" s="353"/>
      <c r="C3796" s="354"/>
      <c r="D3796" s="353"/>
      <c r="E3796" s="355"/>
      <c r="F3796" s="355"/>
      <c r="G3796" s="353"/>
      <c r="H3796" s="353"/>
      <c r="I3796" s="353"/>
      <c r="J3796" s="353"/>
      <c r="K3796" s="360"/>
    </row>
    <row r="3797">
      <c r="A3797" s="352" t="str">
        <f t="shared" si="1"/>
        <v/>
      </c>
      <c r="B3797" s="353"/>
      <c r="C3797" s="354"/>
      <c r="D3797" s="353"/>
      <c r="E3797" s="355"/>
      <c r="F3797" s="355"/>
      <c r="G3797" s="353"/>
      <c r="H3797" s="353"/>
      <c r="I3797" s="353"/>
      <c r="J3797" s="353"/>
      <c r="K3797" s="360"/>
    </row>
    <row r="3798">
      <c r="A3798" s="352" t="str">
        <f t="shared" si="1"/>
        <v/>
      </c>
      <c r="B3798" s="353"/>
      <c r="C3798" s="354"/>
      <c r="D3798" s="353"/>
      <c r="E3798" s="355"/>
      <c r="F3798" s="355"/>
      <c r="G3798" s="353"/>
      <c r="H3798" s="353"/>
      <c r="I3798" s="353"/>
      <c r="J3798" s="353"/>
      <c r="K3798" s="360"/>
    </row>
    <row r="3799">
      <c r="A3799" s="357" t="str">
        <f t="shared" si="1"/>
        <v/>
      </c>
      <c r="B3799" s="353"/>
      <c r="C3799" s="354"/>
      <c r="D3799" s="353"/>
      <c r="E3799" s="355"/>
      <c r="F3799" s="355"/>
      <c r="G3799" s="353"/>
      <c r="H3799" s="353"/>
      <c r="I3799" s="353"/>
      <c r="J3799" s="353"/>
      <c r="K3799" s="360"/>
    </row>
    <row r="3800">
      <c r="A3800" s="357" t="str">
        <f t="shared" si="1"/>
        <v/>
      </c>
      <c r="B3800" s="353"/>
      <c r="C3800" s="354"/>
      <c r="D3800" s="353"/>
      <c r="E3800" s="355"/>
      <c r="F3800" s="355"/>
      <c r="G3800" s="353"/>
      <c r="H3800" s="353"/>
      <c r="I3800" s="353"/>
      <c r="J3800" s="353"/>
      <c r="K3800" s="360"/>
    </row>
    <row r="3801">
      <c r="A3801" s="352" t="str">
        <f t="shared" si="1"/>
        <v/>
      </c>
      <c r="B3801" s="353"/>
      <c r="C3801" s="354"/>
      <c r="D3801" s="353"/>
      <c r="E3801" s="355"/>
      <c r="F3801" s="355"/>
      <c r="G3801" s="353"/>
      <c r="H3801" s="353"/>
      <c r="I3801" s="353"/>
      <c r="J3801" s="353"/>
      <c r="K3801" s="360"/>
    </row>
    <row r="3802">
      <c r="A3802" s="357" t="str">
        <f t="shared" si="1"/>
        <v/>
      </c>
      <c r="B3802" s="353"/>
      <c r="C3802" s="354"/>
      <c r="D3802" s="353"/>
      <c r="E3802" s="355"/>
      <c r="F3802" s="355"/>
      <c r="G3802" s="353"/>
      <c r="H3802" s="353"/>
      <c r="I3802" s="353"/>
      <c r="J3802" s="353"/>
      <c r="K3802" s="360"/>
    </row>
    <row r="3803">
      <c r="A3803" s="357" t="str">
        <f t="shared" si="1"/>
        <v/>
      </c>
      <c r="B3803" s="353"/>
      <c r="C3803" s="354"/>
      <c r="D3803" s="353"/>
      <c r="E3803" s="355"/>
      <c r="F3803" s="355"/>
      <c r="G3803" s="353"/>
      <c r="H3803" s="353"/>
      <c r="I3803" s="353"/>
      <c r="J3803" s="353"/>
      <c r="K3803" s="360"/>
    </row>
    <row r="3804">
      <c r="A3804" s="357" t="str">
        <f t="shared" si="1"/>
        <v/>
      </c>
      <c r="B3804" s="353"/>
      <c r="C3804" s="354"/>
      <c r="D3804" s="353"/>
      <c r="E3804" s="355"/>
      <c r="F3804" s="355"/>
      <c r="G3804" s="353"/>
      <c r="H3804" s="353"/>
      <c r="I3804" s="353"/>
      <c r="J3804" s="353"/>
      <c r="K3804" s="360"/>
    </row>
    <row r="3805">
      <c r="A3805" s="352" t="str">
        <f t="shared" si="1"/>
        <v/>
      </c>
      <c r="B3805" s="353"/>
      <c r="C3805" s="354"/>
      <c r="D3805" s="353"/>
      <c r="E3805" s="355"/>
      <c r="F3805" s="355"/>
      <c r="G3805" s="353"/>
      <c r="H3805" s="353"/>
      <c r="I3805" s="353"/>
      <c r="J3805" s="353"/>
      <c r="K3805" s="360"/>
    </row>
    <row r="3806">
      <c r="A3806" s="352" t="str">
        <f t="shared" si="1"/>
        <v/>
      </c>
      <c r="B3806" s="353"/>
      <c r="C3806" s="354"/>
      <c r="D3806" s="353"/>
      <c r="E3806" s="355"/>
      <c r="F3806" s="355"/>
      <c r="G3806" s="353"/>
      <c r="H3806" s="353"/>
      <c r="I3806" s="353"/>
      <c r="J3806" s="353"/>
      <c r="K3806" s="360"/>
    </row>
    <row r="3807">
      <c r="A3807" s="352" t="str">
        <f t="shared" si="1"/>
        <v/>
      </c>
      <c r="B3807" s="353"/>
      <c r="C3807" s="354"/>
      <c r="D3807" s="353"/>
      <c r="E3807" s="355"/>
      <c r="F3807" s="355"/>
      <c r="G3807" s="353"/>
      <c r="H3807" s="353"/>
      <c r="I3807" s="353"/>
      <c r="J3807" s="353"/>
      <c r="K3807" s="360"/>
    </row>
    <row r="3808">
      <c r="A3808" s="352" t="str">
        <f t="shared" si="1"/>
        <v/>
      </c>
      <c r="B3808" s="353"/>
      <c r="C3808" s="354"/>
      <c r="D3808" s="353"/>
      <c r="E3808" s="355"/>
      <c r="F3808" s="355"/>
      <c r="G3808" s="353"/>
      <c r="H3808" s="353"/>
      <c r="I3808" s="353"/>
      <c r="J3808" s="353"/>
      <c r="K3808" s="360"/>
    </row>
    <row r="3809">
      <c r="A3809" s="352" t="str">
        <f t="shared" si="1"/>
        <v/>
      </c>
      <c r="B3809" s="353"/>
      <c r="C3809" s="354"/>
      <c r="D3809" s="353"/>
      <c r="E3809" s="355"/>
      <c r="F3809" s="355"/>
      <c r="G3809" s="353"/>
      <c r="H3809" s="353"/>
      <c r="I3809" s="353"/>
      <c r="J3809" s="353"/>
      <c r="K3809" s="360"/>
    </row>
    <row r="3810">
      <c r="A3810" s="357" t="str">
        <f t="shared" si="1"/>
        <v/>
      </c>
      <c r="B3810" s="353"/>
      <c r="C3810" s="354"/>
      <c r="D3810" s="353"/>
      <c r="E3810" s="355"/>
      <c r="F3810" s="355"/>
      <c r="G3810" s="353"/>
      <c r="H3810" s="353"/>
      <c r="I3810" s="353"/>
      <c r="J3810" s="353"/>
      <c r="K3810" s="360"/>
    </row>
    <row r="3811">
      <c r="A3811" s="357" t="str">
        <f t="shared" si="1"/>
        <v/>
      </c>
      <c r="B3811" s="353"/>
      <c r="C3811" s="354"/>
      <c r="D3811" s="353"/>
      <c r="E3811" s="355"/>
      <c r="F3811" s="355"/>
      <c r="G3811" s="353"/>
      <c r="H3811" s="353"/>
      <c r="I3811" s="353"/>
      <c r="J3811" s="353"/>
      <c r="K3811" s="360"/>
    </row>
    <row r="3812">
      <c r="A3812" s="352" t="str">
        <f t="shared" si="1"/>
        <v/>
      </c>
      <c r="B3812" s="353"/>
      <c r="C3812" s="354"/>
      <c r="D3812" s="353"/>
      <c r="E3812" s="355"/>
      <c r="F3812" s="355"/>
      <c r="G3812" s="353"/>
      <c r="H3812" s="353"/>
      <c r="I3812" s="353"/>
      <c r="J3812" s="353"/>
      <c r="K3812" s="360"/>
    </row>
    <row r="3813">
      <c r="A3813" s="352" t="str">
        <f t="shared" si="1"/>
        <v/>
      </c>
      <c r="B3813" s="353"/>
      <c r="C3813" s="354"/>
      <c r="D3813" s="353"/>
      <c r="E3813" s="355"/>
      <c r="F3813" s="355"/>
      <c r="G3813" s="353"/>
      <c r="H3813" s="353"/>
      <c r="I3813" s="353"/>
      <c r="J3813" s="353"/>
      <c r="K3813" s="360"/>
    </row>
    <row r="3814">
      <c r="A3814" s="352" t="str">
        <f t="shared" si="1"/>
        <v/>
      </c>
      <c r="B3814" s="353"/>
      <c r="C3814" s="354"/>
      <c r="D3814" s="353"/>
      <c r="E3814" s="355"/>
      <c r="F3814" s="355"/>
      <c r="G3814" s="353"/>
      <c r="H3814" s="353"/>
      <c r="I3814" s="353"/>
      <c r="J3814" s="353"/>
      <c r="K3814" s="360"/>
    </row>
    <row r="3815">
      <c r="A3815" s="357" t="str">
        <f t="shared" si="1"/>
        <v/>
      </c>
      <c r="B3815" s="353"/>
      <c r="C3815" s="354"/>
      <c r="D3815" s="353"/>
      <c r="E3815" s="355"/>
      <c r="F3815" s="355"/>
      <c r="G3815" s="353"/>
      <c r="H3815" s="353"/>
      <c r="I3815" s="353"/>
      <c r="J3815" s="353"/>
      <c r="K3815" s="360"/>
    </row>
    <row r="3816">
      <c r="A3816" s="352" t="str">
        <f t="shared" si="1"/>
        <v/>
      </c>
      <c r="B3816" s="353"/>
      <c r="C3816" s="354"/>
      <c r="D3816" s="353"/>
      <c r="E3816" s="355"/>
      <c r="F3816" s="355"/>
      <c r="G3816" s="353"/>
      <c r="H3816" s="353"/>
      <c r="I3816" s="353"/>
      <c r="J3816" s="353"/>
      <c r="K3816" s="360"/>
    </row>
    <row r="3817">
      <c r="A3817" s="352" t="str">
        <f t="shared" si="1"/>
        <v/>
      </c>
      <c r="B3817" s="353"/>
      <c r="C3817" s="354"/>
      <c r="D3817" s="353"/>
      <c r="E3817" s="355"/>
      <c r="F3817" s="355"/>
      <c r="G3817" s="353"/>
      <c r="H3817" s="353"/>
      <c r="I3817" s="353"/>
      <c r="J3817" s="353"/>
      <c r="K3817" s="360"/>
    </row>
    <row r="3818">
      <c r="A3818" s="359" t="str">
        <f t="shared" si="1"/>
        <v/>
      </c>
      <c r="B3818" s="353"/>
      <c r="C3818" s="354"/>
      <c r="D3818" s="353"/>
      <c r="E3818" s="355"/>
      <c r="F3818" s="355"/>
      <c r="G3818" s="353"/>
      <c r="H3818" s="353"/>
      <c r="I3818" s="353"/>
      <c r="J3818" s="353"/>
      <c r="K3818" s="360"/>
    </row>
    <row r="3819">
      <c r="A3819" s="352" t="str">
        <f t="shared" si="1"/>
        <v/>
      </c>
      <c r="B3819" s="353"/>
      <c r="C3819" s="354"/>
      <c r="D3819" s="353"/>
      <c r="E3819" s="355"/>
      <c r="F3819" s="355"/>
      <c r="G3819" s="353"/>
      <c r="H3819" s="353"/>
      <c r="I3819" s="353"/>
      <c r="J3819" s="353"/>
      <c r="K3819" s="360"/>
    </row>
    <row r="3820">
      <c r="A3820" s="352" t="str">
        <f t="shared" si="1"/>
        <v/>
      </c>
      <c r="B3820" s="353"/>
      <c r="C3820" s="354"/>
      <c r="D3820" s="353"/>
      <c r="E3820" s="355"/>
      <c r="F3820" s="355"/>
      <c r="G3820" s="353"/>
      <c r="H3820" s="353"/>
      <c r="I3820" s="353"/>
      <c r="J3820" s="353"/>
      <c r="K3820" s="360"/>
    </row>
    <row r="3821">
      <c r="A3821" s="352" t="str">
        <f t="shared" si="1"/>
        <v/>
      </c>
      <c r="B3821" s="353"/>
      <c r="C3821" s="354"/>
      <c r="D3821" s="353"/>
      <c r="E3821" s="355"/>
      <c r="F3821" s="355"/>
      <c r="G3821" s="353"/>
      <c r="H3821" s="353"/>
      <c r="I3821" s="353"/>
      <c r="J3821" s="353"/>
      <c r="K3821" s="360"/>
    </row>
    <row r="3822">
      <c r="A3822" s="357" t="str">
        <f t="shared" si="1"/>
        <v/>
      </c>
      <c r="B3822" s="353"/>
      <c r="C3822" s="354"/>
      <c r="D3822" s="353"/>
      <c r="E3822" s="355"/>
      <c r="F3822" s="355"/>
      <c r="G3822" s="353"/>
      <c r="H3822" s="353"/>
      <c r="I3822" s="353"/>
      <c r="J3822" s="353"/>
      <c r="K3822" s="360"/>
    </row>
    <row r="3823">
      <c r="A3823" s="352" t="str">
        <f t="shared" si="1"/>
        <v/>
      </c>
      <c r="B3823" s="353"/>
      <c r="C3823" s="354"/>
      <c r="D3823" s="353"/>
      <c r="E3823" s="355"/>
      <c r="F3823" s="355"/>
      <c r="G3823" s="353"/>
      <c r="H3823" s="353"/>
      <c r="I3823" s="353"/>
      <c r="J3823" s="353"/>
      <c r="K3823" s="360"/>
    </row>
    <row r="3824">
      <c r="A3824" s="357" t="str">
        <f t="shared" si="1"/>
        <v/>
      </c>
      <c r="B3824" s="353"/>
      <c r="C3824" s="354"/>
      <c r="D3824" s="353"/>
      <c r="E3824" s="355"/>
      <c r="F3824" s="355"/>
      <c r="G3824" s="353"/>
      <c r="H3824" s="353"/>
      <c r="I3824" s="353"/>
      <c r="J3824" s="353"/>
      <c r="K3824" s="360"/>
    </row>
    <row r="3825">
      <c r="A3825" s="357" t="str">
        <f t="shared" si="1"/>
        <v/>
      </c>
      <c r="B3825" s="353"/>
      <c r="C3825" s="354"/>
      <c r="D3825" s="353"/>
      <c r="E3825" s="355"/>
      <c r="F3825" s="355"/>
      <c r="G3825" s="353"/>
      <c r="H3825" s="353"/>
      <c r="I3825" s="353"/>
      <c r="J3825" s="353"/>
      <c r="K3825" s="360"/>
    </row>
    <row r="3826">
      <c r="A3826" s="352" t="str">
        <f t="shared" si="1"/>
        <v/>
      </c>
      <c r="B3826" s="353"/>
      <c r="C3826" s="354"/>
      <c r="D3826" s="353"/>
      <c r="E3826" s="355"/>
      <c r="F3826" s="355"/>
      <c r="G3826" s="353"/>
      <c r="H3826" s="353"/>
      <c r="I3826" s="353"/>
      <c r="J3826" s="353"/>
      <c r="K3826" s="360"/>
    </row>
    <row r="3827">
      <c r="A3827" s="352" t="str">
        <f t="shared" si="1"/>
        <v/>
      </c>
      <c r="B3827" s="353"/>
      <c r="C3827" s="354"/>
      <c r="D3827" s="353"/>
      <c r="E3827" s="355"/>
      <c r="F3827" s="355"/>
      <c r="G3827" s="353"/>
      <c r="H3827" s="353"/>
      <c r="I3827" s="353"/>
      <c r="J3827" s="353"/>
      <c r="K3827" s="360"/>
    </row>
    <row r="3828">
      <c r="A3828" s="352" t="str">
        <f t="shared" si="1"/>
        <v/>
      </c>
      <c r="B3828" s="353"/>
      <c r="C3828" s="354"/>
      <c r="D3828" s="353"/>
      <c r="E3828" s="355"/>
      <c r="F3828" s="355"/>
      <c r="G3828" s="353"/>
      <c r="H3828" s="353"/>
      <c r="I3828" s="353"/>
      <c r="J3828" s="353"/>
      <c r="K3828" s="360"/>
    </row>
    <row r="3829">
      <c r="A3829" s="352" t="str">
        <f t="shared" si="1"/>
        <v/>
      </c>
      <c r="B3829" s="353"/>
      <c r="C3829" s="354"/>
      <c r="D3829" s="353"/>
      <c r="E3829" s="355"/>
      <c r="F3829" s="355"/>
      <c r="G3829" s="353"/>
      <c r="H3829" s="353"/>
      <c r="I3829" s="353"/>
      <c r="J3829" s="353"/>
      <c r="K3829" s="360"/>
    </row>
    <row r="3830">
      <c r="A3830" s="352" t="str">
        <f t="shared" si="1"/>
        <v/>
      </c>
      <c r="B3830" s="353"/>
      <c r="C3830" s="354"/>
      <c r="D3830" s="353"/>
      <c r="E3830" s="355"/>
      <c r="F3830" s="355"/>
      <c r="G3830" s="353"/>
      <c r="H3830" s="353"/>
      <c r="I3830" s="353"/>
      <c r="J3830" s="353"/>
      <c r="K3830" s="360"/>
    </row>
    <row r="3831">
      <c r="A3831" s="357" t="str">
        <f t="shared" si="1"/>
        <v/>
      </c>
      <c r="B3831" s="353"/>
      <c r="C3831" s="354"/>
      <c r="D3831" s="353"/>
      <c r="E3831" s="355"/>
      <c r="F3831" s="355"/>
      <c r="G3831" s="353"/>
      <c r="H3831" s="353"/>
      <c r="I3831" s="353"/>
      <c r="J3831" s="353"/>
      <c r="K3831" s="360"/>
    </row>
    <row r="3832">
      <c r="A3832" s="357" t="str">
        <f t="shared" si="1"/>
        <v/>
      </c>
      <c r="B3832" s="353"/>
      <c r="C3832" s="354"/>
      <c r="D3832" s="353"/>
      <c r="E3832" s="355"/>
      <c r="F3832" s="355"/>
      <c r="G3832" s="353"/>
      <c r="H3832" s="353"/>
      <c r="I3832" s="353"/>
      <c r="J3832" s="353"/>
      <c r="K3832" s="360"/>
    </row>
    <row r="3833">
      <c r="A3833" s="357" t="str">
        <f t="shared" si="1"/>
        <v/>
      </c>
      <c r="B3833" s="353"/>
      <c r="C3833" s="354"/>
      <c r="D3833" s="353"/>
      <c r="E3833" s="355"/>
      <c r="F3833" s="355"/>
      <c r="G3833" s="353"/>
      <c r="H3833" s="353"/>
      <c r="I3833" s="353"/>
      <c r="J3833" s="353"/>
      <c r="K3833" s="360"/>
    </row>
    <row r="3834">
      <c r="A3834" s="352" t="str">
        <f t="shared" si="1"/>
        <v/>
      </c>
      <c r="B3834" s="353"/>
      <c r="C3834" s="354"/>
      <c r="D3834" s="353"/>
      <c r="E3834" s="355"/>
      <c r="F3834" s="355"/>
      <c r="G3834" s="353"/>
      <c r="H3834" s="353"/>
      <c r="I3834" s="353"/>
      <c r="J3834" s="353"/>
      <c r="K3834" s="360"/>
    </row>
    <row r="3835">
      <c r="A3835" s="352" t="str">
        <f t="shared" si="1"/>
        <v/>
      </c>
      <c r="B3835" s="353"/>
      <c r="C3835" s="354"/>
      <c r="D3835" s="353"/>
      <c r="E3835" s="355"/>
      <c r="F3835" s="355"/>
      <c r="G3835" s="353"/>
      <c r="H3835" s="353"/>
      <c r="I3835" s="353"/>
      <c r="J3835" s="353"/>
      <c r="K3835" s="360"/>
    </row>
    <row r="3836">
      <c r="A3836" s="352" t="str">
        <f t="shared" si="1"/>
        <v/>
      </c>
      <c r="B3836" s="353"/>
      <c r="C3836" s="354"/>
      <c r="D3836" s="353"/>
      <c r="E3836" s="355"/>
      <c r="F3836" s="355"/>
      <c r="G3836" s="353"/>
      <c r="H3836" s="353"/>
      <c r="I3836" s="353"/>
      <c r="J3836" s="353"/>
      <c r="K3836" s="360"/>
    </row>
    <row r="3837">
      <c r="A3837" s="352" t="str">
        <f t="shared" si="1"/>
        <v/>
      </c>
      <c r="B3837" s="353"/>
      <c r="C3837" s="354"/>
      <c r="D3837" s="353"/>
      <c r="E3837" s="355"/>
      <c r="F3837" s="355"/>
      <c r="G3837" s="353"/>
      <c r="H3837" s="353"/>
      <c r="I3837" s="353"/>
      <c r="J3837" s="353"/>
      <c r="K3837" s="360"/>
    </row>
    <row r="3838">
      <c r="A3838" s="352" t="str">
        <f t="shared" si="1"/>
        <v/>
      </c>
      <c r="B3838" s="353"/>
      <c r="C3838" s="354"/>
      <c r="D3838" s="353"/>
      <c r="E3838" s="355"/>
      <c r="F3838" s="355"/>
      <c r="G3838" s="353"/>
      <c r="H3838" s="353"/>
      <c r="I3838" s="353"/>
      <c r="J3838" s="353"/>
      <c r="K3838" s="360"/>
    </row>
    <row r="3839">
      <c r="A3839" s="352" t="str">
        <f t="shared" si="1"/>
        <v/>
      </c>
      <c r="B3839" s="353"/>
      <c r="C3839" s="354"/>
      <c r="D3839" s="353"/>
      <c r="E3839" s="355"/>
      <c r="F3839" s="355"/>
      <c r="G3839" s="353"/>
      <c r="H3839" s="353"/>
      <c r="I3839" s="353"/>
      <c r="J3839" s="353"/>
      <c r="K3839" s="360"/>
    </row>
    <row r="3840">
      <c r="A3840" s="352" t="str">
        <f t="shared" si="1"/>
        <v/>
      </c>
      <c r="B3840" s="353"/>
      <c r="C3840" s="354"/>
      <c r="D3840" s="353"/>
      <c r="E3840" s="355"/>
      <c r="F3840" s="355"/>
      <c r="G3840" s="353"/>
      <c r="H3840" s="353"/>
      <c r="I3840" s="353"/>
      <c r="J3840" s="353"/>
      <c r="K3840" s="360"/>
    </row>
    <row r="3841">
      <c r="A3841" s="352" t="str">
        <f t="shared" si="1"/>
        <v/>
      </c>
      <c r="B3841" s="353"/>
      <c r="C3841" s="354"/>
      <c r="D3841" s="353"/>
      <c r="E3841" s="355"/>
      <c r="F3841" s="355"/>
      <c r="G3841" s="353"/>
      <c r="H3841" s="353"/>
      <c r="I3841" s="353"/>
      <c r="J3841" s="353"/>
      <c r="K3841" s="360"/>
    </row>
    <row r="3842">
      <c r="A3842" s="357" t="str">
        <f t="shared" si="1"/>
        <v/>
      </c>
      <c r="B3842" s="353"/>
      <c r="C3842" s="354"/>
      <c r="D3842" s="353"/>
      <c r="E3842" s="355"/>
      <c r="F3842" s="355"/>
      <c r="G3842" s="353"/>
      <c r="H3842" s="353"/>
      <c r="I3842" s="353"/>
      <c r="J3842" s="353"/>
      <c r="K3842" s="360"/>
    </row>
    <row r="3843">
      <c r="A3843" s="357" t="str">
        <f t="shared" si="1"/>
        <v/>
      </c>
      <c r="B3843" s="353"/>
      <c r="C3843" s="354"/>
      <c r="D3843" s="353"/>
      <c r="E3843" s="355"/>
      <c r="F3843" s="355"/>
      <c r="G3843" s="353"/>
      <c r="H3843" s="353"/>
      <c r="I3843" s="353"/>
      <c r="J3843" s="353"/>
      <c r="K3843" s="360"/>
    </row>
    <row r="3844">
      <c r="A3844" s="352" t="str">
        <f t="shared" si="1"/>
        <v/>
      </c>
      <c r="B3844" s="353"/>
      <c r="C3844" s="354"/>
      <c r="D3844" s="353"/>
      <c r="E3844" s="355"/>
      <c r="F3844" s="355"/>
      <c r="G3844" s="353"/>
      <c r="H3844" s="353"/>
      <c r="I3844" s="353"/>
      <c r="J3844" s="353"/>
      <c r="K3844" s="360"/>
    </row>
    <row r="3845">
      <c r="A3845" s="357" t="str">
        <f t="shared" si="1"/>
        <v/>
      </c>
      <c r="B3845" s="353"/>
      <c r="C3845" s="354"/>
      <c r="D3845" s="353"/>
      <c r="E3845" s="355"/>
      <c r="F3845" s="355"/>
      <c r="G3845" s="353"/>
      <c r="H3845" s="353"/>
      <c r="I3845" s="353"/>
      <c r="J3845" s="353"/>
      <c r="K3845" s="360"/>
    </row>
    <row r="3846">
      <c r="A3846" s="357" t="str">
        <f t="shared" si="1"/>
        <v/>
      </c>
      <c r="B3846" s="353"/>
      <c r="C3846" s="354"/>
      <c r="D3846" s="353"/>
      <c r="E3846" s="355"/>
      <c r="F3846" s="355"/>
      <c r="G3846" s="353"/>
      <c r="H3846" s="353"/>
      <c r="I3846" s="353"/>
      <c r="J3846" s="353"/>
      <c r="K3846" s="360"/>
    </row>
    <row r="3847">
      <c r="A3847" s="357" t="str">
        <f t="shared" si="1"/>
        <v/>
      </c>
      <c r="B3847" s="353"/>
      <c r="C3847" s="354"/>
      <c r="D3847" s="353"/>
      <c r="E3847" s="355"/>
      <c r="F3847" s="355"/>
      <c r="G3847" s="353"/>
      <c r="H3847" s="353"/>
      <c r="I3847" s="353"/>
      <c r="J3847" s="353"/>
      <c r="K3847" s="360"/>
    </row>
    <row r="3848">
      <c r="A3848" s="357" t="str">
        <f t="shared" si="1"/>
        <v/>
      </c>
      <c r="B3848" s="353"/>
      <c r="C3848" s="354"/>
      <c r="D3848" s="353"/>
      <c r="E3848" s="355"/>
      <c r="F3848" s="355"/>
      <c r="G3848" s="353"/>
      <c r="H3848" s="353"/>
      <c r="I3848" s="353"/>
      <c r="J3848" s="353"/>
      <c r="K3848" s="360"/>
    </row>
    <row r="3849">
      <c r="A3849" s="352" t="str">
        <f t="shared" si="1"/>
        <v/>
      </c>
      <c r="B3849" s="353"/>
      <c r="C3849" s="354"/>
      <c r="D3849" s="353"/>
      <c r="E3849" s="355"/>
      <c r="F3849" s="355"/>
      <c r="G3849" s="353"/>
      <c r="H3849" s="353"/>
      <c r="I3849" s="353"/>
      <c r="J3849" s="353"/>
      <c r="K3849" s="360"/>
    </row>
    <row r="3850">
      <c r="A3850" s="357" t="str">
        <f t="shared" si="1"/>
        <v/>
      </c>
      <c r="B3850" s="353"/>
      <c r="C3850" s="354"/>
      <c r="D3850" s="353"/>
      <c r="E3850" s="355"/>
      <c r="F3850" s="355"/>
      <c r="G3850" s="353"/>
      <c r="H3850" s="353"/>
      <c r="I3850" s="353"/>
      <c r="J3850" s="353"/>
      <c r="K3850" s="360"/>
    </row>
    <row r="3851">
      <c r="A3851" s="352" t="str">
        <f t="shared" si="1"/>
        <v/>
      </c>
      <c r="B3851" s="353"/>
      <c r="C3851" s="354"/>
      <c r="D3851" s="353"/>
      <c r="E3851" s="355"/>
      <c r="F3851" s="355"/>
      <c r="G3851" s="353"/>
      <c r="H3851" s="353"/>
      <c r="I3851" s="353"/>
      <c r="J3851" s="353"/>
      <c r="K3851" s="360"/>
    </row>
    <row r="3852">
      <c r="A3852" s="352" t="str">
        <f t="shared" si="1"/>
        <v/>
      </c>
      <c r="B3852" s="353"/>
      <c r="C3852" s="354"/>
      <c r="D3852" s="353"/>
      <c r="E3852" s="355"/>
      <c r="F3852" s="355"/>
      <c r="G3852" s="353"/>
      <c r="H3852" s="353"/>
      <c r="I3852" s="353"/>
      <c r="J3852" s="353"/>
      <c r="K3852" s="360"/>
    </row>
    <row r="3853">
      <c r="A3853" s="357" t="str">
        <f t="shared" si="1"/>
        <v/>
      </c>
      <c r="B3853" s="353"/>
      <c r="C3853" s="354"/>
      <c r="D3853" s="353"/>
      <c r="E3853" s="355"/>
      <c r="F3853" s="355"/>
      <c r="G3853" s="353"/>
      <c r="H3853" s="353"/>
      <c r="I3853" s="353"/>
      <c r="J3853" s="353"/>
      <c r="K3853" s="360"/>
    </row>
    <row r="3854">
      <c r="A3854" s="352" t="str">
        <f t="shared" si="1"/>
        <v/>
      </c>
      <c r="B3854" s="353"/>
      <c r="C3854" s="354"/>
      <c r="D3854" s="353"/>
      <c r="E3854" s="355"/>
      <c r="F3854" s="355"/>
      <c r="G3854" s="353"/>
      <c r="H3854" s="353"/>
      <c r="I3854" s="353"/>
      <c r="J3854" s="353"/>
      <c r="K3854" s="360"/>
    </row>
    <row r="3855">
      <c r="A3855" s="352" t="str">
        <f t="shared" si="1"/>
        <v/>
      </c>
      <c r="B3855" s="353"/>
      <c r="C3855" s="354"/>
      <c r="D3855" s="353"/>
      <c r="E3855" s="355"/>
      <c r="F3855" s="355"/>
      <c r="G3855" s="353"/>
      <c r="H3855" s="353"/>
      <c r="I3855" s="353"/>
      <c r="J3855" s="353"/>
      <c r="K3855" s="360"/>
    </row>
    <row r="3856">
      <c r="A3856" s="352" t="str">
        <f t="shared" si="1"/>
        <v/>
      </c>
      <c r="B3856" s="353"/>
      <c r="C3856" s="354"/>
      <c r="D3856" s="353"/>
      <c r="E3856" s="355"/>
      <c r="F3856" s="355"/>
      <c r="G3856" s="353"/>
      <c r="H3856" s="353"/>
      <c r="I3856" s="353"/>
      <c r="J3856" s="353"/>
      <c r="K3856" s="360"/>
    </row>
    <row r="3857">
      <c r="A3857" s="352" t="str">
        <f t="shared" si="1"/>
        <v/>
      </c>
      <c r="B3857" s="353"/>
      <c r="C3857" s="354"/>
      <c r="D3857" s="353"/>
      <c r="E3857" s="355"/>
      <c r="F3857" s="355"/>
      <c r="G3857" s="353"/>
      <c r="H3857" s="353"/>
      <c r="I3857" s="353"/>
      <c r="J3857" s="353"/>
      <c r="K3857" s="360"/>
    </row>
    <row r="3858">
      <c r="A3858" s="357" t="str">
        <f t="shared" si="1"/>
        <v/>
      </c>
      <c r="B3858" s="353"/>
      <c r="C3858" s="354"/>
      <c r="D3858" s="353"/>
      <c r="E3858" s="355"/>
      <c r="F3858" s="355"/>
      <c r="G3858" s="353"/>
      <c r="H3858" s="353"/>
      <c r="I3858" s="353"/>
      <c r="J3858" s="353"/>
      <c r="K3858" s="360"/>
    </row>
    <row r="3859">
      <c r="A3859" s="352" t="str">
        <f t="shared" si="1"/>
        <v/>
      </c>
      <c r="B3859" s="353"/>
      <c r="C3859" s="354"/>
      <c r="D3859" s="353"/>
      <c r="E3859" s="355"/>
      <c r="F3859" s="355"/>
      <c r="G3859" s="353"/>
      <c r="H3859" s="353"/>
      <c r="I3859" s="353"/>
      <c r="J3859" s="353"/>
      <c r="K3859" s="360"/>
    </row>
    <row r="3860">
      <c r="A3860" s="357" t="str">
        <f t="shared" si="1"/>
        <v/>
      </c>
      <c r="B3860" s="353"/>
      <c r="C3860" s="354"/>
      <c r="D3860" s="353"/>
      <c r="E3860" s="355"/>
      <c r="F3860" s="355"/>
      <c r="G3860" s="353"/>
      <c r="H3860" s="353"/>
      <c r="I3860" s="353"/>
      <c r="J3860" s="353"/>
      <c r="K3860" s="360"/>
    </row>
    <row r="3861">
      <c r="A3861" s="352" t="str">
        <f t="shared" si="1"/>
        <v/>
      </c>
      <c r="B3861" s="353"/>
      <c r="C3861" s="354"/>
      <c r="D3861" s="353"/>
      <c r="E3861" s="355"/>
      <c r="F3861" s="355"/>
      <c r="G3861" s="353"/>
      <c r="H3861" s="353"/>
      <c r="I3861" s="353"/>
      <c r="J3861" s="353"/>
      <c r="K3861" s="360"/>
    </row>
    <row r="3862">
      <c r="A3862" s="357" t="str">
        <f t="shared" si="1"/>
        <v/>
      </c>
      <c r="B3862" s="353"/>
      <c r="C3862" s="354"/>
      <c r="D3862" s="353"/>
      <c r="E3862" s="355"/>
      <c r="F3862" s="355"/>
      <c r="G3862" s="353"/>
      <c r="H3862" s="353"/>
      <c r="I3862" s="353"/>
      <c r="J3862" s="353"/>
      <c r="K3862" s="360"/>
    </row>
    <row r="3863">
      <c r="A3863" s="352" t="str">
        <f t="shared" si="1"/>
        <v/>
      </c>
      <c r="B3863" s="353"/>
      <c r="C3863" s="354"/>
      <c r="D3863" s="353"/>
      <c r="E3863" s="355"/>
      <c r="F3863" s="355"/>
      <c r="G3863" s="353"/>
      <c r="H3863" s="353"/>
      <c r="I3863" s="353"/>
      <c r="J3863" s="353"/>
      <c r="K3863" s="360"/>
    </row>
    <row r="3864">
      <c r="A3864" s="358" t="str">
        <f t="shared" si="1"/>
        <v/>
      </c>
      <c r="B3864" s="353"/>
      <c r="C3864" s="354"/>
      <c r="D3864" s="353"/>
      <c r="E3864" s="355"/>
      <c r="F3864" s="355"/>
      <c r="G3864" s="353"/>
      <c r="H3864" s="353"/>
      <c r="I3864" s="353"/>
      <c r="J3864" s="353"/>
      <c r="K3864" s="360"/>
    </row>
    <row r="3865">
      <c r="A3865" s="357" t="str">
        <f t="shared" si="1"/>
        <v/>
      </c>
      <c r="B3865" s="353"/>
      <c r="C3865" s="354"/>
      <c r="D3865" s="353"/>
      <c r="E3865" s="355"/>
      <c r="F3865" s="355"/>
      <c r="G3865" s="353"/>
      <c r="H3865" s="353"/>
      <c r="I3865" s="353"/>
      <c r="J3865" s="353"/>
      <c r="K3865" s="360"/>
    </row>
    <row r="3866">
      <c r="A3866" s="352" t="str">
        <f t="shared" si="1"/>
        <v/>
      </c>
      <c r="B3866" s="353"/>
      <c r="C3866" s="354"/>
      <c r="D3866" s="353"/>
      <c r="E3866" s="355"/>
      <c r="F3866" s="355"/>
      <c r="G3866" s="353"/>
      <c r="H3866" s="353"/>
      <c r="I3866" s="353"/>
      <c r="J3866" s="353"/>
      <c r="K3866" s="360"/>
    </row>
    <row r="3867">
      <c r="A3867" s="352" t="str">
        <f t="shared" si="1"/>
        <v/>
      </c>
      <c r="B3867" s="353"/>
      <c r="C3867" s="354"/>
      <c r="D3867" s="353"/>
      <c r="E3867" s="355"/>
      <c r="F3867" s="355"/>
      <c r="G3867" s="353"/>
      <c r="H3867" s="353"/>
      <c r="I3867" s="353"/>
      <c r="J3867" s="353"/>
      <c r="K3867" s="360"/>
    </row>
    <row r="3868">
      <c r="A3868" s="352" t="str">
        <f t="shared" si="1"/>
        <v/>
      </c>
      <c r="B3868" s="353"/>
      <c r="C3868" s="354"/>
      <c r="D3868" s="353"/>
      <c r="E3868" s="355"/>
      <c r="F3868" s="355"/>
      <c r="G3868" s="353"/>
      <c r="H3868" s="353"/>
      <c r="I3868" s="353"/>
      <c r="J3868" s="353"/>
      <c r="K3868" s="360"/>
    </row>
    <row r="3869">
      <c r="A3869" s="357" t="str">
        <f t="shared" si="1"/>
        <v/>
      </c>
      <c r="B3869" s="353"/>
      <c r="C3869" s="354"/>
      <c r="D3869" s="353"/>
      <c r="E3869" s="355"/>
      <c r="F3869" s="355"/>
      <c r="G3869" s="353"/>
      <c r="H3869" s="353"/>
      <c r="I3869" s="353"/>
      <c r="J3869" s="353"/>
      <c r="K3869" s="360"/>
    </row>
    <row r="3870">
      <c r="A3870" s="357" t="str">
        <f t="shared" si="1"/>
        <v/>
      </c>
      <c r="B3870" s="353"/>
      <c r="C3870" s="354"/>
      <c r="D3870" s="353"/>
      <c r="E3870" s="355"/>
      <c r="F3870" s="355"/>
      <c r="G3870" s="353"/>
      <c r="H3870" s="353"/>
      <c r="I3870" s="353"/>
      <c r="J3870" s="353"/>
      <c r="K3870" s="360"/>
    </row>
    <row r="3871">
      <c r="A3871" s="352" t="str">
        <f t="shared" si="1"/>
        <v/>
      </c>
      <c r="B3871" s="353"/>
      <c r="C3871" s="354"/>
      <c r="D3871" s="353"/>
      <c r="E3871" s="355"/>
      <c r="F3871" s="355"/>
      <c r="G3871" s="353"/>
      <c r="H3871" s="353"/>
      <c r="I3871" s="353"/>
      <c r="J3871" s="353"/>
      <c r="K3871" s="360"/>
    </row>
    <row r="3872">
      <c r="A3872" s="357" t="str">
        <f t="shared" si="1"/>
        <v/>
      </c>
      <c r="B3872" s="353"/>
      <c r="C3872" s="354"/>
      <c r="D3872" s="353"/>
      <c r="E3872" s="355"/>
      <c r="F3872" s="355"/>
      <c r="G3872" s="353"/>
      <c r="H3872" s="353"/>
      <c r="I3872" s="353"/>
      <c r="J3872" s="353"/>
      <c r="K3872" s="360"/>
    </row>
    <row r="3873">
      <c r="A3873" s="352" t="str">
        <f t="shared" si="1"/>
        <v/>
      </c>
      <c r="B3873" s="353"/>
      <c r="C3873" s="354"/>
      <c r="D3873" s="353"/>
      <c r="E3873" s="355"/>
      <c r="F3873" s="355"/>
      <c r="G3873" s="353"/>
      <c r="H3873" s="353"/>
      <c r="I3873" s="353"/>
      <c r="J3873" s="353"/>
      <c r="K3873" s="360"/>
    </row>
    <row r="3874">
      <c r="A3874" s="357" t="str">
        <f t="shared" si="1"/>
        <v/>
      </c>
      <c r="B3874" s="353"/>
      <c r="C3874" s="354"/>
      <c r="D3874" s="353"/>
      <c r="E3874" s="355"/>
      <c r="F3874" s="355"/>
      <c r="G3874" s="353"/>
      <c r="H3874" s="353"/>
      <c r="I3874" s="353"/>
      <c r="J3874" s="353"/>
      <c r="K3874" s="360"/>
    </row>
    <row r="3875">
      <c r="A3875" s="352" t="str">
        <f t="shared" si="1"/>
        <v/>
      </c>
      <c r="B3875" s="353"/>
      <c r="C3875" s="354"/>
      <c r="D3875" s="353"/>
      <c r="E3875" s="355"/>
      <c r="F3875" s="355"/>
      <c r="G3875" s="353"/>
      <c r="H3875" s="353"/>
      <c r="I3875" s="353"/>
      <c r="J3875" s="353"/>
      <c r="K3875" s="360"/>
    </row>
    <row r="3876">
      <c r="A3876" s="357" t="str">
        <f t="shared" si="1"/>
        <v/>
      </c>
      <c r="B3876" s="353"/>
      <c r="C3876" s="354"/>
      <c r="D3876" s="353"/>
      <c r="E3876" s="355"/>
      <c r="F3876" s="355"/>
      <c r="G3876" s="353"/>
      <c r="H3876" s="353"/>
      <c r="I3876" s="353"/>
      <c r="J3876" s="353"/>
      <c r="K3876" s="360"/>
    </row>
    <row r="3877">
      <c r="A3877" s="352" t="str">
        <f t="shared" si="1"/>
        <v/>
      </c>
      <c r="B3877" s="353"/>
      <c r="C3877" s="354"/>
      <c r="D3877" s="353"/>
      <c r="E3877" s="355"/>
      <c r="F3877" s="355"/>
      <c r="G3877" s="353"/>
      <c r="H3877" s="353"/>
      <c r="I3877" s="353"/>
      <c r="J3877" s="353"/>
      <c r="K3877" s="360"/>
    </row>
    <row r="3878">
      <c r="A3878" s="358" t="str">
        <f t="shared" si="1"/>
        <v/>
      </c>
      <c r="B3878" s="353"/>
      <c r="C3878" s="354"/>
      <c r="D3878" s="353"/>
      <c r="E3878" s="355"/>
      <c r="F3878" s="355"/>
      <c r="G3878" s="353"/>
      <c r="H3878" s="353"/>
      <c r="I3878" s="353"/>
      <c r="J3878" s="353"/>
      <c r="K3878" s="360"/>
    </row>
    <row r="3879">
      <c r="A3879" s="352" t="str">
        <f t="shared" si="1"/>
        <v/>
      </c>
      <c r="B3879" s="353"/>
      <c r="C3879" s="354"/>
      <c r="D3879" s="353"/>
      <c r="E3879" s="355"/>
      <c r="F3879" s="355"/>
      <c r="G3879" s="353"/>
      <c r="H3879" s="353"/>
      <c r="I3879" s="353"/>
      <c r="J3879" s="353"/>
      <c r="K3879" s="360"/>
    </row>
    <row r="3880">
      <c r="A3880" s="359" t="str">
        <f t="shared" si="1"/>
        <v/>
      </c>
      <c r="B3880" s="353"/>
      <c r="C3880" s="354"/>
      <c r="D3880" s="353"/>
      <c r="E3880" s="355"/>
      <c r="F3880" s="355"/>
      <c r="G3880" s="353"/>
      <c r="H3880" s="353"/>
      <c r="I3880" s="353"/>
      <c r="J3880" s="353"/>
      <c r="K3880" s="360"/>
    </row>
    <row r="3881">
      <c r="A3881" s="352" t="str">
        <f t="shared" si="1"/>
        <v/>
      </c>
      <c r="B3881" s="353"/>
      <c r="C3881" s="354"/>
      <c r="D3881" s="353"/>
      <c r="E3881" s="355"/>
      <c r="F3881" s="355"/>
      <c r="G3881" s="353"/>
      <c r="H3881" s="353"/>
      <c r="I3881" s="353"/>
      <c r="J3881" s="353"/>
      <c r="K3881" s="360"/>
    </row>
    <row r="3882">
      <c r="A3882" s="352" t="str">
        <f t="shared" si="1"/>
        <v/>
      </c>
      <c r="B3882" s="353"/>
      <c r="C3882" s="354"/>
      <c r="D3882" s="353"/>
      <c r="E3882" s="355"/>
      <c r="F3882" s="355"/>
      <c r="G3882" s="353"/>
      <c r="H3882" s="353"/>
      <c r="I3882" s="353"/>
      <c r="J3882" s="353"/>
      <c r="K3882" s="360"/>
    </row>
    <row r="3883">
      <c r="A3883" s="352" t="str">
        <f t="shared" si="1"/>
        <v/>
      </c>
      <c r="B3883" s="353"/>
      <c r="C3883" s="354"/>
      <c r="D3883" s="353"/>
      <c r="E3883" s="355"/>
      <c r="F3883" s="355"/>
      <c r="G3883" s="353"/>
      <c r="H3883" s="353"/>
      <c r="I3883" s="353"/>
      <c r="J3883" s="353"/>
      <c r="K3883" s="360"/>
    </row>
    <row r="3884">
      <c r="A3884" s="352" t="str">
        <f t="shared" si="1"/>
        <v/>
      </c>
      <c r="B3884" s="353"/>
      <c r="C3884" s="354"/>
      <c r="D3884" s="353"/>
      <c r="E3884" s="355"/>
      <c r="F3884" s="355"/>
      <c r="G3884" s="353"/>
      <c r="H3884" s="353"/>
      <c r="I3884" s="353"/>
      <c r="J3884" s="353"/>
      <c r="K3884" s="360"/>
    </row>
    <row r="3885">
      <c r="A3885" s="352" t="str">
        <f t="shared" si="1"/>
        <v/>
      </c>
      <c r="B3885" s="353"/>
      <c r="C3885" s="354"/>
      <c r="D3885" s="353"/>
      <c r="E3885" s="355"/>
      <c r="F3885" s="355"/>
      <c r="G3885" s="353"/>
      <c r="H3885" s="353"/>
      <c r="I3885" s="353"/>
      <c r="J3885" s="353"/>
      <c r="K3885" s="360"/>
    </row>
    <row r="3886">
      <c r="A3886" s="357" t="str">
        <f t="shared" si="1"/>
        <v/>
      </c>
      <c r="B3886" s="353"/>
      <c r="C3886" s="354"/>
      <c r="D3886" s="353"/>
      <c r="E3886" s="355"/>
      <c r="F3886" s="355"/>
      <c r="G3886" s="353"/>
      <c r="H3886" s="353"/>
      <c r="I3886" s="353"/>
      <c r="J3886" s="353"/>
      <c r="K3886" s="360"/>
    </row>
    <row r="3887">
      <c r="A3887" s="357" t="str">
        <f t="shared" si="1"/>
        <v/>
      </c>
      <c r="B3887" s="353"/>
      <c r="C3887" s="354"/>
      <c r="D3887" s="353"/>
      <c r="E3887" s="355"/>
      <c r="F3887" s="355"/>
      <c r="G3887" s="353"/>
      <c r="H3887" s="353"/>
      <c r="I3887" s="353"/>
      <c r="J3887" s="353"/>
      <c r="K3887" s="360"/>
    </row>
    <row r="3888">
      <c r="A3888" s="352" t="str">
        <f t="shared" si="1"/>
        <v/>
      </c>
      <c r="B3888" s="353"/>
      <c r="C3888" s="354"/>
      <c r="D3888" s="353"/>
      <c r="E3888" s="355"/>
      <c r="F3888" s="355"/>
      <c r="G3888" s="353"/>
      <c r="H3888" s="353"/>
      <c r="I3888" s="353"/>
      <c r="J3888" s="353"/>
      <c r="K3888" s="360"/>
    </row>
    <row r="3889">
      <c r="A3889" s="352" t="str">
        <f t="shared" si="1"/>
        <v/>
      </c>
      <c r="B3889" s="353"/>
      <c r="C3889" s="354"/>
      <c r="D3889" s="353"/>
      <c r="E3889" s="355"/>
      <c r="F3889" s="355"/>
      <c r="G3889" s="353"/>
      <c r="H3889" s="353"/>
      <c r="I3889" s="353"/>
      <c r="J3889" s="353"/>
      <c r="K3889" s="360"/>
    </row>
    <row r="3890">
      <c r="A3890" s="357" t="str">
        <f t="shared" si="1"/>
        <v/>
      </c>
      <c r="B3890" s="353"/>
      <c r="C3890" s="354"/>
      <c r="D3890" s="353"/>
      <c r="E3890" s="355"/>
      <c r="F3890" s="355"/>
      <c r="G3890" s="353"/>
      <c r="H3890" s="353"/>
      <c r="I3890" s="353"/>
      <c r="J3890" s="353"/>
      <c r="K3890" s="360"/>
    </row>
    <row r="3891">
      <c r="A3891" s="352" t="str">
        <f t="shared" si="1"/>
        <v/>
      </c>
      <c r="B3891" s="353"/>
      <c r="C3891" s="354"/>
      <c r="D3891" s="353"/>
      <c r="E3891" s="355"/>
      <c r="F3891" s="355"/>
      <c r="G3891" s="353"/>
      <c r="H3891" s="353"/>
      <c r="I3891" s="353"/>
      <c r="J3891" s="353"/>
      <c r="K3891" s="360"/>
    </row>
    <row r="3892">
      <c r="A3892" s="352" t="str">
        <f t="shared" si="1"/>
        <v/>
      </c>
      <c r="B3892" s="353"/>
      <c r="C3892" s="354"/>
      <c r="D3892" s="353"/>
      <c r="E3892" s="355"/>
      <c r="F3892" s="355"/>
      <c r="G3892" s="353"/>
      <c r="H3892" s="353"/>
      <c r="I3892" s="353"/>
      <c r="J3892" s="353"/>
      <c r="K3892" s="360"/>
    </row>
    <row r="3893">
      <c r="A3893" s="352" t="str">
        <f t="shared" si="1"/>
        <v/>
      </c>
      <c r="B3893" s="353"/>
      <c r="C3893" s="354"/>
      <c r="D3893" s="353"/>
      <c r="E3893" s="355"/>
      <c r="F3893" s="355"/>
      <c r="G3893" s="353"/>
      <c r="H3893" s="353"/>
      <c r="I3893" s="353"/>
      <c r="J3893" s="353"/>
      <c r="K3893" s="360"/>
    </row>
    <row r="3894">
      <c r="A3894" s="352" t="str">
        <f t="shared" si="1"/>
        <v/>
      </c>
      <c r="B3894" s="353"/>
      <c r="C3894" s="354"/>
      <c r="D3894" s="353"/>
      <c r="E3894" s="355"/>
      <c r="F3894" s="355"/>
      <c r="G3894" s="353"/>
      <c r="H3894" s="353"/>
      <c r="I3894" s="353"/>
      <c r="J3894" s="353"/>
      <c r="K3894" s="360"/>
    </row>
    <row r="3895">
      <c r="A3895" s="352" t="str">
        <f t="shared" si="1"/>
        <v/>
      </c>
      <c r="B3895" s="353"/>
      <c r="C3895" s="354"/>
      <c r="D3895" s="353"/>
      <c r="E3895" s="355"/>
      <c r="F3895" s="355"/>
      <c r="G3895" s="353"/>
      <c r="H3895" s="353"/>
      <c r="I3895" s="353"/>
      <c r="J3895" s="353"/>
      <c r="K3895" s="360"/>
    </row>
    <row r="3896">
      <c r="A3896" s="352" t="str">
        <f t="shared" si="1"/>
        <v/>
      </c>
      <c r="B3896" s="353"/>
      <c r="C3896" s="354"/>
      <c r="D3896" s="353"/>
      <c r="E3896" s="355"/>
      <c r="F3896" s="355"/>
      <c r="G3896" s="353"/>
      <c r="H3896" s="353"/>
      <c r="I3896" s="353"/>
      <c r="J3896" s="353"/>
      <c r="K3896" s="360"/>
    </row>
    <row r="3897">
      <c r="A3897" s="352" t="str">
        <f t="shared" si="1"/>
        <v/>
      </c>
      <c r="B3897" s="353"/>
      <c r="C3897" s="354"/>
      <c r="D3897" s="353"/>
      <c r="E3897" s="355"/>
      <c r="F3897" s="355"/>
      <c r="G3897" s="353"/>
      <c r="H3897" s="353"/>
      <c r="I3897" s="353"/>
      <c r="J3897" s="353"/>
      <c r="K3897" s="360"/>
    </row>
    <row r="3898">
      <c r="A3898" s="352" t="str">
        <f t="shared" si="1"/>
        <v/>
      </c>
      <c r="B3898" s="353"/>
      <c r="C3898" s="354"/>
      <c r="D3898" s="353"/>
      <c r="E3898" s="355"/>
      <c r="F3898" s="355"/>
      <c r="G3898" s="353"/>
      <c r="H3898" s="353"/>
      <c r="I3898" s="353"/>
      <c r="J3898" s="353"/>
      <c r="K3898" s="360"/>
    </row>
    <row r="3899">
      <c r="A3899" s="352" t="str">
        <f t="shared" si="1"/>
        <v/>
      </c>
      <c r="B3899" s="353"/>
      <c r="C3899" s="354"/>
      <c r="D3899" s="353"/>
      <c r="E3899" s="355"/>
      <c r="F3899" s="355"/>
      <c r="G3899" s="353"/>
      <c r="H3899" s="353"/>
      <c r="I3899" s="353"/>
      <c r="J3899" s="353"/>
      <c r="K3899" s="360"/>
    </row>
    <row r="3900">
      <c r="A3900" s="352" t="str">
        <f t="shared" si="1"/>
        <v/>
      </c>
      <c r="B3900" s="353"/>
      <c r="C3900" s="354"/>
      <c r="D3900" s="353"/>
      <c r="E3900" s="355"/>
      <c r="F3900" s="355"/>
      <c r="G3900" s="353"/>
      <c r="H3900" s="353"/>
      <c r="I3900" s="353"/>
      <c r="J3900" s="353"/>
      <c r="K3900" s="360"/>
    </row>
    <row r="3901">
      <c r="A3901" s="352" t="str">
        <f t="shared" si="1"/>
        <v/>
      </c>
      <c r="B3901" s="353"/>
      <c r="C3901" s="354"/>
      <c r="D3901" s="353"/>
      <c r="E3901" s="355"/>
      <c r="F3901" s="355"/>
      <c r="G3901" s="353"/>
      <c r="H3901" s="353"/>
      <c r="I3901" s="353"/>
      <c r="J3901" s="353"/>
      <c r="K3901" s="360"/>
    </row>
    <row r="3902">
      <c r="A3902" s="352" t="str">
        <f t="shared" si="1"/>
        <v/>
      </c>
      <c r="B3902" s="353"/>
      <c r="C3902" s="354"/>
      <c r="D3902" s="353"/>
      <c r="E3902" s="355"/>
      <c r="F3902" s="355"/>
      <c r="G3902" s="353"/>
      <c r="H3902" s="353"/>
      <c r="I3902" s="353"/>
      <c r="J3902" s="353"/>
      <c r="K3902" s="360"/>
    </row>
    <row r="3903">
      <c r="A3903" s="352" t="str">
        <f t="shared" si="1"/>
        <v/>
      </c>
      <c r="B3903" s="353"/>
      <c r="C3903" s="354"/>
      <c r="D3903" s="353"/>
      <c r="E3903" s="355"/>
      <c r="F3903" s="355"/>
      <c r="G3903" s="353"/>
      <c r="H3903" s="353"/>
      <c r="I3903" s="353"/>
      <c r="J3903" s="353"/>
      <c r="K3903" s="360"/>
    </row>
    <row r="3904">
      <c r="A3904" s="352" t="str">
        <f t="shared" si="1"/>
        <v/>
      </c>
      <c r="B3904" s="353"/>
      <c r="C3904" s="354"/>
      <c r="D3904" s="353"/>
      <c r="E3904" s="355"/>
      <c r="F3904" s="355"/>
      <c r="G3904" s="353"/>
      <c r="H3904" s="353"/>
      <c r="I3904" s="353"/>
      <c r="J3904" s="353"/>
      <c r="K3904" s="360"/>
    </row>
    <row r="3905">
      <c r="A3905" s="352" t="str">
        <f t="shared" si="1"/>
        <v/>
      </c>
      <c r="B3905" s="353"/>
      <c r="C3905" s="354"/>
      <c r="D3905" s="353"/>
      <c r="E3905" s="355"/>
      <c r="F3905" s="355"/>
      <c r="G3905" s="353"/>
      <c r="H3905" s="353"/>
      <c r="I3905" s="353"/>
      <c r="J3905" s="353"/>
      <c r="K3905" s="360"/>
    </row>
    <row r="3906">
      <c r="A3906" s="352" t="str">
        <f t="shared" si="1"/>
        <v/>
      </c>
      <c r="B3906" s="353"/>
      <c r="C3906" s="354"/>
      <c r="D3906" s="353"/>
      <c r="E3906" s="355"/>
      <c r="F3906" s="355"/>
      <c r="G3906" s="353"/>
      <c r="H3906" s="353"/>
      <c r="I3906" s="353"/>
      <c r="J3906" s="353"/>
      <c r="K3906" s="360"/>
    </row>
    <row r="3907">
      <c r="A3907" s="352" t="str">
        <f t="shared" si="1"/>
        <v/>
      </c>
      <c r="B3907" s="353"/>
      <c r="C3907" s="354"/>
      <c r="D3907" s="353"/>
      <c r="E3907" s="355"/>
      <c r="F3907" s="355"/>
      <c r="G3907" s="353"/>
      <c r="H3907" s="353"/>
      <c r="I3907" s="353"/>
      <c r="J3907" s="353"/>
      <c r="K3907" s="360"/>
    </row>
    <row r="3908">
      <c r="A3908" s="352" t="str">
        <f t="shared" si="1"/>
        <v/>
      </c>
      <c r="B3908" s="353"/>
      <c r="C3908" s="354"/>
      <c r="D3908" s="353"/>
      <c r="E3908" s="355"/>
      <c r="F3908" s="355"/>
      <c r="G3908" s="353"/>
      <c r="H3908" s="353"/>
      <c r="I3908" s="353"/>
      <c r="J3908" s="353"/>
      <c r="K3908" s="360"/>
    </row>
    <row r="3909">
      <c r="A3909" s="352" t="str">
        <f t="shared" si="1"/>
        <v/>
      </c>
      <c r="B3909" s="353"/>
      <c r="C3909" s="354"/>
      <c r="D3909" s="353"/>
      <c r="E3909" s="355"/>
      <c r="F3909" s="355"/>
      <c r="G3909" s="353"/>
      <c r="H3909" s="353"/>
      <c r="I3909" s="353"/>
      <c r="J3909" s="353"/>
      <c r="K3909" s="360"/>
    </row>
    <row r="3910">
      <c r="A3910" s="352" t="str">
        <f t="shared" si="1"/>
        <v/>
      </c>
      <c r="B3910" s="353"/>
      <c r="C3910" s="354"/>
      <c r="D3910" s="353"/>
      <c r="E3910" s="355"/>
      <c r="F3910" s="355"/>
      <c r="G3910" s="353"/>
      <c r="H3910" s="353"/>
      <c r="I3910" s="353"/>
      <c r="J3910" s="353"/>
      <c r="K3910" s="360"/>
    </row>
    <row r="3911">
      <c r="A3911" s="352" t="str">
        <f t="shared" si="1"/>
        <v/>
      </c>
      <c r="B3911" s="353"/>
      <c r="C3911" s="354"/>
      <c r="D3911" s="353"/>
      <c r="E3911" s="355"/>
      <c r="F3911" s="355"/>
      <c r="G3911" s="353"/>
      <c r="H3911" s="353"/>
      <c r="I3911" s="353"/>
      <c r="J3911" s="353"/>
      <c r="K3911" s="360"/>
    </row>
    <row r="3912">
      <c r="A3912" s="352" t="str">
        <f t="shared" si="1"/>
        <v/>
      </c>
      <c r="B3912" s="353"/>
      <c r="C3912" s="354"/>
      <c r="D3912" s="353"/>
      <c r="E3912" s="355"/>
      <c r="F3912" s="355"/>
      <c r="G3912" s="353"/>
      <c r="H3912" s="353"/>
      <c r="I3912" s="353"/>
      <c r="J3912" s="353"/>
      <c r="K3912" s="360"/>
    </row>
    <row r="3913">
      <c r="A3913" s="352" t="str">
        <f t="shared" si="1"/>
        <v/>
      </c>
      <c r="B3913" s="353"/>
      <c r="C3913" s="354"/>
      <c r="D3913" s="353"/>
      <c r="E3913" s="355"/>
      <c r="F3913" s="355"/>
      <c r="G3913" s="353"/>
      <c r="H3913" s="353"/>
      <c r="I3913" s="353"/>
      <c r="J3913" s="353"/>
      <c r="K3913" s="360"/>
    </row>
    <row r="3914">
      <c r="A3914" s="352" t="str">
        <f t="shared" si="1"/>
        <v/>
      </c>
      <c r="B3914" s="353"/>
      <c r="C3914" s="354"/>
      <c r="D3914" s="353"/>
      <c r="E3914" s="355"/>
      <c r="F3914" s="355"/>
      <c r="G3914" s="353"/>
      <c r="H3914" s="353"/>
      <c r="I3914" s="353"/>
      <c r="J3914" s="353"/>
      <c r="K3914" s="360"/>
    </row>
    <row r="3915">
      <c r="A3915" s="352" t="str">
        <f t="shared" si="1"/>
        <v/>
      </c>
      <c r="B3915" s="353"/>
      <c r="C3915" s="354"/>
      <c r="D3915" s="353"/>
      <c r="E3915" s="355"/>
      <c r="F3915" s="355"/>
      <c r="G3915" s="353"/>
      <c r="H3915" s="353"/>
      <c r="I3915" s="353"/>
      <c r="J3915" s="353"/>
      <c r="K3915" s="360"/>
    </row>
    <row r="3916">
      <c r="A3916" s="352" t="str">
        <f t="shared" si="1"/>
        <v/>
      </c>
      <c r="B3916" s="353"/>
      <c r="C3916" s="354"/>
      <c r="D3916" s="353"/>
      <c r="E3916" s="355"/>
      <c r="F3916" s="355"/>
      <c r="G3916" s="353"/>
      <c r="H3916" s="353"/>
      <c r="I3916" s="353"/>
      <c r="J3916" s="353"/>
      <c r="K3916" s="360"/>
    </row>
    <row r="3917">
      <c r="A3917" s="352" t="str">
        <f t="shared" si="1"/>
        <v/>
      </c>
      <c r="B3917" s="353"/>
      <c r="C3917" s="354"/>
      <c r="D3917" s="353"/>
      <c r="E3917" s="355"/>
      <c r="F3917" s="355"/>
      <c r="G3917" s="353"/>
      <c r="H3917" s="353"/>
      <c r="I3917" s="353"/>
      <c r="J3917" s="353"/>
      <c r="K3917" s="360"/>
    </row>
    <row r="3918">
      <c r="A3918" s="352" t="str">
        <f t="shared" si="1"/>
        <v/>
      </c>
      <c r="B3918" s="353"/>
      <c r="C3918" s="354"/>
      <c r="D3918" s="353"/>
      <c r="E3918" s="355"/>
      <c r="F3918" s="355"/>
      <c r="G3918" s="353"/>
      <c r="H3918" s="353"/>
      <c r="I3918" s="353"/>
      <c r="J3918" s="353"/>
      <c r="K3918" s="360"/>
    </row>
    <row r="3919">
      <c r="A3919" s="352" t="str">
        <f t="shared" si="1"/>
        <v/>
      </c>
      <c r="B3919" s="353"/>
      <c r="C3919" s="354"/>
      <c r="D3919" s="353"/>
      <c r="E3919" s="355"/>
      <c r="F3919" s="355"/>
      <c r="G3919" s="353"/>
      <c r="H3919" s="353"/>
      <c r="I3919" s="353"/>
      <c r="J3919" s="353"/>
      <c r="K3919" s="360"/>
    </row>
    <row r="3920">
      <c r="A3920" s="359" t="str">
        <f t="shared" si="1"/>
        <v/>
      </c>
      <c r="B3920" s="353"/>
      <c r="C3920" s="354"/>
      <c r="D3920" s="353"/>
      <c r="E3920" s="355"/>
      <c r="F3920" s="355"/>
      <c r="G3920" s="353"/>
      <c r="H3920" s="353"/>
      <c r="I3920" s="353"/>
      <c r="J3920" s="353"/>
      <c r="K3920" s="360"/>
    </row>
    <row r="3921">
      <c r="A3921" s="359" t="str">
        <f t="shared" si="1"/>
        <v/>
      </c>
      <c r="B3921" s="353"/>
      <c r="C3921" s="354"/>
      <c r="D3921" s="353"/>
      <c r="E3921" s="355"/>
      <c r="F3921" s="355"/>
      <c r="G3921" s="353"/>
      <c r="H3921" s="353"/>
      <c r="I3921" s="353"/>
      <c r="J3921" s="353"/>
      <c r="K3921" s="360"/>
    </row>
    <row r="3922">
      <c r="A3922" s="352" t="str">
        <f t="shared" si="1"/>
        <v/>
      </c>
      <c r="B3922" s="353"/>
      <c r="C3922" s="354"/>
      <c r="D3922" s="353"/>
      <c r="E3922" s="355"/>
      <c r="F3922" s="355"/>
      <c r="G3922" s="353"/>
      <c r="H3922" s="353"/>
      <c r="I3922" s="353"/>
      <c r="J3922" s="353"/>
      <c r="K3922" s="360"/>
    </row>
    <row r="3923">
      <c r="A3923" s="352" t="str">
        <f t="shared" si="1"/>
        <v/>
      </c>
      <c r="B3923" s="353"/>
      <c r="C3923" s="354"/>
      <c r="D3923" s="353"/>
      <c r="E3923" s="355"/>
      <c r="F3923" s="355"/>
      <c r="G3923" s="353"/>
      <c r="H3923" s="353"/>
      <c r="I3923" s="353"/>
      <c r="J3923" s="353"/>
      <c r="K3923" s="360"/>
    </row>
    <row r="3924">
      <c r="A3924" s="352" t="str">
        <f t="shared" si="1"/>
        <v/>
      </c>
      <c r="B3924" s="353"/>
      <c r="C3924" s="354"/>
      <c r="D3924" s="353"/>
      <c r="E3924" s="355"/>
      <c r="F3924" s="355"/>
      <c r="G3924" s="353"/>
      <c r="H3924" s="353"/>
      <c r="I3924" s="353"/>
      <c r="J3924" s="353"/>
      <c r="K3924" s="360"/>
    </row>
    <row r="3925">
      <c r="A3925" s="352" t="str">
        <f t="shared" si="1"/>
        <v/>
      </c>
      <c r="B3925" s="353"/>
      <c r="C3925" s="354"/>
      <c r="D3925" s="353"/>
      <c r="E3925" s="355"/>
      <c r="F3925" s="355"/>
      <c r="G3925" s="353"/>
      <c r="H3925" s="353"/>
      <c r="I3925" s="353"/>
      <c r="J3925" s="353"/>
      <c r="K3925" s="360"/>
    </row>
    <row r="3926">
      <c r="A3926" s="352" t="str">
        <f t="shared" si="1"/>
        <v/>
      </c>
      <c r="B3926" s="353"/>
      <c r="C3926" s="354"/>
      <c r="D3926" s="353"/>
      <c r="E3926" s="355"/>
      <c r="F3926" s="355"/>
      <c r="G3926" s="353"/>
      <c r="H3926" s="353"/>
      <c r="I3926" s="353"/>
      <c r="J3926" s="353"/>
      <c r="K3926" s="360"/>
    </row>
    <row r="3927">
      <c r="A3927" s="352" t="str">
        <f t="shared" si="1"/>
        <v/>
      </c>
      <c r="B3927" s="353"/>
      <c r="C3927" s="354"/>
      <c r="D3927" s="353"/>
      <c r="E3927" s="355"/>
      <c r="F3927" s="355"/>
      <c r="G3927" s="353"/>
      <c r="H3927" s="353"/>
      <c r="I3927" s="353"/>
      <c r="J3927" s="353"/>
      <c r="K3927" s="360"/>
    </row>
    <row r="3928">
      <c r="A3928" s="352" t="str">
        <f t="shared" si="1"/>
        <v/>
      </c>
      <c r="B3928" s="353"/>
      <c r="C3928" s="354"/>
      <c r="D3928" s="353"/>
      <c r="E3928" s="355"/>
      <c r="F3928" s="355"/>
      <c r="G3928" s="353"/>
      <c r="H3928" s="353"/>
      <c r="I3928" s="353"/>
      <c r="J3928" s="353"/>
      <c r="K3928" s="360"/>
    </row>
    <row r="3929">
      <c r="A3929" s="352" t="str">
        <f t="shared" si="1"/>
        <v/>
      </c>
      <c r="B3929" s="353"/>
      <c r="C3929" s="354"/>
      <c r="D3929" s="353"/>
      <c r="E3929" s="355"/>
      <c r="F3929" s="355"/>
      <c r="G3929" s="353"/>
      <c r="H3929" s="353"/>
      <c r="I3929" s="353"/>
      <c r="J3929" s="353"/>
      <c r="K3929" s="360"/>
    </row>
    <row r="3930">
      <c r="A3930" s="352" t="str">
        <f t="shared" si="1"/>
        <v/>
      </c>
      <c r="B3930" s="353"/>
      <c r="C3930" s="354"/>
      <c r="D3930" s="353"/>
      <c r="E3930" s="355"/>
      <c r="F3930" s="355"/>
      <c r="G3930" s="353"/>
      <c r="H3930" s="353"/>
      <c r="I3930" s="353"/>
      <c r="J3930" s="353"/>
      <c r="K3930" s="360"/>
    </row>
    <row r="3931">
      <c r="A3931" s="352" t="str">
        <f t="shared" si="1"/>
        <v/>
      </c>
      <c r="B3931" s="353"/>
      <c r="C3931" s="354"/>
      <c r="D3931" s="353"/>
      <c r="E3931" s="355"/>
      <c r="F3931" s="355"/>
      <c r="G3931" s="353"/>
      <c r="H3931" s="353"/>
      <c r="I3931" s="353"/>
      <c r="J3931" s="353"/>
      <c r="K3931" s="360"/>
    </row>
    <row r="3932">
      <c r="A3932" s="352" t="str">
        <f t="shared" si="1"/>
        <v/>
      </c>
      <c r="B3932" s="353"/>
      <c r="C3932" s="354"/>
      <c r="D3932" s="353"/>
      <c r="E3932" s="355"/>
      <c r="F3932" s="355"/>
      <c r="G3932" s="353"/>
      <c r="H3932" s="353"/>
      <c r="I3932" s="353"/>
      <c r="J3932" s="353"/>
      <c r="K3932" s="360"/>
    </row>
    <row r="3933">
      <c r="A3933" s="352" t="str">
        <f t="shared" si="1"/>
        <v/>
      </c>
      <c r="B3933" s="353"/>
      <c r="C3933" s="354"/>
      <c r="D3933" s="353"/>
      <c r="E3933" s="355"/>
      <c r="F3933" s="355"/>
      <c r="G3933" s="353"/>
      <c r="H3933" s="353"/>
      <c r="I3933" s="353"/>
      <c r="J3933" s="353"/>
      <c r="K3933" s="360"/>
    </row>
    <row r="3934">
      <c r="A3934" s="352" t="str">
        <f t="shared" si="1"/>
        <v/>
      </c>
      <c r="B3934" s="353"/>
      <c r="C3934" s="354"/>
      <c r="D3934" s="353"/>
      <c r="E3934" s="355"/>
      <c r="F3934" s="355"/>
      <c r="G3934" s="353"/>
      <c r="H3934" s="353"/>
      <c r="I3934" s="353"/>
      <c r="J3934" s="353"/>
      <c r="K3934" s="360"/>
    </row>
    <row r="3935">
      <c r="A3935" s="352" t="str">
        <f t="shared" si="1"/>
        <v/>
      </c>
      <c r="B3935" s="353"/>
      <c r="C3935" s="354"/>
      <c r="D3935" s="353"/>
      <c r="E3935" s="355"/>
      <c r="F3935" s="355"/>
      <c r="G3935" s="353"/>
      <c r="H3935" s="353"/>
      <c r="I3935" s="353"/>
      <c r="J3935" s="353"/>
      <c r="K3935" s="360"/>
    </row>
    <row r="3936">
      <c r="A3936" s="352" t="str">
        <f t="shared" si="1"/>
        <v/>
      </c>
      <c r="B3936" s="353"/>
      <c r="C3936" s="354"/>
      <c r="D3936" s="353"/>
      <c r="E3936" s="355"/>
      <c r="F3936" s="355"/>
      <c r="G3936" s="353"/>
      <c r="H3936" s="353"/>
      <c r="I3936" s="353"/>
      <c r="J3936" s="353"/>
      <c r="K3936" s="360"/>
    </row>
    <row r="3937">
      <c r="A3937" s="352" t="str">
        <f t="shared" si="1"/>
        <v/>
      </c>
      <c r="B3937" s="353"/>
      <c r="C3937" s="354"/>
      <c r="D3937" s="353"/>
      <c r="E3937" s="355"/>
      <c r="F3937" s="355"/>
      <c r="G3937" s="353"/>
      <c r="H3937" s="353"/>
      <c r="I3937" s="353"/>
      <c r="J3937" s="353"/>
      <c r="K3937" s="360"/>
    </row>
    <row r="3938">
      <c r="A3938" s="352" t="str">
        <f t="shared" si="1"/>
        <v/>
      </c>
      <c r="B3938" s="353"/>
      <c r="C3938" s="354"/>
      <c r="D3938" s="353"/>
      <c r="E3938" s="355"/>
      <c r="F3938" s="355"/>
      <c r="G3938" s="353"/>
      <c r="H3938" s="353"/>
      <c r="I3938" s="353"/>
      <c r="J3938" s="353"/>
      <c r="K3938" s="360"/>
    </row>
    <row r="3939">
      <c r="A3939" s="352" t="str">
        <f t="shared" si="1"/>
        <v/>
      </c>
      <c r="B3939" s="353"/>
      <c r="C3939" s="354"/>
      <c r="D3939" s="353"/>
      <c r="E3939" s="355"/>
      <c r="F3939" s="355"/>
      <c r="G3939" s="353"/>
      <c r="H3939" s="353"/>
      <c r="I3939" s="353"/>
      <c r="J3939" s="353"/>
      <c r="K3939" s="360"/>
    </row>
    <row r="3940">
      <c r="A3940" s="352" t="str">
        <f t="shared" si="1"/>
        <v/>
      </c>
      <c r="B3940" s="353"/>
      <c r="C3940" s="354"/>
      <c r="D3940" s="353"/>
      <c r="E3940" s="355"/>
      <c r="F3940" s="355"/>
      <c r="G3940" s="353"/>
      <c r="H3940" s="353"/>
      <c r="I3940" s="353"/>
      <c r="J3940" s="353"/>
      <c r="K3940" s="360"/>
    </row>
    <row r="3941">
      <c r="A3941" s="352" t="str">
        <f t="shared" si="1"/>
        <v/>
      </c>
      <c r="B3941" s="353"/>
      <c r="C3941" s="354"/>
      <c r="D3941" s="353"/>
      <c r="E3941" s="355"/>
      <c r="F3941" s="355"/>
      <c r="G3941" s="353"/>
      <c r="H3941" s="353"/>
      <c r="I3941" s="353"/>
      <c r="J3941" s="353"/>
      <c r="K3941" s="360"/>
    </row>
    <row r="3942">
      <c r="A3942" s="352" t="str">
        <f t="shared" si="1"/>
        <v/>
      </c>
      <c r="B3942" s="353"/>
      <c r="C3942" s="354"/>
      <c r="D3942" s="353"/>
      <c r="E3942" s="355"/>
      <c r="F3942" s="355"/>
      <c r="G3942" s="353"/>
      <c r="H3942" s="353"/>
      <c r="I3942" s="353"/>
      <c r="J3942" s="353"/>
      <c r="K3942" s="360"/>
    </row>
    <row r="3943">
      <c r="A3943" s="352" t="str">
        <f t="shared" si="1"/>
        <v/>
      </c>
      <c r="B3943" s="353"/>
      <c r="C3943" s="354"/>
      <c r="D3943" s="353"/>
      <c r="E3943" s="355"/>
      <c r="F3943" s="355"/>
      <c r="G3943" s="353"/>
      <c r="H3943" s="353"/>
      <c r="I3943" s="353"/>
      <c r="J3943" s="353"/>
      <c r="K3943" s="360"/>
    </row>
    <row r="3944">
      <c r="A3944" s="352" t="str">
        <f t="shared" si="1"/>
        <v/>
      </c>
      <c r="B3944" s="353"/>
      <c r="C3944" s="354"/>
      <c r="D3944" s="353"/>
      <c r="E3944" s="355"/>
      <c r="F3944" s="355"/>
      <c r="G3944" s="353"/>
      <c r="H3944" s="353"/>
      <c r="I3944" s="353"/>
      <c r="J3944" s="353"/>
      <c r="K3944" s="360"/>
    </row>
    <row r="3945">
      <c r="A3945" s="352" t="str">
        <f t="shared" si="1"/>
        <v/>
      </c>
      <c r="B3945" s="353"/>
      <c r="C3945" s="354"/>
      <c r="D3945" s="353"/>
      <c r="E3945" s="355"/>
      <c r="F3945" s="355"/>
      <c r="G3945" s="353"/>
      <c r="H3945" s="353"/>
      <c r="I3945" s="353"/>
      <c r="J3945" s="353"/>
      <c r="K3945" s="360"/>
    </row>
    <row r="3946">
      <c r="A3946" s="352" t="str">
        <f t="shared" si="1"/>
        <v/>
      </c>
      <c r="B3946" s="353"/>
      <c r="C3946" s="354"/>
      <c r="D3946" s="353"/>
      <c r="E3946" s="355"/>
      <c r="F3946" s="355"/>
      <c r="G3946" s="353"/>
      <c r="H3946" s="353"/>
      <c r="I3946" s="353"/>
      <c r="J3946" s="353"/>
      <c r="K3946" s="360"/>
    </row>
    <row r="3947">
      <c r="A3947" s="352" t="str">
        <f t="shared" si="1"/>
        <v/>
      </c>
      <c r="B3947" s="353"/>
      <c r="C3947" s="354"/>
      <c r="D3947" s="353"/>
      <c r="E3947" s="355"/>
      <c r="F3947" s="355"/>
      <c r="G3947" s="353"/>
      <c r="H3947" s="353"/>
      <c r="I3947" s="353"/>
      <c r="J3947" s="353"/>
      <c r="K3947" s="360"/>
    </row>
    <row r="3948">
      <c r="A3948" s="352" t="str">
        <f t="shared" si="1"/>
        <v/>
      </c>
      <c r="B3948" s="353"/>
      <c r="C3948" s="354"/>
      <c r="D3948" s="353"/>
      <c r="E3948" s="355"/>
      <c r="F3948" s="355"/>
      <c r="G3948" s="353"/>
      <c r="H3948" s="353"/>
      <c r="I3948" s="353"/>
      <c r="J3948" s="353"/>
      <c r="K3948" s="360"/>
    </row>
    <row r="3949">
      <c r="A3949" s="352" t="str">
        <f t="shared" si="1"/>
        <v/>
      </c>
      <c r="B3949" s="353"/>
      <c r="C3949" s="354"/>
      <c r="D3949" s="353"/>
      <c r="E3949" s="355"/>
      <c r="F3949" s="355"/>
      <c r="G3949" s="353"/>
      <c r="H3949" s="353"/>
      <c r="I3949" s="353"/>
      <c r="J3949" s="353"/>
      <c r="K3949" s="360"/>
    </row>
    <row r="3950">
      <c r="A3950" s="352" t="str">
        <f t="shared" si="1"/>
        <v/>
      </c>
      <c r="B3950" s="353"/>
      <c r="C3950" s="354"/>
      <c r="D3950" s="353"/>
      <c r="E3950" s="355"/>
      <c r="F3950" s="355"/>
      <c r="G3950" s="353"/>
      <c r="H3950" s="353"/>
      <c r="I3950" s="353"/>
      <c r="J3950" s="353"/>
      <c r="K3950" s="360"/>
    </row>
    <row r="3951">
      <c r="A3951" s="352" t="str">
        <f t="shared" si="1"/>
        <v/>
      </c>
      <c r="B3951" s="353"/>
      <c r="C3951" s="354"/>
      <c r="D3951" s="353"/>
      <c r="E3951" s="355"/>
      <c r="F3951" s="355"/>
      <c r="G3951" s="353"/>
      <c r="H3951" s="353"/>
      <c r="I3951" s="353"/>
      <c r="J3951" s="353"/>
      <c r="K3951" s="360"/>
    </row>
    <row r="3952">
      <c r="A3952" s="352" t="str">
        <f t="shared" si="1"/>
        <v/>
      </c>
      <c r="B3952" s="353"/>
      <c r="C3952" s="354"/>
      <c r="D3952" s="353"/>
      <c r="E3952" s="355"/>
      <c r="F3952" s="355"/>
      <c r="G3952" s="353"/>
      <c r="H3952" s="353"/>
      <c r="I3952" s="353"/>
      <c r="J3952" s="353"/>
      <c r="K3952" s="360"/>
    </row>
    <row r="3953">
      <c r="A3953" s="352" t="str">
        <f t="shared" si="1"/>
        <v/>
      </c>
      <c r="B3953" s="353"/>
      <c r="C3953" s="354"/>
      <c r="D3953" s="353"/>
      <c r="E3953" s="355"/>
      <c r="F3953" s="355"/>
      <c r="G3953" s="353"/>
      <c r="H3953" s="353"/>
      <c r="I3953" s="353"/>
      <c r="J3953" s="353"/>
      <c r="K3953" s="360"/>
    </row>
    <row r="3954">
      <c r="A3954" s="352" t="str">
        <f t="shared" si="1"/>
        <v/>
      </c>
      <c r="B3954" s="353"/>
      <c r="C3954" s="354"/>
      <c r="D3954" s="353"/>
      <c r="E3954" s="355"/>
      <c r="F3954" s="355"/>
      <c r="G3954" s="353"/>
      <c r="H3954" s="353"/>
      <c r="I3954" s="353"/>
      <c r="J3954" s="353"/>
      <c r="K3954" s="360"/>
    </row>
    <row r="3955">
      <c r="A3955" s="352" t="str">
        <f t="shared" si="1"/>
        <v/>
      </c>
      <c r="B3955" s="353"/>
      <c r="C3955" s="354"/>
      <c r="D3955" s="353"/>
      <c r="E3955" s="355"/>
      <c r="F3955" s="355"/>
      <c r="G3955" s="353"/>
      <c r="H3955" s="353"/>
      <c r="I3955" s="353"/>
      <c r="J3955" s="353"/>
      <c r="K3955" s="360"/>
    </row>
    <row r="3956">
      <c r="A3956" s="352" t="str">
        <f t="shared" si="1"/>
        <v/>
      </c>
      <c r="B3956" s="353"/>
      <c r="C3956" s="354"/>
      <c r="D3956" s="353"/>
      <c r="E3956" s="355"/>
      <c r="F3956" s="355"/>
      <c r="G3956" s="353"/>
      <c r="H3956" s="353"/>
      <c r="I3956" s="353"/>
      <c r="J3956" s="353"/>
      <c r="K3956" s="360"/>
    </row>
    <row r="3957">
      <c r="A3957" s="352" t="str">
        <f t="shared" si="1"/>
        <v/>
      </c>
      <c r="B3957" s="353"/>
      <c r="C3957" s="354"/>
      <c r="D3957" s="353"/>
      <c r="E3957" s="355"/>
      <c r="F3957" s="355"/>
      <c r="G3957" s="353"/>
      <c r="H3957" s="353"/>
      <c r="I3957" s="353"/>
      <c r="J3957" s="353"/>
      <c r="K3957" s="360"/>
    </row>
    <row r="3958">
      <c r="A3958" s="352" t="str">
        <f t="shared" si="1"/>
        <v/>
      </c>
      <c r="B3958" s="353"/>
      <c r="C3958" s="354"/>
      <c r="D3958" s="353"/>
      <c r="E3958" s="355"/>
      <c r="F3958" s="355"/>
      <c r="G3958" s="353"/>
      <c r="H3958" s="353"/>
      <c r="I3958" s="353"/>
      <c r="J3958" s="353"/>
      <c r="K3958" s="360"/>
    </row>
    <row r="3959">
      <c r="A3959" s="352" t="str">
        <f t="shared" si="1"/>
        <v/>
      </c>
      <c r="B3959" s="353"/>
      <c r="C3959" s="354"/>
      <c r="D3959" s="353"/>
      <c r="E3959" s="355"/>
      <c r="F3959" s="355"/>
      <c r="G3959" s="353"/>
      <c r="H3959" s="353"/>
      <c r="I3959" s="353"/>
      <c r="J3959" s="353"/>
      <c r="K3959" s="360"/>
    </row>
    <row r="3960">
      <c r="A3960" s="352" t="str">
        <f t="shared" si="1"/>
        <v/>
      </c>
      <c r="B3960" s="353"/>
      <c r="C3960" s="354"/>
      <c r="D3960" s="353"/>
      <c r="E3960" s="355"/>
      <c r="F3960" s="355"/>
      <c r="G3960" s="353"/>
      <c r="H3960" s="353"/>
      <c r="I3960" s="353"/>
      <c r="J3960" s="353"/>
      <c r="K3960" s="360"/>
    </row>
    <row r="3961">
      <c r="A3961" s="352" t="str">
        <f t="shared" si="1"/>
        <v/>
      </c>
      <c r="B3961" s="353"/>
      <c r="C3961" s="354"/>
      <c r="D3961" s="353"/>
      <c r="E3961" s="355"/>
      <c r="F3961" s="355"/>
      <c r="G3961" s="353"/>
      <c r="H3961" s="353"/>
      <c r="I3961" s="353"/>
      <c r="J3961" s="353"/>
      <c r="K3961" s="360"/>
    </row>
    <row r="3962">
      <c r="A3962" s="352" t="str">
        <f t="shared" si="1"/>
        <v/>
      </c>
      <c r="B3962" s="353"/>
      <c r="C3962" s="354"/>
      <c r="D3962" s="353"/>
      <c r="E3962" s="355"/>
      <c r="F3962" s="355"/>
      <c r="G3962" s="353"/>
      <c r="H3962" s="353"/>
      <c r="I3962" s="353"/>
      <c r="J3962" s="353"/>
      <c r="K3962" s="360"/>
    </row>
    <row r="3963">
      <c r="A3963" s="352" t="str">
        <f t="shared" si="1"/>
        <v/>
      </c>
      <c r="B3963" s="353"/>
      <c r="C3963" s="354"/>
      <c r="D3963" s="353"/>
      <c r="E3963" s="355"/>
      <c r="F3963" s="355"/>
      <c r="G3963" s="353"/>
      <c r="H3963" s="353"/>
      <c r="I3963" s="353"/>
      <c r="J3963" s="353"/>
      <c r="K3963" s="360"/>
    </row>
    <row r="3964">
      <c r="A3964" s="352" t="str">
        <f t="shared" si="1"/>
        <v/>
      </c>
      <c r="B3964" s="353"/>
      <c r="C3964" s="354"/>
      <c r="D3964" s="353"/>
      <c r="E3964" s="355"/>
      <c r="F3964" s="355"/>
      <c r="G3964" s="353"/>
      <c r="H3964" s="353"/>
      <c r="I3964" s="353"/>
      <c r="J3964" s="353"/>
      <c r="K3964" s="360"/>
    </row>
    <row r="3965">
      <c r="A3965" s="359" t="str">
        <f t="shared" si="1"/>
        <v/>
      </c>
      <c r="B3965" s="353"/>
      <c r="C3965" s="354"/>
      <c r="D3965" s="353"/>
      <c r="E3965" s="355"/>
      <c r="F3965" s="355"/>
      <c r="G3965" s="353"/>
      <c r="H3965" s="353"/>
      <c r="I3965" s="353"/>
      <c r="J3965" s="353"/>
      <c r="K3965" s="360"/>
    </row>
    <row r="3966">
      <c r="A3966" s="352" t="str">
        <f t="shared" si="1"/>
        <v/>
      </c>
      <c r="B3966" s="353"/>
      <c r="C3966" s="354"/>
      <c r="D3966" s="353"/>
      <c r="E3966" s="355"/>
      <c r="F3966" s="355"/>
      <c r="G3966" s="353"/>
      <c r="H3966" s="353"/>
      <c r="I3966" s="353"/>
      <c r="J3966" s="353"/>
      <c r="K3966" s="360"/>
    </row>
    <row r="3967">
      <c r="A3967" s="352" t="str">
        <f t="shared" si="1"/>
        <v/>
      </c>
      <c r="B3967" s="353"/>
      <c r="C3967" s="354"/>
      <c r="D3967" s="353"/>
      <c r="E3967" s="355"/>
      <c r="F3967" s="355"/>
      <c r="G3967" s="353"/>
      <c r="H3967" s="353"/>
      <c r="I3967" s="353"/>
      <c r="J3967" s="353"/>
      <c r="K3967" s="360"/>
    </row>
    <row r="3968">
      <c r="A3968" s="352" t="str">
        <f t="shared" si="1"/>
        <v/>
      </c>
      <c r="B3968" s="353"/>
      <c r="C3968" s="354"/>
      <c r="D3968" s="353"/>
      <c r="E3968" s="355"/>
      <c r="F3968" s="355"/>
      <c r="G3968" s="353"/>
      <c r="H3968" s="353"/>
      <c r="I3968" s="353"/>
      <c r="J3968" s="353"/>
      <c r="K3968" s="360"/>
    </row>
    <row r="3969">
      <c r="A3969" s="352" t="str">
        <f t="shared" si="1"/>
        <v/>
      </c>
      <c r="B3969" s="353"/>
      <c r="C3969" s="354"/>
      <c r="D3969" s="353"/>
      <c r="E3969" s="355"/>
      <c r="F3969" s="355"/>
      <c r="G3969" s="353"/>
      <c r="H3969" s="353"/>
      <c r="I3969" s="353"/>
      <c r="J3969" s="353"/>
      <c r="K3969" s="360"/>
    </row>
    <row r="3970">
      <c r="A3970" s="352" t="str">
        <f t="shared" si="1"/>
        <v/>
      </c>
      <c r="B3970" s="353"/>
      <c r="C3970" s="354"/>
      <c r="D3970" s="353"/>
      <c r="E3970" s="355"/>
      <c r="F3970" s="355"/>
      <c r="G3970" s="353"/>
      <c r="H3970" s="353"/>
      <c r="I3970" s="353"/>
      <c r="J3970" s="353"/>
      <c r="K3970" s="360"/>
    </row>
    <row r="3971">
      <c r="A3971" s="352" t="str">
        <f t="shared" si="1"/>
        <v/>
      </c>
      <c r="B3971" s="353"/>
      <c r="C3971" s="354"/>
      <c r="D3971" s="353"/>
      <c r="E3971" s="355"/>
      <c r="F3971" s="355"/>
      <c r="G3971" s="353"/>
      <c r="H3971" s="353"/>
      <c r="I3971" s="353"/>
      <c r="J3971" s="353"/>
      <c r="K3971" s="360"/>
    </row>
    <row r="3972">
      <c r="A3972" s="352" t="str">
        <f t="shared" si="1"/>
        <v/>
      </c>
      <c r="B3972" s="353"/>
      <c r="C3972" s="354"/>
      <c r="D3972" s="353"/>
      <c r="E3972" s="355"/>
      <c r="F3972" s="355"/>
      <c r="G3972" s="353"/>
      <c r="H3972" s="353"/>
      <c r="I3972" s="353"/>
      <c r="J3972" s="353"/>
      <c r="K3972" s="360"/>
    </row>
    <row r="3973">
      <c r="A3973" s="352" t="str">
        <f t="shared" si="1"/>
        <v/>
      </c>
      <c r="B3973" s="353"/>
      <c r="C3973" s="354"/>
      <c r="D3973" s="353"/>
      <c r="E3973" s="355"/>
      <c r="F3973" s="355"/>
      <c r="G3973" s="353"/>
      <c r="H3973" s="353"/>
      <c r="I3973" s="353"/>
      <c r="J3973" s="353"/>
      <c r="K3973" s="360"/>
    </row>
    <row r="3974">
      <c r="A3974" s="352" t="str">
        <f t="shared" si="1"/>
        <v/>
      </c>
      <c r="B3974" s="353"/>
      <c r="C3974" s="354"/>
      <c r="D3974" s="353"/>
      <c r="E3974" s="355"/>
      <c r="F3974" s="355"/>
      <c r="G3974" s="353"/>
      <c r="H3974" s="353"/>
      <c r="I3974" s="353"/>
      <c r="J3974" s="353"/>
      <c r="K3974" s="360"/>
    </row>
    <row r="3975">
      <c r="A3975" s="352" t="str">
        <f t="shared" si="1"/>
        <v/>
      </c>
      <c r="B3975" s="353"/>
      <c r="C3975" s="354"/>
      <c r="D3975" s="353"/>
      <c r="E3975" s="355"/>
      <c r="F3975" s="355"/>
      <c r="G3975" s="353"/>
      <c r="H3975" s="353"/>
      <c r="I3975" s="353"/>
      <c r="J3975" s="353"/>
      <c r="K3975" s="360"/>
    </row>
    <row r="3976">
      <c r="A3976" s="352" t="str">
        <f t="shared" si="1"/>
        <v/>
      </c>
      <c r="B3976" s="353"/>
      <c r="C3976" s="354"/>
      <c r="D3976" s="353"/>
      <c r="E3976" s="355"/>
      <c r="F3976" s="355"/>
      <c r="G3976" s="353"/>
      <c r="H3976" s="353"/>
      <c r="I3976" s="353"/>
      <c r="J3976" s="353"/>
      <c r="K3976" s="360"/>
    </row>
    <row r="3977">
      <c r="A3977" s="352" t="str">
        <f t="shared" si="1"/>
        <v/>
      </c>
      <c r="B3977" s="353"/>
      <c r="C3977" s="354"/>
      <c r="D3977" s="353"/>
      <c r="E3977" s="355"/>
      <c r="F3977" s="355"/>
      <c r="G3977" s="353"/>
      <c r="H3977" s="353"/>
      <c r="I3977" s="353"/>
      <c r="J3977" s="353"/>
      <c r="K3977" s="360"/>
    </row>
    <row r="3978">
      <c r="A3978" s="352" t="str">
        <f t="shared" si="1"/>
        <v/>
      </c>
      <c r="B3978" s="353"/>
      <c r="C3978" s="354"/>
      <c r="D3978" s="353"/>
      <c r="E3978" s="355"/>
      <c r="F3978" s="355"/>
      <c r="G3978" s="353"/>
      <c r="H3978" s="353"/>
      <c r="I3978" s="353"/>
      <c r="J3978" s="353"/>
      <c r="K3978" s="360"/>
    </row>
    <row r="3979">
      <c r="A3979" s="352" t="str">
        <f t="shared" si="1"/>
        <v/>
      </c>
      <c r="B3979" s="353"/>
      <c r="C3979" s="354"/>
      <c r="D3979" s="353"/>
      <c r="E3979" s="355"/>
      <c r="F3979" s="355"/>
      <c r="G3979" s="353"/>
      <c r="H3979" s="353"/>
      <c r="I3979" s="353"/>
      <c r="J3979" s="353"/>
      <c r="K3979" s="360"/>
    </row>
    <row r="3980">
      <c r="A3980" s="352" t="str">
        <f t="shared" si="1"/>
        <v/>
      </c>
      <c r="B3980" s="353"/>
      <c r="C3980" s="354"/>
      <c r="D3980" s="353"/>
      <c r="E3980" s="355"/>
      <c r="F3980" s="355"/>
      <c r="G3980" s="353"/>
      <c r="H3980" s="353"/>
      <c r="I3980" s="353"/>
      <c r="J3980" s="353"/>
      <c r="K3980" s="360"/>
    </row>
    <row r="3981">
      <c r="A3981" s="352" t="str">
        <f t="shared" si="1"/>
        <v/>
      </c>
      <c r="B3981" s="353"/>
      <c r="C3981" s="354"/>
      <c r="D3981" s="353"/>
      <c r="E3981" s="355"/>
      <c r="F3981" s="355"/>
      <c r="G3981" s="353"/>
      <c r="H3981" s="353"/>
      <c r="I3981" s="353"/>
      <c r="J3981" s="353"/>
      <c r="K3981" s="360"/>
    </row>
    <row r="3982">
      <c r="A3982" s="352" t="str">
        <f t="shared" si="1"/>
        <v/>
      </c>
      <c r="B3982" s="353"/>
      <c r="C3982" s="354"/>
      <c r="D3982" s="353"/>
      <c r="E3982" s="355"/>
      <c r="F3982" s="355"/>
      <c r="G3982" s="353"/>
      <c r="H3982" s="353"/>
      <c r="I3982" s="353"/>
      <c r="J3982" s="353"/>
      <c r="K3982" s="360"/>
    </row>
    <row r="3983">
      <c r="A3983" s="352" t="str">
        <f t="shared" si="1"/>
        <v/>
      </c>
      <c r="B3983" s="353"/>
      <c r="C3983" s="354"/>
      <c r="D3983" s="353"/>
      <c r="E3983" s="355"/>
      <c r="F3983" s="355"/>
      <c r="G3983" s="353"/>
      <c r="H3983" s="353"/>
      <c r="I3983" s="353"/>
      <c r="J3983" s="353"/>
      <c r="K3983" s="360"/>
    </row>
    <row r="3984">
      <c r="A3984" s="352" t="str">
        <f t="shared" si="1"/>
        <v/>
      </c>
      <c r="B3984" s="353"/>
      <c r="C3984" s="354"/>
      <c r="D3984" s="353"/>
      <c r="E3984" s="355"/>
      <c r="F3984" s="355"/>
      <c r="G3984" s="353"/>
      <c r="H3984" s="353"/>
      <c r="I3984" s="353"/>
      <c r="J3984" s="353"/>
      <c r="K3984" s="360"/>
    </row>
    <row r="3985">
      <c r="A3985" s="352" t="str">
        <f t="shared" si="1"/>
        <v/>
      </c>
      <c r="B3985" s="353"/>
      <c r="C3985" s="354"/>
      <c r="D3985" s="353"/>
      <c r="E3985" s="355"/>
      <c r="F3985" s="355"/>
      <c r="G3985" s="353"/>
      <c r="H3985" s="353"/>
      <c r="I3985" s="353"/>
      <c r="J3985" s="353"/>
      <c r="K3985" s="360"/>
    </row>
    <row r="3986">
      <c r="A3986" s="352" t="str">
        <f t="shared" si="1"/>
        <v/>
      </c>
      <c r="B3986" s="353"/>
      <c r="C3986" s="354"/>
      <c r="D3986" s="353"/>
      <c r="E3986" s="355"/>
      <c r="F3986" s="355"/>
      <c r="G3986" s="353"/>
      <c r="H3986" s="353"/>
      <c r="I3986" s="353"/>
      <c r="J3986" s="353"/>
      <c r="K3986" s="360"/>
    </row>
    <row r="3987">
      <c r="A3987" s="352" t="str">
        <f t="shared" si="1"/>
        <v/>
      </c>
      <c r="B3987" s="353"/>
      <c r="C3987" s="354"/>
      <c r="D3987" s="353"/>
      <c r="E3987" s="355"/>
      <c r="F3987" s="355"/>
      <c r="G3987" s="353"/>
      <c r="H3987" s="353"/>
      <c r="I3987" s="353"/>
      <c r="J3987" s="353"/>
      <c r="K3987" s="360"/>
    </row>
    <row r="3988">
      <c r="A3988" s="352" t="str">
        <f t="shared" si="1"/>
        <v/>
      </c>
      <c r="B3988" s="353"/>
      <c r="C3988" s="354"/>
      <c r="D3988" s="353"/>
      <c r="E3988" s="355"/>
      <c r="F3988" s="355"/>
      <c r="G3988" s="353"/>
      <c r="H3988" s="353"/>
      <c r="I3988" s="353"/>
      <c r="J3988" s="353"/>
      <c r="K3988" s="360"/>
    </row>
    <row r="3989">
      <c r="A3989" s="352" t="str">
        <f t="shared" si="1"/>
        <v/>
      </c>
      <c r="B3989" s="353"/>
      <c r="C3989" s="354"/>
      <c r="D3989" s="353"/>
      <c r="E3989" s="355"/>
      <c r="F3989" s="355"/>
      <c r="G3989" s="353"/>
      <c r="H3989" s="353"/>
      <c r="I3989" s="353"/>
      <c r="J3989" s="353"/>
      <c r="K3989" s="360"/>
    </row>
    <row r="3990">
      <c r="A3990" s="352" t="str">
        <f t="shared" si="1"/>
        <v/>
      </c>
      <c r="B3990" s="353"/>
      <c r="C3990" s="354"/>
      <c r="D3990" s="353"/>
      <c r="E3990" s="355"/>
      <c r="F3990" s="355"/>
      <c r="G3990" s="353"/>
      <c r="H3990" s="353"/>
      <c r="I3990" s="353"/>
      <c r="J3990" s="353"/>
      <c r="K3990" s="360"/>
    </row>
    <row r="3991">
      <c r="A3991" s="352" t="str">
        <f t="shared" si="1"/>
        <v/>
      </c>
      <c r="B3991" s="353"/>
      <c r="C3991" s="354"/>
      <c r="D3991" s="353"/>
      <c r="E3991" s="355"/>
      <c r="F3991" s="355"/>
      <c r="G3991" s="353"/>
      <c r="H3991" s="353"/>
      <c r="I3991" s="353"/>
      <c r="J3991" s="353"/>
      <c r="K3991" s="360"/>
    </row>
    <row r="3992">
      <c r="A3992" s="352" t="str">
        <f t="shared" si="1"/>
        <v/>
      </c>
      <c r="B3992" s="353"/>
      <c r="C3992" s="354"/>
      <c r="D3992" s="353"/>
      <c r="E3992" s="355"/>
      <c r="F3992" s="355"/>
      <c r="G3992" s="353"/>
      <c r="H3992" s="353"/>
      <c r="I3992" s="353"/>
      <c r="J3992" s="353"/>
      <c r="K3992" s="360"/>
    </row>
    <row r="3993">
      <c r="A3993" s="352" t="str">
        <f t="shared" si="1"/>
        <v/>
      </c>
      <c r="B3993" s="353"/>
      <c r="C3993" s="354"/>
      <c r="D3993" s="353"/>
      <c r="E3993" s="355"/>
      <c r="F3993" s="355"/>
      <c r="G3993" s="353"/>
      <c r="H3993" s="353"/>
      <c r="I3993" s="353"/>
      <c r="J3993" s="353"/>
      <c r="K3993" s="360"/>
    </row>
    <row r="3994">
      <c r="A3994" s="352" t="str">
        <f t="shared" si="1"/>
        <v/>
      </c>
      <c r="B3994" s="353"/>
      <c r="C3994" s="354"/>
      <c r="D3994" s="353"/>
      <c r="E3994" s="355"/>
      <c r="F3994" s="355"/>
      <c r="G3994" s="353"/>
      <c r="H3994" s="353"/>
      <c r="I3994" s="353"/>
      <c r="J3994" s="353"/>
      <c r="K3994" s="360"/>
    </row>
    <row r="3995">
      <c r="A3995" s="352" t="str">
        <f t="shared" si="1"/>
        <v/>
      </c>
      <c r="B3995" s="353"/>
      <c r="C3995" s="354"/>
      <c r="D3995" s="353"/>
      <c r="E3995" s="355"/>
      <c r="F3995" s="355"/>
      <c r="G3995" s="353"/>
      <c r="H3995" s="353"/>
      <c r="I3995" s="353"/>
      <c r="J3995" s="353"/>
      <c r="K3995" s="360"/>
    </row>
    <row r="3996">
      <c r="A3996" s="352" t="str">
        <f t="shared" si="1"/>
        <v/>
      </c>
      <c r="B3996" s="353"/>
      <c r="C3996" s="354"/>
      <c r="D3996" s="353"/>
      <c r="E3996" s="355"/>
      <c r="F3996" s="355"/>
      <c r="G3996" s="353"/>
      <c r="H3996" s="353"/>
      <c r="I3996" s="353"/>
      <c r="J3996" s="353"/>
      <c r="K3996" s="360"/>
    </row>
    <row r="3997">
      <c r="A3997" s="352" t="str">
        <f t="shared" si="1"/>
        <v/>
      </c>
      <c r="B3997" s="353"/>
      <c r="C3997" s="354"/>
      <c r="D3997" s="353"/>
      <c r="E3997" s="355"/>
      <c r="F3997" s="355"/>
      <c r="G3997" s="353"/>
      <c r="H3997" s="353"/>
      <c r="I3997" s="353"/>
      <c r="J3997" s="353"/>
      <c r="K3997" s="360"/>
    </row>
    <row r="3998">
      <c r="A3998" s="352" t="str">
        <f t="shared" si="1"/>
        <v/>
      </c>
      <c r="B3998" s="353"/>
      <c r="C3998" s="354"/>
      <c r="D3998" s="353"/>
      <c r="E3998" s="355"/>
      <c r="F3998" s="355"/>
      <c r="G3998" s="353"/>
      <c r="H3998" s="353"/>
      <c r="I3998" s="353"/>
      <c r="J3998" s="353"/>
      <c r="K3998" s="360"/>
    </row>
    <row r="3999">
      <c r="A3999" s="352" t="str">
        <f t="shared" si="1"/>
        <v/>
      </c>
      <c r="B3999" s="353"/>
      <c r="C3999" s="354"/>
      <c r="D3999" s="353"/>
      <c r="E3999" s="355"/>
      <c r="F3999" s="355"/>
      <c r="G3999" s="353"/>
      <c r="H3999" s="353"/>
      <c r="I3999" s="353"/>
      <c r="J3999" s="353"/>
      <c r="K3999" s="360"/>
    </row>
    <row r="4000">
      <c r="A4000" s="352" t="str">
        <f t="shared" si="1"/>
        <v/>
      </c>
      <c r="B4000" s="353"/>
      <c r="C4000" s="354"/>
      <c r="D4000" s="353"/>
      <c r="E4000" s="355"/>
      <c r="F4000" s="355"/>
      <c r="G4000" s="353"/>
      <c r="H4000" s="353"/>
      <c r="I4000" s="353"/>
      <c r="J4000" s="353"/>
      <c r="K4000" s="360"/>
    </row>
    <row r="4001">
      <c r="A4001" s="352" t="str">
        <f t="shared" si="1"/>
        <v/>
      </c>
      <c r="B4001" s="353"/>
      <c r="C4001" s="354"/>
      <c r="D4001" s="353"/>
      <c r="E4001" s="355"/>
      <c r="F4001" s="355"/>
      <c r="G4001" s="353"/>
      <c r="H4001" s="353"/>
      <c r="I4001" s="353"/>
      <c r="J4001" s="353"/>
      <c r="K4001" s="360"/>
    </row>
    <row r="4002">
      <c r="A4002" s="352" t="str">
        <f t="shared" si="1"/>
        <v/>
      </c>
      <c r="B4002" s="353"/>
      <c r="C4002" s="354"/>
      <c r="D4002" s="353"/>
      <c r="E4002" s="355"/>
      <c r="F4002" s="355"/>
      <c r="G4002" s="353"/>
      <c r="H4002" s="353"/>
      <c r="I4002" s="353"/>
      <c r="J4002" s="353"/>
      <c r="K4002" s="360"/>
    </row>
    <row r="4003">
      <c r="A4003" s="352" t="str">
        <f t="shared" si="1"/>
        <v/>
      </c>
      <c r="B4003" s="353"/>
      <c r="C4003" s="354"/>
      <c r="D4003" s="353"/>
      <c r="E4003" s="355"/>
      <c r="F4003" s="355"/>
      <c r="G4003" s="353"/>
      <c r="H4003" s="353"/>
      <c r="I4003" s="353"/>
      <c r="J4003" s="353"/>
      <c r="K4003" s="360"/>
    </row>
    <row r="4004">
      <c r="A4004" s="357" t="str">
        <f t="shared" si="1"/>
        <v/>
      </c>
      <c r="B4004" s="353"/>
      <c r="C4004" s="354"/>
      <c r="D4004" s="353"/>
      <c r="E4004" s="355"/>
      <c r="F4004" s="355"/>
      <c r="G4004" s="353"/>
      <c r="H4004" s="353"/>
      <c r="I4004" s="353"/>
      <c r="J4004" s="353"/>
      <c r="K4004" s="360"/>
    </row>
    <row r="4005">
      <c r="A4005" s="357" t="str">
        <f t="shared" si="1"/>
        <v/>
      </c>
      <c r="B4005" s="353"/>
      <c r="C4005" s="354"/>
      <c r="D4005" s="353"/>
      <c r="E4005" s="355"/>
      <c r="F4005" s="355"/>
      <c r="G4005" s="353"/>
      <c r="H4005" s="353"/>
      <c r="I4005" s="353"/>
      <c r="J4005" s="353"/>
      <c r="K4005" s="360"/>
    </row>
    <row r="4006">
      <c r="A4006" s="357" t="str">
        <f t="shared" si="1"/>
        <v/>
      </c>
      <c r="B4006" s="353"/>
      <c r="C4006" s="354"/>
      <c r="D4006" s="353"/>
      <c r="E4006" s="355"/>
      <c r="F4006" s="355"/>
      <c r="G4006" s="353"/>
      <c r="H4006" s="353"/>
      <c r="I4006" s="353"/>
      <c r="J4006" s="353"/>
      <c r="K4006" s="360"/>
    </row>
    <row r="4007">
      <c r="A4007" s="357" t="str">
        <f t="shared" si="1"/>
        <v/>
      </c>
      <c r="B4007" s="353"/>
      <c r="C4007" s="354"/>
      <c r="D4007" s="353"/>
      <c r="E4007" s="355"/>
      <c r="F4007" s="355"/>
      <c r="G4007" s="353"/>
      <c r="H4007" s="353"/>
      <c r="I4007" s="353"/>
      <c r="J4007" s="353"/>
      <c r="K4007" s="360"/>
    </row>
    <row r="4008">
      <c r="A4008" s="352" t="str">
        <f t="shared" si="1"/>
        <v/>
      </c>
      <c r="B4008" s="353"/>
      <c r="C4008" s="354"/>
      <c r="D4008" s="353"/>
      <c r="E4008" s="355"/>
      <c r="F4008" s="355"/>
      <c r="G4008" s="353"/>
      <c r="H4008" s="353"/>
      <c r="I4008" s="353"/>
      <c r="J4008" s="353"/>
      <c r="K4008" s="360"/>
    </row>
    <row r="4009">
      <c r="A4009" s="352" t="str">
        <f t="shared" si="1"/>
        <v/>
      </c>
      <c r="B4009" s="353"/>
      <c r="C4009" s="354"/>
      <c r="D4009" s="353"/>
      <c r="E4009" s="355"/>
      <c r="F4009" s="355"/>
      <c r="G4009" s="353"/>
      <c r="H4009" s="353"/>
      <c r="I4009" s="353"/>
      <c r="J4009" s="353"/>
      <c r="K4009" s="360"/>
    </row>
    <row r="4010">
      <c r="A4010" s="352" t="str">
        <f t="shared" si="1"/>
        <v/>
      </c>
      <c r="B4010" s="353"/>
      <c r="C4010" s="354"/>
      <c r="D4010" s="353"/>
      <c r="E4010" s="355"/>
      <c r="F4010" s="355"/>
      <c r="G4010" s="353"/>
      <c r="H4010" s="353"/>
      <c r="I4010" s="353"/>
      <c r="J4010" s="353"/>
      <c r="K4010" s="360"/>
    </row>
    <row r="4011">
      <c r="A4011" s="352" t="str">
        <f t="shared" si="1"/>
        <v/>
      </c>
      <c r="B4011" s="353"/>
      <c r="C4011" s="354"/>
      <c r="D4011" s="353"/>
      <c r="E4011" s="355"/>
      <c r="F4011" s="355"/>
      <c r="G4011" s="353"/>
      <c r="H4011" s="353"/>
      <c r="I4011" s="353"/>
      <c r="J4011" s="353"/>
      <c r="K4011" s="360"/>
    </row>
    <row r="4012">
      <c r="A4012" s="352" t="str">
        <f t="shared" si="1"/>
        <v/>
      </c>
      <c r="B4012" s="353"/>
      <c r="C4012" s="354"/>
      <c r="D4012" s="353"/>
      <c r="E4012" s="355"/>
      <c r="F4012" s="355"/>
      <c r="G4012" s="353"/>
      <c r="H4012" s="353"/>
      <c r="I4012" s="353"/>
      <c r="J4012" s="353"/>
      <c r="K4012" s="360"/>
    </row>
    <row r="4013">
      <c r="A4013" s="359" t="str">
        <f t="shared" si="1"/>
        <v/>
      </c>
      <c r="B4013" s="353"/>
      <c r="C4013" s="354"/>
      <c r="D4013" s="353"/>
      <c r="E4013" s="355"/>
      <c r="F4013" s="355"/>
      <c r="G4013" s="353"/>
      <c r="H4013" s="353"/>
      <c r="I4013" s="353"/>
      <c r="J4013" s="353"/>
      <c r="K4013" s="360"/>
    </row>
    <row r="4014">
      <c r="A4014" s="352" t="str">
        <f t="shared" si="1"/>
        <v/>
      </c>
      <c r="B4014" s="353"/>
      <c r="C4014" s="354"/>
      <c r="D4014" s="353"/>
      <c r="E4014" s="355"/>
      <c r="F4014" s="355"/>
      <c r="G4014" s="353"/>
      <c r="H4014" s="353"/>
      <c r="I4014" s="353"/>
      <c r="J4014" s="353"/>
      <c r="K4014" s="360"/>
    </row>
    <row r="4015">
      <c r="A4015" s="357" t="str">
        <f t="shared" si="1"/>
        <v/>
      </c>
      <c r="B4015" s="353"/>
      <c r="C4015" s="354"/>
      <c r="D4015" s="353"/>
      <c r="E4015" s="355"/>
      <c r="F4015" s="355"/>
      <c r="G4015" s="353"/>
      <c r="H4015" s="353"/>
      <c r="I4015" s="353"/>
      <c r="J4015" s="353"/>
      <c r="K4015" s="360"/>
    </row>
    <row r="4016">
      <c r="A4016" s="357" t="str">
        <f t="shared" si="1"/>
        <v/>
      </c>
      <c r="B4016" s="353"/>
      <c r="C4016" s="354"/>
      <c r="D4016" s="353"/>
      <c r="E4016" s="355"/>
      <c r="F4016" s="355"/>
      <c r="G4016" s="353"/>
      <c r="H4016" s="353"/>
      <c r="I4016" s="353"/>
      <c r="J4016" s="353"/>
      <c r="K4016" s="360"/>
    </row>
    <row r="4017">
      <c r="A4017" s="352" t="str">
        <f t="shared" si="1"/>
        <v/>
      </c>
      <c r="B4017" s="353"/>
      <c r="C4017" s="354"/>
      <c r="D4017" s="353"/>
      <c r="E4017" s="355"/>
      <c r="F4017" s="355"/>
      <c r="G4017" s="353"/>
      <c r="H4017" s="353"/>
      <c r="I4017" s="353"/>
      <c r="J4017" s="353"/>
      <c r="K4017" s="360"/>
    </row>
    <row r="4018">
      <c r="A4018" s="359" t="str">
        <f t="shared" si="1"/>
        <v/>
      </c>
      <c r="B4018" s="353"/>
      <c r="C4018" s="354"/>
      <c r="D4018" s="353"/>
      <c r="E4018" s="355"/>
      <c r="F4018" s="355"/>
      <c r="G4018" s="353"/>
      <c r="H4018" s="353"/>
      <c r="I4018" s="353"/>
      <c r="J4018" s="353"/>
      <c r="K4018" s="360"/>
    </row>
    <row r="4019">
      <c r="A4019" s="357" t="str">
        <f t="shared" si="1"/>
        <v/>
      </c>
      <c r="B4019" s="353"/>
      <c r="C4019" s="354"/>
      <c r="D4019" s="353"/>
      <c r="E4019" s="355"/>
      <c r="F4019" s="355"/>
      <c r="G4019" s="353"/>
      <c r="H4019" s="353"/>
      <c r="I4019" s="353"/>
      <c r="J4019" s="353"/>
      <c r="K4019" s="360"/>
    </row>
    <row r="4020">
      <c r="A4020" s="352" t="str">
        <f t="shared" si="1"/>
        <v/>
      </c>
      <c r="B4020" s="353"/>
      <c r="C4020" s="354"/>
      <c r="D4020" s="353"/>
      <c r="E4020" s="355"/>
      <c r="F4020" s="355"/>
      <c r="G4020" s="353"/>
      <c r="H4020" s="353"/>
      <c r="I4020" s="353"/>
      <c r="J4020" s="353"/>
      <c r="K4020" s="360"/>
    </row>
    <row r="4021">
      <c r="A4021" s="352" t="str">
        <f t="shared" si="1"/>
        <v/>
      </c>
      <c r="B4021" s="353"/>
      <c r="C4021" s="354"/>
      <c r="D4021" s="353"/>
      <c r="E4021" s="355"/>
      <c r="F4021" s="355"/>
      <c r="G4021" s="353"/>
      <c r="H4021" s="353"/>
      <c r="I4021" s="353"/>
      <c r="J4021" s="353"/>
      <c r="K4021" s="360"/>
    </row>
    <row r="4022">
      <c r="A4022" s="357" t="str">
        <f t="shared" si="1"/>
        <v/>
      </c>
      <c r="B4022" s="353"/>
      <c r="C4022" s="354"/>
      <c r="D4022" s="353"/>
      <c r="E4022" s="355"/>
      <c r="F4022" s="355"/>
      <c r="G4022" s="353"/>
      <c r="H4022" s="353"/>
      <c r="I4022" s="353"/>
      <c r="J4022" s="353"/>
      <c r="K4022" s="360"/>
    </row>
    <row r="4023">
      <c r="A4023" s="352" t="str">
        <f t="shared" si="1"/>
        <v/>
      </c>
      <c r="B4023" s="353"/>
      <c r="C4023" s="354"/>
      <c r="D4023" s="353"/>
      <c r="E4023" s="355"/>
      <c r="F4023" s="355"/>
      <c r="G4023" s="353"/>
      <c r="H4023" s="353"/>
      <c r="I4023" s="353"/>
      <c r="J4023" s="353"/>
      <c r="K4023" s="360"/>
    </row>
    <row r="4024">
      <c r="A4024" s="352" t="str">
        <f t="shared" si="1"/>
        <v/>
      </c>
      <c r="B4024" s="353"/>
      <c r="C4024" s="354"/>
      <c r="D4024" s="353"/>
      <c r="E4024" s="355"/>
      <c r="F4024" s="355"/>
      <c r="G4024" s="353"/>
      <c r="H4024" s="353"/>
      <c r="I4024" s="353"/>
      <c r="J4024" s="353"/>
      <c r="K4024" s="360"/>
    </row>
    <row r="4025">
      <c r="A4025" s="352" t="str">
        <f t="shared" si="1"/>
        <v/>
      </c>
      <c r="B4025" s="353"/>
      <c r="C4025" s="354"/>
      <c r="D4025" s="353"/>
      <c r="E4025" s="355"/>
      <c r="F4025" s="355"/>
      <c r="G4025" s="353"/>
      <c r="H4025" s="353"/>
      <c r="I4025" s="353"/>
      <c r="J4025" s="353"/>
      <c r="K4025" s="360"/>
    </row>
    <row r="4026">
      <c r="A4026" s="357" t="str">
        <f t="shared" si="1"/>
        <v/>
      </c>
      <c r="B4026" s="353"/>
      <c r="C4026" s="354"/>
      <c r="D4026" s="353"/>
      <c r="E4026" s="355"/>
      <c r="F4026" s="355"/>
      <c r="G4026" s="353"/>
      <c r="H4026" s="353"/>
      <c r="I4026" s="353"/>
      <c r="J4026" s="353"/>
      <c r="K4026" s="360"/>
    </row>
    <row r="4027">
      <c r="A4027" s="352" t="str">
        <f t="shared" si="1"/>
        <v/>
      </c>
      <c r="B4027" s="353"/>
      <c r="C4027" s="354"/>
      <c r="D4027" s="353"/>
      <c r="E4027" s="355"/>
      <c r="F4027" s="355"/>
      <c r="G4027" s="353"/>
      <c r="H4027" s="353"/>
      <c r="I4027" s="353"/>
      <c r="J4027" s="353"/>
      <c r="K4027" s="360"/>
    </row>
    <row r="4028">
      <c r="A4028" s="357" t="str">
        <f t="shared" si="1"/>
        <v/>
      </c>
      <c r="B4028" s="353"/>
      <c r="C4028" s="354"/>
      <c r="D4028" s="353"/>
      <c r="E4028" s="355"/>
      <c r="F4028" s="355"/>
      <c r="G4028" s="353"/>
      <c r="H4028" s="353"/>
      <c r="I4028" s="353"/>
      <c r="J4028" s="353"/>
      <c r="K4028" s="360"/>
    </row>
    <row r="4029">
      <c r="A4029" s="359" t="str">
        <f t="shared" si="1"/>
        <v/>
      </c>
      <c r="B4029" s="353"/>
      <c r="C4029" s="354"/>
      <c r="D4029" s="353"/>
      <c r="E4029" s="355"/>
      <c r="F4029" s="355"/>
      <c r="G4029" s="353"/>
      <c r="H4029" s="353"/>
      <c r="I4029" s="353"/>
      <c r="J4029" s="353"/>
      <c r="K4029" s="360"/>
    </row>
    <row r="4030">
      <c r="A4030" s="357" t="str">
        <f t="shared" si="1"/>
        <v/>
      </c>
      <c r="B4030" s="353"/>
      <c r="C4030" s="354"/>
      <c r="D4030" s="353"/>
      <c r="E4030" s="355"/>
      <c r="F4030" s="355"/>
      <c r="G4030" s="353"/>
      <c r="H4030" s="353"/>
      <c r="I4030" s="353"/>
      <c r="J4030" s="353"/>
      <c r="K4030" s="360"/>
    </row>
    <row r="4031">
      <c r="A4031" s="357" t="str">
        <f t="shared" si="1"/>
        <v/>
      </c>
      <c r="B4031" s="353"/>
      <c r="C4031" s="354"/>
      <c r="D4031" s="353"/>
      <c r="E4031" s="355"/>
      <c r="F4031" s="355"/>
      <c r="G4031" s="353"/>
      <c r="H4031" s="353"/>
      <c r="I4031" s="353"/>
      <c r="J4031" s="353"/>
      <c r="K4031" s="360"/>
    </row>
    <row r="4032">
      <c r="A4032" s="357" t="str">
        <f t="shared" si="1"/>
        <v/>
      </c>
      <c r="B4032" s="353"/>
      <c r="C4032" s="354"/>
      <c r="D4032" s="353"/>
      <c r="E4032" s="355"/>
      <c r="F4032" s="355"/>
      <c r="G4032" s="353"/>
      <c r="H4032" s="353"/>
      <c r="I4032" s="353"/>
      <c r="J4032" s="353"/>
      <c r="K4032" s="360"/>
    </row>
    <row r="4033">
      <c r="A4033" s="357" t="str">
        <f t="shared" si="1"/>
        <v/>
      </c>
      <c r="B4033" s="353"/>
      <c r="C4033" s="354"/>
      <c r="D4033" s="353"/>
      <c r="E4033" s="355"/>
      <c r="F4033" s="355"/>
      <c r="G4033" s="353"/>
      <c r="H4033" s="353"/>
      <c r="I4033" s="353"/>
      <c r="J4033" s="353"/>
      <c r="K4033" s="360"/>
    </row>
    <row r="4034">
      <c r="A4034" s="357" t="str">
        <f t="shared" si="1"/>
        <v/>
      </c>
      <c r="B4034" s="353"/>
      <c r="C4034" s="354"/>
      <c r="D4034" s="353"/>
      <c r="E4034" s="355"/>
      <c r="F4034" s="355"/>
      <c r="G4034" s="353"/>
      <c r="H4034" s="353"/>
      <c r="I4034" s="353"/>
      <c r="J4034" s="353"/>
      <c r="K4034" s="360"/>
    </row>
    <row r="4035">
      <c r="A4035" s="357" t="str">
        <f t="shared" si="1"/>
        <v/>
      </c>
      <c r="B4035" s="353"/>
      <c r="C4035" s="354"/>
      <c r="D4035" s="353"/>
      <c r="E4035" s="355"/>
      <c r="F4035" s="355"/>
      <c r="G4035" s="353"/>
      <c r="H4035" s="353"/>
      <c r="I4035" s="353"/>
      <c r="J4035" s="353"/>
      <c r="K4035" s="360"/>
    </row>
    <row r="4036">
      <c r="A4036" s="352" t="str">
        <f t="shared" si="1"/>
        <v/>
      </c>
      <c r="B4036" s="353"/>
      <c r="C4036" s="354"/>
      <c r="D4036" s="353"/>
      <c r="E4036" s="355"/>
      <c r="F4036" s="355"/>
      <c r="G4036" s="353"/>
      <c r="H4036" s="353"/>
      <c r="I4036" s="353"/>
      <c r="J4036" s="353"/>
      <c r="K4036" s="360"/>
    </row>
    <row r="4037">
      <c r="A4037" s="352" t="str">
        <f t="shared" si="1"/>
        <v/>
      </c>
      <c r="B4037" s="353"/>
      <c r="C4037" s="354"/>
      <c r="D4037" s="353"/>
      <c r="E4037" s="355"/>
      <c r="F4037" s="355"/>
      <c r="G4037" s="353"/>
      <c r="H4037" s="353"/>
      <c r="I4037" s="353"/>
      <c r="J4037" s="353"/>
      <c r="K4037" s="360"/>
    </row>
    <row r="4038">
      <c r="A4038" s="352" t="str">
        <f t="shared" si="1"/>
        <v/>
      </c>
      <c r="B4038" s="353"/>
      <c r="C4038" s="354"/>
      <c r="D4038" s="353"/>
      <c r="E4038" s="355"/>
      <c r="F4038" s="355"/>
      <c r="G4038" s="353"/>
      <c r="H4038" s="353"/>
      <c r="I4038" s="353"/>
      <c r="J4038" s="353"/>
      <c r="K4038" s="360"/>
    </row>
    <row r="4039">
      <c r="A4039" s="352" t="str">
        <f t="shared" si="1"/>
        <v/>
      </c>
      <c r="B4039" s="353"/>
      <c r="C4039" s="354"/>
      <c r="D4039" s="353"/>
      <c r="E4039" s="355"/>
      <c r="F4039" s="355"/>
      <c r="G4039" s="353"/>
      <c r="H4039" s="353"/>
      <c r="I4039" s="353"/>
      <c r="J4039" s="353"/>
      <c r="K4039" s="360"/>
    </row>
    <row r="4040">
      <c r="A4040" s="352" t="str">
        <f t="shared" si="1"/>
        <v/>
      </c>
      <c r="B4040" s="353"/>
      <c r="C4040" s="354"/>
      <c r="D4040" s="353"/>
      <c r="E4040" s="355"/>
      <c r="F4040" s="355"/>
      <c r="G4040" s="353"/>
      <c r="H4040" s="353"/>
      <c r="I4040" s="353"/>
      <c r="J4040" s="353"/>
      <c r="K4040" s="360"/>
    </row>
    <row r="4041">
      <c r="A4041" s="352" t="str">
        <f t="shared" si="1"/>
        <v/>
      </c>
      <c r="B4041" s="353"/>
      <c r="C4041" s="354"/>
      <c r="D4041" s="353"/>
      <c r="E4041" s="355"/>
      <c r="F4041" s="355"/>
      <c r="G4041" s="353"/>
      <c r="H4041" s="353"/>
      <c r="I4041" s="353"/>
      <c r="J4041" s="353"/>
      <c r="K4041" s="360"/>
    </row>
    <row r="4042">
      <c r="A4042" s="352" t="str">
        <f t="shared" si="1"/>
        <v/>
      </c>
      <c r="B4042" s="353"/>
      <c r="C4042" s="354"/>
      <c r="D4042" s="353"/>
      <c r="E4042" s="355"/>
      <c r="F4042" s="355"/>
      <c r="G4042" s="353"/>
      <c r="H4042" s="353"/>
      <c r="I4042" s="353"/>
      <c r="J4042" s="353"/>
      <c r="K4042" s="360"/>
    </row>
    <row r="4043">
      <c r="A4043" s="352" t="str">
        <f t="shared" si="1"/>
        <v/>
      </c>
      <c r="B4043" s="353"/>
      <c r="C4043" s="354"/>
      <c r="D4043" s="353"/>
      <c r="E4043" s="355"/>
      <c r="F4043" s="355"/>
      <c r="G4043" s="353"/>
      <c r="H4043" s="353"/>
      <c r="I4043" s="353"/>
      <c r="J4043" s="353"/>
      <c r="K4043" s="360"/>
    </row>
    <row r="4044">
      <c r="A4044" s="357" t="str">
        <f t="shared" si="1"/>
        <v/>
      </c>
      <c r="B4044" s="353"/>
      <c r="C4044" s="354"/>
      <c r="D4044" s="353"/>
      <c r="E4044" s="355"/>
      <c r="F4044" s="355"/>
      <c r="G4044" s="353"/>
      <c r="H4044" s="353"/>
      <c r="I4044" s="353"/>
      <c r="J4044" s="353"/>
      <c r="K4044" s="360"/>
    </row>
    <row r="4045">
      <c r="A4045" s="352" t="str">
        <f t="shared" si="1"/>
        <v/>
      </c>
      <c r="B4045" s="353"/>
      <c r="C4045" s="354"/>
      <c r="D4045" s="353"/>
      <c r="E4045" s="355"/>
      <c r="F4045" s="355"/>
      <c r="G4045" s="353"/>
      <c r="H4045" s="353"/>
      <c r="I4045" s="353"/>
      <c r="J4045" s="353"/>
      <c r="K4045" s="360"/>
    </row>
    <row r="4046">
      <c r="A4046" s="357" t="str">
        <f t="shared" si="1"/>
        <v/>
      </c>
      <c r="B4046" s="353"/>
      <c r="C4046" s="354"/>
      <c r="D4046" s="353"/>
      <c r="E4046" s="355"/>
      <c r="F4046" s="355"/>
      <c r="G4046" s="353"/>
      <c r="H4046" s="353"/>
      <c r="I4046" s="353"/>
      <c r="J4046" s="353"/>
      <c r="K4046" s="360"/>
    </row>
    <row r="4047">
      <c r="A4047" s="352" t="str">
        <f t="shared" si="1"/>
        <v/>
      </c>
      <c r="B4047" s="353"/>
      <c r="C4047" s="354"/>
      <c r="D4047" s="353"/>
      <c r="E4047" s="355"/>
      <c r="F4047" s="355"/>
      <c r="G4047" s="353"/>
      <c r="H4047" s="353"/>
      <c r="I4047" s="353"/>
      <c r="J4047" s="353"/>
      <c r="K4047" s="360"/>
    </row>
    <row r="4048">
      <c r="A4048" s="357" t="str">
        <f t="shared" si="1"/>
        <v/>
      </c>
      <c r="B4048" s="353"/>
      <c r="C4048" s="354"/>
      <c r="D4048" s="353"/>
      <c r="E4048" s="355"/>
      <c r="F4048" s="355"/>
      <c r="G4048" s="353"/>
      <c r="H4048" s="353"/>
      <c r="I4048" s="353"/>
      <c r="J4048" s="353"/>
      <c r="K4048" s="360"/>
    </row>
    <row r="4049">
      <c r="A4049" s="352" t="str">
        <f t="shared" si="1"/>
        <v/>
      </c>
      <c r="B4049" s="353"/>
      <c r="C4049" s="354"/>
      <c r="D4049" s="353"/>
      <c r="E4049" s="355"/>
      <c r="F4049" s="355"/>
      <c r="G4049" s="353"/>
      <c r="H4049" s="353"/>
      <c r="I4049" s="353"/>
      <c r="J4049" s="353"/>
      <c r="K4049" s="360"/>
    </row>
    <row r="4050">
      <c r="A4050" s="357" t="str">
        <f t="shared" si="1"/>
        <v/>
      </c>
      <c r="B4050" s="353"/>
      <c r="C4050" s="354"/>
      <c r="D4050" s="353"/>
      <c r="E4050" s="355"/>
      <c r="F4050" s="355"/>
      <c r="G4050" s="353"/>
      <c r="H4050" s="353"/>
      <c r="I4050" s="353"/>
      <c r="J4050" s="353"/>
      <c r="K4050" s="360"/>
    </row>
    <row r="4051">
      <c r="A4051" s="352" t="str">
        <f t="shared" si="1"/>
        <v/>
      </c>
      <c r="B4051" s="353"/>
      <c r="C4051" s="354"/>
      <c r="D4051" s="353"/>
      <c r="E4051" s="355"/>
      <c r="F4051" s="355"/>
      <c r="G4051" s="353"/>
      <c r="H4051" s="353"/>
      <c r="I4051" s="353"/>
      <c r="J4051" s="353"/>
      <c r="K4051" s="360"/>
    </row>
    <row r="4052">
      <c r="A4052" s="357" t="str">
        <f t="shared" si="1"/>
        <v/>
      </c>
      <c r="B4052" s="353"/>
      <c r="C4052" s="354"/>
      <c r="D4052" s="353"/>
      <c r="E4052" s="355"/>
      <c r="F4052" s="355"/>
      <c r="G4052" s="353"/>
      <c r="H4052" s="353"/>
      <c r="I4052" s="353"/>
      <c r="J4052" s="353"/>
      <c r="K4052" s="360"/>
    </row>
    <row r="4053">
      <c r="A4053" s="352" t="str">
        <f t="shared" si="1"/>
        <v/>
      </c>
      <c r="B4053" s="353"/>
      <c r="C4053" s="354"/>
      <c r="D4053" s="353"/>
      <c r="E4053" s="355"/>
      <c r="F4053" s="355"/>
      <c r="G4053" s="353"/>
      <c r="H4053" s="353"/>
      <c r="I4053" s="353"/>
      <c r="J4053" s="353"/>
      <c r="K4053" s="360"/>
    </row>
    <row r="4054">
      <c r="A4054" s="352" t="str">
        <f t="shared" si="1"/>
        <v/>
      </c>
      <c r="B4054" s="353"/>
      <c r="C4054" s="354"/>
      <c r="D4054" s="353"/>
      <c r="E4054" s="355"/>
      <c r="F4054" s="355"/>
      <c r="G4054" s="353"/>
      <c r="H4054" s="353"/>
      <c r="I4054" s="353"/>
      <c r="J4054" s="353"/>
      <c r="K4054" s="360"/>
    </row>
    <row r="4055">
      <c r="A4055" s="352" t="str">
        <f t="shared" si="1"/>
        <v/>
      </c>
      <c r="B4055" s="353"/>
      <c r="C4055" s="354"/>
      <c r="D4055" s="353"/>
      <c r="E4055" s="355"/>
      <c r="F4055" s="355"/>
      <c r="G4055" s="353"/>
      <c r="H4055" s="353"/>
      <c r="I4055" s="353"/>
      <c r="J4055" s="353"/>
      <c r="K4055" s="360"/>
    </row>
    <row r="4056">
      <c r="A4056" s="352" t="str">
        <f t="shared" si="1"/>
        <v/>
      </c>
      <c r="B4056" s="353"/>
      <c r="C4056" s="354"/>
      <c r="D4056" s="353"/>
      <c r="E4056" s="355"/>
      <c r="F4056" s="355"/>
      <c r="G4056" s="353"/>
      <c r="H4056" s="353"/>
      <c r="I4056" s="353"/>
      <c r="J4056" s="353"/>
      <c r="K4056" s="360"/>
    </row>
    <row r="4057">
      <c r="A4057" s="352" t="str">
        <f t="shared" si="1"/>
        <v/>
      </c>
      <c r="B4057" s="353"/>
      <c r="C4057" s="354"/>
      <c r="D4057" s="353"/>
      <c r="E4057" s="355"/>
      <c r="F4057" s="355"/>
      <c r="G4057" s="353"/>
      <c r="H4057" s="353"/>
      <c r="I4057" s="353"/>
      <c r="J4057" s="353"/>
      <c r="K4057" s="360"/>
    </row>
    <row r="4058">
      <c r="A4058" s="352" t="str">
        <f t="shared" si="1"/>
        <v/>
      </c>
      <c r="B4058" s="353"/>
      <c r="C4058" s="354"/>
      <c r="D4058" s="353"/>
      <c r="E4058" s="355"/>
      <c r="F4058" s="355"/>
      <c r="G4058" s="353"/>
      <c r="H4058" s="353"/>
      <c r="I4058" s="353"/>
      <c r="J4058" s="353"/>
      <c r="K4058" s="360"/>
    </row>
    <row r="4059">
      <c r="A4059" s="352" t="str">
        <f t="shared" si="1"/>
        <v/>
      </c>
      <c r="B4059" s="353"/>
      <c r="C4059" s="354"/>
      <c r="D4059" s="353"/>
      <c r="E4059" s="355"/>
      <c r="F4059" s="355"/>
      <c r="G4059" s="353"/>
      <c r="H4059" s="353"/>
      <c r="I4059" s="353"/>
      <c r="J4059" s="353"/>
      <c r="K4059" s="360"/>
    </row>
    <row r="4060">
      <c r="A4060" s="352" t="str">
        <f t="shared" si="1"/>
        <v/>
      </c>
      <c r="B4060" s="353"/>
      <c r="C4060" s="354"/>
      <c r="D4060" s="353"/>
      <c r="E4060" s="355"/>
      <c r="F4060" s="355"/>
      <c r="G4060" s="353"/>
      <c r="H4060" s="353"/>
      <c r="I4060" s="353"/>
      <c r="J4060" s="353"/>
      <c r="K4060" s="360"/>
    </row>
    <row r="4061">
      <c r="A4061" s="357" t="str">
        <f t="shared" si="1"/>
        <v/>
      </c>
      <c r="B4061" s="353"/>
      <c r="C4061" s="354"/>
      <c r="D4061" s="353"/>
      <c r="E4061" s="355"/>
      <c r="F4061" s="355"/>
      <c r="G4061" s="353"/>
      <c r="H4061" s="353"/>
      <c r="I4061" s="353"/>
      <c r="J4061" s="353"/>
      <c r="K4061" s="360"/>
    </row>
    <row r="4062">
      <c r="A4062" s="357" t="str">
        <f t="shared" si="1"/>
        <v/>
      </c>
      <c r="B4062" s="353"/>
      <c r="C4062" s="354"/>
      <c r="D4062" s="353"/>
      <c r="E4062" s="355"/>
      <c r="F4062" s="355"/>
      <c r="G4062" s="353"/>
      <c r="H4062" s="353"/>
      <c r="I4062" s="353"/>
      <c r="J4062" s="353"/>
      <c r="K4062" s="360"/>
    </row>
    <row r="4063">
      <c r="A4063" s="357" t="str">
        <f t="shared" si="1"/>
        <v/>
      </c>
      <c r="B4063" s="353"/>
      <c r="C4063" s="354"/>
      <c r="D4063" s="353"/>
      <c r="E4063" s="355"/>
      <c r="F4063" s="355"/>
      <c r="G4063" s="353"/>
      <c r="H4063" s="353"/>
      <c r="I4063" s="353"/>
      <c r="J4063" s="353"/>
      <c r="K4063" s="360"/>
    </row>
    <row r="4064">
      <c r="A4064" s="357" t="str">
        <f t="shared" si="1"/>
        <v/>
      </c>
      <c r="B4064" s="353"/>
      <c r="C4064" s="354"/>
      <c r="D4064" s="353"/>
      <c r="E4064" s="355"/>
      <c r="F4064" s="355"/>
      <c r="G4064" s="353"/>
      <c r="H4064" s="353"/>
      <c r="I4064" s="353"/>
      <c r="J4064" s="353"/>
      <c r="K4064" s="360"/>
    </row>
    <row r="4065">
      <c r="A4065" s="352" t="str">
        <f t="shared" si="1"/>
        <v/>
      </c>
      <c r="B4065" s="353"/>
      <c r="C4065" s="354"/>
      <c r="D4065" s="353"/>
      <c r="E4065" s="355"/>
      <c r="F4065" s="355"/>
      <c r="G4065" s="353"/>
      <c r="H4065" s="353"/>
      <c r="I4065" s="353"/>
      <c r="J4065" s="353"/>
      <c r="K4065" s="360"/>
    </row>
    <row r="4066">
      <c r="A4066" s="352" t="str">
        <f t="shared" si="1"/>
        <v/>
      </c>
      <c r="B4066" s="353"/>
      <c r="C4066" s="354"/>
      <c r="D4066" s="353"/>
      <c r="E4066" s="355"/>
      <c r="F4066" s="355"/>
      <c r="G4066" s="353"/>
      <c r="H4066" s="353"/>
      <c r="I4066" s="353"/>
      <c r="J4066" s="353"/>
      <c r="K4066" s="360"/>
    </row>
    <row r="4067">
      <c r="A4067" s="357" t="str">
        <f t="shared" si="1"/>
        <v/>
      </c>
      <c r="B4067" s="353"/>
      <c r="C4067" s="354"/>
      <c r="D4067" s="353"/>
      <c r="E4067" s="355"/>
      <c r="F4067" s="355"/>
      <c r="G4067" s="353"/>
      <c r="H4067" s="353"/>
      <c r="I4067" s="353"/>
      <c r="J4067" s="353"/>
      <c r="K4067" s="360"/>
    </row>
    <row r="4068">
      <c r="A4068" s="357" t="str">
        <f t="shared" si="1"/>
        <v/>
      </c>
      <c r="B4068" s="353"/>
      <c r="C4068" s="354"/>
      <c r="D4068" s="353"/>
      <c r="E4068" s="355"/>
      <c r="F4068" s="355"/>
      <c r="G4068" s="353"/>
      <c r="H4068" s="353"/>
      <c r="I4068" s="353"/>
      <c r="J4068" s="353"/>
      <c r="K4068" s="360"/>
    </row>
    <row r="4069">
      <c r="A4069" s="352" t="str">
        <f t="shared" si="1"/>
        <v/>
      </c>
      <c r="B4069" s="353"/>
      <c r="C4069" s="354"/>
      <c r="D4069" s="353"/>
      <c r="E4069" s="355"/>
      <c r="F4069" s="355"/>
      <c r="G4069" s="353"/>
      <c r="H4069" s="353"/>
      <c r="I4069" s="353"/>
      <c r="J4069" s="353"/>
      <c r="K4069" s="360"/>
    </row>
    <row r="4070">
      <c r="A4070" s="357" t="str">
        <f t="shared" si="1"/>
        <v/>
      </c>
      <c r="B4070" s="353"/>
      <c r="C4070" s="354"/>
      <c r="D4070" s="353"/>
      <c r="E4070" s="355"/>
      <c r="F4070" s="355"/>
      <c r="G4070" s="353"/>
      <c r="H4070" s="353"/>
      <c r="I4070" s="353"/>
      <c r="J4070" s="353"/>
      <c r="K4070" s="360"/>
    </row>
    <row r="4071">
      <c r="A4071" s="352" t="str">
        <f t="shared" si="1"/>
        <v/>
      </c>
      <c r="B4071" s="353"/>
      <c r="C4071" s="354"/>
      <c r="D4071" s="353"/>
      <c r="E4071" s="355"/>
      <c r="F4071" s="355"/>
      <c r="G4071" s="353"/>
      <c r="H4071" s="353"/>
      <c r="I4071" s="353"/>
      <c r="J4071" s="353"/>
      <c r="K4071" s="360"/>
    </row>
    <row r="4072">
      <c r="A4072" s="352" t="str">
        <f t="shared" si="1"/>
        <v/>
      </c>
      <c r="B4072" s="353"/>
      <c r="C4072" s="354"/>
      <c r="D4072" s="353"/>
      <c r="E4072" s="355"/>
      <c r="F4072" s="355"/>
      <c r="G4072" s="353"/>
      <c r="H4072" s="353"/>
      <c r="I4072" s="353"/>
      <c r="J4072" s="353"/>
      <c r="K4072" s="360"/>
    </row>
    <row r="4073">
      <c r="A4073" s="357" t="str">
        <f t="shared" si="1"/>
        <v/>
      </c>
      <c r="B4073" s="353"/>
      <c r="C4073" s="354"/>
      <c r="D4073" s="353"/>
      <c r="E4073" s="355"/>
      <c r="F4073" s="355"/>
      <c r="G4073" s="353"/>
      <c r="H4073" s="353"/>
      <c r="I4073" s="353"/>
      <c r="J4073" s="353"/>
      <c r="K4073" s="360"/>
    </row>
    <row r="4074">
      <c r="A4074" s="352" t="str">
        <f t="shared" si="1"/>
        <v/>
      </c>
      <c r="B4074" s="353"/>
      <c r="C4074" s="354"/>
      <c r="D4074" s="353"/>
      <c r="E4074" s="355"/>
      <c r="F4074" s="355"/>
      <c r="G4074" s="353"/>
      <c r="H4074" s="353"/>
      <c r="I4074" s="353"/>
      <c r="J4074" s="353"/>
      <c r="K4074" s="360"/>
    </row>
    <row r="4075">
      <c r="A4075" s="357" t="str">
        <f t="shared" si="1"/>
        <v/>
      </c>
      <c r="B4075" s="353"/>
      <c r="C4075" s="354"/>
      <c r="D4075" s="353"/>
      <c r="E4075" s="355"/>
      <c r="F4075" s="355"/>
      <c r="G4075" s="353"/>
      <c r="H4075" s="353"/>
      <c r="I4075" s="353"/>
      <c r="J4075" s="353"/>
      <c r="K4075" s="360"/>
    </row>
    <row r="4076">
      <c r="A4076" s="357" t="str">
        <f t="shared" si="1"/>
        <v/>
      </c>
      <c r="B4076" s="353"/>
      <c r="C4076" s="354"/>
      <c r="D4076" s="353"/>
      <c r="E4076" s="355"/>
      <c r="F4076" s="355"/>
      <c r="G4076" s="353"/>
      <c r="H4076" s="353"/>
      <c r="I4076" s="353"/>
      <c r="J4076" s="353"/>
      <c r="K4076" s="360"/>
    </row>
    <row r="4077">
      <c r="A4077" s="352" t="str">
        <f t="shared" si="1"/>
        <v/>
      </c>
      <c r="B4077" s="353"/>
      <c r="C4077" s="354"/>
      <c r="D4077" s="353"/>
      <c r="E4077" s="355"/>
      <c r="F4077" s="355"/>
      <c r="G4077" s="353"/>
      <c r="H4077" s="353"/>
      <c r="I4077" s="353"/>
      <c r="J4077" s="353"/>
      <c r="K4077" s="360"/>
    </row>
    <row r="4078">
      <c r="A4078" s="357" t="str">
        <f t="shared" si="1"/>
        <v/>
      </c>
      <c r="B4078" s="353"/>
      <c r="C4078" s="354"/>
      <c r="D4078" s="353"/>
      <c r="E4078" s="355"/>
      <c r="F4078" s="355"/>
      <c r="G4078" s="353"/>
      <c r="H4078" s="353"/>
      <c r="I4078" s="353"/>
      <c r="J4078" s="353"/>
      <c r="K4078" s="360"/>
    </row>
    <row r="4079">
      <c r="A4079" s="352" t="str">
        <f t="shared" si="1"/>
        <v/>
      </c>
      <c r="B4079" s="353"/>
      <c r="C4079" s="354"/>
      <c r="D4079" s="353"/>
      <c r="E4079" s="355"/>
      <c r="F4079" s="355"/>
      <c r="G4079" s="353"/>
      <c r="H4079" s="353"/>
      <c r="I4079" s="353"/>
      <c r="J4079" s="353"/>
      <c r="K4079" s="360"/>
    </row>
    <row r="4080">
      <c r="A4080" s="357" t="str">
        <f t="shared" si="1"/>
        <v/>
      </c>
      <c r="B4080" s="353"/>
      <c r="C4080" s="354"/>
      <c r="D4080" s="353"/>
      <c r="E4080" s="355"/>
      <c r="F4080" s="355"/>
      <c r="G4080" s="353"/>
      <c r="H4080" s="353"/>
      <c r="I4080" s="353"/>
      <c r="J4080" s="353"/>
      <c r="K4080" s="360"/>
    </row>
    <row r="4081">
      <c r="A4081" s="352" t="str">
        <f t="shared" si="1"/>
        <v/>
      </c>
      <c r="B4081" s="353"/>
      <c r="C4081" s="354"/>
      <c r="D4081" s="353"/>
      <c r="E4081" s="355"/>
      <c r="F4081" s="355"/>
      <c r="G4081" s="353"/>
      <c r="H4081" s="353"/>
      <c r="I4081" s="353"/>
      <c r="J4081" s="353"/>
      <c r="K4081" s="360"/>
    </row>
    <row r="4082">
      <c r="A4082" s="352" t="str">
        <f t="shared" si="1"/>
        <v/>
      </c>
      <c r="B4082" s="353"/>
      <c r="C4082" s="354"/>
      <c r="D4082" s="353"/>
      <c r="E4082" s="355"/>
      <c r="F4082" s="355"/>
      <c r="G4082" s="353"/>
      <c r="H4082" s="353"/>
      <c r="I4082" s="353"/>
      <c r="J4082" s="353"/>
      <c r="K4082" s="360"/>
    </row>
    <row r="4083">
      <c r="A4083" s="352" t="str">
        <f t="shared" si="1"/>
        <v/>
      </c>
      <c r="B4083" s="353"/>
      <c r="C4083" s="354"/>
      <c r="D4083" s="353"/>
      <c r="E4083" s="355"/>
      <c r="F4083" s="355"/>
      <c r="G4083" s="353"/>
      <c r="H4083" s="353"/>
      <c r="I4083" s="353"/>
      <c r="J4083" s="353"/>
      <c r="K4083" s="360"/>
    </row>
    <row r="4084">
      <c r="A4084" s="352" t="str">
        <f t="shared" si="1"/>
        <v/>
      </c>
      <c r="B4084" s="353"/>
      <c r="C4084" s="354"/>
      <c r="D4084" s="353"/>
      <c r="E4084" s="355"/>
      <c r="F4084" s="355"/>
      <c r="G4084" s="353"/>
      <c r="H4084" s="353"/>
      <c r="I4084" s="353"/>
      <c r="J4084" s="353"/>
      <c r="K4084" s="360"/>
    </row>
    <row r="4085">
      <c r="A4085" s="352" t="str">
        <f t="shared" si="1"/>
        <v/>
      </c>
      <c r="B4085" s="353"/>
      <c r="C4085" s="354"/>
      <c r="D4085" s="353"/>
      <c r="E4085" s="355"/>
      <c r="F4085" s="355"/>
      <c r="G4085" s="353"/>
      <c r="H4085" s="353"/>
      <c r="I4085" s="353"/>
      <c r="J4085" s="353"/>
      <c r="K4085" s="360"/>
    </row>
    <row r="4086">
      <c r="A4086" s="357" t="str">
        <f t="shared" si="1"/>
        <v/>
      </c>
      <c r="B4086" s="353"/>
      <c r="C4086" s="354"/>
      <c r="D4086" s="353"/>
      <c r="E4086" s="355"/>
      <c r="F4086" s="355"/>
      <c r="G4086" s="353"/>
      <c r="H4086" s="353"/>
      <c r="I4086" s="353"/>
      <c r="J4086" s="353"/>
      <c r="K4086" s="360"/>
    </row>
    <row r="4087">
      <c r="A4087" s="357" t="str">
        <f t="shared" si="1"/>
        <v/>
      </c>
      <c r="B4087" s="353"/>
      <c r="C4087" s="354"/>
      <c r="D4087" s="353"/>
      <c r="E4087" s="355"/>
      <c r="F4087" s="355"/>
      <c r="G4087" s="353"/>
      <c r="H4087" s="353"/>
      <c r="I4087" s="353"/>
      <c r="J4087" s="353"/>
      <c r="K4087" s="360"/>
    </row>
    <row r="4088">
      <c r="A4088" s="352" t="str">
        <f t="shared" si="1"/>
        <v/>
      </c>
      <c r="B4088" s="353"/>
      <c r="C4088" s="354"/>
      <c r="D4088" s="353"/>
      <c r="E4088" s="355"/>
      <c r="F4088" s="355"/>
      <c r="G4088" s="353"/>
      <c r="H4088" s="353"/>
      <c r="I4088" s="353"/>
      <c r="J4088" s="353"/>
      <c r="K4088" s="360"/>
    </row>
    <row r="4089">
      <c r="A4089" s="357" t="str">
        <f t="shared" si="1"/>
        <v/>
      </c>
      <c r="B4089" s="353"/>
      <c r="C4089" s="354"/>
      <c r="D4089" s="353"/>
      <c r="E4089" s="355"/>
      <c r="F4089" s="355"/>
      <c r="G4089" s="353"/>
      <c r="H4089" s="353"/>
      <c r="I4089" s="353"/>
      <c r="J4089" s="353"/>
      <c r="K4089" s="360"/>
    </row>
    <row r="4090">
      <c r="A4090" s="357" t="str">
        <f t="shared" si="1"/>
        <v/>
      </c>
      <c r="B4090" s="353"/>
      <c r="C4090" s="354"/>
      <c r="D4090" s="353"/>
      <c r="E4090" s="355"/>
      <c r="F4090" s="355"/>
      <c r="G4090" s="353"/>
      <c r="H4090" s="353"/>
      <c r="I4090" s="353"/>
      <c r="J4090" s="353"/>
      <c r="K4090" s="360"/>
    </row>
    <row r="4091">
      <c r="A4091" s="357" t="str">
        <f t="shared" si="1"/>
        <v/>
      </c>
      <c r="B4091" s="353"/>
      <c r="C4091" s="354"/>
      <c r="D4091" s="353"/>
      <c r="E4091" s="355"/>
      <c r="F4091" s="355"/>
      <c r="G4091" s="353"/>
      <c r="H4091" s="353"/>
      <c r="I4091" s="353"/>
      <c r="J4091" s="353"/>
      <c r="K4091" s="360"/>
    </row>
    <row r="4092">
      <c r="A4092" s="357" t="str">
        <f t="shared" si="1"/>
        <v/>
      </c>
      <c r="B4092" s="353"/>
      <c r="C4092" s="354"/>
      <c r="D4092" s="353"/>
      <c r="E4092" s="355"/>
      <c r="F4092" s="355"/>
      <c r="G4092" s="353"/>
      <c r="H4092" s="353"/>
      <c r="I4092" s="353"/>
      <c r="J4092" s="353"/>
      <c r="K4092" s="360"/>
    </row>
    <row r="4093">
      <c r="A4093" s="359" t="str">
        <f t="shared" si="1"/>
        <v/>
      </c>
      <c r="B4093" s="353"/>
      <c r="C4093" s="354"/>
      <c r="D4093" s="353"/>
      <c r="E4093" s="355"/>
      <c r="F4093" s="355"/>
      <c r="G4093" s="353"/>
      <c r="H4093" s="353"/>
      <c r="I4093" s="353"/>
      <c r="J4093" s="353"/>
      <c r="K4093" s="360"/>
    </row>
    <row r="4094">
      <c r="A4094" s="352" t="str">
        <f t="shared" si="1"/>
        <v/>
      </c>
      <c r="B4094" s="353"/>
      <c r="C4094" s="354"/>
      <c r="D4094" s="353"/>
      <c r="E4094" s="355"/>
      <c r="F4094" s="355"/>
      <c r="G4094" s="353"/>
      <c r="H4094" s="353"/>
      <c r="I4094" s="353"/>
      <c r="J4094" s="353"/>
      <c r="K4094" s="360"/>
    </row>
    <row r="4095">
      <c r="A4095" s="352" t="str">
        <f t="shared" si="1"/>
        <v/>
      </c>
      <c r="B4095" s="353"/>
      <c r="C4095" s="354"/>
      <c r="D4095" s="353"/>
      <c r="E4095" s="355"/>
      <c r="F4095" s="355"/>
      <c r="G4095" s="353"/>
      <c r="H4095" s="353"/>
      <c r="I4095" s="353"/>
      <c r="J4095" s="353"/>
      <c r="K4095" s="360"/>
    </row>
    <row r="4096">
      <c r="A4096" s="357" t="str">
        <f t="shared" si="1"/>
        <v/>
      </c>
      <c r="B4096" s="353"/>
      <c r="C4096" s="354"/>
      <c r="D4096" s="353"/>
      <c r="E4096" s="355"/>
      <c r="F4096" s="355"/>
      <c r="G4096" s="353"/>
      <c r="H4096" s="353"/>
      <c r="I4096" s="353"/>
      <c r="J4096" s="353"/>
      <c r="K4096" s="360"/>
    </row>
    <row r="4097">
      <c r="A4097" s="359" t="str">
        <f t="shared" si="1"/>
        <v/>
      </c>
      <c r="B4097" s="353"/>
      <c r="C4097" s="354"/>
      <c r="D4097" s="353"/>
      <c r="E4097" s="355"/>
      <c r="F4097" s="355"/>
      <c r="G4097" s="353"/>
      <c r="H4097" s="353"/>
      <c r="I4097" s="353"/>
      <c r="J4097" s="353"/>
      <c r="K4097" s="360"/>
    </row>
    <row r="4098">
      <c r="A4098" s="352" t="str">
        <f t="shared" si="1"/>
        <v/>
      </c>
      <c r="B4098" s="353"/>
      <c r="C4098" s="354"/>
      <c r="D4098" s="353"/>
      <c r="E4098" s="355"/>
      <c r="F4098" s="355"/>
      <c r="G4098" s="353"/>
      <c r="H4098" s="353"/>
      <c r="I4098" s="353"/>
      <c r="J4098" s="353"/>
      <c r="K4098" s="360"/>
    </row>
    <row r="4099">
      <c r="A4099" s="352" t="str">
        <f t="shared" si="1"/>
        <v/>
      </c>
      <c r="B4099" s="353"/>
      <c r="C4099" s="354"/>
      <c r="D4099" s="353"/>
      <c r="E4099" s="355"/>
      <c r="F4099" s="355"/>
      <c r="G4099" s="353"/>
      <c r="H4099" s="353"/>
      <c r="I4099" s="353"/>
      <c r="J4099" s="353"/>
      <c r="K4099" s="360"/>
    </row>
    <row r="4100">
      <c r="A4100" s="352" t="str">
        <f t="shared" si="1"/>
        <v/>
      </c>
      <c r="B4100" s="353"/>
      <c r="C4100" s="354"/>
      <c r="D4100" s="353"/>
      <c r="E4100" s="355"/>
      <c r="F4100" s="355"/>
      <c r="G4100" s="353"/>
      <c r="H4100" s="353"/>
      <c r="I4100" s="353"/>
      <c r="J4100" s="353"/>
      <c r="K4100" s="360"/>
    </row>
    <row r="4101">
      <c r="A4101" s="357" t="str">
        <f t="shared" si="1"/>
        <v/>
      </c>
      <c r="B4101" s="353"/>
      <c r="C4101" s="354"/>
      <c r="D4101" s="353"/>
      <c r="E4101" s="355"/>
      <c r="F4101" s="355"/>
      <c r="G4101" s="353"/>
      <c r="H4101" s="353"/>
      <c r="I4101" s="353"/>
      <c r="J4101" s="353"/>
      <c r="K4101" s="360"/>
    </row>
    <row r="4102">
      <c r="A4102" s="352" t="str">
        <f t="shared" si="1"/>
        <v/>
      </c>
      <c r="B4102" s="353"/>
      <c r="C4102" s="354"/>
      <c r="D4102" s="353"/>
      <c r="E4102" s="355"/>
      <c r="F4102" s="355"/>
      <c r="G4102" s="353"/>
      <c r="H4102" s="353"/>
      <c r="I4102" s="353"/>
      <c r="J4102" s="353"/>
      <c r="K4102" s="360"/>
    </row>
    <row r="4103">
      <c r="A4103" s="357" t="str">
        <f t="shared" si="1"/>
        <v/>
      </c>
      <c r="B4103" s="353"/>
      <c r="C4103" s="354"/>
      <c r="D4103" s="353"/>
      <c r="E4103" s="355"/>
      <c r="F4103" s="355"/>
      <c r="G4103" s="353"/>
      <c r="H4103" s="353"/>
      <c r="I4103" s="353"/>
      <c r="J4103" s="353"/>
      <c r="K4103" s="360"/>
    </row>
    <row r="4104">
      <c r="A4104" s="357" t="str">
        <f t="shared" si="1"/>
        <v/>
      </c>
      <c r="B4104" s="353"/>
      <c r="C4104" s="354"/>
      <c r="D4104" s="353"/>
      <c r="E4104" s="355"/>
      <c r="F4104" s="355"/>
      <c r="G4104" s="353"/>
      <c r="H4104" s="353"/>
      <c r="I4104" s="353"/>
      <c r="J4104" s="353"/>
      <c r="K4104" s="360"/>
    </row>
    <row r="4105">
      <c r="A4105" s="352" t="str">
        <f t="shared" si="1"/>
        <v/>
      </c>
      <c r="B4105" s="353"/>
      <c r="C4105" s="354"/>
      <c r="D4105" s="353"/>
      <c r="E4105" s="355"/>
      <c r="F4105" s="355"/>
      <c r="G4105" s="353"/>
      <c r="H4105" s="353"/>
      <c r="I4105" s="353"/>
      <c r="J4105" s="353"/>
      <c r="K4105" s="360"/>
    </row>
    <row r="4106">
      <c r="A4106" s="352" t="str">
        <f t="shared" si="1"/>
        <v/>
      </c>
      <c r="B4106" s="353"/>
      <c r="C4106" s="354"/>
      <c r="D4106" s="353"/>
      <c r="E4106" s="355"/>
      <c r="F4106" s="355"/>
      <c r="G4106" s="353"/>
      <c r="H4106" s="353"/>
      <c r="I4106" s="353"/>
      <c r="J4106" s="353"/>
      <c r="K4106" s="360"/>
    </row>
    <row r="4107">
      <c r="A4107" s="352" t="str">
        <f t="shared" si="1"/>
        <v/>
      </c>
      <c r="B4107" s="353"/>
      <c r="C4107" s="354"/>
      <c r="D4107" s="353"/>
      <c r="E4107" s="355"/>
      <c r="F4107" s="355"/>
      <c r="G4107" s="353"/>
      <c r="H4107" s="353"/>
      <c r="I4107" s="353"/>
      <c r="J4107" s="353"/>
      <c r="K4107" s="360"/>
    </row>
    <row r="4108">
      <c r="A4108" s="352" t="str">
        <f t="shared" si="1"/>
        <v/>
      </c>
      <c r="B4108" s="353"/>
      <c r="C4108" s="354"/>
      <c r="D4108" s="353"/>
      <c r="E4108" s="355"/>
      <c r="F4108" s="355"/>
      <c r="G4108" s="353"/>
      <c r="H4108" s="353"/>
      <c r="I4108" s="353"/>
      <c r="J4108" s="353"/>
      <c r="K4108" s="360"/>
    </row>
    <row r="4109">
      <c r="A4109" s="357" t="str">
        <f t="shared" si="1"/>
        <v/>
      </c>
      <c r="B4109" s="353"/>
      <c r="C4109" s="354"/>
      <c r="D4109" s="353"/>
      <c r="E4109" s="355"/>
      <c r="F4109" s="355"/>
      <c r="G4109" s="353"/>
      <c r="H4109" s="353"/>
      <c r="I4109" s="353"/>
      <c r="J4109" s="353"/>
      <c r="K4109" s="360"/>
    </row>
    <row r="4110">
      <c r="A4110" s="352" t="str">
        <f t="shared" si="1"/>
        <v/>
      </c>
      <c r="B4110" s="353"/>
      <c r="C4110" s="354"/>
      <c r="D4110" s="353"/>
      <c r="E4110" s="355"/>
      <c r="F4110" s="355"/>
      <c r="G4110" s="353"/>
      <c r="H4110" s="353"/>
      <c r="I4110" s="353"/>
      <c r="J4110" s="353"/>
      <c r="K4110" s="360"/>
    </row>
    <row r="4111">
      <c r="A4111" s="352" t="str">
        <f t="shared" si="1"/>
        <v/>
      </c>
      <c r="B4111" s="353"/>
      <c r="C4111" s="354"/>
      <c r="D4111" s="353"/>
      <c r="E4111" s="355"/>
      <c r="F4111" s="355"/>
      <c r="G4111" s="353"/>
      <c r="H4111" s="353"/>
      <c r="I4111" s="353"/>
      <c r="J4111" s="353"/>
      <c r="K4111" s="360"/>
    </row>
    <row r="4112">
      <c r="A4112" s="352" t="str">
        <f t="shared" si="1"/>
        <v/>
      </c>
      <c r="B4112" s="353"/>
      <c r="C4112" s="354"/>
      <c r="D4112" s="353"/>
      <c r="E4112" s="355"/>
      <c r="F4112" s="355"/>
      <c r="G4112" s="353"/>
      <c r="H4112" s="353"/>
      <c r="I4112" s="353"/>
      <c r="J4112" s="353"/>
      <c r="K4112" s="360"/>
    </row>
    <row r="4113">
      <c r="A4113" s="352" t="str">
        <f t="shared" si="1"/>
        <v/>
      </c>
      <c r="B4113" s="353"/>
      <c r="C4113" s="354"/>
      <c r="D4113" s="353"/>
      <c r="E4113" s="355"/>
      <c r="F4113" s="355"/>
      <c r="G4113" s="353"/>
      <c r="H4113" s="353"/>
      <c r="I4113" s="353"/>
      <c r="J4113" s="353"/>
      <c r="K4113" s="360"/>
    </row>
    <row r="4114">
      <c r="A4114" s="352" t="str">
        <f t="shared" si="1"/>
        <v/>
      </c>
      <c r="B4114" s="353"/>
      <c r="C4114" s="354"/>
      <c r="D4114" s="353"/>
      <c r="E4114" s="355"/>
      <c r="F4114" s="355"/>
      <c r="G4114" s="353"/>
      <c r="H4114" s="353"/>
      <c r="I4114" s="353"/>
      <c r="J4114" s="353"/>
      <c r="K4114" s="360"/>
    </row>
    <row r="4115">
      <c r="A4115" s="357" t="str">
        <f t="shared" si="1"/>
        <v/>
      </c>
      <c r="B4115" s="353"/>
      <c r="C4115" s="354"/>
      <c r="D4115" s="353"/>
      <c r="E4115" s="355"/>
      <c r="F4115" s="355"/>
      <c r="G4115" s="353"/>
      <c r="H4115" s="353"/>
      <c r="I4115" s="353"/>
      <c r="J4115" s="353"/>
      <c r="K4115" s="360"/>
    </row>
    <row r="4116">
      <c r="A4116" s="357" t="str">
        <f t="shared" si="1"/>
        <v/>
      </c>
      <c r="B4116" s="353"/>
      <c r="C4116" s="354"/>
      <c r="D4116" s="353"/>
      <c r="E4116" s="355"/>
      <c r="F4116" s="355"/>
      <c r="G4116" s="353"/>
      <c r="H4116" s="353"/>
      <c r="I4116" s="353"/>
      <c r="J4116" s="353"/>
      <c r="K4116" s="360"/>
    </row>
    <row r="4117">
      <c r="A4117" s="357" t="str">
        <f t="shared" si="1"/>
        <v/>
      </c>
      <c r="B4117" s="353"/>
      <c r="C4117" s="354"/>
      <c r="D4117" s="353"/>
      <c r="E4117" s="355"/>
      <c r="F4117" s="355"/>
      <c r="G4117" s="353"/>
      <c r="H4117" s="353"/>
      <c r="I4117" s="353"/>
      <c r="J4117" s="353"/>
      <c r="K4117" s="360"/>
    </row>
    <row r="4118">
      <c r="A4118" s="357" t="str">
        <f t="shared" si="1"/>
        <v/>
      </c>
      <c r="B4118" s="353"/>
      <c r="C4118" s="354"/>
      <c r="D4118" s="353"/>
      <c r="E4118" s="355"/>
      <c r="F4118" s="355"/>
      <c r="G4118" s="353"/>
      <c r="H4118" s="353"/>
      <c r="I4118" s="353"/>
      <c r="J4118" s="353"/>
      <c r="K4118" s="360"/>
    </row>
    <row r="4119">
      <c r="A4119" s="352" t="str">
        <f t="shared" si="1"/>
        <v/>
      </c>
      <c r="B4119" s="353"/>
      <c r="C4119" s="354"/>
      <c r="D4119" s="353"/>
      <c r="E4119" s="355"/>
      <c r="F4119" s="355"/>
      <c r="G4119" s="353"/>
      <c r="H4119" s="353"/>
      <c r="I4119" s="353"/>
      <c r="J4119" s="353"/>
      <c r="K4119" s="360"/>
    </row>
    <row r="4120">
      <c r="A4120" s="357" t="str">
        <f t="shared" si="1"/>
        <v/>
      </c>
      <c r="B4120" s="353"/>
      <c r="C4120" s="354"/>
      <c r="D4120" s="353"/>
      <c r="E4120" s="355"/>
      <c r="F4120" s="355"/>
      <c r="G4120" s="353"/>
      <c r="H4120" s="353"/>
      <c r="I4120" s="353"/>
      <c r="J4120" s="353"/>
      <c r="K4120" s="360"/>
    </row>
    <row r="4121">
      <c r="A4121" s="352" t="str">
        <f t="shared" si="1"/>
        <v/>
      </c>
      <c r="B4121" s="353"/>
      <c r="C4121" s="354"/>
      <c r="D4121" s="353"/>
      <c r="E4121" s="355"/>
      <c r="F4121" s="355"/>
      <c r="G4121" s="353"/>
      <c r="H4121" s="353"/>
      <c r="I4121" s="353"/>
      <c r="J4121" s="353"/>
      <c r="K4121" s="360"/>
    </row>
    <row r="4122">
      <c r="A4122" s="352" t="str">
        <f t="shared" si="1"/>
        <v/>
      </c>
      <c r="B4122" s="353"/>
      <c r="C4122" s="354"/>
      <c r="D4122" s="353"/>
      <c r="E4122" s="355"/>
      <c r="F4122" s="355"/>
      <c r="G4122" s="353"/>
      <c r="H4122" s="353"/>
      <c r="I4122" s="353"/>
      <c r="J4122" s="353"/>
      <c r="K4122" s="360"/>
    </row>
    <row r="4123">
      <c r="A4123" s="352" t="str">
        <f t="shared" si="1"/>
        <v/>
      </c>
      <c r="B4123" s="353"/>
      <c r="C4123" s="354"/>
      <c r="D4123" s="353"/>
      <c r="E4123" s="355"/>
      <c r="F4123" s="355"/>
      <c r="G4123" s="353"/>
      <c r="H4123" s="353"/>
      <c r="I4123" s="353"/>
      <c r="J4123" s="353"/>
      <c r="K4123" s="360"/>
    </row>
    <row r="4124">
      <c r="A4124" s="357" t="str">
        <f t="shared" si="1"/>
        <v/>
      </c>
      <c r="B4124" s="353"/>
      <c r="C4124" s="354"/>
      <c r="D4124" s="353"/>
      <c r="E4124" s="355"/>
      <c r="F4124" s="355"/>
      <c r="G4124" s="353"/>
      <c r="H4124" s="353"/>
      <c r="I4124" s="353"/>
      <c r="J4124" s="353"/>
      <c r="K4124" s="360"/>
    </row>
    <row r="4125">
      <c r="A4125" s="357" t="str">
        <f t="shared" si="1"/>
        <v/>
      </c>
      <c r="B4125" s="353"/>
      <c r="C4125" s="354"/>
      <c r="D4125" s="353"/>
      <c r="E4125" s="355"/>
      <c r="F4125" s="355"/>
      <c r="G4125" s="353"/>
      <c r="H4125" s="353"/>
      <c r="I4125" s="353"/>
      <c r="J4125" s="353"/>
      <c r="K4125" s="360"/>
    </row>
    <row r="4126">
      <c r="A4126" s="352" t="str">
        <f t="shared" si="1"/>
        <v/>
      </c>
      <c r="B4126" s="353"/>
      <c r="C4126" s="354"/>
      <c r="D4126" s="353"/>
      <c r="E4126" s="355"/>
      <c r="F4126" s="355"/>
      <c r="G4126" s="353"/>
      <c r="H4126" s="353"/>
      <c r="I4126" s="353"/>
      <c r="J4126" s="353"/>
      <c r="K4126" s="360"/>
    </row>
    <row r="4127">
      <c r="A4127" s="352" t="str">
        <f t="shared" si="1"/>
        <v/>
      </c>
      <c r="B4127" s="353"/>
      <c r="C4127" s="354"/>
      <c r="D4127" s="353"/>
      <c r="E4127" s="355"/>
      <c r="F4127" s="355"/>
      <c r="G4127" s="353"/>
      <c r="H4127" s="353"/>
      <c r="I4127" s="353"/>
      <c r="J4127" s="353"/>
      <c r="K4127" s="360"/>
    </row>
    <row r="4128">
      <c r="A4128" s="352" t="str">
        <f t="shared" si="1"/>
        <v/>
      </c>
      <c r="B4128" s="353"/>
      <c r="C4128" s="354"/>
      <c r="D4128" s="353"/>
      <c r="E4128" s="355"/>
      <c r="F4128" s="355"/>
      <c r="G4128" s="353"/>
      <c r="H4128" s="353"/>
      <c r="I4128" s="353"/>
      <c r="J4128" s="353"/>
      <c r="K4128" s="360"/>
    </row>
    <row r="4129">
      <c r="A4129" s="357" t="str">
        <f t="shared" si="1"/>
        <v/>
      </c>
      <c r="B4129" s="353"/>
      <c r="C4129" s="354"/>
      <c r="D4129" s="353"/>
      <c r="E4129" s="355"/>
      <c r="F4129" s="355"/>
      <c r="G4129" s="353"/>
      <c r="H4129" s="353"/>
      <c r="I4129" s="353"/>
      <c r="J4129" s="353"/>
      <c r="K4129" s="360"/>
    </row>
    <row r="4130">
      <c r="A4130" s="352" t="str">
        <f t="shared" si="1"/>
        <v/>
      </c>
      <c r="B4130" s="353"/>
      <c r="C4130" s="354"/>
      <c r="D4130" s="353"/>
      <c r="E4130" s="355"/>
      <c r="F4130" s="355"/>
      <c r="G4130" s="353"/>
      <c r="H4130" s="353"/>
      <c r="I4130" s="353"/>
      <c r="J4130" s="353"/>
      <c r="K4130" s="360"/>
    </row>
    <row r="4131">
      <c r="A4131" s="357" t="str">
        <f t="shared" si="1"/>
        <v/>
      </c>
      <c r="B4131" s="353"/>
      <c r="C4131" s="354"/>
      <c r="D4131" s="353"/>
      <c r="E4131" s="355"/>
      <c r="F4131" s="355"/>
      <c r="G4131" s="353"/>
      <c r="H4131" s="353"/>
      <c r="I4131" s="353"/>
      <c r="J4131" s="353"/>
      <c r="K4131" s="360"/>
    </row>
    <row r="4132">
      <c r="A4132" s="357" t="str">
        <f t="shared" si="1"/>
        <v/>
      </c>
      <c r="B4132" s="353"/>
      <c r="C4132" s="354"/>
      <c r="D4132" s="353"/>
      <c r="E4132" s="355"/>
      <c r="F4132" s="355"/>
      <c r="G4132" s="353"/>
      <c r="H4132" s="353"/>
      <c r="I4132" s="353"/>
      <c r="J4132" s="353"/>
      <c r="K4132" s="360"/>
    </row>
    <row r="4133">
      <c r="A4133" s="352" t="str">
        <f t="shared" si="1"/>
        <v/>
      </c>
      <c r="B4133" s="353"/>
      <c r="C4133" s="354"/>
      <c r="D4133" s="353"/>
      <c r="E4133" s="355"/>
      <c r="F4133" s="355"/>
      <c r="G4133" s="353"/>
      <c r="H4133" s="353"/>
      <c r="I4133" s="353"/>
      <c r="J4133" s="353"/>
      <c r="K4133" s="360"/>
    </row>
    <row r="4134">
      <c r="A4134" s="357" t="str">
        <f t="shared" si="1"/>
        <v/>
      </c>
      <c r="B4134" s="353"/>
      <c r="C4134" s="354"/>
      <c r="D4134" s="353"/>
      <c r="E4134" s="355"/>
      <c r="F4134" s="355"/>
      <c r="G4134" s="353"/>
      <c r="H4134" s="353"/>
      <c r="I4134" s="353"/>
      <c r="J4134" s="353"/>
      <c r="K4134" s="360"/>
    </row>
    <row r="4135">
      <c r="A4135" s="352" t="str">
        <f t="shared" si="1"/>
        <v/>
      </c>
      <c r="B4135" s="353"/>
      <c r="C4135" s="354"/>
      <c r="D4135" s="353"/>
      <c r="E4135" s="355"/>
      <c r="F4135" s="355"/>
      <c r="G4135" s="353"/>
      <c r="H4135" s="353"/>
      <c r="I4135" s="353"/>
      <c r="J4135" s="353"/>
      <c r="K4135" s="360"/>
    </row>
    <row r="4136">
      <c r="A4136" s="357" t="str">
        <f t="shared" si="1"/>
        <v/>
      </c>
      <c r="B4136" s="353"/>
      <c r="C4136" s="354"/>
      <c r="D4136" s="353"/>
      <c r="E4136" s="355"/>
      <c r="F4136" s="355"/>
      <c r="G4136" s="353"/>
      <c r="H4136" s="353"/>
      <c r="I4136" s="353"/>
      <c r="J4136" s="353"/>
      <c r="K4136" s="360"/>
    </row>
    <row r="4137">
      <c r="A4137" s="357" t="str">
        <f t="shared" si="1"/>
        <v/>
      </c>
      <c r="B4137" s="353"/>
      <c r="C4137" s="354"/>
      <c r="D4137" s="353"/>
      <c r="E4137" s="355"/>
      <c r="F4137" s="355"/>
      <c r="G4137" s="353"/>
      <c r="H4137" s="353"/>
      <c r="I4137" s="353"/>
      <c r="J4137" s="353"/>
      <c r="K4137" s="360"/>
    </row>
    <row r="4138">
      <c r="A4138" s="359" t="str">
        <f t="shared" si="1"/>
        <v/>
      </c>
      <c r="B4138" s="353"/>
      <c r="C4138" s="354"/>
      <c r="D4138" s="353"/>
      <c r="E4138" s="355"/>
      <c r="F4138" s="355"/>
      <c r="G4138" s="353"/>
      <c r="H4138" s="353"/>
      <c r="I4138" s="353"/>
      <c r="J4138" s="353"/>
      <c r="K4138" s="360"/>
    </row>
    <row r="4139">
      <c r="A4139" s="352" t="str">
        <f t="shared" si="1"/>
        <v/>
      </c>
      <c r="B4139" s="353"/>
      <c r="C4139" s="354"/>
      <c r="D4139" s="353"/>
      <c r="E4139" s="355"/>
      <c r="F4139" s="355"/>
      <c r="G4139" s="353"/>
      <c r="H4139" s="353"/>
      <c r="I4139" s="353"/>
      <c r="J4139" s="353"/>
      <c r="K4139" s="360"/>
    </row>
    <row r="4140">
      <c r="A4140" s="357" t="str">
        <f t="shared" si="1"/>
        <v/>
      </c>
      <c r="B4140" s="353"/>
      <c r="C4140" s="354"/>
      <c r="D4140" s="353"/>
      <c r="E4140" s="355"/>
      <c r="F4140" s="355"/>
      <c r="G4140" s="353"/>
      <c r="H4140" s="353"/>
      <c r="I4140" s="353"/>
      <c r="J4140" s="353"/>
      <c r="K4140" s="360"/>
    </row>
    <row r="4141">
      <c r="A4141" s="352" t="str">
        <f t="shared" si="1"/>
        <v/>
      </c>
      <c r="B4141" s="353"/>
      <c r="C4141" s="354"/>
      <c r="D4141" s="353"/>
      <c r="E4141" s="355"/>
      <c r="F4141" s="355"/>
      <c r="G4141" s="353"/>
      <c r="H4141" s="353"/>
      <c r="I4141" s="353"/>
      <c r="J4141" s="353"/>
      <c r="K4141" s="360"/>
    </row>
    <row r="4142">
      <c r="A4142" s="357" t="str">
        <f t="shared" si="1"/>
        <v/>
      </c>
      <c r="B4142" s="353"/>
      <c r="C4142" s="354"/>
      <c r="D4142" s="353"/>
      <c r="E4142" s="355"/>
      <c r="F4142" s="355"/>
      <c r="G4142" s="353"/>
      <c r="H4142" s="353"/>
      <c r="I4142" s="353"/>
      <c r="J4142" s="353"/>
      <c r="K4142" s="360"/>
    </row>
    <row r="4143">
      <c r="A4143" s="352" t="str">
        <f t="shared" si="1"/>
        <v/>
      </c>
      <c r="B4143" s="353"/>
      <c r="C4143" s="354"/>
      <c r="D4143" s="353"/>
      <c r="E4143" s="355"/>
      <c r="F4143" s="355"/>
      <c r="G4143" s="353"/>
      <c r="H4143" s="353"/>
      <c r="I4143" s="353"/>
      <c r="J4143" s="353"/>
      <c r="K4143" s="360"/>
    </row>
    <row r="4144">
      <c r="A4144" s="357" t="str">
        <f t="shared" si="1"/>
        <v/>
      </c>
      <c r="B4144" s="353"/>
      <c r="C4144" s="354"/>
      <c r="D4144" s="353"/>
      <c r="E4144" s="355"/>
      <c r="F4144" s="355"/>
      <c r="G4144" s="353"/>
      <c r="H4144" s="353"/>
      <c r="I4144" s="353"/>
      <c r="J4144" s="353"/>
      <c r="K4144" s="360"/>
    </row>
    <row r="4145">
      <c r="A4145" s="352" t="str">
        <f t="shared" si="1"/>
        <v/>
      </c>
      <c r="B4145" s="353"/>
      <c r="C4145" s="354"/>
      <c r="D4145" s="353"/>
      <c r="E4145" s="355"/>
      <c r="F4145" s="355"/>
      <c r="G4145" s="353"/>
      <c r="H4145" s="353"/>
      <c r="I4145" s="353"/>
      <c r="J4145" s="353"/>
      <c r="K4145" s="360"/>
    </row>
    <row r="4146">
      <c r="A4146" s="352" t="str">
        <f t="shared" si="1"/>
        <v/>
      </c>
      <c r="B4146" s="353"/>
      <c r="C4146" s="354"/>
      <c r="D4146" s="353"/>
      <c r="E4146" s="355"/>
      <c r="F4146" s="355"/>
      <c r="G4146" s="353"/>
      <c r="H4146" s="353"/>
      <c r="I4146" s="353"/>
      <c r="J4146" s="353"/>
      <c r="K4146" s="360"/>
    </row>
    <row r="4147">
      <c r="A4147" s="352" t="str">
        <f t="shared" si="1"/>
        <v/>
      </c>
      <c r="B4147" s="353"/>
      <c r="C4147" s="354"/>
      <c r="D4147" s="353"/>
      <c r="E4147" s="355"/>
      <c r="F4147" s="355"/>
      <c r="G4147" s="353"/>
      <c r="H4147" s="353"/>
      <c r="I4147" s="353"/>
      <c r="J4147" s="353"/>
      <c r="K4147" s="360"/>
    </row>
    <row r="4148">
      <c r="A4148" s="357" t="str">
        <f t="shared" si="1"/>
        <v/>
      </c>
      <c r="B4148" s="353"/>
      <c r="C4148" s="354"/>
      <c r="D4148" s="353"/>
      <c r="E4148" s="355"/>
      <c r="F4148" s="355"/>
      <c r="G4148" s="353"/>
      <c r="H4148" s="353"/>
      <c r="I4148" s="353"/>
      <c r="J4148" s="353"/>
      <c r="K4148" s="360"/>
    </row>
    <row r="4149">
      <c r="A4149" s="357" t="str">
        <f t="shared" si="1"/>
        <v/>
      </c>
      <c r="B4149" s="353"/>
      <c r="C4149" s="354"/>
      <c r="D4149" s="353"/>
      <c r="E4149" s="355"/>
      <c r="F4149" s="355"/>
      <c r="G4149" s="353"/>
      <c r="H4149" s="353"/>
      <c r="I4149" s="353"/>
      <c r="J4149" s="353"/>
      <c r="K4149" s="360"/>
    </row>
    <row r="4150">
      <c r="A4150" s="352" t="str">
        <f t="shared" si="1"/>
        <v/>
      </c>
      <c r="B4150" s="353"/>
      <c r="C4150" s="354"/>
      <c r="D4150" s="353"/>
      <c r="E4150" s="355"/>
      <c r="F4150" s="355"/>
      <c r="G4150" s="353"/>
      <c r="H4150" s="353"/>
      <c r="I4150" s="353"/>
      <c r="J4150" s="353"/>
      <c r="K4150" s="360"/>
    </row>
    <row r="4151">
      <c r="A4151" s="357" t="str">
        <f t="shared" si="1"/>
        <v/>
      </c>
      <c r="B4151" s="353"/>
      <c r="C4151" s="354"/>
      <c r="D4151" s="353"/>
      <c r="E4151" s="355"/>
      <c r="F4151" s="355"/>
      <c r="G4151" s="353"/>
      <c r="H4151" s="353"/>
      <c r="I4151" s="353"/>
      <c r="J4151" s="353"/>
      <c r="K4151" s="360"/>
    </row>
    <row r="4152">
      <c r="A4152" s="352" t="str">
        <f t="shared" si="1"/>
        <v/>
      </c>
      <c r="B4152" s="353"/>
      <c r="C4152" s="354"/>
      <c r="D4152" s="353"/>
      <c r="E4152" s="355"/>
      <c r="F4152" s="355"/>
      <c r="G4152" s="353"/>
      <c r="H4152" s="353"/>
      <c r="I4152" s="353"/>
      <c r="J4152" s="353"/>
      <c r="K4152" s="360"/>
    </row>
    <row r="4153">
      <c r="A4153" s="357" t="str">
        <f t="shared" si="1"/>
        <v/>
      </c>
      <c r="B4153" s="353"/>
      <c r="C4153" s="354"/>
      <c r="D4153" s="353"/>
      <c r="E4153" s="355"/>
      <c r="F4153" s="355"/>
      <c r="G4153" s="353"/>
      <c r="H4153" s="353"/>
      <c r="I4153" s="353"/>
      <c r="J4153" s="353"/>
      <c r="K4153" s="360"/>
    </row>
    <row r="4154">
      <c r="A4154" s="352" t="str">
        <f t="shared" si="1"/>
        <v/>
      </c>
      <c r="B4154" s="353"/>
      <c r="C4154" s="354"/>
      <c r="D4154" s="353"/>
      <c r="E4154" s="355"/>
      <c r="F4154" s="355"/>
      <c r="G4154" s="353"/>
      <c r="H4154" s="353"/>
      <c r="I4154" s="353"/>
      <c r="J4154" s="353"/>
      <c r="K4154" s="360"/>
    </row>
    <row r="4155">
      <c r="A4155" s="357" t="str">
        <f t="shared" si="1"/>
        <v/>
      </c>
      <c r="B4155" s="353"/>
      <c r="C4155" s="354"/>
      <c r="D4155" s="353"/>
      <c r="E4155" s="355"/>
      <c r="F4155" s="355"/>
      <c r="G4155" s="353"/>
      <c r="H4155" s="353"/>
      <c r="I4155" s="353"/>
      <c r="J4155" s="353"/>
      <c r="K4155" s="360"/>
    </row>
    <row r="4156">
      <c r="A4156" s="352" t="str">
        <f t="shared" si="1"/>
        <v/>
      </c>
      <c r="B4156" s="353"/>
      <c r="C4156" s="354"/>
      <c r="D4156" s="353"/>
      <c r="E4156" s="355"/>
      <c r="F4156" s="355"/>
      <c r="G4156" s="353"/>
      <c r="H4156" s="353"/>
      <c r="I4156" s="353"/>
      <c r="J4156" s="353"/>
      <c r="K4156" s="360"/>
    </row>
    <row r="4157">
      <c r="A4157" s="352" t="str">
        <f t="shared" si="1"/>
        <v/>
      </c>
      <c r="B4157" s="353"/>
      <c r="C4157" s="354"/>
      <c r="D4157" s="353"/>
      <c r="E4157" s="355"/>
      <c r="F4157" s="355"/>
      <c r="G4157" s="353"/>
      <c r="H4157" s="353"/>
      <c r="I4157" s="353"/>
      <c r="J4157" s="353"/>
      <c r="K4157" s="360"/>
    </row>
    <row r="4158">
      <c r="A4158" s="359" t="str">
        <f t="shared" si="1"/>
        <v/>
      </c>
      <c r="B4158" s="353"/>
      <c r="C4158" s="354"/>
      <c r="D4158" s="353"/>
      <c r="E4158" s="355"/>
      <c r="F4158" s="355"/>
      <c r="G4158" s="353"/>
      <c r="H4158" s="353"/>
      <c r="I4158" s="353"/>
      <c r="J4158" s="353"/>
      <c r="K4158" s="360"/>
    </row>
    <row r="4159">
      <c r="A4159" s="352" t="str">
        <f t="shared" si="1"/>
        <v/>
      </c>
      <c r="B4159" s="353"/>
      <c r="C4159" s="354"/>
      <c r="D4159" s="353"/>
      <c r="E4159" s="355"/>
      <c r="F4159" s="355"/>
      <c r="G4159" s="353"/>
      <c r="H4159" s="353"/>
      <c r="I4159" s="353"/>
      <c r="J4159" s="353"/>
      <c r="K4159" s="360"/>
    </row>
    <row r="4160">
      <c r="A4160" s="357" t="str">
        <f t="shared" si="1"/>
        <v/>
      </c>
      <c r="B4160" s="353"/>
      <c r="C4160" s="354"/>
      <c r="D4160" s="353"/>
      <c r="E4160" s="355"/>
      <c r="F4160" s="355"/>
      <c r="G4160" s="353"/>
      <c r="H4160" s="353"/>
      <c r="I4160" s="353"/>
      <c r="J4160" s="353"/>
      <c r="K4160" s="360"/>
    </row>
    <row r="4161">
      <c r="A4161" s="352" t="str">
        <f t="shared" si="1"/>
        <v/>
      </c>
      <c r="B4161" s="353"/>
      <c r="C4161" s="354"/>
      <c r="D4161" s="353"/>
      <c r="E4161" s="355"/>
      <c r="F4161" s="355"/>
      <c r="G4161" s="353"/>
      <c r="H4161" s="353"/>
      <c r="I4161" s="353"/>
      <c r="J4161" s="353"/>
      <c r="K4161" s="360"/>
    </row>
    <row r="4162">
      <c r="A4162" s="352" t="str">
        <f t="shared" si="1"/>
        <v/>
      </c>
      <c r="B4162" s="353"/>
      <c r="C4162" s="354"/>
      <c r="D4162" s="353"/>
      <c r="E4162" s="355"/>
      <c r="F4162" s="355"/>
      <c r="G4162" s="353"/>
      <c r="H4162" s="353"/>
      <c r="I4162" s="353"/>
      <c r="J4162" s="353"/>
      <c r="K4162" s="360"/>
    </row>
    <row r="4163">
      <c r="A4163" s="352" t="str">
        <f t="shared" si="1"/>
        <v/>
      </c>
      <c r="B4163" s="353"/>
      <c r="C4163" s="354"/>
      <c r="D4163" s="353"/>
      <c r="E4163" s="355"/>
      <c r="F4163" s="355"/>
      <c r="G4163" s="353"/>
      <c r="H4163" s="353"/>
      <c r="I4163" s="353"/>
      <c r="J4163" s="353"/>
      <c r="K4163" s="360"/>
    </row>
    <row r="4164">
      <c r="A4164" s="357" t="str">
        <f t="shared" si="1"/>
        <v/>
      </c>
      <c r="B4164" s="353"/>
      <c r="C4164" s="354"/>
      <c r="D4164" s="353"/>
      <c r="E4164" s="355"/>
      <c r="F4164" s="355"/>
      <c r="G4164" s="353"/>
      <c r="H4164" s="353"/>
      <c r="I4164" s="353"/>
      <c r="J4164" s="353"/>
      <c r="K4164" s="360"/>
    </row>
    <row r="4165">
      <c r="A4165" s="352" t="str">
        <f t="shared" si="1"/>
        <v/>
      </c>
      <c r="B4165" s="353"/>
      <c r="C4165" s="354"/>
      <c r="D4165" s="353"/>
      <c r="E4165" s="355"/>
      <c r="F4165" s="355"/>
      <c r="G4165" s="353"/>
      <c r="H4165" s="353"/>
      <c r="I4165" s="353"/>
      <c r="J4165" s="353"/>
      <c r="K4165" s="360"/>
    </row>
    <row r="4166">
      <c r="A4166" s="357" t="str">
        <f t="shared" si="1"/>
        <v/>
      </c>
      <c r="B4166" s="353"/>
      <c r="C4166" s="354"/>
      <c r="D4166" s="353"/>
      <c r="E4166" s="355"/>
      <c r="F4166" s="355"/>
      <c r="G4166" s="353"/>
      <c r="H4166" s="353"/>
      <c r="I4166" s="353"/>
      <c r="J4166" s="353"/>
      <c r="K4166" s="360"/>
    </row>
    <row r="4167">
      <c r="A4167" s="352" t="str">
        <f t="shared" si="1"/>
        <v/>
      </c>
      <c r="B4167" s="353"/>
      <c r="C4167" s="354"/>
      <c r="D4167" s="353"/>
      <c r="E4167" s="355"/>
      <c r="F4167" s="355"/>
      <c r="G4167" s="353"/>
      <c r="H4167" s="353"/>
      <c r="I4167" s="353"/>
      <c r="J4167" s="353"/>
      <c r="K4167" s="360"/>
    </row>
    <row r="4168">
      <c r="A4168" s="352" t="str">
        <f t="shared" si="1"/>
        <v/>
      </c>
      <c r="B4168" s="353"/>
      <c r="C4168" s="354"/>
      <c r="D4168" s="353"/>
      <c r="E4168" s="355"/>
      <c r="F4168" s="355"/>
      <c r="G4168" s="353"/>
      <c r="H4168" s="353"/>
      <c r="I4168" s="353"/>
      <c r="J4168" s="353"/>
      <c r="K4168" s="360"/>
    </row>
    <row r="4169">
      <c r="A4169" s="352" t="str">
        <f t="shared" si="1"/>
        <v/>
      </c>
      <c r="B4169" s="353"/>
      <c r="C4169" s="354"/>
      <c r="D4169" s="353"/>
      <c r="E4169" s="355"/>
      <c r="F4169" s="355"/>
      <c r="G4169" s="353"/>
      <c r="H4169" s="353"/>
      <c r="I4169" s="353"/>
      <c r="J4169" s="353"/>
      <c r="K4169" s="360"/>
    </row>
    <row r="4170">
      <c r="A4170" s="352" t="str">
        <f t="shared" si="1"/>
        <v/>
      </c>
      <c r="B4170" s="353"/>
      <c r="C4170" s="354"/>
      <c r="D4170" s="353"/>
      <c r="E4170" s="355"/>
      <c r="F4170" s="355"/>
      <c r="G4170" s="353"/>
      <c r="H4170" s="353"/>
      <c r="I4170" s="353"/>
      <c r="J4170" s="353"/>
      <c r="K4170" s="360"/>
    </row>
    <row r="4171">
      <c r="A4171" s="352" t="str">
        <f t="shared" si="1"/>
        <v/>
      </c>
      <c r="B4171" s="353"/>
      <c r="C4171" s="354"/>
      <c r="D4171" s="353"/>
      <c r="E4171" s="355"/>
      <c r="F4171" s="355"/>
      <c r="G4171" s="353"/>
      <c r="H4171" s="353"/>
      <c r="I4171" s="353"/>
      <c r="J4171" s="353"/>
      <c r="K4171" s="360"/>
    </row>
    <row r="4172">
      <c r="A4172" s="357" t="str">
        <f t="shared" si="1"/>
        <v/>
      </c>
      <c r="B4172" s="353"/>
      <c r="C4172" s="354"/>
      <c r="D4172" s="353"/>
      <c r="E4172" s="355"/>
      <c r="F4172" s="355"/>
      <c r="G4172" s="353"/>
      <c r="H4172" s="353"/>
      <c r="I4172" s="353"/>
      <c r="J4172" s="353"/>
      <c r="K4172" s="360"/>
    </row>
    <row r="4173">
      <c r="A4173" s="357" t="str">
        <f t="shared" si="1"/>
        <v/>
      </c>
      <c r="B4173" s="353"/>
      <c r="C4173" s="354"/>
      <c r="D4173" s="353"/>
      <c r="E4173" s="355"/>
      <c r="F4173" s="355"/>
      <c r="G4173" s="353"/>
      <c r="H4173" s="353"/>
      <c r="I4173" s="353"/>
      <c r="J4173" s="353"/>
      <c r="K4173" s="360"/>
    </row>
    <row r="4174">
      <c r="A4174" s="357" t="str">
        <f t="shared" si="1"/>
        <v/>
      </c>
      <c r="B4174" s="353"/>
      <c r="C4174" s="354"/>
      <c r="D4174" s="353"/>
      <c r="E4174" s="355"/>
      <c r="F4174" s="355"/>
      <c r="G4174" s="353"/>
      <c r="H4174" s="353"/>
      <c r="I4174" s="353"/>
      <c r="J4174" s="353"/>
      <c r="K4174" s="360"/>
    </row>
    <row r="4175">
      <c r="A4175" s="357" t="str">
        <f t="shared" si="1"/>
        <v/>
      </c>
      <c r="B4175" s="353"/>
      <c r="C4175" s="354"/>
      <c r="D4175" s="353"/>
      <c r="E4175" s="355"/>
      <c r="F4175" s="355"/>
      <c r="G4175" s="353"/>
      <c r="H4175" s="353"/>
      <c r="I4175" s="353"/>
      <c r="J4175" s="353"/>
      <c r="K4175" s="360"/>
    </row>
    <row r="4176">
      <c r="A4176" s="352" t="str">
        <f t="shared" si="1"/>
        <v/>
      </c>
      <c r="B4176" s="353"/>
      <c r="C4176" s="354"/>
      <c r="D4176" s="353"/>
      <c r="E4176" s="355"/>
      <c r="F4176" s="355"/>
      <c r="G4176" s="353"/>
      <c r="H4176" s="353"/>
      <c r="I4176" s="353"/>
      <c r="J4176" s="353"/>
      <c r="K4176" s="360"/>
    </row>
    <row r="4177">
      <c r="A4177" s="352" t="str">
        <f t="shared" si="1"/>
        <v/>
      </c>
      <c r="B4177" s="353"/>
      <c r="C4177" s="354"/>
      <c r="D4177" s="353"/>
      <c r="E4177" s="355"/>
      <c r="F4177" s="355"/>
      <c r="G4177" s="353"/>
      <c r="H4177" s="353"/>
      <c r="I4177" s="353"/>
      <c r="J4177" s="353"/>
      <c r="K4177" s="360"/>
    </row>
    <row r="4178">
      <c r="A4178" s="357" t="str">
        <f t="shared" si="1"/>
        <v/>
      </c>
      <c r="B4178" s="353"/>
      <c r="C4178" s="354"/>
      <c r="D4178" s="353"/>
      <c r="E4178" s="355"/>
      <c r="F4178" s="355"/>
      <c r="G4178" s="353"/>
      <c r="H4178" s="353"/>
      <c r="I4178" s="353"/>
      <c r="J4178" s="353"/>
      <c r="K4178" s="360"/>
    </row>
    <row r="4179">
      <c r="A4179" s="357" t="str">
        <f t="shared" si="1"/>
        <v/>
      </c>
      <c r="B4179" s="353"/>
      <c r="C4179" s="354"/>
      <c r="D4179" s="353"/>
      <c r="E4179" s="355"/>
      <c r="F4179" s="355"/>
      <c r="G4179" s="353"/>
      <c r="H4179" s="353"/>
      <c r="I4179" s="353"/>
      <c r="J4179" s="353"/>
      <c r="K4179" s="360"/>
    </row>
    <row r="4180">
      <c r="A4180" s="357" t="str">
        <f t="shared" si="1"/>
        <v/>
      </c>
      <c r="B4180" s="353"/>
      <c r="C4180" s="354"/>
      <c r="D4180" s="353"/>
      <c r="E4180" s="355"/>
      <c r="F4180" s="355"/>
      <c r="G4180" s="353"/>
      <c r="H4180" s="353"/>
      <c r="I4180" s="353"/>
      <c r="J4180" s="353"/>
      <c r="K4180" s="360"/>
    </row>
    <row r="4181">
      <c r="A4181" s="359" t="str">
        <f t="shared" si="1"/>
        <v/>
      </c>
      <c r="B4181" s="353"/>
      <c r="C4181" s="354"/>
      <c r="D4181" s="353"/>
      <c r="E4181" s="355"/>
      <c r="F4181" s="355"/>
      <c r="G4181" s="353"/>
      <c r="H4181" s="353"/>
      <c r="I4181" s="353"/>
      <c r="J4181" s="353"/>
      <c r="K4181" s="360"/>
    </row>
    <row r="4182">
      <c r="A4182" s="352" t="str">
        <f t="shared" si="1"/>
        <v/>
      </c>
      <c r="B4182" s="353"/>
      <c r="C4182" s="354"/>
      <c r="D4182" s="353"/>
      <c r="E4182" s="355"/>
      <c r="F4182" s="355"/>
      <c r="G4182" s="353"/>
      <c r="H4182" s="353"/>
      <c r="I4182" s="353"/>
      <c r="J4182" s="353"/>
      <c r="K4182" s="360"/>
    </row>
    <row r="4183">
      <c r="A4183" s="352" t="str">
        <f t="shared" si="1"/>
        <v/>
      </c>
      <c r="B4183" s="353"/>
      <c r="C4183" s="354"/>
      <c r="D4183" s="353"/>
      <c r="E4183" s="355"/>
      <c r="F4183" s="355"/>
      <c r="G4183" s="353"/>
      <c r="H4183" s="353"/>
      <c r="I4183" s="353"/>
      <c r="J4183" s="353"/>
      <c r="K4183" s="360"/>
    </row>
    <row r="4184">
      <c r="A4184" s="352" t="str">
        <f t="shared" si="1"/>
        <v/>
      </c>
      <c r="B4184" s="353"/>
      <c r="C4184" s="354"/>
      <c r="D4184" s="353"/>
      <c r="E4184" s="355"/>
      <c r="F4184" s="355"/>
      <c r="G4184" s="353"/>
      <c r="H4184" s="353"/>
      <c r="I4184" s="353"/>
      <c r="J4184" s="353"/>
      <c r="K4184" s="360"/>
    </row>
    <row r="4185">
      <c r="A4185" s="357" t="str">
        <f t="shared" si="1"/>
        <v/>
      </c>
      <c r="B4185" s="353"/>
      <c r="C4185" s="354"/>
      <c r="D4185" s="353"/>
      <c r="E4185" s="355"/>
      <c r="F4185" s="355"/>
      <c r="G4185" s="353"/>
      <c r="H4185" s="353"/>
      <c r="I4185" s="353"/>
      <c r="J4185" s="353"/>
      <c r="K4185" s="360"/>
    </row>
    <row r="4186">
      <c r="A4186" s="357" t="str">
        <f t="shared" si="1"/>
        <v/>
      </c>
      <c r="B4186" s="353"/>
      <c r="C4186" s="354"/>
      <c r="D4186" s="353"/>
      <c r="E4186" s="355"/>
      <c r="F4186" s="355"/>
      <c r="G4186" s="353"/>
      <c r="H4186" s="353"/>
      <c r="I4186" s="353"/>
      <c r="J4186" s="353"/>
      <c r="K4186" s="360"/>
    </row>
    <row r="4187">
      <c r="A4187" s="357" t="str">
        <f t="shared" si="1"/>
        <v/>
      </c>
      <c r="B4187" s="353"/>
      <c r="C4187" s="354"/>
      <c r="D4187" s="353"/>
      <c r="E4187" s="355"/>
      <c r="F4187" s="355"/>
      <c r="G4187" s="353"/>
      <c r="H4187" s="353"/>
      <c r="I4187" s="353"/>
      <c r="J4187" s="353"/>
      <c r="K4187" s="360"/>
    </row>
    <row r="4188">
      <c r="A4188" s="357" t="str">
        <f t="shared" si="1"/>
        <v/>
      </c>
      <c r="B4188" s="353"/>
      <c r="C4188" s="354"/>
      <c r="D4188" s="353"/>
      <c r="E4188" s="355"/>
      <c r="F4188" s="355"/>
      <c r="G4188" s="353"/>
      <c r="H4188" s="353"/>
      <c r="I4188" s="353"/>
      <c r="J4188" s="353"/>
      <c r="K4188" s="360"/>
    </row>
    <row r="4189">
      <c r="A4189" s="352" t="str">
        <f t="shared" si="1"/>
        <v/>
      </c>
      <c r="B4189" s="353"/>
      <c r="C4189" s="354"/>
      <c r="D4189" s="353"/>
      <c r="E4189" s="355"/>
      <c r="F4189" s="355"/>
      <c r="G4189" s="353"/>
      <c r="H4189" s="353"/>
      <c r="I4189" s="353"/>
      <c r="J4189" s="353"/>
      <c r="K4189" s="360"/>
    </row>
    <row r="4190">
      <c r="A4190" s="352" t="str">
        <f t="shared" si="1"/>
        <v/>
      </c>
      <c r="B4190" s="353"/>
      <c r="C4190" s="354"/>
      <c r="D4190" s="353"/>
      <c r="E4190" s="355"/>
      <c r="F4190" s="355"/>
      <c r="G4190" s="353"/>
      <c r="H4190" s="353"/>
      <c r="I4190" s="353"/>
      <c r="J4190" s="353"/>
      <c r="K4190" s="360"/>
    </row>
    <row r="4191">
      <c r="A4191" s="357" t="str">
        <f t="shared" si="1"/>
        <v/>
      </c>
      <c r="B4191" s="353"/>
      <c r="C4191" s="354"/>
      <c r="D4191" s="353"/>
      <c r="E4191" s="355"/>
      <c r="F4191" s="355"/>
      <c r="G4191" s="353"/>
      <c r="H4191" s="353"/>
      <c r="I4191" s="353"/>
      <c r="J4191" s="353"/>
      <c r="K4191" s="360"/>
    </row>
    <row r="4192">
      <c r="A4192" s="352" t="str">
        <f t="shared" si="1"/>
        <v/>
      </c>
      <c r="B4192" s="353"/>
      <c r="C4192" s="354"/>
      <c r="D4192" s="353"/>
      <c r="E4192" s="355"/>
      <c r="F4192" s="355"/>
      <c r="G4192" s="353"/>
      <c r="H4192" s="353"/>
      <c r="I4192" s="353"/>
      <c r="J4192" s="353"/>
      <c r="K4192" s="360"/>
    </row>
    <row r="4193">
      <c r="A4193" s="357" t="str">
        <f t="shared" si="1"/>
        <v/>
      </c>
      <c r="B4193" s="353"/>
      <c r="C4193" s="354"/>
      <c r="D4193" s="353"/>
      <c r="E4193" s="355"/>
      <c r="F4193" s="355"/>
      <c r="G4193" s="353"/>
      <c r="H4193" s="353"/>
      <c r="I4193" s="353"/>
      <c r="J4193" s="353"/>
      <c r="K4193" s="360"/>
    </row>
    <row r="4194">
      <c r="A4194" s="352" t="str">
        <f t="shared" si="1"/>
        <v/>
      </c>
      <c r="B4194" s="353"/>
      <c r="C4194" s="354"/>
      <c r="D4194" s="353"/>
      <c r="E4194" s="355"/>
      <c r="F4194" s="355"/>
      <c r="G4194" s="353"/>
      <c r="H4194" s="353"/>
      <c r="I4194" s="353"/>
      <c r="J4194" s="353"/>
      <c r="K4194" s="360"/>
    </row>
    <row r="4195">
      <c r="A4195" s="357" t="str">
        <f t="shared" si="1"/>
        <v/>
      </c>
      <c r="B4195" s="353"/>
      <c r="C4195" s="354"/>
      <c r="D4195" s="353"/>
      <c r="E4195" s="355"/>
      <c r="F4195" s="355"/>
      <c r="G4195" s="353"/>
      <c r="H4195" s="353"/>
      <c r="I4195" s="353"/>
      <c r="J4195" s="353"/>
      <c r="K4195" s="360"/>
    </row>
    <row r="4196">
      <c r="A4196" s="358" t="str">
        <f t="shared" si="1"/>
        <v/>
      </c>
      <c r="B4196" s="353"/>
      <c r="C4196" s="354"/>
      <c r="D4196" s="353"/>
      <c r="E4196" s="355"/>
      <c r="F4196" s="355"/>
      <c r="G4196" s="353"/>
      <c r="H4196" s="353"/>
      <c r="I4196" s="353"/>
      <c r="J4196" s="353"/>
      <c r="K4196" s="360"/>
    </row>
    <row r="4197">
      <c r="A4197" s="352" t="str">
        <f t="shared" si="1"/>
        <v/>
      </c>
      <c r="B4197" s="353"/>
      <c r="C4197" s="354"/>
      <c r="D4197" s="353"/>
      <c r="E4197" s="355"/>
      <c r="F4197" s="355"/>
      <c r="G4197" s="353"/>
      <c r="H4197" s="353"/>
      <c r="I4197" s="353"/>
      <c r="J4197" s="353"/>
      <c r="K4197" s="360"/>
    </row>
    <row r="4198">
      <c r="A4198" s="352" t="str">
        <f t="shared" si="1"/>
        <v/>
      </c>
      <c r="B4198" s="353"/>
      <c r="C4198" s="354"/>
      <c r="D4198" s="353"/>
      <c r="E4198" s="355"/>
      <c r="F4198" s="355"/>
      <c r="G4198" s="353"/>
      <c r="H4198" s="353"/>
      <c r="I4198" s="353"/>
      <c r="J4198" s="353"/>
      <c r="K4198" s="360"/>
    </row>
    <row r="4199">
      <c r="A4199" s="357" t="str">
        <f t="shared" si="1"/>
        <v/>
      </c>
      <c r="B4199" s="353"/>
      <c r="C4199" s="354"/>
      <c r="D4199" s="353"/>
      <c r="E4199" s="355"/>
      <c r="F4199" s="355"/>
      <c r="G4199" s="353"/>
      <c r="H4199" s="353"/>
      <c r="I4199" s="353"/>
      <c r="J4199" s="353"/>
      <c r="K4199" s="360"/>
    </row>
    <row r="4200">
      <c r="A4200" s="352" t="str">
        <f t="shared" si="1"/>
        <v/>
      </c>
      <c r="B4200" s="353"/>
      <c r="C4200" s="354"/>
      <c r="D4200" s="353"/>
      <c r="E4200" s="355"/>
      <c r="F4200" s="355"/>
      <c r="G4200" s="353"/>
      <c r="H4200" s="353"/>
      <c r="I4200" s="353"/>
      <c r="J4200" s="353"/>
      <c r="K4200" s="360"/>
    </row>
    <row r="4201">
      <c r="A4201" s="352" t="str">
        <f t="shared" si="1"/>
        <v/>
      </c>
      <c r="B4201" s="353"/>
      <c r="C4201" s="354"/>
      <c r="D4201" s="353"/>
      <c r="E4201" s="355"/>
      <c r="F4201" s="355"/>
      <c r="G4201" s="353"/>
      <c r="H4201" s="353"/>
      <c r="I4201" s="353"/>
      <c r="J4201" s="353"/>
      <c r="K4201" s="360"/>
    </row>
    <row r="4202">
      <c r="A4202" s="357" t="str">
        <f t="shared" si="1"/>
        <v/>
      </c>
      <c r="B4202" s="353"/>
      <c r="C4202" s="354"/>
      <c r="D4202" s="353"/>
      <c r="E4202" s="355"/>
      <c r="F4202" s="355"/>
      <c r="G4202" s="353"/>
      <c r="H4202" s="353"/>
      <c r="I4202" s="353"/>
      <c r="J4202" s="353"/>
      <c r="K4202" s="360"/>
    </row>
    <row r="4203">
      <c r="A4203" s="357" t="str">
        <f t="shared" si="1"/>
        <v/>
      </c>
      <c r="B4203" s="353"/>
      <c r="C4203" s="354"/>
      <c r="D4203" s="353"/>
      <c r="E4203" s="355"/>
      <c r="F4203" s="355"/>
      <c r="G4203" s="353"/>
      <c r="H4203" s="353"/>
      <c r="I4203" s="353"/>
      <c r="J4203" s="353"/>
      <c r="K4203" s="360"/>
    </row>
    <row r="4204">
      <c r="A4204" s="352" t="str">
        <f t="shared" si="1"/>
        <v/>
      </c>
      <c r="B4204" s="353"/>
      <c r="C4204" s="354"/>
      <c r="D4204" s="353"/>
      <c r="E4204" s="355"/>
      <c r="F4204" s="355"/>
      <c r="G4204" s="353"/>
      <c r="H4204" s="353"/>
      <c r="I4204" s="353"/>
      <c r="J4204" s="353"/>
      <c r="K4204" s="360"/>
    </row>
    <row r="4205">
      <c r="A4205" s="357" t="str">
        <f t="shared" si="1"/>
        <v/>
      </c>
      <c r="B4205" s="353"/>
      <c r="C4205" s="354"/>
      <c r="D4205" s="353"/>
      <c r="E4205" s="355"/>
      <c r="F4205" s="355"/>
      <c r="G4205" s="353"/>
      <c r="H4205" s="353"/>
      <c r="I4205" s="353"/>
      <c r="J4205" s="353"/>
      <c r="K4205" s="360"/>
    </row>
    <row r="4206">
      <c r="A4206" s="352" t="str">
        <f t="shared" si="1"/>
        <v/>
      </c>
      <c r="B4206" s="353"/>
      <c r="C4206" s="354"/>
      <c r="D4206" s="353"/>
      <c r="E4206" s="355"/>
      <c r="F4206" s="355"/>
      <c r="G4206" s="353"/>
      <c r="H4206" s="353"/>
      <c r="I4206" s="353"/>
      <c r="J4206" s="353"/>
      <c r="K4206" s="360"/>
    </row>
    <row r="4207">
      <c r="A4207" s="352" t="str">
        <f t="shared" si="1"/>
        <v/>
      </c>
      <c r="B4207" s="353"/>
      <c r="C4207" s="354"/>
      <c r="D4207" s="353"/>
      <c r="E4207" s="355"/>
      <c r="F4207" s="355"/>
      <c r="G4207" s="353"/>
      <c r="H4207" s="353"/>
      <c r="I4207" s="353"/>
      <c r="J4207" s="353"/>
      <c r="K4207" s="360"/>
    </row>
    <row r="4208">
      <c r="A4208" s="357" t="str">
        <f t="shared" si="1"/>
        <v/>
      </c>
      <c r="B4208" s="353"/>
      <c r="C4208" s="354"/>
      <c r="D4208" s="353"/>
      <c r="E4208" s="355"/>
      <c r="F4208" s="355"/>
      <c r="G4208" s="353"/>
      <c r="H4208" s="353"/>
      <c r="I4208" s="353"/>
      <c r="J4208" s="353"/>
      <c r="K4208" s="360"/>
    </row>
    <row r="4209">
      <c r="A4209" s="352" t="str">
        <f t="shared" si="1"/>
        <v/>
      </c>
      <c r="B4209" s="353"/>
      <c r="C4209" s="354"/>
      <c r="D4209" s="353"/>
      <c r="E4209" s="355"/>
      <c r="F4209" s="355"/>
      <c r="G4209" s="353"/>
      <c r="H4209" s="353"/>
      <c r="I4209" s="353"/>
      <c r="J4209" s="353"/>
      <c r="K4209" s="360"/>
    </row>
    <row r="4210">
      <c r="A4210" s="352" t="str">
        <f t="shared" si="1"/>
        <v/>
      </c>
      <c r="B4210" s="353"/>
      <c r="C4210" s="354"/>
      <c r="D4210" s="353"/>
      <c r="E4210" s="355"/>
      <c r="F4210" s="355"/>
      <c r="G4210" s="353"/>
      <c r="H4210" s="353"/>
      <c r="I4210" s="353"/>
      <c r="J4210" s="353"/>
      <c r="K4210" s="360"/>
    </row>
    <row r="4211">
      <c r="A4211" s="352" t="str">
        <f t="shared" si="1"/>
        <v/>
      </c>
      <c r="B4211" s="353"/>
      <c r="C4211" s="354"/>
      <c r="D4211" s="353"/>
      <c r="E4211" s="355"/>
      <c r="F4211" s="355"/>
      <c r="G4211" s="353"/>
      <c r="H4211" s="353"/>
      <c r="I4211" s="353"/>
      <c r="J4211" s="353"/>
      <c r="K4211" s="360"/>
    </row>
    <row r="4212">
      <c r="A4212" s="352" t="str">
        <f t="shared" si="1"/>
        <v/>
      </c>
      <c r="B4212" s="353"/>
      <c r="C4212" s="354"/>
      <c r="D4212" s="353"/>
      <c r="E4212" s="355"/>
      <c r="F4212" s="355"/>
      <c r="G4212" s="353"/>
      <c r="H4212" s="353"/>
      <c r="I4212" s="353"/>
      <c r="J4212" s="353"/>
      <c r="K4212" s="360"/>
    </row>
    <row r="4213">
      <c r="A4213" s="357" t="str">
        <f t="shared" si="1"/>
        <v/>
      </c>
      <c r="B4213" s="353"/>
      <c r="C4213" s="354"/>
      <c r="D4213" s="353"/>
      <c r="E4213" s="355"/>
      <c r="F4213" s="355"/>
      <c r="G4213" s="353"/>
      <c r="H4213" s="353"/>
      <c r="I4213" s="353"/>
      <c r="J4213" s="353"/>
      <c r="K4213" s="360"/>
    </row>
    <row r="4214">
      <c r="A4214" s="352" t="str">
        <f t="shared" si="1"/>
        <v/>
      </c>
      <c r="B4214" s="353"/>
      <c r="C4214" s="354"/>
      <c r="D4214" s="353"/>
      <c r="E4214" s="355"/>
      <c r="F4214" s="355"/>
      <c r="G4214" s="353"/>
      <c r="H4214" s="353"/>
      <c r="I4214" s="353"/>
      <c r="J4214" s="353"/>
      <c r="K4214" s="360"/>
    </row>
    <row r="4215">
      <c r="A4215" s="352" t="str">
        <f t="shared" si="1"/>
        <v/>
      </c>
      <c r="B4215" s="353"/>
      <c r="C4215" s="354"/>
      <c r="D4215" s="353"/>
      <c r="E4215" s="355"/>
      <c r="F4215" s="355"/>
      <c r="G4215" s="353"/>
      <c r="H4215" s="353"/>
      <c r="I4215" s="353"/>
      <c r="J4215" s="353"/>
      <c r="K4215" s="360"/>
    </row>
    <row r="4216">
      <c r="A4216" s="359" t="str">
        <f t="shared" si="1"/>
        <v/>
      </c>
      <c r="B4216" s="353"/>
      <c r="C4216" s="354"/>
      <c r="D4216" s="353"/>
      <c r="E4216" s="355"/>
      <c r="F4216" s="355"/>
      <c r="G4216" s="353"/>
      <c r="H4216" s="353"/>
      <c r="I4216" s="353"/>
      <c r="J4216" s="353"/>
      <c r="K4216" s="360"/>
    </row>
    <row r="4217">
      <c r="A4217" s="357" t="str">
        <f t="shared" si="1"/>
        <v/>
      </c>
      <c r="B4217" s="353"/>
      <c r="C4217" s="354"/>
      <c r="D4217" s="353"/>
      <c r="E4217" s="355"/>
      <c r="F4217" s="355"/>
      <c r="G4217" s="353"/>
      <c r="H4217" s="353"/>
      <c r="I4217" s="353"/>
      <c r="J4217" s="353"/>
      <c r="K4217" s="360"/>
    </row>
    <row r="4218">
      <c r="A4218" s="352" t="str">
        <f t="shared" si="1"/>
        <v/>
      </c>
      <c r="B4218" s="353"/>
      <c r="C4218" s="354"/>
      <c r="D4218" s="353"/>
      <c r="E4218" s="355"/>
      <c r="F4218" s="355"/>
      <c r="G4218" s="353"/>
      <c r="H4218" s="353"/>
      <c r="I4218" s="353"/>
      <c r="J4218" s="353"/>
      <c r="K4218" s="360"/>
    </row>
    <row r="4219">
      <c r="A4219" s="352" t="str">
        <f t="shared" si="1"/>
        <v/>
      </c>
      <c r="B4219" s="353"/>
      <c r="C4219" s="354"/>
      <c r="D4219" s="353"/>
      <c r="E4219" s="355"/>
      <c r="F4219" s="355"/>
      <c r="G4219" s="353"/>
      <c r="H4219" s="353"/>
      <c r="I4219" s="353"/>
      <c r="J4219" s="353"/>
      <c r="K4219" s="360"/>
    </row>
    <row r="4220">
      <c r="A4220" s="352" t="str">
        <f t="shared" si="1"/>
        <v/>
      </c>
      <c r="B4220" s="353"/>
      <c r="C4220" s="354"/>
      <c r="D4220" s="353"/>
      <c r="E4220" s="355"/>
      <c r="F4220" s="355"/>
      <c r="G4220" s="353"/>
      <c r="H4220" s="353"/>
      <c r="I4220" s="353"/>
      <c r="J4220" s="353"/>
      <c r="K4220" s="360"/>
    </row>
    <row r="4221">
      <c r="A4221" s="357" t="str">
        <f t="shared" si="1"/>
        <v/>
      </c>
      <c r="B4221" s="353"/>
      <c r="C4221" s="354"/>
      <c r="D4221" s="353"/>
      <c r="E4221" s="355"/>
      <c r="F4221" s="355"/>
      <c r="G4221" s="353"/>
      <c r="H4221" s="353"/>
      <c r="I4221" s="353"/>
      <c r="J4221" s="353"/>
      <c r="K4221" s="360"/>
    </row>
    <row r="4222">
      <c r="A4222" s="357" t="str">
        <f t="shared" si="1"/>
        <v/>
      </c>
      <c r="B4222" s="353"/>
      <c r="C4222" s="354"/>
      <c r="D4222" s="353"/>
      <c r="E4222" s="355"/>
      <c r="F4222" s="355"/>
      <c r="G4222" s="353"/>
      <c r="H4222" s="353"/>
      <c r="I4222" s="353"/>
      <c r="J4222" s="353"/>
      <c r="K4222" s="360"/>
    </row>
    <row r="4223">
      <c r="A4223" s="357" t="str">
        <f t="shared" si="1"/>
        <v/>
      </c>
      <c r="B4223" s="353"/>
      <c r="C4223" s="354"/>
      <c r="D4223" s="353"/>
      <c r="E4223" s="355"/>
      <c r="F4223" s="355"/>
      <c r="G4223" s="353"/>
      <c r="H4223" s="353"/>
      <c r="I4223" s="353"/>
      <c r="J4223" s="353"/>
      <c r="K4223" s="360"/>
    </row>
    <row r="4224">
      <c r="A4224" s="357" t="str">
        <f t="shared" si="1"/>
        <v/>
      </c>
      <c r="B4224" s="353"/>
      <c r="C4224" s="354"/>
      <c r="D4224" s="353"/>
      <c r="E4224" s="355"/>
      <c r="F4224" s="355"/>
      <c r="G4224" s="353"/>
      <c r="H4224" s="353"/>
      <c r="I4224" s="353"/>
      <c r="J4224" s="353"/>
      <c r="K4224" s="360"/>
    </row>
    <row r="4225">
      <c r="A4225" s="357" t="str">
        <f t="shared" si="1"/>
        <v/>
      </c>
      <c r="B4225" s="353"/>
      <c r="C4225" s="354"/>
      <c r="D4225" s="353"/>
      <c r="E4225" s="355"/>
      <c r="F4225" s="355"/>
      <c r="G4225" s="353"/>
      <c r="H4225" s="353"/>
      <c r="I4225" s="353"/>
      <c r="J4225" s="353"/>
      <c r="K4225" s="360"/>
    </row>
    <row r="4226">
      <c r="A4226" s="357" t="str">
        <f t="shared" si="1"/>
        <v/>
      </c>
      <c r="B4226" s="353"/>
      <c r="C4226" s="354"/>
      <c r="D4226" s="353"/>
      <c r="E4226" s="355"/>
      <c r="F4226" s="355"/>
      <c r="G4226" s="353"/>
      <c r="H4226" s="353"/>
      <c r="I4226" s="353"/>
      <c r="J4226" s="353"/>
      <c r="K4226" s="360"/>
    </row>
    <row r="4227">
      <c r="A4227" s="357" t="str">
        <f t="shared" si="1"/>
        <v/>
      </c>
      <c r="B4227" s="353"/>
      <c r="C4227" s="354"/>
      <c r="D4227" s="353"/>
      <c r="E4227" s="355"/>
      <c r="F4227" s="355"/>
      <c r="G4227" s="353"/>
      <c r="H4227" s="353"/>
      <c r="I4227" s="353"/>
      <c r="J4227" s="353"/>
      <c r="K4227" s="360"/>
    </row>
    <row r="4228">
      <c r="A4228" s="359" t="str">
        <f t="shared" si="1"/>
        <v/>
      </c>
      <c r="B4228" s="353"/>
      <c r="C4228" s="354"/>
      <c r="D4228" s="353"/>
      <c r="E4228" s="355"/>
      <c r="F4228" s="355"/>
      <c r="G4228" s="353"/>
      <c r="H4228" s="353"/>
      <c r="I4228" s="353"/>
      <c r="J4228" s="353"/>
      <c r="K4228" s="360"/>
    </row>
    <row r="4229">
      <c r="A4229" s="352" t="str">
        <f t="shared" si="1"/>
        <v/>
      </c>
      <c r="B4229" s="353"/>
      <c r="C4229" s="354"/>
      <c r="D4229" s="353"/>
      <c r="E4229" s="355"/>
      <c r="F4229" s="355"/>
      <c r="G4229" s="353"/>
      <c r="H4229" s="353"/>
      <c r="I4229" s="353"/>
      <c r="J4229" s="353"/>
      <c r="K4229" s="360"/>
    </row>
    <row r="4230">
      <c r="A4230" s="352" t="str">
        <f t="shared" si="1"/>
        <v/>
      </c>
      <c r="B4230" s="353"/>
      <c r="C4230" s="354"/>
      <c r="D4230" s="353"/>
      <c r="E4230" s="355"/>
      <c r="F4230" s="355"/>
      <c r="G4230" s="353"/>
      <c r="H4230" s="353"/>
      <c r="I4230" s="353"/>
      <c r="J4230" s="353"/>
      <c r="K4230" s="360"/>
    </row>
    <row r="4231">
      <c r="A4231" s="352" t="str">
        <f t="shared" si="1"/>
        <v/>
      </c>
      <c r="B4231" s="353"/>
      <c r="C4231" s="354"/>
      <c r="D4231" s="353"/>
      <c r="E4231" s="355"/>
      <c r="F4231" s="355"/>
      <c r="G4231" s="353"/>
      <c r="H4231" s="353"/>
      <c r="I4231" s="353"/>
      <c r="J4231" s="353"/>
      <c r="K4231" s="360"/>
    </row>
    <row r="4232">
      <c r="A4232" s="352" t="str">
        <f t="shared" si="1"/>
        <v/>
      </c>
      <c r="B4232" s="353"/>
      <c r="C4232" s="354"/>
      <c r="D4232" s="353"/>
      <c r="E4232" s="355"/>
      <c r="F4232" s="355"/>
      <c r="G4232" s="353"/>
      <c r="H4232" s="353"/>
      <c r="I4232" s="353"/>
      <c r="J4232" s="353"/>
      <c r="K4232" s="360"/>
    </row>
    <row r="4233">
      <c r="A4233" s="357" t="str">
        <f t="shared" si="1"/>
        <v/>
      </c>
      <c r="B4233" s="353"/>
      <c r="C4233" s="354"/>
      <c r="D4233" s="353"/>
      <c r="E4233" s="355"/>
      <c r="F4233" s="355"/>
      <c r="G4233" s="353"/>
      <c r="H4233" s="353"/>
      <c r="I4233" s="353"/>
      <c r="J4233" s="353"/>
      <c r="K4233" s="360"/>
    </row>
    <row r="4234">
      <c r="A4234" s="352" t="str">
        <f t="shared" si="1"/>
        <v/>
      </c>
      <c r="B4234" s="353"/>
      <c r="C4234" s="354"/>
      <c r="D4234" s="353"/>
      <c r="E4234" s="355"/>
      <c r="F4234" s="355"/>
      <c r="G4234" s="353"/>
      <c r="H4234" s="353"/>
      <c r="I4234" s="353"/>
      <c r="J4234" s="353"/>
      <c r="K4234" s="360"/>
    </row>
    <row r="4235">
      <c r="A4235" s="352" t="str">
        <f t="shared" si="1"/>
        <v/>
      </c>
      <c r="B4235" s="353"/>
      <c r="C4235" s="354"/>
      <c r="D4235" s="353"/>
      <c r="E4235" s="355"/>
      <c r="F4235" s="355"/>
      <c r="G4235" s="353"/>
      <c r="H4235" s="353"/>
      <c r="I4235" s="353"/>
      <c r="J4235" s="353"/>
      <c r="K4235" s="360"/>
    </row>
    <row r="4236">
      <c r="A4236" s="357" t="str">
        <f t="shared" si="1"/>
        <v/>
      </c>
      <c r="B4236" s="353"/>
      <c r="C4236" s="354"/>
      <c r="D4236" s="353"/>
      <c r="E4236" s="355"/>
      <c r="F4236" s="355"/>
      <c r="G4236" s="353"/>
      <c r="H4236" s="353"/>
      <c r="I4236" s="353"/>
      <c r="J4236" s="353"/>
      <c r="K4236" s="360"/>
    </row>
    <row r="4237">
      <c r="A4237" s="352" t="str">
        <f t="shared" si="1"/>
        <v/>
      </c>
      <c r="B4237" s="353"/>
      <c r="C4237" s="354"/>
      <c r="D4237" s="353"/>
      <c r="E4237" s="355"/>
      <c r="F4237" s="355"/>
      <c r="G4237" s="353"/>
      <c r="H4237" s="353"/>
      <c r="I4237" s="353"/>
      <c r="J4237" s="353"/>
      <c r="K4237" s="360"/>
    </row>
    <row r="4238">
      <c r="A4238" s="352" t="str">
        <f t="shared" si="1"/>
        <v/>
      </c>
      <c r="B4238" s="353"/>
      <c r="C4238" s="354"/>
      <c r="D4238" s="353"/>
      <c r="E4238" s="355"/>
      <c r="F4238" s="355"/>
      <c r="G4238" s="353"/>
      <c r="H4238" s="353"/>
      <c r="I4238" s="353"/>
      <c r="J4238" s="353"/>
      <c r="K4238" s="360"/>
    </row>
    <row r="4239">
      <c r="A4239" s="357" t="str">
        <f t="shared" si="1"/>
        <v/>
      </c>
      <c r="B4239" s="353"/>
      <c r="C4239" s="354"/>
      <c r="D4239" s="353"/>
      <c r="E4239" s="355"/>
      <c r="F4239" s="355"/>
      <c r="G4239" s="353"/>
      <c r="H4239" s="353"/>
      <c r="I4239" s="353"/>
      <c r="J4239" s="353"/>
      <c r="K4239" s="360"/>
    </row>
    <row r="4240">
      <c r="A4240" s="352" t="str">
        <f t="shared" si="1"/>
        <v/>
      </c>
      <c r="B4240" s="353"/>
      <c r="C4240" s="354"/>
      <c r="D4240" s="353"/>
      <c r="E4240" s="355"/>
      <c r="F4240" s="355"/>
      <c r="G4240" s="353"/>
      <c r="H4240" s="353"/>
      <c r="I4240" s="353"/>
      <c r="J4240" s="353"/>
      <c r="K4240" s="360"/>
    </row>
    <row r="4241">
      <c r="A4241" s="357" t="str">
        <f t="shared" si="1"/>
        <v/>
      </c>
      <c r="B4241" s="353"/>
      <c r="C4241" s="354"/>
      <c r="D4241" s="353"/>
      <c r="E4241" s="355"/>
      <c r="F4241" s="355"/>
      <c r="G4241" s="353"/>
      <c r="H4241" s="353"/>
      <c r="I4241" s="353"/>
      <c r="J4241" s="353"/>
      <c r="K4241" s="360"/>
    </row>
    <row r="4242">
      <c r="A4242" s="352" t="str">
        <f t="shared" si="1"/>
        <v/>
      </c>
      <c r="B4242" s="353"/>
      <c r="C4242" s="354"/>
      <c r="D4242" s="353"/>
      <c r="E4242" s="355"/>
      <c r="F4242" s="355"/>
      <c r="G4242" s="353"/>
      <c r="H4242" s="353"/>
      <c r="I4242" s="353"/>
      <c r="J4242" s="353"/>
      <c r="K4242" s="360"/>
    </row>
    <row r="4243">
      <c r="A4243" s="357" t="str">
        <f t="shared" si="1"/>
        <v/>
      </c>
      <c r="B4243" s="353"/>
      <c r="C4243" s="354"/>
      <c r="D4243" s="353"/>
      <c r="E4243" s="355"/>
      <c r="F4243" s="355"/>
      <c r="G4243" s="353"/>
      <c r="H4243" s="353"/>
      <c r="I4243" s="353"/>
      <c r="J4243" s="353"/>
      <c r="K4243" s="360"/>
    </row>
    <row r="4244">
      <c r="A4244" s="357" t="str">
        <f t="shared" si="1"/>
        <v/>
      </c>
      <c r="B4244" s="353"/>
      <c r="C4244" s="354"/>
      <c r="D4244" s="353"/>
      <c r="E4244" s="355"/>
      <c r="F4244" s="355"/>
      <c r="G4244" s="353"/>
      <c r="H4244" s="353"/>
      <c r="I4244" s="353"/>
      <c r="J4244" s="353"/>
      <c r="K4244" s="360"/>
    </row>
    <row r="4245">
      <c r="A4245" s="357" t="str">
        <f t="shared" si="1"/>
        <v/>
      </c>
      <c r="B4245" s="353"/>
      <c r="C4245" s="354"/>
      <c r="D4245" s="353"/>
      <c r="E4245" s="355"/>
      <c r="F4245" s="355"/>
      <c r="G4245" s="353"/>
      <c r="H4245" s="353"/>
      <c r="I4245" s="353"/>
      <c r="J4245" s="353"/>
      <c r="K4245" s="360"/>
    </row>
    <row r="4246">
      <c r="A4246" s="357" t="str">
        <f t="shared" si="1"/>
        <v/>
      </c>
      <c r="B4246" s="353"/>
      <c r="C4246" s="354"/>
      <c r="D4246" s="353"/>
      <c r="E4246" s="355"/>
      <c r="F4246" s="355"/>
      <c r="G4246" s="353"/>
      <c r="H4246" s="353"/>
      <c r="I4246" s="353"/>
      <c r="J4246" s="353"/>
      <c r="K4246" s="360"/>
    </row>
    <row r="4247">
      <c r="A4247" s="352" t="str">
        <f t="shared" si="1"/>
        <v/>
      </c>
      <c r="B4247" s="353"/>
      <c r="C4247" s="354"/>
      <c r="D4247" s="353"/>
      <c r="E4247" s="355"/>
      <c r="F4247" s="355"/>
      <c r="G4247" s="353"/>
      <c r="H4247" s="353"/>
      <c r="I4247" s="353"/>
      <c r="J4247" s="353"/>
      <c r="K4247" s="360"/>
    </row>
    <row r="4248">
      <c r="A4248" s="357" t="str">
        <f t="shared" si="1"/>
        <v/>
      </c>
      <c r="B4248" s="353"/>
      <c r="C4248" s="354"/>
      <c r="D4248" s="353"/>
      <c r="E4248" s="355"/>
      <c r="F4248" s="355"/>
      <c r="G4248" s="353"/>
      <c r="H4248" s="353"/>
      <c r="I4248" s="353"/>
      <c r="J4248" s="353"/>
      <c r="K4248" s="360"/>
    </row>
    <row r="4249">
      <c r="A4249" s="352" t="str">
        <f t="shared" si="1"/>
        <v/>
      </c>
      <c r="B4249" s="353"/>
      <c r="C4249" s="354"/>
      <c r="D4249" s="353"/>
      <c r="E4249" s="355"/>
      <c r="F4249" s="355"/>
      <c r="G4249" s="353"/>
      <c r="H4249" s="353"/>
      <c r="I4249" s="353"/>
      <c r="J4249" s="353"/>
      <c r="K4249" s="360"/>
    </row>
    <row r="4250">
      <c r="A4250" s="359" t="str">
        <f t="shared" si="1"/>
        <v/>
      </c>
      <c r="B4250" s="353"/>
      <c r="C4250" s="354"/>
      <c r="D4250" s="353"/>
      <c r="E4250" s="355"/>
      <c r="F4250" s="355"/>
      <c r="G4250" s="353"/>
      <c r="H4250" s="353"/>
      <c r="I4250" s="353"/>
      <c r="J4250" s="353"/>
      <c r="K4250" s="360"/>
    </row>
    <row r="4251">
      <c r="A4251" s="352" t="str">
        <f t="shared" si="1"/>
        <v/>
      </c>
      <c r="B4251" s="353"/>
      <c r="C4251" s="354"/>
      <c r="D4251" s="353"/>
      <c r="E4251" s="355"/>
      <c r="F4251" s="355"/>
      <c r="G4251" s="353"/>
      <c r="H4251" s="353"/>
      <c r="I4251" s="353"/>
      <c r="J4251" s="353"/>
      <c r="K4251" s="360"/>
    </row>
    <row r="4252">
      <c r="A4252" s="357" t="str">
        <f t="shared" si="1"/>
        <v/>
      </c>
      <c r="B4252" s="353"/>
      <c r="C4252" s="354"/>
      <c r="D4252" s="353"/>
      <c r="E4252" s="355"/>
      <c r="F4252" s="355"/>
      <c r="G4252" s="353"/>
      <c r="H4252" s="353"/>
      <c r="I4252" s="353"/>
      <c r="J4252" s="353"/>
      <c r="K4252" s="360"/>
    </row>
    <row r="4253">
      <c r="A4253" s="357" t="str">
        <f t="shared" si="1"/>
        <v/>
      </c>
      <c r="B4253" s="353"/>
      <c r="C4253" s="354"/>
      <c r="D4253" s="353"/>
      <c r="E4253" s="355"/>
      <c r="F4253" s="355"/>
      <c r="G4253" s="353"/>
      <c r="H4253" s="353"/>
      <c r="I4253" s="353"/>
      <c r="J4253" s="353"/>
      <c r="K4253" s="360"/>
    </row>
    <row r="4254">
      <c r="A4254" s="352" t="str">
        <f t="shared" si="1"/>
        <v/>
      </c>
      <c r="B4254" s="353"/>
      <c r="C4254" s="354"/>
      <c r="D4254" s="353"/>
      <c r="E4254" s="355"/>
      <c r="F4254" s="355"/>
      <c r="G4254" s="353"/>
      <c r="H4254" s="353"/>
      <c r="I4254" s="353"/>
      <c r="J4254" s="353"/>
      <c r="K4254" s="360"/>
    </row>
    <row r="4255">
      <c r="A4255" s="357" t="str">
        <f t="shared" si="1"/>
        <v/>
      </c>
      <c r="B4255" s="353"/>
      <c r="C4255" s="354"/>
      <c r="D4255" s="353"/>
      <c r="E4255" s="355"/>
      <c r="F4255" s="355"/>
      <c r="G4255" s="353"/>
      <c r="H4255" s="353"/>
      <c r="I4255" s="353"/>
      <c r="J4255" s="353"/>
      <c r="K4255" s="360"/>
    </row>
    <row r="4256">
      <c r="A4256" s="352" t="str">
        <f t="shared" si="1"/>
        <v/>
      </c>
      <c r="B4256" s="353"/>
      <c r="C4256" s="354"/>
      <c r="D4256" s="353"/>
      <c r="E4256" s="355"/>
      <c r="F4256" s="355"/>
      <c r="G4256" s="353"/>
      <c r="H4256" s="353"/>
      <c r="I4256" s="353"/>
      <c r="J4256" s="353"/>
      <c r="K4256" s="360"/>
    </row>
    <row r="4257">
      <c r="A4257" s="357" t="str">
        <f t="shared" si="1"/>
        <v/>
      </c>
      <c r="B4257" s="353"/>
      <c r="C4257" s="354"/>
      <c r="D4257" s="353"/>
      <c r="E4257" s="355"/>
      <c r="F4257" s="355"/>
      <c r="G4257" s="353"/>
      <c r="H4257" s="353"/>
      <c r="I4257" s="353"/>
      <c r="J4257" s="353"/>
      <c r="K4257" s="360"/>
    </row>
    <row r="4258">
      <c r="A4258" s="352" t="str">
        <f t="shared" si="1"/>
        <v/>
      </c>
      <c r="B4258" s="353"/>
      <c r="C4258" s="354"/>
      <c r="D4258" s="353"/>
      <c r="E4258" s="355"/>
      <c r="F4258" s="355"/>
      <c r="G4258" s="353"/>
      <c r="H4258" s="353"/>
      <c r="I4258" s="353"/>
      <c r="J4258" s="353"/>
      <c r="K4258" s="360"/>
    </row>
    <row r="4259">
      <c r="A4259" s="359" t="str">
        <f t="shared" si="1"/>
        <v/>
      </c>
      <c r="B4259" s="353"/>
      <c r="C4259" s="354"/>
      <c r="D4259" s="353"/>
      <c r="E4259" s="355"/>
      <c r="F4259" s="355"/>
      <c r="G4259" s="353"/>
      <c r="H4259" s="353"/>
      <c r="I4259" s="353"/>
      <c r="J4259" s="353"/>
      <c r="K4259" s="360"/>
    </row>
    <row r="4260">
      <c r="A4260" s="352" t="str">
        <f t="shared" si="1"/>
        <v/>
      </c>
      <c r="B4260" s="353"/>
      <c r="C4260" s="354"/>
      <c r="D4260" s="353"/>
      <c r="E4260" s="355"/>
      <c r="F4260" s="355"/>
      <c r="G4260" s="353"/>
      <c r="H4260" s="353"/>
      <c r="I4260" s="353"/>
      <c r="J4260" s="353"/>
      <c r="K4260" s="360"/>
    </row>
    <row r="4261">
      <c r="A4261" s="357" t="str">
        <f t="shared" si="1"/>
        <v/>
      </c>
      <c r="B4261" s="353"/>
      <c r="C4261" s="354"/>
      <c r="D4261" s="353"/>
      <c r="E4261" s="355"/>
      <c r="F4261" s="355"/>
      <c r="G4261" s="353"/>
      <c r="H4261" s="353"/>
      <c r="I4261" s="353"/>
      <c r="J4261" s="353"/>
      <c r="K4261" s="360"/>
    </row>
    <row r="4262">
      <c r="A4262" s="352" t="str">
        <f t="shared" si="1"/>
        <v/>
      </c>
      <c r="B4262" s="353"/>
      <c r="C4262" s="354"/>
      <c r="D4262" s="353"/>
      <c r="E4262" s="355"/>
      <c r="F4262" s="355"/>
      <c r="G4262" s="353"/>
      <c r="H4262" s="353"/>
      <c r="I4262" s="353"/>
      <c r="J4262" s="353"/>
      <c r="K4262" s="360"/>
    </row>
    <row r="4263">
      <c r="A4263" s="357" t="str">
        <f t="shared" si="1"/>
        <v/>
      </c>
      <c r="B4263" s="353"/>
      <c r="C4263" s="354"/>
      <c r="D4263" s="353"/>
      <c r="E4263" s="355"/>
      <c r="F4263" s="355"/>
      <c r="G4263" s="353"/>
      <c r="H4263" s="353"/>
      <c r="I4263" s="353"/>
      <c r="J4263" s="353"/>
      <c r="K4263" s="360"/>
    </row>
    <row r="4264">
      <c r="A4264" s="352" t="str">
        <f t="shared" si="1"/>
        <v/>
      </c>
      <c r="B4264" s="353"/>
      <c r="C4264" s="354"/>
      <c r="D4264" s="353"/>
      <c r="E4264" s="355"/>
      <c r="F4264" s="355"/>
      <c r="G4264" s="353"/>
      <c r="H4264" s="353"/>
      <c r="I4264" s="353"/>
      <c r="J4264" s="353"/>
      <c r="K4264" s="360"/>
    </row>
    <row r="4265">
      <c r="A4265" s="352" t="str">
        <f t="shared" si="1"/>
        <v/>
      </c>
      <c r="B4265" s="353"/>
      <c r="C4265" s="354"/>
      <c r="D4265" s="353"/>
      <c r="E4265" s="355"/>
      <c r="F4265" s="355"/>
      <c r="G4265" s="353"/>
      <c r="H4265" s="353"/>
      <c r="I4265" s="353"/>
      <c r="J4265" s="353"/>
      <c r="K4265" s="360"/>
    </row>
    <row r="4266">
      <c r="A4266" s="352" t="str">
        <f t="shared" si="1"/>
        <v/>
      </c>
      <c r="B4266" s="353"/>
      <c r="C4266" s="354"/>
      <c r="D4266" s="353"/>
      <c r="E4266" s="355"/>
      <c r="F4266" s="355"/>
      <c r="G4266" s="353"/>
      <c r="H4266" s="353"/>
      <c r="I4266" s="353"/>
      <c r="J4266" s="353"/>
      <c r="K4266" s="360"/>
    </row>
    <row r="4267">
      <c r="A4267" s="357" t="str">
        <f t="shared" si="1"/>
        <v/>
      </c>
      <c r="B4267" s="353"/>
      <c r="C4267" s="354"/>
      <c r="D4267" s="353"/>
      <c r="E4267" s="355"/>
      <c r="F4267" s="355"/>
      <c r="G4267" s="353"/>
      <c r="H4267" s="353"/>
      <c r="I4267" s="353"/>
      <c r="J4267" s="353"/>
      <c r="K4267" s="360"/>
    </row>
    <row r="4268">
      <c r="A4268" s="352" t="str">
        <f t="shared" si="1"/>
        <v/>
      </c>
      <c r="B4268" s="353"/>
      <c r="C4268" s="354"/>
      <c r="D4268" s="353"/>
      <c r="E4268" s="355"/>
      <c r="F4268" s="355"/>
      <c r="G4268" s="353"/>
      <c r="H4268" s="353"/>
      <c r="I4268" s="353"/>
      <c r="J4268" s="353"/>
      <c r="K4268" s="360"/>
    </row>
    <row r="4269">
      <c r="A4269" s="352" t="str">
        <f t="shared" si="1"/>
        <v/>
      </c>
      <c r="B4269" s="353"/>
      <c r="C4269" s="354"/>
      <c r="D4269" s="353"/>
      <c r="E4269" s="355"/>
      <c r="F4269" s="355"/>
      <c r="G4269" s="353"/>
      <c r="H4269" s="353"/>
      <c r="I4269" s="353"/>
      <c r="J4269" s="353"/>
      <c r="K4269" s="360"/>
    </row>
    <row r="4270">
      <c r="A4270" s="357" t="str">
        <f t="shared" si="1"/>
        <v/>
      </c>
      <c r="B4270" s="353"/>
      <c r="C4270" s="354"/>
      <c r="D4270" s="353"/>
      <c r="E4270" s="355"/>
      <c r="F4270" s="355"/>
      <c r="G4270" s="353"/>
      <c r="H4270" s="353"/>
      <c r="I4270" s="353"/>
      <c r="J4270" s="353"/>
      <c r="K4270" s="360"/>
    </row>
    <row r="4271">
      <c r="A4271" s="357" t="str">
        <f t="shared" si="1"/>
        <v/>
      </c>
      <c r="B4271" s="353"/>
      <c r="C4271" s="354"/>
      <c r="D4271" s="353"/>
      <c r="E4271" s="355"/>
      <c r="F4271" s="355"/>
      <c r="G4271" s="353"/>
      <c r="H4271" s="353"/>
      <c r="I4271" s="353"/>
      <c r="J4271" s="353"/>
      <c r="K4271" s="360"/>
    </row>
    <row r="4272">
      <c r="A4272" s="357" t="str">
        <f t="shared" si="1"/>
        <v/>
      </c>
      <c r="B4272" s="353"/>
      <c r="C4272" s="354"/>
      <c r="D4272" s="353"/>
      <c r="E4272" s="355"/>
      <c r="F4272" s="355"/>
      <c r="G4272" s="353"/>
      <c r="H4272" s="353"/>
      <c r="I4272" s="353"/>
      <c r="J4272" s="353"/>
      <c r="K4272" s="360"/>
    </row>
    <row r="4273">
      <c r="A4273" s="357" t="str">
        <f t="shared" si="1"/>
        <v/>
      </c>
      <c r="B4273" s="353"/>
      <c r="C4273" s="354"/>
      <c r="D4273" s="353"/>
      <c r="E4273" s="355"/>
      <c r="F4273" s="355"/>
      <c r="G4273" s="353"/>
      <c r="H4273" s="353"/>
      <c r="I4273" s="353"/>
      <c r="J4273" s="353"/>
      <c r="K4273" s="360"/>
    </row>
    <row r="4274">
      <c r="A4274" s="359" t="str">
        <f t="shared" si="1"/>
        <v/>
      </c>
      <c r="B4274" s="353"/>
      <c r="C4274" s="354"/>
      <c r="D4274" s="353"/>
      <c r="E4274" s="355"/>
      <c r="F4274" s="355"/>
      <c r="G4274" s="353"/>
      <c r="H4274" s="353"/>
      <c r="I4274" s="353"/>
      <c r="J4274" s="353"/>
      <c r="K4274" s="360"/>
    </row>
    <row r="4275">
      <c r="A4275" s="352" t="str">
        <f t="shared" si="1"/>
        <v/>
      </c>
      <c r="B4275" s="353"/>
      <c r="C4275" s="354"/>
      <c r="D4275" s="353"/>
      <c r="E4275" s="355"/>
      <c r="F4275" s="355"/>
      <c r="G4275" s="353"/>
      <c r="H4275" s="353"/>
      <c r="I4275" s="353"/>
      <c r="J4275" s="353"/>
      <c r="K4275" s="360"/>
    </row>
    <row r="4276">
      <c r="A4276" s="352" t="str">
        <f t="shared" si="1"/>
        <v/>
      </c>
      <c r="B4276" s="353"/>
      <c r="C4276" s="354"/>
      <c r="D4276" s="353"/>
      <c r="E4276" s="355"/>
      <c r="F4276" s="355"/>
      <c r="G4276" s="353"/>
      <c r="H4276" s="353"/>
      <c r="I4276" s="353"/>
      <c r="J4276" s="353"/>
      <c r="K4276" s="360"/>
    </row>
    <row r="4277">
      <c r="A4277" s="357" t="str">
        <f t="shared" si="1"/>
        <v/>
      </c>
      <c r="B4277" s="353"/>
      <c r="C4277" s="354"/>
      <c r="D4277" s="353"/>
      <c r="E4277" s="355"/>
      <c r="F4277" s="355"/>
      <c r="G4277" s="353"/>
      <c r="H4277" s="353"/>
      <c r="I4277" s="353"/>
      <c r="J4277" s="353"/>
      <c r="K4277" s="360"/>
    </row>
    <row r="4278">
      <c r="A4278" s="352" t="str">
        <f t="shared" si="1"/>
        <v/>
      </c>
      <c r="B4278" s="353"/>
      <c r="C4278" s="354"/>
      <c r="D4278" s="353"/>
      <c r="E4278" s="355"/>
      <c r="F4278" s="355"/>
      <c r="G4278" s="353"/>
      <c r="H4278" s="353"/>
      <c r="I4278" s="353"/>
      <c r="J4278" s="353"/>
      <c r="K4278" s="360"/>
    </row>
    <row r="4279">
      <c r="A4279" s="352" t="str">
        <f t="shared" si="1"/>
        <v/>
      </c>
      <c r="B4279" s="353"/>
      <c r="C4279" s="354"/>
      <c r="D4279" s="353"/>
      <c r="E4279" s="355"/>
      <c r="F4279" s="355"/>
      <c r="G4279" s="353"/>
      <c r="H4279" s="353"/>
      <c r="I4279" s="353"/>
      <c r="J4279" s="353"/>
      <c r="K4279" s="360"/>
    </row>
    <row r="4280">
      <c r="A4280" s="352" t="str">
        <f t="shared" si="1"/>
        <v/>
      </c>
      <c r="B4280" s="353"/>
      <c r="C4280" s="354"/>
      <c r="D4280" s="353"/>
      <c r="E4280" s="355"/>
      <c r="F4280" s="355"/>
      <c r="G4280" s="353"/>
      <c r="H4280" s="353"/>
      <c r="I4280" s="353"/>
      <c r="J4280" s="353"/>
      <c r="K4280" s="360"/>
    </row>
    <row r="4281">
      <c r="A4281" s="352" t="str">
        <f t="shared" si="1"/>
        <v/>
      </c>
      <c r="B4281" s="353"/>
      <c r="C4281" s="354"/>
      <c r="D4281" s="353"/>
      <c r="E4281" s="355"/>
      <c r="F4281" s="355"/>
      <c r="G4281" s="353"/>
      <c r="H4281" s="353"/>
      <c r="I4281" s="353"/>
      <c r="J4281" s="353"/>
      <c r="K4281" s="360"/>
    </row>
    <row r="4282">
      <c r="A4282" s="352" t="str">
        <f t="shared" si="1"/>
        <v/>
      </c>
      <c r="B4282" s="353"/>
      <c r="C4282" s="354"/>
      <c r="D4282" s="353"/>
      <c r="E4282" s="355"/>
      <c r="F4282" s="355"/>
      <c r="G4282" s="353"/>
      <c r="H4282" s="353"/>
      <c r="I4282" s="353"/>
      <c r="J4282" s="353"/>
      <c r="K4282" s="360"/>
    </row>
    <row r="4283">
      <c r="A4283" s="352" t="str">
        <f t="shared" si="1"/>
        <v/>
      </c>
      <c r="B4283" s="353"/>
      <c r="C4283" s="354"/>
      <c r="D4283" s="353"/>
      <c r="E4283" s="355"/>
      <c r="F4283" s="355"/>
      <c r="G4283" s="353"/>
      <c r="H4283" s="353"/>
      <c r="I4283" s="353"/>
      <c r="J4283" s="353"/>
      <c r="K4283" s="360"/>
    </row>
    <row r="4284">
      <c r="A4284" s="357" t="str">
        <f t="shared" si="1"/>
        <v/>
      </c>
      <c r="B4284" s="353"/>
      <c r="C4284" s="354"/>
      <c r="D4284" s="353"/>
      <c r="E4284" s="355"/>
      <c r="F4284" s="355"/>
      <c r="G4284" s="353"/>
      <c r="H4284" s="353"/>
      <c r="I4284" s="353"/>
      <c r="J4284" s="353"/>
      <c r="K4284" s="360"/>
    </row>
    <row r="4285">
      <c r="A4285" s="357" t="str">
        <f t="shared" si="1"/>
        <v/>
      </c>
      <c r="B4285" s="353"/>
      <c r="C4285" s="354"/>
      <c r="D4285" s="353"/>
      <c r="E4285" s="355"/>
      <c r="F4285" s="355"/>
      <c r="G4285" s="353"/>
      <c r="H4285" s="353"/>
      <c r="I4285" s="353"/>
      <c r="J4285" s="353"/>
      <c r="K4285" s="360"/>
    </row>
    <row r="4286">
      <c r="A4286" s="352" t="str">
        <f t="shared" si="1"/>
        <v/>
      </c>
      <c r="B4286" s="353"/>
      <c r="C4286" s="354"/>
      <c r="D4286" s="353"/>
      <c r="E4286" s="355"/>
      <c r="F4286" s="355"/>
      <c r="G4286" s="353"/>
      <c r="H4286" s="353"/>
      <c r="I4286" s="353"/>
      <c r="J4286" s="353"/>
      <c r="K4286" s="360"/>
    </row>
    <row r="4287">
      <c r="A4287" s="352" t="str">
        <f t="shared" si="1"/>
        <v/>
      </c>
      <c r="B4287" s="353"/>
      <c r="C4287" s="354"/>
      <c r="D4287" s="353"/>
      <c r="E4287" s="355"/>
      <c r="F4287" s="355"/>
      <c r="G4287" s="353"/>
      <c r="H4287" s="353"/>
      <c r="I4287" s="353"/>
      <c r="J4287" s="353"/>
      <c r="K4287" s="360"/>
    </row>
    <row r="4288">
      <c r="A4288" s="352" t="str">
        <f t="shared" si="1"/>
        <v/>
      </c>
      <c r="B4288" s="353"/>
      <c r="C4288" s="354"/>
      <c r="D4288" s="353"/>
      <c r="E4288" s="355"/>
      <c r="F4288" s="355"/>
      <c r="G4288" s="353"/>
      <c r="H4288" s="353"/>
      <c r="I4288" s="353"/>
      <c r="J4288" s="353"/>
      <c r="K4288" s="360"/>
    </row>
    <row r="4289">
      <c r="A4289" s="352" t="str">
        <f t="shared" si="1"/>
        <v/>
      </c>
      <c r="B4289" s="353"/>
      <c r="C4289" s="354"/>
      <c r="D4289" s="353"/>
      <c r="E4289" s="355"/>
      <c r="F4289" s="355"/>
      <c r="G4289" s="353"/>
      <c r="H4289" s="353"/>
      <c r="I4289" s="353"/>
      <c r="J4289" s="353"/>
      <c r="K4289" s="360"/>
    </row>
    <row r="4290">
      <c r="A4290" s="357" t="str">
        <f t="shared" si="1"/>
        <v/>
      </c>
      <c r="B4290" s="353"/>
      <c r="C4290" s="354"/>
      <c r="D4290" s="353"/>
      <c r="E4290" s="355"/>
      <c r="F4290" s="355"/>
      <c r="G4290" s="353"/>
      <c r="H4290" s="353"/>
      <c r="I4290" s="353"/>
      <c r="J4290" s="353"/>
      <c r="K4290" s="360"/>
    </row>
    <row r="4291">
      <c r="A4291" s="352" t="str">
        <f t="shared" si="1"/>
        <v/>
      </c>
      <c r="B4291" s="353"/>
      <c r="C4291" s="354"/>
      <c r="D4291" s="353"/>
      <c r="E4291" s="355"/>
      <c r="F4291" s="355"/>
      <c r="G4291" s="353"/>
      <c r="H4291" s="353"/>
      <c r="I4291" s="353"/>
      <c r="J4291" s="353"/>
      <c r="K4291" s="360"/>
    </row>
    <row r="4292">
      <c r="A4292" s="352" t="str">
        <f t="shared" si="1"/>
        <v/>
      </c>
      <c r="B4292" s="353"/>
      <c r="C4292" s="354"/>
      <c r="D4292" s="353"/>
      <c r="E4292" s="355"/>
      <c r="F4292" s="355"/>
      <c r="G4292" s="353"/>
      <c r="H4292" s="353"/>
      <c r="I4292" s="353"/>
      <c r="J4292" s="353"/>
      <c r="K4292" s="360"/>
    </row>
    <row r="4293">
      <c r="A4293" s="357" t="str">
        <f t="shared" si="1"/>
        <v/>
      </c>
      <c r="B4293" s="353"/>
      <c r="C4293" s="354"/>
      <c r="D4293" s="353"/>
      <c r="E4293" s="355"/>
      <c r="F4293" s="355"/>
      <c r="G4293" s="353"/>
      <c r="H4293" s="353"/>
      <c r="I4293" s="353"/>
      <c r="J4293" s="353"/>
      <c r="K4293" s="360"/>
    </row>
    <row r="4294">
      <c r="A4294" s="352" t="str">
        <f t="shared" si="1"/>
        <v/>
      </c>
      <c r="B4294" s="353"/>
      <c r="C4294" s="354"/>
      <c r="D4294" s="353"/>
      <c r="E4294" s="355"/>
      <c r="F4294" s="355"/>
      <c r="G4294" s="353"/>
      <c r="H4294" s="353"/>
      <c r="I4294" s="353"/>
      <c r="J4294" s="353"/>
      <c r="K4294" s="360"/>
    </row>
    <row r="4295">
      <c r="A4295" s="352" t="str">
        <f t="shared" si="1"/>
        <v/>
      </c>
      <c r="B4295" s="353"/>
      <c r="C4295" s="354"/>
      <c r="D4295" s="353"/>
      <c r="E4295" s="355"/>
      <c r="F4295" s="355"/>
      <c r="G4295" s="353"/>
      <c r="H4295" s="353"/>
      <c r="I4295" s="353"/>
      <c r="J4295" s="353"/>
      <c r="K4295" s="360"/>
    </row>
    <row r="4296">
      <c r="A4296" s="357" t="str">
        <f t="shared" si="1"/>
        <v/>
      </c>
      <c r="B4296" s="353"/>
      <c r="C4296" s="354"/>
      <c r="D4296" s="353"/>
      <c r="E4296" s="355"/>
      <c r="F4296" s="355"/>
      <c r="G4296" s="353"/>
      <c r="H4296" s="353"/>
      <c r="I4296" s="353"/>
      <c r="J4296" s="353"/>
      <c r="K4296" s="360"/>
    </row>
    <row r="4297">
      <c r="A4297" s="357" t="str">
        <f t="shared" si="1"/>
        <v/>
      </c>
      <c r="B4297" s="353"/>
      <c r="C4297" s="354"/>
      <c r="D4297" s="353"/>
      <c r="E4297" s="355"/>
      <c r="F4297" s="355"/>
      <c r="G4297" s="353"/>
      <c r="H4297" s="353"/>
      <c r="I4297" s="353"/>
      <c r="J4297" s="353"/>
      <c r="K4297" s="360"/>
    </row>
    <row r="4298">
      <c r="A4298" s="352" t="str">
        <f t="shared" si="1"/>
        <v/>
      </c>
      <c r="B4298" s="353"/>
      <c r="C4298" s="354"/>
      <c r="D4298" s="353"/>
      <c r="E4298" s="355"/>
      <c r="F4298" s="355"/>
      <c r="G4298" s="353"/>
      <c r="H4298" s="353"/>
      <c r="I4298" s="353"/>
      <c r="J4298" s="353"/>
      <c r="K4298" s="360"/>
    </row>
    <row r="4299">
      <c r="A4299" s="359" t="str">
        <f t="shared" si="1"/>
        <v/>
      </c>
      <c r="B4299" s="353"/>
      <c r="C4299" s="354"/>
      <c r="D4299" s="353"/>
      <c r="E4299" s="355"/>
      <c r="F4299" s="355"/>
      <c r="G4299" s="353"/>
      <c r="H4299" s="353"/>
      <c r="I4299" s="353"/>
      <c r="J4299" s="353"/>
      <c r="K4299" s="360"/>
    </row>
    <row r="4300">
      <c r="A4300" s="357" t="str">
        <f t="shared" si="1"/>
        <v/>
      </c>
      <c r="B4300" s="353"/>
      <c r="C4300" s="354"/>
      <c r="D4300" s="353"/>
      <c r="E4300" s="355"/>
      <c r="F4300" s="355"/>
      <c r="G4300" s="353"/>
      <c r="H4300" s="353"/>
      <c r="I4300" s="353"/>
      <c r="J4300" s="353"/>
      <c r="K4300" s="360"/>
    </row>
    <row r="4301">
      <c r="A4301" s="357" t="str">
        <f t="shared" si="1"/>
        <v/>
      </c>
      <c r="B4301" s="353"/>
      <c r="C4301" s="354"/>
      <c r="D4301" s="353"/>
      <c r="E4301" s="355"/>
      <c r="F4301" s="355"/>
      <c r="G4301" s="353"/>
      <c r="H4301" s="353"/>
      <c r="I4301" s="353"/>
      <c r="J4301" s="353"/>
      <c r="K4301" s="360"/>
    </row>
    <row r="4302">
      <c r="A4302" s="352" t="str">
        <f t="shared" si="1"/>
        <v/>
      </c>
      <c r="B4302" s="353"/>
      <c r="C4302" s="354"/>
      <c r="D4302" s="353"/>
      <c r="E4302" s="355"/>
      <c r="F4302" s="355"/>
      <c r="G4302" s="353"/>
      <c r="H4302" s="353"/>
      <c r="I4302" s="353"/>
      <c r="J4302" s="353"/>
      <c r="K4302" s="360"/>
    </row>
    <row r="4303">
      <c r="A4303" s="352" t="str">
        <f t="shared" si="1"/>
        <v/>
      </c>
      <c r="B4303" s="353"/>
      <c r="C4303" s="354"/>
      <c r="D4303" s="353"/>
      <c r="E4303" s="355"/>
      <c r="F4303" s="355"/>
      <c r="G4303" s="353"/>
      <c r="H4303" s="353"/>
      <c r="I4303" s="353"/>
      <c r="J4303" s="353"/>
      <c r="K4303" s="360"/>
    </row>
    <row r="4304">
      <c r="A4304" s="357" t="str">
        <f t="shared" si="1"/>
        <v/>
      </c>
      <c r="B4304" s="353"/>
      <c r="C4304" s="354"/>
      <c r="D4304" s="353"/>
      <c r="E4304" s="355"/>
      <c r="F4304" s="355"/>
      <c r="G4304" s="353"/>
      <c r="H4304" s="353"/>
      <c r="I4304" s="353"/>
      <c r="J4304" s="353"/>
      <c r="K4304" s="360"/>
    </row>
    <row r="4305">
      <c r="A4305" s="352" t="str">
        <f t="shared" si="1"/>
        <v/>
      </c>
      <c r="B4305" s="353"/>
      <c r="C4305" s="354"/>
      <c r="D4305" s="353"/>
      <c r="E4305" s="355"/>
      <c r="F4305" s="355"/>
      <c r="G4305" s="353"/>
      <c r="H4305" s="353"/>
      <c r="I4305" s="353"/>
      <c r="J4305" s="353"/>
      <c r="K4305" s="360"/>
    </row>
    <row r="4306">
      <c r="A4306" s="357" t="str">
        <f t="shared" si="1"/>
        <v/>
      </c>
      <c r="B4306" s="353"/>
      <c r="C4306" s="354"/>
      <c r="D4306" s="353"/>
      <c r="E4306" s="355"/>
      <c r="F4306" s="355"/>
      <c r="G4306" s="353"/>
      <c r="H4306" s="353"/>
      <c r="I4306" s="353"/>
      <c r="J4306" s="353"/>
      <c r="K4306" s="360"/>
    </row>
    <row r="4307">
      <c r="A4307" s="352" t="str">
        <f t="shared" si="1"/>
        <v/>
      </c>
      <c r="B4307" s="353"/>
      <c r="C4307" s="354"/>
      <c r="D4307" s="353"/>
      <c r="E4307" s="355"/>
      <c r="F4307" s="355"/>
      <c r="G4307" s="353"/>
      <c r="H4307" s="353"/>
      <c r="I4307" s="353"/>
      <c r="J4307" s="353"/>
      <c r="K4307" s="360"/>
    </row>
    <row r="4308">
      <c r="A4308" s="352" t="str">
        <f t="shared" si="1"/>
        <v/>
      </c>
      <c r="B4308" s="353"/>
      <c r="C4308" s="354"/>
      <c r="D4308" s="353"/>
      <c r="E4308" s="355"/>
      <c r="F4308" s="355"/>
      <c r="G4308" s="353"/>
      <c r="H4308" s="353"/>
      <c r="I4308" s="353"/>
      <c r="J4308" s="353"/>
      <c r="K4308" s="360"/>
    </row>
    <row r="4309">
      <c r="A4309" s="352" t="str">
        <f t="shared" si="1"/>
        <v/>
      </c>
      <c r="B4309" s="353"/>
      <c r="C4309" s="354"/>
      <c r="D4309" s="353"/>
      <c r="E4309" s="355"/>
      <c r="F4309" s="355"/>
      <c r="G4309" s="353"/>
      <c r="H4309" s="353"/>
      <c r="I4309" s="353"/>
      <c r="J4309" s="353"/>
      <c r="K4309" s="360"/>
    </row>
    <row r="4310">
      <c r="A4310" s="352" t="str">
        <f t="shared" si="1"/>
        <v/>
      </c>
      <c r="B4310" s="353"/>
      <c r="C4310" s="354"/>
      <c r="D4310" s="353"/>
      <c r="E4310" s="355"/>
      <c r="F4310" s="355"/>
      <c r="G4310" s="353"/>
      <c r="H4310" s="353"/>
      <c r="I4310" s="353"/>
      <c r="J4310" s="353"/>
      <c r="K4310" s="360"/>
    </row>
    <row r="4311">
      <c r="A4311" s="352" t="str">
        <f t="shared" si="1"/>
        <v/>
      </c>
      <c r="B4311" s="353"/>
      <c r="C4311" s="354"/>
      <c r="D4311" s="353"/>
      <c r="E4311" s="355"/>
      <c r="F4311" s="355"/>
      <c r="G4311" s="353"/>
      <c r="H4311" s="353"/>
      <c r="I4311" s="353"/>
      <c r="J4311" s="353"/>
      <c r="K4311" s="360"/>
    </row>
    <row r="4312">
      <c r="A4312" s="357" t="str">
        <f t="shared" si="1"/>
        <v/>
      </c>
      <c r="B4312" s="353"/>
      <c r="C4312" s="354"/>
      <c r="D4312" s="353"/>
      <c r="E4312" s="355"/>
      <c r="F4312" s="355"/>
      <c r="G4312" s="353"/>
      <c r="H4312" s="353"/>
      <c r="I4312" s="353"/>
      <c r="J4312" s="353"/>
      <c r="K4312" s="360"/>
    </row>
    <row r="4313">
      <c r="A4313" s="357" t="str">
        <f t="shared" si="1"/>
        <v/>
      </c>
      <c r="B4313" s="353"/>
      <c r="C4313" s="354"/>
      <c r="D4313" s="353"/>
      <c r="E4313" s="355"/>
      <c r="F4313" s="355"/>
      <c r="G4313" s="353"/>
      <c r="H4313" s="353"/>
      <c r="I4313" s="353"/>
      <c r="J4313" s="353"/>
      <c r="K4313" s="360"/>
    </row>
    <row r="4314">
      <c r="A4314" s="357" t="str">
        <f t="shared" si="1"/>
        <v/>
      </c>
      <c r="B4314" s="353"/>
      <c r="C4314" s="354"/>
      <c r="D4314" s="353"/>
      <c r="E4314" s="355"/>
      <c r="F4314" s="355"/>
      <c r="G4314" s="353"/>
      <c r="H4314" s="353"/>
      <c r="I4314" s="353"/>
      <c r="J4314" s="353"/>
      <c r="K4314" s="360"/>
    </row>
    <row r="4315">
      <c r="A4315" s="357" t="str">
        <f t="shared" si="1"/>
        <v/>
      </c>
      <c r="B4315" s="353"/>
      <c r="C4315" s="354"/>
      <c r="D4315" s="353"/>
      <c r="E4315" s="355"/>
      <c r="F4315" s="355"/>
      <c r="G4315" s="353"/>
      <c r="H4315" s="353"/>
      <c r="I4315" s="353"/>
      <c r="J4315" s="353"/>
      <c r="K4315" s="360"/>
    </row>
    <row r="4316">
      <c r="A4316" s="352" t="str">
        <f t="shared" si="1"/>
        <v/>
      </c>
      <c r="B4316" s="353"/>
      <c r="C4316" s="354"/>
      <c r="D4316" s="353"/>
      <c r="E4316" s="355"/>
      <c r="F4316" s="355"/>
      <c r="G4316" s="353"/>
      <c r="H4316" s="353"/>
      <c r="I4316" s="353"/>
      <c r="J4316" s="353"/>
      <c r="K4316" s="360"/>
    </row>
    <row r="4317">
      <c r="A4317" s="357" t="str">
        <f t="shared" si="1"/>
        <v/>
      </c>
      <c r="B4317" s="353"/>
      <c r="C4317" s="354"/>
      <c r="D4317" s="353"/>
      <c r="E4317" s="355"/>
      <c r="F4317" s="355"/>
      <c r="G4317" s="353"/>
      <c r="H4317" s="353"/>
      <c r="I4317" s="353"/>
      <c r="J4317" s="353"/>
      <c r="K4317" s="360"/>
    </row>
    <row r="4318">
      <c r="A4318" s="352" t="str">
        <f t="shared" si="1"/>
        <v/>
      </c>
      <c r="B4318" s="353"/>
      <c r="C4318" s="354"/>
      <c r="D4318" s="353"/>
      <c r="E4318" s="355"/>
      <c r="F4318" s="355"/>
      <c r="G4318" s="353"/>
      <c r="H4318" s="353"/>
      <c r="I4318" s="353"/>
      <c r="J4318" s="353"/>
      <c r="K4318" s="360"/>
    </row>
    <row r="4319">
      <c r="A4319" s="352" t="str">
        <f t="shared" si="1"/>
        <v/>
      </c>
      <c r="B4319" s="353"/>
      <c r="C4319" s="354"/>
      <c r="D4319" s="353"/>
      <c r="E4319" s="355"/>
      <c r="F4319" s="355"/>
      <c r="G4319" s="353"/>
      <c r="H4319" s="353"/>
      <c r="I4319" s="353"/>
      <c r="J4319" s="353"/>
      <c r="K4319" s="360"/>
    </row>
    <row r="4320">
      <c r="A4320" s="357" t="str">
        <f t="shared" si="1"/>
        <v/>
      </c>
      <c r="B4320" s="353"/>
      <c r="C4320" s="354"/>
      <c r="D4320" s="353"/>
      <c r="E4320" s="355"/>
      <c r="F4320" s="355"/>
      <c r="G4320" s="353"/>
      <c r="H4320" s="353"/>
      <c r="I4320" s="353"/>
      <c r="J4320" s="353"/>
      <c r="K4320" s="360"/>
    </row>
    <row r="4321">
      <c r="A4321" s="352" t="str">
        <f t="shared" si="1"/>
        <v/>
      </c>
      <c r="B4321" s="353"/>
      <c r="C4321" s="354"/>
      <c r="D4321" s="353"/>
      <c r="E4321" s="355"/>
      <c r="F4321" s="355"/>
      <c r="G4321" s="353"/>
      <c r="H4321" s="353"/>
      <c r="I4321" s="353"/>
      <c r="J4321" s="353"/>
      <c r="K4321" s="360"/>
    </row>
    <row r="4322">
      <c r="A4322" s="352" t="str">
        <f t="shared" si="1"/>
        <v/>
      </c>
      <c r="B4322" s="353"/>
      <c r="C4322" s="354"/>
      <c r="D4322" s="353"/>
      <c r="E4322" s="355"/>
      <c r="F4322" s="355"/>
      <c r="G4322" s="353"/>
      <c r="H4322" s="353"/>
      <c r="I4322" s="353"/>
      <c r="J4322" s="353"/>
      <c r="K4322" s="360"/>
    </row>
    <row r="4323">
      <c r="A4323" s="357" t="str">
        <f t="shared" si="1"/>
        <v/>
      </c>
      <c r="B4323" s="353"/>
      <c r="C4323" s="354"/>
      <c r="D4323" s="353"/>
      <c r="E4323" s="355"/>
      <c r="F4323" s="355"/>
      <c r="G4323" s="353"/>
      <c r="H4323" s="353"/>
      <c r="I4323" s="353"/>
      <c r="J4323" s="353"/>
      <c r="K4323" s="360"/>
    </row>
    <row r="4324">
      <c r="A4324" s="352" t="str">
        <f t="shared" si="1"/>
        <v/>
      </c>
      <c r="B4324" s="353"/>
      <c r="C4324" s="354"/>
      <c r="D4324" s="353"/>
      <c r="E4324" s="355"/>
      <c r="F4324" s="355"/>
      <c r="G4324" s="353"/>
      <c r="H4324" s="353"/>
      <c r="I4324" s="353"/>
      <c r="J4324" s="353"/>
      <c r="K4324" s="360"/>
    </row>
    <row r="4325">
      <c r="A4325" s="357" t="str">
        <f t="shared" si="1"/>
        <v/>
      </c>
      <c r="B4325" s="353"/>
      <c r="C4325" s="354"/>
      <c r="D4325" s="353"/>
      <c r="E4325" s="355"/>
      <c r="F4325" s="355"/>
      <c r="G4325" s="353"/>
      <c r="H4325" s="353"/>
      <c r="I4325" s="353"/>
      <c r="J4325" s="353"/>
      <c r="K4325" s="360"/>
    </row>
    <row r="4326">
      <c r="A4326" s="352" t="str">
        <f t="shared" si="1"/>
        <v/>
      </c>
      <c r="B4326" s="353"/>
      <c r="C4326" s="354"/>
      <c r="D4326" s="353"/>
      <c r="E4326" s="355"/>
      <c r="F4326" s="355"/>
      <c r="G4326" s="353"/>
      <c r="H4326" s="353"/>
      <c r="I4326" s="353"/>
      <c r="J4326" s="353"/>
      <c r="K4326" s="360"/>
    </row>
    <row r="4327">
      <c r="A4327" s="352" t="str">
        <f t="shared" si="1"/>
        <v/>
      </c>
      <c r="B4327" s="353"/>
      <c r="C4327" s="354"/>
      <c r="D4327" s="353"/>
      <c r="E4327" s="355"/>
      <c r="F4327" s="355"/>
      <c r="G4327" s="353"/>
      <c r="H4327" s="353"/>
      <c r="I4327" s="353"/>
      <c r="J4327" s="353"/>
      <c r="K4327" s="360"/>
    </row>
    <row r="4328">
      <c r="A4328" s="352" t="str">
        <f t="shared" si="1"/>
        <v/>
      </c>
      <c r="B4328" s="353"/>
      <c r="C4328" s="354"/>
      <c r="D4328" s="353"/>
      <c r="E4328" s="355"/>
      <c r="F4328" s="355"/>
      <c r="G4328" s="353"/>
      <c r="H4328" s="353"/>
      <c r="I4328" s="353"/>
      <c r="J4328" s="353"/>
      <c r="K4328" s="360"/>
    </row>
    <row r="4329">
      <c r="A4329" s="357" t="str">
        <f t="shared" si="1"/>
        <v/>
      </c>
      <c r="B4329" s="353"/>
      <c r="C4329" s="354"/>
      <c r="D4329" s="353"/>
      <c r="E4329" s="355"/>
      <c r="F4329" s="355"/>
      <c r="G4329" s="353"/>
      <c r="H4329" s="353"/>
      <c r="I4329" s="353"/>
      <c r="J4329" s="353"/>
      <c r="K4329" s="360"/>
    </row>
    <row r="4330">
      <c r="A4330" s="357" t="str">
        <f t="shared" si="1"/>
        <v/>
      </c>
      <c r="B4330" s="353"/>
      <c r="C4330" s="354"/>
      <c r="D4330" s="353"/>
      <c r="E4330" s="355"/>
      <c r="F4330" s="355"/>
      <c r="G4330" s="353"/>
      <c r="H4330" s="353"/>
      <c r="I4330" s="353"/>
      <c r="J4330" s="353"/>
      <c r="K4330" s="360"/>
    </row>
    <row r="4331">
      <c r="A4331" s="352" t="str">
        <f t="shared" si="1"/>
        <v/>
      </c>
      <c r="B4331" s="353"/>
      <c r="C4331" s="354"/>
      <c r="D4331" s="353"/>
      <c r="E4331" s="355"/>
      <c r="F4331" s="355"/>
      <c r="G4331" s="353"/>
      <c r="H4331" s="353"/>
      <c r="I4331" s="353"/>
      <c r="J4331" s="353"/>
      <c r="K4331" s="360"/>
    </row>
    <row r="4332">
      <c r="A4332" s="352" t="str">
        <f t="shared" si="1"/>
        <v/>
      </c>
      <c r="B4332" s="353"/>
      <c r="C4332" s="354"/>
      <c r="D4332" s="353"/>
      <c r="E4332" s="355"/>
      <c r="F4332" s="355"/>
      <c r="G4332" s="353"/>
      <c r="H4332" s="353"/>
      <c r="I4332" s="353"/>
      <c r="J4332" s="353"/>
      <c r="K4332" s="360"/>
    </row>
    <row r="4333">
      <c r="A4333" s="352" t="str">
        <f t="shared" si="1"/>
        <v/>
      </c>
      <c r="B4333" s="353"/>
      <c r="C4333" s="354"/>
      <c r="D4333" s="353"/>
      <c r="E4333" s="355"/>
      <c r="F4333" s="355"/>
      <c r="G4333" s="353"/>
      <c r="H4333" s="353"/>
      <c r="I4333" s="353"/>
      <c r="J4333" s="353"/>
      <c r="K4333" s="360"/>
    </row>
    <row r="4334">
      <c r="A4334" s="357" t="str">
        <f t="shared" si="1"/>
        <v/>
      </c>
      <c r="B4334" s="353"/>
      <c r="C4334" s="354"/>
      <c r="D4334" s="353"/>
      <c r="E4334" s="355"/>
      <c r="F4334" s="355"/>
      <c r="G4334" s="353"/>
      <c r="H4334" s="353"/>
      <c r="I4334" s="353"/>
      <c r="J4334" s="353"/>
      <c r="K4334" s="360"/>
    </row>
    <row r="4335">
      <c r="A4335" s="352" t="str">
        <f t="shared" si="1"/>
        <v/>
      </c>
      <c r="B4335" s="353"/>
      <c r="C4335" s="354"/>
      <c r="D4335" s="353"/>
      <c r="E4335" s="355"/>
      <c r="F4335" s="355"/>
      <c r="G4335" s="353"/>
      <c r="H4335" s="353"/>
      <c r="I4335" s="353"/>
      <c r="J4335" s="353"/>
      <c r="K4335" s="360"/>
    </row>
    <row r="4336">
      <c r="A4336" s="357" t="str">
        <f t="shared" si="1"/>
        <v/>
      </c>
      <c r="B4336" s="353"/>
      <c r="C4336" s="354"/>
      <c r="D4336" s="353"/>
      <c r="E4336" s="355"/>
      <c r="F4336" s="355"/>
      <c r="G4336" s="353"/>
      <c r="H4336" s="353"/>
      <c r="I4336" s="353"/>
      <c r="J4336" s="353"/>
      <c r="K4336" s="360"/>
    </row>
    <row r="4337">
      <c r="A4337" s="357" t="str">
        <f t="shared" si="1"/>
        <v/>
      </c>
      <c r="B4337" s="353"/>
      <c r="C4337" s="354"/>
      <c r="D4337" s="353"/>
      <c r="E4337" s="355"/>
      <c r="F4337" s="355"/>
      <c r="G4337" s="353"/>
      <c r="H4337" s="353"/>
      <c r="I4337" s="353"/>
      <c r="J4337" s="353"/>
      <c r="K4337" s="360"/>
    </row>
    <row r="4338">
      <c r="A4338" s="352" t="str">
        <f t="shared" si="1"/>
        <v/>
      </c>
      <c r="B4338" s="353"/>
      <c r="C4338" s="354"/>
      <c r="D4338" s="353"/>
      <c r="E4338" s="355"/>
      <c r="F4338" s="355"/>
      <c r="G4338" s="353"/>
      <c r="H4338" s="353"/>
      <c r="I4338" s="353"/>
      <c r="J4338" s="353"/>
      <c r="K4338" s="360"/>
    </row>
    <row r="4339">
      <c r="A4339" s="357" t="str">
        <f t="shared" si="1"/>
        <v/>
      </c>
      <c r="B4339" s="353"/>
      <c r="C4339" s="354"/>
      <c r="D4339" s="353"/>
      <c r="E4339" s="355"/>
      <c r="F4339" s="355"/>
      <c r="G4339" s="353"/>
      <c r="H4339" s="353"/>
      <c r="I4339" s="353"/>
      <c r="J4339" s="353"/>
      <c r="K4339" s="360"/>
    </row>
    <row r="4340">
      <c r="A4340" s="357" t="str">
        <f t="shared" si="1"/>
        <v/>
      </c>
      <c r="B4340" s="353"/>
      <c r="C4340" s="354"/>
      <c r="D4340" s="353"/>
      <c r="E4340" s="355"/>
      <c r="F4340" s="355"/>
      <c r="G4340" s="353"/>
      <c r="H4340" s="353"/>
      <c r="I4340" s="353"/>
      <c r="J4340" s="353"/>
      <c r="K4340" s="360"/>
    </row>
    <row r="4341">
      <c r="A4341" s="352" t="str">
        <f t="shared" si="1"/>
        <v/>
      </c>
      <c r="B4341" s="353"/>
      <c r="C4341" s="354"/>
      <c r="D4341" s="353"/>
      <c r="E4341" s="355"/>
      <c r="F4341" s="355"/>
      <c r="G4341" s="353"/>
      <c r="H4341" s="353"/>
      <c r="I4341" s="353"/>
      <c r="J4341" s="353"/>
      <c r="K4341" s="360"/>
    </row>
    <row r="4342">
      <c r="A4342" s="357" t="str">
        <f t="shared" si="1"/>
        <v/>
      </c>
      <c r="B4342" s="353"/>
      <c r="C4342" s="354"/>
      <c r="D4342" s="353"/>
      <c r="E4342" s="355"/>
      <c r="F4342" s="355"/>
      <c r="G4342" s="353"/>
      <c r="H4342" s="353"/>
      <c r="I4342" s="353"/>
      <c r="J4342" s="353"/>
      <c r="K4342" s="360"/>
    </row>
    <row r="4343">
      <c r="A4343" s="357" t="str">
        <f t="shared" si="1"/>
        <v/>
      </c>
      <c r="B4343" s="353"/>
      <c r="C4343" s="354"/>
      <c r="D4343" s="353"/>
      <c r="E4343" s="355"/>
      <c r="F4343" s="355"/>
      <c r="G4343" s="353"/>
      <c r="H4343" s="353"/>
      <c r="I4343" s="353"/>
      <c r="J4343" s="353"/>
      <c r="K4343" s="360"/>
    </row>
    <row r="4344">
      <c r="A4344" s="352" t="str">
        <f t="shared" si="1"/>
        <v/>
      </c>
      <c r="B4344" s="353"/>
      <c r="C4344" s="354"/>
      <c r="D4344" s="353"/>
      <c r="E4344" s="355"/>
      <c r="F4344" s="355"/>
      <c r="G4344" s="353"/>
      <c r="H4344" s="353"/>
      <c r="I4344" s="353"/>
      <c r="J4344" s="353"/>
      <c r="K4344" s="360"/>
    </row>
    <row r="4345">
      <c r="A4345" s="352" t="str">
        <f t="shared" si="1"/>
        <v/>
      </c>
      <c r="B4345" s="353"/>
      <c r="C4345" s="354"/>
      <c r="D4345" s="353"/>
      <c r="E4345" s="355"/>
      <c r="F4345" s="355"/>
      <c r="G4345" s="353"/>
      <c r="H4345" s="353"/>
      <c r="I4345" s="353"/>
      <c r="J4345" s="353"/>
      <c r="K4345" s="360"/>
    </row>
    <row r="4346">
      <c r="A4346" s="352" t="str">
        <f t="shared" si="1"/>
        <v/>
      </c>
      <c r="B4346" s="353"/>
      <c r="C4346" s="354"/>
      <c r="D4346" s="353"/>
      <c r="E4346" s="355"/>
      <c r="F4346" s="355"/>
      <c r="G4346" s="353"/>
      <c r="H4346" s="353"/>
      <c r="I4346" s="353"/>
      <c r="J4346" s="353"/>
      <c r="K4346" s="360"/>
    </row>
    <row r="4347">
      <c r="A4347" s="352" t="str">
        <f t="shared" si="1"/>
        <v/>
      </c>
      <c r="B4347" s="353"/>
      <c r="C4347" s="354"/>
      <c r="D4347" s="353"/>
      <c r="E4347" s="355"/>
      <c r="F4347" s="355"/>
      <c r="G4347" s="353"/>
      <c r="H4347" s="353"/>
      <c r="I4347" s="353"/>
      <c r="J4347" s="353"/>
      <c r="K4347" s="360"/>
    </row>
    <row r="4348">
      <c r="A4348" s="357" t="str">
        <f t="shared" si="1"/>
        <v/>
      </c>
      <c r="B4348" s="353"/>
      <c r="C4348" s="354"/>
      <c r="D4348" s="353"/>
      <c r="E4348" s="355"/>
      <c r="F4348" s="355"/>
      <c r="G4348" s="353"/>
      <c r="H4348" s="353"/>
      <c r="I4348" s="353"/>
      <c r="J4348" s="353"/>
      <c r="K4348" s="360"/>
    </row>
    <row r="4349">
      <c r="A4349" s="352" t="str">
        <f t="shared" si="1"/>
        <v/>
      </c>
      <c r="B4349" s="353"/>
      <c r="C4349" s="354"/>
      <c r="D4349" s="353"/>
      <c r="E4349" s="355"/>
      <c r="F4349" s="355"/>
      <c r="G4349" s="353"/>
      <c r="H4349" s="353"/>
      <c r="I4349" s="353"/>
      <c r="J4349" s="353"/>
      <c r="K4349" s="360"/>
    </row>
    <row r="4350">
      <c r="A4350" s="352" t="str">
        <f t="shared" si="1"/>
        <v/>
      </c>
      <c r="B4350" s="353"/>
      <c r="C4350" s="354"/>
      <c r="D4350" s="353"/>
      <c r="E4350" s="355"/>
      <c r="F4350" s="355"/>
      <c r="G4350" s="353"/>
      <c r="H4350" s="353"/>
      <c r="I4350" s="353"/>
      <c r="J4350" s="353"/>
      <c r="K4350" s="360"/>
    </row>
    <row r="4351">
      <c r="A4351" s="357" t="str">
        <f t="shared" si="1"/>
        <v/>
      </c>
      <c r="B4351" s="353"/>
      <c r="C4351" s="354"/>
      <c r="D4351" s="353"/>
      <c r="E4351" s="355"/>
      <c r="F4351" s="355"/>
      <c r="G4351" s="353"/>
      <c r="H4351" s="353"/>
      <c r="I4351" s="353"/>
      <c r="J4351" s="353"/>
      <c r="K4351" s="360"/>
    </row>
    <row r="4352">
      <c r="A4352" s="352" t="str">
        <f t="shared" si="1"/>
        <v/>
      </c>
      <c r="B4352" s="353"/>
      <c r="C4352" s="354"/>
      <c r="D4352" s="353"/>
      <c r="E4352" s="355"/>
      <c r="F4352" s="355"/>
      <c r="G4352" s="353"/>
      <c r="H4352" s="353"/>
      <c r="I4352" s="353"/>
      <c r="J4352" s="353"/>
      <c r="K4352" s="360"/>
    </row>
    <row r="4353">
      <c r="A4353" s="352" t="str">
        <f t="shared" si="1"/>
        <v/>
      </c>
      <c r="B4353" s="353"/>
      <c r="C4353" s="354"/>
      <c r="D4353" s="353"/>
      <c r="E4353" s="355"/>
      <c r="F4353" s="355"/>
      <c r="G4353" s="353"/>
      <c r="H4353" s="353"/>
      <c r="I4353" s="353"/>
      <c r="J4353" s="353"/>
      <c r="K4353" s="360"/>
    </row>
    <row r="4354">
      <c r="A4354" s="352" t="str">
        <f t="shared" si="1"/>
        <v/>
      </c>
      <c r="B4354" s="353"/>
      <c r="C4354" s="354"/>
      <c r="D4354" s="353"/>
      <c r="E4354" s="355"/>
      <c r="F4354" s="355"/>
      <c r="G4354" s="353"/>
      <c r="H4354" s="353"/>
      <c r="I4354" s="353"/>
      <c r="J4354" s="353"/>
      <c r="K4354" s="360"/>
    </row>
    <row r="4355">
      <c r="A4355" s="352" t="str">
        <f t="shared" si="1"/>
        <v/>
      </c>
      <c r="B4355" s="353"/>
      <c r="C4355" s="354"/>
      <c r="D4355" s="353"/>
      <c r="E4355" s="355"/>
      <c r="F4355" s="355"/>
      <c r="G4355" s="353"/>
      <c r="H4355" s="353"/>
      <c r="I4355" s="353"/>
      <c r="J4355" s="353"/>
      <c r="K4355" s="360"/>
    </row>
    <row r="4356">
      <c r="A4356" s="352" t="str">
        <f t="shared" si="1"/>
        <v/>
      </c>
      <c r="B4356" s="353"/>
      <c r="C4356" s="354"/>
      <c r="D4356" s="353"/>
      <c r="E4356" s="355"/>
      <c r="F4356" s="355"/>
      <c r="G4356" s="353"/>
      <c r="H4356" s="353"/>
      <c r="I4356" s="353"/>
      <c r="J4356" s="353"/>
      <c r="K4356" s="360"/>
    </row>
    <row r="4357">
      <c r="A4357" s="357" t="str">
        <f t="shared" si="1"/>
        <v/>
      </c>
      <c r="B4357" s="353"/>
      <c r="C4357" s="354"/>
      <c r="D4357" s="353"/>
      <c r="E4357" s="355"/>
      <c r="F4357" s="355"/>
      <c r="G4357" s="353"/>
      <c r="H4357" s="353"/>
      <c r="I4357" s="353"/>
      <c r="J4357" s="353"/>
      <c r="K4357" s="360"/>
    </row>
    <row r="4358">
      <c r="A4358" s="359" t="str">
        <f t="shared" si="1"/>
        <v/>
      </c>
      <c r="B4358" s="353"/>
      <c r="C4358" s="354"/>
      <c r="D4358" s="353"/>
      <c r="E4358" s="355"/>
      <c r="F4358" s="355"/>
      <c r="G4358" s="353"/>
      <c r="H4358" s="353"/>
      <c r="I4358" s="353"/>
      <c r="J4358" s="353"/>
      <c r="K4358" s="360"/>
    </row>
    <row r="4359">
      <c r="A4359" s="352" t="str">
        <f t="shared" si="1"/>
        <v/>
      </c>
      <c r="B4359" s="353"/>
      <c r="C4359" s="354"/>
      <c r="D4359" s="353"/>
      <c r="E4359" s="355"/>
      <c r="F4359" s="355"/>
      <c r="G4359" s="353"/>
      <c r="H4359" s="353"/>
      <c r="I4359" s="353"/>
      <c r="J4359" s="353"/>
      <c r="K4359" s="360"/>
    </row>
    <row r="4360">
      <c r="A4360" s="357" t="str">
        <f t="shared" si="1"/>
        <v/>
      </c>
      <c r="B4360" s="353"/>
      <c r="C4360" s="354"/>
      <c r="D4360" s="353"/>
      <c r="E4360" s="355"/>
      <c r="F4360" s="355"/>
      <c r="G4360" s="353"/>
      <c r="H4360" s="353"/>
      <c r="I4360" s="353"/>
      <c r="J4360" s="353"/>
      <c r="K4360" s="360"/>
    </row>
    <row r="4361">
      <c r="A4361" s="357" t="str">
        <f t="shared" si="1"/>
        <v/>
      </c>
      <c r="B4361" s="353"/>
      <c r="C4361" s="354"/>
      <c r="D4361" s="353"/>
      <c r="E4361" s="355"/>
      <c r="F4361" s="355"/>
      <c r="G4361" s="353"/>
      <c r="H4361" s="353"/>
      <c r="I4361" s="353"/>
      <c r="J4361" s="353"/>
      <c r="K4361" s="360"/>
    </row>
    <row r="4362">
      <c r="A4362" s="357" t="str">
        <f t="shared" si="1"/>
        <v/>
      </c>
      <c r="B4362" s="353"/>
      <c r="C4362" s="354"/>
      <c r="D4362" s="353"/>
      <c r="E4362" s="355"/>
      <c r="F4362" s="355"/>
      <c r="G4362" s="353"/>
      <c r="H4362" s="353"/>
      <c r="I4362" s="353"/>
      <c r="J4362" s="353"/>
      <c r="K4362" s="360"/>
    </row>
    <row r="4363">
      <c r="A4363" s="357" t="str">
        <f t="shared" si="1"/>
        <v/>
      </c>
      <c r="B4363" s="353"/>
      <c r="C4363" s="354"/>
      <c r="D4363" s="353"/>
      <c r="E4363" s="355"/>
      <c r="F4363" s="355"/>
      <c r="G4363" s="353"/>
      <c r="H4363" s="353"/>
      <c r="I4363" s="353"/>
      <c r="J4363" s="353"/>
      <c r="K4363" s="360"/>
    </row>
    <row r="4364">
      <c r="A4364" s="352" t="str">
        <f t="shared" si="1"/>
        <v/>
      </c>
      <c r="B4364" s="353"/>
      <c r="C4364" s="354"/>
      <c r="D4364" s="353"/>
      <c r="E4364" s="355"/>
      <c r="F4364" s="355"/>
      <c r="G4364" s="353"/>
      <c r="H4364" s="353"/>
      <c r="I4364" s="353"/>
      <c r="J4364" s="353"/>
      <c r="K4364" s="360"/>
    </row>
    <row r="4365">
      <c r="A4365" s="357" t="str">
        <f t="shared" si="1"/>
        <v/>
      </c>
      <c r="B4365" s="353"/>
      <c r="C4365" s="354"/>
      <c r="D4365" s="353"/>
      <c r="E4365" s="355"/>
      <c r="F4365" s="355"/>
      <c r="G4365" s="353"/>
      <c r="H4365" s="353"/>
      <c r="I4365" s="353"/>
      <c r="J4365" s="353"/>
      <c r="K4365" s="360"/>
    </row>
    <row r="4366">
      <c r="A4366" s="352" t="str">
        <f t="shared" si="1"/>
        <v/>
      </c>
      <c r="B4366" s="353"/>
      <c r="C4366" s="354"/>
      <c r="D4366" s="353"/>
      <c r="E4366" s="355"/>
      <c r="F4366" s="355"/>
      <c r="G4366" s="353"/>
      <c r="H4366" s="353"/>
      <c r="I4366" s="353"/>
      <c r="J4366" s="353"/>
      <c r="K4366" s="360"/>
    </row>
    <row r="4367">
      <c r="A4367" s="357" t="str">
        <f t="shared" si="1"/>
        <v/>
      </c>
      <c r="B4367" s="353"/>
      <c r="C4367" s="354"/>
      <c r="D4367" s="353"/>
      <c r="E4367" s="355"/>
      <c r="F4367" s="355"/>
      <c r="G4367" s="353"/>
      <c r="H4367" s="353"/>
      <c r="I4367" s="353"/>
      <c r="J4367" s="353"/>
      <c r="K4367" s="360"/>
    </row>
    <row r="4368">
      <c r="A4368" s="357" t="str">
        <f t="shared" si="1"/>
        <v/>
      </c>
      <c r="B4368" s="353"/>
      <c r="C4368" s="354"/>
      <c r="D4368" s="353"/>
      <c r="E4368" s="355"/>
      <c r="F4368" s="355"/>
      <c r="G4368" s="353"/>
      <c r="H4368" s="353"/>
      <c r="I4368" s="353"/>
      <c r="J4368" s="353"/>
      <c r="K4368" s="360"/>
    </row>
    <row r="4369">
      <c r="A4369" s="359" t="str">
        <f t="shared" si="1"/>
        <v/>
      </c>
      <c r="B4369" s="353"/>
      <c r="C4369" s="354"/>
      <c r="D4369" s="353"/>
      <c r="E4369" s="355"/>
      <c r="F4369" s="355"/>
      <c r="G4369" s="353"/>
      <c r="H4369" s="353"/>
      <c r="I4369" s="353"/>
      <c r="J4369" s="353"/>
      <c r="K4369" s="360"/>
    </row>
    <row r="4370">
      <c r="A4370" s="359" t="str">
        <f t="shared" si="1"/>
        <v/>
      </c>
      <c r="B4370" s="353"/>
      <c r="C4370" s="354"/>
      <c r="D4370" s="353"/>
      <c r="E4370" s="355"/>
      <c r="F4370" s="355"/>
      <c r="G4370" s="353"/>
      <c r="H4370" s="353"/>
      <c r="I4370" s="353"/>
      <c r="J4370" s="353"/>
      <c r="K4370" s="360"/>
    </row>
    <row r="4371">
      <c r="A4371" s="352" t="str">
        <f t="shared" si="1"/>
        <v/>
      </c>
      <c r="B4371" s="353"/>
      <c r="C4371" s="354"/>
      <c r="D4371" s="353"/>
      <c r="E4371" s="355"/>
      <c r="F4371" s="355"/>
      <c r="G4371" s="353"/>
      <c r="H4371" s="353"/>
      <c r="I4371" s="353"/>
      <c r="J4371" s="353"/>
      <c r="K4371" s="360"/>
    </row>
    <row r="4372">
      <c r="A4372" s="357" t="str">
        <f t="shared" si="1"/>
        <v/>
      </c>
      <c r="B4372" s="353"/>
      <c r="C4372" s="354"/>
      <c r="D4372" s="353"/>
      <c r="E4372" s="355"/>
      <c r="F4372" s="355"/>
      <c r="G4372" s="353"/>
      <c r="H4372" s="353"/>
      <c r="I4372" s="353"/>
      <c r="J4372" s="353"/>
      <c r="K4372" s="360"/>
    </row>
    <row r="4373">
      <c r="A4373" s="357" t="str">
        <f t="shared" si="1"/>
        <v/>
      </c>
      <c r="B4373" s="353"/>
      <c r="C4373" s="354"/>
      <c r="D4373" s="353"/>
      <c r="E4373" s="355"/>
      <c r="F4373" s="355"/>
      <c r="G4373" s="353"/>
      <c r="H4373" s="353"/>
      <c r="I4373" s="353"/>
      <c r="J4373" s="353"/>
      <c r="K4373" s="360"/>
    </row>
    <row r="4374">
      <c r="A4374" s="352" t="str">
        <f t="shared" si="1"/>
        <v/>
      </c>
      <c r="B4374" s="353"/>
      <c r="C4374" s="354"/>
      <c r="D4374" s="353"/>
      <c r="E4374" s="355"/>
      <c r="F4374" s="355"/>
      <c r="G4374" s="353"/>
      <c r="H4374" s="353"/>
      <c r="I4374" s="353"/>
      <c r="J4374" s="353"/>
      <c r="K4374" s="360"/>
    </row>
    <row r="4375">
      <c r="A4375" s="352" t="str">
        <f t="shared" si="1"/>
        <v/>
      </c>
      <c r="B4375" s="353"/>
      <c r="C4375" s="354"/>
      <c r="D4375" s="353"/>
      <c r="E4375" s="355"/>
      <c r="F4375" s="355"/>
      <c r="G4375" s="353"/>
      <c r="H4375" s="353"/>
      <c r="I4375" s="353"/>
      <c r="J4375" s="353"/>
      <c r="K4375" s="360"/>
    </row>
    <row r="4376">
      <c r="A4376" s="352" t="str">
        <f t="shared" si="1"/>
        <v/>
      </c>
      <c r="B4376" s="353"/>
      <c r="C4376" s="354"/>
      <c r="D4376" s="353"/>
      <c r="E4376" s="355"/>
      <c r="F4376" s="355"/>
      <c r="G4376" s="353"/>
      <c r="H4376" s="353"/>
      <c r="I4376" s="353"/>
      <c r="J4376" s="353"/>
      <c r="K4376" s="360"/>
    </row>
    <row r="4377">
      <c r="A4377" s="352" t="str">
        <f t="shared" si="1"/>
        <v/>
      </c>
      <c r="B4377" s="353"/>
      <c r="C4377" s="354"/>
      <c r="D4377" s="353"/>
      <c r="E4377" s="355"/>
      <c r="F4377" s="355"/>
      <c r="G4377" s="353"/>
      <c r="H4377" s="353"/>
      <c r="I4377" s="353"/>
      <c r="J4377" s="353"/>
      <c r="K4377" s="360"/>
    </row>
    <row r="4378">
      <c r="A4378" s="352" t="str">
        <f t="shared" si="1"/>
        <v/>
      </c>
      <c r="B4378" s="353"/>
      <c r="C4378" s="354"/>
      <c r="D4378" s="353"/>
      <c r="E4378" s="355"/>
      <c r="F4378" s="355"/>
      <c r="G4378" s="353"/>
      <c r="H4378" s="353"/>
      <c r="I4378" s="353"/>
      <c r="J4378" s="353"/>
      <c r="K4378" s="360"/>
    </row>
    <row r="4379">
      <c r="A4379" s="352" t="str">
        <f t="shared" si="1"/>
        <v/>
      </c>
      <c r="B4379" s="353"/>
      <c r="C4379" s="354"/>
      <c r="D4379" s="353"/>
      <c r="E4379" s="355"/>
      <c r="F4379" s="355"/>
      <c r="G4379" s="353"/>
      <c r="H4379" s="353"/>
      <c r="I4379" s="353"/>
      <c r="J4379" s="353"/>
      <c r="K4379" s="360"/>
    </row>
    <row r="4380">
      <c r="A4380" s="352" t="str">
        <f t="shared" si="1"/>
        <v/>
      </c>
      <c r="B4380" s="362"/>
      <c r="C4380" s="363"/>
      <c r="D4380" s="362"/>
      <c r="E4380" s="364"/>
      <c r="F4380" s="364"/>
      <c r="G4380" s="362"/>
      <c r="H4380" s="362"/>
      <c r="I4380" s="362"/>
      <c r="J4380" s="362"/>
      <c r="K4380" s="365"/>
    </row>
    <row r="4381">
      <c r="A4381" s="357" t="str">
        <f t="shared" si="1"/>
        <v/>
      </c>
      <c r="B4381" s="362"/>
      <c r="C4381" s="363"/>
      <c r="D4381" s="362"/>
      <c r="E4381" s="364"/>
      <c r="F4381" s="364"/>
      <c r="G4381" s="362"/>
      <c r="H4381" s="362"/>
      <c r="I4381" s="362"/>
      <c r="J4381" s="362"/>
      <c r="K4381" s="365"/>
    </row>
    <row r="4382">
      <c r="A4382" s="352" t="str">
        <f t="shared" si="1"/>
        <v/>
      </c>
      <c r="B4382" s="362"/>
      <c r="C4382" s="363"/>
      <c r="D4382" s="362"/>
      <c r="E4382" s="364"/>
      <c r="F4382" s="364"/>
      <c r="G4382" s="362"/>
      <c r="H4382" s="362"/>
      <c r="I4382" s="362"/>
      <c r="J4382" s="362"/>
      <c r="K4382" s="365"/>
    </row>
    <row r="4383">
      <c r="A4383" s="359" t="str">
        <f t="shared" si="1"/>
        <v/>
      </c>
      <c r="B4383" s="362"/>
      <c r="C4383" s="363"/>
      <c r="D4383" s="362"/>
      <c r="E4383" s="364"/>
      <c r="F4383" s="364"/>
      <c r="G4383" s="362"/>
      <c r="H4383" s="362"/>
      <c r="I4383" s="362"/>
      <c r="J4383" s="362"/>
      <c r="K4383" s="365"/>
    </row>
    <row r="4384">
      <c r="A4384" s="352" t="str">
        <f t="shared" si="1"/>
        <v/>
      </c>
      <c r="B4384" s="362"/>
      <c r="C4384" s="363"/>
      <c r="D4384" s="362"/>
      <c r="E4384" s="364"/>
      <c r="F4384" s="364"/>
      <c r="G4384" s="362"/>
      <c r="H4384" s="362"/>
      <c r="I4384" s="362"/>
      <c r="J4384" s="362"/>
      <c r="K4384" s="365"/>
    </row>
    <row r="4385">
      <c r="A4385" s="352" t="str">
        <f t="shared" si="1"/>
        <v/>
      </c>
      <c r="B4385" s="362"/>
      <c r="C4385" s="363"/>
      <c r="D4385" s="362"/>
      <c r="E4385" s="364"/>
      <c r="F4385" s="364"/>
      <c r="G4385" s="362"/>
      <c r="H4385" s="362"/>
      <c r="I4385" s="362"/>
      <c r="J4385" s="362"/>
      <c r="K4385" s="365"/>
    </row>
    <row r="4386">
      <c r="A4386" s="352" t="str">
        <f t="shared" si="1"/>
        <v/>
      </c>
      <c r="B4386" s="362"/>
      <c r="C4386" s="363"/>
      <c r="D4386" s="362"/>
      <c r="E4386" s="364"/>
      <c r="F4386" s="364"/>
      <c r="G4386" s="362"/>
      <c r="H4386" s="362"/>
      <c r="I4386" s="362"/>
      <c r="J4386" s="362"/>
      <c r="K4386" s="365"/>
    </row>
    <row r="4387">
      <c r="A4387" s="352" t="str">
        <f t="shared" si="1"/>
        <v/>
      </c>
      <c r="B4387" s="362"/>
      <c r="C4387" s="363"/>
      <c r="D4387" s="362"/>
      <c r="E4387" s="364"/>
      <c r="F4387" s="364"/>
      <c r="G4387" s="362"/>
      <c r="H4387" s="362"/>
      <c r="I4387" s="362"/>
      <c r="J4387" s="362"/>
      <c r="K4387" s="365"/>
    </row>
    <row r="4388">
      <c r="A4388" s="357" t="str">
        <f t="shared" si="1"/>
        <v/>
      </c>
      <c r="B4388" s="362"/>
      <c r="C4388" s="363"/>
      <c r="D4388" s="362"/>
      <c r="E4388" s="364"/>
      <c r="F4388" s="364"/>
      <c r="G4388" s="362"/>
      <c r="H4388" s="362"/>
      <c r="I4388" s="362"/>
      <c r="J4388" s="362"/>
      <c r="K4388" s="365"/>
    </row>
    <row r="4389">
      <c r="A4389" s="352" t="str">
        <f t="shared" si="1"/>
        <v/>
      </c>
      <c r="B4389" s="362"/>
      <c r="C4389" s="363"/>
      <c r="D4389" s="362"/>
      <c r="E4389" s="364"/>
      <c r="F4389" s="364"/>
      <c r="G4389" s="362"/>
      <c r="H4389" s="362"/>
      <c r="I4389" s="362"/>
      <c r="J4389" s="362"/>
      <c r="K4389" s="365"/>
    </row>
    <row r="4390">
      <c r="A4390" s="352" t="str">
        <f t="shared" si="1"/>
        <v/>
      </c>
      <c r="B4390" s="362"/>
      <c r="C4390" s="363"/>
      <c r="D4390" s="362"/>
      <c r="E4390" s="364"/>
      <c r="F4390" s="364"/>
      <c r="G4390" s="362"/>
      <c r="H4390" s="362"/>
      <c r="I4390" s="362"/>
      <c r="J4390" s="362"/>
      <c r="K4390" s="365"/>
    </row>
    <row r="4391">
      <c r="A4391" s="352" t="str">
        <f t="shared" si="1"/>
        <v/>
      </c>
      <c r="B4391" s="362"/>
      <c r="C4391" s="363"/>
      <c r="D4391" s="362"/>
      <c r="E4391" s="364"/>
      <c r="F4391" s="364"/>
      <c r="G4391" s="362"/>
      <c r="H4391" s="362"/>
      <c r="I4391" s="362"/>
      <c r="J4391" s="362"/>
      <c r="K4391" s="365"/>
    </row>
    <row r="4392">
      <c r="A4392" s="352" t="str">
        <f t="shared" si="1"/>
        <v/>
      </c>
      <c r="B4392" s="362"/>
      <c r="C4392" s="363"/>
      <c r="D4392" s="362"/>
      <c r="E4392" s="364"/>
      <c r="F4392" s="364"/>
      <c r="G4392" s="362"/>
      <c r="H4392" s="362"/>
      <c r="I4392" s="362"/>
      <c r="J4392" s="362"/>
      <c r="K4392" s="365"/>
    </row>
    <row r="4393">
      <c r="A4393" s="357" t="str">
        <f t="shared" si="1"/>
        <v/>
      </c>
      <c r="B4393" s="362"/>
      <c r="C4393" s="363"/>
      <c r="D4393" s="362"/>
      <c r="E4393" s="364"/>
      <c r="F4393" s="364"/>
      <c r="G4393" s="362"/>
      <c r="H4393" s="362"/>
      <c r="I4393" s="362"/>
      <c r="J4393" s="362"/>
      <c r="K4393" s="365"/>
    </row>
    <row r="4394">
      <c r="A4394" s="352" t="str">
        <f t="shared" si="1"/>
        <v/>
      </c>
      <c r="B4394" s="362"/>
      <c r="C4394" s="363"/>
      <c r="D4394" s="362"/>
      <c r="E4394" s="364"/>
      <c r="F4394" s="364"/>
      <c r="G4394" s="362"/>
      <c r="H4394" s="362"/>
      <c r="I4394" s="362"/>
      <c r="J4394" s="362"/>
      <c r="K4394" s="365"/>
    </row>
    <row r="4395">
      <c r="A4395" s="352" t="str">
        <f t="shared" si="1"/>
        <v/>
      </c>
      <c r="B4395" s="362"/>
      <c r="C4395" s="363"/>
      <c r="D4395" s="362"/>
      <c r="E4395" s="364"/>
      <c r="F4395" s="364"/>
      <c r="G4395" s="362"/>
      <c r="H4395" s="362"/>
      <c r="I4395" s="362"/>
      <c r="J4395" s="362"/>
      <c r="K4395" s="365"/>
    </row>
    <row r="4396">
      <c r="A4396" s="352" t="str">
        <f t="shared" si="1"/>
        <v/>
      </c>
      <c r="B4396" s="362"/>
      <c r="C4396" s="363"/>
      <c r="D4396" s="362"/>
      <c r="E4396" s="364"/>
      <c r="F4396" s="364"/>
      <c r="G4396" s="362"/>
      <c r="H4396" s="362"/>
      <c r="I4396" s="362"/>
      <c r="J4396" s="362"/>
      <c r="K4396" s="365"/>
    </row>
    <row r="4397">
      <c r="A4397" s="352" t="str">
        <f t="shared" si="1"/>
        <v/>
      </c>
      <c r="B4397" s="362"/>
      <c r="C4397" s="363"/>
      <c r="D4397" s="362"/>
      <c r="E4397" s="364"/>
      <c r="F4397" s="364"/>
      <c r="G4397" s="362"/>
      <c r="H4397" s="362"/>
      <c r="I4397" s="362"/>
      <c r="J4397" s="362"/>
      <c r="K4397" s="365"/>
    </row>
    <row r="4398">
      <c r="A4398" s="357" t="str">
        <f t="shared" si="1"/>
        <v/>
      </c>
      <c r="B4398" s="362"/>
      <c r="C4398" s="363"/>
      <c r="D4398" s="362"/>
      <c r="E4398" s="364"/>
      <c r="F4398" s="364"/>
      <c r="G4398" s="362"/>
      <c r="H4398" s="362"/>
      <c r="I4398" s="362"/>
      <c r="J4398" s="362"/>
      <c r="K4398" s="365"/>
    </row>
    <row r="4399">
      <c r="A4399" s="352" t="str">
        <f t="shared" si="1"/>
        <v/>
      </c>
      <c r="B4399" s="362"/>
      <c r="C4399" s="363"/>
      <c r="D4399" s="362"/>
      <c r="E4399" s="364"/>
      <c r="F4399" s="364"/>
      <c r="G4399" s="362"/>
      <c r="H4399" s="362"/>
      <c r="I4399" s="362"/>
      <c r="J4399" s="362"/>
      <c r="K4399" s="365"/>
    </row>
    <row r="4400">
      <c r="A4400" s="352" t="str">
        <f t="shared" si="1"/>
        <v/>
      </c>
      <c r="B4400" s="362"/>
      <c r="C4400" s="363"/>
      <c r="D4400" s="362"/>
      <c r="E4400" s="364"/>
      <c r="F4400" s="364"/>
      <c r="G4400" s="362"/>
      <c r="H4400" s="362"/>
      <c r="I4400" s="362"/>
      <c r="J4400" s="362"/>
      <c r="K4400" s="365"/>
    </row>
    <row r="4401">
      <c r="A4401" s="357" t="str">
        <f t="shared" si="1"/>
        <v/>
      </c>
      <c r="B4401" s="362"/>
      <c r="C4401" s="363"/>
      <c r="D4401" s="362"/>
      <c r="E4401" s="364"/>
      <c r="F4401" s="364"/>
      <c r="G4401" s="362"/>
      <c r="H4401" s="362"/>
      <c r="I4401" s="362"/>
      <c r="J4401" s="362"/>
      <c r="K4401" s="365"/>
    </row>
    <row r="4402">
      <c r="A4402" s="352" t="str">
        <f t="shared" si="1"/>
        <v/>
      </c>
      <c r="B4402" s="362"/>
      <c r="C4402" s="363"/>
      <c r="D4402" s="362"/>
      <c r="E4402" s="364"/>
      <c r="F4402" s="364"/>
      <c r="G4402" s="362"/>
      <c r="H4402" s="362"/>
      <c r="I4402" s="362"/>
      <c r="J4402" s="362"/>
      <c r="K4402" s="365"/>
    </row>
    <row r="4403">
      <c r="A4403" s="352" t="str">
        <f t="shared" si="1"/>
        <v/>
      </c>
      <c r="B4403" s="362"/>
      <c r="C4403" s="363"/>
      <c r="D4403" s="362"/>
      <c r="E4403" s="364"/>
      <c r="F4403" s="364"/>
      <c r="G4403" s="362"/>
      <c r="H4403" s="362"/>
      <c r="I4403" s="362"/>
      <c r="J4403" s="362"/>
      <c r="K4403" s="365"/>
    </row>
    <row r="4404">
      <c r="A4404" s="352" t="str">
        <f t="shared" si="1"/>
        <v/>
      </c>
      <c r="B4404" s="362"/>
      <c r="C4404" s="363"/>
      <c r="D4404" s="362"/>
      <c r="E4404" s="364"/>
      <c r="F4404" s="364"/>
      <c r="G4404" s="362"/>
      <c r="H4404" s="362"/>
      <c r="I4404" s="362"/>
      <c r="J4404" s="362"/>
      <c r="K4404" s="365"/>
    </row>
    <row r="4405">
      <c r="A4405" s="352" t="str">
        <f t="shared" si="1"/>
        <v/>
      </c>
      <c r="B4405" s="362"/>
      <c r="C4405" s="363"/>
      <c r="D4405" s="362"/>
      <c r="E4405" s="364"/>
      <c r="F4405" s="364"/>
      <c r="G4405" s="362"/>
      <c r="H4405" s="362"/>
      <c r="I4405" s="362"/>
      <c r="J4405" s="362"/>
      <c r="K4405" s="365"/>
    </row>
    <row r="4406">
      <c r="A4406" s="352" t="str">
        <f t="shared" si="1"/>
        <v/>
      </c>
      <c r="B4406" s="362"/>
      <c r="C4406" s="363"/>
      <c r="D4406" s="362"/>
      <c r="E4406" s="364"/>
      <c r="F4406" s="364"/>
      <c r="G4406" s="362"/>
      <c r="H4406" s="362"/>
      <c r="I4406" s="362"/>
      <c r="J4406" s="362"/>
      <c r="K4406" s="365"/>
    </row>
    <row r="4407">
      <c r="A4407" s="357" t="str">
        <f t="shared" si="1"/>
        <v/>
      </c>
      <c r="B4407" s="362"/>
      <c r="C4407" s="363"/>
      <c r="D4407" s="362"/>
      <c r="E4407" s="364"/>
      <c r="F4407" s="364"/>
      <c r="G4407" s="362"/>
      <c r="H4407" s="362"/>
      <c r="I4407" s="362"/>
      <c r="J4407" s="362"/>
      <c r="K4407" s="365"/>
    </row>
    <row r="4408">
      <c r="A4408" s="357" t="str">
        <f t="shared" si="1"/>
        <v/>
      </c>
      <c r="B4408" s="362"/>
      <c r="C4408" s="363"/>
      <c r="D4408" s="362"/>
      <c r="E4408" s="364"/>
      <c r="F4408" s="364"/>
      <c r="G4408" s="362"/>
      <c r="H4408" s="362"/>
      <c r="I4408" s="362"/>
      <c r="J4408" s="362"/>
      <c r="K4408" s="365"/>
    </row>
    <row r="4409">
      <c r="A4409" s="352" t="str">
        <f t="shared" si="1"/>
        <v/>
      </c>
      <c r="B4409" s="362"/>
      <c r="C4409" s="363"/>
      <c r="D4409" s="362"/>
      <c r="E4409" s="364"/>
      <c r="F4409" s="364"/>
      <c r="G4409" s="362"/>
      <c r="H4409" s="362"/>
      <c r="I4409" s="362"/>
      <c r="J4409" s="362"/>
      <c r="K4409" s="365"/>
    </row>
    <row r="4410">
      <c r="A4410" s="357" t="str">
        <f t="shared" si="1"/>
        <v/>
      </c>
      <c r="B4410" s="362"/>
      <c r="C4410" s="363"/>
      <c r="D4410" s="362"/>
      <c r="E4410" s="364"/>
      <c r="F4410" s="364"/>
      <c r="G4410" s="362"/>
      <c r="H4410" s="362"/>
      <c r="I4410" s="362"/>
      <c r="J4410" s="362"/>
      <c r="K4410" s="365"/>
    </row>
    <row r="4411">
      <c r="A4411" s="359" t="str">
        <f t="shared" si="1"/>
        <v/>
      </c>
      <c r="B4411" s="362"/>
      <c r="C4411" s="363"/>
      <c r="D4411" s="362"/>
      <c r="E4411" s="364"/>
      <c r="F4411" s="364"/>
      <c r="G4411" s="362"/>
      <c r="H4411" s="362"/>
      <c r="I4411" s="362"/>
      <c r="J4411" s="362"/>
      <c r="K4411" s="365"/>
    </row>
    <row r="4412">
      <c r="A4412" s="352" t="str">
        <f t="shared" si="1"/>
        <v/>
      </c>
      <c r="B4412" s="362"/>
      <c r="C4412" s="363"/>
      <c r="D4412" s="362"/>
      <c r="E4412" s="364"/>
      <c r="F4412" s="364"/>
      <c r="G4412" s="362"/>
      <c r="H4412" s="362"/>
      <c r="I4412" s="362"/>
      <c r="J4412" s="362"/>
      <c r="K4412" s="365"/>
    </row>
    <row r="4413">
      <c r="A4413" s="352" t="str">
        <f t="shared" si="1"/>
        <v/>
      </c>
      <c r="B4413" s="362"/>
      <c r="C4413" s="363"/>
      <c r="D4413" s="362"/>
      <c r="E4413" s="364"/>
      <c r="F4413" s="364"/>
      <c r="G4413" s="362"/>
      <c r="H4413" s="362"/>
      <c r="I4413" s="362"/>
      <c r="J4413" s="362"/>
      <c r="K4413" s="365"/>
    </row>
    <row r="4414">
      <c r="A4414" s="357" t="str">
        <f t="shared" si="1"/>
        <v/>
      </c>
      <c r="B4414" s="362"/>
      <c r="C4414" s="363"/>
      <c r="D4414" s="362"/>
      <c r="E4414" s="364"/>
      <c r="F4414" s="364"/>
      <c r="G4414" s="362"/>
      <c r="H4414" s="362"/>
      <c r="I4414" s="362"/>
      <c r="J4414" s="362"/>
      <c r="K4414" s="365"/>
    </row>
    <row r="4415">
      <c r="A4415" s="357" t="str">
        <f t="shared" si="1"/>
        <v/>
      </c>
      <c r="B4415" s="362"/>
      <c r="C4415" s="363"/>
      <c r="D4415" s="362"/>
      <c r="E4415" s="364"/>
      <c r="F4415" s="364"/>
      <c r="G4415" s="362"/>
      <c r="H4415" s="362"/>
      <c r="I4415" s="362"/>
      <c r="J4415" s="362"/>
      <c r="K4415" s="365"/>
    </row>
    <row r="4416">
      <c r="A4416" s="352" t="str">
        <f t="shared" si="1"/>
        <v/>
      </c>
      <c r="B4416" s="362"/>
      <c r="C4416" s="363"/>
      <c r="D4416" s="362"/>
      <c r="E4416" s="364"/>
      <c r="F4416" s="364"/>
      <c r="G4416" s="362"/>
      <c r="H4416" s="362"/>
      <c r="I4416" s="362"/>
      <c r="J4416" s="362"/>
      <c r="K4416" s="365"/>
    </row>
    <row r="4417">
      <c r="A4417" s="352" t="str">
        <f t="shared" si="1"/>
        <v/>
      </c>
      <c r="B4417" s="362"/>
      <c r="C4417" s="363"/>
      <c r="D4417" s="362"/>
      <c r="E4417" s="364"/>
      <c r="F4417" s="364"/>
      <c r="G4417" s="362"/>
      <c r="H4417" s="362"/>
      <c r="I4417" s="362"/>
      <c r="J4417" s="362"/>
      <c r="K4417" s="365"/>
    </row>
    <row r="4418">
      <c r="A4418" s="352" t="str">
        <f t="shared" si="1"/>
        <v/>
      </c>
      <c r="B4418" s="362"/>
      <c r="C4418" s="363"/>
      <c r="D4418" s="362"/>
      <c r="E4418" s="364"/>
      <c r="F4418" s="364"/>
      <c r="G4418" s="362"/>
      <c r="H4418" s="362"/>
      <c r="I4418" s="362"/>
      <c r="J4418" s="362"/>
      <c r="K4418" s="365"/>
    </row>
    <row r="4419">
      <c r="A4419" s="357" t="str">
        <f t="shared" si="1"/>
        <v/>
      </c>
      <c r="B4419" s="362"/>
      <c r="C4419" s="363"/>
      <c r="D4419" s="362"/>
      <c r="E4419" s="364"/>
      <c r="F4419" s="364"/>
      <c r="G4419" s="362"/>
      <c r="H4419" s="362"/>
      <c r="I4419" s="362"/>
      <c r="J4419" s="362"/>
      <c r="K4419" s="365"/>
    </row>
    <row r="4420">
      <c r="A4420" s="352" t="str">
        <f t="shared" si="1"/>
        <v/>
      </c>
      <c r="B4420" s="362"/>
      <c r="C4420" s="363"/>
      <c r="D4420" s="362"/>
      <c r="E4420" s="364"/>
      <c r="F4420" s="364"/>
      <c r="G4420" s="362"/>
      <c r="H4420" s="362"/>
      <c r="I4420" s="362"/>
      <c r="J4420" s="362"/>
      <c r="K4420" s="365"/>
    </row>
    <row r="4421">
      <c r="A4421" s="357" t="str">
        <f t="shared" si="1"/>
        <v/>
      </c>
      <c r="B4421" s="362"/>
      <c r="C4421" s="363"/>
      <c r="D4421" s="362"/>
      <c r="E4421" s="364"/>
      <c r="F4421" s="364"/>
      <c r="G4421" s="362"/>
      <c r="H4421" s="362"/>
      <c r="I4421" s="362"/>
      <c r="J4421" s="362"/>
      <c r="K4421" s="365"/>
    </row>
    <row r="4422">
      <c r="A4422" s="352" t="str">
        <f t="shared" si="1"/>
        <v/>
      </c>
      <c r="B4422" s="362"/>
      <c r="C4422" s="363"/>
      <c r="D4422" s="362"/>
      <c r="E4422" s="364"/>
      <c r="F4422" s="364"/>
      <c r="G4422" s="362"/>
      <c r="H4422" s="362"/>
      <c r="I4422" s="362"/>
      <c r="J4422" s="362"/>
      <c r="K4422" s="365"/>
    </row>
    <row r="4423">
      <c r="A4423" s="352" t="str">
        <f t="shared" si="1"/>
        <v/>
      </c>
      <c r="B4423" s="362"/>
      <c r="C4423" s="363"/>
      <c r="D4423" s="362"/>
      <c r="E4423" s="364"/>
      <c r="F4423" s="364"/>
      <c r="G4423" s="362"/>
      <c r="H4423" s="362"/>
      <c r="I4423" s="362"/>
      <c r="J4423" s="362"/>
      <c r="K4423" s="365"/>
    </row>
    <row r="4424">
      <c r="A4424" s="359" t="str">
        <f t="shared" si="1"/>
        <v/>
      </c>
      <c r="B4424" s="362"/>
      <c r="C4424" s="363"/>
      <c r="D4424" s="362"/>
      <c r="E4424" s="364"/>
      <c r="F4424" s="364"/>
      <c r="G4424" s="362"/>
      <c r="H4424" s="362"/>
      <c r="I4424" s="362"/>
      <c r="J4424" s="362"/>
      <c r="K4424" s="365"/>
    </row>
    <row r="4425">
      <c r="A4425" s="352" t="str">
        <f t="shared" si="1"/>
        <v/>
      </c>
      <c r="B4425" s="362"/>
      <c r="C4425" s="363"/>
      <c r="D4425" s="362"/>
      <c r="E4425" s="364"/>
      <c r="F4425" s="364"/>
      <c r="G4425" s="362"/>
      <c r="H4425" s="362"/>
      <c r="I4425" s="362"/>
      <c r="J4425" s="362"/>
      <c r="K4425" s="365"/>
    </row>
    <row r="4426">
      <c r="A4426" s="352" t="str">
        <f t="shared" si="1"/>
        <v/>
      </c>
      <c r="B4426" s="362"/>
      <c r="C4426" s="363"/>
      <c r="D4426" s="362"/>
      <c r="E4426" s="364"/>
      <c r="F4426" s="364"/>
      <c r="G4426" s="362"/>
      <c r="H4426" s="362"/>
      <c r="I4426" s="362"/>
      <c r="J4426" s="362"/>
      <c r="K4426" s="365"/>
    </row>
    <row r="4427">
      <c r="A4427" s="352" t="str">
        <f t="shared" si="1"/>
        <v/>
      </c>
      <c r="B4427" s="362"/>
      <c r="C4427" s="363"/>
      <c r="D4427" s="362"/>
      <c r="E4427" s="364"/>
      <c r="F4427" s="364"/>
      <c r="G4427" s="362"/>
      <c r="H4427" s="362"/>
      <c r="I4427" s="362"/>
      <c r="J4427" s="362"/>
      <c r="K4427" s="365"/>
    </row>
    <row r="4428">
      <c r="A4428" s="352" t="str">
        <f t="shared" si="1"/>
        <v/>
      </c>
      <c r="B4428" s="362"/>
      <c r="C4428" s="363"/>
      <c r="D4428" s="362"/>
      <c r="E4428" s="364"/>
      <c r="F4428" s="364"/>
      <c r="G4428" s="362"/>
      <c r="H4428" s="362"/>
      <c r="I4428" s="362"/>
      <c r="J4428" s="362"/>
      <c r="K4428" s="365"/>
    </row>
    <row r="4429">
      <c r="A4429" s="352" t="str">
        <f t="shared" si="1"/>
        <v/>
      </c>
      <c r="B4429" s="362"/>
      <c r="C4429" s="363"/>
      <c r="D4429" s="362"/>
      <c r="E4429" s="364"/>
      <c r="F4429" s="364"/>
      <c r="G4429" s="362"/>
      <c r="H4429" s="362"/>
      <c r="I4429" s="362"/>
      <c r="J4429" s="362"/>
      <c r="K4429" s="365"/>
    </row>
    <row r="4430">
      <c r="A4430" s="357" t="str">
        <f t="shared" si="1"/>
        <v/>
      </c>
      <c r="B4430" s="362"/>
      <c r="C4430" s="363"/>
      <c r="D4430" s="362"/>
      <c r="E4430" s="364"/>
      <c r="F4430" s="364"/>
      <c r="G4430" s="362"/>
      <c r="H4430" s="362"/>
      <c r="I4430" s="362"/>
      <c r="J4430" s="362"/>
      <c r="K4430" s="365"/>
    </row>
    <row r="4431">
      <c r="A4431" s="352" t="str">
        <f t="shared" si="1"/>
        <v/>
      </c>
      <c r="B4431" s="362"/>
      <c r="C4431" s="363"/>
      <c r="D4431" s="362"/>
      <c r="E4431" s="364"/>
      <c r="F4431" s="364"/>
      <c r="G4431" s="362"/>
      <c r="H4431" s="362"/>
      <c r="I4431" s="362"/>
      <c r="J4431" s="362"/>
      <c r="K4431" s="365"/>
    </row>
    <row r="4432">
      <c r="A4432" s="352" t="str">
        <f t="shared" si="1"/>
        <v/>
      </c>
      <c r="B4432" s="362"/>
      <c r="C4432" s="363"/>
      <c r="D4432" s="362"/>
      <c r="E4432" s="364"/>
      <c r="F4432" s="364"/>
      <c r="G4432" s="362"/>
      <c r="H4432" s="362"/>
      <c r="I4432" s="362"/>
      <c r="J4432" s="362"/>
      <c r="K4432" s="365"/>
    </row>
    <row r="4433">
      <c r="A4433" s="352" t="str">
        <f t="shared" si="1"/>
        <v/>
      </c>
      <c r="B4433" s="362"/>
      <c r="C4433" s="363"/>
      <c r="D4433" s="362"/>
      <c r="E4433" s="364"/>
      <c r="F4433" s="364"/>
      <c r="G4433" s="362"/>
      <c r="H4433" s="362"/>
      <c r="I4433" s="362"/>
      <c r="J4433" s="362"/>
      <c r="K4433" s="365"/>
    </row>
    <row r="4434">
      <c r="A4434" s="352" t="str">
        <f t="shared" si="1"/>
        <v/>
      </c>
      <c r="B4434" s="362"/>
      <c r="C4434" s="363"/>
      <c r="D4434" s="362"/>
      <c r="E4434" s="364"/>
      <c r="F4434" s="364"/>
      <c r="G4434" s="362"/>
      <c r="H4434" s="362"/>
      <c r="I4434" s="362"/>
      <c r="J4434" s="362"/>
      <c r="K4434" s="365"/>
    </row>
    <row r="4435">
      <c r="A4435" s="352" t="str">
        <f t="shared" si="1"/>
        <v/>
      </c>
      <c r="B4435" s="362"/>
      <c r="C4435" s="363"/>
      <c r="D4435" s="362"/>
      <c r="E4435" s="364"/>
      <c r="F4435" s="364"/>
      <c r="G4435" s="362"/>
      <c r="H4435" s="362"/>
      <c r="I4435" s="362"/>
      <c r="J4435" s="362"/>
      <c r="K4435" s="365"/>
    </row>
    <row r="4436">
      <c r="A4436" s="357" t="str">
        <f t="shared" si="1"/>
        <v/>
      </c>
      <c r="B4436" s="362"/>
      <c r="C4436" s="363"/>
      <c r="D4436" s="362"/>
      <c r="E4436" s="364"/>
      <c r="F4436" s="364"/>
      <c r="G4436" s="362"/>
      <c r="H4436" s="362"/>
      <c r="I4436" s="362"/>
      <c r="J4436" s="362"/>
      <c r="K4436" s="365"/>
    </row>
    <row r="4437">
      <c r="A4437" s="352" t="str">
        <f t="shared" si="1"/>
        <v/>
      </c>
      <c r="B4437" s="362"/>
      <c r="C4437" s="363"/>
      <c r="D4437" s="362"/>
      <c r="E4437" s="364"/>
      <c r="F4437" s="364"/>
      <c r="G4437" s="362"/>
      <c r="H4437" s="362"/>
      <c r="I4437" s="362"/>
      <c r="J4437" s="362"/>
      <c r="K4437" s="365"/>
    </row>
    <row r="4438">
      <c r="A4438" s="357" t="str">
        <f t="shared" si="1"/>
        <v/>
      </c>
      <c r="B4438" s="362"/>
      <c r="C4438" s="363"/>
      <c r="D4438" s="362"/>
      <c r="E4438" s="364"/>
      <c r="F4438" s="364"/>
      <c r="G4438" s="362"/>
      <c r="H4438" s="362"/>
      <c r="I4438" s="362"/>
      <c r="J4438" s="362"/>
      <c r="K4438" s="365"/>
    </row>
    <row r="4439">
      <c r="A4439" s="352" t="str">
        <f t="shared" si="1"/>
        <v/>
      </c>
      <c r="B4439" s="362"/>
      <c r="C4439" s="363"/>
      <c r="D4439" s="362"/>
      <c r="E4439" s="364"/>
      <c r="F4439" s="364"/>
      <c r="G4439" s="362"/>
      <c r="H4439" s="362"/>
      <c r="I4439" s="362"/>
      <c r="J4439" s="362"/>
      <c r="K4439" s="365"/>
    </row>
    <row r="4440">
      <c r="A4440" s="352" t="str">
        <f t="shared" si="1"/>
        <v/>
      </c>
      <c r="B4440" s="362"/>
      <c r="C4440" s="363"/>
      <c r="D4440" s="362"/>
      <c r="E4440" s="364"/>
      <c r="F4440" s="364"/>
      <c r="G4440" s="362"/>
      <c r="H4440" s="362"/>
      <c r="I4440" s="362"/>
      <c r="J4440" s="362"/>
      <c r="K4440" s="365"/>
    </row>
    <row r="4441">
      <c r="A4441" s="357" t="str">
        <f t="shared" si="1"/>
        <v/>
      </c>
      <c r="B4441" s="362"/>
      <c r="C4441" s="363"/>
      <c r="D4441" s="362"/>
      <c r="E4441" s="364"/>
      <c r="F4441" s="364"/>
      <c r="G4441" s="362"/>
      <c r="H4441" s="362"/>
      <c r="I4441" s="362"/>
      <c r="J4441" s="362"/>
      <c r="K4441" s="365"/>
    </row>
    <row r="4442">
      <c r="A4442" s="357" t="str">
        <f t="shared" si="1"/>
        <v/>
      </c>
      <c r="B4442" s="362"/>
      <c r="C4442" s="363"/>
      <c r="D4442" s="362"/>
      <c r="E4442" s="364"/>
      <c r="F4442" s="364"/>
      <c r="G4442" s="362"/>
      <c r="H4442" s="362"/>
      <c r="I4442" s="362"/>
      <c r="J4442" s="362"/>
      <c r="K4442" s="365"/>
    </row>
    <row r="4443">
      <c r="A4443" s="352" t="str">
        <f t="shared" si="1"/>
        <v/>
      </c>
      <c r="B4443" s="362"/>
      <c r="C4443" s="363"/>
      <c r="D4443" s="362"/>
      <c r="E4443" s="364"/>
      <c r="F4443" s="364"/>
      <c r="G4443" s="362"/>
      <c r="H4443" s="362"/>
      <c r="I4443" s="362"/>
      <c r="J4443" s="362"/>
      <c r="K4443" s="365"/>
    </row>
    <row r="4444">
      <c r="A4444" s="352" t="str">
        <f t="shared" si="1"/>
        <v/>
      </c>
      <c r="B4444" s="362"/>
      <c r="C4444" s="363"/>
      <c r="D4444" s="362"/>
      <c r="E4444" s="364"/>
      <c r="F4444" s="364"/>
      <c r="G4444" s="362"/>
      <c r="H4444" s="362"/>
      <c r="I4444" s="362"/>
      <c r="J4444" s="362"/>
      <c r="K4444" s="365"/>
    </row>
    <row r="4445">
      <c r="A4445" s="352" t="str">
        <f t="shared" si="1"/>
        <v/>
      </c>
      <c r="B4445" s="362"/>
      <c r="C4445" s="363"/>
      <c r="D4445" s="362"/>
      <c r="E4445" s="364"/>
      <c r="F4445" s="364"/>
      <c r="G4445" s="362"/>
      <c r="H4445" s="362"/>
      <c r="I4445" s="362"/>
      <c r="J4445" s="362"/>
      <c r="K4445" s="365"/>
    </row>
    <row r="4446">
      <c r="A4446" s="357" t="str">
        <f t="shared" si="1"/>
        <v/>
      </c>
      <c r="B4446" s="362"/>
      <c r="C4446" s="363"/>
      <c r="D4446" s="362"/>
      <c r="E4446" s="364"/>
      <c r="F4446" s="364"/>
      <c r="G4446" s="362"/>
      <c r="H4446" s="362"/>
      <c r="I4446" s="362"/>
      <c r="J4446" s="362"/>
      <c r="K4446" s="365"/>
    </row>
    <row r="4447">
      <c r="A4447" s="357" t="str">
        <f t="shared" si="1"/>
        <v/>
      </c>
      <c r="B4447" s="362"/>
      <c r="C4447" s="363"/>
      <c r="D4447" s="362"/>
      <c r="E4447" s="364"/>
      <c r="F4447" s="364"/>
      <c r="G4447" s="362"/>
      <c r="H4447" s="362"/>
      <c r="I4447" s="362"/>
      <c r="J4447" s="362"/>
      <c r="K4447" s="365"/>
    </row>
    <row r="4448">
      <c r="A4448" s="352" t="str">
        <f t="shared" si="1"/>
        <v/>
      </c>
      <c r="B4448" s="362"/>
      <c r="C4448" s="363"/>
      <c r="D4448" s="362"/>
      <c r="E4448" s="364"/>
      <c r="F4448" s="364"/>
      <c r="G4448" s="362"/>
      <c r="H4448" s="362"/>
      <c r="I4448" s="362"/>
      <c r="J4448" s="362"/>
      <c r="K4448" s="365"/>
    </row>
    <row r="4449">
      <c r="A4449" s="357" t="str">
        <f t="shared" si="1"/>
        <v/>
      </c>
      <c r="B4449" s="362"/>
      <c r="C4449" s="363"/>
      <c r="D4449" s="362"/>
      <c r="E4449" s="364"/>
      <c r="F4449" s="364"/>
      <c r="G4449" s="362"/>
      <c r="H4449" s="362"/>
      <c r="I4449" s="362"/>
      <c r="J4449" s="362"/>
      <c r="K4449" s="365"/>
    </row>
    <row r="4450">
      <c r="A4450" s="357" t="str">
        <f t="shared" si="1"/>
        <v/>
      </c>
      <c r="B4450" s="362"/>
      <c r="C4450" s="363"/>
      <c r="D4450" s="362"/>
      <c r="E4450" s="364"/>
      <c r="F4450" s="364"/>
      <c r="G4450" s="362"/>
      <c r="H4450" s="362"/>
      <c r="I4450" s="362"/>
      <c r="J4450" s="362"/>
      <c r="K4450" s="365"/>
    </row>
    <row r="4451">
      <c r="A4451" s="352" t="str">
        <f t="shared" si="1"/>
        <v/>
      </c>
      <c r="B4451" s="362"/>
      <c r="C4451" s="363"/>
      <c r="D4451" s="362"/>
      <c r="E4451" s="364"/>
      <c r="F4451" s="364"/>
      <c r="G4451" s="362"/>
      <c r="H4451" s="362"/>
      <c r="I4451" s="362"/>
      <c r="J4451" s="362"/>
      <c r="K4451" s="365"/>
    </row>
    <row r="4452">
      <c r="A4452" s="352" t="str">
        <f t="shared" si="1"/>
        <v/>
      </c>
      <c r="B4452" s="362"/>
      <c r="C4452" s="363"/>
      <c r="D4452" s="362"/>
      <c r="E4452" s="364"/>
      <c r="F4452" s="364"/>
      <c r="G4452" s="362"/>
      <c r="H4452" s="362"/>
      <c r="I4452" s="362"/>
      <c r="J4452" s="362"/>
      <c r="K4452" s="365"/>
    </row>
    <row r="4453">
      <c r="A4453" s="359" t="str">
        <f t="shared" si="1"/>
        <v/>
      </c>
      <c r="B4453" s="362"/>
      <c r="C4453" s="363"/>
      <c r="D4453" s="362"/>
      <c r="E4453" s="364"/>
      <c r="F4453" s="364"/>
      <c r="G4453" s="362"/>
      <c r="H4453" s="362"/>
      <c r="I4453" s="362"/>
      <c r="J4453" s="362"/>
      <c r="K4453" s="365"/>
    </row>
    <row r="4454">
      <c r="A4454" s="357" t="str">
        <f t="shared" si="1"/>
        <v/>
      </c>
      <c r="B4454" s="362"/>
      <c r="C4454" s="363"/>
      <c r="D4454" s="362"/>
      <c r="E4454" s="364"/>
      <c r="F4454" s="364"/>
      <c r="G4454" s="362"/>
      <c r="H4454" s="362"/>
      <c r="I4454" s="362"/>
      <c r="J4454" s="362"/>
      <c r="K4454" s="365"/>
    </row>
    <row r="4455">
      <c r="A4455" s="352" t="str">
        <f t="shared" si="1"/>
        <v/>
      </c>
      <c r="B4455" s="362"/>
      <c r="C4455" s="363"/>
      <c r="D4455" s="362"/>
      <c r="E4455" s="364"/>
      <c r="F4455" s="364"/>
      <c r="G4455" s="362"/>
      <c r="H4455" s="362"/>
      <c r="I4455" s="362"/>
      <c r="J4455" s="362"/>
      <c r="K4455" s="365"/>
    </row>
    <row r="4456">
      <c r="A4456" s="357" t="str">
        <f t="shared" si="1"/>
        <v/>
      </c>
      <c r="B4456" s="362"/>
      <c r="C4456" s="363"/>
      <c r="D4456" s="362"/>
      <c r="E4456" s="364"/>
      <c r="F4456" s="364"/>
      <c r="G4456" s="362"/>
      <c r="H4456" s="362"/>
      <c r="I4456" s="362"/>
      <c r="J4456" s="362"/>
      <c r="K4456" s="365"/>
    </row>
    <row r="4457">
      <c r="A4457" s="352" t="str">
        <f t="shared" si="1"/>
        <v/>
      </c>
      <c r="B4457" s="362"/>
      <c r="C4457" s="363"/>
      <c r="D4457" s="362"/>
      <c r="E4457" s="364"/>
      <c r="F4457" s="364"/>
      <c r="G4457" s="362"/>
      <c r="H4457" s="362"/>
      <c r="I4457" s="362"/>
      <c r="J4457" s="362"/>
      <c r="K4457" s="365"/>
    </row>
    <row r="4458">
      <c r="A4458" s="352" t="str">
        <f t="shared" si="1"/>
        <v/>
      </c>
      <c r="B4458" s="362"/>
      <c r="C4458" s="363"/>
      <c r="D4458" s="362"/>
      <c r="E4458" s="364"/>
      <c r="F4458" s="364"/>
      <c r="G4458" s="362"/>
      <c r="H4458" s="362"/>
      <c r="I4458" s="362"/>
      <c r="J4458" s="362"/>
      <c r="K4458" s="365"/>
    </row>
    <row r="4459">
      <c r="A4459" s="352" t="str">
        <f t="shared" si="1"/>
        <v/>
      </c>
      <c r="B4459" s="362"/>
      <c r="C4459" s="363"/>
      <c r="D4459" s="362"/>
      <c r="E4459" s="364"/>
      <c r="F4459" s="364"/>
      <c r="G4459" s="362"/>
      <c r="H4459" s="362"/>
      <c r="I4459" s="362"/>
      <c r="J4459" s="362"/>
      <c r="K4459" s="365"/>
    </row>
    <row r="4460">
      <c r="A4460" s="352" t="str">
        <f t="shared" si="1"/>
        <v/>
      </c>
      <c r="B4460" s="362"/>
      <c r="C4460" s="363"/>
      <c r="D4460" s="362"/>
      <c r="E4460" s="364"/>
      <c r="F4460" s="364"/>
      <c r="G4460" s="362"/>
      <c r="H4460" s="362"/>
      <c r="I4460" s="362"/>
      <c r="J4460" s="362"/>
      <c r="K4460" s="365"/>
    </row>
    <row r="4461">
      <c r="A4461" s="352" t="str">
        <f t="shared" si="1"/>
        <v/>
      </c>
      <c r="B4461" s="362"/>
      <c r="C4461" s="363"/>
      <c r="D4461" s="362"/>
      <c r="E4461" s="364"/>
      <c r="F4461" s="364"/>
      <c r="G4461" s="362"/>
      <c r="H4461" s="362"/>
      <c r="I4461" s="362"/>
      <c r="J4461" s="362"/>
      <c r="K4461" s="365"/>
    </row>
    <row r="4462">
      <c r="A4462" s="357" t="str">
        <f t="shared" si="1"/>
        <v/>
      </c>
      <c r="B4462" s="362"/>
      <c r="C4462" s="363"/>
      <c r="D4462" s="362"/>
      <c r="E4462" s="364"/>
      <c r="F4462" s="364"/>
      <c r="G4462" s="362"/>
      <c r="H4462" s="362"/>
      <c r="I4462" s="362"/>
      <c r="J4462" s="362"/>
      <c r="K4462" s="365"/>
    </row>
    <row r="4463">
      <c r="A4463" s="352" t="str">
        <f t="shared" si="1"/>
        <v/>
      </c>
      <c r="B4463" s="362"/>
      <c r="C4463" s="363"/>
      <c r="D4463" s="362"/>
      <c r="E4463" s="364"/>
      <c r="F4463" s="364"/>
      <c r="G4463" s="362"/>
      <c r="H4463" s="362"/>
      <c r="I4463" s="362"/>
      <c r="J4463" s="362"/>
      <c r="K4463" s="365"/>
    </row>
    <row r="4464">
      <c r="A4464" s="352" t="str">
        <f t="shared" si="1"/>
        <v/>
      </c>
      <c r="B4464" s="362"/>
      <c r="C4464" s="363"/>
      <c r="D4464" s="362"/>
      <c r="E4464" s="364"/>
      <c r="F4464" s="364"/>
      <c r="G4464" s="362"/>
      <c r="H4464" s="362"/>
      <c r="I4464" s="362"/>
      <c r="J4464" s="362"/>
      <c r="K4464" s="365"/>
    </row>
    <row r="4465">
      <c r="A4465" s="357" t="str">
        <f t="shared" si="1"/>
        <v/>
      </c>
      <c r="B4465" s="362"/>
      <c r="C4465" s="363"/>
      <c r="D4465" s="362"/>
      <c r="E4465" s="364"/>
      <c r="F4465" s="364"/>
      <c r="G4465" s="362"/>
      <c r="H4465" s="362"/>
      <c r="I4465" s="362"/>
      <c r="J4465" s="362"/>
      <c r="K4465" s="365"/>
    </row>
    <row r="4466">
      <c r="A4466" s="357" t="str">
        <f t="shared" si="1"/>
        <v/>
      </c>
      <c r="B4466" s="362"/>
      <c r="C4466" s="363"/>
      <c r="D4466" s="362"/>
      <c r="E4466" s="364"/>
      <c r="F4466" s="364"/>
      <c r="G4466" s="362"/>
      <c r="H4466" s="362"/>
      <c r="I4466" s="362"/>
      <c r="J4466" s="362"/>
      <c r="K4466" s="365"/>
    </row>
    <row r="4467">
      <c r="A4467" s="357" t="str">
        <f t="shared" si="1"/>
        <v/>
      </c>
      <c r="B4467" s="362"/>
      <c r="C4467" s="363"/>
      <c r="D4467" s="362"/>
      <c r="E4467" s="364"/>
      <c r="F4467" s="364"/>
      <c r="G4467" s="362"/>
      <c r="H4467" s="362"/>
      <c r="I4467" s="362"/>
      <c r="J4467" s="362"/>
      <c r="K4467" s="365"/>
    </row>
    <row r="4468">
      <c r="A4468" s="352" t="str">
        <f t="shared" si="1"/>
        <v/>
      </c>
      <c r="B4468" s="362"/>
      <c r="C4468" s="363"/>
      <c r="D4468" s="362"/>
      <c r="E4468" s="364"/>
      <c r="F4468" s="364"/>
      <c r="G4468" s="362"/>
      <c r="H4468" s="362"/>
      <c r="I4468" s="362"/>
      <c r="J4468" s="362"/>
      <c r="K4468" s="365"/>
    </row>
    <row r="4469">
      <c r="A4469" s="352" t="str">
        <f t="shared" si="1"/>
        <v/>
      </c>
      <c r="B4469" s="362"/>
      <c r="C4469" s="363"/>
      <c r="D4469" s="362"/>
      <c r="E4469" s="364"/>
      <c r="F4469" s="364"/>
      <c r="G4469" s="362"/>
      <c r="H4469" s="362"/>
      <c r="I4469" s="362"/>
      <c r="J4469" s="362"/>
      <c r="K4469" s="365"/>
    </row>
    <row r="4470">
      <c r="A4470" s="352" t="str">
        <f t="shared" si="1"/>
        <v/>
      </c>
      <c r="B4470" s="362"/>
      <c r="C4470" s="363"/>
      <c r="D4470" s="362"/>
      <c r="E4470" s="364"/>
      <c r="F4470" s="364"/>
      <c r="G4470" s="362"/>
      <c r="H4470" s="362"/>
      <c r="I4470" s="362"/>
      <c r="J4470" s="362"/>
      <c r="K4470" s="365"/>
    </row>
    <row r="4471">
      <c r="A4471" s="357" t="str">
        <f t="shared" si="1"/>
        <v/>
      </c>
      <c r="B4471" s="362"/>
      <c r="C4471" s="363"/>
      <c r="D4471" s="362"/>
      <c r="E4471" s="364"/>
      <c r="F4471" s="364"/>
      <c r="G4471" s="362"/>
      <c r="H4471" s="362"/>
      <c r="I4471" s="362"/>
      <c r="J4471" s="362"/>
      <c r="K4471" s="365"/>
    </row>
    <row r="4472">
      <c r="A4472" s="357" t="str">
        <f t="shared" si="1"/>
        <v/>
      </c>
      <c r="B4472" s="362"/>
      <c r="C4472" s="363"/>
      <c r="D4472" s="362"/>
      <c r="E4472" s="364"/>
      <c r="F4472" s="364"/>
      <c r="G4472" s="362"/>
      <c r="H4472" s="362"/>
      <c r="I4472" s="362"/>
      <c r="J4472" s="362"/>
      <c r="K4472" s="365"/>
    </row>
    <row r="4473">
      <c r="A4473" s="352" t="str">
        <f t="shared" si="1"/>
        <v/>
      </c>
      <c r="B4473" s="362"/>
      <c r="C4473" s="363"/>
      <c r="D4473" s="362"/>
      <c r="E4473" s="364"/>
      <c r="F4473" s="364"/>
      <c r="G4473" s="362"/>
      <c r="H4473" s="362"/>
      <c r="I4473" s="362"/>
      <c r="J4473" s="362"/>
      <c r="K4473" s="365"/>
    </row>
    <row r="4474">
      <c r="A4474" s="357" t="str">
        <f t="shared" si="1"/>
        <v/>
      </c>
      <c r="B4474" s="362"/>
      <c r="C4474" s="363"/>
      <c r="D4474" s="362"/>
      <c r="E4474" s="364"/>
      <c r="F4474" s="364"/>
      <c r="G4474" s="362"/>
      <c r="H4474" s="362"/>
      <c r="I4474" s="362"/>
      <c r="J4474" s="362"/>
      <c r="K4474" s="365"/>
    </row>
    <row r="4475">
      <c r="A4475" s="352" t="str">
        <f t="shared" si="1"/>
        <v/>
      </c>
      <c r="B4475" s="362"/>
      <c r="C4475" s="363"/>
      <c r="D4475" s="362"/>
      <c r="E4475" s="364"/>
      <c r="F4475" s="364"/>
      <c r="G4475" s="362"/>
      <c r="H4475" s="362"/>
      <c r="I4475" s="362"/>
      <c r="J4475" s="362"/>
      <c r="K4475" s="365"/>
    </row>
    <row r="4476">
      <c r="A4476" s="352" t="str">
        <f t="shared" si="1"/>
        <v/>
      </c>
      <c r="B4476" s="362"/>
      <c r="C4476" s="363"/>
      <c r="D4476" s="362"/>
      <c r="E4476" s="364"/>
      <c r="F4476" s="364"/>
      <c r="G4476" s="362"/>
      <c r="H4476" s="362"/>
      <c r="I4476" s="362"/>
      <c r="J4476" s="362"/>
      <c r="K4476" s="365"/>
    </row>
    <row r="4477">
      <c r="A4477" s="352" t="str">
        <f t="shared" si="1"/>
        <v/>
      </c>
      <c r="B4477" s="362"/>
      <c r="C4477" s="363"/>
      <c r="D4477" s="362"/>
      <c r="E4477" s="364"/>
      <c r="F4477" s="364"/>
      <c r="G4477" s="362"/>
      <c r="H4477" s="362"/>
      <c r="I4477" s="362"/>
      <c r="J4477" s="362"/>
      <c r="K4477" s="365"/>
    </row>
    <row r="4478">
      <c r="A4478" s="352" t="str">
        <f t="shared" si="1"/>
        <v/>
      </c>
      <c r="B4478" s="362"/>
      <c r="C4478" s="363"/>
      <c r="D4478" s="362"/>
      <c r="E4478" s="364"/>
      <c r="F4478" s="364"/>
      <c r="G4478" s="362"/>
      <c r="H4478" s="362"/>
      <c r="I4478" s="362"/>
      <c r="J4478" s="362"/>
      <c r="K4478" s="365"/>
    </row>
    <row r="4479">
      <c r="A4479" s="357" t="str">
        <f t="shared" si="1"/>
        <v/>
      </c>
      <c r="B4479" s="362"/>
      <c r="C4479" s="363"/>
      <c r="D4479" s="362"/>
      <c r="E4479" s="364"/>
      <c r="F4479" s="364"/>
      <c r="G4479" s="362"/>
      <c r="H4479" s="362"/>
      <c r="I4479" s="362"/>
      <c r="J4479" s="362"/>
      <c r="K4479" s="365"/>
    </row>
    <row r="4480">
      <c r="A4480" s="357" t="str">
        <f t="shared" si="1"/>
        <v/>
      </c>
      <c r="B4480" s="362"/>
      <c r="C4480" s="363"/>
      <c r="D4480" s="362"/>
      <c r="E4480" s="364"/>
      <c r="F4480" s="364"/>
      <c r="G4480" s="362"/>
      <c r="H4480" s="362"/>
      <c r="I4480" s="362"/>
      <c r="J4480" s="362"/>
      <c r="K4480" s="365"/>
    </row>
    <row r="4481">
      <c r="A4481" s="357" t="str">
        <f t="shared" si="1"/>
        <v/>
      </c>
      <c r="B4481" s="362"/>
      <c r="C4481" s="363"/>
      <c r="D4481" s="362"/>
      <c r="E4481" s="364"/>
      <c r="F4481" s="364"/>
      <c r="G4481" s="362"/>
      <c r="H4481" s="362"/>
      <c r="I4481" s="362"/>
      <c r="J4481" s="362"/>
      <c r="K4481" s="365"/>
    </row>
    <row r="4482">
      <c r="A4482" s="357" t="str">
        <f t="shared" si="1"/>
        <v/>
      </c>
      <c r="B4482" s="362"/>
      <c r="C4482" s="363"/>
      <c r="D4482" s="362"/>
      <c r="E4482" s="364"/>
      <c r="F4482" s="364"/>
      <c r="G4482" s="362"/>
      <c r="H4482" s="362"/>
      <c r="I4482" s="362"/>
      <c r="J4482" s="362"/>
      <c r="K4482" s="365"/>
    </row>
    <row r="4483">
      <c r="A4483" s="352" t="str">
        <f t="shared" si="1"/>
        <v/>
      </c>
      <c r="B4483" s="362"/>
      <c r="C4483" s="363"/>
      <c r="D4483" s="362"/>
      <c r="E4483" s="364"/>
      <c r="F4483" s="364"/>
      <c r="G4483" s="362"/>
      <c r="H4483" s="362"/>
      <c r="I4483" s="362"/>
      <c r="J4483" s="362"/>
      <c r="K4483" s="365"/>
    </row>
    <row r="4484">
      <c r="A4484" s="352" t="str">
        <f t="shared" si="1"/>
        <v/>
      </c>
      <c r="B4484" s="362"/>
      <c r="C4484" s="363"/>
      <c r="D4484" s="362"/>
      <c r="E4484" s="364"/>
      <c r="F4484" s="364"/>
      <c r="G4484" s="362"/>
      <c r="H4484" s="362"/>
      <c r="I4484" s="362"/>
      <c r="J4484" s="362"/>
      <c r="K4484" s="365"/>
    </row>
    <row r="4485">
      <c r="A4485" s="352" t="str">
        <f t="shared" si="1"/>
        <v/>
      </c>
      <c r="B4485" s="362"/>
      <c r="C4485" s="363"/>
      <c r="D4485" s="362"/>
      <c r="E4485" s="364"/>
      <c r="F4485" s="364"/>
      <c r="G4485" s="362"/>
      <c r="H4485" s="362"/>
      <c r="I4485" s="362"/>
      <c r="J4485" s="362"/>
      <c r="K4485" s="365"/>
    </row>
    <row r="4486">
      <c r="A4486" s="357" t="str">
        <f t="shared" si="1"/>
        <v/>
      </c>
      <c r="B4486" s="362"/>
      <c r="C4486" s="363"/>
      <c r="D4486" s="362"/>
      <c r="E4486" s="364"/>
      <c r="F4486" s="364"/>
      <c r="G4486" s="362"/>
      <c r="H4486" s="362"/>
      <c r="I4486" s="362"/>
      <c r="J4486" s="362"/>
      <c r="K4486" s="365"/>
    </row>
    <row r="4487">
      <c r="A4487" s="352" t="str">
        <f t="shared" si="1"/>
        <v/>
      </c>
      <c r="B4487" s="362"/>
      <c r="C4487" s="363"/>
      <c r="D4487" s="362"/>
      <c r="E4487" s="364"/>
      <c r="F4487" s="364"/>
      <c r="G4487" s="362"/>
      <c r="H4487" s="362"/>
      <c r="I4487" s="362"/>
      <c r="J4487" s="362"/>
      <c r="K4487" s="365"/>
    </row>
    <row r="4488">
      <c r="A4488" s="352" t="str">
        <f t="shared" si="1"/>
        <v/>
      </c>
      <c r="B4488" s="362"/>
      <c r="C4488" s="363"/>
      <c r="D4488" s="362"/>
      <c r="E4488" s="364"/>
      <c r="F4488" s="364"/>
      <c r="G4488" s="362"/>
      <c r="H4488" s="362"/>
      <c r="I4488" s="362"/>
      <c r="J4488" s="362"/>
      <c r="K4488" s="365"/>
    </row>
    <row r="4489">
      <c r="A4489" s="357" t="str">
        <f t="shared" si="1"/>
        <v/>
      </c>
      <c r="B4489" s="362"/>
      <c r="C4489" s="363"/>
      <c r="D4489" s="362"/>
      <c r="E4489" s="364"/>
      <c r="F4489" s="364"/>
      <c r="G4489" s="362"/>
      <c r="H4489" s="362"/>
      <c r="I4489" s="362"/>
      <c r="J4489" s="362"/>
      <c r="K4489" s="365"/>
    </row>
    <row r="4490">
      <c r="A4490" s="357" t="str">
        <f t="shared" si="1"/>
        <v/>
      </c>
      <c r="B4490" s="362"/>
      <c r="C4490" s="363"/>
      <c r="D4490" s="362"/>
      <c r="E4490" s="364"/>
      <c r="F4490" s="364"/>
      <c r="G4490" s="362"/>
      <c r="H4490" s="362"/>
      <c r="I4490" s="362"/>
      <c r="J4490" s="362"/>
      <c r="K4490" s="365"/>
    </row>
    <row r="4491">
      <c r="A4491" s="352" t="str">
        <f t="shared" si="1"/>
        <v/>
      </c>
      <c r="B4491" s="362"/>
      <c r="C4491" s="363"/>
      <c r="D4491" s="362"/>
      <c r="E4491" s="364"/>
      <c r="F4491" s="364"/>
      <c r="G4491" s="362"/>
      <c r="H4491" s="362"/>
      <c r="I4491" s="362"/>
      <c r="J4491" s="362"/>
      <c r="K4491" s="365"/>
    </row>
    <row r="4492">
      <c r="A4492" s="352" t="str">
        <f t="shared" si="1"/>
        <v/>
      </c>
      <c r="B4492" s="362"/>
      <c r="C4492" s="363"/>
      <c r="D4492" s="362"/>
      <c r="E4492" s="364"/>
      <c r="F4492" s="364"/>
      <c r="G4492" s="362"/>
      <c r="H4492" s="362"/>
      <c r="I4492" s="362"/>
      <c r="J4492" s="362"/>
      <c r="K4492" s="365"/>
    </row>
    <row r="4493">
      <c r="A4493" s="352" t="str">
        <f t="shared" si="1"/>
        <v/>
      </c>
      <c r="B4493" s="362"/>
      <c r="C4493" s="363"/>
      <c r="D4493" s="362"/>
      <c r="E4493" s="364"/>
      <c r="F4493" s="364"/>
      <c r="G4493" s="362"/>
      <c r="H4493" s="362"/>
      <c r="I4493" s="362"/>
      <c r="J4493" s="362"/>
      <c r="K4493" s="365"/>
    </row>
    <row r="4494">
      <c r="A4494" s="352" t="str">
        <f t="shared" si="1"/>
        <v/>
      </c>
      <c r="B4494" s="362"/>
      <c r="C4494" s="363"/>
      <c r="D4494" s="362"/>
      <c r="E4494" s="364"/>
      <c r="F4494" s="364"/>
      <c r="G4494" s="362"/>
      <c r="H4494" s="362"/>
      <c r="I4494" s="362"/>
      <c r="J4494" s="362"/>
      <c r="K4494" s="365"/>
    </row>
    <row r="4495">
      <c r="A4495" s="357" t="str">
        <f t="shared" si="1"/>
        <v/>
      </c>
      <c r="B4495" s="362"/>
      <c r="C4495" s="363"/>
      <c r="D4495" s="362"/>
      <c r="E4495" s="364"/>
      <c r="F4495" s="364"/>
      <c r="G4495" s="362"/>
      <c r="H4495" s="362"/>
      <c r="I4495" s="362"/>
      <c r="J4495" s="362"/>
      <c r="K4495" s="365"/>
    </row>
    <row r="4496">
      <c r="A4496" s="357" t="str">
        <f t="shared" si="1"/>
        <v/>
      </c>
      <c r="B4496" s="362"/>
      <c r="C4496" s="363"/>
      <c r="D4496" s="362"/>
      <c r="E4496" s="364"/>
      <c r="F4496" s="364"/>
      <c r="G4496" s="362"/>
      <c r="H4496" s="362"/>
      <c r="I4496" s="362"/>
      <c r="J4496" s="362"/>
      <c r="K4496" s="365"/>
    </row>
    <row r="4497">
      <c r="A4497" s="352" t="str">
        <f t="shared" si="1"/>
        <v/>
      </c>
      <c r="B4497" s="362"/>
      <c r="C4497" s="363"/>
      <c r="D4497" s="362"/>
      <c r="E4497" s="364"/>
      <c r="F4497" s="364"/>
      <c r="G4497" s="362"/>
      <c r="H4497" s="362"/>
      <c r="I4497" s="362"/>
      <c r="J4497" s="362"/>
      <c r="K4497" s="365"/>
    </row>
    <row r="4498">
      <c r="A4498" s="357" t="str">
        <f t="shared" si="1"/>
        <v/>
      </c>
      <c r="B4498" s="362"/>
      <c r="C4498" s="363"/>
      <c r="D4498" s="362"/>
      <c r="E4498" s="364"/>
      <c r="F4498" s="364"/>
      <c r="G4498" s="362"/>
      <c r="H4498" s="362"/>
      <c r="I4498" s="362"/>
      <c r="J4498" s="362"/>
      <c r="K4498" s="365"/>
    </row>
    <row r="4499">
      <c r="A4499" s="357" t="str">
        <f t="shared" si="1"/>
        <v/>
      </c>
      <c r="B4499" s="362"/>
      <c r="C4499" s="363"/>
      <c r="D4499" s="362"/>
      <c r="E4499" s="364"/>
      <c r="F4499" s="364"/>
      <c r="G4499" s="362"/>
      <c r="H4499" s="362"/>
      <c r="I4499" s="362"/>
      <c r="J4499" s="362"/>
      <c r="K4499" s="365"/>
    </row>
    <row r="4500">
      <c r="A4500" s="357" t="str">
        <f t="shared" si="1"/>
        <v/>
      </c>
      <c r="B4500" s="362"/>
      <c r="C4500" s="363"/>
      <c r="D4500" s="362"/>
      <c r="E4500" s="364"/>
      <c r="F4500" s="364"/>
      <c r="G4500" s="362"/>
      <c r="H4500" s="362"/>
      <c r="I4500" s="362"/>
      <c r="J4500" s="362"/>
      <c r="K4500" s="365"/>
    </row>
    <row r="4501">
      <c r="A4501" s="352" t="str">
        <f t="shared" si="1"/>
        <v/>
      </c>
      <c r="B4501" s="362"/>
      <c r="C4501" s="363"/>
      <c r="D4501" s="362"/>
      <c r="E4501" s="364"/>
      <c r="F4501" s="364"/>
      <c r="G4501" s="362"/>
      <c r="H4501" s="362"/>
      <c r="I4501" s="362"/>
      <c r="J4501" s="362"/>
      <c r="K4501" s="365"/>
    </row>
    <row r="4502">
      <c r="A4502" s="352" t="str">
        <f t="shared" si="1"/>
        <v/>
      </c>
      <c r="B4502" s="362"/>
      <c r="C4502" s="363"/>
      <c r="D4502" s="362"/>
      <c r="E4502" s="364"/>
      <c r="F4502" s="364"/>
      <c r="G4502" s="362"/>
      <c r="H4502" s="362"/>
      <c r="I4502" s="362"/>
      <c r="J4502" s="362"/>
      <c r="K4502" s="365"/>
    </row>
    <row r="4503">
      <c r="A4503" s="357" t="str">
        <f t="shared" si="1"/>
        <v/>
      </c>
      <c r="B4503" s="362"/>
      <c r="C4503" s="363"/>
      <c r="D4503" s="362"/>
      <c r="E4503" s="364"/>
      <c r="F4503" s="364"/>
      <c r="G4503" s="362"/>
      <c r="H4503" s="362"/>
      <c r="I4503" s="362"/>
      <c r="J4503" s="362"/>
      <c r="K4503" s="365"/>
    </row>
    <row r="4504">
      <c r="A4504" s="352" t="str">
        <f t="shared" si="1"/>
        <v/>
      </c>
      <c r="B4504" s="362"/>
      <c r="C4504" s="363"/>
      <c r="D4504" s="362"/>
      <c r="E4504" s="364"/>
      <c r="F4504" s="364"/>
      <c r="G4504" s="362"/>
      <c r="H4504" s="362"/>
      <c r="I4504" s="362"/>
      <c r="J4504" s="362"/>
      <c r="K4504" s="365"/>
    </row>
    <row r="4505">
      <c r="A4505" s="352" t="str">
        <f t="shared" si="1"/>
        <v/>
      </c>
      <c r="B4505" s="362"/>
      <c r="C4505" s="363"/>
      <c r="D4505" s="362"/>
      <c r="E4505" s="364"/>
      <c r="F4505" s="364"/>
      <c r="G4505" s="362"/>
      <c r="H4505" s="362"/>
      <c r="I4505" s="362"/>
      <c r="J4505" s="362"/>
      <c r="K4505" s="365"/>
    </row>
    <row r="4506">
      <c r="A4506" s="352" t="str">
        <f t="shared" si="1"/>
        <v/>
      </c>
      <c r="B4506" s="362"/>
      <c r="C4506" s="363"/>
      <c r="D4506" s="362"/>
      <c r="E4506" s="364"/>
      <c r="F4506" s="364"/>
      <c r="G4506" s="362"/>
      <c r="H4506" s="362"/>
      <c r="I4506" s="362"/>
      <c r="J4506" s="362"/>
      <c r="K4506" s="365"/>
    </row>
    <row r="4507">
      <c r="A4507" s="357" t="str">
        <f t="shared" si="1"/>
        <v/>
      </c>
      <c r="B4507" s="362"/>
      <c r="C4507" s="363"/>
      <c r="D4507" s="362"/>
      <c r="E4507" s="364"/>
      <c r="F4507" s="364"/>
      <c r="G4507" s="362"/>
      <c r="H4507" s="362"/>
      <c r="I4507" s="362"/>
      <c r="J4507" s="362"/>
      <c r="K4507" s="365"/>
    </row>
    <row r="4508">
      <c r="A4508" s="357" t="str">
        <f t="shared" si="1"/>
        <v/>
      </c>
      <c r="B4508" s="362"/>
      <c r="C4508" s="363"/>
      <c r="D4508" s="362"/>
      <c r="E4508" s="364"/>
      <c r="F4508" s="364"/>
      <c r="G4508" s="362"/>
      <c r="H4508" s="362"/>
      <c r="I4508" s="362"/>
      <c r="J4508" s="362"/>
      <c r="K4508" s="365"/>
    </row>
    <row r="4509">
      <c r="A4509" s="357" t="str">
        <f t="shared" si="1"/>
        <v/>
      </c>
      <c r="B4509" s="362"/>
      <c r="C4509" s="363"/>
      <c r="D4509" s="362"/>
      <c r="E4509" s="364"/>
      <c r="F4509" s="364"/>
      <c r="G4509" s="362"/>
      <c r="H4509" s="362"/>
      <c r="I4509" s="362"/>
      <c r="J4509" s="362"/>
      <c r="K4509" s="365"/>
    </row>
    <row r="4510">
      <c r="A4510" s="352" t="str">
        <f t="shared" si="1"/>
        <v/>
      </c>
      <c r="B4510" s="362"/>
      <c r="C4510" s="363"/>
      <c r="D4510" s="362"/>
      <c r="E4510" s="364"/>
      <c r="F4510" s="364"/>
      <c r="G4510" s="362"/>
      <c r="H4510" s="362"/>
      <c r="I4510" s="362"/>
      <c r="J4510" s="362"/>
      <c r="K4510" s="365"/>
    </row>
    <row r="4511">
      <c r="A4511" s="352" t="str">
        <f t="shared" si="1"/>
        <v/>
      </c>
      <c r="B4511" s="362"/>
      <c r="C4511" s="363"/>
      <c r="D4511" s="362"/>
      <c r="E4511" s="364"/>
      <c r="F4511" s="364"/>
      <c r="G4511" s="362"/>
      <c r="H4511" s="362"/>
      <c r="I4511" s="362"/>
      <c r="J4511" s="362"/>
      <c r="K4511" s="365"/>
    </row>
    <row r="4512">
      <c r="A4512" s="352" t="str">
        <f t="shared" si="1"/>
        <v/>
      </c>
      <c r="B4512" s="362"/>
      <c r="C4512" s="363"/>
      <c r="D4512" s="362"/>
      <c r="E4512" s="364"/>
      <c r="F4512" s="364"/>
      <c r="G4512" s="362"/>
      <c r="H4512" s="362"/>
      <c r="I4512" s="362"/>
      <c r="J4512" s="362"/>
      <c r="K4512" s="365"/>
    </row>
    <row r="4513">
      <c r="A4513" s="352" t="str">
        <f t="shared" si="1"/>
        <v/>
      </c>
      <c r="B4513" s="362"/>
      <c r="C4513" s="363"/>
      <c r="D4513" s="362"/>
      <c r="E4513" s="364"/>
      <c r="F4513" s="364"/>
      <c r="G4513" s="362"/>
      <c r="H4513" s="362"/>
      <c r="I4513" s="362"/>
      <c r="J4513" s="362"/>
      <c r="K4513" s="365"/>
    </row>
    <row r="4514">
      <c r="A4514" s="357" t="str">
        <f t="shared" si="1"/>
        <v/>
      </c>
      <c r="B4514" s="362"/>
      <c r="C4514" s="363"/>
      <c r="D4514" s="362"/>
      <c r="E4514" s="364"/>
      <c r="F4514" s="364"/>
      <c r="G4514" s="362"/>
      <c r="H4514" s="362"/>
      <c r="I4514" s="362"/>
      <c r="J4514" s="362"/>
      <c r="K4514" s="365"/>
    </row>
    <row r="4515">
      <c r="A4515" s="357" t="str">
        <f t="shared" si="1"/>
        <v/>
      </c>
      <c r="B4515" s="362"/>
      <c r="C4515" s="363"/>
      <c r="D4515" s="362"/>
      <c r="E4515" s="364"/>
      <c r="F4515" s="364"/>
      <c r="G4515" s="362"/>
      <c r="H4515" s="362"/>
      <c r="I4515" s="362"/>
      <c r="J4515" s="362"/>
      <c r="K4515" s="365"/>
    </row>
    <row r="4516">
      <c r="A4516" s="352" t="str">
        <f t="shared" si="1"/>
        <v/>
      </c>
      <c r="B4516" s="362"/>
      <c r="C4516" s="363"/>
      <c r="D4516" s="362"/>
      <c r="E4516" s="364"/>
      <c r="F4516" s="364"/>
      <c r="G4516" s="362"/>
      <c r="H4516" s="362"/>
      <c r="I4516" s="362"/>
      <c r="J4516" s="362"/>
      <c r="K4516" s="365"/>
    </row>
    <row r="4517">
      <c r="A4517" s="352" t="str">
        <f t="shared" si="1"/>
        <v/>
      </c>
      <c r="B4517" s="362"/>
      <c r="C4517" s="363"/>
      <c r="D4517" s="362"/>
      <c r="E4517" s="364"/>
      <c r="F4517" s="364"/>
      <c r="G4517" s="362"/>
      <c r="H4517" s="362"/>
      <c r="I4517" s="362"/>
      <c r="J4517" s="362"/>
      <c r="K4517" s="365"/>
    </row>
    <row r="4518">
      <c r="A4518" s="352" t="str">
        <f t="shared" si="1"/>
        <v/>
      </c>
      <c r="B4518" s="362"/>
      <c r="C4518" s="363"/>
      <c r="D4518" s="362"/>
      <c r="E4518" s="364"/>
      <c r="F4518" s="364"/>
      <c r="G4518" s="362"/>
      <c r="H4518" s="362"/>
      <c r="I4518" s="362"/>
      <c r="J4518" s="362"/>
      <c r="K4518" s="365"/>
    </row>
    <row r="4519">
      <c r="A4519" s="352" t="str">
        <f t="shared" si="1"/>
        <v/>
      </c>
      <c r="B4519" s="362"/>
      <c r="C4519" s="363"/>
      <c r="D4519" s="362"/>
      <c r="E4519" s="364"/>
      <c r="F4519" s="364"/>
      <c r="G4519" s="362"/>
      <c r="H4519" s="362"/>
      <c r="I4519" s="362"/>
      <c r="J4519" s="362"/>
      <c r="K4519" s="365"/>
    </row>
    <row r="4520">
      <c r="A4520" s="352" t="str">
        <f t="shared" si="1"/>
        <v/>
      </c>
      <c r="B4520" s="362"/>
      <c r="C4520" s="363"/>
      <c r="D4520" s="362"/>
      <c r="E4520" s="364"/>
      <c r="F4520" s="364"/>
      <c r="G4520" s="362"/>
      <c r="H4520" s="362"/>
      <c r="I4520" s="362"/>
      <c r="J4520" s="362"/>
      <c r="K4520" s="365"/>
    </row>
    <row r="4521">
      <c r="A4521" s="357" t="str">
        <f t="shared" si="1"/>
        <v/>
      </c>
      <c r="B4521" s="362"/>
      <c r="C4521" s="363"/>
      <c r="D4521" s="362"/>
      <c r="E4521" s="364"/>
      <c r="F4521" s="364"/>
      <c r="G4521" s="362"/>
      <c r="H4521" s="362"/>
      <c r="I4521" s="362"/>
      <c r="J4521" s="362"/>
      <c r="K4521" s="365"/>
    </row>
    <row r="4522">
      <c r="A4522" s="352" t="str">
        <f t="shared" si="1"/>
        <v/>
      </c>
      <c r="B4522" s="362"/>
      <c r="C4522" s="363"/>
      <c r="D4522" s="362"/>
      <c r="E4522" s="364"/>
      <c r="F4522" s="364"/>
      <c r="G4522" s="362"/>
      <c r="H4522" s="362"/>
      <c r="I4522" s="362"/>
      <c r="J4522" s="362"/>
      <c r="K4522" s="365"/>
    </row>
    <row r="4523">
      <c r="A4523" s="352" t="str">
        <f t="shared" si="1"/>
        <v/>
      </c>
      <c r="B4523" s="362"/>
      <c r="C4523" s="363"/>
      <c r="D4523" s="362"/>
      <c r="E4523" s="364"/>
      <c r="F4523" s="364"/>
      <c r="G4523" s="362"/>
      <c r="H4523" s="362"/>
      <c r="I4523" s="362"/>
      <c r="J4523" s="362"/>
      <c r="K4523" s="365"/>
    </row>
    <row r="4524">
      <c r="A4524" s="357" t="str">
        <f t="shared" si="1"/>
        <v/>
      </c>
      <c r="B4524" s="362"/>
      <c r="C4524" s="363"/>
      <c r="D4524" s="362"/>
      <c r="E4524" s="364"/>
      <c r="F4524" s="364"/>
      <c r="G4524" s="362"/>
      <c r="H4524" s="362"/>
      <c r="I4524" s="362"/>
      <c r="J4524" s="362"/>
      <c r="K4524" s="365"/>
    </row>
    <row r="4525">
      <c r="A4525" s="357" t="str">
        <f t="shared" si="1"/>
        <v/>
      </c>
      <c r="B4525" s="362"/>
      <c r="C4525" s="363"/>
      <c r="D4525" s="362"/>
      <c r="E4525" s="364"/>
      <c r="F4525" s="364"/>
      <c r="G4525" s="362"/>
      <c r="H4525" s="362"/>
      <c r="I4525" s="362"/>
      <c r="J4525" s="362"/>
      <c r="K4525" s="365"/>
    </row>
    <row r="4526">
      <c r="A4526" s="352" t="str">
        <f t="shared" si="1"/>
        <v/>
      </c>
      <c r="B4526" s="362"/>
      <c r="C4526" s="363"/>
      <c r="D4526" s="362"/>
      <c r="E4526" s="364"/>
      <c r="F4526" s="364"/>
      <c r="G4526" s="362"/>
      <c r="H4526" s="362"/>
      <c r="I4526" s="362"/>
      <c r="J4526" s="362"/>
      <c r="K4526" s="365"/>
    </row>
    <row r="4527">
      <c r="A4527" s="357" t="str">
        <f t="shared" si="1"/>
        <v/>
      </c>
      <c r="B4527" s="366"/>
      <c r="C4527" s="367"/>
      <c r="D4527" s="366"/>
      <c r="E4527" s="368"/>
      <c r="F4527" s="368"/>
      <c r="G4527" s="366"/>
      <c r="H4527" s="366"/>
      <c r="I4527" s="366"/>
      <c r="J4527" s="366"/>
      <c r="K4527" s="365"/>
    </row>
    <row r="4528">
      <c r="A4528" s="352" t="str">
        <f t="shared" si="1"/>
        <v/>
      </c>
      <c r="B4528" s="369"/>
      <c r="C4528" s="370"/>
      <c r="D4528" s="369"/>
      <c r="E4528" s="371"/>
      <c r="F4528" s="371"/>
      <c r="G4528" s="369"/>
      <c r="H4528" s="369"/>
      <c r="I4528" s="369"/>
      <c r="J4528" s="369"/>
      <c r="K4528" s="365"/>
    </row>
    <row r="4529">
      <c r="A4529" s="359" t="str">
        <f t="shared" si="1"/>
        <v/>
      </c>
      <c r="B4529" s="372"/>
      <c r="C4529" s="373"/>
      <c r="D4529" s="372"/>
      <c r="E4529" s="374"/>
      <c r="F4529" s="374"/>
      <c r="G4529" s="372"/>
      <c r="H4529" s="372"/>
      <c r="I4529" s="372"/>
      <c r="J4529" s="372"/>
      <c r="K4529" s="365"/>
    </row>
    <row r="4530">
      <c r="A4530" s="352" t="str">
        <f t="shared" si="1"/>
        <v/>
      </c>
      <c r="B4530" s="369"/>
      <c r="C4530" s="370"/>
      <c r="D4530" s="369"/>
      <c r="E4530" s="371"/>
      <c r="F4530" s="371"/>
      <c r="G4530" s="369"/>
      <c r="H4530" s="369"/>
      <c r="I4530" s="369"/>
      <c r="J4530" s="369"/>
      <c r="K4530" s="365"/>
    </row>
    <row r="4531">
      <c r="A4531" s="352" t="str">
        <f t="shared" si="1"/>
        <v/>
      </c>
      <c r="B4531" s="369"/>
      <c r="C4531" s="370"/>
      <c r="D4531" s="369"/>
      <c r="E4531" s="371"/>
      <c r="F4531" s="371"/>
      <c r="G4531" s="369"/>
      <c r="H4531" s="369"/>
      <c r="I4531" s="369"/>
      <c r="J4531" s="369"/>
      <c r="K4531" s="365"/>
    </row>
    <row r="4532">
      <c r="A4532" s="357" t="str">
        <f t="shared" si="1"/>
        <v/>
      </c>
      <c r="B4532" s="366"/>
      <c r="C4532" s="367"/>
      <c r="D4532" s="366"/>
      <c r="E4532" s="368"/>
      <c r="F4532" s="368"/>
      <c r="G4532" s="366"/>
      <c r="H4532" s="366"/>
      <c r="I4532" s="366"/>
      <c r="J4532" s="366"/>
      <c r="K4532" s="365"/>
    </row>
    <row r="4533">
      <c r="A4533" s="352" t="str">
        <f t="shared" si="1"/>
        <v/>
      </c>
      <c r="B4533" s="369"/>
      <c r="C4533" s="370"/>
      <c r="D4533" s="369"/>
      <c r="E4533" s="371"/>
      <c r="F4533" s="371"/>
      <c r="G4533" s="369"/>
      <c r="H4533" s="369"/>
      <c r="I4533" s="369"/>
      <c r="J4533" s="369"/>
      <c r="K4533" s="365"/>
    </row>
    <row r="4534">
      <c r="A4534" s="352" t="str">
        <f t="shared" si="1"/>
        <v/>
      </c>
      <c r="B4534" s="369"/>
      <c r="C4534" s="370"/>
      <c r="D4534" s="369"/>
      <c r="E4534" s="371"/>
      <c r="F4534" s="371"/>
      <c r="G4534" s="369"/>
      <c r="H4534" s="369"/>
      <c r="I4534" s="369"/>
      <c r="J4534" s="369"/>
      <c r="K4534" s="365"/>
    </row>
    <row r="4535">
      <c r="A4535" s="352" t="str">
        <f t="shared" si="1"/>
        <v/>
      </c>
      <c r="B4535" s="369"/>
      <c r="C4535" s="370"/>
      <c r="D4535" s="369"/>
      <c r="E4535" s="371"/>
      <c r="F4535" s="371"/>
      <c r="G4535" s="369"/>
      <c r="H4535" s="369"/>
      <c r="I4535" s="369"/>
      <c r="J4535" s="369"/>
      <c r="K4535" s="365"/>
    </row>
    <row r="4536">
      <c r="A4536" s="352" t="str">
        <f t="shared" si="1"/>
        <v/>
      </c>
      <c r="B4536" s="369"/>
      <c r="C4536" s="370"/>
      <c r="D4536" s="369"/>
      <c r="E4536" s="371"/>
      <c r="F4536" s="371"/>
      <c r="G4536" s="369"/>
      <c r="H4536" s="369"/>
      <c r="I4536" s="369"/>
      <c r="J4536" s="369"/>
      <c r="K4536" s="365"/>
    </row>
    <row r="4537">
      <c r="A4537" s="357" t="str">
        <f t="shared" si="1"/>
        <v/>
      </c>
      <c r="B4537" s="366"/>
      <c r="C4537" s="367"/>
      <c r="D4537" s="366"/>
      <c r="E4537" s="368"/>
      <c r="F4537" s="368"/>
      <c r="G4537" s="366"/>
      <c r="H4537" s="366"/>
      <c r="I4537" s="366"/>
      <c r="J4537" s="366"/>
      <c r="K4537" s="365"/>
    </row>
    <row r="4538">
      <c r="A4538" s="352" t="str">
        <f t="shared" si="1"/>
        <v/>
      </c>
      <c r="B4538" s="369"/>
      <c r="C4538" s="370"/>
      <c r="D4538" s="369"/>
      <c r="E4538" s="371"/>
      <c r="F4538" s="371"/>
      <c r="G4538" s="369"/>
      <c r="H4538" s="369"/>
      <c r="I4538" s="369"/>
      <c r="J4538" s="369"/>
      <c r="K4538" s="365"/>
    </row>
    <row r="4539">
      <c r="A4539" s="357" t="str">
        <f t="shared" si="1"/>
        <v/>
      </c>
      <c r="B4539" s="366"/>
      <c r="C4539" s="367"/>
      <c r="D4539" s="366"/>
      <c r="E4539" s="368"/>
      <c r="F4539" s="368"/>
      <c r="G4539" s="366"/>
      <c r="H4539" s="366"/>
      <c r="I4539" s="366"/>
      <c r="J4539" s="366"/>
      <c r="K4539" s="365"/>
    </row>
    <row r="4540">
      <c r="A4540" s="352" t="str">
        <f t="shared" si="1"/>
        <v/>
      </c>
      <c r="B4540" s="369"/>
      <c r="C4540" s="370"/>
      <c r="D4540" s="369"/>
      <c r="E4540" s="371"/>
      <c r="F4540" s="371"/>
      <c r="G4540" s="369"/>
      <c r="H4540" s="369"/>
      <c r="I4540" s="369"/>
      <c r="J4540" s="369"/>
      <c r="K4540" s="365"/>
    </row>
    <row r="4541">
      <c r="A4541" s="352" t="str">
        <f t="shared" si="1"/>
        <v/>
      </c>
      <c r="B4541" s="369"/>
      <c r="C4541" s="370"/>
      <c r="D4541" s="369"/>
      <c r="E4541" s="371"/>
      <c r="F4541" s="371"/>
      <c r="G4541" s="369"/>
      <c r="H4541" s="369"/>
      <c r="I4541" s="369"/>
      <c r="J4541" s="369"/>
      <c r="K4541" s="365"/>
    </row>
    <row r="4542">
      <c r="A4542" s="357" t="str">
        <f t="shared" si="1"/>
        <v/>
      </c>
      <c r="B4542" s="366"/>
      <c r="C4542" s="367"/>
      <c r="D4542" s="366"/>
      <c r="E4542" s="368"/>
      <c r="F4542" s="368"/>
      <c r="G4542" s="366"/>
      <c r="H4542" s="366"/>
      <c r="I4542" s="366"/>
      <c r="J4542" s="366"/>
      <c r="K4542" s="365"/>
    </row>
    <row r="4543">
      <c r="A4543" s="352" t="str">
        <f t="shared" si="1"/>
        <v/>
      </c>
      <c r="B4543" s="369"/>
      <c r="C4543" s="370"/>
      <c r="D4543" s="369"/>
      <c r="E4543" s="371"/>
      <c r="F4543" s="371"/>
      <c r="G4543" s="369"/>
      <c r="H4543" s="369"/>
      <c r="I4543" s="369"/>
      <c r="J4543" s="369"/>
      <c r="K4543" s="365"/>
    </row>
    <row r="4544">
      <c r="A4544" s="352" t="str">
        <f t="shared" si="1"/>
        <v/>
      </c>
      <c r="B4544" s="369"/>
      <c r="C4544" s="370"/>
      <c r="D4544" s="369"/>
      <c r="E4544" s="371"/>
      <c r="F4544" s="371"/>
      <c r="G4544" s="369"/>
      <c r="H4544" s="369"/>
      <c r="I4544" s="369"/>
      <c r="J4544" s="369"/>
      <c r="K4544" s="365"/>
    </row>
    <row r="4545">
      <c r="A4545" s="352" t="str">
        <f t="shared" si="1"/>
        <v/>
      </c>
      <c r="B4545" s="369"/>
      <c r="C4545" s="370"/>
      <c r="D4545" s="369"/>
      <c r="E4545" s="371"/>
      <c r="F4545" s="371"/>
      <c r="G4545" s="369"/>
      <c r="H4545" s="369"/>
      <c r="I4545" s="369"/>
      <c r="J4545" s="369"/>
      <c r="K4545" s="365"/>
    </row>
    <row r="4546">
      <c r="A4546" s="357" t="str">
        <f t="shared" si="1"/>
        <v/>
      </c>
      <c r="B4546" s="366"/>
      <c r="C4546" s="367"/>
      <c r="D4546" s="366"/>
      <c r="E4546" s="368"/>
      <c r="F4546" s="368"/>
      <c r="G4546" s="366"/>
      <c r="H4546" s="366"/>
      <c r="I4546" s="366"/>
      <c r="J4546" s="366"/>
      <c r="K4546" s="365"/>
    </row>
    <row r="4547">
      <c r="A4547" s="352" t="str">
        <f t="shared" si="1"/>
        <v/>
      </c>
      <c r="B4547" s="369"/>
      <c r="C4547" s="370"/>
      <c r="D4547" s="369"/>
      <c r="E4547" s="371"/>
      <c r="F4547" s="371"/>
      <c r="G4547" s="369"/>
      <c r="H4547" s="369"/>
      <c r="I4547" s="369"/>
      <c r="J4547" s="369"/>
      <c r="K4547" s="365"/>
    </row>
    <row r="4548">
      <c r="A4548" s="357" t="str">
        <f t="shared" si="1"/>
        <v/>
      </c>
      <c r="B4548" s="366"/>
      <c r="C4548" s="367"/>
      <c r="D4548" s="366"/>
      <c r="E4548" s="368"/>
      <c r="F4548" s="368"/>
      <c r="G4548" s="366"/>
      <c r="H4548" s="366"/>
      <c r="I4548" s="366"/>
      <c r="J4548" s="366"/>
      <c r="K4548" s="365"/>
    </row>
    <row r="4549">
      <c r="A4549" s="357" t="str">
        <f t="shared" si="1"/>
        <v/>
      </c>
      <c r="B4549" s="366"/>
      <c r="C4549" s="367"/>
      <c r="D4549" s="366"/>
      <c r="E4549" s="368"/>
      <c r="F4549" s="368"/>
      <c r="G4549" s="366"/>
      <c r="H4549" s="366"/>
      <c r="I4549" s="366"/>
      <c r="J4549" s="366"/>
      <c r="K4549" s="365"/>
    </row>
    <row r="4550">
      <c r="A4550" s="352" t="str">
        <f t="shared" si="1"/>
        <v/>
      </c>
      <c r="B4550" s="369"/>
      <c r="C4550" s="370"/>
      <c r="D4550" s="369"/>
      <c r="E4550" s="371"/>
      <c r="F4550" s="371"/>
      <c r="G4550" s="369"/>
      <c r="H4550" s="369"/>
      <c r="I4550" s="369"/>
      <c r="J4550" s="369"/>
      <c r="K4550" s="365"/>
    </row>
    <row r="4551">
      <c r="A4551" s="352" t="str">
        <f t="shared" si="1"/>
        <v/>
      </c>
      <c r="B4551" s="369"/>
      <c r="C4551" s="370"/>
      <c r="D4551" s="369"/>
      <c r="E4551" s="371"/>
      <c r="F4551" s="371"/>
      <c r="G4551" s="369"/>
      <c r="H4551" s="369"/>
      <c r="I4551" s="369"/>
      <c r="J4551" s="369"/>
      <c r="K4551" s="365"/>
    </row>
    <row r="4552">
      <c r="A4552" s="357" t="str">
        <f t="shared" si="1"/>
        <v/>
      </c>
      <c r="B4552" s="366"/>
      <c r="C4552" s="367"/>
      <c r="D4552" s="366"/>
      <c r="E4552" s="368"/>
      <c r="F4552" s="368"/>
      <c r="G4552" s="366"/>
      <c r="H4552" s="366"/>
      <c r="I4552" s="366"/>
      <c r="J4552" s="366"/>
      <c r="K4552" s="365"/>
    </row>
    <row r="4553">
      <c r="A4553" s="352" t="str">
        <f t="shared" si="1"/>
        <v/>
      </c>
      <c r="B4553" s="369"/>
      <c r="C4553" s="370"/>
      <c r="D4553" s="369"/>
      <c r="E4553" s="371"/>
      <c r="F4553" s="371"/>
      <c r="G4553" s="369"/>
      <c r="H4553" s="369"/>
      <c r="I4553" s="369"/>
      <c r="J4553" s="369"/>
      <c r="K4553" s="365"/>
    </row>
    <row r="4554">
      <c r="A4554" s="357" t="str">
        <f t="shared" si="1"/>
        <v/>
      </c>
      <c r="B4554" s="366"/>
      <c r="C4554" s="367"/>
      <c r="D4554" s="366"/>
      <c r="E4554" s="368"/>
      <c r="F4554" s="368"/>
      <c r="G4554" s="366"/>
      <c r="H4554" s="366"/>
      <c r="I4554" s="366"/>
      <c r="J4554" s="366"/>
      <c r="K4554" s="365"/>
    </row>
    <row r="4555">
      <c r="A4555" s="352" t="str">
        <f t="shared" si="1"/>
        <v/>
      </c>
      <c r="B4555" s="369"/>
      <c r="C4555" s="370"/>
      <c r="D4555" s="369"/>
      <c r="E4555" s="371"/>
      <c r="F4555" s="371"/>
      <c r="G4555" s="369"/>
      <c r="H4555" s="369"/>
      <c r="I4555" s="369"/>
      <c r="J4555" s="369"/>
      <c r="K4555" s="365"/>
    </row>
    <row r="4556">
      <c r="A4556" s="352" t="str">
        <f t="shared" si="1"/>
        <v/>
      </c>
      <c r="B4556" s="369"/>
      <c r="C4556" s="370"/>
      <c r="D4556" s="369"/>
      <c r="E4556" s="371"/>
      <c r="F4556" s="371"/>
      <c r="G4556" s="369"/>
      <c r="H4556" s="369"/>
      <c r="I4556" s="369"/>
      <c r="J4556" s="369"/>
      <c r="K4556" s="365"/>
    </row>
    <row r="4557">
      <c r="A4557" s="352" t="str">
        <f t="shared" si="1"/>
        <v/>
      </c>
      <c r="B4557" s="369"/>
      <c r="C4557" s="370"/>
      <c r="D4557" s="369"/>
      <c r="E4557" s="371"/>
      <c r="F4557" s="371"/>
      <c r="G4557" s="369"/>
      <c r="H4557" s="369"/>
      <c r="I4557" s="369"/>
      <c r="J4557" s="369"/>
      <c r="K4557" s="365"/>
    </row>
    <row r="4558">
      <c r="A4558" s="352" t="str">
        <f t="shared" si="1"/>
        <v/>
      </c>
      <c r="B4558" s="369"/>
      <c r="C4558" s="370"/>
      <c r="D4558" s="369"/>
      <c r="E4558" s="371"/>
      <c r="F4558" s="371"/>
      <c r="G4558" s="369"/>
      <c r="H4558" s="369"/>
      <c r="I4558" s="369"/>
      <c r="J4558" s="369"/>
      <c r="K4558" s="365"/>
    </row>
    <row r="4559">
      <c r="A4559" s="352" t="str">
        <f t="shared" si="1"/>
        <v/>
      </c>
      <c r="B4559" s="369"/>
      <c r="C4559" s="370"/>
      <c r="D4559" s="369"/>
      <c r="E4559" s="371"/>
      <c r="F4559" s="371"/>
      <c r="G4559" s="369"/>
      <c r="H4559" s="369"/>
      <c r="I4559" s="369"/>
      <c r="J4559" s="369"/>
      <c r="K4559" s="365"/>
    </row>
    <row r="4560">
      <c r="A4560" s="357" t="str">
        <f t="shared" si="1"/>
        <v/>
      </c>
      <c r="B4560" s="366"/>
      <c r="C4560" s="367"/>
      <c r="D4560" s="366"/>
      <c r="E4560" s="368"/>
      <c r="F4560" s="368"/>
      <c r="G4560" s="366"/>
      <c r="H4560" s="366"/>
      <c r="I4560" s="366"/>
      <c r="J4560" s="366"/>
      <c r="K4560" s="365"/>
    </row>
    <row r="4561">
      <c r="A4561" s="352" t="str">
        <f t="shared" si="1"/>
        <v/>
      </c>
      <c r="B4561" s="369"/>
      <c r="C4561" s="370"/>
      <c r="D4561" s="369"/>
      <c r="E4561" s="371"/>
      <c r="F4561" s="371"/>
      <c r="G4561" s="369"/>
      <c r="H4561" s="369"/>
      <c r="I4561" s="369"/>
      <c r="J4561" s="369"/>
      <c r="K4561" s="365"/>
    </row>
    <row r="4562">
      <c r="A4562" s="352" t="str">
        <f t="shared" si="1"/>
        <v/>
      </c>
      <c r="B4562" s="369"/>
      <c r="C4562" s="370"/>
      <c r="D4562" s="369"/>
      <c r="E4562" s="371"/>
      <c r="F4562" s="371"/>
      <c r="G4562" s="369"/>
      <c r="H4562" s="369"/>
      <c r="I4562" s="369"/>
      <c r="J4562" s="369"/>
      <c r="K4562" s="365"/>
    </row>
    <row r="4563">
      <c r="A4563" s="352" t="str">
        <f t="shared" si="1"/>
        <v/>
      </c>
      <c r="B4563" s="369"/>
      <c r="C4563" s="370"/>
      <c r="D4563" s="369"/>
      <c r="E4563" s="371"/>
      <c r="F4563" s="371"/>
      <c r="G4563" s="369"/>
      <c r="H4563" s="369"/>
      <c r="I4563" s="369"/>
      <c r="J4563" s="369"/>
      <c r="K4563" s="365"/>
    </row>
    <row r="4564">
      <c r="A4564" s="357" t="str">
        <f t="shared" si="1"/>
        <v/>
      </c>
      <c r="B4564" s="366"/>
      <c r="C4564" s="367"/>
      <c r="D4564" s="366"/>
      <c r="E4564" s="368"/>
      <c r="F4564" s="368"/>
      <c r="G4564" s="366"/>
      <c r="H4564" s="366"/>
      <c r="I4564" s="366"/>
      <c r="J4564" s="366"/>
      <c r="K4564" s="365"/>
    </row>
    <row r="4565">
      <c r="A4565" s="352" t="str">
        <f t="shared" si="1"/>
        <v/>
      </c>
      <c r="B4565" s="369"/>
      <c r="C4565" s="370"/>
      <c r="D4565" s="369"/>
      <c r="E4565" s="371"/>
      <c r="F4565" s="371"/>
      <c r="G4565" s="369"/>
      <c r="H4565" s="369"/>
      <c r="I4565" s="369"/>
      <c r="J4565" s="369"/>
      <c r="K4565" s="365"/>
    </row>
    <row r="4566">
      <c r="A4566" s="352" t="str">
        <f t="shared" si="1"/>
        <v/>
      </c>
      <c r="B4566" s="369"/>
      <c r="C4566" s="370"/>
      <c r="D4566" s="369"/>
      <c r="E4566" s="371"/>
      <c r="F4566" s="371"/>
      <c r="G4566" s="369"/>
      <c r="H4566" s="369"/>
      <c r="I4566" s="369"/>
      <c r="J4566" s="369"/>
      <c r="K4566" s="365"/>
    </row>
    <row r="4567">
      <c r="A4567" s="352" t="str">
        <f t="shared" si="1"/>
        <v/>
      </c>
      <c r="B4567" s="369"/>
      <c r="C4567" s="370"/>
      <c r="D4567" s="369"/>
      <c r="E4567" s="371"/>
      <c r="F4567" s="371"/>
      <c r="G4567" s="369"/>
      <c r="H4567" s="369"/>
      <c r="I4567" s="369"/>
      <c r="J4567" s="369"/>
      <c r="K4567" s="365"/>
    </row>
    <row r="4568">
      <c r="A4568" s="352" t="str">
        <f t="shared" si="1"/>
        <v/>
      </c>
      <c r="B4568" s="369"/>
      <c r="C4568" s="370"/>
      <c r="D4568" s="369"/>
      <c r="E4568" s="371"/>
      <c r="F4568" s="371"/>
      <c r="G4568" s="369"/>
      <c r="H4568" s="369"/>
      <c r="I4568" s="369"/>
      <c r="J4568" s="369"/>
      <c r="K4568" s="365"/>
    </row>
    <row r="4569">
      <c r="A4569" s="352" t="str">
        <f t="shared" si="1"/>
        <v/>
      </c>
      <c r="B4569" s="369"/>
      <c r="C4569" s="370"/>
      <c r="D4569" s="369"/>
      <c r="E4569" s="371"/>
      <c r="F4569" s="371"/>
      <c r="G4569" s="369"/>
      <c r="H4569" s="369"/>
      <c r="I4569" s="369"/>
      <c r="J4569" s="369"/>
      <c r="K4569" s="365"/>
    </row>
    <row r="4570">
      <c r="A4570" s="352" t="str">
        <f t="shared" si="1"/>
        <v/>
      </c>
      <c r="B4570" s="369"/>
      <c r="C4570" s="370"/>
      <c r="D4570" s="369"/>
      <c r="E4570" s="371"/>
      <c r="F4570" s="371"/>
      <c r="G4570" s="369"/>
      <c r="H4570" s="369"/>
      <c r="I4570" s="369"/>
      <c r="J4570" s="369"/>
      <c r="K4570" s="365"/>
    </row>
    <row r="4571">
      <c r="A4571" s="357" t="str">
        <f t="shared" si="1"/>
        <v/>
      </c>
      <c r="B4571" s="366"/>
      <c r="C4571" s="367"/>
      <c r="D4571" s="366"/>
      <c r="E4571" s="368"/>
      <c r="F4571" s="368"/>
      <c r="G4571" s="366"/>
      <c r="H4571" s="366"/>
      <c r="I4571" s="366"/>
      <c r="J4571" s="366"/>
      <c r="K4571" s="365"/>
    </row>
    <row r="4572">
      <c r="A4572" s="357" t="str">
        <f t="shared" si="1"/>
        <v/>
      </c>
      <c r="B4572" s="366"/>
      <c r="C4572" s="367"/>
      <c r="D4572" s="366"/>
      <c r="E4572" s="368"/>
      <c r="F4572" s="368"/>
      <c r="G4572" s="366"/>
      <c r="H4572" s="366"/>
      <c r="I4572" s="366"/>
      <c r="J4572" s="366"/>
      <c r="K4572" s="365"/>
    </row>
    <row r="4573">
      <c r="A4573" s="352" t="str">
        <f t="shared" si="1"/>
        <v/>
      </c>
      <c r="B4573" s="369"/>
      <c r="C4573" s="370"/>
      <c r="D4573" s="369"/>
      <c r="E4573" s="371"/>
      <c r="F4573" s="371"/>
      <c r="G4573" s="369"/>
      <c r="H4573" s="369"/>
      <c r="I4573" s="369"/>
      <c r="J4573" s="369"/>
      <c r="K4573" s="365"/>
    </row>
    <row r="4574">
      <c r="A4574" s="357" t="str">
        <f t="shared" si="1"/>
        <v/>
      </c>
      <c r="B4574" s="366"/>
      <c r="C4574" s="367"/>
      <c r="D4574" s="366"/>
      <c r="E4574" s="368"/>
      <c r="F4574" s="368"/>
      <c r="G4574" s="366"/>
      <c r="H4574" s="366"/>
      <c r="I4574" s="366"/>
      <c r="J4574" s="366"/>
      <c r="K4574" s="365"/>
    </row>
    <row r="4575">
      <c r="A4575" s="359" t="str">
        <f t="shared" si="1"/>
        <v/>
      </c>
      <c r="B4575" s="372"/>
      <c r="C4575" s="373"/>
      <c r="D4575" s="372"/>
      <c r="E4575" s="374"/>
      <c r="F4575" s="374"/>
      <c r="G4575" s="372"/>
      <c r="H4575" s="372"/>
      <c r="I4575" s="372"/>
      <c r="J4575" s="372"/>
      <c r="K4575" s="365"/>
    </row>
    <row r="4576">
      <c r="A4576" s="357" t="str">
        <f t="shared" si="1"/>
        <v/>
      </c>
      <c r="B4576" s="369"/>
      <c r="C4576" s="370"/>
      <c r="D4576" s="369"/>
      <c r="E4576" s="371"/>
      <c r="F4576" s="371"/>
      <c r="G4576" s="369"/>
      <c r="H4576" s="369"/>
      <c r="I4576" s="369"/>
      <c r="J4576" s="369"/>
      <c r="K4576" s="365"/>
    </row>
    <row r="4577">
      <c r="A4577" s="352" t="str">
        <f t="shared" si="1"/>
        <v/>
      </c>
      <c r="B4577" s="369"/>
      <c r="C4577" s="370"/>
      <c r="D4577" s="369"/>
      <c r="E4577" s="371"/>
      <c r="F4577" s="371"/>
      <c r="G4577" s="369"/>
      <c r="H4577" s="369"/>
      <c r="I4577" s="369"/>
      <c r="J4577" s="369"/>
      <c r="K4577" s="365"/>
    </row>
    <row r="4578">
      <c r="A4578" s="352" t="str">
        <f t="shared" si="1"/>
        <v/>
      </c>
      <c r="B4578" s="369"/>
      <c r="C4578" s="370"/>
      <c r="D4578" s="369"/>
      <c r="E4578" s="371"/>
      <c r="F4578" s="371"/>
      <c r="G4578" s="369"/>
      <c r="H4578" s="369"/>
      <c r="I4578" s="369"/>
      <c r="J4578" s="369"/>
      <c r="K4578" s="365"/>
    </row>
    <row r="4579">
      <c r="A4579" s="357" t="str">
        <f t="shared" si="1"/>
        <v/>
      </c>
      <c r="B4579" s="366"/>
      <c r="C4579" s="367"/>
      <c r="D4579" s="366"/>
      <c r="E4579" s="368"/>
      <c r="F4579" s="368"/>
      <c r="G4579" s="366"/>
      <c r="H4579" s="366"/>
      <c r="I4579" s="366"/>
      <c r="J4579" s="366"/>
      <c r="K4579" s="365"/>
    </row>
    <row r="4580">
      <c r="A4580" s="352" t="str">
        <f t="shared" si="1"/>
        <v/>
      </c>
      <c r="B4580" s="369"/>
      <c r="C4580" s="370"/>
      <c r="D4580" s="369"/>
      <c r="E4580" s="371"/>
      <c r="F4580" s="371"/>
      <c r="G4580" s="369"/>
      <c r="H4580" s="369"/>
      <c r="I4580" s="369"/>
      <c r="J4580" s="369"/>
      <c r="K4580" s="365"/>
    </row>
    <row r="4581">
      <c r="A4581" s="357" t="str">
        <f t="shared" si="1"/>
        <v/>
      </c>
      <c r="B4581" s="366"/>
      <c r="C4581" s="367"/>
      <c r="D4581" s="366"/>
      <c r="E4581" s="368"/>
      <c r="F4581" s="368"/>
      <c r="G4581" s="366"/>
      <c r="H4581" s="366"/>
      <c r="I4581" s="366"/>
      <c r="J4581" s="366"/>
      <c r="K4581" s="365"/>
    </row>
    <row r="4582">
      <c r="A4582" s="357" t="str">
        <f t="shared" si="1"/>
        <v/>
      </c>
      <c r="B4582" s="366"/>
      <c r="C4582" s="367"/>
      <c r="D4582" s="366"/>
      <c r="E4582" s="368"/>
      <c r="F4582" s="368"/>
      <c r="G4582" s="366"/>
      <c r="H4582" s="366"/>
      <c r="I4582" s="366"/>
      <c r="J4582" s="366"/>
      <c r="K4582" s="365"/>
    </row>
    <row r="4583">
      <c r="A4583" s="357" t="str">
        <f t="shared" si="1"/>
        <v/>
      </c>
      <c r="B4583" s="366"/>
      <c r="C4583" s="367"/>
      <c r="D4583" s="366"/>
      <c r="E4583" s="368"/>
      <c r="F4583" s="368"/>
      <c r="G4583" s="366"/>
      <c r="H4583" s="366"/>
      <c r="I4583" s="366"/>
      <c r="J4583" s="366"/>
      <c r="K4583" s="365"/>
    </row>
    <row r="4584">
      <c r="A4584" s="352" t="str">
        <f t="shared" si="1"/>
        <v/>
      </c>
      <c r="B4584" s="369"/>
      <c r="C4584" s="370"/>
      <c r="D4584" s="369"/>
      <c r="E4584" s="371"/>
      <c r="F4584" s="371"/>
      <c r="G4584" s="369"/>
      <c r="H4584" s="369"/>
      <c r="I4584" s="369"/>
      <c r="J4584" s="369"/>
      <c r="K4584" s="365"/>
    </row>
    <row r="4585">
      <c r="A4585" s="357" t="str">
        <f t="shared" si="1"/>
        <v/>
      </c>
      <c r="B4585" s="366"/>
      <c r="C4585" s="367"/>
      <c r="D4585" s="366"/>
      <c r="E4585" s="368"/>
      <c r="F4585" s="368"/>
      <c r="G4585" s="366"/>
      <c r="H4585" s="366"/>
      <c r="I4585" s="366"/>
      <c r="J4585" s="366"/>
      <c r="K4585" s="365"/>
    </row>
    <row r="4586">
      <c r="A4586" s="352" t="str">
        <f t="shared" si="1"/>
        <v/>
      </c>
      <c r="B4586" s="369"/>
      <c r="C4586" s="370"/>
      <c r="D4586" s="369"/>
      <c r="E4586" s="371"/>
      <c r="F4586" s="371"/>
      <c r="G4586" s="369"/>
      <c r="H4586" s="369"/>
      <c r="I4586" s="369"/>
      <c r="J4586" s="369"/>
      <c r="K4586" s="365"/>
    </row>
    <row r="4587">
      <c r="A4587" s="357" t="str">
        <f t="shared" si="1"/>
        <v/>
      </c>
      <c r="B4587" s="366"/>
      <c r="C4587" s="367"/>
      <c r="D4587" s="366"/>
      <c r="E4587" s="368"/>
      <c r="F4587" s="368"/>
      <c r="G4587" s="366"/>
      <c r="H4587" s="366"/>
      <c r="I4587" s="366"/>
      <c r="J4587" s="366"/>
      <c r="K4587" s="365"/>
    </row>
    <row r="4588">
      <c r="A4588" s="359" t="str">
        <f t="shared" si="1"/>
        <v/>
      </c>
      <c r="B4588" s="372"/>
      <c r="C4588" s="373"/>
      <c r="D4588" s="372"/>
      <c r="E4588" s="374"/>
      <c r="F4588" s="374"/>
      <c r="G4588" s="372"/>
      <c r="H4588" s="372"/>
      <c r="I4588" s="372"/>
      <c r="J4588" s="372"/>
      <c r="K4588" s="365"/>
    </row>
    <row r="4589">
      <c r="A4589" s="357" t="str">
        <f t="shared" si="1"/>
        <v/>
      </c>
      <c r="B4589" s="366"/>
      <c r="C4589" s="367"/>
      <c r="D4589" s="366"/>
      <c r="E4589" s="368"/>
      <c r="F4589" s="368"/>
      <c r="G4589" s="366"/>
      <c r="H4589" s="366"/>
      <c r="I4589" s="366"/>
      <c r="J4589" s="366"/>
      <c r="K4589" s="365"/>
    </row>
    <row r="4590">
      <c r="A4590" s="352" t="str">
        <f t="shared" si="1"/>
        <v/>
      </c>
      <c r="B4590" s="369"/>
      <c r="C4590" s="370"/>
      <c r="D4590" s="369"/>
      <c r="E4590" s="371"/>
      <c r="F4590" s="371"/>
      <c r="G4590" s="369"/>
      <c r="H4590" s="369"/>
      <c r="I4590" s="369"/>
      <c r="J4590" s="369"/>
      <c r="K4590" s="365"/>
    </row>
    <row r="4591">
      <c r="A4591" s="359" t="str">
        <f t="shared" si="1"/>
        <v/>
      </c>
      <c r="B4591" s="372"/>
      <c r="C4591" s="373"/>
      <c r="D4591" s="372"/>
      <c r="E4591" s="374"/>
      <c r="F4591" s="374"/>
      <c r="G4591" s="372"/>
      <c r="H4591" s="372"/>
      <c r="I4591" s="372"/>
      <c r="J4591" s="372"/>
      <c r="K4591" s="365"/>
    </row>
    <row r="4592">
      <c r="A4592" s="352" t="str">
        <f t="shared" si="1"/>
        <v/>
      </c>
      <c r="B4592" s="369"/>
      <c r="C4592" s="370"/>
      <c r="D4592" s="369"/>
      <c r="E4592" s="371"/>
      <c r="F4592" s="371"/>
      <c r="G4592" s="369"/>
      <c r="H4592" s="369"/>
      <c r="I4592" s="369"/>
      <c r="J4592" s="369"/>
      <c r="K4592" s="365"/>
    </row>
    <row r="4593">
      <c r="A4593" s="357" t="str">
        <f t="shared" si="1"/>
        <v/>
      </c>
      <c r="B4593" s="366"/>
      <c r="C4593" s="367"/>
      <c r="D4593" s="366"/>
      <c r="E4593" s="368"/>
      <c r="F4593" s="368"/>
      <c r="G4593" s="366"/>
      <c r="H4593" s="366"/>
      <c r="I4593" s="366"/>
      <c r="J4593" s="366"/>
      <c r="K4593" s="365"/>
    </row>
    <row r="4594">
      <c r="A4594" s="357" t="str">
        <f t="shared" si="1"/>
        <v/>
      </c>
      <c r="B4594" s="366"/>
      <c r="C4594" s="367"/>
      <c r="D4594" s="366"/>
      <c r="E4594" s="368"/>
      <c r="F4594" s="368"/>
      <c r="G4594" s="366"/>
      <c r="H4594" s="366"/>
      <c r="I4594" s="366"/>
      <c r="J4594" s="366"/>
      <c r="K4594" s="365"/>
    </row>
    <row r="4595">
      <c r="A4595" s="352" t="str">
        <f t="shared" si="1"/>
        <v/>
      </c>
      <c r="B4595" s="369"/>
      <c r="C4595" s="370"/>
      <c r="D4595" s="369"/>
      <c r="E4595" s="371"/>
      <c r="F4595" s="371"/>
      <c r="G4595" s="369"/>
      <c r="H4595" s="369"/>
      <c r="I4595" s="369"/>
      <c r="J4595" s="369"/>
      <c r="K4595" s="365"/>
    </row>
    <row r="4596">
      <c r="A4596" s="357" t="str">
        <f t="shared" si="1"/>
        <v/>
      </c>
      <c r="B4596" s="362"/>
      <c r="C4596" s="363"/>
      <c r="D4596" s="362"/>
      <c r="E4596" s="364"/>
      <c r="F4596" s="364"/>
      <c r="G4596" s="362"/>
      <c r="H4596" s="362"/>
      <c r="I4596" s="362"/>
      <c r="J4596" s="362"/>
      <c r="K4596" s="365"/>
    </row>
    <row r="4597">
      <c r="A4597" s="352" t="str">
        <f t="shared" si="1"/>
        <v/>
      </c>
      <c r="B4597" s="362"/>
      <c r="C4597" s="363"/>
      <c r="D4597" s="362"/>
      <c r="E4597" s="364"/>
      <c r="F4597" s="364"/>
      <c r="G4597" s="362"/>
      <c r="H4597" s="362"/>
      <c r="I4597" s="362"/>
      <c r="J4597" s="362"/>
      <c r="K4597" s="365"/>
    </row>
    <row r="4598">
      <c r="A4598" s="352" t="str">
        <f t="shared" si="1"/>
        <v/>
      </c>
      <c r="B4598" s="362"/>
      <c r="C4598" s="363"/>
      <c r="D4598" s="362"/>
      <c r="E4598" s="364"/>
      <c r="F4598" s="364"/>
      <c r="G4598" s="362"/>
      <c r="H4598" s="362"/>
      <c r="I4598" s="362"/>
      <c r="J4598" s="362"/>
      <c r="K4598" s="365"/>
    </row>
    <row r="4599">
      <c r="A4599" s="352" t="str">
        <f t="shared" si="1"/>
        <v/>
      </c>
      <c r="B4599" s="362"/>
      <c r="C4599" s="363"/>
      <c r="D4599" s="362"/>
      <c r="E4599" s="364"/>
      <c r="F4599" s="364"/>
      <c r="G4599" s="362"/>
      <c r="H4599" s="362"/>
      <c r="I4599" s="362"/>
      <c r="J4599" s="362"/>
      <c r="K4599" s="365"/>
    </row>
    <row r="4600">
      <c r="A4600" s="352" t="str">
        <f t="shared" si="1"/>
        <v/>
      </c>
      <c r="B4600" s="362"/>
      <c r="C4600" s="363"/>
      <c r="D4600" s="362"/>
      <c r="E4600" s="364"/>
      <c r="F4600" s="364"/>
      <c r="G4600" s="362"/>
      <c r="H4600" s="362"/>
      <c r="I4600" s="362"/>
      <c r="J4600" s="362"/>
      <c r="K4600" s="365"/>
    </row>
    <row r="4601">
      <c r="A4601" s="357" t="str">
        <f t="shared" si="1"/>
        <v/>
      </c>
      <c r="B4601" s="362"/>
      <c r="C4601" s="363"/>
      <c r="D4601" s="362"/>
      <c r="E4601" s="364"/>
      <c r="F4601" s="364"/>
      <c r="G4601" s="362"/>
      <c r="H4601" s="362"/>
      <c r="I4601" s="362"/>
      <c r="J4601" s="362"/>
      <c r="K4601" s="365"/>
    </row>
    <row r="4602">
      <c r="A4602" s="357" t="str">
        <f t="shared" si="1"/>
        <v/>
      </c>
      <c r="B4602" s="362"/>
      <c r="C4602" s="363"/>
      <c r="D4602" s="362"/>
      <c r="E4602" s="364"/>
      <c r="F4602" s="364"/>
      <c r="G4602" s="362"/>
      <c r="H4602" s="362"/>
      <c r="I4602" s="362"/>
      <c r="J4602" s="362"/>
      <c r="K4602" s="365"/>
    </row>
    <row r="4603">
      <c r="A4603" s="352" t="str">
        <f t="shared" si="1"/>
        <v/>
      </c>
      <c r="B4603" s="362"/>
      <c r="C4603" s="363"/>
      <c r="D4603" s="362"/>
      <c r="E4603" s="364"/>
      <c r="F4603" s="364"/>
      <c r="G4603" s="362"/>
      <c r="H4603" s="362"/>
      <c r="I4603" s="362"/>
      <c r="J4603" s="362"/>
      <c r="K4603" s="365"/>
    </row>
    <row r="4604">
      <c r="A4604" s="357" t="str">
        <f t="shared" si="1"/>
        <v/>
      </c>
      <c r="B4604" s="362"/>
      <c r="C4604" s="363"/>
      <c r="D4604" s="362"/>
      <c r="E4604" s="364"/>
      <c r="F4604" s="364"/>
      <c r="G4604" s="362"/>
      <c r="H4604" s="362"/>
      <c r="I4604" s="362"/>
      <c r="J4604" s="362"/>
      <c r="K4604" s="365"/>
    </row>
    <row r="4605">
      <c r="A4605" s="352" t="str">
        <f t="shared" si="1"/>
        <v/>
      </c>
      <c r="B4605" s="362"/>
      <c r="C4605" s="363"/>
      <c r="D4605" s="362"/>
      <c r="E4605" s="364"/>
      <c r="F4605" s="364"/>
      <c r="G4605" s="362"/>
      <c r="H4605" s="362"/>
      <c r="I4605" s="362"/>
      <c r="J4605" s="362"/>
      <c r="K4605" s="365"/>
    </row>
    <row r="4606">
      <c r="A4606" s="352" t="str">
        <f t="shared" si="1"/>
        <v/>
      </c>
      <c r="B4606" s="362"/>
      <c r="C4606" s="363"/>
      <c r="D4606" s="362"/>
      <c r="E4606" s="364"/>
      <c r="F4606" s="364"/>
      <c r="G4606" s="362"/>
      <c r="H4606" s="362"/>
      <c r="I4606" s="362"/>
      <c r="J4606" s="362"/>
      <c r="K4606" s="365"/>
    </row>
    <row r="4607">
      <c r="A4607" s="352" t="str">
        <f t="shared" si="1"/>
        <v/>
      </c>
      <c r="B4607" s="362"/>
      <c r="C4607" s="363"/>
      <c r="D4607" s="362"/>
      <c r="E4607" s="364"/>
      <c r="F4607" s="364"/>
      <c r="G4607" s="362"/>
      <c r="H4607" s="362"/>
      <c r="I4607" s="362"/>
      <c r="J4607" s="362"/>
      <c r="K4607" s="365"/>
    </row>
    <row r="4608">
      <c r="A4608" s="352" t="str">
        <f t="shared" si="1"/>
        <v/>
      </c>
      <c r="B4608" s="362"/>
      <c r="C4608" s="363"/>
      <c r="D4608" s="362"/>
      <c r="E4608" s="364"/>
      <c r="F4608" s="364"/>
      <c r="G4608" s="362"/>
      <c r="H4608" s="362"/>
      <c r="I4608" s="362"/>
      <c r="J4608" s="362"/>
      <c r="K4608" s="365"/>
    </row>
    <row r="4609">
      <c r="A4609" s="352" t="str">
        <f t="shared" si="1"/>
        <v/>
      </c>
      <c r="B4609" s="362"/>
      <c r="C4609" s="363"/>
      <c r="D4609" s="362"/>
      <c r="E4609" s="364"/>
      <c r="F4609" s="364"/>
      <c r="G4609" s="362"/>
      <c r="H4609" s="362"/>
      <c r="I4609" s="362"/>
      <c r="J4609" s="362"/>
      <c r="K4609" s="365"/>
    </row>
    <row r="4610">
      <c r="A4610" s="357" t="str">
        <f t="shared" si="1"/>
        <v/>
      </c>
      <c r="B4610" s="362"/>
      <c r="C4610" s="363"/>
      <c r="D4610" s="362"/>
      <c r="E4610" s="364"/>
      <c r="F4610" s="364"/>
      <c r="G4610" s="362"/>
      <c r="H4610" s="362"/>
      <c r="I4610" s="362"/>
      <c r="J4610" s="362"/>
      <c r="K4610" s="365"/>
    </row>
    <row r="4611">
      <c r="A4611" s="357" t="str">
        <f t="shared" si="1"/>
        <v/>
      </c>
      <c r="B4611" s="362"/>
      <c r="C4611" s="363"/>
      <c r="D4611" s="362"/>
      <c r="E4611" s="364"/>
      <c r="F4611" s="364"/>
      <c r="G4611" s="362"/>
      <c r="H4611" s="362"/>
      <c r="I4611" s="362"/>
      <c r="J4611" s="362"/>
      <c r="K4611" s="365"/>
    </row>
    <row r="4612">
      <c r="A4612" s="352" t="str">
        <f t="shared" si="1"/>
        <v/>
      </c>
      <c r="B4612" s="362"/>
      <c r="C4612" s="363"/>
      <c r="D4612" s="362"/>
      <c r="E4612" s="364"/>
      <c r="F4612" s="364"/>
      <c r="G4612" s="362"/>
      <c r="H4612" s="362"/>
      <c r="I4612" s="362"/>
      <c r="J4612" s="362"/>
      <c r="K4612" s="365"/>
    </row>
    <row r="4613">
      <c r="A4613" s="352" t="str">
        <f t="shared" si="1"/>
        <v/>
      </c>
      <c r="B4613" s="362"/>
      <c r="C4613" s="363"/>
      <c r="D4613" s="362"/>
      <c r="E4613" s="364"/>
      <c r="F4613" s="364"/>
      <c r="G4613" s="362"/>
      <c r="H4613" s="362"/>
      <c r="I4613" s="362"/>
      <c r="J4613" s="362"/>
      <c r="K4613" s="365"/>
    </row>
    <row r="4614">
      <c r="A4614" s="357" t="str">
        <f t="shared" si="1"/>
        <v/>
      </c>
      <c r="B4614" s="362"/>
      <c r="C4614" s="363"/>
      <c r="D4614" s="362"/>
      <c r="E4614" s="364"/>
      <c r="F4614" s="364"/>
      <c r="G4614" s="362"/>
      <c r="H4614" s="362"/>
      <c r="I4614" s="362"/>
      <c r="J4614" s="362"/>
      <c r="K4614" s="365"/>
    </row>
    <row r="4615">
      <c r="A4615" s="352" t="str">
        <f t="shared" si="1"/>
        <v/>
      </c>
      <c r="B4615" s="362"/>
      <c r="C4615" s="363"/>
      <c r="D4615" s="362"/>
      <c r="E4615" s="364"/>
      <c r="F4615" s="364"/>
      <c r="G4615" s="362"/>
      <c r="H4615" s="362"/>
      <c r="I4615" s="362"/>
      <c r="J4615" s="362"/>
      <c r="K4615" s="365"/>
    </row>
    <row r="4616">
      <c r="A4616" s="357" t="str">
        <f t="shared" si="1"/>
        <v/>
      </c>
      <c r="B4616" s="362"/>
      <c r="C4616" s="363"/>
      <c r="D4616" s="362"/>
      <c r="E4616" s="364"/>
      <c r="F4616" s="364"/>
      <c r="G4616" s="362"/>
      <c r="H4616" s="362"/>
      <c r="I4616" s="362"/>
      <c r="J4616" s="362"/>
      <c r="K4616" s="365"/>
    </row>
    <row r="4617">
      <c r="A4617" s="352" t="str">
        <f t="shared" si="1"/>
        <v/>
      </c>
      <c r="B4617" s="362"/>
      <c r="C4617" s="363"/>
      <c r="D4617" s="362"/>
      <c r="E4617" s="364"/>
      <c r="F4617" s="364"/>
      <c r="G4617" s="362"/>
      <c r="H4617" s="362"/>
      <c r="I4617" s="362"/>
      <c r="J4617" s="362"/>
      <c r="K4617" s="365"/>
    </row>
    <row r="4618">
      <c r="A4618" s="352" t="str">
        <f t="shared" si="1"/>
        <v/>
      </c>
      <c r="B4618" s="362"/>
      <c r="C4618" s="363"/>
      <c r="D4618" s="362"/>
      <c r="E4618" s="364"/>
      <c r="F4618" s="364"/>
      <c r="G4618" s="362"/>
      <c r="H4618" s="362"/>
      <c r="I4618" s="362"/>
      <c r="J4618" s="362"/>
      <c r="K4618" s="365"/>
    </row>
    <row r="4619">
      <c r="A4619" s="352" t="str">
        <f t="shared" si="1"/>
        <v/>
      </c>
      <c r="B4619" s="362"/>
      <c r="C4619" s="363"/>
      <c r="D4619" s="362"/>
      <c r="E4619" s="364"/>
      <c r="F4619" s="364"/>
      <c r="G4619" s="362"/>
      <c r="H4619" s="362"/>
      <c r="I4619" s="362"/>
      <c r="J4619" s="362"/>
      <c r="K4619" s="365"/>
    </row>
    <row r="4620">
      <c r="A4620" s="352" t="str">
        <f t="shared" si="1"/>
        <v/>
      </c>
      <c r="B4620" s="362"/>
      <c r="C4620" s="363"/>
      <c r="D4620" s="362"/>
      <c r="E4620" s="364"/>
      <c r="F4620" s="364"/>
      <c r="G4620" s="362"/>
      <c r="H4620" s="362"/>
      <c r="I4620" s="362"/>
      <c r="J4620" s="362"/>
      <c r="K4620" s="365"/>
    </row>
    <row r="4621">
      <c r="A4621" s="352" t="str">
        <f t="shared" si="1"/>
        <v/>
      </c>
      <c r="B4621" s="362"/>
      <c r="C4621" s="363"/>
      <c r="D4621" s="362"/>
      <c r="E4621" s="364"/>
      <c r="F4621" s="364"/>
      <c r="G4621" s="362"/>
      <c r="H4621" s="362"/>
      <c r="I4621" s="362"/>
      <c r="J4621" s="362"/>
      <c r="K4621" s="365"/>
    </row>
    <row r="4622">
      <c r="A4622" s="357" t="str">
        <f t="shared" si="1"/>
        <v/>
      </c>
      <c r="B4622" s="362"/>
      <c r="C4622" s="363"/>
      <c r="D4622" s="362"/>
      <c r="E4622" s="364"/>
      <c r="F4622" s="364"/>
      <c r="G4622" s="362"/>
      <c r="H4622" s="362"/>
      <c r="I4622" s="362"/>
      <c r="J4622" s="362"/>
      <c r="K4622" s="365"/>
    </row>
    <row r="4623">
      <c r="A4623" s="357" t="str">
        <f t="shared" si="1"/>
        <v/>
      </c>
      <c r="B4623" s="362"/>
      <c r="C4623" s="363"/>
      <c r="D4623" s="362"/>
      <c r="E4623" s="364"/>
      <c r="F4623" s="364"/>
      <c r="G4623" s="362"/>
      <c r="H4623" s="362"/>
      <c r="I4623" s="362"/>
      <c r="J4623" s="362"/>
      <c r="K4623" s="365"/>
    </row>
    <row r="4624">
      <c r="A4624" s="357" t="str">
        <f t="shared" si="1"/>
        <v/>
      </c>
      <c r="B4624" s="362"/>
      <c r="C4624" s="363"/>
      <c r="D4624" s="362"/>
      <c r="E4624" s="364"/>
      <c r="F4624" s="364"/>
      <c r="G4624" s="362"/>
      <c r="H4624" s="362"/>
      <c r="I4624" s="362"/>
      <c r="J4624" s="362"/>
      <c r="K4624" s="365"/>
    </row>
    <row r="4625">
      <c r="A4625" s="357" t="str">
        <f t="shared" si="1"/>
        <v/>
      </c>
      <c r="B4625" s="362"/>
      <c r="C4625" s="363"/>
      <c r="D4625" s="362"/>
      <c r="E4625" s="364"/>
      <c r="F4625" s="364"/>
      <c r="G4625" s="362"/>
      <c r="H4625" s="362"/>
      <c r="I4625" s="362"/>
      <c r="J4625" s="362"/>
      <c r="K4625" s="365"/>
    </row>
    <row r="4626">
      <c r="A4626" s="352" t="str">
        <f t="shared" si="1"/>
        <v/>
      </c>
      <c r="B4626" s="362"/>
      <c r="C4626" s="363"/>
      <c r="D4626" s="362"/>
      <c r="E4626" s="364"/>
      <c r="F4626" s="364"/>
      <c r="G4626" s="362"/>
      <c r="H4626" s="362"/>
      <c r="I4626" s="362"/>
      <c r="J4626" s="362"/>
      <c r="K4626" s="365"/>
    </row>
    <row r="4627">
      <c r="A4627" s="352" t="str">
        <f t="shared" si="1"/>
        <v/>
      </c>
      <c r="B4627" s="362"/>
      <c r="C4627" s="363"/>
      <c r="D4627" s="362"/>
      <c r="E4627" s="364"/>
      <c r="F4627" s="364"/>
      <c r="G4627" s="362"/>
      <c r="H4627" s="362"/>
      <c r="I4627" s="362"/>
      <c r="J4627" s="362"/>
      <c r="K4627" s="365"/>
    </row>
    <row r="4628">
      <c r="A4628" s="357" t="str">
        <f t="shared" si="1"/>
        <v/>
      </c>
      <c r="B4628" s="362"/>
      <c r="C4628" s="363"/>
      <c r="D4628" s="362"/>
      <c r="E4628" s="364"/>
      <c r="F4628" s="364"/>
      <c r="G4628" s="362"/>
      <c r="H4628" s="362"/>
      <c r="I4628" s="362"/>
      <c r="J4628" s="362"/>
      <c r="K4628" s="365"/>
    </row>
    <row r="4629">
      <c r="A4629" s="352" t="str">
        <f t="shared" si="1"/>
        <v/>
      </c>
      <c r="B4629" s="362"/>
      <c r="C4629" s="363"/>
      <c r="D4629" s="362"/>
      <c r="E4629" s="364"/>
      <c r="F4629" s="364"/>
      <c r="G4629" s="362"/>
      <c r="H4629" s="362"/>
      <c r="I4629" s="362"/>
      <c r="J4629" s="362"/>
      <c r="K4629" s="365"/>
    </row>
    <row r="4630">
      <c r="A4630" s="352" t="str">
        <f t="shared" si="1"/>
        <v/>
      </c>
      <c r="B4630" s="362"/>
      <c r="C4630" s="363"/>
      <c r="D4630" s="362"/>
      <c r="E4630" s="364"/>
      <c r="F4630" s="364"/>
      <c r="G4630" s="362"/>
      <c r="H4630" s="362"/>
      <c r="I4630" s="362"/>
      <c r="J4630" s="362"/>
      <c r="K4630" s="365"/>
    </row>
    <row r="4631">
      <c r="A4631" s="357" t="str">
        <f t="shared" si="1"/>
        <v/>
      </c>
      <c r="B4631" s="362"/>
      <c r="C4631" s="363"/>
      <c r="D4631" s="362"/>
      <c r="E4631" s="364"/>
      <c r="F4631" s="364"/>
      <c r="G4631" s="362"/>
      <c r="H4631" s="362"/>
      <c r="I4631" s="362"/>
      <c r="J4631" s="362"/>
      <c r="K4631" s="365"/>
    </row>
    <row r="4632">
      <c r="A4632" s="352" t="str">
        <f t="shared" si="1"/>
        <v/>
      </c>
      <c r="B4632" s="362"/>
      <c r="C4632" s="363"/>
      <c r="D4632" s="362"/>
      <c r="E4632" s="364"/>
      <c r="F4632" s="364"/>
      <c r="G4632" s="362"/>
      <c r="H4632" s="362"/>
      <c r="I4632" s="362"/>
      <c r="J4632" s="362"/>
      <c r="K4632" s="365"/>
    </row>
    <row r="4633">
      <c r="A4633" s="352" t="str">
        <f t="shared" si="1"/>
        <v/>
      </c>
      <c r="B4633" s="362"/>
      <c r="C4633" s="363"/>
      <c r="D4633" s="362"/>
      <c r="E4633" s="364"/>
      <c r="F4633" s="364"/>
      <c r="G4633" s="362"/>
      <c r="H4633" s="362"/>
      <c r="I4633" s="362"/>
      <c r="J4633" s="362"/>
      <c r="K4633" s="365"/>
    </row>
    <row r="4634">
      <c r="A4634" s="352" t="str">
        <f t="shared" si="1"/>
        <v/>
      </c>
      <c r="B4634" s="362"/>
      <c r="C4634" s="363"/>
      <c r="D4634" s="362"/>
      <c r="E4634" s="364"/>
      <c r="F4634" s="364"/>
      <c r="G4634" s="362"/>
      <c r="H4634" s="362"/>
      <c r="I4634" s="362"/>
      <c r="J4634" s="362"/>
      <c r="K4634" s="365"/>
    </row>
    <row r="4635">
      <c r="A4635" s="352" t="str">
        <f t="shared" si="1"/>
        <v/>
      </c>
      <c r="B4635" s="362"/>
      <c r="C4635" s="363"/>
      <c r="D4635" s="362"/>
      <c r="E4635" s="364"/>
      <c r="F4635" s="364"/>
      <c r="G4635" s="362"/>
      <c r="H4635" s="362"/>
      <c r="I4635" s="362"/>
      <c r="J4635" s="362"/>
      <c r="K4635" s="365"/>
    </row>
    <row r="4636">
      <c r="A4636" s="352" t="str">
        <f t="shared" si="1"/>
        <v/>
      </c>
      <c r="B4636" s="362"/>
      <c r="C4636" s="363"/>
      <c r="D4636" s="362"/>
      <c r="E4636" s="364"/>
      <c r="F4636" s="364"/>
      <c r="G4636" s="362"/>
      <c r="H4636" s="362"/>
      <c r="I4636" s="362"/>
      <c r="J4636" s="362"/>
      <c r="K4636" s="365"/>
    </row>
    <row r="4637">
      <c r="A4637" s="357" t="str">
        <f t="shared" si="1"/>
        <v/>
      </c>
      <c r="B4637" s="362"/>
      <c r="C4637" s="363"/>
      <c r="D4637" s="362"/>
      <c r="E4637" s="364"/>
      <c r="F4637" s="364"/>
      <c r="G4637" s="362"/>
      <c r="H4637" s="362"/>
      <c r="I4637" s="362"/>
      <c r="J4637" s="362"/>
      <c r="K4637" s="365"/>
    </row>
    <row r="4638">
      <c r="A4638" s="357" t="str">
        <f t="shared" si="1"/>
        <v/>
      </c>
      <c r="B4638" s="362"/>
      <c r="C4638" s="363"/>
      <c r="D4638" s="362"/>
      <c r="E4638" s="364"/>
      <c r="F4638" s="364"/>
      <c r="G4638" s="362"/>
      <c r="H4638" s="362"/>
      <c r="I4638" s="362"/>
      <c r="J4638" s="362"/>
      <c r="K4638" s="365"/>
    </row>
    <row r="4639">
      <c r="A4639" s="359" t="str">
        <f t="shared" si="1"/>
        <v/>
      </c>
      <c r="B4639" s="362"/>
      <c r="C4639" s="363"/>
      <c r="D4639" s="362"/>
      <c r="E4639" s="364"/>
      <c r="F4639" s="364"/>
      <c r="G4639" s="362"/>
      <c r="H4639" s="362"/>
      <c r="I4639" s="362"/>
      <c r="J4639" s="362"/>
      <c r="K4639" s="365"/>
    </row>
    <row r="4640">
      <c r="A4640" s="352" t="str">
        <f t="shared" si="1"/>
        <v/>
      </c>
      <c r="B4640" s="362"/>
      <c r="C4640" s="363"/>
      <c r="D4640" s="362"/>
      <c r="E4640" s="364"/>
      <c r="F4640" s="364"/>
      <c r="G4640" s="362"/>
      <c r="H4640" s="362"/>
      <c r="I4640" s="362"/>
      <c r="J4640" s="362"/>
      <c r="K4640" s="365"/>
    </row>
    <row r="4641">
      <c r="A4641" s="352" t="str">
        <f t="shared" si="1"/>
        <v/>
      </c>
      <c r="B4641" s="362"/>
      <c r="C4641" s="363"/>
      <c r="D4641" s="362"/>
      <c r="E4641" s="364"/>
      <c r="F4641" s="364"/>
      <c r="G4641" s="362"/>
      <c r="H4641" s="362"/>
      <c r="I4641" s="362"/>
      <c r="J4641" s="362"/>
      <c r="K4641" s="365"/>
    </row>
    <row r="4642">
      <c r="A4642" s="352" t="str">
        <f t="shared" si="1"/>
        <v/>
      </c>
      <c r="B4642" s="362"/>
      <c r="C4642" s="363"/>
      <c r="D4642" s="362"/>
      <c r="E4642" s="364"/>
      <c r="F4642" s="364"/>
      <c r="G4642" s="362"/>
      <c r="H4642" s="362"/>
      <c r="I4642" s="362"/>
      <c r="J4642" s="362"/>
      <c r="K4642" s="365"/>
    </row>
    <row r="4643">
      <c r="A4643" s="352" t="str">
        <f t="shared" si="1"/>
        <v/>
      </c>
      <c r="B4643" s="362"/>
      <c r="C4643" s="363"/>
      <c r="D4643" s="362"/>
      <c r="E4643" s="364"/>
      <c r="F4643" s="364"/>
      <c r="G4643" s="362"/>
      <c r="H4643" s="362"/>
      <c r="I4643" s="362"/>
      <c r="J4643" s="362"/>
      <c r="K4643" s="365"/>
    </row>
    <row r="4644">
      <c r="A4644" s="357" t="str">
        <f t="shared" si="1"/>
        <v/>
      </c>
      <c r="B4644" s="362"/>
      <c r="C4644" s="363"/>
      <c r="D4644" s="362"/>
      <c r="E4644" s="364"/>
      <c r="F4644" s="364"/>
      <c r="G4644" s="362"/>
      <c r="H4644" s="362"/>
      <c r="I4644" s="362"/>
      <c r="J4644" s="362"/>
      <c r="K4644" s="365"/>
    </row>
    <row r="4645">
      <c r="A4645" s="352" t="str">
        <f t="shared" si="1"/>
        <v/>
      </c>
      <c r="B4645" s="362"/>
      <c r="C4645" s="363"/>
      <c r="D4645" s="362"/>
      <c r="E4645" s="364"/>
      <c r="F4645" s="364"/>
      <c r="G4645" s="362"/>
      <c r="H4645" s="362"/>
      <c r="I4645" s="362"/>
      <c r="J4645" s="362"/>
      <c r="K4645" s="365"/>
    </row>
    <row r="4646">
      <c r="A4646" s="357" t="str">
        <f t="shared" si="1"/>
        <v/>
      </c>
      <c r="B4646" s="362"/>
      <c r="C4646" s="363"/>
      <c r="D4646" s="362"/>
      <c r="E4646" s="364"/>
      <c r="F4646" s="364"/>
      <c r="G4646" s="362"/>
      <c r="H4646" s="362"/>
      <c r="I4646" s="362"/>
      <c r="J4646" s="362"/>
      <c r="K4646" s="365"/>
    </row>
    <row r="4647">
      <c r="A4647" s="352" t="str">
        <f t="shared" si="1"/>
        <v/>
      </c>
      <c r="B4647" s="362"/>
      <c r="C4647" s="363"/>
      <c r="D4647" s="362"/>
      <c r="E4647" s="364"/>
      <c r="F4647" s="364"/>
      <c r="G4647" s="362"/>
      <c r="H4647" s="362"/>
      <c r="I4647" s="362"/>
      <c r="J4647" s="362"/>
      <c r="K4647" s="365"/>
    </row>
    <row r="4648">
      <c r="A4648" s="352" t="str">
        <f t="shared" si="1"/>
        <v/>
      </c>
      <c r="B4648" s="362"/>
      <c r="C4648" s="363"/>
      <c r="D4648" s="362"/>
      <c r="E4648" s="364"/>
      <c r="F4648" s="364"/>
      <c r="G4648" s="362"/>
      <c r="H4648" s="362"/>
      <c r="I4648" s="362"/>
      <c r="J4648" s="362"/>
      <c r="K4648" s="365"/>
    </row>
    <row r="4649">
      <c r="A4649" s="352" t="str">
        <f t="shared" si="1"/>
        <v/>
      </c>
      <c r="B4649" s="362"/>
      <c r="C4649" s="363"/>
      <c r="D4649" s="362"/>
      <c r="E4649" s="364"/>
      <c r="F4649" s="364"/>
      <c r="G4649" s="362"/>
      <c r="H4649" s="362"/>
      <c r="I4649" s="362"/>
      <c r="J4649" s="362"/>
      <c r="K4649" s="365"/>
    </row>
    <row r="4650">
      <c r="A4650" s="357" t="str">
        <f t="shared" si="1"/>
        <v/>
      </c>
      <c r="B4650" s="362"/>
      <c r="C4650" s="363"/>
      <c r="D4650" s="362"/>
      <c r="E4650" s="364"/>
      <c r="F4650" s="364"/>
      <c r="G4650" s="362"/>
      <c r="H4650" s="362"/>
      <c r="I4650" s="362"/>
      <c r="J4650" s="362"/>
      <c r="K4650" s="365"/>
    </row>
    <row r="4651">
      <c r="A4651" s="352" t="str">
        <f t="shared" si="1"/>
        <v/>
      </c>
      <c r="B4651" s="362"/>
      <c r="C4651" s="363"/>
      <c r="D4651" s="362"/>
      <c r="E4651" s="364"/>
      <c r="F4651" s="364"/>
      <c r="G4651" s="362"/>
      <c r="H4651" s="362"/>
      <c r="I4651" s="362"/>
      <c r="J4651" s="362"/>
      <c r="K4651" s="365"/>
    </row>
    <row r="4652">
      <c r="A4652" s="352" t="str">
        <f t="shared" si="1"/>
        <v/>
      </c>
      <c r="B4652" s="362"/>
      <c r="C4652" s="363"/>
      <c r="D4652" s="362"/>
      <c r="E4652" s="364"/>
      <c r="F4652" s="364"/>
      <c r="G4652" s="362"/>
      <c r="H4652" s="362"/>
      <c r="I4652" s="362"/>
      <c r="J4652" s="362"/>
      <c r="K4652" s="365"/>
    </row>
    <row r="4653">
      <c r="A4653" s="352" t="str">
        <f t="shared" si="1"/>
        <v/>
      </c>
      <c r="B4653" s="362"/>
      <c r="C4653" s="363"/>
      <c r="D4653" s="362"/>
      <c r="E4653" s="364"/>
      <c r="F4653" s="364"/>
      <c r="G4653" s="362"/>
      <c r="H4653" s="362"/>
      <c r="I4653" s="362"/>
      <c r="J4653" s="362"/>
      <c r="K4653" s="365"/>
    </row>
    <row r="4654">
      <c r="A4654" s="352" t="str">
        <f t="shared" si="1"/>
        <v/>
      </c>
      <c r="B4654" s="362"/>
      <c r="C4654" s="363"/>
      <c r="D4654" s="362"/>
      <c r="E4654" s="364"/>
      <c r="F4654" s="364"/>
      <c r="G4654" s="362"/>
      <c r="H4654" s="362"/>
      <c r="I4654" s="362"/>
      <c r="J4654" s="362"/>
      <c r="K4654" s="365"/>
    </row>
    <row r="4655">
      <c r="A4655" s="352" t="str">
        <f t="shared" si="1"/>
        <v/>
      </c>
      <c r="B4655" s="362"/>
      <c r="C4655" s="363"/>
      <c r="D4655" s="362"/>
      <c r="E4655" s="364"/>
      <c r="F4655" s="364"/>
      <c r="G4655" s="362"/>
      <c r="H4655" s="362"/>
      <c r="I4655" s="362"/>
      <c r="J4655" s="362"/>
      <c r="K4655" s="365"/>
    </row>
    <row r="4656">
      <c r="A4656" s="352" t="str">
        <f t="shared" si="1"/>
        <v/>
      </c>
      <c r="B4656" s="362"/>
      <c r="C4656" s="363"/>
      <c r="D4656" s="362"/>
      <c r="E4656" s="364"/>
      <c r="F4656" s="364"/>
      <c r="G4656" s="362"/>
      <c r="H4656" s="362"/>
      <c r="I4656" s="362"/>
      <c r="J4656" s="362"/>
      <c r="K4656" s="365"/>
    </row>
    <row r="4657">
      <c r="A4657" s="357" t="str">
        <f t="shared" si="1"/>
        <v/>
      </c>
      <c r="B4657" s="362"/>
      <c r="C4657" s="363"/>
      <c r="D4657" s="362"/>
      <c r="E4657" s="364"/>
      <c r="F4657" s="364"/>
      <c r="G4657" s="362"/>
      <c r="H4657" s="362"/>
      <c r="I4657" s="362"/>
      <c r="J4657" s="362"/>
      <c r="K4657" s="365"/>
    </row>
    <row r="4658">
      <c r="A4658" s="352" t="str">
        <f t="shared" si="1"/>
        <v/>
      </c>
      <c r="B4658" s="362"/>
      <c r="C4658" s="363"/>
      <c r="D4658" s="362"/>
      <c r="E4658" s="364"/>
      <c r="F4658" s="364"/>
      <c r="G4658" s="362"/>
      <c r="H4658" s="362"/>
      <c r="I4658" s="362"/>
      <c r="J4658" s="362"/>
      <c r="K4658" s="365"/>
    </row>
    <row r="4659">
      <c r="A4659" s="357" t="str">
        <f t="shared" si="1"/>
        <v/>
      </c>
      <c r="B4659" s="362"/>
      <c r="C4659" s="363"/>
      <c r="D4659" s="362"/>
      <c r="E4659" s="364"/>
      <c r="F4659" s="364"/>
      <c r="G4659" s="362"/>
      <c r="H4659" s="362"/>
      <c r="I4659" s="362"/>
      <c r="J4659" s="362"/>
      <c r="K4659" s="365"/>
    </row>
    <row r="4660">
      <c r="A4660" s="352" t="str">
        <f t="shared" si="1"/>
        <v/>
      </c>
      <c r="B4660" s="362"/>
      <c r="C4660" s="363"/>
      <c r="D4660" s="362"/>
      <c r="E4660" s="364"/>
      <c r="F4660" s="364"/>
      <c r="G4660" s="362"/>
      <c r="H4660" s="362"/>
      <c r="I4660" s="362"/>
      <c r="J4660" s="362"/>
      <c r="K4660" s="365"/>
    </row>
    <row r="4661">
      <c r="A4661" s="352" t="str">
        <f t="shared" si="1"/>
        <v/>
      </c>
      <c r="B4661" s="362"/>
      <c r="C4661" s="363"/>
      <c r="D4661" s="362"/>
      <c r="E4661" s="364"/>
      <c r="F4661" s="364"/>
      <c r="G4661" s="362"/>
      <c r="H4661" s="362"/>
      <c r="I4661" s="362"/>
      <c r="J4661" s="362"/>
      <c r="K4661" s="365"/>
    </row>
    <row r="4662">
      <c r="A4662" s="352" t="str">
        <f t="shared" si="1"/>
        <v/>
      </c>
      <c r="B4662" s="362"/>
      <c r="C4662" s="363"/>
      <c r="D4662" s="362"/>
      <c r="E4662" s="364"/>
      <c r="F4662" s="364"/>
      <c r="G4662" s="362"/>
      <c r="H4662" s="362"/>
      <c r="I4662" s="362"/>
      <c r="J4662" s="362"/>
      <c r="K4662" s="365"/>
    </row>
    <row r="4663">
      <c r="A4663" s="357" t="str">
        <f t="shared" si="1"/>
        <v/>
      </c>
      <c r="B4663" s="362"/>
      <c r="C4663" s="363"/>
      <c r="D4663" s="362"/>
      <c r="E4663" s="364"/>
      <c r="F4663" s="364"/>
      <c r="G4663" s="362"/>
      <c r="H4663" s="362"/>
      <c r="I4663" s="362"/>
      <c r="J4663" s="362"/>
      <c r="K4663" s="365"/>
    </row>
    <row r="4664">
      <c r="A4664" s="352" t="str">
        <f t="shared" si="1"/>
        <v/>
      </c>
      <c r="B4664" s="362"/>
      <c r="C4664" s="363"/>
      <c r="D4664" s="362"/>
      <c r="E4664" s="364"/>
      <c r="F4664" s="364"/>
      <c r="G4664" s="362"/>
      <c r="H4664" s="362"/>
      <c r="I4664" s="362"/>
      <c r="J4664" s="362"/>
      <c r="K4664" s="365"/>
    </row>
    <row r="4665">
      <c r="A4665" s="359" t="str">
        <f t="shared" si="1"/>
        <v/>
      </c>
      <c r="B4665" s="362"/>
      <c r="C4665" s="363"/>
      <c r="D4665" s="362"/>
      <c r="E4665" s="364"/>
      <c r="F4665" s="364"/>
      <c r="G4665" s="362"/>
      <c r="H4665" s="362"/>
      <c r="I4665" s="362"/>
      <c r="J4665" s="362"/>
      <c r="K4665" s="365"/>
    </row>
    <row r="4666">
      <c r="A4666" s="352" t="str">
        <f t="shared" si="1"/>
        <v/>
      </c>
      <c r="B4666" s="362"/>
      <c r="C4666" s="363"/>
      <c r="D4666" s="362"/>
      <c r="E4666" s="364"/>
      <c r="F4666" s="364"/>
      <c r="G4666" s="362"/>
      <c r="H4666" s="362"/>
      <c r="I4666" s="362"/>
      <c r="J4666" s="362"/>
      <c r="K4666" s="365"/>
    </row>
    <row r="4667">
      <c r="A4667" s="357" t="str">
        <f t="shared" si="1"/>
        <v/>
      </c>
      <c r="B4667" s="362"/>
      <c r="C4667" s="363"/>
      <c r="D4667" s="362"/>
      <c r="E4667" s="364"/>
      <c r="F4667" s="364"/>
      <c r="G4667" s="362"/>
      <c r="H4667" s="362"/>
      <c r="I4667" s="362"/>
      <c r="J4667" s="362"/>
      <c r="K4667" s="365"/>
    </row>
    <row r="4668">
      <c r="A4668" s="357" t="str">
        <f t="shared" si="1"/>
        <v/>
      </c>
      <c r="B4668" s="362"/>
      <c r="C4668" s="363"/>
      <c r="D4668" s="362"/>
      <c r="E4668" s="364"/>
      <c r="F4668" s="364"/>
      <c r="G4668" s="362"/>
      <c r="H4668" s="362"/>
      <c r="I4668" s="362"/>
      <c r="J4668" s="362"/>
      <c r="K4668" s="365"/>
    </row>
    <row r="4669">
      <c r="A4669" s="352" t="str">
        <f t="shared" si="1"/>
        <v/>
      </c>
      <c r="B4669" s="362"/>
      <c r="C4669" s="363"/>
      <c r="D4669" s="362"/>
      <c r="E4669" s="364"/>
      <c r="F4669" s="364"/>
      <c r="G4669" s="362"/>
      <c r="H4669" s="362"/>
      <c r="I4669" s="362"/>
      <c r="J4669" s="362"/>
      <c r="K4669" s="365"/>
    </row>
    <row r="4670">
      <c r="A4670" s="352" t="str">
        <f t="shared" si="1"/>
        <v/>
      </c>
      <c r="B4670" s="362"/>
      <c r="C4670" s="363"/>
      <c r="D4670" s="362"/>
      <c r="E4670" s="364"/>
      <c r="F4670" s="364"/>
      <c r="G4670" s="362"/>
      <c r="H4670" s="362"/>
      <c r="I4670" s="362"/>
      <c r="J4670" s="362"/>
      <c r="K4670" s="365"/>
    </row>
    <row r="4671">
      <c r="A4671" s="352" t="str">
        <f t="shared" si="1"/>
        <v/>
      </c>
      <c r="B4671" s="362"/>
      <c r="C4671" s="363"/>
      <c r="D4671" s="362"/>
      <c r="E4671" s="364"/>
      <c r="F4671" s="364"/>
      <c r="G4671" s="362"/>
      <c r="H4671" s="362"/>
      <c r="I4671" s="362"/>
      <c r="J4671" s="362"/>
      <c r="K4671" s="365"/>
    </row>
    <row r="4672">
      <c r="A4672" s="352" t="str">
        <f t="shared" si="1"/>
        <v/>
      </c>
      <c r="B4672" s="362"/>
      <c r="C4672" s="363"/>
      <c r="D4672" s="362"/>
      <c r="E4672" s="364"/>
      <c r="F4672" s="364"/>
      <c r="G4672" s="362"/>
      <c r="H4672" s="362"/>
      <c r="I4672" s="362"/>
      <c r="J4672" s="362"/>
      <c r="K4672" s="365"/>
    </row>
    <row r="4673">
      <c r="A4673" s="352" t="str">
        <f t="shared" si="1"/>
        <v/>
      </c>
      <c r="B4673" s="362"/>
      <c r="C4673" s="363"/>
      <c r="D4673" s="362"/>
      <c r="E4673" s="364"/>
      <c r="F4673" s="364"/>
      <c r="G4673" s="362"/>
      <c r="H4673" s="362"/>
      <c r="I4673" s="362"/>
      <c r="J4673" s="362"/>
      <c r="K4673" s="365"/>
    </row>
    <row r="4674">
      <c r="A4674" s="352" t="str">
        <f t="shared" si="1"/>
        <v/>
      </c>
      <c r="B4674" s="362"/>
      <c r="C4674" s="363"/>
      <c r="D4674" s="362"/>
      <c r="E4674" s="364"/>
      <c r="F4674" s="364"/>
      <c r="G4674" s="362"/>
      <c r="H4674" s="362"/>
      <c r="I4674" s="362"/>
      <c r="J4674" s="362"/>
      <c r="K4674" s="365"/>
    </row>
    <row r="4675">
      <c r="A4675" s="352" t="str">
        <f t="shared" si="1"/>
        <v/>
      </c>
      <c r="B4675" s="362"/>
      <c r="C4675" s="363"/>
      <c r="D4675" s="362"/>
      <c r="E4675" s="364"/>
      <c r="F4675" s="364"/>
      <c r="G4675" s="362"/>
      <c r="H4675" s="362"/>
      <c r="I4675" s="362"/>
      <c r="J4675" s="362"/>
      <c r="K4675" s="365"/>
    </row>
    <row r="4676">
      <c r="A4676" s="352" t="str">
        <f t="shared" si="1"/>
        <v/>
      </c>
      <c r="B4676" s="362"/>
      <c r="C4676" s="363"/>
      <c r="D4676" s="362"/>
      <c r="E4676" s="364"/>
      <c r="F4676" s="364"/>
      <c r="G4676" s="362"/>
      <c r="H4676" s="362"/>
      <c r="I4676" s="362"/>
      <c r="J4676" s="362"/>
      <c r="K4676" s="365"/>
    </row>
    <row r="4677">
      <c r="A4677" s="352" t="str">
        <f t="shared" si="1"/>
        <v/>
      </c>
      <c r="B4677" s="362"/>
      <c r="C4677" s="363"/>
      <c r="D4677" s="362"/>
      <c r="E4677" s="364"/>
      <c r="F4677" s="364"/>
      <c r="G4677" s="362"/>
      <c r="H4677" s="362"/>
      <c r="I4677" s="362"/>
      <c r="J4677" s="362"/>
      <c r="K4677" s="365"/>
    </row>
    <row r="4678">
      <c r="A4678" s="352" t="str">
        <f t="shared" si="1"/>
        <v/>
      </c>
      <c r="B4678" s="362"/>
      <c r="C4678" s="363"/>
      <c r="D4678" s="362"/>
      <c r="E4678" s="364"/>
      <c r="F4678" s="364"/>
      <c r="G4678" s="362"/>
      <c r="H4678" s="362"/>
      <c r="I4678" s="362"/>
      <c r="J4678" s="362"/>
      <c r="K4678" s="365"/>
    </row>
    <row r="4679">
      <c r="A4679" s="352" t="str">
        <f t="shared" si="1"/>
        <v/>
      </c>
      <c r="B4679" s="362"/>
      <c r="C4679" s="363"/>
      <c r="D4679" s="362"/>
      <c r="E4679" s="364"/>
      <c r="F4679" s="364"/>
      <c r="G4679" s="362"/>
      <c r="H4679" s="362"/>
      <c r="I4679" s="362"/>
      <c r="J4679" s="362"/>
      <c r="K4679" s="365"/>
    </row>
    <row r="4680">
      <c r="A4680" s="352" t="str">
        <f t="shared" si="1"/>
        <v/>
      </c>
      <c r="B4680" s="362"/>
      <c r="C4680" s="363"/>
      <c r="D4680" s="362"/>
      <c r="E4680" s="364"/>
      <c r="F4680" s="364"/>
      <c r="G4680" s="362"/>
      <c r="H4680" s="362"/>
      <c r="I4680" s="362"/>
      <c r="J4680" s="362"/>
      <c r="K4680" s="365"/>
    </row>
    <row r="4681">
      <c r="A4681" s="357" t="str">
        <f t="shared" si="1"/>
        <v/>
      </c>
      <c r="B4681" s="362"/>
      <c r="C4681" s="363"/>
      <c r="D4681" s="362"/>
      <c r="E4681" s="364"/>
      <c r="F4681" s="364"/>
      <c r="G4681" s="362"/>
      <c r="H4681" s="362"/>
      <c r="I4681" s="362"/>
      <c r="J4681" s="362"/>
      <c r="K4681" s="365"/>
    </row>
    <row r="4682">
      <c r="A4682" s="357" t="str">
        <f t="shared" si="1"/>
        <v/>
      </c>
      <c r="B4682" s="362"/>
      <c r="C4682" s="363"/>
      <c r="D4682" s="362"/>
      <c r="E4682" s="364"/>
      <c r="F4682" s="364"/>
      <c r="G4682" s="362"/>
      <c r="H4682" s="362"/>
      <c r="I4682" s="362"/>
      <c r="J4682" s="362"/>
      <c r="K4682" s="365"/>
    </row>
    <row r="4683">
      <c r="A4683" s="357" t="str">
        <f t="shared" si="1"/>
        <v/>
      </c>
      <c r="B4683" s="362"/>
      <c r="C4683" s="363"/>
      <c r="D4683" s="362"/>
      <c r="E4683" s="364"/>
      <c r="F4683" s="364"/>
      <c r="G4683" s="362"/>
      <c r="H4683" s="362"/>
      <c r="I4683" s="362"/>
      <c r="J4683" s="362"/>
      <c r="K4683" s="365"/>
    </row>
    <row r="4684">
      <c r="A4684" s="352" t="str">
        <f t="shared" si="1"/>
        <v/>
      </c>
      <c r="B4684" s="362"/>
      <c r="C4684" s="363"/>
      <c r="D4684" s="362"/>
      <c r="E4684" s="364"/>
      <c r="F4684" s="364"/>
      <c r="G4684" s="362"/>
      <c r="H4684" s="362"/>
      <c r="I4684" s="362"/>
      <c r="J4684" s="362"/>
      <c r="K4684" s="365"/>
    </row>
    <row r="4685">
      <c r="A4685" s="352" t="str">
        <f t="shared" si="1"/>
        <v/>
      </c>
      <c r="B4685" s="362"/>
      <c r="C4685" s="363"/>
      <c r="D4685" s="362"/>
      <c r="E4685" s="364"/>
      <c r="F4685" s="364"/>
      <c r="G4685" s="362"/>
      <c r="H4685" s="362"/>
      <c r="I4685" s="362"/>
      <c r="J4685" s="362"/>
      <c r="K4685" s="365"/>
    </row>
    <row r="4686">
      <c r="A4686" s="352" t="str">
        <f t="shared" si="1"/>
        <v/>
      </c>
      <c r="B4686" s="362"/>
      <c r="C4686" s="363"/>
      <c r="D4686" s="362"/>
      <c r="E4686" s="364"/>
      <c r="F4686" s="364"/>
      <c r="G4686" s="362"/>
      <c r="H4686" s="362"/>
      <c r="I4686" s="362"/>
      <c r="J4686" s="362"/>
      <c r="K4686" s="365"/>
    </row>
    <row r="4687">
      <c r="A4687" s="352" t="str">
        <f t="shared" si="1"/>
        <v/>
      </c>
      <c r="B4687" s="362"/>
      <c r="C4687" s="363"/>
      <c r="D4687" s="362"/>
      <c r="E4687" s="364"/>
      <c r="F4687" s="364"/>
      <c r="G4687" s="362"/>
      <c r="H4687" s="362"/>
      <c r="I4687" s="362"/>
      <c r="J4687" s="362"/>
      <c r="K4687" s="365"/>
    </row>
    <row r="4688">
      <c r="A4688" s="357" t="str">
        <f t="shared" si="1"/>
        <v/>
      </c>
      <c r="B4688" s="362"/>
      <c r="C4688" s="363"/>
      <c r="D4688" s="362"/>
      <c r="E4688" s="364"/>
      <c r="F4688" s="364"/>
      <c r="G4688" s="362"/>
      <c r="H4688" s="362"/>
      <c r="I4688" s="362"/>
      <c r="J4688" s="362"/>
      <c r="K4688" s="365"/>
    </row>
    <row r="4689">
      <c r="A4689" s="352" t="str">
        <f t="shared" si="1"/>
        <v/>
      </c>
      <c r="B4689" s="362"/>
      <c r="C4689" s="363"/>
      <c r="D4689" s="362"/>
      <c r="E4689" s="364"/>
      <c r="F4689" s="364"/>
      <c r="G4689" s="362"/>
      <c r="H4689" s="362"/>
      <c r="I4689" s="362"/>
      <c r="J4689" s="362"/>
      <c r="K4689" s="365"/>
    </row>
    <row r="4690">
      <c r="A4690" s="352" t="str">
        <f t="shared" si="1"/>
        <v/>
      </c>
      <c r="B4690" s="362"/>
      <c r="C4690" s="363"/>
      <c r="D4690" s="362"/>
      <c r="E4690" s="364"/>
      <c r="F4690" s="364"/>
      <c r="G4690" s="362"/>
      <c r="H4690" s="362"/>
      <c r="I4690" s="362"/>
      <c r="J4690" s="362"/>
      <c r="K4690" s="365"/>
    </row>
    <row r="4691">
      <c r="A4691" s="352" t="str">
        <f t="shared" si="1"/>
        <v/>
      </c>
      <c r="B4691" s="362"/>
      <c r="C4691" s="363"/>
      <c r="D4691" s="362"/>
      <c r="E4691" s="364"/>
      <c r="F4691" s="364"/>
      <c r="G4691" s="362"/>
      <c r="H4691" s="362"/>
      <c r="I4691" s="362"/>
      <c r="J4691" s="362"/>
      <c r="K4691" s="365"/>
    </row>
    <row r="4692">
      <c r="A4692" s="357" t="str">
        <f t="shared" si="1"/>
        <v/>
      </c>
      <c r="B4692" s="362"/>
      <c r="C4692" s="363"/>
      <c r="D4692" s="362"/>
      <c r="E4692" s="364"/>
      <c r="F4692" s="364"/>
      <c r="G4692" s="362"/>
      <c r="H4692" s="362"/>
      <c r="I4692" s="362"/>
      <c r="J4692" s="362"/>
      <c r="K4692" s="365"/>
    </row>
    <row r="4693">
      <c r="A4693" s="352" t="str">
        <f t="shared" si="1"/>
        <v/>
      </c>
      <c r="B4693" s="362"/>
      <c r="C4693" s="363"/>
      <c r="D4693" s="362"/>
      <c r="E4693" s="364"/>
      <c r="F4693" s="364"/>
      <c r="G4693" s="362"/>
      <c r="H4693" s="362"/>
      <c r="I4693" s="362"/>
      <c r="J4693" s="362"/>
      <c r="K4693" s="365"/>
    </row>
    <row r="4694">
      <c r="A4694" s="352" t="str">
        <f t="shared" si="1"/>
        <v/>
      </c>
      <c r="B4694" s="362"/>
      <c r="C4694" s="363"/>
      <c r="D4694" s="362"/>
      <c r="E4694" s="364"/>
      <c r="F4694" s="364"/>
      <c r="G4694" s="362"/>
      <c r="H4694" s="362"/>
      <c r="I4694" s="362"/>
      <c r="J4694" s="362"/>
      <c r="K4694" s="365"/>
    </row>
    <row r="4695">
      <c r="A4695" s="352" t="str">
        <f t="shared" si="1"/>
        <v/>
      </c>
      <c r="B4695" s="362"/>
      <c r="C4695" s="363"/>
      <c r="D4695" s="362"/>
      <c r="E4695" s="364"/>
      <c r="F4695" s="364"/>
      <c r="G4695" s="362"/>
      <c r="H4695" s="362"/>
      <c r="I4695" s="362"/>
      <c r="J4695" s="362"/>
      <c r="K4695" s="365"/>
    </row>
    <row r="4696">
      <c r="A4696" s="352" t="str">
        <f t="shared" si="1"/>
        <v/>
      </c>
      <c r="B4696" s="362"/>
      <c r="C4696" s="363"/>
      <c r="D4696" s="362"/>
      <c r="E4696" s="364"/>
      <c r="F4696" s="364"/>
      <c r="G4696" s="362"/>
      <c r="H4696" s="362"/>
      <c r="I4696" s="362"/>
      <c r="J4696" s="362"/>
      <c r="K4696" s="365"/>
    </row>
    <row r="4697">
      <c r="A4697" s="352" t="str">
        <f t="shared" si="1"/>
        <v/>
      </c>
      <c r="B4697" s="362"/>
      <c r="C4697" s="363"/>
      <c r="D4697" s="362"/>
      <c r="E4697" s="364"/>
      <c r="F4697" s="364"/>
      <c r="G4697" s="362"/>
      <c r="H4697" s="362"/>
      <c r="I4697" s="362"/>
      <c r="J4697" s="362"/>
      <c r="K4697" s="365"/>
    </row>
    <row r="4698">
      <c r="A4698" s="357" t="str">
        <f t="shared" si="1"/>
        <v/>
      </c>
      <c r="B4698" s="362"/>
      <c r="C4698" s="363"/>
      <c r="D4698" s="362"/>
      <c r="E4698" s="364"/>
      <c r="F4698" s="364"/>
      <c r="G4698" s="362"/>
      <c r="H4698" s="362"/>
      <c r="I4698" s="362"/>
      <c r="J4698" s="362"/>
      <c r="K4698" s="365"/>
    </row>
    <row r="4699">
      <c r="A4699" s="357" t="str">
        <f t="shared" si="1"/>
        <v/>
      </c>
      <c r="B4699" s="362"/>
      <c r="C4699" s="363"/>
      <c r="D4699" s="362"/>
      <c r="E4699" s="364"/>
      <c r="F4699" s="364"/>
      <c r="G4699" s="362"/>
      <c r="H4699" s="362"/>
      <c r="I4699" s="362"/>
      <c r="J4699" s="362"/>
      <c r="K4699" s="365"/>
    </row>
    <row r="4700">
      <c r="A4700" s="352" t="str">
        <f t="shared" si="1"/>
        <v/>
      </c>
      <c r="B4700" s="362"/>
      <c r="C4700" s="363"/>
      <c r="D4700" s="362"/>
      <c r="E4700" s="364"/>
      <c r="F4700" s="364"/>
      <c r="G4700" s="362"/>
      <c r="H4700" s="362"/>
      <c r="I4700" s="362"/>
      <c r="J4700" s="362"/>
      <c r="K4700" s="365"/>
    </row>
    <row r="4701">
      <c r="A4701" s="352" t="str">
        <f t="shared" si="1"/>
        <v/>
      </c>
      <c r="B4701" s="362"/>
      <c r="C4701" s="363"/>
      <c r="D4701" s="362"/>
      <c r="E4701" s="364"/>
      <c r="F4701" s="364"/>
      <c r="G4701" s="362"/>
      <c r="H4701" s="362"/>
      <c r="I4701" s="362"/>
      <c r="J4701" s="362"/>
      <c r="K4701" s="365"/>
    </row>
    <row r="4702">
      <c r="A4702" s="352" t="str">
        <f t="shared" si="1"/>
        <v/>
      </c>
      <c r="B4702" s="362"/>
      <c r="C4702" s="363"/>
      <c r="D4702" s="362"/>
      <c r="E4702" s="364"/>
      <c r="F4702" s="364"/>
      <c r="G4702" s="362"/>
      <c r="H4702" s="362"/>
      <c r="I4702" s="362"/>
      <c r="J4702" s="362"/>
      <c r="K4702" s="365"/>
    </row>
    <row r="4703">
      <c r="A4703" s="352" t="str">
        <f t="shared" si="1"/>
        <v/>
      </c>
      <c r="B4703" s="362"/>
      <c r="C4703" s="363"/>
      <c r="D4703" s="362"/>
      <c r="E4703" s="364"/>
      <c r="F4703" s="364"/>
      <c r="G4703" s="362"/>
      <c r="H4703" s="362"/>
      <c r="I4703" s="362"/>
      <c r="J4703" s="362"/>
      <c r="K4703" s="365"/>
    </row>
    <row r="4704">
      <c r="A4704" s="359" t="str">
        <f t="shared" si="1"/>
        <v/>
      </c>
      <c r="B4704" s="362"/>
      <c r="C4704" s="363"/>
      <c r="D4704" s="362"/>
      <c r="E4704" s="364"/>
      <c r="F4704" s="364"/>
      <c r="G4704" s="362"/>
      <c r="H4704" s="362"/>
      <c r="I4704" s="362"/>
      <c r="J4704" s="362"/>
      <c r="K4704" s="365"/>
    </row>
    <row r="4705">
      <c r="A4705" s="352" t="str">
        <f t="shared" si="1"/>
        <v/>
      </c>
      <c r="B4705" s="362"/>
      <c r="C4705" s="363"/>
      <c r="D4705" s="362"/>
      <c r="E4705" s="364"/>
      <c r="F4705" s="364"/>
      <c r="G4705" s="362"/>
      <c r="H4705" s="362"/>
      <c r="I4705" s="362"/>
      <c r="J4705" s="362"/>
      <c r="K4705" s="365"/>
    </row>
    <row r="4706">
      <c r="A4706" s="352" t="str">
        <f t="shared" si="1"/>
        <v/>
      </c>
      <c r="B4706" s="362"/>
      <c r="C4706" s="363"/>
      <c r="D4706" s="362"/>
      <c r="E4706" s="364"/>
      <c r="F4706" s="364"/>
      <c r="G4706" s="362"/>
      <c r="H4706" s="362"/>
      <c r="I4706" s="362"/>
      <c r="J4706" s="362"/>
      <c r="K4706" s="365"/>
    </row>
    <row r="4707">
      <c r="A4707" s="352" t="str">
        <f t="shared" si="1"/>
        <v/>
      </c>
      <c r="B4707" s="362"/>
      <c r="C4707" s="363"/>
      <c r="D4707" s="362"/>
      <c r="E4707" s="364"/>
      <c r="F4707" s="364"/>
      <c r="G4707" s="362"/>
      <c r="H4707" s="362"/>
      <c r="I4707" s="362"/>
      <c r="J4707" s="362"/>
      <c r="K4707" s="365"/>
    </row>
    <row r="4708">
      <c r="A4708" s="352" t="str">
        <f t="shared" si="1"/>
        <v/>
      </c>
      <c r="B4708" s="362"/>
      <c r="C4708" s="363"/>
      <c r="D4708" s="362"/>
      <c r="E4708" s="364"/>
      <c r="F4708" s="364"/>
      <c r="G4708" s="362"/>
      <c r="H4708" s="362"/>
      <c r="I4708" s="362"/>
      <c r="J4708" s="362"/>
      <c r="K4708" s="365"/>
    </row>
    <row r="4709">
      <c r="A4709" s="352" t="str">
        <f t="shared" si="1"/>
        <v/>
      </c>
      <c r="B4709" s="362"/>
      <c r="C4709" s="363"/>
      <c r="D4709" s="362"/>
      <c r="E4709" s="364"/>
      <c r="F4709" s="364"/>
      <c r="G4709" s="362"/>
      <c r="H4709" s="362"/>
      <c r="I4709" s="362"/>
      <c r="J4709" s="362"/>
      <c r="K4709" s="365"/>
    </row>
    <row r="4710">
      <c r="A4710" s="352" t="str">
        <f t="shared" si="1"/>
        <v/>
      </c>
      <c r="B4710" s="362"/>
      <c r="C4710" s="363"/>
      <c r="D4710" s="362"/>
      <c r="E4710" s="364"/>
      <c r="F4710" s="364"/>
      <c r="G4710" s="362"/>
      <c r="H4710" s="362"/>
      <c r="I4710" s="362"/>
      <c r="J4710" s="362"/>
      <c r="K4710" s="365"/>
    </row>
    <row r="4711">
      <c r="A4711" s="357" t="str">
        <f t="shared" si="1"/>
        <v/>
      </c>
      <c r="B4711" s="362"/>
      <c r="C4711" s="363"/>
      <c r="D4711" s="362"/>
      <c r="E4711" s="364"/>
      <c r="F4711" s="364"/>
      <c r="G4711" s="362"/>
      <c r="H4711" s="362"/>
      <c r="I4711" s="362"/>
      <c r="J4711" s="362"/>
      <c r="K4711" s="365"/>
    </row>
    <row r="4712">
      <c r="A4712" s="357" t="str">
        <f t="shared" si="1"/>
        <v/>
      </c>
      <c r="B4712" s="362"/>
      <c r="C4712" s="363"/>
      <c r="D4712" s="362"/>
      <c r="E4712" s="364"/>
      <c r="F4712" s="364"/>
      <c r="G4712" s="362"/>
      <c r="H4712" s="362"/>
      <c r="I4712" s="362"/>
      <c r="J4712" s="362"/>
      <c r="K4712" s="365"/>
    </row>
    <row r="4713">
      <c r="A4713" s="357" t="str">
        <f t="shared" si="1"/>
        <v/>
      </c>
      <c r="B4713" s="362"/>
      <c r="C4713" s="363"/>
      <c r="D4713" s="362"/>
      <c r="E4713" s="364"/>
      <c r="F4713" s="364"/>
      <c r="G4713" s="362"/>
      <c r="H4713" s="362"/>
      <c r="I4713" s="362"/>
      <c r="J4713" s="362"/>
      <c r="K4713" s="365"/>
    </row>
    <row r="4714">
      <c r="A4714" s="357" t="str">
        <f t="shared" si="1"/>
        <v/>
      </c>
      <c r="B4714" s="362"/>
      <c r="C4714" s="363"/>
      <c r="D4714" s="362"/>
      <c r="E4714" s="364"/>
      <c r="F4714" s="364"/>
      <c r="G4714" s="362"/>
      <c r="H4714" s="362"/>
      <c r="I4714" s="362"/>
      <c r="J4714" s="362"/>
      <c r="K4714" s="365"/>
    </row>
    <row r="4715">
      <c r="A4715" s="352" t="str">
        <f t="shared" si="1"/>
        <v/>
      </c>
      <c r="B4715" s="362"/>
      <c r="C4715" s="363"/>
      <c r="D4715" s="362"/>
      <c r="E4715" s="364"/>
      <c r="F4715" s="364"/>
      <c r="G4715" s="362"/>
      <c r="H4715" s="362"/>
      <c r="I4715" s="362"/>
      <c r="J4715" s="362"/>
      <c r="K4715" s="365"/>
    </row>
    <row r="4716">
      <c r="A4716" s="352" t="str">
        <f t="shared" si="1"/>
        <v/>
      </c>
      <c r="B4716" s="362"/>
      <c r="C4716" s="363"/>
      <c r="D4716" s="362"/>
      <c r="E4716" s="364"/>
      <c r="F4716" s="364"/>
      <c r="G4716" s="362"/>
      <c r="H4716" s="362"/>
      <c r="I4716" s="362"/>
      <c r="J4716" s="362"/>
      <c r="K4716" s="365"/>
    </row>
    <row r="4717">
      <c r="A4717" s="359" t="str">
        <f t="shared" si="1"/>
        <v/>
      </c>
      <c r="B4717" s="362"/>
      <c r="C4717" s="363"/>
      <c r="D4717" s="362"/>
      <c r="E4717" s="364"/>
      <c r="F4717" s="364"/>
      <c r="G4717" s="362"/>
      <c r="H4717" s="362"/>
      <c r="I4717" s="362"/>
      <c r="J4717" s="362"/>
      <c r="K4717" s="365"/>
    </row>
    <row r="4718">
      <c r="A4718" s="352" t="str">
        <f t="shared" si="1"/>
        <v/>
      </c>
      <c r="B4718" s="362"/>
      <c r="C4718" s="363"/>
      <c r="D4718" s="362"/>
      <c r="E4718" s="364"/>
      <c r="F4718" s="364"/>
      <c r="G4718" s="362"/>
      <c r="H4718" s="362"/>
      <c r="I4718" s="362"/>
      <c r="J4718" s="362"/>
      <c r="K4718" s="365"/>
    </row>
    <row r="4719">
      <c r="A4719" s="359" t="str">
        <f t="shared" si="1"/>
        <v/>
      </c>
      <c r="B4719" s="362"/>
      <c r="C4719" s="363"/>
      <c r="D4719" s="362"/>
      <c r="E4719" s="364"/>
      <c r="F4719" s="364"/>
      <c r="G4719" s="362"/>
      <c r="H4719" s="362"/>
      <c r="I4719" s="362"/>
      <c r="J4719" s="362"/>
      <c r="K4719" s="365"/>
    </row>
    <row r="4720">
      <c r="A4720" s="352" t="str">
        <f t="shared" si="1"/>
        <v/>
      </c>
      <c r="B4720" s="362"/>
      <c r="C4720" s="363"/>
      <c r="D4720" s="362"/>
      <c r="E4720" s="364"/>
      <c r="F4720" s="364"/>
      <c r="G4720" s="362"/>
      <c r="H4720" s="362"/>
      <c r="I4720" s="362"/>
      <c r="J4720" s="362"/>
      <c r="K4720" s="365"/>
    </row>
    <row r="4721">
      <c r="A4721" s="357" t="str">
        <f t="shared" si="1"/>
        <v/>
      </c>
      <c r="B4721" s="362"/>
      <c r="C4721" s="363"/>
      <c r="D4721" s="362"/>
      <c r="E4721" s="364"/>
      <c r="F4721" s="364"/>
      <c r="G4721" s="362"/>
      <c r="H4721" s="362"/>
      <c r="I4721" s="362"/>
      <c r="J4721" s="362"/>
      <c r="K4721" s="365"/>
    </row>
    <row r="4722">
      <c r="A4722" s="357" t="str">
        <f t="shared" si="1"/>
        <v/>
      </c>
      <c r="B4722" s="362"/>
      <c r="C4722" s="363"/>
      <c r="D4722" s="362"/>
      <c r="E4722" s="364"/>
      <c r="F4722" s="364"/>
      <c r="G4722" s="362"/>
      <c r="H4722" s="362"/>
      <c r="I4722" s="362"/>
      <c r="J4722" s="362"/>
      <c r="K4722" s="365"/>
    </row>
    <row r="4723">
      <c r="A4723" s="359" t="str">
        <f t="shared" si="1"/>
        <v/>
      </c>
      <c r="B4723" s="362"/>
      <c r="C4723" s="363"/>
      <c r="D4723" s="362"/>
      <c r="E4723" s="364"/>
      <c r="F4723" s="364"/>
      <c r="G4723" s="362"/>
      <c r="H4723" s="362"/>
      <c r="I4723" s="362"/>
      <c r="J4723" s="362"/>
      <c r="K4723" s="365"/>
    </row>
    <row r="4724">
      <c r="A4724" s="352" t="str">
        <f t="shared" si="1"/>
        <v/>
      </c>
      <c r="B4724" s="362"/>
      <c r="C4724" s="363"/>
      <c r="D4724" s="362"/>
      <c r="E4724" s="364"/>
      <c r="F4724" s="364"/>
      <c r="G4724" s="362"/>
      <c r="H4724" s="362"/>
      <c r="I4724" s="362"/>
      <c r="J4724" s="362"/>
      <c r="K4724" s="365"/>
    </row>
    <row r="4725">
      <c r="A4725" s="358" t="str">
        <f t="shared" si="1"/>
        <v/>
      </c>
      <c r="B4725" s="362"/>
      <c r="C4725" s="363"/>
      <c r="D4725" s="362"/>
      <c r="E4725" s="364"/>
      <c r="F4725" s="364"/>
      <c r="G4725" s="362"/>
      <c r="H4725" s="362"/>
      <c r="I4725" s="362"/>
      <c r="J4725" s="362"/>
      <c r="K4725" s="365"/>
    </row>
    <row r="4726">
      <c r="A4726" s="357" t="str">
        <f t="shared" si="1"/>
        <v/>
      </c>
      <c r="B4726" s="362"/>
      <c r="C4726" s="363"/>
      <c r="D4726" s="362"/>
      <c r="E4726" s="364"/>
      <c r="F4726" s="364"/>
      <c r="G4726" s="362"/>
      <c r="H4726" s="362"/>
      <c r="I4726" s="362"/>
      <c r="J4726" s="362"/>
      <c r="K4726" s="365"/>
    </row>
    <row r="4727">
      <c r="A4727" s="352" t="str">
        <f t="shared" si="1"/>
        <v/>
      </c>
      <c r="B4727" s="362"/>
      <c r="C4727" s="363"/>
      <c r="D4727" s="362"/>
      <c r="E4727" s="364"/>
      <c r="F4727" s="364"/>
      <c r="G4727" s="362"/>
      <c r="H4727" s="362"/>
      <c r="I4727" s="362"/>
      <c r="J4727" s="362"/>
      <c r="K4727" s="365"/>
    </row>
    <row r="4728">
      <c r="A4728" s="357" t="str">
        <f t="shared" si="1"/>
        <v/>
      </c>
      <c r="B4728" s="362"/>
      <c r="C4728" s="363"/>
      <c r="D4728" s="362"/>
      <c r="E4728" s="364"/>
      <c r="F4728" s="364"/>
      <c r="G4728" s="362"/>
      <c r="H4728" s="362"/>
      <c r="I4728" s="362"/>
      <c r="J4728" s="362"/>
      <c r="K4728" s="365"/>
    </row>
    <row r="4729">
      <c r="A4729" s="352" t="str">
        <f t="shared" si="1"/>
        <v/>
      </c>
      <c r="B4729" s="362"/>
      <c r="C4729" s="363"/>
      <c r="D4729" s="362"/>
      <c r="E4729" s="364"/>
      <c r="F4729" s="364"/>
      <c r="G4729" s="362"/>
      <c r="H4729" s="362"/>
      <c r="I4729" s="362"/>
      <c r="J4729" s="362"/>
      <c r="K4729" s="365"/>
    </row>
    <row r="4730">
      <c r="A4730" s="357" t="str">
        <f t="shared" si="1"/>
        <v/>
      </c>
      <c r="B4730" s="362"/>
      <c r="C4730" s="363"/>
      <c r="D4730" s="362"/>
      <c r="E4730" s="364"/>
      <c r="F4730" s="364"/>
      <c r="G4730" s="362"/>
      <c r="H4730" s="362"/>
      <c r="I4730" s="362"/>
      <c r="J4730" s="362"/>
      <c r="K4730" s="365"/>
    </row>
    <row r="4731">
      <c r="A4731" s="357" t="str">
        <f t="shared" si="1"/>
        <v/>
      </c>
      <c r="B4731" s="362"/>
      <c r="C4731" s="363"/>
      <c r="D4731" s="362"/>
      <c r="E4731" s="364"/>
      <c r="F4731" s="364"/>
      <c r="G4731" s="362"/>
      <c r="H4731" s="362"/>
      <c r="I4731" s="362"/>
      <c r="J4731" s="362"/>
      <c r="K4731" s="365"/>
    </row>
    <row r="4732">
      <c r="A4732" s="352" t="str">
        <f t="shared" si="1"/>
        <v/>
      </c>
      <c r="B4732" s="362"/>
      <c r="C4732" s="363"/>
      <c r="D4732" s="362"/>
      <c r="E4732" s="364"/>
      <c r="F4732" s="364"/>
      <c r="G4732" s="362"/>
      <c r="H4732" s="362"/>
      <c r="I4732" s="362"/>
      <c r="J4732" s="362"/>
      <c r="K4732" s="365"/>
    </row>
    <row r="4733">
      <c r="A4733" s="357" t="str">
        <f t="shared" si="1"/>
        <v/>
      </c>
      <c r="B4733" s="362"/>
      <c r="C4733" s="363"/>
      <c r="D4733" s="362"/>
      <c r="E4733" s="364"/>
      <c r="F4733" s="364"/>
      <c r="G4733" s="362"/>
      <c r="H4733" s="362"/>
      <c r="I4733" s="362"/>
      <c r="J4733" s="362"/>
      <c r="K4733" s="365"/>
    </row>
    <row r="4734">
      <c r="A4734" s="352" t="str">
        <f t="shared" si="1"/>
        <v/>
      </c>
      <c r="B4734" s="362"/>
      <c r="C4734" s="363"/>
      <c r="D4734" s="362"/>
      <c r="E4734" s="364"/>
      <c r="F4734" s="364"/>
      <c r="G4734" s="362"/>
      <c r="H4734" s="362"/>
      <c r="I4734" s="362"/>
      <c r="J4734" s="362"/>
      <c r="K4734" s="365"/>
    </row>
    <row r="4735">
      <c r="A4735" s="357" t="str">
        <f t="shared" si="1"/>
        <v/>
      </c>
      <c r="B4735" s="362"/>
      <c r="C4735" s="363"/>
      <c r="D4735" s="362"/>
      <c r="E4735" s="364"/>
      <c r="F4735" s="364"/>
      <c r="G4735" s="362"/>
      <c r="H4735" s="362"/>
      <c r="I4735" s="362"/>
      <c r="J4735" s="362"/>
      <c r="K4735" s="365"/>
    </row>
    <row r="4736">
      <c r="A4736" s="357" t="str">
        <f t="shared" si="1"/>
        <v/>
      </c>
      <c r="B4736" s="362"/>
      <c r="C4736" s="363"/>
      <c r="D4736" s="362"/>
      <c r="E4736" s="364"/>
      <c r="F4736" s="364"/>
      <c r="G4736" s="362"/>
      <c r="H4736" s="362"/>
      <c r="I4736" s="362"/>
      <c r="J4736" s="362"/>
      <c r="K4736" s="365"/>
    </row>
    <row r="4737">
      <c r="A4737" s="352" t="str">
        <f t="shared" si="1"/>
        <v/>
      </c>
      <c r="B4737" s="362"/>
      <c r="C4737" s="363"/>
      <c r="D4737" s="362"/>
      <c r="E4737" s="364"/>
      <c r="F4737" s="364"/>
      <c r="G4737" s="362"/>
      <c r="H4737" s="362"/>
      <c r="I4737" s="362"/>
      <c r="J4737" s="362"/>
      <c r="K4737" s="365"/>
    </row>
    <row r="4738">
      <c r="A4738" s="352" t="str">
        <f t="shared" si="1"/>
        <v/>
      </c>
      <c r="B4738" s="362"/>
      <c r="C4738" s="363"/>
      <c r="D4738" s="362"/>
      <c r="E4738" s="364"/>
      <c r="F4738" s="364"/>
      <c r="G4738" s="362"/>
      <c r="H4738" s="362"/>
      <c r="I4738" s="362"/>
      <c r="J4738" s="362"/>
      <c r="K4738" s="365"/>
    </row>
    <row r="4739">
      <c r="A4739" s="352" t="str">
        <f t="shared" si="1"/>
        <v/>
      </c>
      <c r="B4739" s="362"/>
      <c r="C4739" s="363"/>
      <c r="D4739" s="362"/>
      <c r="E4739" s="364"/>
      <c r="F4739" s="364"/>
      <c r="G4739" s="362"/>
      <c r="H4739" s="362"/>
      <c r="I4739" s="362"/>
      <c r="J4739" s="362"/>
      <c r="K4739" s="365"/>
    </row>
    <row r="4740">
      <c r="A4740" s="352" t="str">
        <f t="shared" si="1"/>
        <v/>
      </c>
      <c r="B4740" s="362"/>
      <c r="C4740" s="363"/>
      <c r="D4740" s="362"/>
      <c r="E4740" s="364"/>
      <c r="F4740" s="364"/>
      <c r="G4740" s="362"/>
      <c r="H4740" s="362"/>
      <c r="I4740" s="362"/>
      <c r="J4740" s="362"/>
      <c r="K4740" s="365"/>
    </row>
    <row r="4741">
      <c r="A4741" s="357" t="str">
        <f t="shared" si="1"/>
        <v/>
      </c>
      <c r="B4741" s="362"/>
      <c r="C4741" s="363"/>
      <c r="D4741" s="362"/>
      <c r="E4741" s="364"/>
      <c r="F4741" s="364"/>
      <c r="G4741" s="362"/>
      <c r="H4741" s="362"/>
      <c r="I4741" s="362"/>
      <c r="J4741" s="362"/>
      <c r="K4741" s="365"/>
    </row>
    <row r="4742">
      <c r="A4742" s="352" t="str">
        <f t="shared" si="1"/>
        <v/>
      </c>
      <c r="B4742" s="362"/>
      <c r="C4742" s="363"/>
      <c r="D4742" s="362"/>
      <c r="E4742" s="364"/>
      <c r="F4742" s="364"/>
      <c r="G4742" s="362"/>
      <c r="H4742" s="362"/>
      <c r="I4742" s="362"/>
      <c r="J4742" s="362"/>
      <c r="K4742" s="365"/>
    </row>
    <row r="4743">
      <c r="A4743" s="352" t="str">
        <f t="shared" si="1"/>
        <v/>
      </c>
      <c r="B4743" s="362"/>
      <c r="C4743" s="363"/>
      <c r="D4743" s="362"/>
      <c r="E4743" s="364"/>
      <c r="F4743" s="364"/>
      <c r="G4743" s="362"/>
      <c r="H4743" s="362"/>
      <c r="I4743" s="362"/>
      <c r="J4743" s="362"/>
      <c r="K4743" s="365"/>
    </row>
    <row r="4744">
      <c r="A4744" s="352" t="str">
        <f t="shared" si="1"/>
        <v/>
      </c>
      <c r="B4744" s="362"/>
      <c r="C4744" s="363"/>
      <c r="D4744" s="362"/>
      <c r="E4744" s="364"/>
      <c r="F4744" s="364"/>
      <c r="G4744" s="362"/>
      <c r="H4744" s="362"/>
      <c r="I4744" s="362"/>
      <c r="J4744" s="362"/>
      <c r="K4744" s="365"/>
    </row>
    <row r="4745">
      <c r="A4745" s="359" t="str">
        <f t="shared" si="1"/>
        <v/>
      </c>
      <c r="B4745" s="362"/>
      <c r="C4745" s="363"/>
      <c r="D4745" s="362"/>
      <c r="E4745" s="364"/>
      <c r="F4745" s="364"/>
      <c r="G4745" s="362"/>
      <c r="H4745" s="362"/>
      <c r="I4745" s="362"/>
      <c r="J4745" s="362"/>
      <c r="K4745" s="365"/>
    </row>
    <row r="4746">
      <c r="A4746" s="352" t="str">
        <f t="shared" si="1"/>
        <v/>
      </c>
      <c r="B4746" s="362"/>
      <c r="C4746" s="363"/>
      <c r="D4746" s="362"/>
      <c r="E4746" s="364"/>
      <c r="F4746" s="364"/>
      <c r="G4746" s="362"/>
      <c r="H4746" s="362"/>
      <c r="I4746" s="362"/>
      <c r="J4746" s="362"/>
      <c r="K4746" s="365"/>
    </row>
    <row r="4747">
      <c r="A4747" s="357" t="str">
        <f t="shared" si="1"/>
        <v/>
      </c>
      <c r="B4747" s="362"/>
      <c r="C4747" s="363"/>
      <c r="D4747" s="362"/>
      <c r="E4747" s="364"/>
      <c r="F4747" s="364"/>
      <c r="G4747" s="362"/>
      <c r="H4747" s="362"/>
      <c r="I4747" s="362"/>
      <c r="J4747" s="362"/>
      <c r="K4747" s="365"/>
    </row>
    <row r="4748">
      <c r="A4748" s="352" t="str">
        <f t="shared" si="1"/>
        <v/>
      </c>
      <c r="B4748" s="362"/>
      <c r="C4748" s="363"/>
      <c r="D4748" s="362"/>
      <c r="E4748" s="364"/>
      <c r="F4748" s="364"/>
      <c r="G4748" s="362"/>
      <c r="H4748" s="362"/>
      <c r="I4748" s="362"/>
      <c r="J4748" s="362"/>
      <c r="K4748" s="365"/>
    </row>
    <row r="4749">
      <c r="A4749" s="359" t="str">
        <f t="shared" si="1"/>
        <v/>
      </c>
      <c r="B4749" s="362"/>
      <c r="C4749" s="363"/>
      <c r="D4749" s="362"/>
      <c r="E4749" s="364"/>
      <c r="F4749" s="364"/>
      <c r="G4749" s="362"/>
      <c r="H4749" s="362"/>
      <c r="I4749" s="362"/>
      <c r="J4749" s="362"/>
      <c r="K4749" s="365"/>
    </row>
    <row r="4750">
      <c r="A4750" s="357" t="str">
        <f t="shared" si="1"/>
        <v/>
      </c>
      <c r="B4750" s="362"/>
      <c r="C4750" s="363"/>
      <c r="D4750" s="362"/>
      <c r="E4750" s="364"/>
      <c r="F4750" s="364"/>
      <c r="G4750" s="362"/>
      <c r="H4750" s="362"/>
      <c r="I4750" s="362"/>
      <c r="J4750" s="362"/>
      <c r="K4750" s="365"/>
    </row>
    <row r="4751">
      <c r="A4751" s="357" t="str">
        <f t="shared" si="1"/>
        <v/>
      </c>
      <c r="B4751" s="362"/>
      <c r="C4751" s="363"/>
      <c r="D4751" s="362"/>
      <c r="E4751" s="364"/>
      <c r="F4751" s="364"/>
      <c r="G4751" s="362"/>
      <c r="H4751" s="362"/>
      <c r="I4751" s="362"/>
      <c r="J4751" s="362"/>
      <c r="K4751" s="365"/>
    </row>
    <row r="4752">
      <c r="A4752" s="352" t="str">
        <f t="shared" si="1"/>
        <v/>
      </c>
      <c r="B4752" s="362"/>
      <c r="C4752" s="363"/>
      <c r="D4752" s="362"/>
      <c r="E4752" s="364"/>
      <c r="F4752" s="364"/>
      <c r="G4752" s="362"/>
      <c r="H4752" s="362"/>
      <c r="I4752" s="362"/>
      <c r="J4752" s="362"/>
      <c r="K4752" s="365"/>
    </row>
    <row r="4753">
      <c r="A4753" s="357" t="str">
        <f t="shared" si="1"/>
        <v/>
      </c>
      <c r="B4753" s="362"/>
      <c r="C4753" s="363"/>
      <c r="D4753" s="362"/>
      <c r="E4753" s="364"/>
      <c r="F4753" s="364"/>
      <c r="G4753" s="362"/>
      <c r="H4753" s="362"/>
      <c r="I4753" s="362"/>
      <c r="J4753" s="362"/>
      <c r="K4753" s="365"/>
    </row>
    <row r="4754">
      <c r="A4754" s="352" t="str">
        <f t="shared" si="1"/>
        <v/>
      </c>
      <c r="B4754" s="362"/>
      <c r="C4754" s="363"/>
      <c r="D4754" s="362"/>
      <c r="E4754" s="364"/>
      <c r="F4754" s="364"/>
      <c r="G4754" s="362"/>
      <c r="H4754" s="362"/>
      <c r="I4754" s="362"/>
      <c r="J4754" s="362"/>
      <c r="K4754" s="365"/>
    </row>
    <row r="4755">
      <c r="A4755" s="357" t="str">
        <f t="shared" si="1"/>
        <v/>
      </c>
      <c r="B4755" s="362"/>
      <c r="C4755" s="363"/>
      <c r="D4755" s="362"/>
      <c r="E4755" s="364"/>
      <c r="F4755" s="364"/>
      <c r="G4755" s="362"/>
      <c r="H4755" s="362"/>
      <c r="I4755" s="362"/>
      <c r="J4755" s="362"/>
      <c r="K4755" s="365"/>
    </row>
    <row r="4756">
      <c r="A4756" s="352" t="str">
        <f t="shared" si="1"/>
        <v/>
      </c>
      <c r="B4756" s="362"/>
      <c r="C4756" s="363"/>
      <c r="D4756" s="362"/>
      <c r="E4756" s="364"/>
      <c r="F4756" s="364"/>
      <c r="G4756" s="362"/>
      <c r="H4756" s="362"/>
      <c r="I4756" s="362"/>
      <c r="J4756" s="362"/>
      <c r="K4756" s="365"/>
    </row>
    <row r="4757">
      <c r="A4757" s="357" t="str">
        <f t="shared" si="1"/>
        <v/>
      </c>
      <c r="B4757" s="362"/>
      <c r="C4757" s="363"/>
      <c r="D4757" s="362"/>
      <c r="E4757" s="364"/>
      <c r="F4757" s="364"/>
      <c r="G4757" s="362"/>
      <c r="H4757" s="362"/>
      <c r="I4757" s="362"/>
      <c r="J4757" s="362"/>
      <c r="K4757" s="365"/>
    </row>
    <row r="4758">
      <c r="A4758" s="357" t="str">
        <f t="shared" si="1"/>
        <v/>
      </c>
      <c r="B4758" s="362"/>
      <c r="C4758" s="363"/>
      <c r="D4758" s="362"/>
      <c r="E4758" s="364"/>
      <c r="F4758" s="364"/>
      <c r="G4758" s="362"/>
      <c r="H4758" s="362"/>
      <c r="I4758" s="362"/>
      <c r="J4758" s="362"/>
      <c r="K4758" s="365"/>
    </row>
    <row r="4759">
      <c r="A4759" s="357" t="str">
        <f t="shared" si="1"/>
        <v/>
      </c>
      <c r="B4759" s="362"/>
      <c r="C4759" s="363"/>
      <c r="D4759" s="362"/>
      <c r="E4759" s="364"/>
      <c r="F4759" s="364"/>
      <c r="G4759" s="362"/>
      <c r="H4759" s="362"/>
      <c r="I4759" s="362"/>
      <c r="J4759" s="362"/>
      <c r="K4759" s="365"/>
    </row>
    <row r="4760">
      <c r="A4760" s="357" t="str">
        <f t="shared" si="1"/>
        <v/>
      </c>
      <c r="B4760" s="362"/>
      <c r="C4760" s="363"/>
      <c r="D4760" s="362"/>
      <c r="E4760" s="364"/>
      <c r="F4760" s="364"/>
      <c r="G4760" s="362"/>
      <c r="H4760" s="362"/>
      <c r="I4760" s="362"/>
      <c r="J4760" s="362"/>
      <c r="K4760" s="365"/>
    </row>
    <row r="4761">
      <c r="A4761" s="352" t="str">
        <f t="shared" si="1"/>
        <v/>
      </c>
      <c r="B4761" s="362"/>
      <c r="C4761" s="363"/>
      <c r="D4761" s="362"/>
      <c r="E4761" s="364"/>
      <c r="F4761" s="364"/>
      <c r="G4761" s="362"/>
      <c r="H4761" s="362"/>
      <c r="I4761" s="362"/>
      <c r="J4761" s="362"/>
      <c r="K4761" s="365"/>
    </row>
    <row r="4762">
      <c r="A4762" s="352" t="str">
        <f t="shared" si="1"/>
        <v/>
      </c>
      <c r="B4762" s="362"/>
      <c r="C4762" s="363"/>
      <c r="D4762" s="362"/>
      <c r="E4762" s="364"/>
      <c r="F4762" s="364"/>
      <c r="G4762" s="362"/>
      <c r="H4762" s="362"/>
      <c r="I4762" s="362"/>
      <c r="J4762" s="362"/>
      <c r="K4762" s="365"/>
    </row>
    <row r="4763">
      <c r="A4763" s="352" t="str">
        <f t="shared" si="1"/>
        <v/>
      </c>
      <c r="B4763" s="362"/>
      <c r="C4763" s="363"/>
      <c r="D4763" s="362"/>
      <c r="E4763" s="364"/>
      <c r="F4763" s="364"/>
      <c r="G4763" s="362"/>
      <c r="H4763" s="362"/>
      <c r="I4763" s="362"/>
      <c r="J4763" s="362"/>
      <c r="K4763" s="365"/>
    </row>
    <row r="4764">
      <c r="A4764" s="352" t="str">
        <f t="shared" si="1"/>
        <v/>
      </c>
      <c r="B4764" s="362"/>
      <c r="C4764" s="363"/>
      <c r="D4764" s="362"/>
      <c r="E4764" s="364"/>
      <c r="F4764" s="364"/>
      <c r="G4764" s="362"/>
      <c r="H4764" s="362"/>
      <c r="I4764" s="362"/>
      <c r="J4764" s="362"/>
      <c r="K4764" s="365"/>
    </row>
    <row r="4765">
      <c r="A4765" s="352" t="str">
        <f t="shared" si="1"/>
        <v/>
      </c>
      <c r="B4765" s="362"/>
      <c r="C4765" s="363"/>
      <c r="D4765" s="362"/>
      <c r="E4765" s="364"/>
      <c r="F4765" s="364"/>
      <c r="G4765" s="362"/>
      <c r="H4765" s="362"/>
      <c r="I4765" s="362"/>
      <c r="J4765" s="362"/>
      <c r="K4765" s="365"/>
    </row>
    <row r="4766">
      <c r="A4766" s="352" t="str">
        <f t="shared" si="1"/>
        <v/>
      </c>
      <c r="B4766" s="362"/>
      <c r="C4766" s="363"/>
      <c r="D4766" s="362"/>
      <c r="E4766" s="364"/>
      <c r="F4766" s="364"/>
      <c r="G4766" s="362"/>
      <c r="H4766" s="362"/>
      <c r="I4766" s="362"/>
      <c r="J4766" s="362"/>
      <c r="K4766" s="365"/>
    </row>
    <row r="4767">
      <c r="A4767" s="357" t="str">
        <f t="shared" si="1"/>
        <v/>
      </c>
      <c r="B4767" s="362"/>
      <c r="C4767" s="363"/>
      <c r="D4767" s="362"/>
      <c r="E4767" s="364"/>
      <c r="F4767" s="364"/>
      <c r="G4767" s="362"/>
      <c r="H4767" s="362"/>
      <c r="I4767" s="362"/>
      <c r="J4767" s="362"/>
      <c r="K4767" s="365"/>
    </row>
    <row r="4768">
      <c r="A4768" s="352" t="str">
        <f t="shared" si="1"/>
        <v/>
      </c>
      <c r="B4768" s="362"/>
      <c r="C4768" s="363"/>
      <c r="D4768" s="362"/>
      <c r="E4768" s="364"/>
      <c r="F4768" s="364"/>
      <c r="G4768" s="362"/>
      <c r="H4768" s="362"/>
      <c r="I4768" s="362"/>
      <c r="J4768" s="362"/>
      <c r="K4768" s="365"/>
    </row>
    <row r="4769">
      <c r="A4769" s="352" t="str">
        <f t="shared" si="1"/>
        <v/>
      </c>
      <c r="B4769" s="362"/>
      <c r="C4769" s="363"/>
      <c r="D4769" s="362"/>
      <c r="E4769" s="364"/>
      <c r="F4769" s="364"/>
      <c r="G4769" s="362"/>
      <c r="H4769" s="362"/>
      <c r="I4769" s="362"/>
      <c r="J4769" s="362"/>
      <c r="K4769" s="365"/>
    </row>
    <row r="4770">
      <c r="A4770" s="357" t="str">
        <f t="shared" si="1"/>
        <v/>
      </c>
      <c r="B4770" s="362"/>
      <c r="C4770" s="363"/>
      <c r="D4770" s="362"/>
      <c r="E4770" s="364"/>
      <c r="F4770" s="364"/>
      <c r="G4770" s="362"/>
      <c r="H4770" s="362"/>
      <c r="I4770" s="362"/>
      <c r="J4770" s="362"/>
      <c r="K4770" s="365"/>
    </row>
    <row r="4771">
      <c r="A4771" s="352" t="str">
        <f t="shared" si="1"/>
        <v/>
      </c>
      <c r="B4771" s="362"/>
      <c r="C4771" s="363"/>
      <c r="D4771" s="362"/>
      <c r="E4771" s="364"/>
      <c r="F4771" s="364"/>
      <c r="G4771" s="362"/>
      <c r="H4771" s="362"/>
      <c r="I4771" s="362"/>
      <c r="J4771" s="362"/>
      <c r="K4771" s="365"/>
    </row>
    <row r="4772">
      <c r="A4772" s="352" t="str">
        <f t="shared" si="1"/>
        <v/>
      </c>
      <c r="B4772" s="362"/>
      <c r="C4772" s="363"/>
      <c r="D4772" s="362"/>
      <c r="E4772" s="364"/>
      <c r="F4772" s="364"/>
      <c r="G4772" s="362"/>
      <c r="H4772" s="362"/>
      <c r="I4772" s="362"/>
      <c r="J4772" s="362"/>
      <c r="K4772" s="365"/>
    </row>
    <row r="4773">
      <c r="A4773" s="352" t="str">
        <f t="shared" si="1"/>
        <v/>
      </c>
      <c r="B4773" s="362"/>
      <c r="C4773" s="363"/>
      <c r="D4773" s="362"/>
      <c r="E4773" s="364"/>
      <c r="F4773" s="364"/>
      <c r="G4773" s="362"/>
      <c r="H4773" s="362"/>
      <c r="I4773" s="362"/>
      <c r="J4773" s="362"/>
      <c r="K4773" s="365"/>
    </row>
    <row r="4774">
      <c r="A4774" s="352" t="str">
        <f t="shared" si="1"/>
        <v/>
      </c>
      <c r="B4774" s="362"/>
      <c r="C4774" s="363"/>
      <c r="D4774" s="362"/>
      <c r="E4774" s="364"/>
      <c r="F4774" s="364"/>
      <c r="G4774" s="362"/>
      <c r="H4774" s="362"/>
      <c r="I4774" s="362"/>
      <c r="J4774" s="362"/>
      <c r="K4774" s="365"/>
    </row>
    <row r="4775">
      <c r="A4775" s="357" t="str">
        <f t="shared" si="1"/>
        <v/>
      </c>
      <c r="B4775" s="362"/>
      <c r="C4775" s="363"/>
      <c r="D4775" s="362"/>
      <c r="E4775" s="364"/>
      <c r="F4775" s="364"/>
      <c r="G4775" s="362"/>
      <c r="H4775" s="362"/>
      <c r="I4775" s="362"/>
      <c r="J4775" s="362"/>
      <c r="K4775" s="365"/>
    </row>
    <row r="4776">
      <c r="A4776" s="357" t="str">
        <f t="shared" si="1"/>
        <v/>
      </c>
      <c r="B4776" s="362"/>
      <c r="C4776" s="363"/>
      <c r="D4776" s="362"/>
      <c r="E4776" s="364"/>
      <c r="F4776" s="364"/>
      <c r="G4776" s="362"/>
      <c r="H4776" s="362"/>
      <c r="I4776" s="362"/>
      <c r="J4776" s="362"/>
      <c r="K4776" s="365"/>
    </row>
    <row r="4777">
      <c r="A4777" s="352" t="str">
        <f t="shared" si="1"/>
        <v/>
      </c>
      <c r="B4777" s="362"/>
      <c r="C4777" s="363"/>
      <c r="D4777" s="362"/>
      <c r="E4777" s="364"/>
      <c r="F4777" s="364"/>
      <c r="G4777" s="362"/>
      <c r="H4777" s="362"/>
      <c r="I4777" s="362"/>
      <c r="J4777" s="362"/>
      <c r="K4777" s="365"/>
    </row>
    <row r="4778">
      <c r="A4778" s="352" t="str">
        <f t="shared" si="1"/>
        <v/>
      </c>
      <c r="B4778" s="362"/>
      <c r="C4778" s="363"/>
      <c r="D4778" s="362"/>
      <c r="E4778" s="364"/>
      <c r="F4778" s="364"/>
      <c r="G4778" s="362"/>
      <c r="H4778" s="362"/>
      <c r="I4778" s="362"/>
      <c r="J4778" s="362"/>
      <c r="K4778" s="365"/>
    </row>
    <row r="4779">
      <c r="A4779" s="352" t="str">
        <f t="shared" si="1"/>
        <v/>
      </c>
      <c r="B4779" s="362"/>
      <c r="C4779" s="363"/>
      <c r="D4779" s="362"/>
      <c r="E4779" s="364"/>
      <c r="F4779" s="364"/>
      <c r="G4779" s="362"/>
      <c r="H4779" s="362"/>
      <c r="I4779" s="362"/>
      <c r="J4779" s="362"/>
      <c r="K4779" s="365"/>
    </row>
    <row r="4780">
      <c r="A4780" s="352" t="str">
        <f t="shared" si="1"/>
        <v/>
      </c>
      <c r="B4780" s="362"/>
      <c r="C4780" s="363"/>
      <c r="D4780" s="362"/>
      <c r="E4780" s="364"/>
      <c r="F4780" s="364"/>
      <c r="G4780" s="362"/>
      <c r="H4780" s="362"/>
      <c r="I4780" s="362"/>
      <c r="J4780" s="362"/>
      <c r="K4780" s="365"/>
    </row>
    <row r="4781">
      <c r="A4781" s="352" t="str">
        <f t="shared" si="1"/>
        <v/>
      </c>
      <c r="B4781" s="362"/>
      <c r="C4781" s="363"/>
      <c r="D4781" s="362"/>
      <c r="E4781" s="364"/>
      <c r="F4781" s="364"/>
      <c r="G4781" s="362"/>
      <c r="H4781" s="362"/>
      <c r="I4781" s="362"/>
      <c r="J4781" s="362"/>
      <c r="K4781" s="365"/>
    </row>
    <row r="4782">
      <c r="A4782" s="352" t="str">
        <f t="shared" si="1"/>
        <v/>
      </c>
      <c r="B4782" s="362"/>
      <c r="C4782" s="363"/>
      <c r="D4782" s="362"/>
      <c r="E4782" s="364"/>
      <c r="F4782" s="364"/>
      <c r="G4782" s="362"/>
      <c r="H4782" s="362"/>
      <c r="I4782" s="362"/>
      <c r="J4782" s="362"/>
      <c r="K4782" s="365"/>
    </row>
    <row r="4783">
      <c r="A4783" s="352" t="str">
        <f t="shared" si="1"/>
        <v/>
      </c>
      <c r="B4783" s="362"/>
      <c r="C4783" s="363"/>
      <c r="D4783" s="362"/>
      <c r="E4783" s="364"/>
      <c r="F4783" s="364"/>
      <c r="G4783" s="362"/>
      <c r="H4783" s="362"/>
      <c r="I4783" s="362"/>
      <c r="J4783" s="362"/>
      <c r="K4783" s="365"/>
    </row>
    <row r="4784">
      <c r="A4784" s="352" t="str">
        <f t="shared" si="1"/>
        <v/>
      </c>
      <c r="B4784" s="362"/>
      <c r="C4784" s="363"/>
      <c r="D4784" s="362"/>
      <c r="E4784" s="364"/>
      <c r="F4784" s="364"/>
      <c r="G4784" s="362"/>
      <c r="H4784" s="362"/>
      <c r="I4784" s="362"/>
      <c r="J4784" s="362"/>
      <c r="K4784" s="365"/>
    </row>
    <row r="4785">
      <c r="A4785" s="359" t="str">
        <f t="shared" si="1"/>
        <v/>
      </c>
      <c r="B4785" s="362"/>
      <c r="C4785" s="363"/>
      <c r="D4785" s="362"/>
      <c r="E4785" s="364"/>
      <c r="F4785" s="364"/>
      <c r="G4785" s="362"/>
      <c r="H4785" s="362"/>
      <c r="I4785" s="362"/>
      <c r="J4785" s="362"/>
      <c r="K4785" s="365"/>
    </row>
    <row r="4786">
      <c r="A4786" s="357" t="str">
        <f t="shared" si="1"/>
        <v/>
      </c>
      <c r="B4786" s="362"/>
      <c r="C4786" s="363"/>
      <c r="D4786" s="362"/>
      <c r="E4786" s="364"/>
      <c r="F4786" s="364"/>
      <c r="G4786" s="362"/>
      <c r="H4786" s="362"/>
      <c r="I4786" s="362"/>
      <c r="J4786" s="362"/>
      <c r="K4786" s="365"/>
    </row>
    <row r="4787">
      <c r="A4787" s="357" t="str">
        <f t="shared" si="1"/>
        <v/>
      </c>
      <c r="B4787" s="362"/>
      <c r="C4787" s="363"/>
      <c r="D4787" s="362"/>
      <c r="E4787" s="364"/>
      <c r="F4787" s="364"/>
      <c r="G4787" s="362"/>
      <c r="H4787" s="362"/>
      <c r="I4787" s="362"/>
      <c r="J4787" s="362"/>
      <c r="K4787" s="365"/>
    </row>
    <row r="4788">
      <c r="A4788" s="357" t="str">
        <f t="shared" si="1"/>
        <v/>
      </c>
      <c r="B4788" s="362"/>
      <c r="C4788" s="363"/>
      <c r="D4788" s="362"/>
      <c r="E4788" s="364"/>
      <c r="F4788" s="364"/>
      <c r="G4788" s="362"/>
      <c r="H4788" s="362"/>
      <c r="I4788" s="362"/>
      <c r="J4788" s="362"/>
      <c r="K4788" s="365"/>
    </row>
    <row r="4789">
      <c r="A4789" s="357" t="str">
        <f t="shared" si="1"/>
        <v/>
      </c>
      <c r="B4789" s="362"/>
      <c r="C4789" s="363"/>
      <c r="D4789" s="362"/>
      <c r="E4789" s="364"/>
      <c r="F4789" s="364"/>
      <c r="G4789" s="362"/>
      <c r="H4789" s="362"/>
      <c r="I4789" s="362"/>
      <c r="J4789" s="362"/>
      <c r="K4789" s="365"/>
    </row>
    <row r="4790">
      <c r="A4790" s="359" t="str">
        <f t="shared" si="1"/>
        <v/>
      </c>
      <c r="B4790" s="362"/>
      <c r="C4790" s="363"/>
      <c r="D4790" s="362"/>
      <c r="E4790" s="364"/>
      <c r="F4790" s="364"/>
      <c r="G4790" s="362"/>
      <c r="H4790" s="362"/>
      <c r="I4790" s="362"/>
      <c r="J4790" s="362"/>
      <c r="K4790" s="365"/>
    </row>
    <row r="4791">
      <c r="A4791" s="352" t="str">
        <f t="shared" si="1"/>
        <v/>
      </c>
      <c r="B4791" s="362"/>
      <c r="C4791" s="363"/>
      <c r="D4791" s="362"/>
      <c r="E4791" s="364"/>
      <c r="F4791" s="364"/>
      <c r="G4791" s="362"/>
      <c r="H4791" s="362"/>
      <c r="I4791" s="362"/>
      <c r="J4791" s="362"/>
      <c r="K4791" s="365"/>
    </row>
    <row r="4792">
      <c r="A4792" s="357" t="str">
        <f t="shared" si="1"/>
        <v/>
      </c>
      <c r="B4792" s="362"/>
      <c r="C4792" s="363"/>
      <c r="D4792" s="362"/>
      <c r="E4792" s="364"/>
      <c r="F4792" s="364"/>
      <c r="G4792" s="362"/>
      <c r="H4792" s="362"/>
      <c r="I4792" s="362"/>
      <c r="J4792" s="362"/>
      <c r="K4792" s="365"/>
    </row>
    <row r="4793">
      <c r="A4793" s="352" t="str">
        <f t="shared" si="1"/>
        <v/>
      </c>
      <c r="B4793" s="362"/>
      <c r="C4793" s="363"/>
      <c r="D4793" s="362"/>
      <c r="E4793" s="364"/>
      <c r="F4793" s="364"/>
      <c r="G4793" s="362"/>
      <c r="H4793" s="362"/>
      <c r="I4793" s="362"/>
      <c r="J4793" s="362"/>
      <c r="K4793" s="365"/>
    </row>
    <row r="4794">
      <c r="A4794" s="352" t="str">
        <f t="shared" si="1"/>
        <v/>
      </c>
      <c r="B4794" s="362"/>
      <c r="C4794" s="363"/>
      <c r="D4794" s="362"/>
      <c r="E4794" s="364"/>
      <c r="F4794" s="364"/>
      <c r="G4794" s="362"/>
      <c r="H4794" s="362"/>
      <c r="I4794" s="362"/>
      <c r="J4794" s="362"/>
      <c r="K4794" s="365"/>
    </row>
    <row r="4795">
      <c r="A4795" s="352" t="str">
        <f t="shared" si="1"/>
        <v/>
      </c>
      <c r="B4795" s="362"/>
      <c r="C4795" s="363"/>
      <c r="D4795" s="362"/>
      <c r="E4795" s="364"/>
      <c r="F4795" s="364"/>
      <c r="G4795" s="362"/>
      <c r="H4795" s="362"/>
      <c r="I4795" s="362"/>
      <c r="J4795" s="362"/>
      <c r="K4795" s="365"/>
    </row>
    <row r="4796">
      <c r="A4796" s="352" t="str">
        <f t="shared" si="1"/>
        <v/>
      </c>
      <c r="B4796" s="362"/>
      <c r="C4796" s="363"/>
      <c r="D4796" s="362"/>
      <c r="E4796" s="364"/>
      <c r="F4796" s="364"/>
      <c r="G4796" s="362"/>
      <c r="H4796" s="362"/>
      <c r="I4796" s="362"/>
      <c r="J4796" s="362"/>
      <c r="K4796" s="365"/>
    </row>
    <row r="4797">
      <c r="A4797" s="357" t="str">
        <f t="shared" si="1"/>
        <v/>
      </c>
      <c r="B4797" s="362"/>
      <c r="C4797" s="363"/>
      <c r="D4797" s="362"/>
      <c r="E4797" s="364"/>
      <c r="F4797" s="364"/>
      <c r="G4797" s="362"/>
      <c r="H4797" s="362"/>
      <c r="I4797" s="362"/>
      <c r="J4797" s="362"/>
      <c r="K4797" s="365"/>
    </row>
    <row r="4798">
      <c r="A4798" s="357" t="str">
        <f t="shared" si="1"/>
        <v/>
      </c>
      <c r="B4798" s="362"/>
      <c r="C4798" s="363"/>
      <c r="D4798" s="362"/>
      <c r="E4798" s="364"/>
      <c r="F4798" s="364"/>
      <c r="G4798" s="362"/>
      <c r="H4798" s="362"/>
      <c r="I4798" s="362"/>
      <c r="J4798" s="362"/>
      <c r="K4798" s="365"/>
    </row>
    <row r="4799">
      <c r="A4799" s="352" t="str">
        <f t="shared" si="1"/>
        <v/>
      </c>
      <c r="B4799" s="362"/>
      <c r="C4799" s="363"/>
      <c r="D4799" s="362"/>
      <c r="E4799" s="364"/>
      <c r="F4799" s="364"/>
      <c r="G4799" s="362"/>
      <c r="H4799" s="362"/>
      <c r="I4799" s="362"/>
      <c r="J4799" s="362"/>
      <c r="K4799" s="365"/>
    </row>
    <row r="4800">
      <c r="A4800" s="357" t="str">
        <f t="shared" si="1"/>
        <v/>
      </c>
      <c r="B4800" s="362"/>
      <c r="C4800" s="363"/>
      <c r="D4800" s="362"/>
      <c r="E4800" s="364"/>
      <c r="F4800" s="364"/>
      <c r="G4800" s="362"/>
      <c r="H4800" s="362"/>
      <c r="I4800" s="362"/>
      <c r="J4800" s="362"/>
      <c r="K4800" s="365"/>
    </row>
    <row r="4801">
      <c r="A4801" s="357" t="str">
        <f t="shared" si="1"/>
        <v/>
      </c>
      <c r="B4801" s="362"/>
      <c r="C4801" s="363"/>
      <c r="D4801" s="362"/>
      <c r="E4801" s="364"/>
      <c r="F4801" s="364"/>
      <c r="G4801" s="362"/>
      <c r="H4801" s="362"/>
      <c r="I4801" s="362"/>
      <c r="J4801" s="362"/>
      <c r="K4801" s="365"/>
    </row>
    <row r="4802">
      <c r="A4802" s="352" t="str">
        <f t="shared" si="1"/>
        <v/>
      </c>
      <c r="B4802" s="362"/>
      <c r="C4802" s="363"/>
      <c r="D4802" s="362"/>
      <c r="E4802" s="364"/>
      <c r="F4802" s="364"/>
      <c r="G4802" s="362"/>
      <c r="H4802" s="362"/>
      <c r="I4802" s="362"/>
      <c r="J4802" s="362"/>
      <c r="K4802" s="365"/>
    </row>
    <row r="4803">
      <c r="A4803" s="352" t="str">
        <f t="shared" si="1"/>
        <v/>
      </c>
      <c r="B4803" s="362"/>
      <c r="C4803" s="363"/>
      <c r="D4803" s="362"/>
      <c r="E4803" s="364"/>
      <c r="F4803" s="364"/>
      <c r="G4803" s="362"/>
      <c r="H4803" s="362"/>
      <c r="I4803" s="362"/>
      <c r="J4803" s="362"/>
      <c r="K4803" s="365"/>
    </row>
    <row r="4804">
      <c r="A4804" s="352" t="str">
        <f t="shared" si="1"/>
        <v/>
      </c>
      <c r="B4804" s="362"/>
      <c r="C4804" s="363"/>
      <c r="D4804" s="362"/>
      <c r="E4804" s="364"/>
      <c r="F4804" s="364"/>
      <c r="G4804" s="362"/>
      <c r="H4804" s="362"/>
      <c r="I4804" s="362"/>
      <c r="J4804" s="362"/>
      <c r="K4804" s="365"/>
    </row>
    <row r="4805">
      <c r="A4805" s="352" t="str">
        <f t="shared" si="1"/>
        <v/>
      </c>
      <c r="B4805" s="362"/>
      <c r="C4805" s="363"/>
      <c r="D4805" s="362"/>
      <c r="E4805" s="364"/>
      <c r="F4805" s="364"/>
      <c r="G4805" s="362"/>
      <c r="H4805" s="362"/>
      <c r="I4805" s="362"/>
      <c r="J4805" s="362"/>
      <c r="K4805" s="365"/>
    </row>
    <row r="4806">
      <c r="A4806" s="352" t="str">
        <f t="shared" si="1"/>
        <v/>
      </c>
      <c r="B4806" s="362"/>
      <c r="C4806" s="363"/>
      <c r="D4806" s="362"/>
      <c r="E4806" s="364"/>
      <c r="F4806" s="364"/>
      <c r="G4806" s="362"/>
      <c r="H4806" s="362"/>
      <c r="I4806" s="362"/>
      <c r="J4806" s="362"/>
      <c r="K4806" s="365"/>
    </row>
    <row r="4807">
      <c r="A4807" s="352" t="str">
        <f t="shared" si="1"/>
        <v/>
      </c>
      <c r="B4807" s="362"/>
      <c r="C4807" s="363"/>
      <c r="D4807" s="362"/>
      <c r="E4807" s="364"/>
      <c r="F4807" s="364"/>
      <c r="G4807" s="362"/>
      <c r="H4807" s="362"/>
      <c r="I4807" s="362"/>
      <c r="J4807" s="362"/>
      <c r="K4807" s="365"/>
    </row>
    <row r="4808">
      <c r="A4808" s="352" t="str">
        <f t="shared" si="1"/>
        <v/>
      </c>
      <c r="B4808" s="362"/>
      <c r="C4808" s="363"/>
      <c r="D4808" s="362"/>
      <c r="E4808" s="364"/>
      <c r="F4808" s="364"/>
      <c r="G4808" s="362"/>
      <c r="H4808" s="362"/>
      <c r="I4808" s="362"/>
      <c r="J4808" s="362"/>
      <c r="K4808" s="365"/>
    </row>
    <row r="4809">
      <c r="A4809" s="352" t="str">
        <f t="shared" si="1"/>
        <v/>
      </c>
      <c r="B4809" s="362"/>
      <c r="C4809" s="363"/>
      <c r="D4809" s="362"/>
      <c r="E4809" s="364"/>
      <c r="F4809" s="364"/>
      <c r="G4809" s="362"/>
      <c r="H4809" s="362"/>
      <c r="I4809" s="362"/>
      <c r="J4809" s="362"/>
      <c r="K4809" s="365"/>
    </row>
    <row r="4810">
      <c r="A4810" s="352" t="str">
        <f t="shared" si="1"/>
        <v/>
      </c>
      <c r="B4810" s="362"/>
      <c r="C4810" s="363"/>
      <c r="D4810" s="362"/>
      <c r="E4810" s="364"/>
      <c r="F4810" s="364"/>
      <c r="G4810" s="362"/>
      <c r="H4810" s="362"/>
      <c r="I4810" s="362"/>
      <c r="J4810" s="362"/>
      <c r="K4810" s="365"/>
    </row>
    <row r="4811">
      <c r="A4811" s="357" t="str">
        <f t="shared" si="1"/>
        <v/>
      </c>
      <c r="B4811" s="362"/>
      <c r="C4811" s="363"/>
      <c r="D4811" s="362"/>
      <c r="E4811" s="364"/>
      <c r="F4811" s="364"/>
      <c r="G4811" s="362"/>
      <c r="H4811" s="362"/>
      <c r="I4811" s="362"/>
      <c r="J4811" s="362"/>
      <c r="K4811" s="365"/>
    </row>
    <row r="4812">
      <c r="A4812" s="352" t="str">
        <f t="shared" si="1"/>
        <v/>
      </c>
      <c r="B4812" s="362"/>
      <c r="C4812" s="363"/>
      <c r="D4812" s="362"/>
      <c r="E4812" s="364"/>
      <c r="F4812" s="364"/>
      <c r="G4812" s="362"/>
      <c r="H4812" s="362"/>
      <c r="I4812" s="362"/>
      <c r="J4812" s="362"/>
      <c r="K4812" s="365"/>
    </row>
    <row r="4813">
      <c r="A4813" s="352" t="str">
        <f t="shared" si="1"/>
        <v/>
      </c>
      <c r="B4813" s="362"/>
      <c r="C4813" s="363"/>
      <c r="D4813" s="362"/>
      <c r="E4813" s="364"/>
      <c r="F4813" s="364"/>
      <c r="G4813" s="362"/>
      <c r="H4813" s="362"/>
      <c r="I4813" s="362"/>
      <c r="J4813" s="362"/>
      <c r="K4813" s="365"/>
    </row>
    <row r="4814">
      <c r="A4814" s="357" t="str">
        <f t="shared" si="1"/>
        <v/>
      </c>
      <c r="B4814" s="362"/>
      <c r="C4814" s="363"/>
      <c r="D4814" s="362"/>
      <c r="E4814" s="364"/>
      <c r="F4814" s="364"/>
      <c r="G4814" s="362"/>
      <c r="H4814" s="362"/>
      <c r="I4814" s="362"/>
      <c r="J4814" s="362"/>
      <c r="K4814" s="365"/>
    </row>
    <row r="4815">
      <c r="A4815" s="352" t="str">
        <f t="shared" si="1"/>
        <v/>
      </c>
      <c r="B4815" s="362"/>
      <c r="C4815" s="363"/>
      <c r="D4815" s="362"/>
      <c r="E4815" s="364"/>
      <c r="F4815" s="364"/>
      <c r="G4815" s="362"/>
      <c r="H4815" s="362"/>
      <c r="I4815" s="362"/>
      <c r="J4815" s="362"/>
      <c r="K4815" s="365"/>
    </row>
    <row r="4816">
      <c r="A4816" s="352" t="str">
        <f t="shared" si="1"/>
        <v/>
      </c>
      <c r="B4816" s="362"/>
      <c r="C4816" s="363"/>
      <c r="D4816" s="362"/>
      <c r="E4816" s="364"/>
      <c r="F4816" s="364"/>
      <c r="G4816" s="362"/>
      <c r="H4816" s="362"/>
      <c r="I4816" s="362"/>
      <c r="J4816" s="362"/>
      <c r="K4816" s="365"/>
    </row>
    <row r="4817">
      <c r="A4817" s="352" t="str">
        <f t="shared" si="1"/>
        <v/>
      </c>
      <c r="B4817" s="362"/>
      <c r="C4817" s="363"/>
      <c r="D4817" s="362"/>
      <c r="E4817" s="364"/>
      <c r="F4817" s="364"/>
      <c r="G4817" s="362"/>
      <c r="H4817" s="362"/>
      <c r="I4817" s="362"/>
      <c r="J4817" s="362"/>
      <c r="K4817" s="365"/>
    </row>
    <row r="4818">
      <c r="A4818" s="352" t="str">
        <f t="shared" si="1"/>
        <v/>
      </c>
      <c r="B4818" s="362"/>
      <c r="C4818" s="363"/>
      <c r="D4818" s="362"/>
      <c r="E4818" s="364"/>
      <c r="F4818" s="364"/>
      <c r="G4818" s="362"/>
      <c r="H4818" s="362"/>
      <c r="I4818" s="362"/>
      <c r="J4818" s="362"/>
      <c r="K4818" s="365"/>
    </row>
    <row r="4819">
      <c r="A4819" s="357" t="str">
        <f t="shared" si="1"/>
        <v/>
      </c>
      <c r="B4819" s="362"/>
      <c r="C4819" s="363"/>
      <c r="D4819" s="362"/>
      <c r="E4819" s="364"/>
      <c r="F4819" s="364"/>
      <c r="G4819" s="362"/>
      <c r="H4819" s="362"/>
      <c r="I4819" s="362"/>
      <c r="J4819" s="362"/>
      <c r="K4819" s="365"/>
    </row>
    <row r="4820">
      <c r="A4820" s="357" t="str">
        <f t="shared" si="1"/>
        <v/>
      </c>
      <c r="B4820" s="362"/>
      <c r="C4820" s="363"/>
      <c r="D4820" s="362"/>
      <c r="E4820" s="364"/>
      <c r="F4820" s="364"/>
      <c r="G4820" s="362"/>
      <c r="H4820" s="362"/>
      <c r="I4820" s="362"/>
      <c r="J4820" s="362"/>
      <c r="K4820" s="365"/>
    </row>
    <row r="4821">
      <c r="A4821" s="352" t="str">
        <f t="shared" si="1"/>
        <v/>
      </c>
      <c r="B4821" s="362"/>
      <c r="C4821" s="363"/>
      <c r="D4821" s="362"/>
      <c r="E4821" s="364"/>
      <c r="F4821" s="364"/>
      <c r="G4821" s="362"/>
      <c r="H4821" s="362"/>
      <c r="I4821" s="362"/>
      <c r="J4821" s="362"/>
      <c r="K4821" s="365"/>
    </row>
    <row r="4822">
      <c r="A4822" s="357" t="str">
        <f t="shared" si="1"/>
        <v/>
      </c>
      <c r="B4822" s="362"/>
      <c r="C4822" s="363"/>
      <c r="D4822" s="362"/>
      <c r="E4822" s="364"/>
      <c r="F4822" s="364"/>
      <c r="G4822" s="362"/>
      <c r="H4822" s="362"/>
      <c r="I4822" s="362"/>
      <c r="J4822" s="362"/>
      <c r="K4822" s="365"/>
    </row>
    <row r="4823">
      <c r="A4823" s="352" t="str">
        <f t="shared" si="1"/>
        <v/>
      </c>
      <c r="B4823" s="362"/>
      <c r="C4823" s="363"/>
      <c r="D4823" s="362"/>
      <c r="E4823" s="364"/>
      <c r="F4823" s="364"/>
      <c r="G4823" s="362"/>
      <c r="H4823" s="362"/>
      <c r="I4823" s="362"/>
      <c r="J4823" s="362"/>
      <c r="K4823" s="365"/>
    </row>
    <row r="4824">
      <c r="A4824" s="352" t="str">
        <f t="shared" si="1"/>
        <v/>
      </c>
      <c r="B4824" s="362"/>
      <c r="C4824" s="363"/>
      <c r="D4824" s="362"/>
      <c r="E4824" s="364"/>
      <c r="F4824" s="364"/>
      <c r="G4824" s="362"/>
      <c r="H4824" s="362"/>
      <c r="I4824" s="362"/>
      <c r="J4824" s="362"/>
      <c r="K4824" s="365"/>
    </row>
    <row r="4825">
      <c r="A4825" s="352" t="str">
        <f t="shared" si="1"/>
        <v/>
      </c>
      <c r="B4825" s="362"/>
      <c r="C4825" s="363"/>
      <c r="D4825" s="362"/>
      <c r="E4825" s="364"/>
      <c r="F4825" s="364"/>
      <c r="G4825" s="362"/>
      <c r="H4825" s="362"/>
      <c r="I4825" s="362"/>
      <c r="J4825" s="362"/>
      <c r="K4825" s="365"/>
    </row>
    <row r="4826">
      <c r="A4826" s="352" t="str">
        <f t="shared" si="1"/>
        <v/>
      </c>
      <c r="B4826" s="362"/>
      <c r="C4826" s="363"/>
      <c r="D4826" s="362"/>
      <c r="E4826" s="364"/>
      <c r="F4826" s="364"/>
      <c r="G4826" s="362"/>
      <c r="H4826" s="362"/>
      <c r="I4826" s="362"/>
      <c r="J4826" s="362"/>
      <c r="K4826" s="365"/>
    </row>
    <row r="4827">
      <c r="A4827" s="352" t="str">
        <f t="shared" si="1"/>
        <v/>
      </c>
      <c r="B4827" s="362"/>
      <c r="C4827" s="363"/>
      <c r="D4827" s="362"/>
      <c r="E4827" s="364"/>
      <c r="F4827" s="364"/>
      <c r="G4827" s="362"/>
      <c r="H4827" s="362"/>
      <c r="I4827" s="362"/>
      <c r="J4827" s="362"/>
      <c r="K4827" s="365"/>
    </row>
    <row r="4828">
      <c r="A4828" s="357" t="str">
        <f t="shared" si="1"/>
        <v/>
      </c>
      <c r="B4828" s="362"/>
      <c r="C4828" s="363"/>
      <c r="D4828" s="362"/>
      <c r="E4828" s="364"/>
      <c r="F4828" s="364"/>
      <c r="G4828" s="362"/>
      <c r="H4828" s="362"/>
      <c r="I4828" s="362"/>
      <c r="J4828" s="362"/>
      <c r="K4828" s="365"/>
    </row>
    <row r="4829">
      <c r="A4829" s="352" t="str">
        <f t="shared" si="1"/>
        <v/>
      </c>
      <c r="B4829" s="362"/>
      <c r="C4829" s="363"/>
      <c r="D4829" s="362"/>
      <c r="E4829" s="364"/>
      <c r="F4829" s="364"/>
      <c r="G4829" s="362"/>
      <c r="H4829" s="362"/>
      <c r="I4829" s="362"/>
      <c r="J4829" s="362"/>
      <c r="K4829" s="365"/>
    </row>
    <row r="4830">
      <c r="A4830" s="352" t="str">
        <f t="shared" si="1"/>
        <v/>
      </c>
      <c r="B4830" s="362"/>
      <c r="C4830" s="363"/>
      <c r="D4830" s="362"/>
      <c r="E4830" s="364"/>
      <c r="F4830" s="364"/>
      <c r="G4830" s="362"/>
      <c r="H4830" s="362"/>
      <c r="I4830" s="362"/>
      <c r="J4830" s="362"/>
      <c r="K4830" s="365"/>
    </row>
    <row r="4831">
      <c r="A4831" s="352" t="str">
        <f t="shared" si="1"/>
        <v/>
      </c>
      <c r="B4831" s="362"/>
      <c r="C4831" s="363"/>
      <c r="D4831" s="362"/>
      <c r="E4831" s="364"/>
      <c r="F4831" s="364"/>
      <c r="G4831" s="362"/>
      <c r="H4831" s="362"/>
      <c r="I4831" s="362"/>
      <c r="J4831" s="362"/>
      <c r="K4831" s="365"/>
    </row>
    <row r="4832">
      <c r="A4832" s="352" t="str">
        <f t="shared" si="1"/>
        <v/>
      </c>
      <c r="B4832" s="362"/>
      <c r="C4832" s="363"/>
      <c r="D4832" s="362"/>
      <c r="E4832" s="364"/>
      <c r="F4832" s="364"/>
      <c r="G4832" s="362"/>
      <c r="H4832" s="362"/>
      <c r="I4832" s="362"/>
      <c r="J4832" s="362"/>
      <c r="K4832" s="365"/>
    </row>
    <row r="4833">
      <c r="A4833" s="352" t="str">
        <f t="shared" si="1"/>
        <v/>
      </c>
      <c r="B4833" s="362"/>
      <c r="C4833" s="363"/>
      <c r="D4833" s="362"/>
      <c r="E4833" s="364"/>
      <c r="F4833" s="364"/>
      <c r="G4833" s="362"/>
      <c r="H4833" s="362"/>
      <c r="I4833" s="362"/>
      <c r="J4833" s="362"/>
      <c r="K4833" s="365"/>
    </row>
    <row r="4834">
      <c r="A4834" s="352" t="str">
        <f t="shared" si="1"/>
        <v/>
      </c>
      <c r="B4834" s="362"/>
      <c r="C4834" s="363"/>
      <c r="D4834" s="362"/>
      <c r="E4834" s="364"/>
      <c r="F4834" s="364"/>
      <c r="G4834" s="362"/>
      <c r="H4834" s="362"/>
      <c r="I4834" s="362"/>
      <c r="J4834" s="362"/>
      <c r="K4834" s="365"/>
    </row>
    <row r="4835">
      <c r="A4835" s="357" t="str">
        <f t="shared" si="1"/>
        <v/>
      </c>
      <c r="B4835" s="362"/>
      <c r="C4835" s="363"/>
      <c r="D4835" s="362"/>
      <c r="E4835" s="364"/>
      <c r="F4835" s="364"/>
      <c r="G4835" s="362"/>
      <c r="H4835" s="362"/>
      <c r="I4835" s="362"/>
      <c r="J4835" s="362"/>
      <c r="K4835" s="365"/>
    </row>
    <row r="4836">
      <c r="A4836" s="352" t="str">
        <f t="shared" si="1"/>
        <v/>
      </c>
      <c r="B4836" s="362"/>
      <c r="C4836" s="363"/>
      <c r="D4836" s="362"/>
      <c r="E4836" s="364"/>
      <c r="F4836" s="364"/>
      <c r="G4836" s="362"/>
      <c r="H4836" s="362"/>
      <c r="I4836" s="362"/>
      <c r="J4836" s="362"/>
      <c r="K4836" s="365"/>
    </row>
    <row r="4837">
      <c r="A4837" s="357" t="str">
        <f t="shared" si="1"/>
        <v/>
      </c>
      <c r="B4837" s="362"/>
      <c r="C4837" s="363"/>
      <c r="D4837" s="362"/>
      <c r="E4837" s="364"/>
      <c r="F4837" s="364"/>
      <c r="G4837" s="362"/>
      <c r="H4837" s="362"/>
      <c r="I4837" s="362"/>
      <c r="J4837" s="362"/>
      <c r="K4837" s="365"/>
    </row>
    <row r="4838">
      <c r="A4838" s="352" t="str">
        <f t="shared" si="1"/>
        <v/>
      </c>
      <c r="B4838" s="362"/>
      <c r="C4838" s="363"/>
      <c r="D4838" s="362"/>
      <c r="E4838" s="364"/>
      <c r="F4838" s="364"/>
      <c r="G4838" s="362"/>
      <c r="H4838" s="362"/>
      <c r="I4838" s="362"/>
      <c r="J4838" s="362"/>
      <c r="K4838" s="365"/>
    </row>
    <row r="4839">
      <c r="A4839" s="352" t="str">
        <f t="shared" si="1"/>
        <v/>
      </c>
      <c r="B4839" s="362"/>
      <c r="C4839" s="363"/>
      <c r="D4839" s="362"/>
      <c r="E4839" s="364"/>
      <c r="F4839" s="364"/>
      <c r="G4839" s="362"/>
      <c r="H4839" s="362"/>
      <c r="I4839" s="362"/>
      <c r="J4839" s="362"/>
      <c r="K4839" s="365"/>
    </row>
    <row r="4840">
      <c r="A4840" s="357" t="str">
        <f t="shared" si="1"/>
        <v/>
      </c>
      <c r="B4840" s="362"/>
      <c r="C4840" s="363"/>
      <c r="D4840" s="362"/>
      <c r="E4840" s="364"/>
      <c r="F4840" s="364"/>
      <c r="G4840" s="362"/>
      <c r="H4840" s="362"/>
      <c r="I4840" s="362"/>
      <c r="J4840" s="362"/>
      <c r="K4840" s="365"/>
    </row>
    <row r="4841">
      <c r="A4841" s="357" t="str">
        <f t="shared" si="1"/>
        <v/>
      </c>
      <c r="B4841" s="362"/>
      <c r="C4841" s="363"/>
      <c r="D4841" s="362"/>
      <c r="E4841" s="364"/>
      <c r="F4841" s="364"/>
      <c r="G4841" s="362"/>
      <c r="H4841" s="362"/>
      <c r="I4841" s="362"/>
      <c r="J4841" s="362"/>
      <c r="K4841" s="365"/>
    </row>
    <row r="4842">
      <c r="A4842" s="357" t="str">
        <f t="shared" si="1"/>
        <v/>
      </c>
      <c r="B4842" s="362"/>
      <c r="C4842" s="363"/>
      <c r="D4842" s="362"/>
      <c r="E4842" s="364"/>
      <c r="F4842" s="364"/>
      <c r="G4842" s="362"/>
      <c r="H4842" s="362"/>
      <c r="I4842" s="362"/>
      <c r="J4842" s="362"/>
      <c r="K4842" s="365"/>
    </row>
    <row r="4843">
      <c r="A4843" s="357" t="str">
        <f t="shared" si="1"/>
        <v/>
      </c>
      <c r="B4843" s="362"/>
      <c r="C4843" s="363"/>
      <c r="D4843" s="362"/>
      <c r="E4843" s="364"/>
      <c r="F4843" s="364"/>
      <c r="G4843" s="362"/>
      <c r="H4843" s="362"/>
      <c r="I4843" s="362"/>
      <c r="J4843" s="362"/>
      <c r="K4843" s="365"/>
    </row>
    <row r="4844">
      <c r="A4844" s="352" t="str">
        <f t="shared" si="1"/>
        <v/>
      </c>
      <c r="B4844" s="362"/>
      <c r="C4844" s="363"/>
      <c r="D4844" s="362"/>
      <c r="E4844" s="364"/>
      <c r="F4844" s="364"/>
      <c r="G4844" s="362"/>
      <c r="H4844" s="362"/>
      <c r="I4844" s="362"/>
      <c r="J4844" s="362"/>
      <c r="K4844" s="365"/>
    </row>
    <row r="4845">
      <c r="A4845" s="357" t="str">
        <f t="shared" si="1"/>
        <v/>
      </c>
      <c r="B4845" s="362"/>
      <c r="C4845" s="363"/>
      <c r="D4845" s="362"/>
      <c r="E4845" s="364"/>
      <c r="F4845" s="364"/>
      <c r="G4845" s="362"/>
      <c r="H4845" s="362"/>
      <c r="I4845" s="362"/>
      <c r="J4845" s="362"/>
      <c r="K4845" s="365"/>
    </row>
    <row r="4846">
      <c r="A4846" s="357" t="str">
        <f t="shared" si="1"/>
        <v/>
      </c>
      <c r="B4846" s="362"/>
      <c r="C4846" s="363"/>
      <c r="D4846" s="362"/>
      <c r="E4846" s="364"/>
      <c r="F4846" s="364"/>
      <c r="G4846" s="362"/>
      <c r="H4846" s="362"/>
      <c r="I4846" s="362"/>
      <c r="J4846" s="375"/>
      <c r="K4846" s="365"/>
    </row>
    <row r="4847">
      <c r="A4847" s="357" t="str">
        <f t="shared" si="1"/>
        <v/>
      </c>
      <c r="B4847" s="362"/>
      <c r="C4847" s="363"/>
      <c r="D4847" s="362"/>
      <c r="E4847" s="364"/>
      <c r="F4847" s="364"/>
      <c r="G4847" s="362"/>
      <c r="H4847" s="362"/>
      <c r="I4847" s="362"/>
      <c r="J4847" s="362"/>
      <c r="K4847" s="365"/>
    </row>
    <row r="4848">
      <c r="A4848" s="352" t="str">
        <f t="shared" si="1"/>
        <v/>
      </c>
      <c r="B4848" s="362"/>
      <c r="C4848" s="363"/>
      <c r="D4848" s="362"/>
      <c r="E4848" s="364"/>
      <c r="F4848" s="364"/>
      <c r="G4848" s="362"/>
      <c r="H4848" s="362"/>
      <c r="I4848" s="362"/>
      <c r="J4848" s="362"/>
      <c r="K4848" s="365"/>
    </row>
    <row r="4849">
      <c r="A4849" s="357" t="str">
        <f t="shared" si="1"/>
        <v/>
      </c>
      <c r="B4849" s="362"/>
      <c r="C4849" s="363"/>
      <c r="D4849" s="362"/>
      <c r="E4849" s="364"/>
      <c r="F4849" s="364"/>
      <c r="G4849" s="362"/>
      <c r="H4849" s="362"/>
      <c r="I4849" s="362"/>
      <c r="J4849" s="362"/>
      <c r="K4849" s="365"/>
    </row>
    <row r="4850">
      <c r="A4850" s="352" t="str">
        <f t="shared" si="1"/>
        <v/>
      </c>
      <c r="B4850" s="362"/>
      <c r="C4850" s="363"/>
      <c r="D4850" s="362"/>
      <c r="E4850" s="364"/>
      <c r="F4850" s="364"/>
      <c r="G4850" s="362"/>
      <c r="H4850" s="362"/>
      <c r="I4850" s="362"/>
      <c r="J4850" s="362"/>
      <c r="K4850" s="365"/>
    </row>
    <row r="4851">
      <c r="A4851" s="352" t="str">
        <f t="shared" si="1"/>
        <v/>
      </c>
      <c r="B4851" s="362"/>
      <c r="C4851" s="363"/>
      <c r="D4851" s="362"/>
      <c r="E4851" s="364"/>
      <c r="F4851" s="364"/>
      <c r="G4851" s="362"/>
      <c r="H4851" s="362"/>
      <c r="I4851" s="362"/>
      <c r="J4851" s="362"/>
      <c r="K4851" s="365"/>
    </row>
    <row r="4852">
      <c r="A4852" s="352" t="str">
        <f t="shared" si="1"/>
        <v/>
      </c>
      <c r="B4852" s="362"/>
      <c r="C4852" s="363"/>
      <c r="D4852" s="362"/>
      <c r="E4852" s="364"/>
      <c r="F4852" s="364"/>
      <c r="G4852" s="362"/>
      <c r="H4852" s="362"/>
      <c r="I4852" s="362"/>
      <c r="J4852" s="362"/>
      <c r="K4852" s="365"/>
    </row>
    <row r="4853">
      <c r="A4853" s="357" t="str">
        <f t="shared" si="1"/>
        <v/>
      </c>
      <c r="B4853" s="362"/>
      <c r="C4853" s="363"/>
      <c r="D4853" s="362"/>
      <c r="E4853" s="364"/>
      <c r="F4853" s="364"/>
      <c r="G4853" s="362"/>
      <c r="H4853" s="362"/>
      <c r="I4853" s="362"/>
      <c r="J4853" s="362"/>
      <c r="K4853" s="365"/>
    </row>
    <row r="4854">
      <c r="A4854" s="352" t="str">
        <f t="shared" si="1"/>
        <v/>
      </c>
      <c r="B4854" s="362"/>
      <c r="C4854" s="363"/>
      <c r="D4854" s="362"/>
      <c r="E4854" s="364"/>
      <c r="F4854" s="364"/>
      <c r="G4854" s="362"/>
      <c r="H4854" s="362"/>
      <c r="I4854" s="362"/>
      <c r="J4854" s="362"/>
      <c r="K4854" s="365"/>
    </row>
    <row r="4855">
      <c r="A4855" s="352" t="str">
        <f t="shared" si="1"/>
        <v/>
      </c>
      <c r="B4855" s="362"/>
      <c r="C4855" s="363"/>
      <c r="D4855" s="362"/>
      <c r="E4855" s="364"/>
      <c r="F4855" s="364"/>
      <c r="G4855" s="362"/>
      <c r="H4855" s="362"/>
      <c r="I4855" s="362"/>
      <c r="J4855" s="362"/>
      <c r="K4855" s="365"/>
    </row>
    <row r="4856">
      <c r="A4856" s="357" t="str">
        <f t="shared" si="1"/>
        <v/>
      </c>
      <c r="B4856" s="362"/>
      <c r="C4856" s="363"/>
      <c r="D4856" s="362"/>
      <c r="E4856" s="364"/>
      <c r="F4856" s="364"/>
      <c r="G4856" s="362"/>
      <c r="H4856" s="362"/>
      <c r="I4856" s="362"/>
      <c r="J4856" s="362"/>
      <c r="K4856" s="365"/>
    </row>
    <row r="4857">
      <c r="A4857" s="357" t="str">
        <f t="shared" si="1"/>
        <v/>
      </c>
      <c r="B4857" s="362"/>
      <c r="C4857" s="363"/>
      <c r="D4857" s="362"/>
      <c r="E4857" s="364"/>
      <c r="F4857" s="364"/>
      <c r="G4857" s="362"/>
      <c r="H4857" s="362"/>
      <c r="I4857" s="362"/>
      <c r="J4857" s="362"/>
      <c r="K4857" s="365"/>
    </row>
    <row r="4858">
      <c r="A4858" s="357" t="str">
        <f t="shared" si="1"/>
        <v/>
      </c>
      <c r="B4858" s="362"/>
      <c r="C4858" s="363"/>
      <c r="D4858" s="362"/>
      <c r="E4858" s="364"/>
      <c r="F4858" s="364"/>
      <c r="G4858" s="362"/>
      <c r="H4858" s="362"/>
      <c r="I4858" s="362"/>
      <c r="J4858" s="362"/>
      <c r="K4858" s="365"/>
    </row>
    <row r="4859">
      <c r="A4859" s="357" t="str">
        <f t="shared" si="1"/>
        <v/>
      </c>
      <c r="B4859" s="362"/>
      <c r="C4859" s="363"/>
      <c r="D4859" s="362"/>
      <c r="E4859" s="364"/>
      <c r="F4859" s="364"/>
      <c r="G4859" s="362"/>
      <c r="H4859" s="362"/>
      <c r="I4859" s="362"/>
      <c r="J4859" s="362"/>
      <c r="K4859" s="365"/>
    </row>
    <row r="4860">
      <c r="A4860" s="352" t="str">
        <f t="shared" si="1"/>
        <v/>
      </c>
      <c r="B4860" s="362"/>
      <c r="C4860" s="363"/>
      <c r="D4860" s="362"/>
      <c r="E4860" s="364"/>
      <c r="F4860" s="364"/>
      <c r="G4860" s="362"/>
      <c r="H4860" s="362"/>
      <c r="I4860" s="362"/>
      <c r="J4860" s="362"/>
      <c r="K4860" s="365"/>
    </row>
    <row r="4861">
      <c r="A4861" s="352" t="str">
        <f t="shared" si="1"/>
        <v/>
      </c>
      <c r="B4861" s="362"/>
      <c r="C4861" s="363"/>
      <c r="D4861" s="362"/>
      <c r="E4861" s="364"/>
      <c r="F4861" s="364"/>
      <c r="G4861" s="362"/>
      <c r="H4861" s="362"/>
      <c r="I4861" s="362"/>
      <c r="J4861" s="362"/>
      <c r="K4861" s="365"/>
    </row>
    <row r="4862">
      <c r="A4862" s="352" t="str">
        <f t="shared" si="1"/>
        <v/>
      </c>
      <c r="B4862" s="362"/>
      <c r="C4862" s="363"/>
      <c r="D4862" s="362"/>
      <c r="E4862" s="364"/>
      <c r="F4862" s="364"/>
      <c r="G4862" s="362"/>
      <c r="H4862" s="362"/>
      <c r="I4862" s="362"/>
      <c r="J4862" s="362"/>
      <c r="K4862" s="365"/>
    </row>
    <row r="4863">
      <c r="A4863" s="357" t="str">
        <f t="shared" si="1"/>
        <v/>
      </c>
      <c r="B4863" s="362"/>
      <c r="C4863" s="363"/>
      <c r="D4863" s="362"/>
      <c r="E4863" s="364"/>
      <c r="F4863" s="364"/>
      <c r="G4863" s="362"/>
      <c r="H4863" s="362"/>
      <c r="I4863" s="362"/>
      <c r="J4863" s="362"/>
      <c r="K4863" s="365"/>
    </row>
    <row r="4864">
      <c r="A4864" s="352" t="str">
        <f t="shared" si="1"/>
        <v/>
      </c>
      <c r="B4864" s="362"/>
      <c r="C4864" s="363"/>
      <c r="D4864" s="362"/>
      <c r="E4864" s="364"/>
      <c r="F4864" s="364"/>
      <c r="G4864" s="362"/>
      <c r="H4864" s="362"/>
      <c r="I4864" s="362"/>
      <c r="J4864" s="362"/>
      <c r="K4864" s="365"/>
    </row>
    <row r="4865">
      <c r="A4865" s="357" t="str">
        <f t="shared" si="1"/>
        <v/>
      </c>
      <c r="B4865" s="362"/>
      <c r="C4865" s="363"/>
      <c r="D4865" s="362"/>
      <c r="E4865" s="364"/>
      <c r="F4865" s="364"/>
      <c r="G4865" s="362"/>
      <c r="H4865" s="362"/>
      <c r="I4865" s="362"/>
      <c r="J4865" s="362"/>
      <c r="K4865" s="365"/>
    </row>
    <row r="4866">
      <c r="A4866" s="357" t="str">
        <f t="shared" si="1"/>
        <v/>
      </c>
      <c r="B4866" s="362"/>
      <c r="C4866" s="363"/>
      <c r="D4866" s="362"/>
      <c r="E4866" s="364"/>
      <c r="F4866" s="364"/>
      <c r="G4866" s="362"/>
      <c r="H4866" s="362"/>
      <c r="I4866" s="362"/>
      <c r="J4866" s="362"/>
      <c r="K4866" s="365"/>
    </row>
    <row r="4867">
      <c r="A4867" s="359" t="str">
        <f t="shared" si="1"/>
        <v/>
      </c>
      <c r="B4867" s="362"/>
      <c r="C4867" s="363"/>
      <c r="D4867" s="362"/>
      <c r="E4867" s="364"/>
      <c r="F4867" s="364"/>
      <c r="G4867" s="362"/>
      <c r="H4867" s="362"/>
      <c r="I4867" s="362"/>
      <c r="J4867" s="362"/>
      <c r="K4867" s="365"/>
    </row>
    <row r="4868">
      <c r="A4868" s="352" t="str">
        <f t="shared" si="1"/>
        <v/>
      </c>
      <c r="B4868" s="362"/>
      <c r="C4868" s="363"/>
      <c r="D4868" s="362"/>
      <c r="E4868" s="364"/>
      <c r="F4868" s="364"/>
      <c r="G4868" s="362"/>
      <c r="H4868" s="362"/>
      <c r="I4868" s="362"/>
      <c r="J4868" s="362"/>
      <c r="K4868" s="365"/>
    </row>
    <row r="4869">
      <c r="A4869" s="359" t="str">
        <f t="shared" si="1"/>
        <v/>
      </c>
      <c r="B4869" s="362"/>
      <c r="C4869" s="363"/>
      <c r="D4869" s="362"/>
      <c r="E4869" s="364"/>
      <c r="F4869" s="364"/>
      <c r="G4869" s="362"/>
      <c r="H4869" s="362"/>
      <c r="I4869" s="362"/>
      <c r="J4869" s="362"/>
      <c r="K4869" s="365"/>
    </row>
    <row r="4870">
      <c r="A4870" s="357" t="str">
        <f t="shared" si="1"/>
        <v/>
      </c>
      <c r="B4870" s="362"/>
      <c r="C4870" s="363"/>
      <c r="D4870" s="362"/>
      <c r="E4870" s="364"/>
      <c r="F4870" s="364"/>
      <c r="G4870" s="362"/>
      <c r="H4870" s="362"/>
      <c r="I4870" s="362"/>
      <c r="J4870" s="362"/>
      <c r="K4870" s="365"/>
    </row>
    <row r="4871">
      <c r="A4871" s="352" t="str">
        <f t="shared" si="1"/>
        <v/>
      </c>
      <c r="B4871" s="362"/>
      <c r="C4871" s="363"/>
      <c r="D4871" s="362"/>
      <c r="E4871" s="364"/>
      <c r="F4871" s="364"/>
      <c r="G4871" s="362"/>
      <c r="H4871" s="362"/>
      <c r="I4871" s="362"/>
      <c r="J4871" s="362"/>
      <c r="K4871" s="365"/>
    </row>
    <row r="4872">
      <c r="A4872" s="357" t="str">
        <f t="shared" si="1"/>
        <v/>
      </c>
      <c r="B4872" s="362"/>
      <c r="C4872" s="363"/>
      <c r="D4872" s="362"/>
      <c r="E4872" s="364"/>
      <c r="F4872" s="364"/>
      <c r="G4872" s="362"/>
      <c r="H4872" s="362"/>
      <c r="I4872" s="362"/>
      <c r="J4872" s="362"/>
      <c r="K4872" s="365"/>
    </row>
    <row r="4873">
      <c r="A4873" s="352" t="str">
        <f t="shared" si="1"/>
        <v/>
      </c>
      <c r="B4873" s="362"/>
      <c r="C4873" s="363"/>
      <c r="D4873" s="362"/>
      <c r="E4873" s="364"/>
      <c r="F4873" s="364"/>
      <c r="G4873" s="362"/>
      <c r="H4873" s="362"/>
      <c r="I4873" s="362"/>
      <c r="J4873" s="362"/>
      <c r="K4873" s="365"/>
    </row>
    <row r="4874">
      <c r="A4874" s="352" t="str">
        <f t="shared" si="1"/>
        <v/>
      </c>
      <c r="B4874" s="362"/>
      <c r="C4874" s="363"/>
      <c r="D4874" s="362"/>
      <c r="E4874" s="364"/>
      <c r="F4874" s="364"/>
      <c r="G4874" s="362"/>
      <c r="H4874" s="362"/>
      <c r="I4874" s="362"/>
      <c r="J4874" s="362"/>
      <c r="K4874" s="365"/>
    </row>
    <row r="4875">
      <c r="A4875" s="352" t="str">
        <f t="shared" si="1"/>
        <v/>
      </c>
      <c r="B4875" s="362"/>
      <c r="C4875" s="363"/>
      <c r="D4875" s="362"/>
      <c r="E4875" s="364"/>
      <c r="F4875" s="364"/>
      <c r="G4875" s="362"/>
      <c r="H4875" s="362"/>
      <c r="I4875" s="362"/>
      <c r="J4875" s="362"/>
      <c r="K4875" s="365"/>
    </row>
    <row r="4876">
      <c r="A4876" s="357" t="str">
        <f t="shared" si="1"/>
        <v/>
      </c>
      <c r="B4876" s="362"/>
      <c r="C4876" s="363"/>
      <c r="D4876" s="362"/>
      <c r="E4876" s="364"/>
      <c r="F4876" s="364"/>
      <c r="G4876" s="362"/>
      <c r="H4876" s="362"/>
      <c r="I4876" s="362"/>
      <c r="J4876" s="362"/>
      <c r="K4876" s="365"/>
    </row>
    <row r="4877">
      <c r="A4877" s="352" t="str">
        <f t="shared" si="1"/>
        <v/>
      </c>
      <c r="B4877" s="362"/>
      <c r="C4877" s="363"/>
      <c r="D4877" s="362"/>
      <c r="E4877" s="364"/>
      <c r="F4877" s="364"/>
      <c r="G4877" s="362"/>
      <c r="H4877" s="362"/>
      <c r="I4877" s="362"/>
      <c r="J4877" s="362"/>
      <c r="K4877" s="365"/>
    </row>
    <row r="4878">
      <c r="A4878" s="352" t="str">
        <f t="shared" si="1"/>
        <v/>
      </c>
      <c r="B4878" s="362"/>
      <c r="C4878" s="363"/>
      <c r="D4878" s="362"/>
      <c r="E4878" s="364"/>
      <c r="F4878" s="364"/>
      <c r="G4878" s="362"/>
      <c r="H4878" s="362"/>
      <c r="I4878" s="362"/>
      <c r="J4878" s="362"/>
      <c r="K4878" s="365"/>
    </row>
    <row r="4879">
      <c r="A4879" s="352" t="str">
        <f t="shared" si="1"/>
        <v/>
      </c>
      <c r="B4879" s="362"/>
      <c r="C4879" s="363"/>
      <c r="D4879" s="362"/>
      <c r="E4879" s="364"/>
      <c r="F4879" s="364"/>
      <c r="G4879" s="362"/>
      <c r="H4879" s="362"/>
      <c r="I4879" s="362"/>
      <c r="J4879" s="362"/>
      <c r="K4879" s="365"/>
    </row>
    <row r="4880">
      <c r="A4880" s="352" t="str">
        <f t="shared" si="1"/>
        <v/>
      </c>
      <c r="B4880" s="362"/>
      <c r="C4880" s="363"/>
      <c r="D4880" s="362"/>
      <c r="E4880" s="364"/>
      <c r="F4880" s="364"/>
      <c r="G4880" s="362"/>
      <c r="H4880" s="362"/>
      <c r="I4880" s="362"/>
      <c r="J4880" s="362"/>
      <c r="K4880" s="365"/>
    </row>
    <row r="4881">
      <c r="A4881" s="352" t="str">
        <f t="shared" si="1"/>
        <v/>
      </c>
      <c r="B4881" s="362"/>
      <c r="C4881" s="363"/>
      <c r="D4881" s="362"/>
      <c r="E4881" s="364"/>
      <c r="F4881" s="364"/>
      <c r="G4881" s="362"/>
      <c r="H4881" s="362"/>
      <c r="I4881" s="362"/>
      <c r="J4881" s="362"/>
      <c r="K4881" s="365"/>
    </row>
    <row r="4882">
      <c r="A4882" s="352" t="str">
        <f t="shared" si="1"/>
        <v/>
      </c>
      <c r="B4882" s="362"/>
      <c r="C4882" s="363"/>
      <c r="D4882" s="362"/>
      <c r="E4882" s="364"/>
      <c r="F4882" s="364"/>
      <c r="G4882" s="362"/>
      <c r="H4882" s="362"/>
      <c r="I4882" s="362"/>
      <c r="J4882" s="362"/>
      <c r="K4882" s="365"/>
    </row>
    <row r="4883">
      <c r="A4883" s="357" t="str">
        <f t="shared" si="1"/>
        <v/>
      </c>
      <c r="B4883" s="362"/>
      <c r="C4883" s="363"/>
      <c r="D4883" s="362"/>
      <c r="E4883" s="364"/>
      <c r="F4883" s="364"/>
      <c r="G4883" s="362"/>
      <c r="H4883" s="362"/>
      <c r="I4883" s="362"/>
      <c r="J4883" s="362"/>
      <c r="K4883" s="365"/>
    </row>
    <row r="4884">
      <c r="A4884" s="352" t="str">
        <f t="shared" si="1"/>
        <v/>
      </c>
      <c r="B4884" s="362"/>
      <c r="C4884" s="363"/>
      <c r="D4884" s="362"/>
      <c r="E4884" s="364"/>
      <c r="F4884" s="364"/>
      <c r="G4884" s="362"/>
      <c r="H4884" s="362"/>
      <c r="I4884" s="362"/>
      <c r="J4884" s="362"/>
      <c r="K4884" s="365"/>
    </row>
    <row r="4885">
      <c r="A4885" s="352" t="str">
        <f t="shared" si="1"/>
        <v/>
      </c>
      <c r="B4885" s="362"/>
      <c r="C4885" s="363"/>
      <c r="D4885" s="362"/>
      <c r="E4885" s="364"/>
      <c r="F4885" s="364"/>
      <c r="G4885" s="362"/>
      <c r="H4885" s="362"/>
      <c r="I4885" s="362"/>
      <c r="J4885" s="362"/>
      <c r="K4885" s="365"/>
    </row>
    <row r="4886">
      <c r="A4886" s="359" t="str">
        <f t="shared" si="1"/>
        <v/>
      </c>
      <c r="B4886" s="362"/>
      <c r="C4886" s="363"/>
      <c r="D4886" s="362"/>
      <c r="E4886" s="364"/>
      <c r="F4886" s="364"/>
      <c r="G4886" s="362"/>
      <c r="H4886" s="362"/>
      <c r="I4886" s="362"/>
      <c r="J4886" s="362"/>
      <c r="K4886" s="365"/>
    </row>
    <row r="4887">
      <c r="A4887" s="352" t="str">
        <f t="shared" si="1"/>
        <v/>
      </c>
      <c r="B4887" s="362"/>
      <c r="C4887" s="363"/>
      <c r="D4887" s="362"/>
      <c r="E4887" s="364"/>
      <c r="F4887" s="364"/>
      <c r="G4887" s="362"/>
      <c r="H4887" s="362"/>
      <c r="I4887" s="362"/>
      <c r="J4887" s="362"/>
      <c r="K4887" s="365"/>
    </row>
    <row r="4888">
      <c r="A4888" s="357" t="str">
        <f t="shared" si="1"/>
        <v/>
      </c>
      <c r="B4888" s="362"/>
      <c r="C4888" s="363"/>
      <c r="D4888" s="362"/>
      <c r="E4888" s="364"/>
      <c r="F4888" s="364"/>
      <c r="G4888" s="362"/>
      <c r="H4888" s="362"/>
      <c r="I4888" s="362"/>
      <c r="J4888" s="362"/>
      <c r="K4888" s="365"/>
    </row>
    <row r="4889">
      <c r="A4889" s="357" t="str">
        <f t="shared" si="1"/>
        <v/>
      </c>
      <c r="B4889" s="362"/>
      <c r="C4889" s="363"/>
      <c r="D4889" s="362"/>
      <c r="E4889" s="364"/>
      <c r="F4889" s="364"/>
      <c r="G4889" s="362"/>
      <c r="H4889" s="362"/>
      <c r="I4889" s="362"/>
      <c r="J4889" s="362"/>
      <c r="K4889" s="365"/>
    </row>
    <row r="4890">
      <c r="A4890" s="357" t="str">
        <f t="shared" si="1"/>
        <v/>
      </c>
      <c r="B4890" s="362"/>
      <c r="C4890" s="363"/>
      <c r="D4890" s="362"/>
      <c r="E4890" s="364"/>
      <c r="F4890" s="364"/>
      <c r="G4890" s="362"/>
      <c r="H4890" s="362"/>
      <c r="I4890" s="362"/>
      <c r="J4890" s="362"/>
      <c r="K4890" s="365"/>
    </row>
    <row r="4891">
      <c r="A4891" s="357" t="str">
        <f t="shared" si="1"/>
        <v/>
      </c>
      <c r="B4891" s="362"/>
      <c r="C4891" s="363"/>
      <c r="D4891" s="362"/>
      <c r="E4891" s="364"/>
      <c r="F4891" s="364"/>
      <c r="G4891" s="362"/>
      <c r="H4891" s="362"/>
      <c r="I4891" s="362"/>
      <c r="J4891" s="362"/>
      <c r="K4891" s="365"/>
    </row>
    <row r="4892">
      <c r="A4892" s="357" t="str">
        <f t="shared" si="1"/>
        <v/>
      </c>
      <c r="B4892" s="362"/>
      <c r="C4892" s="363"/>
      <c r="D4892" s="362"/>
      <c r="E4892" s="364"/>
      <c r="F4892" s="364"/>
      <c r="G4892" s="362"/>
      <c r="H4892" s="362"/>
      <c r="I4892" s="362"/>
      <c r="J4892" s="362"/>
      <c r="K4892" s="365"/>
    </row>
    <row r="4893">
      <c r="A4893" s="357" t="str">
        <f t="shared" si="1"/>
        <v/>
      </c>
      <c r="B4893" s="362"/>
      <c r="C4893" s="363"/>
      <c r="D4893" s="362"/>
      <c r="E4893" s="364"/>
      <c r="F4893" s="364"/>
      <c r="G4893" s="362"/>
      <c r="H4893" s="362"/>
      <c r="I4893" s="362"/>
      <c r="J4893" s="362"/>
      <c r="K4893" s="365"/>
    </row>
    <row r="4894">
      <c r="A4894" s="357" t="str">
        <f t="shared" si="1"/>
        <v/>
      </c>
      <c r="B4894" s="362"/>
      <c r="C4894" s="363"/>
      <c r="D4894" s="362"/>
      <c r="E4894" s="364"/>
      <c r="F4894" s="364"/>
      <c r="G4894" s="362"/>
      <c r="H4894" s="362"/>
      <c r="I4894" s="362"/>
      <c r="J4894" s="362"/>
      <c r="K4894" s="365"/>
    </row>
    <row r="4895">
      <c r="A4895" s="352" t="str">
        <f t="shared" si="1"/>
        <v/>
      </c>
      <c r="B4895" s="362"/>
      <c r="C4895" s="363"/>
      <c r="D4895" s="362"/>
      <c r="E4895" s="364"/>
      <c r="F4895" s="364"/>
      <c r="G4895" s="362"/>
      <c r="H4895" s="362"/>
      <c r="I4895" s="362"/>
      <c r="J4895" s="362"/>
      <c r="K4895" s="365"/>
    </row>
    <row r="4896">
      <c r="A4896" s="352" t="str">
        <f t="shared" si="1"/>
        <v/>
      </c>
      <c r="B4896" s="362"/>
      <c r="C4896" s="363"/>
      <c r="D4896" s="362"/>
      <c r="E4896" s="364"/>
      <c r="F4896" s="364"/>
      <c r="G4896" s="362"/>
      <c r="H4896" s="362"/>
      <c r="I4896" s="362"/>
      <c r="J4896" s="362"/>
      <c r="K4896" s="365"/>
    </row>
    <row r="4897">
      <c r="A4897" s="357" t="str">
        <f t="shared" si="1"/>
        <v/>
      </c>
      <c r="B4897" s="362"/>
      <c r="C4897" s="363"/>
      <c r="D4897" s="362"/>
      <c r="E4897" s="364"/>
      <c r="F4897" s="364"/>
      <c r="G4897" s="362"/>
      <c r="H4897" s="362"/>
      <c r="I4897" s="362"/>
      <c r="J4897" s="362"/>
      <c r="K4897" s="365"/>
    </row>
    <row r="4898">
      <c r="A4898" s="352" t="str">
        <f t="shared" si="1"/>
        <v/>
      </c>
      <c r="B4898" s="362"/>
      <c r="C4898" s="363"/>
      <c r="D4898" s="362"/>
      <c r="E4898" s="364"/>
      <c r="F4898" s="364"/>
      <c r="G4898" s="362"/>
      <c r="H4898" s="362"/>
      <c r="I4898" s="362"/>
      <c r="J4898" s="362"/>
      <c r="K4898" s="365"/>
    </row>
    <row r="4899">
      <c r="A4899" s="357" t="str">
        <f t="shared" si="1"/>
        <v/>
      </c>
      <c r="B4899" s="362"/>
      <c r="C4899" s="363"/>
      <c r="D4899" s="362"/>
      <c r="E4899" s="364"/>
      <c r="F4899" s="364"/>
      <c r="G4899" s="362"/>
      <c r="H4899" s="362"/>
      <c r="I4899" s="362"/>
      <c r="J4899" s="362"/>
      <c r="K4899" s="365"/>
    </row>
    <row r="4900">
      <c r="A4900" s="357" t="str">
        <f t="shared" si="1"/>
        <v/>
      </c>
      <c r="B4900" s="362"/>
      <c r="C4900" s="363"/>
      <c r="D4900" s="362"/>
      <c r="E4900" s="364"/>
      <c r="F4900" s="364"/>
      <c r="G4900" s="362"/>
      <c r="H4900" s="362"/>
      <c r="I4900" s="362"/>
      <c r="J4900" s="362"/>
      <c r="K4900" s="365"/>
    </row>
    <row r="4901">
      <c r="A4901" s="352" t="str">
        <f t="shared" si="1"/>
        <v/>
      </c>
      <c r="B4901" s="362"/>
      <c r="C4901" s="363"/>
      <c r="D4901" s="362"/>
      <c r="E4901" s="364"/>
      <c r="F4901" s="364"/>
      <c r="G4901" s="362"/>
      <c r="H4901" s="362"/>
      <c r="I4901" s="362"/>
      <c r="J4901" s="362"/>
      <c r="K4901" s="365"/>
    </row>
    <row r="4902">
      <c r="A4902" s="357" t="str">
        <f t="shared" si="1"/>
        <v/>
      </c>
      <c r="B4902" s="362"/>
      <c r="C4902" s="363"/>
      <c r="D4902" s="362"/>
      <c r="E4902" s="364"/>
      <c r="F4902" s="364"/>
      <c r="G4902" s="362"/>
      <c r="H4902" s="362"/>
      <c r="I4902" s="362"/>
      <c r="J4902" s="362"/>
      <c r="K4902" s="365"/>
    </row>
    <row r="4903">
      <c r="A4903" s="352" t="str">
        <f t="shared" si="1"/>
        <v/>
      </c>
      <c r="B4903" s="362"/>
      <c r="C4903" s="363"/>
      <c r="D4903" s="362"/>
      <c r="E4903" s="364"/>
      <c r="F4903" s="364"/>
      <c r="G4903" s="362"/>
      <c r="H4903" s="362"/>
      <c r="I4903" s="362"/>
      <c r="J4903" s="362"/>
      <c r="K4903" s="365"/>
    </row>
    <row r="4904">
      <c r="A4904" s="352" t="str">
        <f t="shared" si="1"/>
        <v/>
      </c>
      <c r="B4904" s="362"/>
      <c r="C4904" s="363"/>
      <c r="D4904" s="362"/>
      <c r="E4904" s="364"/>
      <c r="F4904" s="364"/>
      <c r="G4904" s="362"/>
      <c r="H4904" s="362"/>
      <c r="I4904" s="362"/>
      <c r="J4904" s="362"/>
      <c r="K4904" s="365"/>
    </row>
    <row r="4905">
      <c r="A4905" s="357" t="str">
        <f t="shared" si="1"/>
        <v/>
      </c>
      <c r="B4905" s="362"/>
      <c r="C4905" s="363"/>
      <c r="D4905" s="362"/>
      <c r="E4905" s="364"/>
      <c r="F4905" s="364"/>
      <c r="G4905" s="362"/>
      <c r="H4905" s="362"/>
      <c r="I4905" s="362"/>
      <c r="J4905" s="362"/>
      <c r="K4905" s="365"/>
    </row>
    <row r="4906">
      <c r="A4906" s="352" t="str">
        <f t="shared" si="1"/>
        <v/>
      </c>
      <c r="B4906" s="362"/>
      <c r="C4906" s="363"/>
      <c r="D4906" s="362"/>
      <c r="E4906" s="364"/>
      <c r="F4906" s="364"/>
      <c r="G4906" s="362"/>
      <c r="H4906" s="362"/>
      <c r="I4906" s="362"/>
      <c r="J4906" s="362"/>
      <c r="K4906" s="365"/>
    </row>
    <row r="4907">
      <c r="A4907" s="357" t="str">
        <f t="shared" si="1"/>
        <v/>
      </c>
      <c r="B4907" s="362"/>
      <c r="C4907" s="363"/>
      <c r="D4907" s="362"/>
      <c r="E4907" s="364"/>
      <c r="F4907" s="364"/>
      <c r="G4907" s="362"/>
      <c r="H4907" s="362"/>
      <c r="I4907" s="362"/>
      <c r="J4907" s="362"/>
      <c r="K4907" s="365"/>
    </row>
    <row r="4908">
      <c r="A4908" s="357" t="str">
        <f t="shared" si="1"/>
        <v/>
      </c>
      <c r="B4908" s="362"/>
      <c r="C4908" s="363"/>
      <c r="D4908" s="362"/>
      <c r="E4908" s="364"/>
      <c r="F4908" s="364"/>
      <c r="G4908" s="362"/>
      <c r="H4908" s="362"/>
      <c r="I4908" s="362"/>
      <c r="J4908" s="362"/>
      <c r="K4908" s="365"/>
    </row>
    <row r="4909">
      <c r="A4909" s="352" t="str">
        <f t="shared" si="1"/>
        <v/>
      </c>
      <c r="B4909" s="362"/>
      <c r="C4909" s="363"/>
      <c r="D4909" s="362"/>
      <c r="E4909" s="364"/>
      <c r="F4909" s="364"/>
      <c r="G4909" s="362"/>
      <c r="H4909" s="362"/>
      <c r="I4909" s="362"/>
      <c r="J4909" s="362"/>
      <c r="K4909" s="365"/>
    </row>
    <row r="4910">
      <c r="A4910" s="352" t="str">
        <f t="shared" si="1"/>
        <v/>
      </c>
      <c r="B4910" s="362"/>
      <c r="C4910" s="363"/>
      <c r="D4910" s="362"/>
      <c r="E4910" s="364"/>
      <c r="F4910" s="364"/>
      <c r="G4910" s="362"/>
      <c r="H4910" s="362"/>
      <c r="I4910" s="362"/>
      <c r="J4910" s="362"/>
      <c r="K4910" s="365"/>
    </row>
    <row r="4911">
      <c r="A4911" s="357" t="str">
        <f t="shared" si="1"/>
        <v/>
      </c>
      <c r="B4911" s="362"/>
      <c r="C4911" s="363"/>
      <c r="D4911" s="362"/>
      <c r="E4911" s="364"/>
      <c r="F4911" s="364"/>
      <c r="G4911" s="362"/>
      <c r="H4911" s="362"/>
      <c r="I4911" s="362"/>
      <c r="J4911" s="362"/>
      <c r="K4911" s="365"/>
    </row>
    <row r="4912">
      <c r="A4912" s="352" t="str">
        <f t="shared" si="1"/>
        <v/>
      </c>
      <c r="B4912" s="362"/>
      <c r="C4912" s="363"/>
      <c r="D4912" s="362"/>
      <c r="E4912" s="364"/>
      <c r="F4912" s="364"/>
      <c r="G4912" s="362"/>
      <c r="H4912" s="362"/>
      <c r="I4912" s="362"/>
      <c r="J4912" s="362"/>
      <c r="K4912" s="365"/>
    </row>
    <row r="4913">
      <c r="A4913" s="352" t="str">
        <f t="shared" si="1"/>
        <v/>
      </c>
      <c r="B4913" s="362"/>
      <c r="C4913" s="363"/>
      <c r="D4913" s="362"/>
      <c r="E4913" s="364"/>
      <c r="F4913" s="364"/>
      <c r="G4913" s="362"/>
      <c r="H4913" s="362"/>
      <c r="I4913" s="362"/>
      <c r="J4913" s="362"/>
      <c r="K4913" s="365"/>
    </row>
    <row r="4914">
      <c r="A4914" s="357" t="str">
        <f t="shared" si="1"/>
        <v/>
      </c>
      <c r="B4914" s="362"/>
      <c r="C4914" s="363"/>
      <c r="D4914" s="362"/>
      <c r="E4914" s="364"/>
      <c r="F4914" s="364"/>
      <c r="G4914" s="362"/>
      <c r="H4914" s="362"/>
      <c r="I4914" s="362"/>
      <c r="J4914" s="362"/>
      <c r="K4914" s="365"/>
    </row>
    <row r="4915">
      <c r="A4915" s="352" t="str">
        <f t="shared" si="1"/>
        <v/>
      </c>
      <c r="B4915" s="362"/>
      <c r="C4915" s="363"/>
      <c r="D4915" s="362"/>
      <c r="E4915" s="364"/>
      <c r="F4915" s="364"/>
      <c r="G4915" s="362"/>
      <c r="H4915" s="362"/>
      <c r="I4915" s="362"/>
      <c r="J4915" s="362"/>
      <c r="K4915" s="365"/>
    </row>
    <row r="4916">
      <c r="A4916" s="352" t="str">
        <f t="shared" si="1"/>
        <v/>
      </c>
      <c r="B4916" s="362"/>
      <c r="C4916" s="363"/>
      <c r="D4916" s="362"/>
      <c r="E4916" s="364"/>
      <c r="F4916" s="364"/>
      <c r="G4916" s="362"/>
      <c r="H4916" s="362"/>
      <c r="I4916" s="362"/>
      <c r="J4916" s="362"/>
      <c r="K4916" s="365"/>
    </row>
    <row r="4917">
      <c r="A4917" s="357" t="str">
        <f t="shared" si="1"/>
        <v/>
      </c>
      <c r="B4917" s="362"/>
      <c r="C4917" s="363"/>
      <c r="D4917" s="362"/>
      <c r="E4917" s="364"/>
      <c r="F4917" s="364"/>
      <c r="G4917" s="362"/>
      <c r="H4917" s="362"/>
      <c r="I4917" s="362"/>
      <c r="J4917" s="362"/>
      <c r="K4917" s="365"/>
    </row>
    <row r="4918">
      <c r="A4918" s="352" t="str">
        <f t="shared" si="1"/>
        <v/>
      </c>
      <c r="B4918" s="362"/>
      <c r="C4918" s="363"/>
      <c r="D4918" s="362"/>
      <c r="E4918" s="364"/>
      <c r="F4918" s="364"/>
      <c r="G4918" s="362"/>
      <c r="H4918" s="362"/>
      <c r="I4918" s="362"/>
      <c r="J4918" s="362"/>
      <c r="K4918" s="365"/>
    </row>
    <row r="4919">
      <c r="A4919" s="357" t="str">
        <f t="shared" si="1"/>
        <v/>
      </c>
      <c r="B4919" s="362"/>
      <c r="C4919" s="363"/>
      <c r="D4919" s="362"/>
      <c r="E4919" s="364"/>
      <c r="F4919" s="364"/>
      <c r="G4919" s="362"/>
      <c r="H4919" s="362"/>
      <c r="I4919" s="362"/>
      <c r="J4919" s="362"/>
      <c r="K4919" s="365"/>
    </row>
    <row r="4920">
      <c r="A4920" s="357" t="str">
        <f t="shared" si="1"/>
        <v/>
      </c>
      <c r="B4920" s="362"/>
      <c r="C4920" s="363"/>
      <c r="D4920" s="362"/>
      <c r="E4920" s="364"/>
      <c r="F4920" s="364"/>
      <c r="G4920" s="362"/>
      <c r="H4920" s="362"/>
      <c r="I4920" s="362"/>
      <c r="J4920" s="362"/>
      <c r="K4920" s="365"/>
    </row>
    <row r="4921">
      <c r="A4921" s="357" t="str">
        <f t="shared" si="1"/>
        <v/>
      </c>
      <c r="B4921" s="362"/>
      <c r="C4921" s="363"/>
      <c r="D4921" s="362"/>
      <c r="E4921" s="364"/>
      <c r="F4921" s="364"/>
      <c r="G4921" s="362"/>
      <c r="H4921" s="362"/>
      <c r="I4921" s="362"/>
      <c r="J4921" s="362"/>
      <c r="K4921" s="365"/>
    </row>
    <row r="4922">
      <c r="A4922" s="359" t="str">
        <f t="shared" si="1"/>
        <v/>
      </c>
      <c r="B4922" s="362"/>
      <c r="C4922" s="363"/>
      <c r="D4922" s="362"/>
      <c r="E4922" s="364"/>
      <c r="F4922" s="364"/>
      <c r="G4922" s="362"/>
      <c r="H4922" s="362"/>
      <c r="I4922" s="362"/>
      <c r="J4922" s="362"/>
      <c r="K4922" s="365"/>
    </row>
    <row r="4923">
      <c r="A4923" s="357" t="str">
        <f t="shared" si="1"/>
        <v/>
      </c>
      <c r="B4923" s="362"/>
      <c r="C4923" s="363"/>
      <c r="D4923" s="362"/>
      <c r="E4923" s="364"/>
      <c r="F4923" s="364"/>
      <c r="G4923" s="362"/>
      <c r="H4923" s="362"/>
      <c r="I4923" s="362"/>
      <c r="J4923" s="362"/>
      <c r="K4923" s="365"/>
    </row>
    <row r="4924">
      <c r="A4924" s="352" t="str">
        <f t="shared" si="1"/>
        <v/>
      </c>
      <c r="B4924" s="362"/>
      <c r="C4924" s="363"/>
      <c r="D4924" s="362"/>
      <c r="E4924" s="364"/>
      <c r="F4924" s="364"/>
      <c r="G4924" s="362"/>
      <c r="H4924" s="362"/>
      <c r="I4924" s="362"/>
      <c r="J4924" s="362"/>
      <c r="K4924" s="365"/>
    </row>
    <row r="4925">
      <c r="A4925" s="357" t="str">
        <f t="shared" si="1"/>
        <v/>
      </c>
      <c r="B4925" s="362"/>
      <c r="C4925" s="363"/>
      <c r="D4925" s="362"/>
      <c r="E4925" s="364"/>
      <c r="F4925" s="364"/>
      <c r="G4925" s="362"/>
      <c r="H4925" s="362"/>
      <c r="I4925" s="362"/>
      <c r="J4925" s="362"/>
      <c r="K4925" s="365"/>
    </row>
    <row r="4926">
      <c r="A4926" s="352" t="str">
        <f t="shared" si="1"/>
        <v/>
      </c>
      <c r="B4926" s="362"/>
      <c r="C4926" s="363"/>
      <c r="D4926" s="362"/>
      <c r="E4926" s="364"/>
      <c r="F4926" s="364"/>
      <c r="G4926" s="362"/>
      <c r="H4926" s="362"/>
      <c r="I4926" s="362"/>
      <c r="J4926" s="362"/>
      <c r="K4926" s="365"/>
    </row>
    <row r="4927">
      <c r="A4927" s="357" t="str">
        <f t="shared" si="1"/>
        <v/>
      </c>
      <c r="B4927" s="362"/>
      <c r="C4927" s="363"/>
      <c r="D4927" s="362"/>
      <c r="E4927" s="364"/>
      <c r="F4927" s="364"/>
      <c r="G4927" s="362"/>
      <c r="H4927" s="362"/>
      <c r="I4927" s="362"/>
      <c r="J4927" s="362"/>
      <c r="K4927" s="365"/>
    </row>
    <row r="4928">
      <c r="A4928" s="352" t="str">
        <f t="shared" si="1"/>
        <v/>
      </c>
      <c r="B4928" s="362"/>
      <c r="C4928" s="363"/>
      <c r="D4928" s="362"/>
      <c r="E4928" s="364"/>
      <c r="F4928" s="364"/>
      <c r="G4928" s="362"/>
      <c r="H4928" s="362"/>
      <c r="I4928" s="362"/>
      <c r="J4928" s="362"/>
      <c r="K4928" s="365"/>
    </row>
    <row r="4929">
      <c r="A4929" s="357" t="str">
        <f t="shared" si="1"/>
        <v/>
      </c>
      <c r="B4929" s="362"/>
      <c r="C4929" s="363"/>
      <c r="D4929" s="362"/>
      <c r="E4929" s="364"/>
      <c r="F4929" s="364"/>
      <c r="G4929" s="362"/>
      <c r="H4929" s="362"/>
      <c r="I4929" s="362"/>
      <c r="J4929" s="362"/>
      <c r="K4929" s="365"/>
    </row>
    <row r="4930">
      <c r="A4930" s="352" t="str">
        <f t="shared" si="1"/>
        <v/>
      </c>
      <c r="B4930" s="362"/>
      <c r="C4930" s="363"/>
      <c r="D4930" s="362"/>
      <c r="E4930" s="364"/>
      <c r="F4930" s="364"/>
      <c r="G4930" s="362"/>
      <c r="H4930" s="362"/>
      <c r="I4930" s="362"/>
      <c r="J4930" s="362"/>
      <c r="K4930" s="365"/>
    </row>
    <row r="4931">
      <c r="A4931" s="357" t="str">
        <f t="shared" si="1"/>
        <v/>
      </c>
      <c r="B4931" s="362"/>
      <c r="C4931" s="363"/>
      <c r="D4931" s="362"/>
      <c r="E4931" s="364"/>
      <c r="F4931" s="364"/>
      <c r="G4931" s="362"/>
      <c r="H4931" s="362"/>
      <c r="I4931" s="362"/>
      <c r="J4931" s="362"/>
      <c r="K4931" s="365"/>
    </row>
    <row r="4932">
      <c r="A4932" s="357" t="str">
        <f t="shared" si="1"/>
        <v/>
      </c>
      <c r="B4932" s="362"/>
      <c r="C4932" s="363"/>
      <c r="D4932" s="362"/>
      <c r="E4932" s="364"/>
      <c r="F4932" s="364"/>
      <c r="G4932" s="362"/>
      <c r="H4932" s="362"/>
      <c r="I4932" s="362"/>
      <c r="J4932" s="362"/>
      <c r="K4932" s="365"/>
    </row>
    <row r="4933">
      <c r="A4933" s="359" t="str">
        <f t="shared" si="1"/>
        <v/>
      </c>
      <c r="B4933" s="362"/>
      <c r="C4933" s="363"/>
      <c r="D4933" s="362"/>
      <c r="E4933" s="364"/>
      <c r="F4933" s="364"/>
      <c r="G4933" s="362"/>
      <c r="H4933" s="362"/>
      <c r="I4933" s="362"/>
      <c r="J4933" s="362"/>
      <c r="K4933" s="365"/>
    </row>
    <row r="4934">
      <c r="A4934" s="357" t="str">
        <f t="shared" si="1"/>
        <v/>
      </c>
      <c r="B4934" s="362"/>
      <c r="C4934" s="363"/>
      <c r="D4934" s="362"/>
      <c r="E4934" s="364"/>
      <c r="F4934" s="364"/>
      <c r="G4934" s="362"/>
      <c r="H4934" s="362"/>
      <c r="I4934" s="362"/>
      <c r="J4934" s="362"/>
      <c r="K4934" s="365"/>
    </row>
    <row r="4935">
      <c r="A4935" s="357" t="str">
        <f t="shared" si="1"/>
        <v/>
      </c>
      <c r="B4935" s="362"/>
      <c r="C4935" s="363"/>
      <c r="D4935" s="362"/>
      <c r="E4935" s="364"/>
      <c r="F4935" s="364"/>
      <c r="G4935" s="362"/>
      <c r="H4935" s="362"/>
      <c r="I4935" s="362"/>
      <c r="J4935" s="362"/>
      <c r="K4935" s="365"/>
    </row>
    <row r="4936">
      <c r="A4936" s="357" t="str">
        <f t="shared" si="1"/>
        <v/>
      </c>
      <c r="B4936" s="362"/>
      <c r="C4936" s="363"/>
      <c r="D4936" s="362"/>
      <c r="E4936" s="364"/>
      <c r="F4936" s="364"/>
      <c r="G4936" s="362"/>
      <c r="H4936" s="362"/>
      <c r="I4936" s="362"/>
      <c r="J4936" s="362"/>
      <c r="K4936" s="365"/>
    </row>
    <row r="4937">
      <c r="A4937" s="357" t="str">
        <f t="shared" si="1"/>
        <v/>
      </c>
      <c r="B4937" s="362"/>
      <c r="C4937" s="363"/>
      <c r="D4937" s="362"/>
      <c r="E4937" s="364"/>
      <c r="F4937" s="364"/>
      <c r="G4937" s="362"/>
      <c r="H4937" s="362"/>
      <c r="I4937" s="362"/>
      <c r="J4937" s="362"/>
      <c r="K4937" s="365"/>
    </row>
    <row r="4938">
      <c r="A4938" s="357" t="str">
        <f t="shared" si="1"/>
        <v/>
      </c>
      <c r="B4938" s="362"/>
      <c r="C4938" s="363"/>
      <c r="D4938" s="362"/>
      <c r="E4938" s="364"/>
      <c r="F4938" s="364"/>
      <c r="G4938" s="362"/>
      <c r="H4938" s="362"/>
      <c r="I4938" s="362"/>
      <c r="J4938" s="362"/>
      <c r="K4938" s="365"/>
    </row>
    <row r="4939">
      <c r="A4939" s="357" t="str">
        <f t="shared" si="1"/>
        <v/>
      </c>
      <c r="B4939" s="362"/>
      <c r="C4939" s="363"/>
      <c r="D4939" s="362"/>
      <c r="E4939" s="364"/>
      <c r="F4939" s="364"/>
      <c r="G4939" s="362"/>
      <c r="H4939" s="362"/>
      <c r="I4939" s="362"/>
      <c r="J4939" s="362"/>
      <c r="K4939" s="365"/>
    </row>
    <row r="4940">
      <c r="A4940" s="352" t="str">
        <f t="shared" si="1"/>
        <v/>
      </c>
      <c r="B4940" s="362"/>
      <c r="C4940" s="363"/>
      <c r="D4940" s="362"/>
      <c r="E4940" s="364"/>
      <c r="F4940" s="364"/>
      <c r="G4940" s="362"/>
      <c r="H4940" s="362"/>
      <c r="I4940" s="362"/>
      <c r="J4940" s="362"/>
      <c r="K4940" s="365"/>
    </row>
    <row r="4941">
      <c r="A4941" s="352" t="str">
        <f t="shared" si="1"/>
        <v/>
      </c>
      <c r="B4941" s="362"/>
      <c r="C4941" s="363"/>
      <c r="D4941" s="362"/>
      <c r="E4941" s="364"/>
      <c r="F4941" s="364"/>
      <c r="G4941" s="362"/>
      <c r="H4941" s="362"/>
      <c r="I4941" s="362"/>
      <c r="J4941" s="362"/>
      <c r="K4941" s="365"/>
    </row>
    <row r="4942">
      <c r="A4942" s="357" t="str">
        <f t="shared" si="1"/>
        <v/>
      </c>
      <c r="B4942" s="362"/>
      <c r="C4942" s="363"/>
      <c r="D4942" s="362"/>
      <c r="E4942" s="364"/>
      <c r="F4942" s="364"/>
      <c r="G4942" s="362"/>
      <c r="H4942" s="362"/>
      <c r="I4942" s="362"/>
      <c r="J4942" s="362"/>
      <c r="K4942" s="365"/>
    </row>
    <row r="4943">
      <c r="A4943" s="352" t="str">
        <f t="shared" si="1"/>
        <v/>
      </c>
      <c r="B4943" s="362"/>
      <c r="C4943" s="363"/>
      <c r="D4943" s="362"/>
      <c r="E4943" s="364"/>
      <c r="F4943" s="364"/>
      <c r="G4943" s="362"/>
      <c r="H4943" s="362"/>
      <c r="I4943" s="362"/>
      <c r="J4943" s="362"/>
      <c r="K4943" s="365"/>
    </row>
    <row r="4944">
      <c r="A4944" s="357" t="str">
        <f t="shared" si="1"/>
        <v/>
      </c>
      <c r="B4944" s="362"/>
      <c r="C4944" s="363"/>
      <c r="D4944" s="362"/>
      <c r="E4944" s="364"/>
      <c r="F4944" s="364"/>
      <c r="G4944" s="362"/>
      <c r="H4944" s="362"/>
      <c r="I4944" s="362"/>
      <c r="J4944" s="362"/>
      <c r="K4944" s="365"/>
    </row>
    <row r="4945">
      <c r="A4945" s="357" t="str">
        <f t="shared" si="1"/>
        <v/>
      </c>
      <c r="B4945" s="362"/>
      <c r="C4945" s="363"/>
      <c r="D4945" s="362"/>
      <c r="E4945" s="364"/>
      <c r="F4945" s="364"/>
      <c r="G4945" s="362"/>
      <c r="H4945" s="362"/>
      <c r="I4945" s="362"/>
      <c r="J4945" s="362"/>
      <c r="K4945" s="365"/>
    </row>
    <row r="4946">
      <c r="A4946" s="352" t="str">
        <f t="shared" si="1"/>
        <v/>
      </c>
      <c r="B4946" s="362"/>
      <c r="C4946" s="363"/>
      <c r="D4946" s="362"/>
      <c r="E4946" s="364"/>
      <c r="F4946" s="364"/>
      <c r="G4946" s="362"/>
      <c r="H4946" s="362"/>
      <c r="I4946" s="362"/>
      <c r="J4946" s="362"/>
      <c r="K4946" s="365"/>
    </row>
    <row r="4947">
      <c r="A4947" s="352" t="str">
        <f t="shared" si="1"/>
        <v/>
      </c>
      <c r="B4947" s="362"/>
      <c r="C4947" s="363"/>
      <c r="D4947" s="362"/>
      <c r="E4947" s="364"/>
      <c r="F4947" s="364"/>
      <c r="G4947" s="362"/>
      <c r="H4947" s="362"/>
      <c r="I4947" s="362"/>
      <c r="J4947" s="362"/>
      <c r="K4947" s="365"/>
    </row>
    <row r="4948">
      <c r="A4948" s="357" t="str">
        <f t="shared" si="1"/>
        <v/>
      </c>
      <c r="B4948" s="362"/>
      <c r="C4948" s="363"/>
      <c r="D4948" s="362"/>
      <c r="E4948" s="364"/>
      <c r="F4948" s="364"/>
      <c r="G4948" s="362"/>
      <c r="H4948" s="362"/>
      <c r="I4948" s="362"/>
      <c r="J4948" s="362"/>
      <c r="K4948" s="365"/>
    </row>
    <row r="4949">
      <c r="A4949" s="352" t="str">
        <f t="shared" si="1"/>
        <v/>
      </c>
      <c r="B4949" s="362"/>
      <c r="C4949" s="363"/>
      <c r="D4949" s="362"/>
      <c r="E4949" s="364"/>
      <c r="F4949" s="364"/>
      <c r="G4949" s="362"/>
      <c r="H4949" s="362"/>
      <c r="I4949" s="362"/>
      <c r="J4949" s="362"/>
      <c r="K4949" s="365"/>
    </row>
    <row r="4950">
      <c r="A4950" s="352" t="str">
        <f t="shared" si="1"/>
        <v/>
      </c>
      <c r="B4950" s="362"/>
      <c r="C4950" s="363"/>
      <c r="D4950" s="362"/>
      <c r="E4950" s="364"/>
      <c r="F4950" s="364"/>
      <c r="G4950" s="362"/>
      <c r="H4950" s="362"/>
      <c r="I4950" s="362"/>
      <c r="J4950" s="362"/>
      <c r="K4950" s="365"/>
    </row>
    <row r="4951">
      <c r="A4951" s="357" t="str">
        <f t="shared" si="1"/>
        <v/>
      </c>
      <c r="B4951" s="362"/>
      <c r="C4951" s="363"/>
      <c r="D4951" s="362"/>
      <c r="E4951" s="364"/>
      <c r="F4951" s="364"/>
      <c r="G4951" s="362"/>
      <c r="H4951" s="362"/>
      <c r="I4951" s="362"/>
      <c r="J4951" s="362"/>
      <c r="K4951" s="365"/>
    </row>
    <row r="4952">
      <c r="A4952" s="352" t="str">
        <f t="shared" si="1"/>
        <v/>
      </c>
      <c r="B4952" s="362"/>
      <c r="C4952" s="363"/>
      <c r="D4952" s="362"/>
      <c r="E4952" s="364"/>
      <c r="F4952" s="364"/>
      <c r="G4952" s="362"/>
      <c r="H4952" s="362"/>
      <c r="I4952" s="362"/>
      <c r="J4952" s="362"/>
      <c r="K4952" s="365"/>
    </row>
    <row r="4953">
      <c r="A4953" s="357" t="str">
        <f t="shared" si="1"/>
        <v/>
      </c>
      <c r="B4953" s="362"/>
      <c r="C4953" s="363"/>
      <c r="D4953" s="362"/>
      <c r="E4953" s="364"/>
      <c r="F4953" s="364"/>
      <c r="G4953" s="362"/>
      <c r="H4953" s="362"/>
      <c r="I4953" s="362"/>
      <c r="J4953" s="362"/>
      <c r="K4953" s="365"/>
    </row>
    <row r="4954">
      <c r="A4954" s="359" t="str">
        <f t="shared" si="1"/>
        <v/>
      </c>
      <c r="B4954" s="362"/>
      <c r="C4954" s="363"/>
      <c r="D4954" s="362"/>
      <c r="E4954" s="364"/>
      <c r="F4954" s="364"/>
      <c r="G4954" s="362"/>
      <c r="H4954" s="362"/>
      <c r="I4954" s="362"/>
      <c r="J4954" s="362"/>
      <c r="K4954" s="365"/>
    </row>
    <row r="4955">
      <c r="A4955" s="352" t="str">
        <f t="shared" si="1"/>
        <v/>
      </c>
      <c r="B4955" s="362"/>
      <c r="C4955" s="363"/>
      <c r="D4955" s="362"/>
      <c r="E4955" s="364"/>
      <c r="F4955" s="364"/>
      <c r="G4955" s="362"/>
      <c r="H4955" s="362"/>
      <c r="I4955" s="362"/>
      <c r="J4955" s="362"/>
      <c r="K4955" s="365"/>
    </row>
    <row r="4956">
      <c r="A4956" s="357" t="str">
        <f t="shared" si="1"/>
        <v/>
      </c>
      <c r="B4956" s="362"/>
      <c r="C4956" s="363"/>
      <c r="D4956" s="362"/>
      <c r="E4956" s="364"/>
      <c r="F4956" s="364"/>
      <c r="G4956" s="362"/>
      <c r="H4956" s="362"/>
      <c r="I4956" s="362"/>
      <c r="J4956" s="362"/>
      <c r="K4956" s="365"/>
    </row>
    <row r="4957">
      <c r="A4957" s="352" t="str">
        <f t="shared" si="1"/>
        <v/>
      </c>
      <c r="B4957" s="362"/>
      <c r="C4957" s="363"/>
      <c r="D4957" s="362"/>
      <c r="E4957" s="364"/>
      <c r="F4957" s="364"/>
      <c r="G4957" s="362"/>
      <c r="H4957" s="362"/>
      <c r="I4957" s="362"/>
      <c r="J4957" s="362"/>
      <c r="K4957" s="365"/>
    </row>
    <row r="4958">
      <c r="A4958" s="352" t="str">
        <f t="shared" si="1"/>
        <v/>
      </c>
      <c r="B4958" s="362"/>
      <c r="C4958" s="363"/>
      <c r="D4958" s="362"/>
      <c r="E4958" s="364"/>
      <c r="F4958" s="364"/>
      <c r="G4958" s="362"/>
      <c r="H4958" s="362"/>
      <c r="I4958" s="362"/>
      <c r="J4958" s="362"/>
      <c r="K4958" s="365"/>
    </row>
    <row r="4959">
      <c r="A4959" s="357" t="str">
        <f t="shared" si="1"/>
        <v/>
      </c>
      <c r="B4959" s="362"/>
      <c r="C4959" s="363"/>
      <c r="D4959" s="362"/>
      <c r="E4959" s="364"/>
      <c r="F4959" s="364"/>
      <c r="G4959" s="362"/>
      <c r="H4959" s="362"/>
      <c r="I4959" s="362"/>
      <c r="J4959" s="362"/>
      <c r="K4959" s="365"/>
    </row>
    <row r="4960">
      <c r="A4960" s="357" t="str">
        <f t="shared" si="1"/>
        <v/>
      </c>
      <c r="B4960" s="362"/>
      <c r="C4960" s="363"/>
      <c r="D4960" s="362"/>
      <c r="E4960" s="364"/>
      <c r="F4960" s="364"/>
      <c r="G4960" s="362"/>
      <c r="H4960" s="362"/>
      <c r="I4960" s="362"/>
      <c r="J4960" s="362"/>
      <c r="K4960" s="365"/>
    </row>
    <row r="4961">
      <c r="A4961" s="357" t="str">
        <f t="shared" si="1"/>
        <v/>
      </c>
      <c r="B4961" s="362"/>
      <c r="C4961" s="363"/>
      <c r="D4961" s="362"/>
      <c r="E4961" s="364"/>
      <c r="F4961" s="364"/>
      <c r="G4961" s="362"/>
      <c r="H4961" s="362"/>
      <c r="I4961" s="362"/>
      <c r="J4961" s="362"/>
      <c r="K4961" s="365"/>
    </row>
    <row r="4962">
      <c r="A4962" s="352" t="str">
        <f t="shared" si="1"/>
        <v/>
      </c>
      <c r="B4962" s="362"/>
      <c r="C4962" s="363"/>
      <c r="D4962" s="362"/>
      <c r="E4962" s="364"/>
      <c r="F4962" s="364"/>
      <c r="G4962" s="362"/>
      <c r="H4962" s="362"/>
      <c r="I4962" s="362"/>
      <c r="J4962" s="362"/>
      <c r="K4962" s="365"/>
    </row>
    <row r="4963">
      <c r="A4963" s="357" t="str">
        <f t="shared" si="1"/>
        <v/>
      </c>
      <c r="B4963" s="362"/>
      <c r="C4963" s="363"/>
      <c r="D4963" s="362"/>
      <c r="E4963" s="364"/>
      <c r="F4963" s="364"/>
      <c r="G4963" s="362"/>
      <c r="H4963" s="362"/>
      <c r="I4963" s="362"/>
      <c r="J4963" s="362"/>
      <c r="K4963" s="365"/>
    </row>
    <row r="4964">
      <c r="A4964" s="352" t="str">
        <f t="shared" si="1"/>
        <v/>
      </c>
      <c r="B4964" s="362"/>
      <c r="C4964" s="363"/>
      <c r="D4964" s="362"/>
      <c r="E4964" s="364"/>
      <c r="F4964" s="364"/>
      <c r="G4964" s="362"/>
      <c r="H4964" s="362"/>
      <c r="I4964" s="362"/>
      <c r="J4964" s="362"/>
      <c r="K4964" s="365"/>
    </row>
    <row r="4965">
      <c r="A4965" s="352" t="str">
        <f t="shared" si="1"/>
        <v/>
      </c>
      <c r="B4965" s="362"/>
      <c r="C4965" s="363"/>
      <c r="D4965" s="362"/>
      <c r="E4965" s="364"/>
      <c r="F4965" s="364"/>
      <c r="G4965" s="362"/>
      <c r="H4965" s="362"/>
      <c r="I4965" s="362"/>
      <c r="J4965" s="362"/>
      <c r="K4965" s="365"/>
    </row>
    <row r="4966">
      <c r="A4966" s="357" t="str">
        <f t="shared" si="1"/>
        <v/>
      </c>
      <c r="B4966" s="362"/>
      <c r="C4966" s="363"/>
      <c r="D4966" s="362"/>
      <c r="E4966" s="364"/>
      <c r="F4966" s="364"/>
      <c r="G4966" s="362"/>
      <c r="H4966" s="362"/>
      <c r="I4966" s="362"/>
      <c r="J4966" s="362"/>
      <c r="K4966" s="365"/>
    </row>
    <row r="4967">
      <c r="A4967" s="352" t="str">
        <f t="shared" si="1"/>
        <v/>
      </c>
      <c r="B4967" s="362"/>
      <c r="C4967" s="363"/>
      <c r="D4967" s="362"/>
      <c r="E4967" s="364"/>
      <c r="F4967" s="364"/>
      <c r="G4967" s="362"/>
      <c r="H4967" s="362"/>
      <c r="I4967" s="362"/>
      <c r="J4967" s="362"/>
      <c r="K4967" s="365"/>
    </row>
    <row r="4968">
      <c r="A4968" s="352" t="str">
        <f t="shared" si="1"/>
        <v/>
      </c>
      <c r="B4968" s="362"/>
      <c r="C4968" s="363"/>
      <c r="D4968" s="362"/>
      <c r="E4968" s="364"/>
      <c r="F4968" s="364"/>
      <c r="G4968" s="362"/>
      <c r="H4968" s="362"/>
      <c r="I4968" s="362"/>
      <c r="J4968" s="362"/>
      <c r="K4968" s="365"/>
    </row>
    <row r="4969">
      <c r="A4969" s="352" t="str">
        <f t="shared" si="1"/>
        <v/>
      </c>
      <c r="B4969" s="362"/>
      <c r="C4969" s="363"/>
      <c r="D4969" s="362"/>
      <c r="E4969" s="364"/>
      <c r="F4969" s="364"/>
      <c r="G4969" s="362"/>
      <c r="H4969" s="362"/>
      <c r="I4969" s="362"/>
      <c r="J4969" s="362"/>
      <c r="K4969" s="365"/>
    </row>
    <row r="4970">
      <c r="A4970" s="352" t="str">
        <f t="shared" si="1"/>
        <v/>
      </c>
      <c r="B4970" s="362"/>
      <c r="C4970" s="363"/>
      <c r="D4970" s="362"/>
      <c r="E4970" s="364"/>
      <c r="F4970" s="364"/>
      <c r="G4970" s="362"/>
      <c r="H4970" s="362"/>
      <c r="I4970" s="362"/>
      <c r="J4970" s="362"/>
      <c r="K4970" s="365"/>
    </row>
    <row r="4971">
      <c r="A4971" s="357" t="str">
        <f t="shared" si="1"/>
        <v/>
      </c>
      <c r="B4971" s="362"/>
      <c r="C4971" s="363"/>
      <c r="D4971" s="362"/>
      <c r="E4971" s="364"/>
      <c r="F4971" s="364"/>
      <c r="G4971" s="362"/>
      <c r="H4971" s="362"/>
      <c r="I4971" s="362"/>
      <c r="J4971" s="362"/>
      <c r="K4971" s="365"/>
    </row>
    <row r="4972">
      <c r="A4972" s="352" t="str">
        <f t="shared" si="1"/>
        <v/>
      </c>
      <c r="B4972" s="362"/>
      <c r="C4972" s="363"/>
      <c r="D4972" s="362"/>
      <c r="E4972" s="364"/>
      <c r="F4972" s="364"/>
      <c r="G4972" s="362"/>
      <c r="H4972" s="362"/>
      <c r="I4972" s="362"/>
      <c r="J4972" s="362"/>
      <c r="K4972" s="365"/>
    </row>
    <row r="4973">
      <c r="A4973" s="352" t="str">
        <f t="shared" si="1"/>
        <v/>
      </c>
      <c r="B4973" s="362"/>
      <c r="C4973" s="363"/>
      <c r="D4973" s="362"/>
      <c r="E4973" s="364"/>
      <c r="F4973" s="364"/>
      <c r="G4973" s="362"/>
      <c r="H4973" s="362"/>
      <c r="I4973" s="362"/>
      <c r="J4973" s="362"/>
      <c r="K4973" s="365"/>
    </row>
    <row r="4974">
      <c r="A4974" s="352" t="str">
        <f t="shared" si="1"/>
        <v/>
      </c>
      <c r="B4974" s="362"/>
      <c r="C4974" s="363"/>
      <c r="D4974" s="362"/>
      <c r="E4974" s="364"/>
      <c r="F4974" s="364"/>
      <c r="G4974" s="362"/>
      <c r="H4974" s="362"/>
      <c r="I4974" s="362"/>
      <c r="J4974" s="362"/>
      <c r="K4974" s="365"/>
    </row>
    <row r="4975">
      <c r="A4975" s="357" t="str">
        <f t="shared" si="1"/>
        <v/>
      </c>
      <c r="B4975" s="362"/>
      <c r="C4975" s="363"/>
      <c r="D4975" s="362"/>
      <c r="E4975" s="364"/>
      <c r="F4975" s="364"/>
      <c r="G4975" s="362"/>
      <c r="H4975" s="362"/>
      <c r="I4975" s="362"/>
      <c r="J4975" s="362"/>
      <c r="K4975" s="365"/>
    </row>
    <row r="4976">
      <c r="A4976" s="352" t="str">
        <f t="shared" si="1"/>
        <v/>
      </c>
      <c r="B4976" s="362"/>
      <c r="C4976" s="363"/>
      <c r="D4976" s="362"/>
      <c r="E4976" s="364"/>
      <c r="F4976" s="364"/>
      <c r="G4976" s="362"/>
      <c r="H4976" s="362"/>
      <c r="I4976" s="362"/>
      <c r="J4976" s="362"/>
      <c r="K4976" s="365"/>
    </row>
    <row r="4977">
      <c r="A4977" s="357" t="str">
        <f t="shared" si="1"/>
        <v/>
      </c>
      <c r="B4977" s="362"/>
      <c r="C4977" s="363"/>
      <c r="D4977" s="362"/>
      <c r="E4977" s="364"/>
      <c r="F4977" s="364"/>
      <c r="G4977" s="362"/>
      <c r="H4977" s="362"/>
      <c r="I4977" s="362"/>
      <c r="J4977" s="362"/>
      <c r="K4977" s="365"/>
    </row>
    <row r="4978">
      <c r="A4978" s="352" t="str">
        <f t="shared" si="1"/>
        <v/>
      </c>
      <c r="B4978" s="362"/>
      <c r="C4978" s="363"/>
      <c r="D4978" s="362"/>
      <c r="E4978" s="364"/>
      <c r="F4978" s="364"/>
      <c r="G4978" s="362"/>
      <c r="H4978" s="362"/>
      <c r="I4978" s="362"/>
      <c r="J4978" s="362"/>
      <c r="K4978" s="365"/>
    </row>
    <row r="4979">
      <c r="A4979" s="352" t="str">
        <f t="shared" si="1"/>
        <v/>
      </c>
      <c r="B4979" s="362"/>
      <c r="C4979" s="363"/>
      <c r="D4979" s="362"/>
      <c r="E4979" s="364"/>
      <c r="F4979" s="364"/>
      <c r="G4979" s="362"/>
      <c r="H4979" s="362"/>
      <c r="I4979" s="362"/>
      <c r="J4979" s="362"/>
      <c r="K4979" s="365"/>
    </row>
    <row r="4980">
      <c r="A4980" s="357" t="str">
        <f t="shared" si="1"/>
        <v/>
      </c>
      <c r="B4980" s="362"/>
      <c r="C4980" s="363"/>
      <c r="D4980" s="362"/>
      <c r="E4980" s="364"/>
      <c r="F4980" s="364"/>
      <c r="G4980" s="362"/>
      <c r="H4980" s="362"/>
      <c r="I4980" s="362"/>
      <c r="J4980" s="362"/>
      <c r="K4980" s="365"/>
    </row>
    <row r="4981">
      <c r="A4981" s="357" t="str">
        <f t="shared" si="1"/>
        <v/>
      </c>
      <c r="B4981" s="362"/>
      <c r="C4981" s="363"/>
      <c r="D4981" s="362"/>
      <c r="E4981" s="364"/>
      <c r="F4981" s="364"/>
      <c r="G4981" s="362"/>
      <c r="H4981" s="362"/>
      <c r="I4981" s="362"/>
      <c r="J4981" s="362"/>
      <c r="K4981" s="365"/>
    </row>
    <row r="4982">
      <c r="A4982" s="357" t="str">
        <f t="shared" si="1"/>
        <v/>
      </c>
      <c r="B4982" s="362"/>
      <c r="C4982" s="363"/>
      <c r="D4982" s="362"/>
      <c r="E4982" s="364"/>
      <c r="F4982" s="364"/>
      <c r="G4982" s="362"/>
      <c r="H4982" s="362"/>
      <c r="I4982" s="362"/>
      <c r="J4982" s="362"/>
      <c r="K4982" s="365"/>
    </row>
    <row r="4983">
      <c r="A4983" s="352" t="str">
        <f t="shared" si="1"/>
        <v/>
      </c>
      <c r="B4983" s="362"/>
      <c r="C4983" s="363"/>
      <c r="D4983" s="362"/>
      <c r="E4983" s="364"/>
      <c r="F4983" s="364"/>
      <c r="G4983" s="362"/>
      <c r="H4983" s="362"/>
      <c r="I4983" s="362"/>
      <c r="J4983" s="362"/>
      <c r="K4983" s="365"/>
    </row>
    <row r="4984">
      <c r="A4984" s="357" t="str">
        <f t="shared" si="1"/>
        <v/>
      </c>
      <c r="B4984" s="362"/>
      <c r="C4984" s="363"/>
      <c r="D4984" s="362"/>
      <c r="E4984" s="364"/>
      <c r="F4984" s="364"/>
      <c r="G4984" s="362"/>
      <c r="H4984" s="362"/>
      <c r="I4984" s="362"/>
      <c r="J4984" s="362"/>
      <c r="K4984" s="365"/>
    </row>
    <row r="4985">
      <c r="A4985" s="357" t="str">
        <f t="shared" si="1"/>
        <v/>
      </c>
      <c r="B4985" s="362"/>
      <c r="C4985" s="363"/>
      <c r="D4985" s="362"/>
      <c r="E4985" s="364"/>
      <c r="F4985" s="364"/>
      <c r="G4985" s="362"/>
      <c r="H4985" s="362"/>
      <c r="I4985" s="362"/>
      <c r="J4985" s="362"/>
      <c r="K4985" s="365"/>
    </row>
    <row r="4986">
      <c r="A4986" s="357" t="str">
        <f t="shared" si="1"/>
        <v/>
      </c>
      <c r="B4986" s="362"/>
      <c r="C4986" s="363"/>
      <c r="D4986" s="362"/>
      <c r="E4986" s="364"/>
      <c r="F4986" s="364"/>
      <c r="G4986" s="362"/>
      <c r="H4986" s="362"/>
      <c r="I4986" s="362"/>
      <c r="J4986" s="362"/>
      <c r="K4986" s="365"/>
    </row>
    <row r="4987">
      <c r="A4987" s="359" t="str">
        <f t="shared" si="1"/>
        <v/>
      </c>
      <c r="B4987" s="362"/>
      <c r="C4987" s="363"/>
      <c r="D4987" s="362"/>
      <c r="E4987" s="364"/>
      <c r="F4987" s="364"/>
      <c r="G4987" s="362"/>
      <c r="H4987" s="362"/>
      <c r="I4987" s="362"/>
      <c r="J4987" s="362"/>
      <c r="K4987" s="365"/>
    </row>
    <row r="4988">
      <c r="A4988" s="357" t="str">
        <f t="shared" si="1"/>
        <v/>
      </c>
      <c r="B4988" s="362"/>
      <c r="C4988" s="363"/>
      <c r="D4988" s="362"/>
      <c r="E4988" s="364"/>
      <c r="F4988" s="364"/>
      <c r="G4988" s="362"/>
      <c r="H4988" s="362"/>
      <c r="I4988" s="362"/>
      <c r="J4988" s="362"/>
      <c r="K4988" s="365"/>
    </row>
    <row r="4989">
      <c r="A4989" s="352" t="str">
        <f t="shared" si="1"/>
        <v/>
      </c>
      <c r="B4989" s="362"/>
      <c r="C4989" s="363"/>
      <c r="D4989" s="362"/>
      <c r="E4989" s="364"/>
      <c r="F4989" s="364"/>
      <c r="G4989" s="362"/>
      <c r="H4989" s="362"/>
      <c r="I4989" s="362"/>
      <c r="J4989" s="362"/>
      <c r="K4989" s="365"/>
    </row>
    <row r="4990">
      <c r="A4990" s="357" t="str">
        <f t="shared" si="1"/>
        <v/>
      </c>
      <c r="B4990" s="362"/>
      <c r="C4990" s="363"/>
      <c r="D4990" s="362"/>
      <c r="E4990" s="364"/>
      <c r="F4990" s="364"/>
      <c r="G4990" s="362"/>
      <c r="H4990" s="362"/>
      <c r="I4990" s="362"/>
      <c r="J4990" s="362"/>
      <c r="K4990" s="365"/>
    </row>
    <row r="4991">
      <c r="A4991" s="357" t="str">
        <f t="shared" si="1"/>
        <v/>
      </c>
      <c r="B4991" s="362"/>
      <c r="C4991" s="363"/>
      <c r="D4991" s="362"/>
      <c r="E4991" s="364"/>
      <c r="F4991" s="364"/>
      <c r="G4991" s="362"/>
      <c r="H4991" s="362"/>
      <c r="I4991" s="362"/>
      <c r="J4991" s="362"/>
      <c r="K4991" s="365"/>
    </row>
    <row r="4992">
      <c r="A4992" s="357" t="str">
        <f t="shared" si="1"/>
        <v/>
      </c>
      <c r="B4992" s="362"/>
      <c r="C4992" s="363"/>
      <c r="D4992" s="362"/>
      <c r="E4992" s="364"/>
      <c r="F4992" s="364"/>
      <c r="G4992" s="362"/>
      <c r="H4992" s="362"/>
      <c r="I4992" s="362"/>
      <c r="J4992" s="362"/>
      <c r="K4992" s="365"/>
    </row>
    <row r="4993">
      <c r="A4993" s="352" t="str">
        <f t="shared" si="1"/>
        <v/>
      </c>
      <c r="B4993" s="362"/>
      <c r="C4993" s="363"/>
      <c r="D4993" s="362"/>
      <c r="E4993" s="364"/>
      <c r="F4993" s="364"/>
      <c r="G4993" s="362"/>
      <c r="H4993" s="362"/>
      <c r="I4993" s="362"/>
      <c r="J4993" s="362"/>
      <c r="K4993" s="365"/>
    </row>
    <row r="4994">
      <c r="A4994" s="352" t="str">
        <f t="shared" si="1"/>
        <v/>
      </c>
      <c r="B4994" s="362"/>
      <c r="C4994" s="363"/>
      <c r="D4994" s="362"/>
      <c r="E4994" s="364"/>
      <c r="F4994" s="364"/>
      <c r="G4994" s="362"/>
      <c r="H4994" s="362"/>
      <c r="I4994" s="362"/>
      <c r="J4994" s="362"/>
      <c r="K4994" s="365"/>
    </row>
    <row r="4995">
      <c r="A4995" s="357" t="str">
        <f t="shared" si="1"/>
        <v/>
      </c>
      <c r="B4995" s="362"/>
      <c r="C4995" s="363"/>
      <c r="D4995" s="362"/>
      <c r="E4995" s="364"/>
      <c r="F4995" s="364"/>
      <c r="G4995" s="362"/>
      <c r="H4995" s="362"/>
      <c r="I4995" s="362"/>
      <c r="J4995" s="362"/>
      <c r="K4995" s="365"/>
    </row>
    <row r="4996">
      <c r="A4996" s="357" t="str">
        <f t="shared" si="1"/>
        <v/>
      </c>
      <c r="B4996" s="362"/>
      <c r="C4996" s="363"/>
      <c r="D4996" s="362"/>
      <c r="E4996" s="364"/>
      <c r="F4996" s="364"/>
      <c r="G4996" s="362"/>
      <c r="H4996" s="362"/>
      <c r="I4996" s="362"/>
      <c r="J4996" s="362"/>
      <c r="K4996" s="365"/>
    </row>
    <row r="4997">
      <c r="A4997" s="352" t="str">
        <f t="shared" si="1"/>
        <v/>
      </c>
      <c r="B4997" s="362"/>
      <c r="C4997" s="363"/>
      <c r="D4997" s="362"/>
      <c r="E4997" s="364"/>
      <c r="F4997" s="364"/>
      <c r="G4997" s="362"/>
      <c r="H4997" s="362"/>
      <c r="I4997" s="362"/>
      <c r="J4997" s="362"/>
      <c r="K4997" s="365"/>
    </row>
    <row r="4998">
      <c r="A4998" s="352" t="str">
        <f t="shared" si="1"/>
        <v/>
      </c>
      <c r="B4998" s="362"/>
      <c r="C4998" s="363"/>
      <c r="D4998" s="362"/>
      <c r="E4998" s="364"/>
      <c r="F4998" s="364"/>
      <c r="G4998" s="362"/>
      <c r="H4998" s="362"/>
      <c r="I4998" s="362"/>
      <c r="J4998" s="362"/>
      <c r="K4998" s="365"/>
    </row>
    <row r="4999">
      <c r="A4999" s="352" t="str">
        <f t="shared" si="1"/>
        <v/>
      </c>
      <c r="B4999" s="362"/>
      <c r="C4999" s="363"/>
      <c r="D4999" s="362"/>
      <c r="E4999" s="364"/>
      <c r="F4999" s="364"/>
      <c r="G4999" s="362"/>
      <c r="H4999" s="362"/>
      <c r="I4999" s="362"/>
      <c r="J4999" s="362"/>
      <c r="K4999" s="365"/>
    </row>
    <row r="5000">
      <c r="A5000" s="357" t="str">
        <f t="shared" si="1"/>
        <v/>
      </c>
      <c r="B5000" s="362"/>
      <c r="C5000" s="363"/>
      <c r="D5000" s="362"/>
      <c r="E5000" s="364"/>
      <c r="F5000" s="364"/>
      <c r="G5000" s="362"/>
      <c r="H5000" s="362"/>
      <c r="I5000" s="362"/>
      <c r="J5000" s="362"/>
      <c r="K5000" s="365"/>
    </row>
    <row r="5001">
      <c r="A5001" s="357" t="str">
        <f t="shared" si="1"/>
        <v/>
      </c>
      <c r="B5001" s="362"/>
      <c r="C5001" s="363"/>
      <c r="D5001" s="362"/>
      <c r="E5001" s="364"/>
      <c r="F5001" s="364"/>
      <c r="G5001" s="362"/>
      <c r="H5001" s="362"/>
      <c r="I5001" s="362"/>
      <c r="J5001" s="362"/>
      <c r="K5001" s="365"/>
    </row>
    <row r="5002">
      <c r="A5002" s="352" t="str">
        <f t="shared" si="1"/>
        <v/>
      </c>
      <c r="B5002" s="362"/>
      <c r="C5002" s="363"/>
      <c r="D5002" s="362"/>
      <c r="E5002" s="364"/>
      <c r="F5002" s="364"/>
      <c r="G5002" s="362"/>
      <c r="H5002" s="362"/>
      <c r="I5002" s="362"/>
      <c r="J5002" s="362"/>
      <c r="K5002" s="365"/>
    </row>
    <row r="5003">
      <c r="A5003" s="357" t="str">
        <f t="shared" si="1"/>
        <v/>
      </c>
      <c r="B5003" s="362"/>
      <c r="C5003" s="363"/>
      <c r="D5003" s="362"/>
      <c r="E5003" s="364"/>
      <c r="F5003" s="364"/>
      <c r="G5003" s="362"/>
      <c r="H5003" s="362"/>
      <c r="I5003" s="362"/>
      <c r="J5003" s="362"/>
      <c r="K5003" s="365"/>
    </row>
    <row r="5004">
      <c r="A5004" s="352" t="str">
        <f t="shared" si="1"/>
        <v/>
      </c>
      <c r="B5004" s="362"/>
      <c r="C5004" s="363"/>
      <c r="D5004" s="362"/>
      <c r="E5004" s="364"/>
      <c r="F5004" s="364"/>
      <c r="G5004" s="362"/>
      <c r="H5004" s="362"/>
      <c r="I5004" s="362"/>
      <c r="J5004" s="362"/>
      <c r="K5004" s="365"/>
    </row>
    <row r="5005">
      <c r="A5005" s="357" t="str">
        <f t="shared" si="1"/>
        <v/>
      </c>
      <c r="B5005" s="362"/>
      <c r="C5005" s="363"/>
      <c r="D5005" s="362"/>
      <c r="E5005" s="364"/>
      <c r="F5005" s="364"/>
      <c r="G5005" s="362"/>
      <c r="H5005" s="362"/>
      <c r="I5005" s="362"/>
      <c r="J5005" s="362"/>
      <c r="K5005" s="365"/>
    </row>
    <row r="5006">
      <c r="A5006" s="352" t="str">
        <f t="shared" si="1"/>
        <v/>
      </c>
      <c r="B5006" s="362"/>
      <c r="C5006" s="363"/>
      <c r="D5006" s="362"/>
      <c r="E5006" s="364"/>
      <c r="F5006" s="364"/>
      <c r="G5006" s="362"/>
      <c r="H5006" s="362"/>
      <c r="I5006" s="362"/>
      <c r="J5006" s="362"/>
      <c r="K5006" s="365"/>
    </row>
    <row r="5007">
      <c r="A5007" s="352" t="str">
        <f t="shared" si="1"/>
        <v/>
      </c>
      <c r="B5007" s="362"/>
      <c r="C5007" s="363"/>
      <c r="D5007" s="362"/>
      <c r="E5007" s="364"/>
      <c r="F5007" s="364"/>
      <c r="G5007" s="362"/>
      <c r="H5007" s="362"/>
      <c r="I5007" s="362"/>
      <c r="J5007" s="362"/>
      <c r="K5007" s="365"/>
    </row>
    <row r="5008">
      <c r="A5008" s="352" t="str">
        <f t="shared" si="1"/>
        <v/>
      </c>
      <c r="B5008" s="362"/>
      <c r="C5008" s="363"/>
      <c r="D5008" s="362"/>
      <c r="E5008" s="364"/>
      <c r="F5008" s="364"/>
      <c r="G5008" s="362"/>
      <c r="H5008" s="362"/>
      <c r="I5008" s="362"/>
      <c r="J5008" s="362"/>
      <c r="K5008" s="365"/>
    </row>
    <row r="5009">
      <c r="A5009" s="352" t="str">
        <f t="shared" si="1"/>
        <v/>
      </c>
      <c r="B5009" s="362"/>
      <c r="C5009" s="363"/>
      <c r="D5009" s="362"/>
      <c r="E5009" s="364"/>
      <c r="F5009" s="364"/>
      <c r="G5009" s="362"/>
      <c r="H5009" s="362"/>
      <c r="I5009" s="362"/>
      <c r="J5009" s="362"/>
      <c r="K5009" s="365"/>
    </row>
    <row r="5010">
      <c r="A5010" s="357" t="str">
        <f t="shared" si="1"/>
        <v/>
      </c>
      <c r="B5010" s="362"/>
      <c r="C5010" s="363"/>
      <c r="D5010" s="362"/>
      <c r="E5010" s="364"/>
      <c r="F5010" s="364"/>
      <c r="G5010" s="362"/>
      <c r="H5010" s="362"/>
      <c r="I5010" s="362"/>
      <c r="J5010" s="362"/>
      <c r="K5010" s="365"/>
    </row>
    <row r="5011">
      <c r="A5011" s="352" t="str">
        <f t="shared" si="1"/>
        <v/>
      </c>
      <c r="B5011" s="362"/>
      <c r="C5011" s="363"/>
      <c r="D5011" s="362"/>
      <c r="E5011" s="364"/>
      <c r="F5011" s="364"/>
      <c r="G5011" s="362"/>
      <c r="H5011" s="362"/>
      <c r="I5011" s="362"/>
      <c r="J5011" s="362"/>
      <c r="K5011" s="365"/>
    </row>
    <row r="5012">
      <c r="A5012" s="352" t="str">
        <f t="shared" si="1"/>
        <v/>
      </c>
      <c r="B5012" s="362"/>
      <c r="C5012" s="363"/>
      <c r="D5012" s="362"/>
      <c r="E5012" s="364"/>
      <c r="F5012" s="364"/>
      <c r="G5012" s="362"/>
      <c r="H5012" s="362"/>
      <c r="I5012" s="362"/>
      <c r="J5012" s="362"/>
      <c r="K5012" s="365"/>
    </row>
    <row r="5013">
      <c r="A5013" s="352" t="str">
        <f t="shared" si="1"/>
        <v/>
      </c>
      <c r="B5013" s="362"/>
      <c r="C5013" s="363"/>
      <c r="D5013" s="362"/>
      <c r="E5013" s="364"/>
      <c r="F5013" s="364"/>
      <c r="G5013" s="362"/>
      <c r="H5013" s="362"/>
      <c r="I5013" s="362"/>
      <c r="J5013" s="362"/>
      <c r="K5013" s="365"/>
    </row>
    <row r="5014">
      <c r="A5014" s="357" t="str">
        <f t="shared" si="1"/>
        <v/>
      </c>
      <c r="B5014" s="362"/>
      <c r="C5014" s="363"/>
      <c r="D5014" s="362"/>
      <c r="E5014" s="364"/>
      <c r="F5014" s="364"/>
      <c r="G5014" s="362"/>
      <c r="H5014" s="362"/>
      <c r="I5014" s="362"/>
      <c r="J5014" s="362"/>
      <c r="K5014" s="365"/>
    </row>
    <row r="5015">
      <c r="A5015" s="352" t="str">
        <f t="shared" si="1"/>
        <v/>
      </c>
      <c r="B5015" s="362"/>
      <c r="C5015" s="363"/>
      <c r="D5015" s="362"/>
      <c r="E5015" s="364"/>
      <c r="F5015" s="364"/>
      <c r="G5015" s="362"/>
      <c r="H5015" s="362"/>
      <c r="I5015" s="362"/>
      <c r="J5015" s="362"/>
      <c r="K5015" s="365"/>
    </row>
    <row r="5016">
      <c r="A5016" s="352" t="str">
        <f t="shared" si="1"/>
        <v/>
      </c>
      <c r="B5016" s="362"/>
      <c r="C5016" s="363"/>
      <c r="D5016" s="362"/>
      <c r="E5016" s="364"/>
      <c r="F5016" s="364"/>
      <c r="G5016" s="362"/>
      <c r="H5016" s="362"/>
      <c r="I5016" s="362"/>
      <c r="J5016" s="362"/>
      <c r="K5016" s="365"/>
    </row>
    <row r="5017">
      <c r="A5017" s="352" t="str">
        <f t="shared" si="1"/>
        <v/>
      </c>
      <c r="B5017" s="362"/>
      <c r="C5017" s="363"/>
      <c r="D5017" s="362"/>
      <c r="E5017" s="364"/>
      <c r="F5017" s="364"/>
      <c r="G5017" s="362"/>
      <c r="H5017" s="362"/>
      <c r="I5017" s="362"/>
      <c r="J5017" s="362"/>
      <c r="K5017" s="365"/>
    </row>
    <row r="5018">
      <c r="A5018" s="357" t="str">
        <f t="shared" si="1"/>
        <v/>
      </c>
      <c r="B5018" s="362"/>
      <c r="C5018" s="363"/>
      <c r="D5018" s="362"/>
      <c r="E5018" s="364"/>
      <c r="F5018" s="364"/>
      <c r="G5018" s="362"/>
      <c r="H5018" s="362"/>
      <c r="I5018" s="362"/>
      <c r="J5018" s="362"/>
      <c r="K5018" s="365"/>
    </row>
    <row r="5019">
      <c r="A5019" s="352" t="str">
        <f t="shared" si="1"/>
        <v/>
      </c>
      <c r="B5019" s="362"/>
      <c r="C5019" s="363"/>
      <c r="D5019" s="362"/>
      <c r="E5019" s="364"/>
      <c r="F5019" s="364"/>
      <c r="G5019" s="362"/>
      <c r="H5019" s="362"/>
      <c r="I5019" s="362"/>
      <c r="J5019" s="362"/>
      <c r="K5019" s="365"/>
    </row>
    <row r="5020">
      <c r="A5020" s="357" t="str">
        <f t="shared" si="1"/>
        <v/>
      </c>
      <c r="B5020" s="362"/>
      <c r="C5020" s="363"/>
      <c r="D5020" s="362"/>
      <c r="E5020" s="364"/>
      <c r="F5020" s="364"/>
      <c r="G5020" s="362"/>
      <c r="H5020" s="362"/>
      <c r="I5020" s="362"/>
      <c r="J5020" s="362"/>
      <c r="K5020" s="365"/>
    </row>
    <row r="5021">
      <c r="A5021" s="352" t="str">
        <f t="shared" si="1"/>
        <v/>
      </c>
      <c r="B5021" s="362"/>
      <c r="C5021" s="363"/>
      <c r="D5021" s="362"/>
      <c r="E5021" s="364"/>
      <c r="F5021" s="364"/>
      <c r="G5021" s="362"/>
      <c r="H5021" s="362"/>
      <c r="I5021" s="362"/>
      <c r="J5021" s="362"/>
      <c r="K5021" s="365"/>
    </row>
    <row r="5022">
      <c r="A5022" s="352" t="str">
        <f t="shared" si="1"/>
        <v/>
      </c>
      <c r="B5022" s="362"/>
      <c r="C5022" s="363"/>
      <c r="D5022" s="362"/>
      <c r="E5022" s="364"/>
      <c r="F5022" s="364"/>
      <c r="G5022" s="362"/>
      <c r="H5022" s="362"/>
      <c r="I5022" s="362"/>
      <c r="J5022" s="362"/>
      <c r="K5022" s="365"/>
    </row>
    <row r="5023">
      <c r="A5023" s="352" t="str">
        <f t="shared" si="1"/>
        <v/>
      </c>
      <c r="B5023" s="362"/>
      <c r="C5023" s="363"/>
      <c r="D5023" s="362"/>
      <c r="E5023" s="364"/>
      <c r="F5023" s="364"/>
      <c r="G5023" s="362"/>
      <c r="H5023" s="362"/>
      <c r="I5023" s="362"/>
      <c r="J5023" s="362"/>
      <c r="K5023" s="365"/>
    </row>
    <row r="5024">
      <c r="A5024" s="352" t="str">
        <f t="shared" si="1"/>
        <v/>
      </c>
      <c r="B5024" s="362"/>
      <c r="C5024" s="363"/>
      <c r="D5024" s="362"/>
      <c r="E5024" s="364"/>
      <c r="F5024" s="364"/>
      <c r="G5024" s="362"/>
      <c r="H5024" s="362"/>
      <c r="I5024" s="362"/>
      <c r="J5024" s="362"/>
      <c r="K5024" s="365"/>
    </row>
    <row r="5025">
      <c r="A5025" s="357" t="str">
        <f t="shared" si="1"/>
        <v/>
      </c>
      <c r="B5025" s="362"/>
      <c r="C5025" s="363"/>
      <c r="D5025" s="362"/>
      <c r="E5025" s="364"/>
      <c r="F5025" s="364"/>
      <c r="G5025" s="362"/>
      <c r="H5025" s="362"/>
      <c r="I5025" s="362"/>
      <c r="J5025" s="362"/>
      <c r="K5025" s="365"/>
    </row>
    <row r="5026">
      <c r="A5026" s="357" t="str">
        <f t="shared" si="1"/>
        <v/>
      </c>
      <c r="B5026" s="362"/>
      <c r="C5026" s="363"/>
      <c r="D5026" s="362"/>
      <c r="E5026" s="364"/>
      <c r="F5026" s="364"/>
      <c r="G5026" s="362"/>
      <c r="H5026" s="362"/>
      <c r="I5026" s="362"/>
      <c r="J5026" s="362"/>
      <c r="K5026" s="365"/>
    </row>
    <row r="5027">
      <c r="A5027" s="352" t="str">
        <f t="shared" si="1"/>
        <v/>
      </c>
      <c r="B5027" s="362"/>
      <c r="C5027" s="363"/>
      <c r="D5027" s="362"/>
      <c r="E5027" s="364"/>
      <c r="F5027" s="364"/>
      <c r="G5027" s="362"/>
      <c r="H5027" s="362"/>
      <c r="I5027" s="362"/>
      <c r="J5027" s="362"/>
      <c r="K5027" s="365"/>
    </row>
    <row r="5028">
      <c r="A5028" s="352" t="str">
        <f t="shared" si="1"/>
        <v/>
      </c>
      <c r="B5028" s="362"/>
      <c r="C5028" s="363"/>
      <c r="D5028" s="362"/>
      <c r="E5028" s="364"/>
      <c r="F5028" s="364"/>
      <c r="G5028" s="362"/>
      <c r="H5028" s="362"/>
      <c r="I5028" s="362"/>
      <c r="J5028" s="362"/>
      <c r="K5028" s="365"/>
    </row>
    <row r="5029">
      <c r="A5029" s="357" t="str">
        <f t="shared" si="1"/>
        <v/>
      </c>
      <c r="B5029" s="362"/>
      <c r="C5029" s="363"/>
      <c r="D5029" s="362"/>
      <c r="E5029" s="364"/>
      <c r="F5029" s="364"/>
      <c r="G5029" s="362"/>
      <c r="H5029" s="362"/>
      <c r="I5029" s="362"/>
      <c r="J5029" s="362"/>
      <c r="K5029" s="365"/>
    </row>
    <row r="5030">
      <c r="A5030" s="352" t="str">
        <f t="shared" si="1"/>
        <v/>
      </c>
      <c r="B5030" s="362"/>
      <c r="C5030" s="363"/>
      <c r="D5030" s="362"/>
      <c r="E5030" s="364"/>
      <c r="F5030" s="364"/>
      <c r="G5030" s="362"/>
      <c r="H5030" s="362"/>
      <c r="I5030" s="362"/>
      <c r="J5030" s="362"/>
      <c r="K5030" s="365"/>
    </row>
    <row r="5031">
      <c r="A5031" s="352" t="str">
        <f t="shared" si="1"/>
        <v/>
      </c>
      <c r="B5031" s="362"/>
      <c r="C5031" s="363"/>
      <c r="D5031" s="362"/>
      <c r="E5031" s="364"/>
      <c r="F5031" s="364"/>
      <c r="G5031" s="362"/>
      <c r="H5031" s="362"/>
      <c r="I5031" s="362"/>
      <c r="J5031" s="362"/>
      <c r="K5031" s="365"/>
    </row>
    <row r="5032">
      <c r="A5032" s="352" t="str">
        <f t="shared" si="1"/>
        <v/>
      </c>
      <c r="B5032" s="362"/>
      <c r="C5032" s="363"/>
      <c r="D5032" s="362"/>
      <c r="E5032" s="364"/>
      <c r="F5032" s="364"/>
      <c r="G5032" s="362"/>
      <c r="H5032" s="362"/>
      <c r="I5032" s="362"/>
      <c r="J5032" s="362"/>
      <c r="K5032" s="365"/>
    </row>
    <row r="5033">
      <c r="A5033" s="357" t="str">
        <f t="shared" si="1"/>
        <v/>
      </c>
      <c r="B5033" s="362"/>
      <c r="C5033" s="363"/>
      <c r="D5033" s="362"/>
      <c r="E5033" s="364"/>
      <c r="F5033" s="364"/>
      <c r="G5033" s="362"/>
      <c r="H5033" s="362"/>
      <c r="I5033" s="362"/>
      <c r="J5033" s="362"/>
      <c r="K5033" s="365"/>
    </row>
    <row r="5034">
      <c r="A5034" s="352" t="str">
        <f t="shared" si="1"/>
        <v/>
      </c>
      <c r="B5034" s="362"/>
      <c r="C5034" s="363"/>
      <c r="D5034" s="362"/>
      <c r="E5034" s="364"/>
      <c r="F5034" s="364"/>
      <c r="G5034" s="362"/>
      <c r="H5034" s="362"/>
      <c r="I5034" s="362"/>
      <c r="J5034" s="362"/>
      <c r="K5034" s="365"/>
    </row>
    <row r="5035">
      <c r="A5035" s="357" t="str">
        <f t="shared" si="1"/>
        <v/>
      </c>
      <c r="B5035" s="362"/>
      <c r="C5035" s="363"/>
      <c r="D5035" s="362"/>
      <c r="E5035" s="364"/>
      <c r="F5035" s="364"/>
      <c r="G5035" s="362"/>
      <c r="H5035" s="362"/>
      <c r="I5035" s="362"/>
      <c r="J5035" s="362"/>
      <c r="K5035" s="365"/>
    </row>
    <row r="5036">
      <c r="A5036" s="352" t="str">
        <f t="shared" si="1"/>
        <v/>
      </c>
      <c r="B5036" s="362"/>
      <c r="C5036" s="363"/>
      <c r="D5036" s="362"/>
      <c r="E5036" s="364"/>
      <c r="F5036" s="364"/>
      <c r="G5036" s="362"/>
      <c r="H5036" s="362"/>
      <c r="I5036" s="362"/>
      <c r="J5036" s="362"/>
      <c r="K5036" s="365"/>
    </row>
    <row r="5037">
      <c r="A5037" s="357" t="str">
        <f t="shared" si="1"/>
        <v/>
      </c>
      <c r="B5037" s="362"/>
      <c r="C5037" s="363"/>
      <c r="D5037" s="362"/>
      <c r="E5037" s="364"/>
      <c r="F5037" s="364"/>
      <c r="G5037" s="362"/>
      <c r="H5037" s="362"/>
      <c r="I5037" s="362"/>
      <c r="J5037" s="362"/>
      <c r="K5037" s="365"/>
    </row>
    <row r="5038">
      <c r="A5038" s="357" t="str">
        <f t="shared" si="1"/>
        <v/>
      </c>
      <c r="B5038" s="362"/>
      <c r="C5038" s="363"/>
      <c r="D5038" s="362"/>
      <c r="E5038" s="364"/>
      <c r="F5038" s="364"/>
      <c r="G5038" s="362"/>
      <c r="H5038" s="362"/>
      <c r="I5038" s="362"/>
      <c r="J5038" s="362"/>
      <c r="K5038" s="365"/>
    </row>
    <row r="5039">
      <c r="A5039" s="352" t="str">
        <f t="shared" si="1"/>
        <v/>
      </c>
      <c r="B5039" s="362"/>
      <c r="C5039" s="363"/>
      <c r="D5039" s="362"/>
      <c r="E5039" s="364"/>
      <c r="F5039" s="364"/>
      <c r="G5039" s="362"/>
      <c r="H5039" s="362"/>
      <c r="I5039" s="362"/>
      <c r="J5039" s="362"/>
      <c r="K5039" s="365"/>
    </row>
    <row r="5040">
      <c r="A5040" s="352" t="str">
        <f t="shared" si="1"/>
        <v/>
      </c>
      <c r="B5040" s="362"/>
      <c r="C5040" s="363"/>
      <c r="D5040" s="362"/>
      <c r="E5040" s="364"/>
      <c r="F5040" s="364"/>
      <c r="G5040" s="362"/>
      <c r="H5040" s="362"/>
      <c r="I5040" s="362"/>
      <c r="J5040" s="362"/>
      <c r="K5040" s="365"/>
    </row>
    <row r="5041">
      <c r="A5041" s="352" t="str">
        <f t="shared" si="1"/>
        <v/>
      </c>
      <c r="B5041" s="362"/>
      <c r="C5041" s="363"/>
      <c r="D5041" s="362"/>
      <c r="E5041" s="364"/>
      <c r="F5041" s="364"/>
      <c r="G5041" s="362"/>
      <c r="H5041" s="362"/>
      <c r="I5041" s="362"/>
      <c r="J5041" s="362"/>
      <c r="K5041" s="365"/>
    </row>
    <row r="5042">
      <c r="A5042" s="357" t="str">
        <f t="shared" si="1"/>
        <v/>
      </c>
      <c r="B5042" s="362"/>
      <c r="C5042" s="363"/>
      <c r="D5042" s="362"/>
      <c r="E5042" s="364"/>
      <c r="F5042" s="364"/>
      <c r="G5042" s="362"/>
      <c r="H5042" s="362"/>
      <c r="I5042" s="362"/>
      <c r="J5042" s="362"/>
      <c r="K5042" s="365"/>
    </row>
    <row r="5043">
      <c r="A5043" s="352" t="str">
        <f t="shared" si="1"/>
        <v/>
      </c>
      <c r="B5043" s="362"/>
      <c r="C5043" s="363"/>
      <c r="D5043" s="362"/>
      <c r="E5043" s="364"/>
      <c r="F5043" s="364"/>
      <c r="G5043" s="362"/>
      <c r="H5043" s="362"/>
      <c r="I5043" s="362"/>
      <c r="J5043" s="362"/>
      <c r="K5043" s="365"/>
    </row>
    <row r="5044">
      <c r="A5044" s="352" t="str">
        <f t="shared" si="1"/>
        <v/>
      </c>
      <c r="B5044" s="362"/>
      <c r="C5044" s="363"/>
      <c r="D5044" s="362"/>
      <c r="E5044" s="364"/>
      <c r="F5044" s="364"/>
      <c r="G5044" s="362"/>
      <c r="H5044" s="362"/>
      <c r="I5044" s="362"/>
      <c r="J5044" s="362"/>
      <c r="K5044" s="365"/>
    </row>
    <row r="5045">
      <c r="A5045" s="352" t="str">
        <f t="shared" si="1"/>
        <v/>
      </c>
      <c r="B5045" s="362"/>
      <c r="C5045" s="363"/>
      <c r="D5045" s="362"/>
      <c r="E5045" s="364"/>
      <c r="F5045" s="364"/>
      <c r="G5045" s="362"/>
      <c r="H5045" s="362"/>
      <c r="I5045" s="362"/>
      <c r="J5045" s="362"/>
      <c r="K5045" s="365"/>
    </row>
    <row r="5046">
      <c r="A5046" s="352" t="str">
        <f t="shared" si="1"/>
        <v/>
      </c>
      <c r="B5046" s="362"/>
      <c r="C5046" s="363"/>
      <c r="D5046" s="362"/>
      <c r="E5046" s="364"/>
      <c r="F5046" s="364"/>
      <c r="G5046" s="362"/>
      <c r="H5046" s="362"/>
      <c r="I5046" s="362"/>
      <c r="J5046" s="362"/>
      <c r="K5046" s="365"/>
    </row>
    <row r="5047">
      <c r="A5047" s="352" t="str">
        <f t="shared" si="1"/>
        <v/>
      </c>
      <c r="B5047" s="362"/>
      <c r="C5047" s="363"/>
      <c r="D5047" s="362"/>
      <c r="E5047" s="364"/>
      <c r="F5047" s="364"/>
      <c r="G5047" s="362"/>
      <c r="H5047" s="362"/>
      <c r="I5047" s="362"/>
      <c r="J5047" s="362"/>
      <c r="K5047" s="365"/>
    </row>
    <row r="5048">
      <c r="A5048" s="357" t="str">
        <f t="shared" si="1"/>
        <v/>
      </c>
      <c r="B5048" s="362"/>
      <c r="C5048" s="363"/>
      <c r="D5048" s="362"/>
      <c r="E5048" s="364"/>
      <c r="F5048" s="364"/>
      <c r="G5048" s="362"/>
      <c r="H5048" s="362"/>
      <c r="I5048" s="362"/>
      <c r="J5048" s="362"/>
      <c r="K5048" s="365"/>
    </row>
    <row r="5049">
      <c r="A5049" s="352" t="str">
        <f t="shared" si="1"/>
        <v/>
      </c>
      <c r="B5049" s="362"/>
      <c r="C5049" s="363"/>
      <c r="D5049" s="362"/>
      <c r="E5049" s="364"/>
      <c r="F5049" s="364"/>
      <c r="G5049" s="362"/>
      <c r="H5049" s="362"/>
      <c r="I5049" s="362"/>
      <c r="J5049" s="362"/>
      <c r="K5049" s="365"/>
    </row>
    <row r="5050">
      <c r="A5050" s="357" t="str">
        <f t="shared" si="1"/>
        <v/>
      </c>
      <c r="B5050" s="362"/>
      <c r="C5050" s="363"/>
      <c r="D5050" s="362"/>
      <c r="E5050" s="364"/>
      <c r="F5050" s="364"/>
      <c r="G5050" s="362"/>
      <c r="H5050" s="362"/>
      <c r="I5050" s="362"/>
      <c r="J5050" s="362"/>
      <c r="K5050" s="365"/>
    </row>
    <row r="5051">
      <c r="A5051" s="352" t="str">
        <f t="shared" si="1"/>
        <v/>
      </c>
      <c r="B5051" s="362"/>
      <c r="C5051" s="363"/>
      <c r="D5051" s="362"/>
      <c r="E5051" s="364"/>
      <c r="F5051" s="364"/>
      <c r="G5051" s="362"/>
      <c r="H5051" s="362"/>
      <c r="I5051" s="362"/>
      <c r="J5051" s="362"/>
      <c r="K5051" s="365"/>
    </row>
    <row r="5052">
      <c r="A5052" s="352" t="str">
        <f t="shared" si="1"/>
        <v/>
      </c>
      <c r="B5052" s="362"/>
      <c r="C5052" s="363"/>
      <c r="D5052" s="362"/>
      <c r="E5052" s="364"/>
      <c r="F5052" s="364"/>
      <c r="G5052" s="362"/>
      <c r="H5052" s="362"/>
      <c r="I5052" s="362"/>
      <c r="J5052" s="362"/>
      <c r="K5052" s="365"/>
    </row>
    <row r="5053">
      <c r="A5053" s="359" t="str">
        <f t="shared" si="1"/>
        <v/>
      </c>
      <c r="B5053" s="362"/>
      <c r="C5053" s="363"/>
      <c r="D5053" s="362"/>
      <c r="E5053" s="364"/>
      <c r="F5053" s="364"/>
      <c r="G5053" s="362"/>
      <c r="H5053" s="362"/>
      <c r="I5053" s="362"/>
      <c r="J5053" s="362"/>
      <c r="K5053" s="365"/>
    </row>
    <row r="5054">
      <c r="A5054" s="352" t="str">
        <f t="shared" si="1"/>
        <v/>
      </c>
      <c r="B5054" s="362"/>
      <c r="C5054" s="363"/>
      <c r="D5054" s="362"/>
      <c r="E5054" s="364"/>
      <c r="F5054" s="364"/>
      <c r="G5054" s="362"/>
      <c r="H5054" s="362"/>
      <c r="I5054" s="362"/>
      <c r="J5054" s="362"/>
      <c r="K5054" s="365"/>
    </row>
    <row r="5055">
      <c r="A5055" s="357" t="str">
        <f t="shared" si="1"/>
        <v/>
      </c>
      <c r="B5055" s="362"/>
      <c r="C5055" s="363"/>
      <c r="D5055" s="362"/>
      <c r="E5055" s="364"/>
      <c r="F5055" s="364"/>
      <c r="G5055" s="362"/>
      <c r="H5055" s="362"/>
      <c r="I5055" s="362"/>
      <c r="J5055" s="362"/>
      <c r="K5055" s="365"/>
    </row>
    <row r="5056">
      <c r="A5056" s="357" t="str">
        <f t="shared" si="1"/>
        <v/>
      </c>
      <c r="B5056" s="362"/>
      <c r="C5056" s="363"/>
      <c r="D5056" s="362"/>
      <c r="E5056" s="364"/>
      <c r="F5056" s="364"/>
      <c r="G5056" s="362"/>
      <c r="H5056" s="362"/>
      <c r="I5056" s="362"/>
      <c r="J5056" s="362"/>
      <c r="K5056" s="365"/>
    </row>
    <row r="5057">
      <c r="A5057" s="357" t="str">
        <f t="shared" si="1"/>
        <v/>
      </c>
      <c r="B5057" s="362"/>
      <c r="C5057" s="363"/>
      <c r="D5057" s="362"/>
      <c r="E5057" s="364"/>
      <c r="F5057" s="364"/>
      <c r="G5057" s="362"/>
      <c r="H5057" s="362"/>
      <c r="I5057" s="362"/>
      <c r="J5057" s="362"/>
      <c r="K5057" s="365"/>
    </row>
    <row r="5058">
      <c r="A5058" s="352" t="str">
        <f t="shared" si="1"/>
        <v/>
      </c>
      <c r="B5058" s="362"/>
      <c r="C5058" s="363"/>
      <c r="D5058" s="362"/>
      <c r="E5058" s="364"/>
      <c r="F5058" s="364"/>
      <c r="G5058" s="362"/>
      <c r="H5058" s="362"/>
      <c r="I5058" s="362"/>
      <c r="J5058" s="362"/>
      <c r="K5058" s="365"/>
    </row>
    <row r="5059">
      <c r="A5059" s="357" t="str">
        <f t="shared" si="1"/>
        <v/>
      </c>
      <c r="B5059" s="362"/>
      <c r="C5059" s="363"/>
      <c r="D5059" s="362"/>
      <c r="E5059" s="364"/>
      <c r="F5059" s="364"/>
      <c r="G5059" s="362"/>
      <c r="H5059" s="362"/>
      <c r="I5059" s="362"/>
      <c r="J5059" s="362"/>
      <c r="K5059" s="365"/>
    </row>
    <row r="5060">
      <c r="A5060" s="357" t="str">
        <f t="shared" si="1"/>
        <v/>
      </c>
      <c r="B5060" s="362"/>
      <c r="C5060" s="363"/>
      <c r="D5060" s="362"/>
      <c r="E5060" s="364"/>
      <c r="F5060" s="364"/>
      <c r="G5060" s="362"/>
      <c r="H5060" s="362"/>
      <c r="I5060" s="362"/>
      <c r="J5060" s="362"/>
      <c r="K5060" s="365"/>
    </row>
    <row r="5061">
      <c r="A5061" s="357" t="str">
        <f t="shared" si="1"/>
        <v/>
      </c>
      <c r="B5061" s="362"/>
      <c r="C5061" s="363"/>
      <c r="D5061" s="362"/>
      <c r="E5061" s="364"/>
      <c r="F5061" s="364"/>
      <c r="G5061" s="362"/>
      <c r="H5061" s="362"/>
      <c r="I5061" s="362"/>
      <c r="J5061" s="362"/>
      <c r="K5061" s="365"/>
    </row>
    <row r="5062">
      <c r="A5062" s="357" t="str">
        <f t="shared" si="1"/>
        <v/>
      </c>
      <c r="B5062" s="362"/>
      <c r="C5062" s="363"/>
      <c r="D5062" s="362"/>
      <c r="E5062" s="364"/>
      <c r="F5062" s="364"/>
      <c r="G5062" s="362"/>
      <c r="H5062" s="362"/>
      <c r="I5062" s="362"/>
      <c r="J5062" s="362"/>
      <c r="K5062" s="365"/>
    </row>
    <row r="5063">
      <c r="A5063" s="352" t="str">
        <f t="shared" si="1"/>
        <v/>
      </c>
      <c r="B5063" s="362"/>
      <c r="C5063" s="363"/>
      <c r="D5063" s="362"/>
      <c r="E5063" s="364"/>
      <c r="F5063" s="364"/>
      <c r="G5063" s="362"/>
      <c r="H5063" s="362"/>
      <c r="I5063" s="362"/>
      <c r="J5063" s="362"/>
      <c r="K5063" s="365"/>
    </row>
    <row r="5064">
      <c r="A5064" s="357" t="str">
        <f t="shared" si="1"/>
        <v/>
      </c>
      <c r="B5064" s="362"/>
      <c r="C5064" s="363"/>
      <c r="D5064" s="362"/>
      <c r="E5064" s="364"/>
      <c r="F5064" s="364"/>
      <c r="G5064" s="362"/>
      <c r="H5064" s="362"/>
      <c r="I5064" s="362"/>
      <c r="J5064" s="362"/>
      <c r="K5064" s="365"/>
    </row>
    <row r="5065">
      <c r="A5065" s="352" t="str">
        <f t="shared" si="1"/>
        <v/>
      </c>
      <c r="B5065" s="362"/>
      <c r="C5065" s="363"/>
      <c r="D5065" s="362"/>
      <c r="E5065" s="364"/>
      <c r="F5065" s="364"/>
      <c r="G5065" s="362"/>
      <c r="H5065" s="362"/>
      <c r="I5065" s="362"/>
      <c r="J5065" s="362"/>
      <c r="K5065" s="365"/>
    </row>
    <row r="5066">
      <c r="A5066" s="359" t="str">
        <f t="shared" si="1"/>
        <v/>
      </c>
      <c r="B5066" s="362"/>
      <c r="C5066" s="363"/>
      <c r="D5066" s="362"/>
      <c r="E5066" s="364"/>
      <c r="F5066" s="364"/>
      <c r="G5066" s="362"/>
      <c r="H5066" s="362"/>
      <c r="I5066" s="362"/>
      <c r="J5066" s="362"/>
      <c r="K5066" s="365"/>
    </row>
    <row r="5067">
      <c r="A5067" s="357" t="str">
        <f t="shared" si="1"/>
        <v/>
      </c>
      <c r="B5067" s="362"/>
      <c r="C5067" s="363"/>
      <c r="D5067" s="362"/>
      <c r="E5067" s="364"/>
      <c r="F5067" s="364"/>
      <c r="G5067" s="362"/>
      <c r="H5067" s="362"/>
      <c r="I5067" s="362"/>
      <c r="J5067" s="362"/>
      <c r="K5067" s="365"/>
    </row>
    <row r="5068">
      <c r="A5068" s="352" t="str">
        <f t="shared" si="1"/>
        <v/>
      </c>
      <c r="B5068" s="362"/>
      <c r="C5068" s="363"/>
      <c r="D5068" s="362"/>
      <c r="E5068" s="364"/>
      <c r="F5068" s="364"/>
      <c r="G5068" s="362"/>
      <c r="H5068" s="362"/>
      <c r="I5068" s="362"/>
      <c r="J5068" s="362"/>
      <c r="K5068" s="365"/>
    </row>
    <row r="5069">
      <c r="A5069" s="357" t="str">
        <f t="shared" si="1"/>
        <v/>
      </c>
      <c r="B5069" s="362"/>
      <c r="C5069" s="363"/>
      <c r="D5069" s="362"/>
      <c r="E5069" s="364"/>
      <c r="F5069" s="364"/>
      <c r="G5069" s="362"/>
      <c r="H5069" s="362"/>
      <c r="I5069" s="362"/>
      <c r="J5069" s="362"/>
      <c r="K5069" s="365"/>
    </row>
    <row r="5070">
      <c r="A5070" s="352" t="str">
        <f t="shared" si="1"/>
        <v/>
      </c>
      <c r="B5070" s="362"/>
      <c r="C5070" s="363"/>
      <c r="D5070" s="362"/>
      <c r="E5070" s="364"/>
      <c r="F5070" s="364"/>
      <c r="G5070" s="362"/>
      <c r="H5070" s="362"/>
      <c r="I5070" s="362"/>
      <c r="J5070" s="362"/>
      <c r="K5070" s="365"/>
    </row>
    <row r="5071">
      <c r="A5071" s="352" t="str">
        <f t="shared" si="1"/>
        <v/>
      </c>
      <c r="B5071" s="362"/>
      <c r="C5071" s="363"/>
      <c r="D5071" s="362"/>
      <c r="E5071" s="364"/>
      <c r="F5071" s="364"/>
      <c r="G5071" s="362"/>
      <c r="H5071" s="362"/>
      <c r="I5071" s="362"/>
      <c r="J5071" s="362"/>
      <c r="K5071" s="365"/>
    </row>
    <row r="5072">
      <c r="A5072" s="352" t="str">
        <f t="shared" si="1"/>
        <v/>
      </c>
      <c r="B5072" s="362"/>
      <c r="C5072" s="363"/>
      <c r="D5072" s="362"/>
      <c r="E5072" s="364"/>
      <c r="F5072" s="364"/>
      <c r="G5072" s="362"/>
      <c r="H5072" s="362"/>
      <c r="I5072" s="362"/>
      <c r="J5072" s="362"/>
      <c r="K5072" s="365"/>
    </row>
    <row r="5073">
      <c r="A5073" s="357" t="str">
        <f t="shared" si="1"/>
        <v/>
      </c>
      <c r="B5073" s="362"/>
      <c r="C5073" s="363"/>
      <c r="D5073" s="362"/>
      <c r="E5073" s="364"/>
      <c r="F5073" s="364"/>
      <c r="G5073" s="362"/>
      <c r="H5073" s="362"/>
      <c r="I5073" s="362"/>
      <c r="J5073" s="362"/>
      <c r="K5073" s="365"/>
    </row>
    <row r="5074">
      <c r="A5074" s="352" t="str">
        <f t="shared" si="1"/>
        <v/>
      </c>
      <c r="B5074" s="362"/>
      <c r="C5074" s="363"/>
      <c r="D5074" s="362"/>
      <c r="E5074" s="364"/>
      <c r="F5074" s="364"/>
      <c r="G5074" s="362"/>
      <c r="H5074" s="362"/>
      <c r="I5074" s="362"/>
      <c r="J5074" s="362"/>
      <c r="K5074" s="365"/>
    </row>
    <row r="5075">
      <c r="A5075" s="352" t="str">
        <f t="shared" si="1"/>
        <v/>
      </c>
      <c r="B5075" s="362"/>
      <c r="C5075" s="363"/>
      <c r="D5075" s="362"/>
      <c r="E5075" s="364"/>
      <c r="F5075" s="364"/>
      <c r="G5075" s="362"/>
      <c r="H5075" s="362"/>
      <c r="I5075" s="362"/>
      <c r="J5075" s="362"/>
      <c r="K5075" s="365"/>
    </row>
    <row r="5076">
      <c r="A5076" s="359" t="str">
        <f t="shared" si="1"/>
        <v/>
      </c>
      <c r="B5076" s="362"/>
      <c r="C5076" s="363"/>
      <c r="D5076" s="362"/>
      <c r="E5076" s="364"/>
      <c r="F5076" s="364"/>
      <c r="G5076" s="362"/>
      <c r="H5076" s="362"/>
      <c r="I5076" s="362"/>
      <c r="J5076" s="362"/>
      <c r="K5076" s="365"/>
    </row>
    <row r="5077">
      <c r="A5077" s="352" t="str">
        <f t="shared" si="1"/>
        <v/>
      </c>
      <c r="B5077" s="362"/>
      <c r="C5077" s="363"/>
      <c r="D5077" s="362"/>
      <c r="E5077" s="364"/>
      <c r="F5077" s="364"/>
      <c r="G5077" s="362"/>
      <c r="H5077" s="362"/>
      <c r="I5077" s="362"/>
      <c r="J5077" s="362"/>
      <c r="K5077" s="365"/>
    </row>
    <row r="5078">
      <c r="A5078" s="352" t="str">
        <f t="shared" si="1"/>
        <v/>
      </c>
      <c r="B5078" s="362"/>
      <c r="C5078" s="363"/>
      <c r="D5078" s="362"/>
      <c r="E5078" s="364"/>
      <c r="F5078" s="364"/>
      <c r="G5078" s="362"/>
      <c r="H5078" s="362"/>
      <c r="I5078" s="362"/>
      <c r="J5078" s="362"/>
      <c r="K5078" s="365"/>
    </row>
    <row r="5079">
      <c r="A5079" s="357" t="str">
        <f t="shared" si="1"/>
        <v/>
      </c>
      <c r="B5079" s="362"/>
      <c r="C5079" s="363"/>
      <c r="D5079" s="362"/>
      <c r="E5079" s="364"/>
      <c r="F5079" s="364"/>
      <c r="G5079" s="362"/>
      <c r="H5079" s="362"/>
      <c r="I5079" s="362"/>
      <c r="J5079" s="362"/>
      <c r="K5079" s="365"/>
    </row>
    <row r="5080">
      <c r="A5080" s="352" t="str">
        <f t="shared" si="1"/>
        <v/>
      </c>
      <c r="B5080" s="362"/>
      <c r="C5080" s="363"/>
      <c r="D5080" s="362"/>
      <c r="E5080" s="364"/>
      <c r="F5080" s="364"/>
      <c r="G5080" s="362"/>
      <c r="H5080" s="362"/>
      <c r="I5080" s="362"/>
      <c r="J5080" s="362"/>
      <c r="K5080" s="365"/>
    </row>
    <row r="5081">
      <c r="A5081" s="357" t="str">
        <f t="shared" si="1"/>
        <v/>
      </c>
      <c r="B5081" s="362"/>
      <c r="C5081" s="363"/>
      <c r="D5081" s="362"/>
      <c r="E5081" s="364"/>
      <c r="F5081" s="364"/>
      <c r="G5081" s="362"/>
      <c r="H5081" s="362"/>
      <c r="I5081" s="362"/>
      <c r="J5081" s="362"/>
      <c r="K5081" s="365"/>
    </row>
    <row r="5082">
      <c r="A5082" s="352" t="str">
        <f t="shared" si="1"/>
        <v/>
      </c>
      <c r="B5082" s="362"/>
      <c r="C5082" s="363"/>
      <c r="D5082" s="362"/>
      <c r="E5082" s="364"/>
      <c r="F5082" s="364"/>
      <c r="G5082" s="362"/>
      <c r="H5082" s="362"/>
      <c r="I5082" s="362"/>
      <c r="J5082" s="362"/>
      <c r="K5082" s="365"/>
    </row>
    <row r="5083">
      <c r="A5083" s="357" t="str">
        <f t="shared" si="1"/>
        <v/>
      </c>
      <c r="B5083" s="362"/>
      <c r="C5083" s="363"/>
      <c r="D5083" s="362"/>
      <c r="E5083" s="364"/>
      <c r="F5083" s="364"/>
      <c r="G5083" s="362"/>
      <c r="H5083" s="362"/>
      <c r="I5083" s="362"/>
      <c r="J5083" s="362"/>
      <c r="K5083" s="365"/>
    </row>
    <row r="5084">
      <c r="A5084" s="357" t="str">
        <f t="shared" si="1"/>
        <v/>
      </c>
      <c r="B5084" s="362"/>
      <c r="C5084" s="363"/>
      <c r="D5084" s="362"/>
      <c r="E5084" s="364"/>
      <c r="F5084" s="364"/>
      <c r="G5084" s="362"/>
      <c r="H5084" s="362"/>
      <c r="I5084" s="362"/>
      <c r="J5084" s="362"/>
      <c r="K5084" s="365"/>
    </row>
    <row r="5085">
      <c r="A5085" s="357" t="str">
        <f t="shared" si="1"/>
        <v/>
      </c>
      <c r="B5085" s="362"/>
      <c r="C5085" s="363"/>
      <c r="D5085" s="362"/>
      <c r="E5085" s="364"/>
      <c r="F5085" s="364"/>
      <c r="G5085" s="362"/>
      <c r="H5085" s="362"/>
      <c r="I5085" s="362"/>
      <c r="J5085" s="362"/>
      <c r="K5085" s="365"/>
    </row>
    <row r="5086">
      <c r="A5086" s="352" t="str">
        <f t="shared" si="1"/>
        <v/>
      </c>
      <c r="B5086" s="362"/>
      <c r="C5086" s="363"/>
      <c r="D5086" s="362"/>
      <c r="E5086" s="364"/>
      <c r="F5086" s="364"/>
      <c r="G5086" s="362"/>
      <c r="H5086" s="362"/>
      <c r="I5086" s="362"/>
      <c r="J5086" s="362"/>
      <c r="K5086" s="365"/>
    </row>
    <row r="5087">
      <c r="A5087" s="352" t="str">
        <f t="shared" si="1"/>
        <v/>
      </c>
      <c r="B5087" s="362"/>
      <c r="C5087" s="363"/>
      <c r="D5087" s="362"/>
      <c r="E5087" s="364"/>
      <c r="F5087" s="364"/>
      <c r="G5087" s="362"/>
      <c r="H5087" s="362"/>
      <c r="I5087" s="362"/>
      <c r="J5087" s="362"/>
      <c r="K5087" s="365"/>
    </row>
    <row r="5088">
      <c r="A5088" s="357" t="str">
        <f t="shared" si="1"/>
        <v/>
      </c>
      <c r="B5088" s="362"/>
      <c r="C5088" s="363"/>
      <c r="D5088" s="362"/>
      <c r="E5088" s="364"/>
      <c r="F5088" s="364"/>
      <c r="G5088" s="362"/>
      <c r="H5088" s="362"/>
      <c r="I5088" s="362"/>
      <c r="J5088" s="362"/>
      <c r="K5088" s="365"/>
    </row>
    <row r="5089">
      <c r="A5089" s="352" t="str">
        <f t="shared" si="1"/>
        <v/>
      </c>
      <c r="B5089" s="362"/>
      <c r="C5089" s="363"/>
      <c r="D5089" s="362"/>
      <c r="E5089" s="364"/>
      <c r="F5089" s="364"/>
      <c r="G5089" s="362"/>
      <c r="H5089" s="362"/>
      <c r="I5089" s="362"/>
      <c r="J5089" s="362"/>
      <c r="K5089" s="365"/>
    </row>
    <row r="5090">
      <c r="A5090" s="352" t="str">
        <f t="shared" si="1"/>
        <v/>
      </c>
      <c r="B5090" s="362"/>
      <c r="C5090" s="363"/>
      <c r="D5090" s="362"/>
      <c r="E5090" s="364"/>
      <c r="F5090" s="364"/>
      <c r="G5090" s="362"/>
      <c r="H5090" s="362"/>
      <c r="I5090" s="362"/>
      <c r="J5090" s="362"/>
      <c r="K5090" s="365"/>
    </row>
    <row r="5091">
      <c r="A5091" s="357" t="str">
        <f t="shared" si="1"/>
        <v/>
      </c>
      <c r="B5091" s="362"/>
      <c r="C5091" s="363"/>
      <c r="D5091" s="362"/>
      <c r="E5091" s="364"/>
      <c r="F5091" s="364"/>
      <c r="G5091" s="362"/>
      <c r="H5091" s="362"/>
      <c r="I5091" s="362"/>
      <c r="J5091" s="362"/>
      <c r="K5091" s="365"/>
    </row>
    <row r="5092">
      <c r="A5092" s="357" t="str">
        <f t="shared" si="1"/>
        <v/>
      </c>
      <c r="B5092" s="362"/>
      <c r="C5092" s="363"/>
      <c r="D5092" s="362"/>
      <c r="E5092" s="364"/>
      <c r="F5092" s="364"/>
      <c r="G5092" s="362"/>
      <c r="H5092" s="362"/>
      <c r="I5092" s="362"/>
      <c r="J5092" s="362"/>
      <c r="K5092" s="365"/>
    </row>
    <row r="5093">
      <c r="A5093" s="352" t="str">
        <f t="shared" si="1"/>
        <v/>
      </c>
      <c r="B5093" s="362"/>
      <c r="C5093" s="363"/>
      <c r="D5093" s="362"/>
      <c r="E5093" s="364"/>
      <c r="F5093" s="364"/>
      <c r="G5093" s="362"/>
      <c r="H5093" s="362"/>
      <c r="I5093" s="362"/>
      <c r="J5093" s="362"/>
      <c r="K5093" s="365"/>
    </row>
    <row r="5094">
      <c r="A5094" s="352" t="str">
        <f t="shared" si="1"/>
        <v/>
      </c>
      <c r="B5094" s="362"/>
      <c r="C5094" s="363"/>
      <c r="D5094" s="362"/>
      <c r="E5094" s="364"/>
      <c r="F5094" s="364"/>
      <c r="G5094" s="362"/>
      <c r="H5094" s="362"/>
      <c r="I5094" s="362"/>
      <c r="J5094" s="362"/>
      <c r="K5094" s="365"/>
    </row>
    <row r="5095">
      <c r="A5095" s="352" t="str">
        <f t="shared" si="1"/>
        <v/>
      </c>
      <c r="B5095" s="362"/>
      <c r="C5095" s="363"/>
      <c r="D5095" s="362"/>
      <c r="E5095" s="364"/>
      <c r="F5095" s="364"/>
      <c r="G5095" s="362"/>
      <c r="H5095" s="362"/>
      <c r="I5095" s="362"/>
      <c r="J5095" s="362"/>
      <c r="K5095" s="365"/>
    </row>
    <row r="5096">
      <c r="A5096" s="357" t="str">
        <f t="shared" si="1"/>
        <v/>
      </c>
      <c r="B5096" s="362"/>
      <c r="C5096" s="363"/>
      <c r="D5096" s="362"/>
      <c r="E5096" s="364"/>
      <c r="F5096" s="364"/>
      <c r="G5096" s="362"/>
      <c r="H5096" s="362"/>
      <c r="I5096" s="362"/>
      <c r="J5096" s="362"/>
      <c r="K5096" s="365"/>
    </row>
    <row r="5097">
      <c r="A5097" s="352" t="str">
        <f t="shared" si="1"/>
        <v/>
      </c>
      <c r="B5097" s="362"/>
      <c r="C5097" s="363"/>
      <c r="D5097" s="362"/>
      <c r="E5097" s="364"/>
      <c r="F5097" s="364"/>
      <c r="G5097" s="362"/>
      <c r="H5097" s="362"/>
      <c r="I5097" s="362"/>
      <c r="J5097" s="362"/>
      <c r="K5097" s="365"/>
    </row>
    <row r="5098">
      <c r="A5098" s="352" t="str">
        <f t="shared" si="1"/>
        <v/>
      </c>
      <c r="B5098" s="362"/>
      <c r="C5098" s="363"/>
      <c r="D5098" s="362"/>
      <c r="E5098" s="364"/>
      <c r="F5098" s="364"/>
      <c r="G5098" s="362"/>
      <c r="H5098" s="362"/>
      <c r="I5098" s="362"/>
      <c r="J5098" s="362"/>
      <c r="K5098" s="365"/>
    </row>
    <row r="5099">
      <c r="A5099" s="352" t="str">
        <f t="shared" si="1"/>
        <v/>
      </c>
      <c r="B5099" s="362"/>
      <c r="C5099" s="363"/>
      <c r="D5099" s="362"/>
      <c r="E5099" s="364"/>
      <c r="F5099" s="364"/>
      <c r="G5099" s="362"/>
      <c r="H5099" s="362"/>
      <c r="I5099" s="362"/>
      <c r="J5099" s="362"/>
      <c r="K5099" s="365"/>
    </row>
    <row r="5100">
      <c r="A5100" s="357" t="str">
        <f t="shared" si="1"/>
        <v/>
      </c>
      <c r="B5100" s="362"/>
      <c r="C5100" s="363"/>
      <c r="D5100" s="362"/>
      <c r="E5100" s="364"/>
      <c r="F5100" s="364"/>
      <c r="G5100" s="362"/>
      <c r="H5100" s="362"/>
      <c r="I5100" s="362"/>
      <c r="J5100" s="362"/>
      <c r="K5100" s="365"/>
    </row>
    <row r="5101">
      <c r="A5101" s="357" t="str">
        <f t="shared" si="1"/>
        <v/>
      </c>
      <c r="B5101" s="362"/>
      <c r="C5101" s="363"/>
      <c r="D5101" s="362"/>
      <c r="E5101" s="364"/>
      <c r="F5101" s="364"/>
      <c r="G5101" s="362"/>
      <c r="H5101" s="362"/>
      <c r="I5101" s="362"/>
      <c r="J5101" s="362"/>
      <c r="K5101" s="365"/>
    </row>
    <row r="5102">
      <c r="A5102" s="357" t="str">
        <f t="shared" si="1"/>
        <v/>
      </c>
      <c r="B5102" s="362"/>
      <c r="C5102" s="363"/>
      <c r="D5102" s="362"/>
      <c r="E5102" s="364"/>
      <c r="F5102" s="364"/>
      <c r="G5102" s="362"/>
      <c r="H5102" s="362"/>
      <c r="I5102" s="362"/>
      <c r="J5102" s="362"/>
      <c r="K5102" s="365"/>
    </row>
    <row r="5103">
      <c r="A5103" s="352" t="str">
        <f t="shared" si="1"/>
        <v/>
      </c>
      <c r="B5103" s="362"/>
      <c r="C5103" s="363"/>
      <c r="D5103" s="362"/>
      <c r="E5103" s="364"/>
      <c r="F5103" s="364"/>
      <c r="G5103" s="362"/>
      <c r="H5103" s="362"/>
      <c r="I5103" s="362"/>
      <c r="J5103" s="362"/>
      <c r="K5103" s="365"/>
    </row>
    <row r="5104">
      <c r="A5104" s="357" t="str">
        <f t="shared" si="1"/>
        <v/>
      </c>
      <c r="B5104" s="362"/>
      <c r="C5104" s="363"/>
      <c r="D5104" s="362"/>
      <c r="E5104" s="364"/>
      <c r="F5104" s="364"/>
      <c r="G5104" s="362"/>
      <c r="H5104" s="362"/>
      <c r="I5104" s="362"/>
      <c r="J5104" s="362"/>
      <c r="K5104" s="365"/>
    </row>
    <row r="5105">
      <c r="A5105" s="352" t="str">
        <f t="shared" si="1"/>
        <v/>
      </c>
      <c r="B5105" s="362"/>
      <c r="C5105" s="363"/>
      <c r="D5105" s="362"/>
      <c r="E5105" s="364"/>
      <c r="F5105" s="364"/>
      <c r="G5105" s="362"/>
      <c r="H5105" s="362"/>
      <c r="I5105" s="362"/>
      <c r="J5105" s="362"/>
      <c r="K5105" s="365"/>
    </row>
    <row r="5106">
      <c r="A5106" s="357" t="str">
        <f t="shared" si="1"/>
        <v/>
      </c>
      <c r="B5106" s="362"/>
      <c r="C5106" s="363"/>
      <c r="D5106" s="362"/>
      <c r="E5106" s="364"/>
      <c r="F5106" s="364"/>
      <c r="G5106" s="362"/>
      <c r="H5106" s="362"/>
      <c r="I5106" s="362"/>
      <c r="J5106" s="362"/>
      <c r="K5106" s="365"/>
    </row>
    <row r="5107">
      <c r="A5107" s="352" t="str">
        <f t="shared" si="1"/>
        <v/>
      </c>
      <c r="B5107" s="362"/>
      <c r="C5107" s="363"/>
      <c r="D5107" s="362"/>
      <c r="E5107" s="364"/>
      <c r="F5107" s="364"/>
      <c r="G5107" s="362"/>
      <c r="H5107" s="362"/>
      <c r="I5107" s="362"/>
      <c r="J5107" s="362"/>
      <c r="K5107" s="365"/>
    </row>
    <row r="5108">
      <c r="A5108" s="357" t="str">
        <f t="shared" si="1"/>
        <v/>
      </c>
      <c r="B5108" s="362"/>
      <c r="C5108" s="363"/>
      <c r="D5108" s="362"/>
      <c r="E5108" s="364"/>
      <c r="F5108" s="364"/>
      <c r="G5108" s="362"/>
      <c r="H5108" s="362"/>
      <c r="I5108" s="362"/>
      <c r="J5108" s="362"/>
      <c r="K5108" s="365"/>
    </row>
    <row r="5109">
      <c r="A5109" s="352" t="str">
        <f t="shared" si="1"/>
        <v/>
      </c>
      <c r="B5109" s="362"/>
      <c r="C5109" s="363"/>
      <c r="D5109" s="362"/>
      <c r="E5109" s="364"/>
      <c r="F5109" s="364"/>
      <c r="G5109" s="362"/>
      <c r="H5109" s="362"/>
      <c r="I5109" s="362"/>
      <c r="J5109" s="362"/>
      <c r="K5109" s="365"/>
    </row>
    <row r="5110">
      <c r="A5110" s="352" t="str">
        <f t="shared" si="1"/>
        <v/>
      </c>
      <c r="B5110" s="362"/>
      <c r="C5110" s="363"/>
      <c r="D5110" s="362"/>
      <c r="E5110" s="364"/>
      <c r="F5110" s="364"/>
      <c r="G5110" s="362"/>
      <c r="H5110" s="362"/>
      <c r="I5110" s="362"/>
      <c r="J5110" s="362"/>
      <c r="K5110" s="365"/>
    </row>
    <row r="5111">
      <c r="A5111" s="357" t="str">
        <f t="shared" si="1"/>
        <v/>
      </c>
      <c r="B5111" s="362"/>
      <c r="C5111" s="363"/>
      <c r="D5111" s="362"/>
      <c r="E5111" s="364"/>
      <c r="F5111" s="364"/>
      <c r="G5111" s="362"/>
      <c r="H5111" s="362"/>
      <c r="I5111" s="362"/>
      <c r="J5111" s="362"/>
      <c r="K5111" s="365"/>
    </row>
    <row r="5112">
      <c r="A5112" s="357" t="str">
        <f t="shared" si="1"/>
        <v/>
      </c>
      <c r="B5112" s="362"/>
      <c r="C5112" s="363"/>
      <c r="D5112" s="362"/>
      <c r="E5112" s="364"/>
      <c r="F5112" s="364"/>
      <c r="G5112" s="362"/>
      <c r="H5112" s="362"/>
      <c r="I5112" s="362"/>
      <c r="J5112" s="362"/>
      <c r="K5112" s="365"/>
    </row>
    <row r="5113">
      <c r="A5113" s="352" t="str">
        <f t="shared" si="1"/>
        <v/>
      </c>
      <c r="B5113" s="362"/>
      <c r="C5113" s="363"/>
      <c r="D5113" s="362"/>
      <c r="E5113" s="364"/>
      <c r="F5113" s="364"/>
      <c r="G5113" s="362"/>
      <c r="H5113" s="362"/>
      <c r="I5113" s="362"/>
      <c r="J5113" s="362"/>
      <c r="K5113" s="365"/>
    </row>
    <row r="5114">
      <c r="A5114" s="357" t="str">
        <f t="shared" si="1"/>
        <v/>
      </c>
      <c r="B5114" s="362"/>
      <c r="C5114" s="363"/>
      <c r="D5114" s="362"/>
      <c r="E5114" s="364"/>
      <c r="F5114" s="364"/>
      <c r="G5114" s="362"/>
      <c r="H5114" s="362"/>
      <c r="I5114" s="362"/>
      <c r="J5114" s="362"/>
      <c r="K5114" s="365"/>
    </row>
    <row r="5115">
      <c r="A5115" s="352" t="str">
        <f t="shared" si="1"/>
        <v/>
      </c>
      <c r="B5115" s="362"/>
      <c r="C5115" s="363"/>
      <c r="D5115" s="362"/>
      <c r="E5115" s="364"/>
      <c r="F5115" s="364"/>
      <c r="G5115" s="362"/>
      <c r="H5115" s="362"/>
      <c r="I5115" s="362"/>
      <c r="J5115" s="362"/>
      <c r="K5115" s="365"/>
    </row>
    <row r="5116">
      <c r="A5116" s="352" t="str">
        <f t="shared" si="1"/>
        <v/>
      </c>
      <c r="B5116" s="362"/>
      <c r="C5116" s="363"/>
      <c r="D5116" s="362"/>
      <c r="E5116" s="364"/>
      <c r="F5116" s="364"/>
      <c r="G5116" s="362"/>
      <c r="H5116" s="362"/>
      <c r="I5116" s="362"/>
      <c r="J5116" s="362"/>
      <c r="K5116" s="365"/>
    </row>
    <row r="5117">
      <c r="A5117" s="357" t="str">
        <f t="shared" si="1"/>
        <v/>
      </c>
      <c r="B5117" s="362"/>
      <c r="C5117" s="363"/>
      <c r="D5117" s="362"/>
      <c r="E5117" s="364"/>
      <c r="F5117" s="364"/>
      <c r="G5117" s="362"/>
      <c r="H5117" s="362"/>
      <c r="I5117" s="362"/>
      <c r="J5117" s="362"/>
      <c r="K5117" s="365"/>
    </row>
    <row r="5118">
      <c r="A5118" s="359" t="str">
        <f t="shared" si="1"/>
        <v/>
      </c>
      <c r="B5118" s="362"/>
      <c r="C5118" s="363"/>
      <c r="D5118" s="362"/>
      <c r="E5118" s="364"/>
      <c r="F5118" s="364"/>
      <c r="G5118" s="362"/>
      <c r="H5118" s="362"/>
      <c r="I5118" s="362"/>
      <c r="J5118" s="362"/>
      <c r="K5118" s="365"/>
    </row>
    <row r="5119">
      <c r="A5119" s="357" t="str">
        <f t="shared" si="1"/>
        <v/>
      </c>
      <c r="B5119" s="362"/>
      <c r="C5119" s="363"/>
      <c r="D5119" s="362"/>
      <c r="E5119" s="364"/>
      <c r="F5119" s="364"/>
      <c r="G5119" s="362"/>
      <c r="H5119" s="362"/>
      <c r="I5119" s="362"/>
      <c r="J5119" s="362"/>
      <c r="K5119" s="365"/>
    </row>
    <row r="5120">
      <c r="A5120" s="359" t="str">
        <f t="shared" si="1"/>
        <v/>
      </c>
      <c r="B5120" s="362"/>
      <c r="C5120" s="363"/>
      <c r="D5120" s="362"/>
      <c r="E5120" s="364"/>
      <c r="F5120" s="364"/>
      <c r="G5120" s="362"/>
      <c r="H5120" s="362"/>
      <c r="I5120" s="362"/>
      <c r="J5120" s="362"/>
      <c r="K5120" s="365"/>
    </row>
    <row r="5121">
      <c r="A5121" s="357" t="str">
        <f t="shared" si="1"/>
        <v/>
      </c>
      <c r="B5121" s="362"/>
      <c r="C5121" s="363"/>
      <c r="D5121" s="362"/>
      <c r="E5121" s="364"/>
      <c r="F5121" s="364"/>
      <c r="G5121" s="362"/>
      <c r="H5121" s="362"/>
      <c r="I5121" s="362"/>
      <c r="J5121" s="362"/>
      <c r="K5121" s="365"/>
    </row>
    <row r="5122">
      <c r="A5122" s="352" t="str">
        <f t="shared" si="1"/>
        <v/>
      </c>
      <c r="B5122" s="362"/>
      <c r="C5122" s="363"/>
      <c r="D5122" s="362"/>
      <c r="E5122" s="364"/>
      <c r="F5122" s="364"/>
      <c r="G5122" s="362"/>
      <c r="H5122" s="362"/>
      <c r="I5122" s="362"/>
      <c r="J5122" s="362"/>
      <c r="K5122" s="365"/>
    </row>
    <row r="5123">
      <c r="A5123" s="359" t="str">
        <f t="shared" si="1"/>
        <v/>
      </c>
      <c r="B5123" s="362"/>
      <c r="C5123" s="363"/>
      <c r="D5123" s="362"/>
      <c r="E5123" s="364"/>
      <c r="F5123" s="364"/>
      <c r="G5123" s="362"/>
      <c r="H5123" s="362"/>
      <c r="I5123" s="362"/>
      <c r="J5123" s="362"/>
      <c r="K5123" s="365"/>
    </row>
    <row r="5124">
      <c r="A5124" s="359" t="str">
        <f t="shared" si="1"/>
        <v/>
      </c>
      <c r="B5124" s="362"/>
      <c r="C5124" s="363"/>
      <c r="D5124" s="362"/>
      <c r="E5124" s="364"/>
      <c r="F5124" s="364"/>
      <c r="G5124" s="362"/>
      <c r="H5124" s="362"/>
      <c r="I5124" s="362"/>
      <c r="J5124" s="362"/>
      <c r="K5124" s="365"/>
    </row>
    <row r="5125">
      <c r="A5125" s="357" t="str">
        <f t="shared" si="1"/>
        <v/>
      </c>
      <c r="B5125" s="362"/>
      <c r="C5125" s="363"/>
      <c r="D5125" s="362"/>
      <c r="E5125" s="364"/>
      <c r="F5125" s="364"/>
      <c r="G5125" s="362"/>
      <c r="H5125" s="362"/>
      <c r="I5125" s="362"/>
      <c r="J5125" s="362"/>
      <c r="K5125" s="365"/>
    </row>
    <row r="5126">
      <c r="A5126" s="357" t="str">
        <f t="shared" si="1"/>
        <v/>
      </c>
      <c r="B5126" s="362"/>
      <c r="C5126" s="363"/>
      <c r="D5126" s="362"/>
      <c r="E5126" s="364"/>
      <c r="F5126" s="364"/>
      <c r="G5126" s="362"/>
      <c r="H5126" s="362"/>
      <c r="I5126" s="362"/>
      <c r="J5126" s="362"/>
      <c r="K5126" s="365"/>
    </row>
    <row r="5127">
      <c r="A5127" s="357" t="str">
        <f t="shared" si="1"/>
        <v/>
      </c>
      <c r="B5127" s="362"/>
      <c r="C5127" s="363"/>
      <c r="D5127" s="362"/>
      <c r="E5127" s="364"/>
      <c r="F5127" s="364"/>
      <c r="G5127" s="362"/>
      <c r="H5127" s="362"/>
      <c r="I5127" s="362"/>
      <c r="J5127" s="362"/>
      <c r="K5127" s="365"/>
    </row>
    <row r="5128">
      <c r="A5128" s="352" t="str">
        <f t="shared" si="1"/>
        <v/>
      </c>
      <c r="B5128" s="362"/>
      <c r="C5128" s="363"/>
      <c r="D5128" s="362"/>
      <c r="E5128" s="364"/>
      <c r="F5128" s="364"/>
      <c r="G5128" s="362"/>
      <c r="H5128" s="362"/>
      <c r="I5128" s="362"/>
      <c r="J5128" s="362"/>
      <c r="K5128" s="365"/>
    </row>
    <row r="5129">
      <c r="A5129" s="357" t="str">
        <f t="shared" si="1"/>
        <v/>
      </c>
      <c r="B5129" s="362"/>
      <c r="C5129" s="363"/>
      <c r="D5129" s="362"/>
      <c r="E5129" s="364"/>
      <c r="F5129" s="364"/>
      <c r="G5129" s="362"/>
      <c r="H5129" s="362"/>
      <c r="I5129" s="362"/>
      <c r="J5129" s="362"/>
      <c r="K5129" s="365"/>
    </row>
    <row r="5130">
      <c r="A5130" s="357" t="str">
        <f t="shared" si="1"/>
        <v/>
      </c>
      <c r="B5130" s="362"/>
      <c r="C5130" s="363"/>
      <c r="D5130" s="362"/>
      <c r="E5130" s="364"/>
      <c r="F5130" s="364"/>
      <c r="G5130" s="362"/>
      <c r="H5130" s="362"/>
      <c r="I5130" s="362"/>
      <c r="J5130" s="362"/>
      <c r="K5130" s="365"/>
    </row>
    <row r="5131">
      <c r="A5131" s="359" t="str">
        <f t="shared" si="1"/>
        <v/>
      </c>
      <c r="B5131" s="362"/>
      <c r="C5131" s="363"/>
      <c r="D5131" s="362"/>
      <c r="E5131" s="364"/>
      <c r="F5131" s="364"/>
      <c r="G5131" s="362"/>
      <c r="H5131" s="362"/>
      <c r="I5131" s="362"/>
      <c r="J5131" s="362"/>
      <c r="K5131" s="365"/>
    </row>
    <row r="5132">
      <c r="A5132" s="359" t="str">
        <f t="shared" si="1"/>
        <v/>
      </c>
      <c r="B5132" s="362"/>
      <c r="C5132" s="363"/>
      <c r="D5132" s="362"/>
      <c r="E5132" s="364"/>
      <c r="F5132" s="364"/>
      <c r="G5132" s="362"/>
      <c r="H5132" s="362"/>
      <c r="I5132" s="362"/>
      <c r="J5132" s="362"/>
      <c r="K5132" s="365"/>
    </row>
    <row r="5133">
      <c r="A5133" s="357" t="str">
        <f t="shared" si="1"/>
        <v/>
      </c>
      <c r="B5133" s="362"/>
      <c r="C5133" s="363"/>
      <c r="D5133" s="362"/>
      <c r="E5133" s="364"/>
      <c r="F5133" s="364"/>
      <c r="G5133" s="362"/>
      <c r="H5133" s="362"/>
      <c r="I5133" s="362"/>
      <c r="J5133" s="362"/>
      <c r="K5133" s="365"/>
    </row>
    <row r="5134">
      <c r="A5134" s="357" t="str">
        <f t="shared" si="1"/>
        <v/>
      </c>
      <c r="B5134" s="362"/>
      <c r="C5134" s="363"/>
      <c r="D5134" s="362"/>
      <c r="E5134" s="364"/>
      <c r="F5134" s="364"/>
      <c r="G5134" s="362"/>
      <c r="H5134" s="362"/>
      <c r="I5134" s="362"/>
      <c r="J5134" s="362"/>
      <c r="K5134" s="365"/>
    </row>
    <row r="5135">
      <c r="A5135" s="357" t="str">
        <f t="shared" si="1"/>
        <v/>
      </c>
      <c r="B5135" s="362"/>
      <c r="C5135" s="363"/>
      <c r="D5135" s="362"/>
      <c r="E5135" s="364"/>
      <c r="F5135" s="364"/>
      <c r="G5135" s="362"/>
      <c r="H5135" s="362"/>
      <c r="I5135" s="362"/>
      <c r="J5135" s="362"/>
      <c r="K5135" s="365"/>
    </row>
    <row r="5136">
      <c r="A5136" s="359" t="str">
        <f t="shared" si="1"/>
        <v/>
      </c>
      <c r="B5136" s="362"/>
      <c r="C5136" s="363"/>
      <c r="D5136" s="362"/>
      <c r="E5136" s="364"/>
      <c r="F5136" s="364"/>
      <c r="G5136" s="362"/>
      <c r="H5136" s="362"/>
      <c r="I5136" s="362"/>
      <c r="J5136" s="362"/>
      <c r="K5136" s="365"/>
    </row>
    <row r="5137">
      <c r="A5137" s="352" t="str">
        <f t="shared" si="1"/>
        <v/>
      </c>
      <c r="B5137" s="362"/>
      <c r="C5137" s="363"/>
      <c r="D5137" s="362"/>
      <c r="E5137" s="364"/>
      <c r="F5137" s="364"/>
      <c r="G5137" s="362"/>
      <c r="H5137" s="362"/>
      <c r="I5137" s="362"/>
      <c r="J5137" s="362"/>
      <c r="K5137" s="365"/>
    </row>
    <row r="5138">
      <c r="A5138" s="357" t="str">
        <f t="shared" si="1"/>
        <v/>
      </c>
      <c r="B5138" s="362"/>
      <c r="C5138" s="363"/>
      <c r="D5138" s="362"/>
      <c r="E5138" s="364"/>
      <c r="F5138" s="364"/>
      <c r="G5138" s="362"/>
      <c r="H5138" s="362"/>
      <c r="I5138" s="362"/>
      <c r="J5138" s="362"/>
      <c r="K5138" s="365"/>
    </row>
    <row r="5139">
      <c r="A5139" s="359" t="str">
        <f t="shared" si="1"/>
        <v/>
      </c>
      <c r="B5139" s="362"/>
      <c r="C5139" s="363"/>
      <c r="D5139" s="362"/>
      <c r="E5139" s="364"/>
      <c r="F5139" s="364"/>
      <c r="G5139" s="362"/>
      <c r="H5139" s="362"/>
      <c r="I5139" s="362"/>
      <c r="J5139" s="362"/>
      <c r="K5139" s="365"/>
    </row>
    <row r="5140">
      <c r="A5140" s="357" t="str">
        <f t="shared" si="1"/>
        <v/>
      </c>
      <c r="B5140" s="362"/>
      <c r="C5140" s="363"/>
      <c r="D5140" s="362"/>
      <c r="E5140" s="364"/>
      <c r="F5140" s="364"/>
      <c r="G5140" s="362"/>
      <c r="H5140" s="362"/>
      <c r="I5140" s="362"/>
      <c r="J5140" s="362"/>
      <c r="K5140" s="365"/>
    </row>
    <row r="5141">
      <c r="A5141" s="357" t="str">
        <f t="shared" si="1"/>
        <v/>
      </c>
      <c r="B5141" s="362"/>
      <c r="C5141" s="363"/>
      <c r="D5141" s="362"/>
      <c r="E5141" s="364"/>
      <c r="F5141" s="364"/>
      <c r="G5141" s="362"/>
      <c r="H5141" s="362"/>
      <c r="I5141" s="362"/>
      <c r="J5141" s="362"/>
      <c r="K5141" s="365"/>
    </row>
    <row r="5142">
      <c r="A5142" s="357" t="str">
        <f t="shared" si="1"/>
        <v/>
      </c>
      <c r="B5142" s="362"/>
      <c r="C5142" s="363"/>
      <c r="D5142" s="362"/>
      <c r="E5142" s="364"/>
      <c r="F5142" s="364"/>
      <c r="G5142" s="362"/>
      <c r="H5142" s="362"/>
      <c r="I5142" s="362"/>
      <c r="J5142" s="362"/>
      <c r="K5142" s="365"/>
    </row>
    <row r="5143">
      <c r="A5143" s="357" t="str">
        <f t="shared" si="1"/>
        <v/>
      </c>
      <c r="B5143" s="362"/>
      <c r="C5143" s="363"/>
      <c r="D5143" s="362"/>
      <c r="E5143" s="364"/>
      <c r="F5143" s="364"/>
      <c r="G5143" s="362"/>
      <c r="H5143" s="362"/>
      <c r="I5143" s="362"/>
      <c r="J5143" s="362"/>
      <c r="K5143" s="365"/>
    </row>
    <row r="5144">
      <c r="A5144" s="352" t="str">
        <f t="shared" si="1"/>
        <v/>
      </c>
      <c r="B5144" s="362"/>
      <c r="C5144" s="363"/>
      <c r="D5144" s="362"/>
      <c r="E5144" s="364"/>
      <c r="F5144" s="364"/>
      <c r="G5144" s="362"/>
      <c r="H5144" s="362"/>
      <c r="I5144" s="362"/>
      <c r="J5144" s="362"/>
      <c r="K5144" s="365"/>
    </row>
    <row r="5145">
      <c r="A5145" s="352" t="str">
        <f t="shared" si="1"/>
        <v/>
      </c>
      <c r="B5145" s="362"/>
      <c r="C5145" s="363"/>
      <c r="D5145" s="362"/>
      <c r="E5145" s="364"/>
      <c r="F5145" s="364"/>
      <c r="G5145" s="362"/>
      <c r="H5145" s="362"/>
      <c r="I5145" s="362"/>
      <c r="J5145" s="362"/>
      <c r="K5145" s="365"/>
    </row>
    <row r="5146">
      <c r="A5146" s="352" t="str">
        <f t="shared" si="1"/>
        <v/>
      </c>
      <c r="B5146" s="362"/>
      <c r="C5146" s="363"/>
      <c r="D5146" s="362"/>
      <c r="E5146" s="364"/>
      <c r="F5146" s="364"/>
      <c r="G5146" s="362"/>
      <c r="H5146" s="362"/>
      <c r="I5146" s="362"/>
      <c r="J5146" s="362"/>
      <c r="K5146" s="365"/>
    </row>
    <row r="5147">
      <c r="A5147" s="357" t="str">
        <f t="shared" si="1"/>
        <v/>
      </c>
      <c r="B5147" s="362"/>
      <c r="C5147" s="363"/>
      <c r="D5147" s="362"/>
      <c r="E5147" s="364"/>
      <c r="F5147" s="364"/>
      <c r="G5147" s="362"/>
      <c r="H5147" s="362"/>
      <c r="I5147" s="362"/>
      <c r="J5147" s="362"/>
      <c r="K5147" s="365"/>
    </row>
    <row r="5148">
      <c r="A5148" s="357" t="str">
        <f t="shared" si="1"/>
        <v/>
      </c>
      <c r="B5148" s="362"/>
      <c r="C5148" s="363"/>
      <c r="D5148" s="362"/>
      <c r="E5148" s="364"/>
      <c r="F5148" s="364"/>
      <c r="G5148" s="362"/>
      <c r="H5148" s="362"/>
      <c r="I5148" s="362"/>
      <c r="J5148" s="362"/>
      <c r="K5148" s="365"/>
    </row>
    <row r="5149">
      <c r="A5149" s="352" t="str">
        <f t="shared" si="1"/>
        <v/>
      </c>
      <c r="B5149" s="362"/>
      <c r="C5149" s="363"/>
      <c r="D5149" s="362"/>
      <c r="E5149" s="364"/>
      <c r="F5149" s="364"/>
      <c r="G5149" s="362"/>
      <c r="H5149" s="362"/>
      <c r="I5149" s="362"/>
      <c r="J5149" s="362"/>
      <c r="K5149" s="365"/>
    </row>
    <row r="5150">
      <c r="A5150" s="357" t="str">
        <f t="shared" si="1"/>
        <v/>
      </c>
      <c r="B5150" s="362"/>
      <c r="C5150" s="363"/>
      <c r="D5150" s="362"/>
      <c r="E5150" s="364"/>
      <c r="F5150" s="364"/>
      <c r="G5150" s="362"/>
      <c r="H5150" s="362"/>
      <c r="I5150" s="362"/>
      <c r="J5150" s="362"/>
      <c r="K5150" s="365"/>
    </row>
    <row r="5151">
      <c r="A5151" s="359" t="str">
        <f t="shared" si="1"/>
        <v/>
      </c>
      <c r="B5151" s="362"/>
      <c r="C5151" s="363"/>
      <c r="D5151" s="362"/>
      <c r="E5151" s="364"/>
      <c r="F5151" s="364"/>
      <c r="G5151" s="362"/>
      <c r="H5151" s="362"/>
      <c r="I5151" s="362"/>
      <c r="J5151" s="362"/>
      <c r="K5151" s="365"/>
    </row>
    <row r="5152">
      <c r="A5152" s="357" t="str">
        <f t="shared" si="1"/>
        <v/>
      </c>
      <c r="B5152" s="362"/>
      <c r="C5152" s="363"/>
      <c r="D5152" s="362"/>
      <c r="E5152" s="364"/>
      <c r="F5152" s="364"/>
      <c r="G5152" s="362"/>
      <c r="H5152" s="362"/>
      <c r="I5152" s="362"/>
      <c r="J5152" s="362"/>
      <c r="K5152" s="365"/>
    </row>
    <row r="5153">
      <c r="A5153" s="357" t="str">
        <f t="shared" si="1"/>
        <v/>
      </c>
      <c r="B5153" s="362"/>
      <c r="C5153" s="363"/>
      <c r="D5153" s="362"/>
      <c r="E5153" s="364"/>
      <c r="F5153" s="364"/>
      <c r="G5153" s="362"/>
      <c r="H5153" s="362"/>
      <c r="I5153" s="362"/>
      <c r="J5153" s="362"/>
      <c r="K5153" s="365"/>
    </row>
    <row r="5154">
      <c r="A5154" s="352" t="str">
        <f t="shared" si="1"/>
        <v/>
      </c>
      <c r="B5154" s="362"/>
      <c r="C5154" s="363"/>
      <c r="D5154" s="362"/>
      <c r="E5154" s="364"/>
      <c r="F5154" s="364"/>
      <c r="G5154" s="362"/>
      <c r="H5154" s="362"/>
      <c r="I5154" s="362"/>
      <c r="J5154" s="362"/>
      <c r="K5154" s="365"/>
    </row>
    <row r="5155">
      <c r="A5155" s="357" t="str">
        <f t="shared" si="1"/>
        <v/>
      </c>
      <c r="B5155" s="362"/>
      <c r="C5155" s="363"/>
      <c r="D5155" s="362"/>
      <c r="E5155" s="364"/>
      <c r="F5155" s="364"/>
      <c r="G5155" s="362"/>
      <c r="H5155" s="362"/>
      <c r="I5155" s="362"/>
      <c r="J5155" s="362"/>
      <c r="K5155" s="365"/>
    </row>
    <row r="5156">
      <c r="A5156" s="357" t="str">
        <f t="shared" si="1"/>
        <v/>
      </c>
      <c r="B5156" s="362"/>
      <c r="C5156" s="363"/>
      <c r="D5156" s="362"/>
      <c r="E5156" s="364"/>
      <c r="F5156" s="364"/>
      <c r="G5156" s="362"/>
      <c r="H5156" s="362"/>
      <c r="I5156" s="362"/>
      <c r="J5156" s="362"/>
      <c r="K5156" s="365"/>
    </row>
    <row r="5157">
      <c r="A5157" s="352" t="str">
        <f t="shared" si="1"/>
        <v/>
      </c>
      <c r="B5157" s="362"/>
      <c r="C5157" s="363"/>
      <c r="D5157" s="362"/>
      <c r="E5157" s="364"/>
      <c r="F5157" s="364"/>
      <c r="G5157" s="362"/>
      <c r="H5157" s="362"/>
      <c r="I5157" s="362"/>
      <c r="J5157" s="362"/>
      <c r="K5157" s="365"/>
    </row>
    <row r="5158">
      <c r="A5158" s="352" t="str">
        <f t="shared" si="1"/>
        <v/>
      </c>
      <c r="B5158" s="362"/>
      <c r="C5158" s="363"/>
      <c r="D5158" s="362"/>
      <c r="E5158" s="364"/>
      <c r="F5158" s="364"/>
      <c r="G5158" s="362"/>
      <c r="H5158" s="362"/>
      <c r="I5158" s="362"/>
      <c r="J5158" s="362"/>
      <c r="K5158" s="365"/>
    </row>
    <row r="5159">
      <c r="A5159" s="352" t="str">
        <f t="shared" si="1"/>
        <v/>
      </c>
      <c r="B5159" s="362"/>
      <c r="C5159" s="363"/>
      <c r="D5159" s="362"/>
      <c r="E5159" s="364"/>
      <c r="F5159" s="364"/>
      <c r="G5159" s="362"/>
      <c r="H5159" s="362"/>
      <c r="I5159" s="362"/>
      <c r="J5159" s="362"/>
      <c r="K5159" s="365"/>
    </row>
    <row r="5160">
      <c r="A5160" s="357" t="str">
        <f t="shared" si="1"/>
        <v/>
      </c>
      <c r="B5160" s="362"/>
      <c r="C5160" s="363"/>
      <c r="D5160" s="362"/>
      <c r="E5160" s="364"/>
      <c r="F5160" s="364"/>
      <c r="G5160" s="362"/>
      <c r="H5160" s="362"/>
      <c r="I5160" s="362"/>
      <c r="J5160" s="362"/>
      <c r="K5160" s="365"/>
    </row>
    <row r="5161">
      <c r="A5161" s="357" t="str">
        <f t="shared" si="1"/>
        <v/>
      </c>
      <c r="B5161" s="362"/>
      <c r="C5161" s="363"/>
      <c r="D5161" s="362"/>
      <c r="E5161" s="364"/>
      <c r="F5161" s="364"/>
      <c r="G5161" s="362"/>
      <c r="H5161" s="362"/>
      <c r="I5161" s="362"/>
      <c r="J5161" s="362"/>
      <c r="K5161" s="365"/>
    </row>
    <row r="5162">
      <c r="A5162" s="357" t="str">
        <f t="shared" si="1"/>
        <v/>
      </c>
      <c r="B5162" s="362"/>
      <c r="C5162" s="363"/>
      <c r="D5162" s="362"/>
      <c r="E5162" s="364"/>
      <c r="F5162" s="364"/>
      <c r="G5162" s="362"/>
      <c r="H5162" s="362"/>
      <c r="I5162" s="362"/>
      <c r="J5162" s="362"/>
      <c r="K5162" s="365"/>
    </row>
    <row r="5163">
      <c r="A5163" s="352" t="str">
        <f t="shared" si="1"/>
        <v/>
      </c>
      <c r="B5163" s="362"/>
      <c r="C5163" s="363"/>
      <c r="D5163" s="362"/>
      <c r="E5163" s="364"/>
      <c r="F5163" s="364"/>
      <c r="G5163" s="362"/>
      <c r="H5163" s="362"/>
      <c r="I5163" s="362"/>
      <c r="J5163" s="362"/>
      <c r="K5163" s="365"/>
    </row>
    <row r="5164">
      <c r="A5164" s="357" t="str">
        <f t="shared" si="1"/>
        <v/>
      </c>
      <c r="B5164" s="362"/>
      <c r="C5164" s="363"/>
      <c r="D5164" s="362"/>
      <c r="E5164" s="364"/>
      <c r="F5164" s="364"/>
      <c r="G5164" s="362"/>
      <c r="H5164" s="362"/>
      <c r="I5164" s="362"/>
      <c r="J5164" s="362"/>
      <c r="K5164" s="365"/>
    </row>
    <row r="5165">
      <c r="A5165" s="357" t="str">
        <f t="shared" si="1"/>
        <v/>
      </c>
      <c r="B5165" s="362"/>
      <c r="C5165" s="363"/>
      <c r="D5165" s="362"/>
      <c r="E5165" s="364"/>
      <c r="F5165" s="364"/>
      <c r="G5165" s="362"/>
      <c r="H5165" s="362"/>
      <c r="I5165" s="362"/>
      <c r="J5165" s="362"/>
      <c r="K5165" s="365"/>
    </row>
    <row r="5166">
      <c r="A5166" s="352" t="str">
        <f t="shared" si="1"/>
        <v/>
      </c>
      <c r="B5166" s="362"/>
      <c r="C5166" s="363"/>
      <c r="D5166" s="362"/>
      <c r="E5166" s="364"/>
      <c r="F5166" s="364"/>
      <c r="G5166" s="362"/>
      <c r="H5166" s="362"/>
      <c r="I5166" s="362"/>
      <c r="J5166" s="362"/>
      <c r="K5166" s="365"/>
    </row>
    <row r="5167">
      <c r="A5167" s="357" t="str">
        <f t="shared" si="1"/>
        <v/>
      </c>
      <c r="B5167" s="362"/>
      <c r="C5167" s="363"/>
      <c r="D5167" s="362"/>
      <c r="E5167" s="364"/>
      <c r="F5167" s="364"/>
      <c r="G5167" s="362"/>
      <c r="H5167" s="362"/>
      <c r="I5167" s="362"/>
      <c r="J5167" s="362"/>
      <c r="K5167" s="365"/>
    </row>
    <row r="5168">
      <c r="A5168" s="357" t="str">
        <f t="shared" si="1"/>
        <v/>
      </c>
      <c r="B5168" s="362"/>
      <c r="C5168" s="363"/>
      <c r="D5168" s="362"/>
      <c r="E5168" s="364"/>
      <c r="F5168" s="364"/>
      <c r="G5168" s="362"/>
      <c r="H5168" s="362"/>
      <c r="I5168" s="362"/>
      <c r="J5168" s="362"/>
      <c r="K5168" s="365"/>
    </row>
    <row r="5169">
      <c r="A5169" s="352" t="str">
        <f t="shared" si="1"/>
        <v/>
      </c>
      <c r="B5169" s="362"/>
      <c r="C5169" s="363"/>
      <c r="D5169" s="362"/>
      <c r="E5169" s="364"/>
      <c r="F5169" s="364"/>
      <c r="G5169" s="362"/>
      <c r="H5169" s="362"/>
      <c r="I5169" s="362"/>
      <c r="J5169" s="362"/>
      <c r="K5169" s="365"/>
    </row>
    <row r="5170">
      <c r="A5170" s="352" t="str">
        <f t="shared" si="1"/>
        <v/>
      </c>
      <c r="B5170" s="362"/>
      <c r="C5170" s="363"/>
      <c r="D5170" s="362"/>
      <c r="E5170" s="364"/>
      <c r="F5170" s="364"/>
      <c r="G5170" s="362"/>
      <c r="H5170" s="362"/>
      <c r="I5170" s="362"/>
      <c r="J5170" s="362"/>
      <c r="K5170" s="365"/>
    </row>
    <row r="5171">
      <c r="A5171" s="352" t="str">
        <f t="shared" si="1"/>
        <v/>
      </c>
      <c r="B5171" s="362"/>
      <c r="C5171" s="363"/>
      <c r="D5171" s="362"/>
      <c r="E5171" s="364"/>
      <c r="F5171" s="364"/>
      <c r="G5171" s="362"/>
      <c r="H5171" s="362"/>
      <c r="I5171" s="362"/>
      <c r="J5171" s="362"/>
      <c r="K5171" s="365"/>
    </row>
    <row r="5172">
      <c r="A5172" s="357" t="str">
        <f t="shared" si="1"/>
        <v/>
      </c>
      <c r="B5172" s="362"/>
      <c r="C5172" s="363"/>
      <c r="D5172" s="362"/>
      <c r="E5172" s="364"/>
      <c r="F5172" s="364"/>
      <c r="G5172" s="362"/>
      <c r="H5172" s="362"/>
      <c r="I5172" s="362"/>
      <c r="J5172" s="362"/>
      <c r="K5172" s="365"/>
    </row>
    <row r="5173">
      <c r="A5173" s="357" t="str">
        <f t="shared" si="1"/>
        <v/>
      </c>
      <c r="B5173" s="362"/>
      <c r="C5173" s="363"/>
      <c r="D5173" s="362"/>
      <c r="E5173" s="364"/>
      <c r="F5173" s="364"/>
      <c r="G5173" s="362"/>
      <c r="H5173" s="362"/>
      <c r="I5173" s="362"/>
      <c r="J5173" s="362"/>
      <c r="K5173" s="365"/>
    </row>
    <row r="5174">
      <c r="A5174" s="352" t="str">
        <f t="shared" si="1"/>
        <v/>
      </c>
      <c r="B5174" s="362"/>
      <c r="C5174" s="363"/>
      <c r="D5174" s="362"/>
      <c r="E5174" s="364"/>
      <c r="F5174" s="364"/>
      <c r="G5174" s="362"/>
      <c r="H5174" s="362"/>
      <c r="I5174" s="362"/>
      <c r="J5174" s="362"/>
      <c r="K5174" s="365"/>
    </row>
    <row r="5175">
      <c r="A5175" s="352" t="str">
        <f t="shared" si="1"/>
        <v/>
      </c>
      <c r="B5175" s="362"/>
      <c r="C5175" s="363"/>
      <c r="D5175" s="362"/>
      <c r="E5175" s="364"/>
      <c r="F5175" s="364"/>
      <c r="G5175" s="362"/>
      <c r="H5175" s="362"/>
      <c r="I5175" s="362"/>
      <c r="J5175" s="362"/>
      <c r="K5175" s="365"/>
    </row>
    <row r="5176">
      <c r="A5176" s="357" t="str">
        <f t="shared" si="1"/>
        <v/>
      </c>
      <c r="B5176" s="362"/>
      <c r="C5176" s="363"/>
      <c r="D5176" s="362"/>
      <c r="E5176" s="364"/>
      <c r="F5176" s="364"/>
      <c r="G5176" s="362"/>
      <c r="H5176" s="362"/>
      <c r="I5176" s="362"/>
      <c r="J5176" s="362"/>
      <c r="K5176" s="365"/>
    </row>
    <row r="5177">
      <c r="A5177" s="357" t="str">
        <f t="shared" si="1"/>
        <v/>
      </c>
      <c r="B5177" s="362"/>
      <c r="C5177" s="363"/>
      <c r="D5177" s="362"/>
      <c r="E5177" s="364"/>
      <c r="F5177" s="364"/>
      <c r="G5177" s="362"/>
      <c r="H5177" s="362"/>
      <c r="I5177" s="362"/>
      <c r="J5177" s="362"/>
      <c r="K5177" s="365"/>
    </row>
    <row r="5178">
      <c r="A5178" s="352" t="str">
        <f t="shared" si="1"/>
        <v/>
      </c>
      <c r="B5178" s="362"/>
      <c r="C5178" s="363"/>
      <c r="D5178" s="362"/>
      <c r="E5178" s="364"/>
      <c r="F5178" s="364"/>
      <c r="G5178" s="362"/>
      <c r="H5178" s="362"/>
      <c r="I5178" s="362"/>
      <c r="J5178" s="362"/>
      <c r="K5178" s="365"/>
    </row>
    <row r="5179">
      <c r="A5179" s="357" t="str">
        <f t="shared" si="1"/>
        <v/>
      </c>
      <c r="B5179" s="362"/>
      <c r="C5179" s="363"/>
      <c r="D5179" s="362"/>
      <c r="E5179" s="364"/>
      <c r="F5179" s="364"/>
      <c r="G5179" s="362"/>
      <c r="H5179" s="362"/>
      <c r="I5179" s="362"/>
      <c r="J5179" s="362"/>
      <c r="K5179" s="365"/>
    </row>
    <row r="5180">
      <c r="A5180" s="357" t="str">
        <f t="shared" si="1"/>
        <v/>
      </c>
      <c r="B5180" s="362"/>
      <c r="C5180" s="363"/>
      <c r="D5180" s="362"/>
      <c r="E5180" s="364"/>
      <c r="F5180" s="364"/>
      <c r="G5180" s="362"/>
      <c r="H5180" s="362"/>
      <c r="I5180" s="362"/>
      <c r="J5180" s="362"/>
      <c r="K5180" s="365"/>
    </row>
    <row r="5181">
      <c r="A5181" s="357" t="str">
        <f t="shared" si="1"/>
        <v/>
      </c>
      <c r="B5181" s="362"/>
      <c r="C5181" s="363"/>
      <c r="D5181" s="362"/>
      <c r="E5181" s="364"/>
      <c r="F5181" s="364"/>
      <c r="G5181" s="362"/>
      <c r="H5181" s="362"/>
      <c r="I5181" s="362"/>
      <c r="J5181" s="362"/>
      <c r="K5181" s="365"/>
    </row>
    <row r="5182">
      <c r="A5182" s="352" t="str">
        <f t="shared" si="1"/>
        <v/>
      </c>
      <c r="B5182" s="362"/>
      <c r="C5182" s="363"/>
      <c r="D5182" s="362"/>
      <c r="E5182" s="364"/>
      <c r="F5182" s="364"/>
      <c r="G5182" s="362"/>
      <c r="H5182" s="362"/>
      <c r="I5182" s="362"/>
      <c r="J5182" s="362"/>
      <c r="K5182" s="365"/>
    </row>
    <row r="5183">
      <c r="A5183" s="357" t="str">
        <f t="shared" si="1"/>
        <v/>
      </c>
      <c r="B5183" s="362"/>
      <c r="C5183" s="363"/>
      <c r="D5183" s="362"/>
      <c r="E5183" s="364"/>
      <c r="F5183" s="364"/>
      <c r="G5183" s="362"/>
      <c r="H5183" s="362"/>
      <c r="I5183" s="362"/>
      <c r="J5183" s="362"/>
      <c r="K5183" s="365"/>
    </row>
    <row r="5184">
      <c r="A5184" s="357" t="str">
        <f t="shared" si="1"/>
        <v/>
      </c>
      <c r="B5184" s="362"/>
      <c r="C5184" s="363"/>
      <c r="D5184" s="362"/>
      <c r="E5184" s="364"/>
      <c r="F5184" s="364"/>
      <c r="G5184" s="362"/>
      <c r="H5184" s="362"/>
      <c r="I5184" s="362"/>
      <c r="J5184" s="362"/>
      <c r="K5184" s="365"/>
    </row>
    <row r="5185">
      <c r="A5185" s="357" t="str">
        <f t="shared" si="1"/>
        <v/>
      </c>
      <c r="B5185" s="362"/>
      <c r="C5185" s="363"/>
      <c r="D5185" s="362"/>
      <c r="E5185" s="364"/>
      <c r="F5185" s="364"/>
      <c r="G5185" s="362"/>
      <c r="H5185" s="362"/>
      <c r="I5185" s="362"/>
      <c r="J5185" s="362"/>
      <c r="K5185" s="365"/>
    </row>
    <row r="5186">
      <c r="A5186" s="357" t="str">
        <f t="shared" si="1"/>
        <v/>
      </c>
      <c r="B5186" s="362"/>
      <c r="C5186" s="363"/>
      <c r="D5186" s="362"/>
      <c r="E5186" s="364"/>
      <c r="F5186" s="364"/>
      <c r="G5186" s="362"/>
      <c r="H5186" s="362"/>
      <c r="I5186" s="362"/>
      <c r="J5186" s="362"/>
      <c r="K5186" s="365"/>
    </row>
    <row r="5187">
      <c r="A5187" s="357" t="str">
        <f t="shared" si="1"/>
        <v/>
      </c>
      <c r="B5187" s="362"/>
      <c r="C5187" s="363"/>
      <c r="D5187" s="362"/>
      <c r="E5187" s="364"/>
      <c r="F5187" s="364"/>
      <c r="G5187" s="362"/>
      <c r="H5187" s="362"/>
      <c r="I5187" s="362"/>
      <c r="J5187" s="362"/>
      <c r="K5187" s="365"/>
    </row>
    <row r="5188">
      <c r="A5188" s="359" t="str">
        <f t="shared" si="1"/>
        <v/>
      </c>
      <c r="B5188" s="362"/>
      <c r="C5188" s="363"/>
      <c r="D5188" s="362"/>
      <c r="E5188" s="364"/>
      <c r="F5188" s="364"/>
      <c r="G5188" s="362"/>
      <c r="H5188" s="362"/>
      <c r="I5188" s="362"/>
      <c r="J5188" s="362"/>
      <c r="K5188" s="365"/>
    </row>
    <row r="5189">
      <c r="A5189" s="357" t="str">
        <f t="shared" si="1"/>
        <v/>
      </c>
      <c r="B5189" s="362"/>
      <c r="C5189" s="363"/>
      <c r="D5189" s="362"/>
      <c r="E5189" s="364"/>
      <c r="F5189" s="364"/>
      <c r="G5189" s="362"/>
      <c r="H5189" s="362"/>
      <c r="I5189" s="362"/>
      <c r="J5189" s="362"/>
      <c r="K5189" s="365"/>
    </row>
    <row r="5190">
      <c r="A5190" s="357" t="str">
        <f t="shared" si="1"/>
        <v/>
      </c>
      <c r="B5190" s="362"/>
      <c r="C5190" s="363"/>
      <c r="D5190" s="362"/>
      <c r="E5190" s="364"/>
      <c r="F5190" s="364"/>
      <c r="G5190" s="362"/>
      <c r="H5190" s="362"/>
      <c r="I5190" s="362"/>
      <c r="J5190" s="362"/>
      <c r="K5190" s="365"/>
    </row>
    <row r="5191">
      <c r="A5191" s="357" t="str">
        <f t="shared" si="1"/>
        <v/>
      </c>
      <c r="B5191" s="362"/>
      <c r="C5191" s="363"/>
      <c r="D5191" s="362"/>
      <c r="E5191" s="364"/>
      <c r="F5191" s="364"/>
      <c r="G5191" s="362"/>
      <c r="H5191" s="362"/>
      <c r="I5191" s="362"/>
      <c r="J5191" s="362"/>
      <c r="K5191" s="365"/>
    </row>
    <row r="5192">
      <c r="A5192" s="357" t="str">
        <f t="shared" si="1"/>
        <v/>
      </c>
      <c r="B5192" s="362"/>
      <c r="C5192" s="363"/>
      <c r="D5192" s="362"/>
      <c r="E5192" s="364"/>
      <c r="F5192" s="364"/>
      <c r="G5192" s="362"/>
      <c r="H5192" s="362"/>
      <c r="I5192" s="362"/>
      <c r="J5192" s="362"/>
      <c r="K5192" s="365"/>
    </row>
    <row r="5193">
      <c r="A5193" s="352" t="str">
        <f t="shared" si="1"/>
        <v/>
      </c>
      <c r="B5193" s="362"/>
      <c r="C5193" s="363"/>
      <c r="D5193" s="362"/>
      <c r="E5193" s="364"/>
      <c r="F5193" s="364"/>
      <c r="G5193" s="362"/>
      <c r="H5193" s="362"/>
      <c r="I5193" s="362"/>
      <c r="J5193" s="362"/>
      <c r="K5193" s="365"/>
    </row>
    <row r="5194">
      <c r="A5194" s="352" t="str">
        <f t="shared" si="1"/>
        <v/>
      </c>
      <c r="B5194" s="362"/>
      <c r="C5194" s="363"/>
      <c r="D5194" s="362"/>
      <c r="E5194" s="364"/>
      <c r="F5194" s="364"/>
      <c r="G5194" s="362"/>
      <c r="H5194" s="362"/>
      <c r="I5194" s="362"/>
      <c r="J5194" s="362"/>
      <c r="K5194" s="365"/>
    </row>
    <row r="5195">
      <c r="A5195" s="352" t="str">
        <f t="shared" si="1"/>
        <v/>
      </c>
      <c r="B5195" s="362"/>
      <c r="C5195" s="363"/>
      <c r="D5195" s="362"/>
      <c r="E5195" s="364"/>
      <c r="F5195" s="364"/>
      <c r="G5195" s="362"/>
      <c r="H5195" s="362"/>
      <c r="I5195" s="362"/>
      <c r="J5195" s="362"/>
      <c r="K5195" s="365"/>
    </row>
    <row r="5196">
      <c r="A5196" s="352" t="str">
        <f t="shared" si="1"/>
        <v/>
      </c>
      <c r="B5196" s="362"/>
      <c r="C5196" s="363"/>
      <c r="D5196" s="362"/>
      <c r="E5196" s="364"/>
      <c r="F5196" s="364"/>
      <c r="G5196" s="362"/>
      <c r="H5196" s="362"/>
      <c r="I5196" s="362"/>
      <c r="J5196" s="362"/>
      <c r="K5196" s="365"/>
    </row>
    <row r="5197">
      <c r="A5197" s="352" t="str">
        <f t="shared" si="1"/>
        <v/>
      </c>
      <c r="B5197" s="362"/>
      <c r="C5197" s="363"/>
      <c r="D5197" s="362"/>
      <c r="E5197" s="364"/>
      <c r="F5197" s="364"/>
      <c r="G5197" s="362"/>
      <c r="H5197" s="362"/>
      <c r="I5197" s="362"/>
      <c r="J5197" s="362"/>
      <c r="K5197" s="365"/>
    </row>
    <row r="5198">
      <c r="A5198" s="352" t="str">
        <f t="shared" si="1"/>
        <v/>
      </c>
      <c r="B5198" s="362"/>
      <c r="C5198" s="363"/>
      <c r="D5198" s="362"/>
      <c r="E5198" s="364"/>
      <c r="F5198" s="364"/>
      <c r="G5198" s="362"/>
      <c r="H5198" s="362"/>
      <c r="I5198" s="362"/>
      <c r="J5198" s="362"/>
      <c r="K5198" s="365"/>
    </row>
    <row r="5199">
      <c r="A5199" s="352" t="str">
        <f t="shared" si="1"/>
        <v/>
      </c>
      <c r="B5199" s="362"/>
      <c r="C5199" s="363"/>
      <c r="D5199" s="362"/>
      <c r="E5199" s="364"/>
      <c r="F5199" s="364"/>
      <c r="G5199" s="362"/>
      <c r="H5199" s="362"/>
      <c r="I5199" s="362"/>
      <c r="J5199" s="362"/>
      <c r="K5199" s="365"/>
    </row>
    <row r="5200">
      <c r="A5200" s="352" t="str">
        <f t="shared" si="1"/>
        <v/>
      </c>
      <c r="B5200" s="362"/>
      <c r="C5200" s="363"/>
      <c r="D5200" s="362"/>
      <c r="E5200" s="364"/>
      <c r="F5200" s="364"/>
      <c r="G5200" s="362"/>
      <c r="H5200" s="362"/>
      <c r="I5200" s="362"/>
      <c r="J5200" s="362"/>
      <c r="K5200" s="365"/>
    </row>
    <row r="5201">
      <c r="A5201" s="352" t="str">
        <f t="shared" si="1"/>
        <v/>
      </c>
      <c r="B5201" s="362"/>
      <c r="C5201" s="363"/>
      <c r="D5201" s="362"/>
      <c r="E5201" s="364"/>
      <c r="F5201" s="364"/>
      <c r="G5201" s="362"/>
      <c r="H5201" s="362"/>
      <c r="I5201" s="362"/>
      <c r="J5201" s="362"/>
      <c r="K5201" s="365"/>
    </row>
    <row r="5202">
      <c r="A5202" s="352" t="str">
        <f t="shared" si="1"/>
        <v/>
      </c>
      <c r="B5202" s="362"/>
      <c r="C5202" s="363"/>
      <c r="D5202" s="362"/>
      <c r="E5202" s="364"/>
      <c r="F5202" s="364"/>
      <c r="G5202" s="362"/>
      <c r="H5202" s="362"/>
      <c r="I5202" s="362"/>
      <c r="J5202" s="362"/>
      <c r="K5202" s="365"/>
    </row>
    <row r="5203">
      <c r="A5203" s="352" t="str">
        <f t="shared" si="1"/>
        <v/>
      </c>
      <c r="B5203" s="362"/>
      <c r="C5203" s="363"/>
      <c r="D5203" s="362"/>
      <c r="E5203" s="364"/>
      <c r="F5203" s="364"/>
      <c r="G5203" s="362"/>
      <c r="H5203" s="362"/>
      <c r="I5203" s="362"/>
      <c r="J5203" s="362"/>
      <c r="K5203" s="365"/>
    </row>
    <row r="5204">
      <c r="A5204" s="352" t="str">
        <f t="shared" si="1"/>
        <v/>
      </c>
      <c r="B5204" s="362"/>
      <c r="C5204" s="363"/>
      <c r="D5204" s="362"/>
      <c r="E5204" s="364"/>
      <c r="F5204" s="364"/>
      <c r="G5204" s="362"/>
      <c r="H5204" s="362"/>
      <c r="I5204" s="362"/>
      <c r="J5204" s="362"/>
      <c r="K5204" s="365"/>
    </row>
    <row r="5205">
      <c r="A5205" s="352" t="str">
        <f t="shared" si="1"/>
        <v/>
      </c>
      <c r="B5205" s="362"/>
      <c r="C5205" s="363"/>
      <c r="D5205" s="362"/>
      <c r="E5205" s="364"/>
      <c r="F5205" s="364"/>
      <c r="G5205" s="362"/>
      <c r="H5205" s="362"/>
      <c r="I5205" s="362"/>
      <c r="J5205" s="362"/>
      <c r="K5205" s="365"/>
    </row>
    <row r="5206">
      <c r="A5206" s="352" t="str">
        <f t="shared" si="1"/>
        <v/>
      </c>
      <c r="B5206" s="362"/>
      <c r="C5206" s="363"/>
      <c r="D5206" s="362"/>
      <c r="E5206" s="364"/>
      <c r="F5206" s="364"/>
      <c r="G5206" s="362"/>
      <c r="H5206" s="362"/>
      <c r="I5206" s="362"/>
      <c r="J5206" s="362"/>
      <c r="K5206" s="365"/>
    </row>
    <row r="5207">
      <c r="A5207" s="352" t="str">
        <f t="shared" si="1"/>
        <v/>
      </c>
      <c r="B5207" s="362"/>
      <c r="C5207" s="363"/>
      <c r="D5207" s="362"/>
      <c r="E5207" s="364"/>
      <c r="F5207" s="364"/>
      <c r="G5207" s="362"/>
      <c r="H5207" s="362"/>
      <c r="I5207" s="362"/>
      <c r="J5207" s="362"/>
      <c r="K5207" s="365"/>
    </row>
    <row r="5208">
      <c r="A5208" s="352" t="str">
        <f t="shared" si="1"/>
        <v/>
      </c>
      <c r="B5208" s="362"/>
      <c r="C5208" s="363"/>
      <c r="D5208" s="362"/>
      <c r="E5208" s="364"/>
      <c r="F5208" s="364"/>
      <c r="G5208" s="362"/>
      <c r="H5208" s="362"/>
      <c r="I5208" s="362"/>
      <c r="J5208" s="362"/>
      <c r="K5208" s="365"/>
    </row>
    <row r="5209">
      <c r="A5209" s="352" t="str">
        <f t="shared" si="1"/>
        <v/>
      </c>
      <c r="B5209" s="362"/>
      <c r="C5209" s="363"/>
      <c r="D5209" s="362"/>
      <c r="E5209" s="364"/>
      <c r="F5209" s="364"/>
      <c r="G5209" s="362"/>
      <c r="H5209" s="362"/>
      <c r="I5209" s="362"/>
      <c r="J5209" s="362"/>
      <c r="K5209" s="365"/>
    </row>
    <row r="5210">
      <c r="A5210" s="352" t="str">
        <f t="shared" si="1"/>
        <v/>
      </c>
      <c r="B5210" s="362"/>
      <c r="C5210" s="363"/>
      <c r="D5210" s="362"/>
      <c r="E5210" s="364"/>
      <c r="F5210" s="364"/>
      <c r="G5210" s="362"/>
      <c r="H5210" s="362"/>
      <c r="I5210" s="362"/>
      <c r="J5210" s="362"/>
      <c r="K5210" s="365"/>
    </row>
    <row r="5211">
      <c r="A5211" s="352" t="str">
        <f t="shared" si="1"/>
        <v/>
      </c>
      <c r="B5211" s="362"/>
      <c r="C5211" s="363"/>
      <c r="D5211" s="362"/>
      <c r="E5211" s="364"/>
      <c r="F5211" s="364"/>
      <c r="G5211" s="362"/>
      <c r="H5211" s="362"/>
      <c r="I5211" s="362"/>
      <c r="J5211" s="362"/>
      <c r="K5211" s="365"/>
    </row>
    <row r="5212">
      <c r="A5212" s="352" t="str">
        <f t="shared" si="1"/>
        <v/>
      </c>
      <c r="B5212" s="362"/>
      <c r="C5212" s="363"/>
      <c r="D5212" s="362"/>
      <c r="E5212" s="364"/>
      <c r="F5212" s="364"/>
      <c r="G5212" s="362"/>
      <c r="H5212" s="362"/>
      <c r="I5212" s="362"/>
      <c r="J5212" s="362"/>
      <c r="K5212" s="365"/>
    </row>
    <row r="5213">
      <c r="A5213" s="352" t="str">
        <f t="shared" si="1"/>
        <v/>
      </c>
      <c r="B5213" s="362"/>
      <c r="C5213" s="363"/>
      <c r="D5213" s="362"/>
      <c r="E5213" s="364"/>
      <c r="F5213" s="364"/>
      <c r="G5213" s="362"/>
      <c r="H5213" s="362"/>
      <c r="I5213" s="362"/>
      <c r="J5213" s="362"/>
      <c r="K5213" s="365"/>
    </row>
    <row r="5214">
      <c r="A5214" s="352" t="str">
        <f t="shared" si="1"/>
        <v/>
      </c>
      <c r="B5214" s="362"/>
      <c r="C5214" s="363"/>
      <c r="D5214" s="362"/>
      <c r="E5214" s="364"/>
      <c r="F5214" s="364"/>
      <c r="G5214" s="362"/>
      <c r="H5214" s="362"/>
      <c r="I5214" s="362"/>
      <c r="J5214" s="362"/>
      <c r="K5214" s="365"/>
    </row>
    <row r="5215">
      <c r="A5215" s="352" t="str">
        <f t="shared" si="1"/>
        <v/>
      </c>
      <c r="B5215" s="362"/>
      <c r="C5215" s="363"/>
      <c r="D5215" s="362"/>
      <c r="E5215" s="364"/>
      <c r="F5215" s="364"/>
      <c r="G5215" s="362"/>
      <c r="H5215" s="362"/>
      <c r="I5215" s="362"/>
      <c r="J5215" s="362"/>
      <c r="K5215" s="365"/>
    </row>
    <row r="5216">
      <c r="A5216" s="352" t="str">
        <f t="shared" si="1"/>
        <v/>
      </c>
      <c r="B5216" s="362"/>
      <c r="C5216" s="363"/>
      <c r="D5216" s="362"/>
      <c r="E5216" s="364"/>
      <c r="F5216" s="364"/>
      <c r="G5216" s="362"/>
      <c r="H5216" s="362"/>
      <c r="I5216" s="362"/>
      <c r="J5216" s="362"/>
      <c r="K5216" s="365"/>
    </row>
    <row r="5217">
      <c r="A5217" s="352" t="str">
        <f t="shared" si="1"/>
        <v/>
      </c>
      <c r="B5217" s="362"/>
      <c r="C5217" s="363"/>
      <c r="D5217" s="362"/>
      <c r="E5217" s="364"/>
      <c r="F5217" s="364"/>
      <c r="G5217" s="362"/>
      <c r="H5217" s="362"/>
      <c r="I5217" s="362"/>
      <c r="J5217" s="362"/>
      <c r="K5217" s="365"/>
    </row>
    <row r="5218">
      <c r="A5218" s="352" t="str">
        <f t="shared" si="1"/>
        <v/>
      </c>
      <c r="B5218" s="362"/>
      <c r="C5218" s="363"/>
      <c r="D5218" s="362"/>
      <c r="E5218" s="364"/>
      <c r="F5218" s="364"/>
      <c r="G5218" s="362"/>
      <c r="H5218" s="362"/>
      <c r="I5218" s="362"/>
      <c r="J5218" s="362"/>
      <c r="K5218" s="365"/>
    </row>
    <row r="5219">
      <c r="A5219" s="352" t="str">
        <f t="shared" si="1"/>
        <v/>
      </c>
      <c r="B5219" s="362"/>
      <c r="C5219" s="363"/>
      <c r="D5219" s="362"/>
      <c r="E5219" s="364"/>
      <c r="F5219" s="364"/>
      <c r="G5219" s="362"/>
      <c r="H5219" s="362"/>
      <c r="I5219" s="362"/>
      <c r="J5219" s="362"/>
      <c r="K5219" s="365"/>
    </row>
    <row r="5220">
      <c r="A5220" s="352" t="str">
        <f t="shared" si="1"/>
        <v/>
      </c>
      <c r="B5220" s="362"/>
      <c r="C5220" s="363"/>
      <c r="D5220" s="362"/>
      <c r="E5220" s="364"/>
      <c r="F5220" s="364"/>
      <c r="G5220" s="362"/>
      <c r="H5220" s="362"/>
      <c r="I5220" s="362"/>
      <c r="J5220" s="362"/>
      <c r="K5220" s="365"/>
    </row>
    <row r="5221">
      <c r="A5221" s="352" t="str">
        <f t="shared" si="1"/>
        <v/>
      </c>
      <c r="B5221" s="362"/>
      <c r="C5221" s="363"/>
      <c r="D5221" s="362"/>
      <c r="E5221" s="364"/>
      <c r="F5221" s="364"/>
      <c r="G5221" s="362"/>
      <c r="H5221" s="362"/>
      <c r="I5221" s="362"/>
      <c r="J5221" s="362"/>
      <c r="K5221" s="365"/>
    </row>
    <row r="5222">
      <c r="A5222" s="352" t="str">
        <f t="shared" si="1"/>
        <v/>
      </c>
      <c r="B5222" s="362"/>
      <c r="C5222" s="363"/>
      <c r="D5222" s="362"/>
      <c r="E5222" s="364"/>
      <c r="F5222" s="364"/>
      <c r="G5222" s="362"/>
      <c r="H5222" s="362"/>
      <c r="I5222" s="362"/>
      <c r="J5222" s="362"/>
      <c r="K5222" s="365"/>
    </row>
    <row r="5223">
      <c r="A5223" s="352" t="str">
        <f t="shared" si="1"/>
        <v/>
      </c>
      <c r="B5223" s="362"/>
      <c r="C5223" s="363"/>
      <c r="D5223" s="362"/>
      <c r="E5223" s="364"/>
      <c r="F5223" s="364"/>
      <c r="G5223" s="362"/>
      <c r="H5223" s="362"/>
      <c r="I5223" s="362"/>
      <c r="J5223" s="362"/>
      <c r="K5223" s="365"/>
    </row>
    <row r="5224">
      <c r="A5224" s="352" t="str">
        <f t="shared" si="1"/>
        <v/>
      </c>
      <c r="B5224" s="362"/>
      <c r="C5224" s="363"/>
      <c r="D5224" s="362"/>
      <c r="E5224" s="364"/>
      <c r="F5224" s="364"/>
      <c r="G5224" s="362"/>
      <c r="H5224" s="362"/>
      <c r="I5224" s="362"/>
      <c r="J5224" s="362"/>
      <c r="K5224" s="365"/>
    </row>
    <row r="5225">
      <c r="A5225" s="352" t="str">
        <f t="shared" si="1"/>
        <v/>
      </c>
      <c r="B5225" s="362"/>
      <c r="C5225" s="363"/>
      <c r="D5225" s="362"/>
      <c r="E5225" s="364"/>
      <c r="F5225" s="364"/>
      <c r="G5225" s="362"/>
      <c r="H5225" s="362"/>
      <c r="I5225" s="362"/>
      <c r="J5225" s="362"/>
      <c r="K5225" s="365"/>
    </row>
    <row r="5226">
      <c r="A5226" s="352" t="str">
        <f t="shared" si="1"/>
        <v/>
      </c>
      <c r="B5226" s="362"/>
      <c r="C5226" s="363"/>
      <c r="D5226" s="362"/>
      <c r="E5226" s="364"/>
      <c r="F5226" s="364"/>
      <c r="G5226" s="362"/>
      <c r="H5226" s="362"/>
      <c r="I5226" s="362"/>
      <c r="J5226" s="362"/>
      <c r="K5226" s="365"/>
    </row>
    <row r="5227">
      <c r="A5227" s="352" t="str">
        <f t="shared" si="1"/>
        <v/>
      </c>
      <c r="B5227" s="362"/>
      <c r="C5227" s="363"/>
      <c r="D5227" s="362"/>
      <c r="E5227" s="364"/>
      <c r="F5227" s="364"/>
      <c r="G5227" s="362"/>
      <c r="H5227" s="362"/>
      <c r="I5227" s="362"/>
      <c r="J5227" s="362"/>
      <c r="K5227" s="365"/>
    </row>
    <row r="5228">
      <c r="A5228" s="352" t="str">
        <f t="shared" si="1"/>
        <v/>
      </c>
      <c r="B5228" s="362"/>
      <c r="C5228" s="363"/>
      <c r="D5228" s="362"/>
      <c r="E5228" s="364"/>
      <c r="F5228" s="364"/>
      <c r="G5228" s="362"/>
      <c r="H5228" s="362"/>
      <c r="I5228" s="362"/>
      <c r="J5228" s="362"/>
      <c r="K5228" s="365"/>
    </row>
    <row r="5229">
      <c r="A5229" s="352" t="str">
        <f t="shared" si="1"/>
        <v/>
      </c>
      <c r="B5229" s="362"/>
      <c r="C5229" s="363"/>
      <c r="D5229" s="362"/>
      <c r="E5229" s="364"/>
      <c r="F5229" s="364"/>
      <c r="G5229" s="362"/>
      <c r="H5229" s="362"/>
      <c r="I5229" s="362"/>
      <c r="J5229" s="362"/>
      <c r="K5229" s="365"/>
    </row>
    <row r="5230">
      <c r="A5230" s="352" t="str">
        <f t="shared" si="1"/>
        <v/>
      </c>
      <c r="B5230" s="362"/>
      <c r="C5230" s="363"/>
      <c r="D5230" s="362"/>
      <c r="E5230" s="364"/>
      <c r="F5230" s="364"/>
      <c r="G5230" s="362"/>
      <c r="H5230" s="362"/>
      <c r="I5230" s="362"/>
      <c r="J5230" s="362"/>
      <c r="K5230" s="365"/>
    </row>
    <row r="5231">
      <c r="A5231" s="352" t="str">
        <f t="shared" si="1"/>
        <v/>
      </c>
      <c r="B5231" s="362"/>
      <c r="C5231" s="363"/>
      <c r="D5231" s="362"/>
      <c r="E5231" s="364"/>
      <c r="F5231" s="364"/>
      <c r="G5231" s="362"/>
      <c r="H5231" s="362"/>
      <c r="I5231" s="362"/>
      <c r="J5231" s="362"/>
      <c r="K5231" s="365"/>
    </row>
    <row r="5232">
      <c r="A5232" s="352" t="str">
        <f t="shared" si="1"/>
        <v/>
      </c>
      <c r="B5232" s="362"/>
      <c r="C5232" s="363"/>
      <c r="D5232" s="362"/>
      <c r="E5232" s="364"/>
      <c r="F5232" s="364"/>
      <c r="G5232" s="362"/>
      <c r="H5232" s="362"/>
      <c r="I5232" s="362"/>
      <c r="J5232" s="362"/>
      <c r="K5232" s="365"/>
    </row>
    <row r="5233">
      <c r="A5233" s="352" t="str">
        <f t="shared" si="1"/>
        <v/>
      </c>
      <c r="B5233" s="362"/>
      <c r="C5233" s="363"/>
      <c r="D5233" s="362"/>
      <c r="E5233" s="364"/>
      <c r="F5233" s="364"/>
      <c r="G5233" s="362"/>
      <c r="H5233" s="362"/>
      <c r="I5233" s="362"/>
      <c r="J5233" s="362"/>
      <c r="K5233" s="365"/>
    </row>
    <row r="5234">
      <c r="A5234" s="352" t="str">
        <f t="shared" si="1"/>
        <v/>
      </c>
      <c r="B5234" s="362"/>
      <c r="C5234" s="363"/>
      <c r="D5234" s="362"/>
      <c r="E5234" s="364"/>
      <c r="F5234" s="364"/>
      <c r="G5234" s="362"/>
      <c r="H5234" s="362"/>
      <c r="I5234" s="362"/>
      <c r="J5234" s="362"/>
      <c r="K5234" s="365"/>
    </row>
    <row r="5235">
      <c r="A5235" s="352" t="str">
        <f t="shared" si="1"/>
        <v/>
      </c>
      <c r="B5235" s="362"/>
      <c r="C5235" s="363"/>
      <c r="D5235" s="362"/>
      <c r="E5235" s="364"/>
      <c r="F5235" s="364"/>
      <c r="G5235" s="362"/>
      <c r="H5235" s="362"/>
      <c r="I5235" s="362"/>
      <c r="J5235" s="362"/>
      <c r="K5235" s="365"/>
    </row>
    <row r="5236">
      <c r="A5236" s="352" t="str">
        <f t="shared" si="1"/>
        <v/>
      </c>
      <c r="B5236" s="362"/>
      <c r="C5236" s="363"/>
      <c r="D5236" s="362"/>
      <c r="E5236" s="364"/>
      <c r="F5236" s="364"/>
      <c r="G5236" s="362"/>
      <c r="H5236" s="362"/>
      <c r="I5236" s="362"/>
      <c r="J5236" s="362"/>
      <c r="K5236" s="365"/>
    </row>
    <row r="5237">
      <c r="A5237" s="352" t="str">
        <f t="shared" si="1"/>
        <v/>
      </c>
      <c r="B5237" s="362"/>
      <c r="C5237" s="363"/>
      <c r="D5237" s="362"/>
      <c r="E5237" s="364"/>
      <c r="F5237" s="364"/>
      <c r="G5237" s="362"/>
      <c r="H5237" s="362"/>
      <c r="I5237" s="362"/>
      <c r="J5237" s="362"/>
      <c r="K5237" s="365"/>
    </row>
    <row r="5238">
      <c r="A5238" s="352" t="str">
        <f t="shared" si="1"/>
        <v/>
      </c>
      <c r="B5238" s="362"/>
      <c r="C5238" s="363"/>
      <c r="D5238" s="362"/>
      <c r="E5238" s="364"/>
      <c r="F5238" s="364"/>
      <c r="G5238" s="362"/>
      <c r="H5238" s="362"/>
      <c r="I5238" s="362"/>
      <c r="J5238" s="362"/>
      <c r="K5238" s="365"/>
    </row>
    <row r="5239">
      <c r="A5239" s="352" t="str">
        <f t="shared" si="1"/>
        <v/>
      </c>
      <c r="B5239" s="362"/>
      <c r="C5239" s="363"/>
      <c r="D5239" s="362"/>
      <c r="E5239" s="364"/>
      <c r="F5239" s="364"/>
      <c r="G5239" s="362"/>
      <c r="H5239" s="362"/>
      <c r="I5239" s="362"/>
      <c r="J5239" s="362"/>
      <c r="K5239" s="365"/>
    </row>
    <row r="5240">
      <c r="A5240" s="352" t="str">
        <f t="shared" si="1"/>
        <v/>
      </c>
      <c r="B5240" s="362"/>
      <c r="C5240" s="363"/>
      <c r="D5240" s="362"/>
      <c r="E5240" s="364"/>
      <c r="F5240" s="364"/>
      <c r="G5240" s="362"/>
      <c r="H5240" s="362"/>
      <c r="I5240" s="362"/>
      <c r="J5240" s="362"/>
      <c r="K5240" s="365"/>
    </row>
    <row r="5241">
      <c r="A5241" s="352" t="str">
        <f t="shared" si="1"/>
        <v/>
      </c>
      <c r="B5241" s="362"/>
      <c r="C5241" s="363"/>
      <c r="D5241" s="362"/>
      <c r="E5241" s="364"/>
      <c r="F5241" s="364"/>
      <c r="G5241" s="362"/>
      <c r="H5241" s="362"/>
      <c r="I5241" s="362"/>
      <c r="J5241" s="362"/>
      <c r="K5241" s="365"/>
    </row>
    <row r="5242">
      <c r="A5242" s="352" t="str">
        <f t="shared" si="1"/>
        <v/>
      </c>
      <c r="B5242" s="362"/>
      <c r="C5242" s="363"/>
      <c r="D5242" s="362"/>
      <c r="E5242" s="364"/>
      <c r="F5242" s="364"/>
      <c r="G5242" s="362"/>
      <c r="H5242" s="362"/>
      <c r="I5242" s="362"/>
      <c r="J5242" s="362"/>
      <c r="K5242" s="365"/>
    </row>
    <row r="5243">
      <c r="A5243" s="352" t="str">
        <f t="shared" si="1"/>
        <v/>
      </c>
      <c r="B5243" s="362"/>
      <c r="C5243" s="363"/>
      <c r="D5243" s="362"/>
      <c r="E5243" s="364"/>
      <c r="F5243" s="364"/>
      <c r="G5243" s="362"/>
      <c r="H5243" s="362"/>
      <c r="I5243" s="362"/>
      <c r="J5243" s="362"/>
      <c r="K5243" s="365"/>
    </row>
    <row r="5244">
      <c r="A5244" s="352" t="str">
        <f t="shared" si="1"/>
        <v/>
      </c>
      <c r="B5244" s="362"/>
      <c r="C5244" s="363"/>
      <c r="D5244" s="362"/>
      <c r="E5244" s="364"/>
      <c r="F5244" s="364"/>
      <c r="G5244" s="362"/>
      <c r="H5244" s="362"/>
      <c r="I5244" s="362"/>
      <c r="J5244" s="362"/>
      <c r="K5244" s="365"/>
    </row>
    <row r="5245">
      <c r="A5245" s="352" t="str">
        <f t="shared" si="1"/>
        <v/>
      </c>
      <c r="B5245" s="362"/>
      <c r="C5245" s="363"/>
      <c r="D5245" s="362"/>
      <c r="E5245" s="364"/>
      <c r="F5245" s="364"/>
      <c r="G5245" s="362"/>
      <c r="H5245" s="362"/>
      <c r="I5245" s="362"/>
      <c r="J5245" s="362"/>
      <c r="K5245" s="365"/>
    </row>
    <row r="5246">
      <c r="A5246" s="352" t="str">
        <f t="shared" si="1"/>
        <v/>
      </c>
      <c r="B5246" s="362"/>
      <c r="C5246" s="363"/>
      <c r="D5246" s="362"/>
      <c r="E5246" s="364"/>
      <c r="F5246" s="364"/>
      <c r="G5246" s="362"/>
      <c r="H5246" s="362"/>
      <c r="I5246" s="362"/>
      <c r="J5246" s="362"/>
      <c r="K5246" s="365"/>
    </row>
    <row r="5247">
      <c r="A5247" s="352" t="str">
        <f t="shared" si="1"/>
        <v/>
      </c>
      <c r="B5247" s="362"/>
      <c r="C5247" s="363"/>
      <c r="D5247" s="362"/>
      <c r="E5247" s="364"/>
      <c r="F5247" s="364"/>
      <c r="G5247" s="362"/>
      <c r="H5247" s="362"/>
      <c r="I5247" s="362"/>
      <c r="J5247" s="362"/>
      <c r="K5247" s="365"/>
    </row>
    <row r="5248">
      <c r="A5248" s="352" t="str">
        <f t="shared" si="1"/>
        <v/>
      </c>
      <c r="B5248" s="362"/>
      <c r="C5248" s="363"/>
      <c r="D5248" s="362"/>
      <c r="E5248" s="364"/>
      <c r="F5248" s="364"/>
      <c r="G5248" s="362"/>
      <c r="H5248" s="362"/>
      <c r="I5248" s="362"/>
      <c r="J5248" s="362"/>
      <c r="K5248" s="365"/>
    </row>
    <row r="5249">
      <c r="A5249" s="352" t="str">
        <f t="shared" si="1"/>
        <v/>
      </c>
      <c r="B5249" s="362"/>
      <c r="C5249" s="363"/>
      <c r="D5249" s="362"/>
      <c r="E5249" s="364"/>
      <c r="F5249" s="364"/>
      <c r="G5249" s="362"/>
      <c r="H5249" s="362"/>
      <c r="I5249" s="362"/>
      <c r="J5249" s="362"/>
      <c r="K5249" s="365"/>
    </row>
    <row r="5250">
      <c r="A5250" s="352" t="str">
        <f t="shared" si="1"/>
        <v/>
      </c>
      <c r="B5250" s="362"/>
      <c r="C5250" s="363"/>
      <c r="D5250" s="362"/>
      <c r="E5250" s="364"/>
      <c r="F5250" s="364"/>
      <c r="G5250" s="362"/>
      <c r="H5250" s="362"/>
      <c r="I5250" s="362"/>
      <c r="J5250" s="362"/>
      <c r="K5250" s="365"/>
    </row>
    <row r="5251">
      <c r="A5251" s="352" t="str">
        <f t="shared" si="1"/>
        <v/>
      </c>
      <c r="B5251" s="362"/>
      <c r="C5251" s="363"/>
      <c r="D5251" s="362"/>
      <c r="E5251" s="364"/>
      <c r="F5251" s="364"/>
      <c r="G5251" s="362"/>
      <c r="H5251" s="362"/>
      <c r="I5251" s="362"/>
      <c r="J5251" s="362"/>
      <c r="K5251" s="365"/>
    </row>
    <row r="5252">
      <c r="A5252" s="352" t="str">
        <f t="shared" si="1"/>
        <v/>
      </c>
      <c r="B5252" s="362"/>
      <c r="C5252" s="363"/>
      <c r="D5252" s="362"/>
      <c r="E5252" s="364"/>
      <c r="F5252" s="364"/>
      <c r="G5252" s="362"/>
      <c r="H5252" s="362"/>
      <c r="I5252" s="362"/>
      <c r="J5252" s="362"/>
      <c r="K5252" s="365"/>
    </row>
    <row r="5253">
      <c r="A5253" s="352" t="str">
        <f t="shared" si="1"/>
        <v/>
      </c>
      <c r="B5253" s="362"/>
      <c r="C5253" s="363"/>
      <c r="D5253" s="362"/>
      <c r="E5253" s="364"/>
      <c r="F5253" s="364"/>
      <c r="G5253" s="362"/>
      <c r="H5253" s="362"/>
      <c r="I5253" s="362"/>
      <c r="J5253" s="362"/>
      <c r="K5253" s="365"/>
    </row>
    <row r="5254">
      <c r="A5254" s="352" t="str">
        <f t="shared" si="1"/>
        <v/>
      </c>
      <c r="B5254" s="362"/>
      <c r="C5254" s="363"/>
      <c r="D5254" s="362"/>
      <c r="E5254" s="364"/>
      <c r="F5254" s="364"/>
      <c r="G5254" s="362"/>
      <c r="H5254" s="362"/>
      <c r="I5254" s="362"/>
      <c r="J5254" s="362"/>
      <c r="K5254" s="365"/>
    </row>
    <row r="5255">
      <c r="A5255" s="352" t="str">
        <f t="shared" si="1"/>
        <v/>
      </c>
      <c r="B5255" s="362"/>
      <c r="C5255" s="363"/>
      <c r="D5255" s="362"/>
      <c r="E5255" s="364"/>
      <c r="F5255" s="364"/>
      <c r="G5255" s="362"/>
      <c r="H5255" s="362"/>
      <c r="I5255" s="362"/>
      <c r="J5255" s="362"/>
      <c r="K5255" s="365"/>
    </row>
    <row r="5256">
      <c r="A5256" s="352" t="str">
        <f t="shared" si="1"/>
        <v/>
      </c>
      <c r="B5256" s="362"/>
      <c r="C5256" s="363"/>
      <c r="D5256" s="362"/>
      <c r="E5256" s="364"/>
      <c r="F5256" s="364"/>
      <c r="G5256" s="362"/>
      <c r="H5256" s="362"/>
      <c r="I5256" s="362"/>
      <c r="J5256" s="362"/>
      <c r="K5256" s="365"/>
    </row>
    <row r="5257">
      <c r="A5257" s="352" t="str">
        <f t="shared" si="1"/>
        <v/>
      </c>
      <c r="B5257" s="362"/>
      <c r="C5257" s="363"/>
      <c r="D5257" s="362"/>
      <c r="E5257" s="364"/>
      <c r="F5257" s="364"/>
      <c r="G5257" s="362"/>
      <c r="H5257" s="362"/>
      <c r="I5257" s="362"/>
      <c r="J5257" s="362"/>
      <c r="K5257" s="365"/>
    </row>
    <row r="5258">
      <c r="A5258" s="352" t="str">
        <f t="shared" si="1"/>
        <v/>
      </c>
      <c r="B5258" s="362"/>
      <c r="C5258" s="363"/>
      <c r="D5258" s="362"/>
      <c r="E5258" s="364"/>
      <c r="F5258" s="364"/>
      <c r="G5258" s="362"/>
      <c r="H5258" s="362"/>
      <c r="I5258" s="362"/>
      <c r="J5258" s="362"/>
      <c r="K5258" s="365"/>
    </row>
    <row r="5259">
      <c r="A5259" s="352" t="str">
        <f t="shared" si="1"/>
        <v/>
      </c>
      <c r="B5259" s="362"/>
      <c r="C5259" s="363"/>
      <c r="D5259" s="362"/>
      <c r="E5259" s="364"/>
      <c r="F5259" s="364"/>
      <c r="G5259" s="362"/>
      <c r="H5259" s="362"/>
      <c r="I5259" s="362"/>
      <c r="J5259" s="362"/>
      <c r="K5259" s="365"/>
    </row>
    <row r="5260">
      <c r="A5260" s="352" t="str">
        <f t="shared" si="1"/>
        <v/>
      </c>
      <c r="B5260" s="362"/>
      <c r="C5260" s="363"/>
      <c r="D5260" s="362"/>
      <c r="E5260" s="364"/>
      <c r="F5260" s="364"/>
      <c r="G5260" s="362"/>
      <c r="H5260" s="362"/>
      <c r="I5260" s="362"/>
      <c r="J5260" s="362"/>
      <c r="K5260" s="365"/>
    </row>
    <row r="5261">
      <c r="A5261" s="352" t="str">
        <f t="shared" si="1"/>
        <v/>
      </c>
      <c r="B5261" s="362"/>
      <c r="C5261" s="363"/>
      <c r="D5261" s="362"/>
      <c r="E5261" s="364"/>
      <c r="F5261" s="364"/>
      <c r="G5261" s="362"/>
      <c r="H5261" s="362"/>
      <c r="I5261" s="362"/>
      <c r="J5261" s="362"/>
      <c r="K5261" s="365"/>
    </row>
    <row r="5262">
      <c r="A5262" s="352" t="str">
        <f t="shared" si="1"/>
        <v/>
      </c>
      <c r="B5262" s="362"/>
      <c r="C5262" s="363"/>
      <c r="D5262" s="362"/>
      <c r="E5262" s="364"/>
      <c r="F5262" s="364"/>
      <c r="G5262" s="362"/>
      <c r="H5262" s="362"/>
      <c r="I5262" s="362"/>
      <c r="J5262" s="362"/>
      <c r="K5262" s="365"/>
    </row>
    <row r="5263">
      <c r="A5263" s="352" t="str">
        <f t="shared" si="1"/>
        <v/>
      </c>
      <c r="B5263" s="362"/>
      <c r="C5263" s="363"/>
      <c r="D5263" s="362"/>
      <c r="E5263" s="364"/>
      <c r="F5263" s="364"/>
      <c r="G5263" s="362"/>
      <c r="H5263" s="362"/>
      <c r="I5263" s="362"/>
      <c r="J5263" s="362"/>
      <c r="K5263" s="365"/>
    </row>
    <row r="5264">
      <c r="A5264" s="352" t="str">
        <f t="shared" si="1"/>
        <v/>
      </c>
      <c r="B5264" s="362"/>
      <c r="C5264" s="363"/>
      <c r="D5264" s="362"/>
      <c r="E5264" s="364"/>
      <c r="F5264" s="364"/>
      <c r="G5264" s="362"/>
      <c r="H5264" s="362"/>
      <c r="I5264" s="362"/>
      <c r="J5264" s="362"/>
      <c r="K5264" s="365"/>
    </row>
    <row r="5265">
      <c r="A5265" s="352" t="str">
        <f t="shared" si="1"/>
        <v/>
      </c>
      <c r="B5265" s="362"/>
      <c r="C5265" s="363"/>
      <c r="D5265" s="362"/>
      <c r="E5265" s="364"/>
      <c r="F5265" s="364"/>
      <c r="G5265" s="362"/>
      <c r="H5265" s="362"/>
      <c r="I5265" s="362"/>
      <c r="J5265" s="362"/>
      <c r="K5265" s="365"/>
    </row>
    <row r="5266">
      <c r="A5266" s="352" t="str">
        <f t="shared" si="1"/>
        <v/>
      </c>
      <c r="B5266" s="362"/>
      <c r="C5266" s="363"/>
      <c r="D5266" s="362"/>
      <c r="E5266" s="364"/>
      <c r="F5266" s="364"/>
      <c r="G5266" s="362"/>
      <c r="H5266" s="362"/>
      <c r="I5266" s="362"/>
      <c r="J5266" s="362"/>
      <c r="K5266" s="365"/>
    </row>
    <row r="5267">
      <c r="A5267" s="352" t="str">
        <f t="shared" si="1"/>
        <v/>
      </c>
      <c r="B5267" s="362"/>
      <c r="C5267" s="363"/>
      <c r="D5267" s="362"/>
      <c r="E5267" s="364"/>
      <c r="F5267" s="364"/>
      <c r="G5267" s="362"/>
      <c r="H5267" s="362"/>
      <c r="I5267" s="362"/>
      <c r="J5267" s="362"/>
      <c r="K5267" s="365"/>
    </row>
    <row r="5268">
      <c r="A5268" s="352" t="str">
        <f t="shared" si="1"/>
        <v/>
      </c>
      <c r="B5268" s="362"/>
      <c r="C5268" s="363"/>
      <c r="D5268" s="362"/>
      <c r="E5268" s="364"/>
      <c r="F5268" s="364"/>
      <c r="G5268" s="362"/>
      <c r="H5268" s="362"/>
      <c r="I5268" s="362"/>
      <c r="J5268" s="362"/>
      <c r="K5268" s="365"/>
    </row>
    <row r="5269">
      <c r="A5269" s="352" t="str">
        <f t="shared" si="1"/>
        <v/>
      </c>
      <c r="B5269" s="362"/>
      <c r="C5269" s="363"/>
      <c r="D5269" s="362"/>
      <c r="E5269" s="364"/>
      <c r="F5269" s="364"/>
      <c r="G5269" s="362"/>
      <c r="H5269" s="362"/>
      <c r="I5269" s="362"/>
      <c r="J5269" s="362"/>
      <c r="K5269" s="365"/>
    </row>
    <row r="5270">
      <c r="A5270" s="352" t="str">
        <f t="shared" si="1"/>
        <v/>
      </c>
      <c r="B5270" s="362"/>
      <c r="C5270" s="363"/>
      <c r="D5270" s="362"/>
      <c r="E5270" s="364"/>
      <c r="F5270" s="364"/>
      <c r="G5270" s="362"/>
      <c r="H5270" s="362"/>
      <c r="I5270" s="362"/>
      <c r="J5270" s="362"/>
      <c r="K5270" s="365"/>
    </row>
    <row r="5271">
      <c r="A5271" s="352" t="str">
        <f t="shared" si="1"/>
        <v/>
      </c>
      <c r="B5271" s="362"/>
      <c r="C5271" s="363"/>
      <c r="D5271" s="362"/>
      <c r="E5271" s="364"/>
      <c r="F5271" s="364"/>
      <c r="G5271" s="362"/>
      <c r="H5271" s="362"/>
      <c r="I5271" s="362"/>
      <c r="J5271" s="362"/>
      <c r="K5271" s="365"/>
    </row>
    <row r="5272">
      <c r="A5272" s="352" t="str">
        <f t="shared" si="1"/>
        <v/>
      </c>
      <c r="B5272" s="362"/>
      <c r="C5272" s="363"/>
      <c r="D5272" s="362"/>
      <c r="E5272" s="364"/>
      <c r="F5272" s="364"/>
      <c r="G5272" s="362"/>
      <c r="H5272" s="362"/>
      <c r="I5272" s="362"/>
      <c r="J5272" s="362"/>
      <c r="K5272" s="365"/>
    </row>
    <row r="5273">
      <c r="A5273" s="352" t="str">
        <f t="shared" si="1"/>
        <v/>
      </c>
      <c r="B5273" s="362"/>
      <c r="C5273" s="363"/>
      <c r="D5273" s="362"/>
      <c r="E5273" s="364"/>
      <c r="F5273" s="364"/>
      <c r="G5273" s="362"/>
      <c r="H5273" s="362"/>
      <c r="I5273" s="362"/>
      <c r="J5273" s="362"/>
      <c r="K5273" s="365"/>
    </row>
    <row r="5274">
      <c r="A5274" s="352" t="str">
        <f t="shared" si="1"/>
        <v/>
      </c>
      <c r="B5274" s="362"/>
      <c r="C5274" s="363"/>
      <c r="D5274" s="362"/>
      <c r="E5274" s="364"/>
      <c r="F5274" s="364"/>
      <c r="G5274" s="362"/>
      <c r="H5274" s="362"/>
      <c r="I5274" s="362"/>
      <c r="J5274" s="362"/>
      <c r="K5274" s="365"/>
    </row>
    <row r="5275">
      <c r="A5275" s="352" t="str">
        <f t="shared" si="1"/>
        <v/>
      </c>
      <c r="B5275" s="362"/>
      <c r="C5275" s="363"/>
      <c r="D5275" s="362"/>
      <c r="E5275" s="364"/>
      <c r="F5275" s="364"/>
      <c r="G5275" s="362"/>
      <c r="H5275" s="362"/>
      <c r="I5275" s="362"/>
      <c r="J5275" s="362"/>
      <c r="K5275" s="365"/>
    </row>
    <row r="5276">
      <c r="A5276" s="352" t="str">
        <f t="shared" si="1"/>
        <v/>
      </c>
      <c r="B5276" s="362"/>
      <c r="C5276" s="363"/>
      <c r="D5276" s="362"/>
      <c r="E5276" s="364"/>
      <c r="F5276" s="364"/>
      <c r="G5276" s="362"/>
      <c r="H5276" s="362"/>
      <c r="I5276" s="362"/>
      <c r="J5276" s="362"/>
      <c r="K5276" s="365"/>
    </row>
    <row r="5277">
      <c r="A5277" s="352" t="str">
        <f t="shared" si="1"/>
        <v/>
      </c>
      <c r="B5277" s="362"/>
      <c r="C5277" s="363"/>
      <c r="D5277" s="362"/>
      <c r="E5277" s="364"/>
      <c r="F5277" s="364"/>
      <c r="G5277" s="362"/>
      <c r="H5277" s="362"/>
      <c r="I5277" s="362"/>
      <c r="J5277" s="362"/>
      <c r="K5277" s="365"/>
    </row>
    <row r="5278">
      <c r="A5278" s="352" t="str">
        <f t="shared" si="1"/>
        <v/>
      </c>
      <c r="B5278" s="362"/>
      <c r="C5278" s="363"/>
      <c r="D5278" s="362"/>
      <c r="E5278" s="364"/>
      <c r="F5278" s="364"/>
      <c r="G5278" s="362"/>
      <c r="H5278" s="362"/>
      <c r="I5278" s="362"/>
      <c r="J5278" s="362"/>
      <c r="K5278" s="365"/>
    </row>
    <row r="5279">
      <c r="A5279" s="352" t="str">
        <f t="shared" si="1"/>
        <v/>
      </c>
      <c r="B5279" s="362"/>
      <c r="C5279" s="363"/>
      <c r="D5279" s="362"/>
      <c r="E5279" s="364"/>
      <c r="F5279" s="364"/>
      <c r="G5279" s="362"/>
      <c r="H5279" s="362"/>
      <c r="I5279" s="362"/>
      <c r="J5279" s="362"/>
      <c r="K5279" s="365"/>
    </row>
    <row r="5280">
      <c r="A5280" s="352" t="str">
        <f t="shared" si="1"/>
        <v/>
      </c>
      <c r="B5280" s="362"/>
      <c r="C5280" s="363"/>
      <c r="D5280" s="362"/>
      <c r="E5280" s="364"/>
      <c r="F5280" s="364"/>
      <c r="G5280" s="362"/>
      <c r="H5280" s="362"/>
      <c r="I5280" s="362"/>
      <c r="J5280" s="362"/>
      <c r="K5280" s="365"/>
    </row>
    <row r="5281">
      <c r="A5281" s="352" t="str">
        <f t="shared" si="1"/>
        <v/>
      </c>
      <c r="B5281" s="362"/>
      <c r="C5281" s="363"/>
      <c r="D5281" s="362"/>
      <c r="E5281" s="364"/>
      <c r="F5281" s="364"/>
      <c r="G5281" s="362"/>
      <c r="H5281" s="362"/>
      <c r="I5281" s="362"/>
      <c r="J5281" s="362"/>
      <c r="K5281" s="365"/>
    </row>
    <row r="5282">
      <c r="A5282" s="352" t="str">
        <f t="shared" si="1"/>
        <v/>
      </c>
      <c r="B5282" s="362"/>
      <c r="C5282" s="363"/>
      <c r="D5282" s="362"/>
      <c r="E5282" s="364"/>
      <c r="F5282" s="364"/>
      <c r="G5282" s="362"/>
      <c r="H5282" s="362"/>
      <c r="I5282" s="362"/>
      <c r="J5282" s="362"/>
      <c r="K5282" s="365"/>
    </row>
    <row r="5283">
      <c r="A5283" s="352" t="str">
        <f t="shared" si="1"/>
        <v/>
      </c>
      <c r="B5283" s="362"/>
      <c r="C5283" s="363"/>
      <c r="D5283" s="362"/>
      <c r="E5283" s="364"/>
      <c r="F5283" s="364"/>
      <c r="G5283" s="362"/>
      <c r="H5283" s="362"/>
      <c r="I5283" s="362"/>
      <c r="J5283" s="362"/>
      <c r="K5283" s="365"/>
    </row>
    <row r="5284">
      <c r="A5284" s="352" t="str">
        <f t="shared" si="1"/>
        <v/>
      </c>
      <c r="B5284" s="362"/>
      <c r="C5284" s="363"/>
      <c r="D5284" s="362"/>
      <c r="E5284" s="364"/>
      <c r="F5284" s="364"/>
      <c r="G5284" s="362"/>
      <c r="H5284" s="362"/>
      <c r="I5284" s="362"/>
      <c r="J5284" s="362"/>
      <c r="K5284" s="365"/>
    </row>
    <row r="5285">
      <c r="A5285" s="352" t="str">
        <f t="shared" si="1"/>
        <v/>
      </c>
      <c r="B5285" s="362"/>
      <c r="C5285" s="363"/>
      <c r="D5285" s="362"/>
      <c r="E5285" s="364"/>
      <c r="F5285" s="364"/>
      <c r="G5285" s="362"/>
      <c r="H5285" s="362"/>
      <c r="I5285" s="362"/>
      <c r="J5285" s="362"/>
      <c r="K5285" s="365"/>
    </row>
    <row r="5286">
      <c r="A5286" s="352" t="str">
        <f t="shared" si="1"/>
        <v/>
      </c>
      <c r="B5286" s="362"/>
      <c r="C5286" s="363"/>
      <c r="D5286" s="362"/>
      <c r="E5286" s="364"/>
      <c r="F5286" s="364"/>
      <c r="G5286" s="362"/>
      <c r="H5286" s="362"/>
      <c r="I5286" s="362"/>
      <c r="J5286" s="362"/>
      <c r="K5286" s="365"/>
    </row>
    <row r="5287">
      <c r="A5287" s="352" t="str">
        <f t="shared" si="1"/>
        <v/>
      </c>
      <c r="B5287" s="362"/>
      <c r="C5287" s="363"/>
      <c r="D5287" s="362"/>
      <c r="E5287" s="364"/>
      <c r="F5287" s="364"/>
      <c r="G5287" s="362"/>
      <c r="H5287" s="362"/>
      <c r="I5287" s="362"/>
      <c r="J5287" s="362"/>
      <c r="K5287" s="365"/>
    </row>
    <row r="5288">
      <c r="A5288" s="352" t="str">
        <f t="shared" si="1"/>
        <v/>
      </c>
      <c r="B5288" s="362"/>
      <c r="C5288" s="363"/>
      <c r="D5288" s="362"/>
      <c r="E5288" s="364"/>
      <c r="F5288" s="364"/>
      <c r="G5288" s="362"/>
      <c r="H5288" s="362"/>
      <c r="I5288" s="362"/>
      <c r="J5288" s="362"/>
      <c r="K5288" s="365"/>
    </row>
    <row r="5289">
      <c r="A5289" s="352" t="str">
        <f t="shared" si="1"/>
        <v/>
      </c>
      <c r="B5289" s="362"/>
      <c r="C5289" s="363"/>
      <c r="D5289" s="362"/>
      <c r="E5289" s="364"/>
      <c r="F5289" s="364"/>
      <c r="G5289" s="362"/>
      <c r="H5289" s="362"/>
      <c r="I5289" s="362"/>
      <c r="J5289" s="362"/>
      <c r="K5289" s="365"/>
    </row>
    <row r="5290">
      <c r="A5290" s="352" t="str">
        <f t="shared" si="1"/>
        <v/>
      </c>
      <c r="B5290" s="362"/>
      <c r="C5290" s="363"/>
      <c r="D5290" s="362"/>
      <c r="E5290" s="364"/>
      <c r="F5290" s="364"/>
      <c r="G5290" s="362"/>
      <c r="H5290" s="362"/>
      <c r="I5290" s="362"/>
      <c r="J5290" s="362"/>
      <c r="K5290" s="365"/>
    </row>
    <row r="5291">
      <c r="A5291" s="352" t="str">
        <f t="shared" si="1"/>
        <v/>
      </c>
      <c r="B5291" s="362"/>
      <c r="C5291" s="363"/>
      <c r="D5291" s="362"/>
      <c r="E5291" s="364"/>
      <c r="F5291" s="364"/>
      <c r="G5291" s="362"/>
      <c r="H5291" s="362"/>
      <c r="I5291" s="362"/>
      <c r="J5291" s="362"/>
      <c r="K5291" s="365"/>
    </row>
    <row r="5292">
      <c r="A5292" s="352" t="str">
        <f t="shared" si="1"/>
        <v/>
      </c>
      <c r="B5292" s="362"/>
      <c r="C5292" s="363"/>
      <c r="D5292" s="362"/>
      <c r="E5292" s="364"/>
      <c r="F5292" s="364"/>
      <c r="G5292" s="362"/>
      <c r="H5292" s="362"/>
      <c r="I5292" s="362"/>
      <c r="J5292" s="362"/>
      <c r="K5292" s="365"/>
    </row>
    <row r="5293">
      <c r="A5293" s="352" t="str">
        <f t="shared" si="1"/>
        <v/>
      </c>
      <c r="B5293" s="362"/>
      <c r="C5293" s="363"/>
      <c r="D5293" s="362"/>
      <c r="E5293" s="364"/>
      <c r="F5293" s="364"/>
      <c r="G5293" s="362"/>
      <c r="H5293" s="362"/>
      <c r="I5293" s="362"/>
      <c r="J5293" s="362"/>
      <c r="K5293" s="365"/>
    </row>
    <row r="5294">
      <c r="A5294" s="352" t="str">
        <f t="shared" si="1"/>
        <v/>
      </c>
      <c r="B5294" s="362"/>
      <c r="C5294" s="363"/>
      <c r="D5294" s="362"/>
      <c r="E5294" s="364"/>
      <c r="F5294" s="364"/>
      <c r="G5294" s="362"/>
      <c r="H5294" s="362"/>
      <c r="I5294" s="362"/>
      <c r="J5294" s="362"/>
      <c r="K5294" s="365"/>
    </row>
    <row r="5295">
      <c r="A5295" s="352" t="str">
        <f t="shared" si="1"/>
        <v/>
      </c>
      <c r="B5295" s="362"/>
      <c r="C5295" s="363"/>
      <c r="D5295" s="362"/>
      <c r="E5295" s="364"/>
      <c r="F5295" s="364"/>
      <c r="G5295" s="362"/>
      <c r="H5295" s="362"/>
      <c r="I5295" s="362"/>
      <c r="J5295" s="362"/>
      <c r="K5295" s="365"/>
    </row>
    <row r="5296">
      <c r="A5296" s="352" t="str">
        <f t="shared" si="1"/>
        <v/>
      </c>
      <c r="B5296" s="362"/>
      <c r="C5296" s="363"/>
      <c r="D5296" s="362"/>
      <c r="E5296" s="364"/>
      <c r="F5296" s="364"/>
      <c r="G5296" s="362"/>
      <c r="H5296" s="362"/>
      <c r="I5296" s="362"/>
      <c r="J5296" s="362"/>
      <c r="K5296" s="365"/>
    </row>
    <row r="5297">
      <c r="A5297" s="352" t="str">
        <f t="shared" si="1"/>
        <v/>
      </c>
      <c r="B5297" s="362"/>
      <c r="C5297" s="363"/>
      <c r="D5297" s="362"/>
      <c r="E5297" s="364"/>
      <c r="F5297" s="364"/>
      <c r="G5297" s="362"/>
      <c r="H5297" s="362"/>
      <c r="I5297" s="362"/>
      <c r="J5297" s="362"/>
      <c r="K5297" s="365"/>
    </row>
    <row r="5298">
      <c r="A5298" s="352" t="str">
        <f t="shared" si="1"/>
        <v/>
      </c>
      <c r="B5298" s="362"/>
      <c r="C5298" s="363"/>
      <c r="D5298" s="362"/>
      <c r="E5298" s="364"/>
      <c r="F5298" s="364"/>
      <c r="G5298" s="362"/>
      <c r="H5298" s="362"/>
      <c r="I5298" s="362"/>
      <c r="J5298" s="362"/>
      <c r="K5298" s="365"/>
    </row>
    <row r="5299">
      <c r="A5299" s="352" t="str">
        <f t="shared" si="1"/>
        <v/>
      </c>
      <c r="B5299" s="362"/>
      <c r="C5299" s="363"/>
      <c r="D5299" s="362"/>
      <c r="E5299" s="364"/>
      <c r="F5299" s="364"/>
      <c r="G5299" s="362"/>
      <c r="H5299" s="362"/>
      <c r="I5299" s="362"/>
      <c r="J5299" s="362"/>
      <c r="K5299" s="365"/>
    </row>
    <row r="5300">
      <c r="A5300" s="352" t="str">
        <f t="shared" si="1"/>
        <v/>
      </c>
      <c r="B5300" s="362"/>
      <c r="C5300" s="363"/>
      <c r="D5300" s="362"/>
      <c r="E5300" s="364"/>
      <c r="F5300" s="364"/>
      <c r="G5300" s="362"/>
      <c r="H5300" s="362"/>
      <c r="I5300" s="362"/>
      <c r="J5300" s="362"/>
      <c r="K5300" s="365"/>
    </row>
    <row r="5301">
      <c r="A5301" s="352" t="str">
        <f t="shared" si="1"/>
        <v/>
      </c>
      <c r="B5301" s="362"/>
      <c r="C5301" s="363"/>
      <c r="D5301" s="362"/>
      <c r="E5301" s="364"/>
      <c r="F5301" s="364"/>
      <c r="G5301" s="362"/>
      <c r="H5301" s="362"/>
      <c r="I5301" s="362"/>
      <c r="J5301" s="362"/>
      <c r="K5301" s="365"/>
    </row>
    <row r="5302">
      <c r="A5302" s="352" t="str">
        <f t="shared" si="1"/>
        <v/>
      </c>
      <c r="B5302" s="362"/>
      <c r="C5302" s="363"/>
      <c r="D5302" s="362"/>
      <c r="E5302" s="364"/>
      <c r="F5302" s="364"/>
      <c r="G5302" s="362"/>
      <c r="H5302" s="362"/>
      <c r="I5302" s="362"/>
      <c r="J5302" s="362"/>
      <c r="K5302" s="365"/>
    </row>
    <row r="5303">
      <c r="A5303" s="352" t="str">
        <f t="shared" si="1"/>
        <v/>
      </c>
      <c r="B5303" s="362"/>
      <c r="C5303" s="363"/>
      <c r="D5303" s="362"/>
      <c r="E5303" s="364"/>
      <c r="F5303" s="364"/>
      <c r="G5303" s="362"/>
      <c r="H5303" s="362"/>
      <c r="I5303" s="362"/>
      <c r="J5303" s="362"/>
      <c r="K5303" s="365"/>
    </row>
    <row r="5304">
      <c r="A5304" s="352" t="str">
        <f t="shared" si="1"/>
        <v/>
      </c>
      <c r="B5304" s="362"/>
      <c r="C5304" s="363"/>
      <c r="D5304" s="362"/>
      <c r="E5304" s="364"/>
      <c r="F5304" s="364"/>
      <c r="G5304" s="362"/>
      <c r="H5304" s="362"/>
      <c r="I5304" s="362"/>
      <c r="J5304" s="362"/>
      <c r="K5304" s="365"/>
    </row>
    <row r="5305">
      <c r="A5305" s="352" t="str">
        <f t="shared" si="1"/>
        <v/>
      </c>
      <c r="B5305" s="362"/>
      <c r="C5305" s="363"/>
      <c r="D5305" s="362"/>
      <c r="E5305" s="364"/>
      <c r="F5305" s="364"/>
      <c r="G5305" s="362"/>
      <c r="H5305" s="362"/>
      <c r="I5305" s="362"/>
      <c r="J5305" s="362"/>
      <c r="K5305" s="365"/>
    </row>
    <row r="5306">
      <c r="A5306" s="352" t="str">
        <f t="shared" si="1"/>
        <v/>
      </c>
      <c r="B5306" s="362"/>
      <c r="C5306" s="363"/>
      <c r="D5306" s="362"/>
      <c r="E5306" s="364"/>
      <c r="F5306" s="364"/>
      <c r="G5306" s="362"/>
      <c r="H5306" s="362"/>
      <c r="I5306" s="362"/>
      <c r="J5306" s="362"/>
      <c r="K5306" s="365"/>
    </row>
    <row r="5307">
      <c r="A5307" s="352" t="str">
        <f t="shared" si="1"/>
        <v/>
      </c>
      <c r="B5307" s="362"/>
      <c r="C5307" s="363"/>
      <c r="D5307" s="362"/>
      <c r="E5307" s="364"/>
      <c r="F5307" s="364"/>
      <c r="G5307" s="362"/>
      <c r="H5307" s="362"/>
      <c r="I5307" s="362"/>
      <c r="J5307" s="362"/>
      <c r="K5307" s="365"/>
    </row>
    <row r="5308">
      <c r="A5308" s="352" t="str">
        <f t="shared" si="1"/>
        <v/>
      </c>
      <c r="B5308" s="362"/>
      <c r="C5308" s="363"/>
      <c r="D5308" s="362"/>
      <c r="E5308" s="364"/>
      <c r="F5308" s="364"/>
      <c r="G5308" s="362"/>
      <c r="H5308" s="362"/>
      <c r="I5308" s="362"/>
      <c r="J5308" s="362"/>
      <c r="K5308" s="365"/>
    </row>
    <row r="5309">
      <c r="A5309" s="352" t="str">
        <f t="shared" si="1"/>
        <v/>
      </c>
      <c r="B5309" s="362"/>
      <c r="C5309" s="363"/>
      <c r="D5309" s="362"/>
      <c r="E5309" s="364"/>
      <c r="F5309" s="364"/>
      <c r="G5309" s="362"/>
      <c r="H5309" s="362"/>
      <c r="I5309" s="362"/>
      <c r="J5309" s="362"/>
      <c r="K5309" s="365"/>
    </row>
    <row r="5310">
      <c r="A5310" s="352" t="str">
        <f t="shared" si="1"/>
        <v/>
      </c>
      <c r="B5310" s="362"/>
      <c r="C5310" s="363"/>
      <c r="D5310" s="362"/>
      <c r="E5310" s="364"/>
      <c r="F5310" s="364"/>
      <c r="G5310" s="362"/>
      <c r="H5310" s="362"/>
      <c r="I5310" s="362"/>
      <c r="J5310" s="362"/>
      <c r="K5310" s="365"/>
    </row>
    <row r="5311">
      <c r="A5311" s="352" t="str">
        <f t="shared" si="1"/>
        <v/>
      </c>
      <c r="B5311" s="362"/>
      <c r="C5311" s="363"/>
      <c r="D5311" s="362"/>
      <c r="E5311" s="364"/>
      <c r="F5311" s="364"/>
      <c r="G5311" s="362"/>
      <c r="H5311" s="362"/>
      <c r="I5311" s="362"/>
      <c r="J5311" s="362"/>
      <c r="K5311" s="365"/>
    </row>
    <row r="5312">
      <c r="A5312" s="352" t="str">
        <f t="shared" si="1"/>
        <v/>
      </c>
      <c r="B5312" s="362"/>
      <c r="C5312" s="363"/>
      <c r="D5312" s="362"/>
      <c r="E5312" s="364"/>
      <c r="F5312" s="364"/>
      <c r="G5312" s="362"/>
      <c r="H5312" s="362"/>
      <c r="I5312" s="362"/>
      <c r="J5312" s="362"/>
      <c r="K5312" s="365"/>
    </row>
    <row r="5313">
      <c r="A5313" s="352" t="str">
        <f t="shared" si="1"/>
        <v/>
      </c>
      <c r="B5313" s="362"/>
      <c r="C5313" s="363"/>
      <c r="D5313" s="362"/>
      <c r="E5313" s="364"/>
      <c r="F5313" s="364"/>
      <c r="G5313" s="362"/>
      <c r="H5313" s="362"/>
      <c r="I5313" s="362"/>
      <c r="J5313" s="362"/>
      <c r="K5313" s="365"/>
    </row>
    <row r="5314">
      <c r="A5314" s="352" t="str">
        <f t="shared" si="1"/>
        <v/>
      </c>
      <c r="B5314" s="362"/>
      <c r="C5314" s="363"/>
      <c r="D5314" s="362"/>
      <c r="E5314" s="364"/>
      <c r="F5314" s="364"/>
      <c r="G5314" s="362"/>
      <c r="H5314" s="362"/>
      <c r="I5314" s="362"/>
      <c r="J5314" s="362"/>
      <c r="K5314" s="365"/>
    </row>
    <row r="5315">
      <c r="A5315" s="352" t="str">
        <f t="shared" si="1"/>
        <v/>
      </c>
      <c r="B5315" s="362"/>
      <c r="C5315" s="363"/>
      <c r="D5315" s="362"/>
      <c r="E5315" s="364"/>
      <c r="F5315" s="364"/>
      <c r="G5315" s="362"/>
      <c r="H5315" s="362"/>
      <c r="I5315" s="362"/>
      <c r="J5315" s="362"/>
      <c r="K5315" s="365"/>
    </row>
    <row r="5316">
      <c r="A5316" s="352" t="str">
        <f t="shared" si="1"/>
        <v/>
      </c>
      <c r="B5316" s="362"/>
      <c r="C5316" s="363"/>
      <c r="D5316" s="362"/>
      <c r="E5316" s="364"/>
      <c r="F5316" s="364"/>
      <c r="G5316" s="362"/>
      <c r="H5316" s="362"/>
      <c r="I5316" s="362"/>
      <c r="J5316" s="362"/>
      <c r="K5316" s="365"/>
    </row>
    <row r="5317">
      <c r="A5317" s="352" t="str">
        <f t="shared" si="1"/>
        <v/>
      </c>
      <c r="B5317" s="362"/>
      <c r="C5317" s="363"/>
      <c r="D5317" s="362"/>
      <c r="E5317" s="364"/>
      <c r="F5317" s="364"/>
      <c r="G5317" s="362"/>
      <c r="H5317" s="362"/>
      <c r="I5317" s="362"/>
      <c r="J5317" s="362"/>
      <c r="K5317" s="365"/>
    </row>
    <row r="5318">
      <c r="A5318" s="352" t="str">
        <f t="shared" si="1"/>
        <v/>
      </c>
      <c r="B5318" s="362"/>
      <c r="C5318" s="363"/>
      <c r="D5318" s="362"/>
      <c r="E5318" s="364"/>
      <c r="F5318" s="364"/>
      <c r="G5318" s="362"/>
      <c r="H5318" s="362"/>
      <c r="I5318" s="362"/>
      <c r="J5318" s="362"/>
      <c r="K5318" s="365"/>
    </row>
    <row r="5319">
      <c r="A5319" s="352" t="str">
        <f t="shared" si="1"/>
        <v/>
      </c>
      <c r="B5319" s="362"/>
      <c r="C5319" s="363"/>
      <c r="D5319" s="362"/>
      <c r="E5319" s="364"/>
      <c r="F5319" s="364"/>
      <c r="G5319" s="362"/>
      <c r="H5319" s="362"/>
      <c r="I5319" s="362"/>
      <c r="J5319" s="362"/>
      <c r="K5319" s="365"/>
    </row>
    <row r="5320">
      <c r="A5320" s="352" t="str">
        <f t="shared" si="1"/>
        <v/>
      </c>
      <c r="B5320" s="362"/>
      <c r="C5320" s="363"/>
      <c r="D5320" s="362"/>
      <c r="E5320" s="364"/>
      <c r="F5320" s="364"/>
      <c r="G5320" s="362"/>
      <c r="H5320" s="362"/>
      <c r="I5320" s="362"/>
      <c r="J5320" s="362"/>
      <c r="K5320" s="365"/>
    </row>
    <row r="5321">
      <c r="A5321" s="352" t="str">
        <f t="shared" si="1"/>
        <v/>
      </c>
      <c r="B5321" s="362"/>
      <c r="C5321" s="363"/>
      <c r="D5321" s="362"/>
      <c r="E5321" s="364"/>
      <c r="F5321" s="364"/>
      <c r="G5321" s="362"/>
      <c r="H5321" s="362"/>
      <c r="I5321" s="362"/>
      <c r="J5321" s="362"/>
      <c r="K5321" s="365"/>
    </row>
    <row r="5322">
      <c r="A5322" s="352" t="str">
        <f t="shared" si="1"/>
        <v/>
      </c>
      <c r="B5322" s="362"/>
      <c r="C5322" s="363"/>
      <c r="D5322" s="362"/>
      <c r="E5322" s="364"/>
      <c r="F5322" s="364"/>
      <c r="G5322" s="362"/>
      <c r="H5322" s="362"/>
      <c r="I5322" s="362"/>
      <c r="J5322" s="362"/>
      <c r="K5322" s="365"/>
    </row>
    <row r="5323">
      <c r="A5323" s="352" t="str">
        <f t="shared" si="1"/>
        <v/>
      </c>
      <c r="B5323" s="362"/>
      <c r="C5323" s="363"/>
      <c r="D5323" s="362"/>
      <c r="E5323" s="364"/>
      <c r="F5323" s="364"/>
      <c r="G5323" s="362"/>
      <c r="H5323" s="362"/>
      <c r="I5323" s="362"/>
      <c r="J5323" s="362"/>
      <c r="K5323" s="365"/>
    </row>
    <row r="5324">
      <c r="A5324" s="352" t="str">
        <f t="shared" si="1"/>
        <v/>
      </c>
      <c r="B5324" s="362"/>
      <c r="C5324" s="363"/>
      <c r="D5324" s="362"/>
      <c r="E5324" s="364"/>
      <c r="F5324" s="364"/>
      <c r="G5324" s="362"/>
      <c r="H5324" s="362"/>
      <c r="I5324" s="362"/>
      <c r="J5324" s="362"/>
      <c r="K5324" s="365"/>
    </row>
    <row r="5325">
      <c r="A5325" s="352" t="str">
        <f t="shared" si="1"/>
        <v/>
      </c>
      <c r="B5325" s="362"/>
      <c r="C5325" s="363"/>
      <c r="D5325" s="362"/>
      <c r="E5325" s="364"/>
      <c r="F5325" s="364"/>
      <c r="G5325" s="362"/>
      <c r="H5325" s="362"/>
      <c r="I5325" s="362"/>
      <c r="J5325" s="362"/>
      <c r="K5325" s="365"/>
    </row>
    <row r="5326">
      <c r="A5326" s="352" t="str">
        <f t="shared" si="1"/>
        <v/>
      </c>
      <c r="B5326" s="362"/>
      <c r="C5326" s="363"/>
      <c r="D5326" s="362"/>
      <c r="E5326" s="364"/>
      <c r="F5326" s="364"/>
      <c r="G5326" s="362"/>
      <c r="H5326" s="362"/>
      <c r="I5326" s="362"/>
      <c r="J5326" s="362"/>
      <c r="K5326" s="365"/>
    </row>
    <row r="5327">
      <c r="A5327" s="352" t="str">
        <f t="shared" si="1"/>
        <v/>
      </c>
      <c r="B5327" s="362"/>
      <c r="C5327" s="363"/>
      <c r="D5327" s="362"/>
      <c r="E5327" s="364"/>
      <c r="F5327" s="364"/>
      <c r="G5327" s="362"/>
      <c r="H5327" s="362"/>
      <c r="I5327" s="362"/>
      <c r="J5327" s="362"/>
      <c r="K5327" s="365"/>
    </row>
    <row r="5328">
      <c r="A5328" s="352" t="str">
        <f t="shared" si="1"/>
        <v/>
      </c>
      <c r="B5328" s="362"/>
      <c r="C5328" s="363"/>
      <c r="D5328" s="362"/>
      <c r="E5328" s="364"/>
      <c r="F5328" s="364"/>
      <c r="G5328" s="362"/>
      <c r="H5328" s="362"/>
      <c r="I5328" s="362"/>
      <c r="J5328" s="362"/>
      <c r="K5328" s="365"/>
    </row>
    <row r="5329">
      <c r="A5329" s="352" t="str">
        <f t="shared" si="1"/>
        <v/>
      </c>
      <c r="B5329" s="362"/>
      <c r="C5329" s="363"/>
      <c r="D5329" s="362"/>
      <c r="E5329" s="364"/>
      <c r="F5329" s="364"/>
      <c r="G5329" s="362"/>
      <c r="H5329" s="362"/>
      <c r="I5329" s="362"/>
      <c r="J5329" s="362"/>
      <c r="K5329" s="365"/>
    </row>
    <row r="5330">
      <c r="A5330" s="352" t="str">
        <f t="shared" si="1"/>
        <v/>
      </c>
      <c r="B5330" s="362"/>
      <c r="C5330" s="363"/>
      <c r="D5330" s="362"/>
      <c r="E5330" s="364"/>
      <c r="F5330" s="364"/>
      <c r="G5330" s="362"/>
      <c r="H5330" s="362"/>
      <c r="I5330" s="362"/>
      <c r="J5330" s="362"/>
      <c r="K5330" s="365"/>
    </row>
    <row r="5331">
      <c r="A5331" s="352" t="str">
        <f t="shared" si="1"/>
        <v/>
      </c>
      <c r="B5331" s="362"/>
      <c r="C5331" s="363"/>
      <c r="D5331" s="362"/>
      <c r="E5331" s="364"/>
      <c r="F5331" s="364"/>
      <c r="G5331" s="362"/>
      <c r="H5331" s="362"/>
      <c r="I5331" s="362"/>
      <c r="J5331" s="362"/>
      <c r="K5331" s="365"/>
    </row>
    <row r="5332">
      <c r="A5332" s="352" t="str">
        <f t="shared" si="1"/>
        <v/>
      </c>
      <c r="B5332" s="362"/>
      <c r="C5332" s="363"/>
      <c r="D5332" s="362"/>
      <c r="E5332" s="364"/>
      <c r="F5332" s="364"/>
      <c r="G5332" s="362"/>
      <c r="H5332" s="362"/>
      <c r="I5332" s="362"/>
      <c r="J5332" s="362"/>
      <c r="K5332" s="365"/>
    </row>
    <row r="5333">
      <c r="A5333" s="352" t="str">
        <f t="shared" si="1"/>
        <v/>
      </c>
      <c r="B5333" s="362"/>
      <c r="C5333" s="363"/>
      <c r="D5333" s="362"/>
      <c r="E5333" s="364"/>
      <c r="F5333" s="364"/>
      <c r="G5333" s="362"/>
      <c r="H5333" s="362"/>
      <c r="I5333" s="362"/>
      <c r="J5333" s="362"/>
      <c r="K5333" s="365"/>
    </row>
    <row r="5334">
      <c r="A5334" s="352" t="str">
        <f t="shared" si="1"/>
        <v/>
      </c>
      <c r="B5334" s="362"/>
      <c r="C5334" s="363"/>
      <c r="D5334" s="362"/>
      <c r="E5334" s="364"/>
      <c r="F5334" s="364"/>
      <c r="G5334" s="362"/>
      <c r="H5334" s="362"/>
      <c r="I5334" s="362"/>
      <c r="J5334" s="362"/>
      <c r="K5334" s="365"/>
    </row>
    <row r="5335">
      <c r="A5335" s="352" t="str">
        <f t="shared" si="1"/>
        <v/>
      </c>
      <c r="B5335" s="362"/>
      <c r="C5335" s="363"/>
      <c r="D5335" s="362"/>
      <c r="E5335" s="364"/>
      <c r="F5335" s="364"/>
      <c r="G5335" s="362"/>
      <c r="H5335" s="362"/>
      <c r="I5335" s="362"/>
      <c r="J5335" s="362"/>
      <c r="K5335" s="365"/>
    </row>
    <row r="5336">
      <c r="A5336" s="352" t="str">
        <f t="shared" si="1"/>
        <v/>
      </c>
      <c r="B5336" s="362"/>
      <c r="C5336" s="363"/>
      <c r="D5336" s="362"/>
      <c r="E5336" s="364"/>
      <c r="F5336" s="364"/>
      <c r="G5336" s="362"/>
      <c r="H5336" s="362"/>
      <c r="I5336" s="362"/>
      <c r="J5336" s="362"/>
      <c r="K5336" s="365"/>
    </row>
    <row r="5337">
      <c r="A5337" s="352" t="str">
        <f t="shared" si="1"/>
        <v/>
      </c>
      <c r="B5337" s="362"/>
      <c r="C5337" s="363"/>
      <c r="D5337" s="362"/>
      <c r="E5337" s="364"/>
      <c r="F5337" s="364"/>
      <c r="G5337" s="362"/>
      <c r="H5337" s="362"/>
      <c r="I5337" s="362"/>
      <c r="J5337" s="362"/>
      <c r="K5337" s="365"/>
    </row>
    <row r="5338">
      <c r="A5338" s="352" t="str">
        <f t="shared" si="1"/>
        <v/>
      </c>
      <c r="B5338" s="362"/>
      <c r="C5338" s="363"/>
      <c r="D5338" s="362"/>
      <c r="E5338" s="364"/>
      <c r="F5338" s="364"/>
      <c r="G5338" s="362"/>
      <c r="H5338" s="362"/>
      <c r="I5338" s="362"/>
      <c r="J5338" s="362"/>
      <c r="K5338" s="365"/>
    </row>
    <row r="5339">
      <c r="A5339" s="352" t="str">
        <f t="shared" si="1"/>
        <v/>
      </c>
      <c r="B5339" s="362"/>
      <c r="C5339" s="363"/>
      <c r="D5339" s="362"/>
      <c r="E5339" s="364"/>
      <c r="F5339" s="364"/>
      <c r="G5339" s="362"/>
      <c r="H5339" s="362"/>
      <c r="I5339" s="362"/>
      <c r="J5339" s="362"/>
      <c r="K5339" s="365"/>
    </row>
    <row r="5340">
      <c r="A5340" s="352" t="str">
        <f t="shared" si="1"/>
        <v/>
      </c>
      <c r="B5340" s="362"/>
      <c r="C5340" s="363"/>
      <c r="D5340" s="362"/>
      <c r="E5340" s="364"/>
      <c r="F5340" s="364"/>
      <c r="G5340" s="362"/>
      <c r="H5340" s="362"/>
      <c r="I5340" s="362"/>
      <c r="J5340" s="362"/>
      <c r="K5340" s="365"/>
    </row>
    <row r="5341">
      <c r="A5341" s="352" t="str">
        <f t="shared" si="1"/>
        <v/>
      </c>
      <c r="B5341" s="362"/>
      <c r="C5341" s="363"/>
      <c r="D5341" s="362"/>
      <c r="E5341" s="364"/>
      <c r="F5341" s="364"/>
      <c r="G5341" s="362"/>
      <c r="H5341" s="362"/>
      <c r="I5341" s="362"/>
      <c r="J5341" s="362"/>
      <c r="K5341" s="365"/>
    </row>
    <row r="5342">
      <c r="A5342" s="352" t="str">
        <f t="shared" si="1"/>
        <v/>
      </c>
      <c r="B5342" s="362"/>
      <c r="C5342" s="363"/>
      <c r="D5342" s="362"/>
      <c r="E5342" s="364"/>
      <c r="F5342" s="364"/>
      <c r="G5342" s="362"/>
      <c r="H5342" s="362"/>
      <c r="I5342" s="362"/>
      <c r="J5342" s="362"/>
      <c r="K5342" s="365"/>
    </row>
    <row r="5343">
      <c r="A5343" s="352" t="str">
        <f t="shared" si="1"/>
        <v/>
      </c>
      <c r="B5343" s="362"/>
      <c r="C5343" s="363"/>
      <c r="D5343" s="362"/>
      <c r="E5343" s="364"/>
      <c r="F5343" s="364"/>
      <c r="G5343" s="362"/>
      <c r="H5343" s="362"/>
      <c r="I5343" s="362"/>
      <c r="J5343" s="362"/>
      <c r="K5343" s="365"/>
    </row>
    <row r="5344">
      <c r="A5344" s="352" t="str">
        <f t="shared" si="1"/>
        <v/>
      </c>
      <c r="B5344" s="362"/>
      <c r="C5344" s="363"/>
      <c r="D5344" s="362"/>
      <c r="E5344" s="364"/>
      <c r="F5344" s="364"/>
      <c r="G5344" s="362"/>
      <c r="H5344" s="362"/>
      <c r="I5344" s="362"/>
      <c r="J5344" s="362"/>
      <c r="K5344" s="365"/>
    </row>
    <row r="5345">
      <c r="A5345" s="352" t="str">
        <f t="shared" si="1"/>
        <v/>
      </c>
      <c r="B5345" s="362"/>
      <c r="C5345" s="363"/>
      <c r="D5345" s="362"/>
      <c r="E5345" s="364"/>
      <c r="F5345" s="364"/>
      <c r="G5345" s="362"/>
      <c r="H5345" s="362"/>
      <c r="I5345" s="362"/>
      <c r="J5345" s="362"/>
      <c r="K5345" s="365"/>
    </row>
    <row r="5346">
      <c r="A5346" s="352" t="str">
        <f t="shared" si="1"/>
        <v/>
      </c>
      <c r="B5346" s="362"/>
      <c r="C5346" s="363"/>
      <c r="D5346" s="362"/>
      <c r="E5346" s="364"/>
      <c r="F5346" s="364"/>
      <c r="G5346" s="362"/>
      <c r="H5346" s="362"/>
      <c r="I5346" s="362"/>
      <c r="J5346" s="362"/>
      <c r="K5346" s="365"/>
    </row>
    <row r="5347">
      <c r="A5347" s="352" t="str">
        <f t="shared" si="1"/>
        <v/>
      </c>
      <c r="B5347" s="362"/>
      <c r="C5347" s="363"/>
      <c r="D5347" s="362"/>
      <c r="E5347" s="364"/>
      <c r="F5347" s="364"/>
      <c r="G5347" s="362"/>
      <c r="H5347" s="362"/>
      <c r="I5347" s="362"/>
      <c r="J5347" s="362"/>
      <c r="K5347" s="365"/>
    </row>
    <row r="5348">
      <c r="A5348" s="352" t="str">
        <f t="shared" si="1"/>
        <v/>
      </c>
      <c r="B5348" s="362"/>
      <c r="C5348" s="363"/>
      <c r="D5348" s="362"/>
      <c r="E5348" s="364"/>
      <c r="F5348" s="364"/>
      <c r="G5348" s="362"/>
      <c r="H5348" s="362"/>
      <c r="I5348" s="362"/>
      <c r="J5348" s="362"/>
      <c r="K5348" s="365"/>
    </row>
    <row r="5349">
      <c r="A5349" s="352" t="str">
        <f t="shared" si="1"/>
        <v/>
      </c>
      <c r="B5349" s="362"/>
      <c r="C5349" s="363"/>
      <c r="D5349" s="362"/>
      <c r="E5349" s="364"/>
      <c r="F5349" s="364"/>
      <c r="G5349" s="362"/>
      <c r="H5349" s="362"/>
      <c r="I5349" s="362"/>
      <c r="J5349" s="362"/>
      <c r="K5349" s="365"/>
    </row>
    <row r="5350">
      <c r="A5350" s="352" t="str">
        <f t="shared" si="1"/>
        <v/>
      </c>
      <c r="B5350" s="362"/>
      <c r="C5350" s="363"/>
      <c r="D5350" s="362"/>
      <c r="E5350" s="364"/>
      <c r="F5350" s="364"/>
      <c r="G5350" s="362"/>
      <c r="H5350" s="362"/>
      <c r="I5350" s="362"/>
      <c r="J5350" s="362"/>
      <c r="K5350" s="365"/>
    </row>
    <row r="5351">
      <c r="A5351" s="352" t="str">
        <f t="shared" si="1"/>
        <v/>
      </c>
      <c r="B5351" s="362"/>
      <c r="C5351" s="363"/>
      <c r="D5351" s="362"/>
      <c r="E5351" s="364"/>
      <c r="F5351" s="364"/>
      <c r="G5351" s="362"/>
      <c r="H5351" s="362"/>
      <c r="I5351" s="362"/>
      <c r="J5351" s="362"/>
      <c r="K5351" s="365"/>
    </row>
    <row r="5352">
      <c r="A5352" s="352" t="str">
        <f t="shared" si="1"/>
        <v/>
      </c>
      <c r="B5352" s="362"/>
      <c r="C5352" s="363"/>
      <c r="D5352" s="362"/>
      <c r="E5352" s="364"/>
      <c r="F5352" s="364"/>
      <c r="G5352" s="362"/>
      <c r="H5352" s="362"/>
      <c r="I5352" s="362"/>
      <c r="J5352" s="362"/>
      <c r="K5352" s="365"/>
    </row>
    <row r="5353">
      <c r="A5353" s="352" t="str">
        <f t="shared" si="1"/>
        <v/>
      </c>
      <c r="B5353" s="362"/>
      <c r="C5353" s="363"/>
      <c r="D5353" s="362"/>
      <c r="E5353" s="364"/>
      <c r="F5353" s="364"/>
      <c r="G5353" s="362"/>
      <c r="H5353" s="362"/>
      <c r="I5353" s="362"/>
      <c r="J5353" s="362"/>
      <c r="K5353" s="365"/>
    </row>
    <row r="5354">
      <c r="A5354" s="352" t="str">
        <f t="shared" si="1"/>
        <v/>
      </c>
      <c r="B5354" s="362"/>
      <c r="C5354" s="363"/>
      <c r="D5354" s="362"/>
      <c r="E5354" s="364"/>
      <c r="F5354" s="364"/>
      <c r="G5354" s="362"/>
      <c r="H5354" s="362"/>
      <c r="I5354" s="362"/>
      <c r="J5354" s="362"/>
      <c r="K5354" s="365"/>
    </row>
    <row r="5355">
      <c r="A5355" s="352" t="str">
        <f t="shared" si="1"/>
        <v/>
      </c>
      <c r="B5355" s="362"/>
      <c r="C5355" s="363"/>
      <c r="D5355" s="362"/>
      <c r="E5355" s="364"/>
      <c r="F5355" s="364"/>
      <c r="G5355" s="362"/>
      <c r="H5355" s="362"/>
      <c r="I5355" s="362"/>
      <c r="J5355" s="362"/>
      <c r="K5355" s="365"/>
    </row>
    <row r="5356">
      <c r="A5356" s="352" t="str">
        <f t="shared" si="1"/>
        <v/>
      </c>
      <c r="B5356" s="362"/>
      <c r="C5356" s="363"/>
      <c r="D5356" s="362"/>
      <c r="E5356" s="364"/>
      <c r="F5356" s="364"/>
      <c r="G5356" s="362"/>
      <c r="H5356" s="362"/>
      <c r="I5356" s="362"/>
      <c r="J5356" s="362"/>
      <c r="K5356" s="365"/>
    </row>
    <row r="5357">
      <c r="A5357" s="352" t="str">
        <f t="shared" si="1"/>
        <v/>
      </c>
      <c r="B5357" s="362"/>
      <c r="C5357" s="363"/>
      <c r="D5357" s="362"/>
      <c r="E5357" s="364"/>
      <c r="F5357" s="364"/>
      <c r="G5357" s="362"/>
      <c r="H5357" s="362"/>
      <c r="I5357" s="362"/>
      <c r="J5357" s="362"/>
      <c r="K5357" s="365"/>
    </row>
    <row r="5358">
      <c r="A5358" s="352" t="str">
        <f t="shared" si="1"/>
        <v/>
      </c>
      <c r="B5358" s="362"/>
      <c r="C5358" s="363"/>
      <c r="D5358" s="362"/>
      <c r="E5358" s="364"/>
      <c r="F5358" s="364"/>
      <c r="G5358" s="362"/>
      <c r="H5358" s="362"/>
      <c r="I5358" s="362"/>
      <c r="J5358" s="362"/>
      <c r="K5358" s="365"/>
    </row>
    <row r="5359">
      <c r="A5359" s="352" t="str">
        <f t="shared" si="1"/>
        <v/>
      </c>
      <c r="B5359" s="362"/>
      <c r="C5359" s="363"/>
      <c r="D5359" s="362"/>
      <c r="E5359" s="364"/>
      <c r="F5359" s="364"/>
      <c r="G5359" s="362"/>
      <c r="H5359" s="362"/>
      <c r="I5359" s="362"/>
      <c r="J5359" s="362"/>
      <c r="K5359" s="365"/>
    </row>
    <row r="5360">
      <c r="A5360" s="352" t="str">
        <f t="shared" si="1"/>
        <v/>
      </c>
      <c r="B5360" s="362"/>
      <c r="C5360" s="363"/>
      <c r="D5360" s="362"/>
      <c r="E5360" s="364"/>
      <c r="F5360" s="364"/>
      <c r="G5360" s="362"/>
      <c r="H5360" s="362"/>
      <c r="I5360" s="362"/>
      <c r="J5360" s="362"/>
      <c r="K5360" s="365"/>
    </row>
    <row r="5361">
      <c r="A5361" s="352" t="str">
        <f t="shared" si="1"/>
        <v/>
      </c>
      <c r="B5361" s="362"/>
      <c r="C5361" s="363"/>
      <c r="D5361" s="362"/>
      <c r="E5361" s="364"/>
      <c r="F5361" s="364"/>
      <c r="G5361" s="362"/>
      <c r="H5361" s="362"/>
      <c r="I5361" s="362"/>
      <c r="J5361" s="362"/>
      <c r="K5361" s="365"/>
    </row>
    <row r="5362">
      <c r="A5362" s="352" t="str">
        <f t="shared" si="1"/>
        <v/>
      </c>
      <c r="B5362" s="362"/>
      <c r="C5362" s="363"/>
      <c r="D5362" s="362"/>
      <c r="E5362" s="364"/>
      <c r="F5362" s="364"/>
      <c r="G5362" s="362"/>
      <c r="H5362" s="362"/>
      <c r="I5362" s="362"/>
      <c r="J5362" s="362"/>
      <c r="K5362" s="365"/>
    </row>
    <row r="5363">
      <c r="A5363" s="352" t="str">
        <f t="shared" si="1"/>
        <v/>
      </c>
      <c r="B5363" s="362"/>
      <c r="C5363" s="363"/>
      <c r="D5363" s="362"/>
      <c r="E5363" s="364"/>
      <c r="F5363" s="364"/>
      <c r="G5363" s="362"/>
      <c r="H5363" s="362"/>
      <c r="I5363" s="362"/>
      <c r="J5363" s="362"/>
      <c r="K5363" s="365"/>
    </row>
    <row r="5364">
      <c r="A5364" s="352" t="str">
        <f t="shared" si="1"/>
        <v/>
      </c>
      <c r="B5364" s="362"/>
      <c r="C5364" s="363"/>
      <c r="D5364" s="362"/>
      <c r="E5364" s="364"/>
      <c r="F5364" s="364"/>
      <c r="G5364" s="362"/>
      <c r="H5364" s="362"/>
      <c r="I5364" s="362"/>
      <c r="J5364" s="362"/>
      <c r="K5364" s="365"/>
    </row>
    <row r="5365">
      <c r="A5365" s="352" t="str">
        <f t="shared" si="1"/>
        <v/>
      </c>
      <c r="B5365" s="362"/>
      <c r="C5365" s="363"/>
      <c r="D5365" s="362"/>
      <c r="E5365" s="364"/>
      <c r="F5365" s="364"/>
      <c r="G5365" s="362"/>
      <c r="H5365" s="362"/>
      <c r="I5365" s="362"/>
      <c r="J5365" s="362"/>
      <c r="K5365" s="365"/>
    </row>
    <row r="5366">
      <c r="A5366" s="352" t="str">
        <f t="shared" si="1"/>
        <v/>
      </c>
      <c r="B5366" s="362"/>
      <c r="C5366" s="363"/>
      <c r="D5366" s="362"/>
      <c r="E5366" s="364"/>
      <c r="F5366" s="364"/>
      <c r="G5366" s="362"/>
      <c r="H5366" s="362"/>
      <c r="I5366" s="362"/>
      <c r="J5366" s="362"/>
      <c r="K5366" s="365"/>
    </row>
    <row r="5367">
      <c r="A5367" s="352" t="str">
        <f t="shared" si="1"/>
        <v/>
      </c>
      <c r="B5367" s="362"/>
      <c r="C5367" s="363"/>
      <c r="D5367" s="362"/>
      <c r="E5367" s="364"/>
      <c r="F5367" s="364"/>
      <c r="G5367" s="362"/>
      <c r="H5367" s="362"/>
      <c r="I5367" s="362"/>
      <c r="J5367" s="362"/>
      <c r="K5367" s="365"/>
    </row>
    <row r="5368">
      <c r="A5368" s="352" t="str">
        <f t="shared" si="1"/>
        <v/>
      </c>
      <c r="B5368" s="362"/>
      <c r="C5368" s="363"/>
      <c r="D5368" s="362"/>
      <c r="E5368" s="364"/>
      <c r="F5368" s="364"/>
      <c r="G5368" s="362"/>
      <c r="H5368" s="362"/>
      <c r="I5368" s="362"/>
      <c r="J5368" s="362"/>
      <c r="K5368" s="365"/>
    </row>
    <row r="5369">
      <c r="A5369" s="352" t="str">
        <f t="shared" si="1"/>
        <v/>
      </c>
      <c r="B5369" s="362"/>
      <c r="C5369" s="363"/>
      <c r="D5369" s="362"/>
      <c r="E5369" s="364"/>
      <c r="F5369" s="364"/>
      <c r="G5369" s="362"/>
      <c r="H5369" s="362"/>
      <c r="I5369" s="362"/>
      <c r="J5369" s="362"/>
      <c r="K5369" s="365"/>
    </row>
    <row r="5370">
      <c r="A5370" s="352" t="str">
        <f t="shared" si="1"/>
        <v/>
      </c>
      <c r="B5370" s="362"/>
      <c r="C5370" s="363"/>
      <c r="D5370" s="362"/>
      <c r="E5370" s="364"/>
      <c r="F5370" s="364"/>
      <c r="G5370" s="362"/>
      <c r="H5370" s="362"/>
      <c r="I5370" s="362"/>
      <c r="J5370" s="362"/>
      <c r="K5370" s="365"/>
    </row>
    <row r="5371">
      <c r="A5371" s="352" t="str">
        <f t="shared" si="1"/>
        <v/>
      </c>
      <c r="B5371" s="362"/>
      <c r="C5371" s="363"/>
      <c r="D5371" s="362"/>
      <c r="E5371" s="364"/>
      <c r="F5371" s="364"/>
      <c r="G5371" s="362"/>
      <c r="H5371" s="362"/>
      <c r="I5371" s="362"/>
      <c r="J5371" s="362"/>
      <c r="K5371" s="365"/>
    </row>
    <row r="5372">
      <c r="A5372" s="352" t="str">
        <f t="shared" si="1"/>
        <v/>
      </c>
      <c r="B5372" s="362"/>
      <c r="C5372" s="363"/>
      <c r="D5372" s="362"/>
      <c r="E5372" s="364"/>
      <c r="F5372" s="364"/>
      <c r="G5372" s="362"/>
      <c r="H5372" s="362"/>
      <c r="I5372" s="362"/>
      <c r="J5372" s="362"/>
      <c r="K5372" s="365"/>
    </row>
    <row r="5373">
      <c r="A5373" s="352" t="str">
        <f t="shared" si="1"/>
        <v/>
      </c>
      <c r="B5373" s="362"/>
      <c r="C5373" s="363"/>
      <c r="D5373" s="362"/>
      <c r="E5373" s="364"/>
      <c r="F5373" s="364"/>
      <c r="G5373" s="362"/>
      <c r="H5373" s="362"/>
      <c r="I5373" s="362"/>
      <c r="J5373" s="362"/>
      <c r="K5373" s="365"/>
    </row>
    <row r="5374">
      <c r="A5374" s="352" t="str">
        <f t="shared" si="1"/>
        <v/>
      </c>
      <c r="B5374" s="362"/>
      <c r="C5374" s="363"/>
      <c r="D5374" s="362"/>
      <c r="E5374" s="364"/>
      <c r="F5374" s="364"/>
      <c r="G5374" s="362"/>
      <c r="H5374" s="362"/>
      <c r="I5374" s="362"/>
      <c r="J5374" s="362"/>
      <c r="K5374" s="365"/>
    </row>
    <row r="5375">
      <c r="A5375" s="352" t="str">
        <f t="shared" si="1"/>
        <v/>
      </c>
      <c r="B5375" s="362"/>
      <c r="C5375" s="363"/>
      <c r="D5375" s="362"/>
      <c r="E5375" s="364"/>
      <c r="F5375" s="364"/>
      <c r="G5375" s="362"/>
      <c r="H5375" s="362"/>
      <c r="I5375" s="362"/>
      <c r="J5375" s="362"/>
      <c r="K5375" s="365"/>
    </row>
    <row r="5376">
      <c r="A5376" s="352" t="str">
        <f t="shared" si="1"/>
        <v/>
      </c>
      <c r="B5376" s="362"/>
      <c r="C5376" s="363"/>
      <c r="D5376" s="362"/>
      <c r="E5376" s="364"/>
      <c r="F5376" s="364"/>
      <c r="G5376" s="362"/>
      <c r="H5376" s="362"/>
      <c r="I5376" s="362"/>
      <c r="J5376" s="362"/>
      <c r="K5376" s="365"/>
    </row>
    <row r="5377">
      <c r="A5377" s="352" t="str">
        <f t="shared" si="1"/>
        <v/>
      </c>
      <c r="B5377" s="362"/>
      <c r="C5377" s="363"/>
      <c r="D5377" s="362"/>
      <c r="E5377" s="364"/>
      <c r="F5377" s="364"/>
      <c r="G5377" s="362"/>
      <c r="H5377" s="362"/>
      <c r="I5377" s="362"/>
      <c r="J5377" s="362"/>
      <c r="K5377" s="365"/>
    </row>
    <row r="5378">
      <c r="A5378" s="352" t="str">
        <f t="shared" si="1"/>
        <v/>
      </c>
      <c r="B5378" s="362"/>
      <c r="C5378" s="363"/>
      <c r="D5378" s="362"/>
      <c r="E5378" s="364"/>
      <c r="F5378" s="364"/>
      <c r="G5378" s="362"/>
      <c r="H5378" s="362"/>
      <c r="I5378" s="362"/>
      <c r="J5378" s="362"/>
      <c r="K5378" s="365"/>
    </row>
    <row r="5379">
      <c r="A5379" s="352" t="str">
        <f t="shared" si="1"/>
        <v/>
      </c>
      <c r="B5379" s="362"/>
      <c r="C5379" s="363"/>
      <c r="D5379" s="362"/>
      <c r="E5379" s="364"/>
      <c r="F5379" s="364"/>
      <c r="G5379" s="362"/>
      <c r="H5379" s="362"/>
      <c r="I5379" s="362"/>
      <c r="J5379" s="362"/>
      <c r="K5379" s="365"/>
    </row>
    <row r="5380">
      <c r="A5380" s="352" t="str">
        <f t="shared" si="1"/>
        <v/>
      </c>
      <c r="B5380" s="362"/>
      <c r="C5380" s="363"/>
      <c r="D5380" s="362"/>
      <c r="E5380" s="364"/>
      <c r="F5380" s="364"/>
      <c r="G5380" s="362"/>
      <c r="H5380" s="362"/>
      <c r="I5380" s="362"/>
      <c r="J5380" s="362"/>
      <c r="K5380" s="365"/>
    </row>
    <row r="5381">
      <c r="A5381" s="352" t="str">
        <f t="shared" si="1"/>
        <v/>
      </c>
      <c r="B5381" s="362"/>
      <c r="C5381" s="363"/>
      <c r="D5381" s="362"/>
      <c r="E5381" s="364"/>
      <c r="F5381" s="364"/>
      <c r="G5381" s="362"/>
      <c r="H5381" s="362"/>
      <c r="I5381" s="362"/>
      <c r="J5381" s="362"/>
      <c r="K5381" s="365"/>
    </row>
    <row r="5382">
      <c r="A5382" s="352" t="str">
        <f t="shared" si="1"/>
        <v/>
      </c>
      <c r="B5382" s="362"/>
      <c r="C5382" s="363"/>
      <c r="D5382" s="362"/>
      <c r="E5382" s="364"/>
      <c r="F5382" s="364"/>
      <c r="G5382" s="362"/>
      <c r="H5382" s="362"/>
      <c r="I5382" s="362"/>
      <c r="J5382" s="362"/>
      <c r="K5382" s="365"/>
    </row>
    <row r="5383">
      <c r="A5383" s="352" t="str">
        <f t="shared" si="1"/>
        <v/>
      </c>
      <c r="B5383" s="362"/>
      <c r="C5383" s="363"/>
      <c r="D5383" s="362"/>
      <c r="E5383" s="364"/>
      <c r="F5383" s="364"/>
      <c r="G5383" s="362"/>
      <c r="H5383" s="362"/>
      <c r="I5383" s="362"/>
      <c r="J5383" s="362"/>
      <c r="K5383" s="365"/>
    </row>
    <row r="5384">
      <c r="A5384" s="352" t="str">
        <f t="shared" si="1"/>
        <v/>
      </c>
      <c r="B5384" s="362"/>
      <c r="C5384" s="363"/>
      <c r="D5384" s="362"/>
      <c r="E5384" s="364"/>
      <c r="F5384" s="364"/>
      <c r="G5384" s="362"/>
      <c r="H5384" s="362"/>
      <c r="I5384" s="362"/>
      <c r="J5384" s="362"/>
      <c r="K5384" s="365"/>
    </row>
    <row r="5385">
      <c r="A5385" s="352" t="str">
        <f t="shared" si="1"/>
        <v/>
      </c>
      <c r="B5385" s="362"/>
      <c r="C5385" s="363"/>
      <c r="D5385" s="362"/>
      <c r="E5385" s="364"/>
      <c r="F5385" s="364"/>
      <c r="G5385" s="362"/>
      <c r="H5385" s="362"/>
      <c r="I5385" s="362"/>
      <c r="J5385" s="362"/>
      <c r="K5385" s="365"/>
    </row>
    <row r="5386">
      <c r="A5386" s="352" t="str">
        <f t="shared" si="1"/>
        <v/>
      </c>
      <c r="B5386" s="362"/>
      <c r="C5386" s="363"/>
      <c r="D5386" s="362"/>
      <c r="E5386" s="364"/>
      <c r="F5386" s="364"/>
      <c r="G5386" s="362"/>
      <c r="H5386" s="362"/>
      <c r="I5386" s="362"/>
      <c r="J5386" s="362"/>
      <c r="K5386" s="365"/>
    </row>
    <row r="5387">
      <c r="A5387" s="352" t="str">
        <f t="shared" si="1"/>
        <v/>
      </c>
      <c r="B5387" s="362"/>
      <c r="C5387" s="363"/>
      <c r="D5387" s="362"/>
      <c r="E5387" s="364"/>
      <c r="F5387" s="364"/>
      <c r="G5387" s="362"/>
      <c r="H5387" s="362"/>
      <c r="I5387" s="362"/>
      <c r="J5387" s="362"/>
      <c r="K5387" s="365"/>
    </row>
    <row r="5388">
      <c r="A5388" s="352" t="str">
        <f t="shared" si="1"/>
        <v/>
      </c>
      <c r="B5388" s="362"/>
      <c r="C5388" s="363"/>
      <c r="D5388" s="362"/>
      <c r="E5388" s="364"/>
      <c r="F5388" s="364"/>
      <c r="G5388" s="362"/>
      <c r="H5388" s="362"/>
      <c r="I5388" s="362"/>
      <c r="J5388" s="362"/>
      <c r="K5388" s="365"/>
    </row>
    <row r="5389">
      <c r="A5389" s="352" t="str">
        <f t="shared" si="1"/>
        <v/>
      </c>
      <c r="B5389" s="362"/>
      <c r="C5389" s="363"/>
      <c r="D5389" s="362"/>
      <c r="E5389" s="364"/>
      <c r="F5389" s="364"/>
      <c r="G5389" s="362"/>
      <c r="H5389" s="362"/>
      <c r="I5389" s="362"/>
      <c r="J5389" s="362"/>
      <c r="K5389" s="365"/>
    </row>
    <row r="5390">
      <c r="A5390" s="352" t="str">
        <f t="shared" si="1"/>
        <v/>
      </c>
      <c r="B5390" s="362"/>
      <c r="C5390" s="363"/>
      <c r="D5390" s="362"/>
      <c r="E5390" s="364"/>
      <c r="F5390" s="364"/>
      <c r="G5390" s="362"/>
      <c r="H5390" s="362"/>
      <c r="I5390" s="362"/>
      <c r="J5390" s="362"/>
      <c r="K5390" s="365"/>
    </row>
    <row r="5391">
      <c r="A5391" s="352" t="str">
        <f t="shared" si="1"/>
        <v/>
      </c>
      <c r="B5391" s="362"/>
      <c r="C5391" s="363"/>
      <c r="D5391" s="362"/>
      <c r="E5391" s="364"/>
      <c r="F5391" s="364"/>
      <c r="G5391" s="362"/>
      <c r="H5391" s="362"/>
      <c r="I5391" s="362"/>
      <c r="J5391" s="362"/>
      <c r="K5391" s="365"/>
    </row>
    <row r="5392">
      <c r="A5392" s="352" t="str">
        <f t="shared" si="1"/>
        <v/>
      </c>
      <c r="B5392" s="362"/>
      <c r="C5392" s="363"/>
      <c r="D5392" s="362"/>
      <c r="E5392" s="364"/>
      <c r="F5392" s="364"/>
      <c r="G5392" s="362"/>
      <c r="H5392" s="362"/>
      <c r="I5392" s="362"/>
      <c r="J5392" s="362"/>
      <c r="K5392" s="365"/>
    </row>
    <row r="5393">
      <c r="A5393" s="352" t="str">
        <f t="shared" si="1"/>
        <v/>
      </c>
      <c r="B5393" s="362"/>
      <c r="C5393" s="363"/>
      <c r="D5393" s="362"/>
      <c r="E5393" s="364"/>
      <c r="F5393" s="364"/>
      <c r="G5393" s="362"/>
      <c r="H5393" s="362"/>
      <c r="I5393" s="362"/>
      <c r="J5393" s="362"/>
      <c r="K5393" s="365"/>
    </row>
    <row r="5394">
      <c r="A5394" s="352" t="str">
        <f t="shared" si="1"/>
        <v/>
      </c>
      <c r="B5394" s="362"/>
      <c r="C5394" s="363"/>
      <c r="D5394" s="362"/>
      <c r="E5394" s="364"/>
      <c r="F5394" s="364"/>
      <c r="G5394" s="362"/>
      <c r="H5394" s="362"/>
      <c r="I5394" s="362"/>
      <c r="J5394" s="362"/>
      <c r="K5394" s="365"/>
    </row>
    <row r="5395">
      <c r="A5395" s="352" t="str">
        <f t="shared" si="1"/>
        <v/>
      </c>
      <c r="B5395" s="362"/>
      <c r="C5395" s="363"/>
      <c r="D5395" s="362"/>
      <c r="E5395" s="364"/>
      <c r="F5395" s="364"/>
      <c r="G5395" s="362"/>
      <c r="H5395" s="362"/>
      <c r="I5395" s="362"/>
      <c r="J5395" s="362"/>
      <c r="K5395" s="365"/>
    </row>
    <row r="5396">
      <c r="A5396" s="352" t="str">
        <f t="shared" si="1"/>
        <v/>
      </c>
      <c r="B5396" s="362"/>
      <c r="C5396" s="363"/>
      <c r="D5396" s="362"/>
      <c r="E5396" s="364"/>
      <c r="F5396" s="364"/>
      <c r="G5396" s="362"/>
      <c r="H5396" s="362"/>
      <c r="I5396" s="362"/>
      <c r="J5396" s="362"/>
      <c r="K5396" s="365"/>
    </row>
    <row r="5397">
      <c r="A5397" s="352" t="str">
        <f t="shared" si="1"/>
        <v/>
      </c>
      <c r="B5397" s="362"/>
      <c r="C5397" s="363"/>
      <c r="D5397" s="362"/>
      <c r="E5397" s="364"/>
      <c r="F5397" s="364"/>
      <c r="G5397" s="362"/>
      <c r="H5397" s="362"/>
      <c r="I5397" s="362"/>
      <c r="J5397" s="362"/>
      <c r="K5397" s="365"/>
    </row>
    <row r="5398">
      <c r="A5398" s="352" t="str">
        <f t="shared" si="1"/>
        <v/>
      </c>
      <c r="B5398" s="362"/>
      <c r="C5398" s="363"/>
      <c r="D5398" s="362"/>
      <c r="E5398" s="364"/>
      <c r="F5398" s="364"/>
      <c r="G5398" s="362"/>
      <c r="H5398" s="362"/>
      <c r="I5398" s="362"/>
      <c r="J5398" s="362"/>
      <c r="K5398" s="365"/>
    </row>
    <row r="5399">
      <c r="A5399" s="352" t="str">
        <f t="shared" si="1"/>
        <v/>
      </c>
      <c r="B5399" s="362"/>
      <c r="C5399" s="363"/>
      <c r="D5399" s="362"/>
      <c r="E5399" s="364"/>
      <c r="F5399" s="364"/>
      <c r="G5399" s="362"/>
      <c r="H5399" s="362"/>
      <c r="I5399" s="362"/>
      <c r="J5399" s="362"/>
      <c r="K5399" s="365"/>
    </row>
    <row r="5400">
      <c r="A5400" s="352" t="str">
        <f t="shared" si="1"/>
        <v/>
      </c>
      <c r="B5400" s="362"/>
      <c r="C5400" s="363"/>
      <c r="D5400" s="362"/>
      <c r="E5400" s="364"/>
      <c r="F5400" s="364"/>
      <c r="G5400" s="362"/>
      <c r="H5400" s="362"/>
      <c r="I5400" s="362"/>
      <c r="J5400" s="362"/>
      <c r="K5400" s="365"/>
    </row>
    <row r="5401">
      <c r="A5401" s="352" t="str">
        <f t="shared" si="1"/>
        <v/>
      </c>
      <c r="B5401" s="362"/>
      <c r="C5401" s="363"/>
      <c r="D5401" s="362"/>
      <c r="E5401" s="364"/>
      <c r="F5401" s="364"/>
      <c r="G5401" s="362"/>
      <c r="H5401" s="362"/>
      <c r="I5401" s="362"/>
      <c r="J5401" s="362"/>
      <c r="K5401" s="365"/>
    </row>
    <row r="5402">
      <c r="A5402" s="352" t="str">
        <f t="shared" si="1"/>
        <v/>
      </c>
      <c r="B5402" s="362"/>
      <c r="C5402" s="363"/>
      <c r="D5402" s="362"/>
      <c r="E5402" s="364"/>
      <c r="F5402" s="364"/>
      <c r="G5402" s="362"/>
      <c r="H5402" s="362"/>
      <c r="I5402" s="362"/>
      <c r="J5402" s="362"/>
      <c r="K5402" s="365"/>
    </row>
    <row r="5403">
      <c r="A5403" s="352" t="str">
        <f t="shared" si="1"/>
        <v/>
      </c>
      <c r="B5403" s="362"/>
      <c r="C5403" s="363"/>
      <c r="D5403" s="362"/>
      <c r="E5403" s="364"/>
      <c r="F5403" s="364"/>
      <c r="G5403" s="362"/>
      <c r="H5403" s="362"/>
      <c r="I5403" s="362"/>
      <c r="J5403" s="362"/>
      <c r="K5403" s="365"/>
    </row>
    <row r="5404">
      <c r="A5404" s="352" t="str">
        <f t="shared" si="1"/>
        <v/>
      </c>
      <c r="B5404" s="362"/>
      <c r="C5404" s="363"/>
      <c r="D5404" s="362"/>
      <c r="E5404" s="364"/>
      <c r="F5404" s="364"/>
      <c r="G5404" s="362"/>
      <c r="H5404" s="362"/>
      <c r="I5404" s="362"/>
      <c r="J5404" s="362"/>
      <c r="K5404" s="365"/>
    </row>
    <row r="5405">
      <c r="A5405" s="352" t="str">
        <f t="shared" si="1"/>
        <v/>
      </c>
      <c r="B5405" s="362"/>
      <c r="C5405" s="363"/>
      <c r="D5405" s="362"/>
      <c r="E5405" s="364"/>
      <c r="F5405" s="364"/>
      <c r="G5405" s="362"/>
      <c r="H5405" s="362"/>
      <c r="I5405" s="362"/>
      <c r="J5405" s="362"/>
      <c r="K5405" s="365"/>
    </row>
    <row r="5406">
      <c r="A5406" s="352" t="str">
        <f t="shared" si="1"/>
        <v/>
      </c>
      <c r="B5406" s="362"/>
      <c r="C5406" s="363"/>
      <c r="D5406" s="362"/>
      <c r="E5406" s="364"/>
      <c r="F5406" s="364"/>
      <c r="G5406" s="362"/>
      <c r="H5406" s="362"/>
      <c r="I5406" s="362"/>
      <c r="J5406" s="362"/>
      <c r="K5406" s="365"/>
    </row>
    <row r="5407">
      <c r="A5407" s="352" t="str">
        <f t="shared" si="1"/>
        <v/>
      </c>
      <c r="B5407" s="362"/>
      <c r="C5407" s="363"/>
      <c r="D5407" s="362"/>
      <c r="E5407" s="364"/>
      <c r="F5407" s="364"/>
      <c r="G5407" s="362"/>
      <c r="H5407" s="362"/>
      <c r="I5407" s="362"/>
      <c r="J5407" s="362"/>
      <c r="K5407" s="365"/>
    </row>
    <row r="5408">
      <c r="A5408" s="352" t="str">
        <f t="shared" si="1"/>
        <v/>
      </c>
      <c r="B5408" s="362"/>
      <c r="C5408" s="363"/>
      <c r="D5408" s="362"/>
      <c r="E5408" s="364"/>
      <c r="F5408" s="364"/>
      <c r="G5408" s="362"/>
      <c r="H5408" s="362"/>
      <c r="I5408" s="362"/>
      <c r="J5408" s="362"/>
      <c r="K5408" s="365"/>
    </row>
    <row r="5409">
      <c r="A5409" s="352" t="str">
        <f t="shared" si="1"/>
        <v/>
      </c>
      <c r="B5409" s="362"/>
      <c r="C5409" s="363"/>
      <c r="D5409" s="362"/>
      <c r="E5409" s="364"/>
      <c r="F5409" s="364"/>
      <c r="G5409" s="362"/>
      <c r="H5409" s="362"/>
      <c r="I5409" s="362"/>
      <c r="J5409" s="362"/>
      <c r="K5409" s="365"/>
    </row>
    <row r="5410">
      <c r="A5410" s="352" t="str">
        <f t="shared" si="1"/>
        <v/>
      </c>
      <c r="B5410" s="362"/>
      <c r="C5410" s="363"/>
      <c r="D5410" s="362"/>
      <c r="E5410" s="364"/>
      <c r="F5410" s="364"/>
      <c r="G5410" s="362"/>
      <c r="H5410" s="362"/>
      <c r="I5410" s="362"/>
      <c r="J5410" s="362"/>
      <c r="K5410" s="365"/>
    </row>
    <row r="5411">
      <c r="A5411" s="352" t="str">
        <f t="shared" si="1"/>
        <v/>
      </c>
      <c r="B5411" s="362"/>
      <c r="C5411" s="363"/>
      <c r="D5411" s="362"/>
      <c r="E5411" s="364"/>
      <c r="F5411" s="364"/>
      <c r="G5411" s="362"/>
      <c r="H5411" s="362"/>
      <c r="I5411" s="362"/>
      <c r="J5411" s="362"/>
      <c r="K5411" s="365"/>
    </row>
    <row r="5412">
      <c r="A5412" s="352" t="str">
        <f t="shared" si="1"/>
        <v/>
      </c>
      <c r="B5412" s="362"/>
      <c r="C5412" s="363"/>
      <c r="D5412" s="362"/>
      <c r="E5412" s="364"/>
      <c r="F5412" s="364"/>
      <c r="G5412" s="362"/>
      <c r="H5412" s="362"/>
      <c r="I5412" s="362"/>
      <c r="J5412" s="362"/>
      <c r="K5412" s="365"/>
    </row>
    <row r="5413">
      <c r="A5413" s="352" t="str">
        <f t="shared" si="1"/>
        <v/>
      </c>
      <c r="B5413" s="362"/>
      <c r="C5413" s="363"/>
      <c r="D5413" s="362"/>
      <c r="E5413" s="364"/>
      <c r="F5413" s="364"/>
      <c r="G5413" s="362"/>
      <c r="H5413" s="362"/>
      <c r="I5413" s="362"/>
      <c r="J5413" s="362"/>
      <c r="K5413" s="365"/>
    </row>
    <row r="5414">
      <c r="A5414" s="352" t="str">
        <f t="shared" si="1"/>
        <v/>
      </c>
      <c r="B5414" s="362"/>
      <c r="C5414" s="363"/>
      <c r="D5414" s="362"/>
      <c r="E5414" s="364"/>
      <c r="F5414" s="364"/>
      <c r="G5414" s="362"/>
      <c r="H5414" s="362"/>
      <c r="I5414" s="362"/>
      <c r="J5414" s="362"/>
      <c r="K5414" s="365"/>
    </row>
    <row r="5415">
      <c r="A5415" s="352" t="str">
        <f t="shared" si="1"/>
        <v/>
      </c>
      <c r="B5415" s="362"/>
      <c r="C5415" s="363"/>
      <c r="D5415" s="362"/>
      <c r="E5415" s="364"/>
      <c r="F5415" s="364"/>
      <c r="G5415" s="362"/>
      <c r="H5415" s="362"/>
      <c r="I5415" s="362"/>
      <c r="J5415" s="362"/>
      <c r="K5415" s="365"/>
    </row>
    <row r="5416">
      <c r="A5416" s="352" t="str">
        <f t="shared" si="1"/>
        <v/>
      </c>
      <c r="B5416" s="362"/>
      <c r="C5416" s="363"/>
      <c r="D5416" s="362"/>
      <c r="E5416" s="364"/>
      <c r="F5416" s="364"/>
      <c r="G5416" s="362"/>
      <c r="H5416" s="362"/>
      <c r="I5416" s="362"/>
      <c r="J5416" s="362"/>
      <c r="K5416" s="365"/>
    </row>
    <row r="5417">
      <c r="A5417" s="352" t="str">
        <f t="shared" si="1"/>
        <v/>
      </c>
      <c r="B5417" s="362"/>
      <c r="C5417" s="363"/>
      <c r="D5417" s="362"/>
      <c r="E5417" s="364"/>
      <c r="F5417" s="364"/>
      <c r="G5417" s="362"/>
      <c r="H5417" s="362"/>
      <c r="I5417" s="362"/>
      <c r="J5417" s="362"/>
      <c r="K5417" s="365"/>
    </row>
    <row r="5418">
      <c r="A5418" s="352" t="str">
        <f t="shared" si="1"/>
        <v/>
      </c>
      <c r="B5418" s="362"/>
      <c r="C5418" s="363"/>
      <c r="D5418" s="362"/>
      <c r="E5418" s="364"/>
      <c r="F5418" s="364"/>
      <c r="G5418" s="362"/>
      <c r="H5418" s="362"/>
      <c r="I5418" s="362"/>
      <c r="J5418" s="362"/>
      <c r="K5418" s="365"/>
    </row>
    <row r="5419">
      <c r="A5419" s="352" t="str">
        <f t="shared" si="1"/>
        <v/>
      </c>
      <c r="B5419" s="362"/>
      <c r="C5419" s="363"/>
      <c r="D5419" s="362"/>
      <c r="E5419" s="364"/>
      <c r="F5419" s="364"/>
      <c r="G5419" s="362"/>
      <c r="H5419" s="362"/>
      <c r="I5419" s="362"/>
      <c r="J5419" s="362"/>
      <c r="K5419" s="365"/>
    </row>
    <row r="5420">
      <c r="A5420" s="352" t="str">
        <f t="shared" si="1"/>
        <v/>
      </c>
      <c r="B5420" s="362"/>
      <c r="C5420" s="363"/>
      <c r="D5420" s="362"/>
      <c r="E5420" s="364"/>
      <c r="F5420" s="364"/>
      <c r="G5420" s="362"/>
      <c r="H5420" s="362"/>
      <c r="I5420" s="362"/>
      <c r="J5420" s="362"/>
      <c r="K5420" s="365"/>
    </row>
    <row r="5421">
      <c r="A5421" s="352" t="str">
        <f t="shared" si="1"/>
        <v/>
      </c>
      <c r="B5421" s="362"/>
      <c r="C5421" s="363"/>
      <c r="D5421" s="362"/>
      <c r="E5421" s="364"/>
      <c r="F5421" s="364"/>
      <c r="G5421" s="362"/>
      <c r="H5421" s="362"/>
      <c r="I5421" s="362"/>
      <c r="J5421" s="362"/>
      <c r="K5421" s="365"/>
    </row>
    <row r="5422">
      <c r="A5422" s="352" t="str">
        <f t="shared" si="1"/>
        <v/>
      </c>
      <c r="B5422" s="362"/>
      <c r="C5422" s="363"/>
      <c r="D5422" s="362"/>
      <c r="E5422" s="364"/>
      <c r="F5422" s="364"/>
      <c r="G5422" s="362"/>
      <c r="H5422" s="362"/>
      <c r="I5422" s="362"/>
      <c r="J5422" s="362"/>
      <c r="K5422" s="365"/>
    </row>
    <row r="5423">
      <c r="A5423" s="352" t="str">
        <f t="shared" si="1"/>
        <v/>
      </c>
      <c r="B5423" s="362"/>
      <c r="C5423" s="363"/>
      <c r="D5423" s="362"/>
      <c r="E5423" s="364"/>
      <c r="F5423" s="364"/>
      <c r="G5423" s="362"/>
      <c r="H5423" s="362"/>
      <c r="I5423" s="362"/>
      <c r="J5423" s="362"/>
      <c r="K5423" s="365"/>
    </row>
    <row r="5424">
      <c r="A5424" s="352" t="str">
        <f t="shared" si="1"/>
        <v/>
      </c>
      <c r="B5424" s="362"/>
      <c r="C5424" s="363"/>
      <c r="D5424" s="362"/>
      <c r="E5424" s="364"/>
      <c r="F5424" s="364"/>
      <c r="G5424" s="362"/>
      <c r="H5424" s="362"/>
      <c r="I5424" s="362"/>
      <c r="J5424" s="362"/>
      <c r="K5424" s="365"/>
    </row>
    <row r="5425">
      <c r="A5425" s="352" t="str">
        <f t="shared" si="1"/>
        <v/>
      </c>
      <c r="B5425" s="362"/>
      <c r="C5425" s="363"/>
      <c r="D5425" s="362"/>
      <c r="E5425" s="364"/>
      <c r="F5425" s="364"/>
      <c r="G5425" s="362"/>
      <c r="H5425" s="362"/>
      <c r="I5425" s="362"/>
      <c r="J5425" s="362"/>
      <c r="K5425" s="365"/>
    </row>
    <row r="5426">
      <c r="A5426" s="352" t="str">
        <f t="shared" si="1"/>
        <v/>
      </c>
      <c r="B5426" s="362"/>
      <c r="C5426" s="363"/>
      <c r="D5426" s="362"/>
      <c r="E5426" s="364"/>
      <c r="F5426" s="364"/>
      <c r="G5426" s="362"/>
      <c r="H5426" s="362"/>
      <c r="I5426" s="362"/>
      <c r="J5426" s="362"/>
      <c r="K5426" s="365"/>
    </row>
    <row r="5427">
      <c r="A5427" s="352" t="str">
        <f t="shared" si="1"/>
        <v/>
      </c>
      <c r="B5427" s="362"/>
      <c r="C5427" s="363"/>
      <c r="D5427" s="362"/>
      <c r="E5427" s="364"/>
      <c r="F5427" s="364"/>
      <c r="G5427" s="362"/>
      <c r="H5427" s="362"/>
      <c r="I5427" s="362"/>
      <c r="J5427" s="362"/>
      <c r="K5427" s="365"/>
    </row>
    <row r="5428">
      <c r="A5428" s="352" t="str">
        <f t="shared" si="1"/>
        <v/>
      </c>
      <c r="B5428" s="362"/>
      <c r="C5428" s="363"/>
      <c r="D5428" s="362"/>
      <c r="E5428" s="364"/>
      <c r="F5428" s="364"/>
      <c r="G5428" s="362"/>
      <c r="H5428" s="362"/>
      <c r="I5428" s="362"/>
      <c r="J5428" s="362"/>
      <c r="K5428" s="365"/>
    </row>
    <row r="5429">
      <c r="A5429" s="352" t="str">
        <f t="shared" si="1"/>
        <v/>
      </c>
      <c r="B5429" s="362"/>
      <c r="C5429" s="363"/>
      <c r="D5429" s="362"/>
      <c r="E5429" s="364"/>
      <c r="F5429" s="364"/>
      <c r="G5429" s="362"/>
      <c r="H5429" s="362"/>
      <c r="I5429" s="362"/>
      <c r="J5429" s="362"/>
      <c r="K5429" s="365"/>
    </row>
    <row r="5430">
      <c r="A5430" s="352" t="str">
        <f t="shared" si="1"/>
        <v/>
      </c>
      <c r="B5430" s="362"/>
      <c r="C5430" s="363"/>
      <c r="D5430" s="362"/>
      <c r="E5430" s="364"/>
      <c r="F5430" s="364"/>
      <c r="G5430" s="362"/>
      <c r="H5430" s="362"/>
      <c r="I5430" s="362"/>
      <c r="J5430" s="362"/>
      <c r="K5430" s="365"/>
    </row>
    <row r="5431">
      <c r="A5431" s="352" t="str">
        <f t="shared" si="1"/>
        <v/>
      </c>
      <c r="B5431" s="376"/>
      <c r="C5431" s="377"/>
      <c r="D5431" s="376"/>
      <c r="E5431" s="378"/>
      <c r="F5431" s="378"/>
      <c r="G5431" s="376"/>
      <c r="H5431" s="376"/>
      <c r="I5431" s="376"/>
      <c r="J5431" s="376"/>
      <c r="K5431" s="379"/>
    </row>
    <row r="5432">
      <c r="A5432" s="352" t="str">
        <f t="shared" si="1"/>
        <v/>
      </c>
      <c r="B5432" s="376"/>
      <c r="C5432" s="377"/>
      <c r="D5432" s="376"/>
      <c r="E5432" s="378"/>
      <c r="F5432" s="378"/>
      <c r="G5432" s="376"/>
      <c r="H5432" s="376"/>
      <c r="I5432" s="376"/>
      <c r="J5432" s="376"/>
      <c r="K5432" s="379"/>
    </row>
    <row r="5433">
      <c r="A5433" s="352" t="str">
        <f t="shared" si="1"/>
        <v/>
      </c>
      <c r="B5433" s="376"/>
      <c r="C5433" s="377"/>
      <c r="D5433" s="376"/>
      <c r="E5433" s="378"/>
      <c r="F5433" s="378"/>
      <c r="G5433" s="376"/>
      <c r="H5433" s="376"/>
      <c r="I5433" s="376"/>
      <c r="J5433" s="376"/>
      <c r="K5433" s="379"/>
    </row>
    <row r="5434">
      <c r="A5434" s="352" t="str">
        <f t="shared" si="1"/>
        <v/>
      </c>
      <c r="B5434" s="376"/>
      <c r="C5434" s="377"/>
      <c r="D5434" s="376"/>
      <c r="E5434" s="378"/>
      <c r="F5434" s="378"/>
      <c r="G5434" s="376"/>
      <c r="H5434" s="376"/>
      <c r="I5434" s="376"/>
      <c r="J5434" s="376"/>
      <c r="K5434" s="379"/>
    </row>
    <row r="5435">
      <c r="A5435" s="352" t="str">
        <f t="shared" si="1"/>
        <v/>
      </c>
      <c r="B5435" s="376"/>
      <c r="C5435" s="377"/>
      <c r="D5435" s="376"/>
      <c r="E5435" s="378"/>
      <c r="F5435" s="378"/>
      <c r="G5435" s="376"/>
      <c r="H5435" s="376"/>
      <c r="I5435" s="376"/>
      <c r="J5435" s="376"/>
      <c r="K5435" s="379"/>
    </row>
    <row r="5436">
      <c r="A5436" s="352" t="str">
        <f t="shared" si="1"/>
        <v/>
      </c>
      <c r="B5436" s="376"/>
      <c r="C5436" s="377"/>
      <c r="D5436" s="376"/>
      <c r="E5436" s="378"/>
      <c r="F5436" s="378"/>
      <c r="G5436" s="376"/>
      <c r="H5436" s="376"/>
      <c r="I5436" s="376"/>
      <c r="J5436" s="376"/>
      <c r="K5436" s="379"/>
    </row>
    <row r="5437">
      <c r="A5437" s="352" t="str">
        <f t="shared" si="1"/>
        <v/>
      </c>
      <c r="B5437" s="376"/>
      <c r="C5437" s="377"/>
      <c r="D5437" s="376"/>
      <c r="E5437" s="378"/>
      <c r="F5437" s="378"/>
      <c r="G5437" s="376"/>
      <c r="H5437" s="376"/>
      <c r="I5437" s="376"/>
      <c r="J5437" s="376"/>
      <c r="K5437" s="379"/>
    </row>
    <row r="5438">
      <c r="A5438" s="352" t="str">
        <f t="shared" si="1"/>
        <v/>
      </c>
      <c r="B5438" s="376"/>
      <c r="C5438" s="377"/>
      <c r="D5438" s="376"/>
      <c r="E5438" s="378"/>
      <c r="F5438" s="378"/>
      <c r="G5438" s="376"/>
      <c r="H5438" s="376"/>
      <c r="I5438" s="376"/>
      <c r="J5438" s="376"/>
      <c r="K5438" s="379"/>
    </row>
    <row r="5439">
      <c r="A5439" s="352" t="str">
        <f t="shared" si="1"/>
        <v/>
      </c>
      <c r="B5439" s="376"/>
      <c r="C5439" s="377"/>
      <c r="D5439" s="376"/>
      <c r="E5439" s="378"/>
      <c r="F5439" s="378"/>
      <c r="G5439" s="376"/>
      <c r="H5439" s="376"/>
      <c r="I5439" s="376"/>
      <c r="J5439" s="376"/>
      <c r="K5439" s="379"/>
    </row>
    <row r="5440">
      <c r="A5440" s="352" t="str">
        <f t="shared" si="1"/>
        <v/>
      </c>
      <c r="B5440" s="376"/>
      <c r="C5440" s="377"/>
      <c r="D5440" s="376"/>
      <c r="E5440" s="378"/>
      <c r="F5440" s="378"/>
      <c r="G5440" s="376"/>
      <c r="H5440" s="376"/>
      <c r="I5440" s="376"/>
      <c r="J5440" s="376"/>
      <c r="K5440" s="379"/>
    </row>
    <row r="5441">
      <c r="A5441" s="352" t="str">
        <f t="shared" si="1"/>
        <v/>
      </c>
      <c r="B5441" s="376"/>
      <c r="C5441" s="377"/>
      <c r="D5441" s="376"/>
      <c r="E5441" s="378"/>
      <c r="F5441" s="378"/>
      <c r="G5441" s="376"/>
      <c r="H5441" s="376"/>
      <c r="I5441" s="376"/>
      <c r="J5441" s="376"/>
      <c r="K5441" s="379"/>
    </row>
    <row r="5442">
      <c r="A5442" s="352" t="str">
        <f t="shared" si="1"/>
        <v/>
      </c>
      <c r="B5442" s="376"/>
      <c r="C5442" s="377"/>
      <c r="D5442" s="376"/>
      <c r="E5442" s="378"/>
      <c r="F5442" s="378"/>
      <c r="G5442" s="376"/>
      <c r="H5442" s="376"/>
      <c r="I5442" s="376"/>
      <c r="J5442" s="376"/>
      <c r="K5442" s="379"/>
    </row>
    <row r="5443">
      <c r="A5443" s="352" t="str">
        <f t="shared" si="1"/>
        <v/>
      </c>
      <c r="B5443" s="376"/>
      <c r="C5443" s="377"/>
      <c r="D5443" s="376"/>
      <c r="E5443" s="378"/>
      <c r="F5443" s="378"/>
      <c r="G5443" s="376"/>
      <c r="H5443" s="376"/>
      <c r="I5443" s="376"/>
      <c r="J5443" s="376"/>
      <c r="K5443" s="379"/>
    </row>
    <row r="5444">
      <c r="A5444" s="352" t="str">
        <f t="shared" si="1"/>
        <v/>
      </c>
      <c r="B5444" s="376"/>
      <c r="C5444" s="377"/>
      <c r="D5444" s="376"/>
      <c r="E5444" s="378"/>
      <c r="F5444" s="378"/>
      <c r="G5444" s="376"/>
      <c r="H5444" s="376"/>
      <c r="I5444" s="376"/>
      <c r="J5444" s="376"/>
      <c r="K5444" s="379"/>
    </row>
    <row r="5445">
      <c r="A5445" s="352" t="str">
        <f t="shared" si="1"/>
        <v/>
      </c>
      <c r="B5445" s="376"/>
      <c r="C5445" s="377"/>
      <c r="D5445" s="376"/>
      <c r="E5445" s="378"/>
      <c r="F5445" s="378"/>
      <c r="G5445" s="376"/>
      <c r="H5445" s="376"/>
      <c r="I5445" s="376"/>
      <c r="J5445" s="376"/>
      <c r="K5445" s="379"/>
    </row>
    <row r="5446">
      <c r="A5446" s="352" t="str">
        <f t="shared" si="1"/>
        <v/>
      </c>
      <c r="B5446" s="376"/>
      <c r="C5446" s="377"/>
      <c r="D5446" s="376"/>
      <c r="E5446" s="378"/>
      <c r="F5446" s="378"/>
      <c r="G5446" s="376"/>
      <c r="H5446" s="376"/>
      <c r="I5446" s="376"/>
      <c r="J5446" s="376"/>
      <c r="K5446" s="379"/>
    </row>
    <row r="5447">
      <c r="A5447" s="352" t="str">
        <f t="shared" si="1"/>
        <v/>
      </c>
      <c r="B5447" s="376"/>
      <c r="C5447" s="377"/>
      <c r="D5447" s="376"/>
      <c r="E5447" s="378"/>
      <c r="F5447" s="378"/>
      <c r="G5447" s="376"/>
      <c r="H5447" s="376"/>
      <c r="I5447" s="376"/>
      <c r="J5447" s="376"/>
      <c r="K5447" s="379"/>
    </row>
    <row r="5448">
      <c r="A5448" s="352" t="str">
        <f t="shared" si="1"/>
        <v/>
      </c>
      <c r="B5448" s="376"/>
      <c r="C5448" s="377"/>
      <c r="D5448" s="376"/>
      <c r="E5448" s="378"/>
      <c r="F5448" s="378"/>
      <c r="G5448" s="376"/>
      <c r="H5448" s="376"/>
      <c r="I5448" s="376"/>
      <c r="J5448" s="376"/>
      <c r="K5448" s="379"/>
    </row>
    <row r="5449">
      <c r="A5449" s="352" t="str">
        <f t="shared" si="1"/>
        <v/>
      </c>
      <c r="B5449" s="376"/>
      <c r="C5449" s="377"/>
      <c r="D5449" s="376"/>
      <c r="E5449" s="378"/>
      <c r="F5449" s="378"/>
      <c r="G5449" s="376"/>
      <c r="H5449" s="376"/>
      <c r="I5449" s="376"/>
      <c r="J5449" s="376"/>
      <c r="K5449" s="379"/>
    </row>
    <row r="5450">
      <c r="A5450" s="352" t="str">
        <f t="shared" si="1"/>
        <v/>
      </c>
      <c r="B5450" s="376"/>
      <c r="C5450" s="377"/>
      <c r="D5450" s="376"/>
      <c r="E5450" s="378"/>
      <c r="F5450" s="378"/>
      <c r="G5450" s="376"/>
      <c r="H5450" s="376"/>
      <c r="I5450" s="376"/>
      <c r="J5450" s="376"/>
      <c r="K5450" s="379"/>
    </row>
    <row r="5451">
      <c r="A5451" s="352" t="str">
        <f t="shared" si="1"/>
        <v/>
      </c>
      <c r="B5451" s="376"/>
      <c r="C5451" s="377"/>
      <c r="D5451" s="376"/>
      <c r="E5451" s="378"/>
      <c r="F5451" s="378"/>
      <c r="G5451" s="376"/>
      <c r="H5451" s="376"/>
      <c r="I5451" s="376"/>
      <c r="J5451" s="376"/>
      <c r="K5451" s="379"/>
    </row>
    <row r="5452">
      <c r="A5452" s="352" t="str">
        <f t="shared" si="1"/>
        <v/>
      </c>
      <c r="B5452" s="376"/>
      <c r="C5452" s="377"/>
      <c r="D5452" s="376"/>
      <c r="E5452" s="378"/>
      <c r="F5452" s="378"/>
      <c r="G5452" s="376"/>
      <c r="H5452" s="376"/>
      <c r="I5452" s="376"/>
      <c r="J5452" s="376"/>
      <c r="K5452" s="379"/>
    </row>
    <row r="5453">
      <c r="A5453" s="352" t="str">
        <f t="shared" si="1"/>
        <v/>
      </c>
      <c r="B5453" s="376"/>
      <c r="C5453" s="377"/>
      <c r="D5453" s="376"/>
      <c r="E5453" s="378"/>
      <c r="F5453" s="378"/>
      <c r="G5453" s="376"/>
      <c r="H5453" s="376"/>
      <c r="I5453" s="376"/>
      <c r="J5453" s="376"/>
      <c r="K5453" s="379"/>
    </row>
    <row r="5454">
      <c r="A5454" s="352" t="str">
        <f t="shared" si="1"/>
        <v/>
      </c>
      <c r="B5454" s="376"/>
      <c r="C5454" s="377"/>
      <c r="D5454" s="376"/>
      <c r="E5454" s="378"/>
      <c r="F5454" s="378"/>
      <c r="G5454" s="376"/>
      <c r="H5454" s="376"/>
      <c r="I5454" s="376"/>
      <c r="J5454" s="376"/>
      <c r="K5454" s="379"/>
    </row>
    <row r="5455">
      <c r="A5455" s="352" t="str">
        <f t="shared" si="1"/>
        <v/>
      </c>
      <c r="B5455" s="376"/>
      <c r="C5455" s="377"/>
      <c r="D5455" s="376"/>
      <c r="E5455" s="378"/>
      <c r="F5455" s="378"/>
      <c r="G5455" s="376"/>
      <c r="H5455" s="376"/>
      <c r="I5455" s="376"/>
      <c r="J5455" s="376"/>
      <c r="K5455" s="379"/>
    </row>
    <row r="5456">
      <c r="A5456" s="352" t="str">
        <f t="shared" si="1"/>
        <v/>
      </c>
      <c r="B5456" s="376"/>
      <c r="C5456" s="377"/>
      <c r="D5456" s="376"/>
      <c r="E5456" s="378"/>
      <c r="F5456" s="378"/>
      <c r="G5456" s="376"/>
      <c r="H5456" s="376"/>
      <c r="I5456" s="376"/>
      <c r="J5456" s="376"/>
      <c r="K5456" s="379"/>
    </row>
    <row r="5457">
      <c r="A5457" s="352" t="str">
        <f t="shared" si="1"/>
        <v/>
      </c>
      <c r="B5457" s="376"/>
      <c r="C5457" s="377"/>
      <c r="D5457" s="376"/>
      <c r="E5457" s="378"/>
      <c r="F5457" s="378"/>
      <c r="G5457" s="376"/>
      <c r="H5457" s="376"/>
      <c r="I5457" s="376"/>
      <c r="J5457" s="376"/>
      <c r="K5457" s="379"/>
    </row>
    <row r="5458">
      <c r="A5458" s="352" t="str">
        <f t="shared" si="1"/>
        <v/>
      </c>
      <c r="B5458" s="376"/>
      <c r="C5458" s="377"/>
      <c r="D5458" s="376"/>
      <c r="E5458" s="378"/>
      <c r="F5458" s="378"/>
      <c r="G5458" s="376"/>
      <c r="H5458" s="376"/>
      <c r="I5458" s="376"/>
      <c r="J5458" s="376"/>
      <c r="K5458" s="379"/>
    </row>
    <row r="5459">
      <c r="A5459" s="352" t="str">
        <f t="shared" si="1"/>
        <v/>
      </c>
      <c r="B5459" s="376"/>
      <c r="C5459" s="377"/>
      <c r="D5459" s="376"/>
      <c r="E5459" s="378"/>
      <c r="F5459" s="378"/>
      <c r="G5459" s="376"/>
      <c r="H5459" s="376"/>
      <c r="I5459" s="376"/>
      <c r="J5459" s="376"/>
      <c r="K5459" s="379"/>
    </row>
    <row r="5460">
      <c r="A5460" s="352" t="str">
        <f t="shared" si="1"/>
        <v/>
      </c>
      <c r="B5460" s="376"/>
      <c r="C5460" s="377"/>
      <c r="D5460" s="376"/>
      <c r="E5460" s="378"/>
      <c r="F5460" s="378"/>
      <c r="G5460" s="376"/>
      <c r="H5460" s="376"/>
      <c r="I5460" s="376"/>
      <c r="J5460" s="376"/>
      <c r="K5460" s="379"/>
    </row>
    <row r="5461">
      <c r="A5461" s="352" t="str">
        <f t="shared" si="1"/>
        <v/>
      </c>
      <c r="B5461" s="376"/>
      <c r="C5461" s="377"/>
      <c r="D5461" s="376"/>
      <c r="E5461" s="378"/>
      <c r="F5461" s="378"/>
      <c r="G5461" s="376"/>
      <c r="H5461" s="376"/>
      <c r="I5461" s="376"/>
      <c r="J5461" s="376"/>
      <c r="K5461" s="379"/>
    </row>
    <row r="5462">
      <c r="A5462" s="352" t="str">
        <f t="shared" si="1"/>
        <v/>
      </c>
      <c r="B5462" s="376"/>
      <c r="C5462" s="377"/>
      <c r="D5462" s="376"/>
      <c r="E5462" s="378"/>
      <c r="F5462" s="378"/>
      <c r="G5462" s="376"/>
      <c r="H5462" s="376"/>
      <c r="I5462" s="376"/>
      <c r="J5462" s="376"/>
      <c r="K5462" s="379"/>
    </row>
    <row r="5463">
      <c r="A5463" s="352" t="str">
        <f t="shared" si="1"/>
        <v/>
      </c>
      <c r="B5463" s="376"/>
      <c r="C5463" s="377"/>
      <c r="D5463" s="376"/>
      <c r="E5463" s="378"/>
      <c r="F5463" s="378"/>
      <c r="G5463" s="376"/>
      <c r="H5463" s="376"/>
      <c r="I5463" s="376"/>
      <c r="J5463" s="376"/>
      <c r="K5463" s="379"/>
    </row>
    <row r="5464">
      <c r="A5464" s="352" t="str">
        <f t="shared" si="1"/>
        <v/>
      </c>
      <c r="B5464" s="376"/>
      <c r="C5464" s="377"/>
      <c r="D5464" s="376"/>
      <c r="E5464" s="378"/>
      <c r="F5464" s="378"/>
      <c r="G5464" s="376"/>
      <c r="H5464" s="376"/>
      <c r="I5464" s="376"/>
      <c r="J5464" s="376"/>
      <c r="K5464" s="379"/>
    </row>
    <row r="5465">
      <c r="A5465" s="352" t="str">
        <f t="shared" si="1"/>
        <v/>
      </c>
      <c r="B5465" s="376"/>
      <c r="C5465" s="377"/>
      <c r="D5465" s="376"/>
      <c r="E5465" s="378"/>
      <c r="F5465" s="378"/>
      <c r="G5465" s="376"/>
      <c r="H5465" s="376"/>
      <c r="I5465" s="376"/>
      <c r="J5465" s="376"/>
      <c r="K5465" s="379"/>
    </row>
    <row r="5466">
      <c r="A5466" s="352" t="str">
        <f t="shared" si="1"/>
        <v/>
      </c>
      <c r="B5466" s="376"/>
      <c r="C5466" s="377"/>
      <c r="D5466" s="376"/>
      <c r="E5466" s="378"/>
      <c r="F5466" s="378"/>
      <c r="G5466" s="376"/>
      <c r="H5466" s="376"/>
      <c r="I5466" s="376"/>
      <c r="J5466" s="376"/>
      <c r="K5466" s="379"/>
    </row>
    <row r="5467">
      <c r="A5467" s="352" t="str">
        <f t="shared" si="1"/>
        <v/>
      </c>
      <c r="B5467" s="376"/>
      <c r="C5467" s="377"/>
      <c r="D5467" s="376"/>
      <c r="E5467" s="378"/>
      <c r="F5467" s="378"/>
      <c r="G5467" s="376"/>
      <c r="H5467" s="376"/>
      <c r="I5467" s="376"/>
      <c r="J5467" s="376"/>
      <c r="K5467" s="379"/>
    </row>
    <row r="5468">
      <c r="A5468" s="352" t="str">
        <f t="shared" si="1"/>
        <v/>
      </c>
      <c r="B5468" s="376"/>
      <c r="C5468" s="377"/>
      <c r="D5468" s="376"/>
      <c r="E5468" s="378"/>
      <c r="F5468" s="378"/>
      <c r="G5468" s="376"/>
      <c r="H5468" s="376"/>
      <c r="I5468" s="376"/>
      <c r="J5468" s="376"/>
      <c r="K5468" s="379"/>
    </row>
    <row r="5469">
      <c r="A5469" s="352" t="str">
        <f t="shared" si="1"/>
        <v/>
      </c>
      <c r="B5469" s="376"/>
      <c r="C5469" s="377"/>
      <c r="D5469" s="376"/>
      <c r="E5469" s="378"/>
      <c r="F5469" s="378"/>
      <c r="G5469" s="376"/>
      <c r="H5469" s="376"/>
      <c r="I5469" s="376"/>
      <c r="J5469" s="376"/>
      <c r="K5469" s="379"/>
    </row>
    <row r="5470">
      <c r="A5470" s="352" t="str">
        <f t="shared" si="1"/>
        <v/>
      </c>
      <c r="B5470" s="376"/>
      <c r="C5470" s="377"/>
      <c r="D5470" s="376"/>
      <c r="E5470" s="378"/>
      <c r="F5470" s="378"/>
      <c r="G5470" s="376"/>
      <c r="H5470" s="376"/>
      <c r="I5470" s="376"/>
      <c r="J5470" s="376"/>
      <c r="K5470" s="379"/>
    </row>
    <row r="5471">
      <c r="A5471" s="352" t="str">
        <f t="shared" si="1"/>
        <v/>
      </c>
      <c r="B5471" s="376"/>
      <c r="C5471" s="377"/>
      <c r="D5471" s="376"/>
      <c r="E5471" s="378"/>
      <c r="F5471" s="378"/>
      <c r="G5471" s="376"/>
      <c r="H5471" s="376"/>
      <c r="I5471" s="376"/>
      <c r="J5471" s="376"/>
      <c r="K5471" s="379"/>
    </row>
    <row r="5472">
      <c r="A5472" s="352" t="str">
        <f t="shared" si="1"/>
        <v/>
      </c>
      <c r="B5472" s="376"/>
      <c r="C5472" s="377"/>
      <c r="D5472" s="376"/>
      <c r="E5472" s="378"/>
      <c r="F5472" s="378"/>
      <c r="G5472" s="376"/>
      <c r="H5472" s="376"/>
      <c r="I5472" s="376"/>
      <c r="J5472" s="376"/>
      <c r="K5472" s="379"/>
    </row>
    <row r="5473">
      <c r="A5473" s="352" t="str">
        <f t="shared" si="1"/>
        <v/>
      </c>
      <c r="B5473" s="376"/>
      <c r="C5473" s="377"/>
      <c r="D5473" s="376"/>
      <c r="E5473" s="378"/>
      <c r="F5473" s="378"/>
      <c r="G5473" s="376"/>
      <c r="H5473" s="376"/>
      <c r="I5473" s="376"/>
      <c r="J5473" s="376"/>
      <c r="K5473" s="379"/>
    </row>
    <row r="5474">
      <c r="A5474" s="352" t="str">
        <f t="shared" si="1"/>
        <v/>
      </c>
      <c r="B5474" s="376"/>
      <c r="C5474" s="377"/>
      <c r="D5474" s="376"/>
      <c r="E5474" s="378"/>
      <c r="F5474" s="378"/>
      <c r="G5474" s="376"/>
      <c r="H5474" s="376"/>
      <c r="I5474" s="376"/>
      <c r="J5474" s="376"/>
      <c r="K5474" s="379"/>
    </row>
    <row r="5475">
      <c r="A5475" s="352" t="str">
        <f t="shared" si="1"/>
        <v/>
      </c>
      <c r="B5475" s="376"/>
      <c r="C5475" s="377"/>
      <c r="D5475" s="376"/>
      <c r="E5475" s="378"/>
      <c r="F5475" s="378"/>
      <c r="G5475" s="376"/>
      <c r="H5475" s="376"/>
      <c r="I5475" s="376"/>
      <c r="J5475" s="376"/>
      <c r="K5475" s="379"/>
    </row>
    <row r="5476">
      <c r="A5476" s="352" t="str">
        <f t="shared" si="1"/>
        <v/>
      </c>
      <c r="B5476" s="376"/>
      <c r="C5476" s="377"/>
      <c r="D5476" s="376"/>
      <c r="E5476" s="378"/>
      <c r="F5476" s="378"/>
      <c r="G5476" s="376"/>
      <c r="H5476" s="376"/>
      <c r="I5476" s="376"/>
      <c r="J5476" s="376"/>
      <c r="K5476" s="379"/>
    </row>
    <row r="5477">
      <c r="A5477" s="352" t="str">
        <f t="shared" si="1"/>
        <v/>
      </c>
      <c r="B5477" s="376"/>
      <c r="C5477" s="377"/>
      <c r="D5477" s="376"/>
      <c r="E5477" s="378"/>
      <c r="F5477" s="378"/>
      <c r="G5477" s="376"/>
      <c r="H5477" s="376"/>
      <c r="I5477" s="376"/>
      <c r="J5477" s="376"/>
      <c r="K5477" s="379"/>
    </row>
    <row r="5478">
      <c r="A5478" s="352" t="str">
        <f t="shared" si="1"/>
        <v/>
      </c>
      <c r="B5478" s="376"/>
      <c r="C5478" s="377"/>
      <c r="D5478" s="376"/>
      <c r="E5478" s="378"/>
      <c r="F5478" s="378"/>
      <c r="G5478" s="376"/>
      <c r="H5478" s="376"/>
      <c r="I5478" s="376"/>
      <c r="J5478" s="376"/>
      <c r="K5478" s="379"/>
    </row>
    <row r="5479">
      <c r="A5479" s="352" t="str">
        <f t="shared" si="1"/>
        <v/>
      </c>
      <c r="B5479" s="376"/>
      <c r="C5479" s="377"/>
      <c r="D5479" s="376"/>
      <c r="E5479" s="378"/>
      <c r="F5479" s="378"/>
      <c r="G5479" s="376"/>
      <c r="H5479" s="376"/>
      <c r="I5479" s="376"/>
      <c r="J5479" s="376"/>
      <c r="K5479" s="379"/>
    </row>
    <row r="5480">
      <c r="A5480" s="352" t="str">
        <f t="shared" si="1"/>
        <v/>
      </c>
      <c r="B5480" s="376"/>
      <c r="C5480" s="377"/>
      <c r="D5480" s="376"/>
      <c r="E5480" s="378"/>
      <c r="F5480" s="378"/>
      <c r="G5480" s="376"/>
      <c r="H5480" s="376"/>
      <c r="I5480" s="376"/>
      <c r="J5480" s="376"/>
      <c r="K5480" s="379"/>
    </row>
    <row r="5481">
      <c r="A5481" s="352" t="str">
        <f t="shared" si="1"/>
        <v/>
      </c>
      <c r="B5481" s="376"/>
      <c r="C5481" s="377"/>
      <c r="D5481" s="376"/>
      <c r="E5481" s="378"/>
      <c r="F5481" s="378"/>
      <c r="G5481" s="376"/>
      <c r="H5481" s="376"/>
      <c r="I5481" s="376"/>
      <c r="J5481" s="376"/>
      <c r="K5481" s="379"/>
    </row>
    <row r="5482">
      <c r="A5482" s="352" t="str">
        <f t="shared" si="1"/>
        <v/>
      </c>
      <c r="B5482" s="376"/>
      <c r="C5482" s="377"/>
      <c r="D5482" s="376"/>
      <c r="E5482" s="378"/>
      <c r="F5482" s="378"/>
      <c r="G5482" s="376"/>
      <c r="H5482" s="376"/>
      <c r="I5482" s="376"/>
      <c r="J5482" s="376"/>
      <c r="K5482" s="379"/>
    </row>
    <row r="5483">
      <c r="A5483" s="352" t="str">
        <f t="shared" si="1"/>
        <v/>
      </c>
      <c r="B5483" s="376"/>
      <c r="C5483" s="377"/>
      <c r="D5483" s="376"/>
      <c r="E5483" s="378"/>
      <c r="F5483" s="378"/>
      <c r="G5483" s="376"/>
      <c r="H5483" s="376"/>
      <c r="I5483" s="376"/>
      <c r="J5483" s="376"/>
      <c r="K5483" s="379"/>
    </row>
    <row r="5484">
      <c r="A5484" s="352" t="str">
        <f t="shared" si="1"/>
        <v/>
      </c>
      <c r="B5484" s="376"/>
      <c r="C5484" s="377"/>
      <c r="D5484" s="376"/>
      <c r="E5484" s="378"/>
      <c r="F5484" s="378"/>
      <c r="G5484" s="376"/>
      <c r="H5484" s="376"/>
      <c r="I5484" s="376"/>
      <c r="J5484" s="376"/>
      <c r="K5484" s="379"/>
    </row>
    <row r="5485">
      <c r="A5485" s="352" t="str">
        <f t="shared" si="1"/>
        <v/>
      </c>
      <c r="B5485" s="376"/>
      <c r="C5485" s="377"/>
      <c r="D5485" s="376"/>
      <c r="E5485" s="378"/>
      <c r="F5485" s="378"/>
      <c r="G5485" s="376"/>
      <c r="H5485" s="376"/>
      <c r="I5485" s="376"/>
      <c r="J5485" s="376"/>
      <c r="K5485" s="379"/>
    </row>
    <row r="5486">
      <c r="A5486" s="352" t="str">
        <f t="shared" si="1"/>
        <v/>
      </c>
      <c r="B5486" s="376"/>
      <c r="C5486" s="377"/>
      <c r="D5486" s="376"/>
      <c r="E5486" s="378"/>
      <c r="F5486" s="378"/>
      <c r="G5486" s="376"/>
      <c r="H5486" s="376"/>
      <c r="I5486" s="376"/>
      <c r="J5486" s="376"/>
      <c r="K5486" s="379"/>
    </row>
    <row r="5487">
      <c r="A5487" s="352" t="str">
        <f t="shared" si="1"/>
        <v/>
      </c>
      <c r="B5487" s="376"/>
      <c r="C5487" s="377"/>
      <c r="D5487" s="376"/>
      <c r="E5487" s="378"/>
      <c r="F5487" s="378"/>
      <c r="G5487" s="376"/>
      <c r="H5487" s="376"/>
      <c r="I5487" s="376"/>
      <c r="J5487" s="376"/>
      <c r="K5487" s="379"/>
    </row>
    <row r="5488">
      <c r="A5488" s="352" t="str">
        <f t="shared" si="1"/>
        <v/>
      </c>
      <c r="B5488" s="376"/>
      <c r="C5488" s="377"/>
      <c r="D5488" s="376"/>
      <c r="E5488" s="378"/>
      <c r="F5488" s="378"/>
      <c r="G5488" s="376"/>
      <c r="H5488" s="376"/>
      <c r="I5488" s="376"/>
      <c r="J5488" s="376"/>
      <c r="K5488" s="379"/>
    </row>
    <row r="5489">
      <c r="A5489" s="352" t="str">
        <f t="shared" si="1"/>
        <v/>
      </c>
      <c r="B5489" s="376"/>
      <c r="C5489" s="377"/>
      <c r="D5489" s="376"/>
      <c r="E5489" s="378"/>
      <c r="F5489" s="378"/>
      <c r="G5489" s="376"/>
      <c r="H5489" s="376"/>
      <c r="I5489" s="376"/>
      <c r="J5489" s="376"/>
      <c r="K5489" s="379"/>
    </row>
    <row r="5490">
      <c r="A5490" s="352" t="str">
        <f t="shared" si="1"/>
        <v/>
      </c>
      <c r="B5490" s="376"/>
      <c r="C5490" s="377"/>
      <c r="D5490" s="376"/>
      <c r="E5490" s="378"/>
      <c r="F5490" s="378"/>
      <c r="G5490" s="376"/>
      <c r="H5490" s="376"/>
      <c r="I5490" s="376"/>
      <c r="J5490" s="376"/>
      <c r="K5490" s="379"/>
    </row>
    <row r="5491">
      <c r="A5491" s="352" t="str">
        <f t="shared" si="1"/>
        <v/>
      </c>
      <c r="B5491" s="376"/>
      <c r="C5491" s="377"/>
      <c r="D5491" s="376"/>
      <c r="E5491" s="378"/>
      <c r="F5491" s="378"/>
      <c r="G5491" s="376"/>
      <c r="H5491" s="376"/>
      <c r="I5491" s="376"/>
      <c r="J5491" s="376"/>
      <c r="K5491" s="379"/>
    </row>
    <row r="5492">
      <c r="A5492" s="352" t="str">
        <f t="shared" si="1"/>
        <v/>
      </c>
      <c r="B5492" s="376"/>
      <c r="C5492" s="377"/>
      <c r="D5492" s="376"/>
      <c r="E5492" s="378"/>
      <c r="F5492" s="378"/>
      <c r="G5492" s="376"/>
      <c r="H5492" s="376"/>
      <c r="I5492" s="376"/>
      <c r="J5492" s="376"/>
      <c r="K5492" s="379"/>
    </row>
    <row r="5493">
      <c r="A5493" s="352" t="str">
        <f t="shared" si="1"/>
        <v/>
      </c>
      <c r="B5493" s="376"/>
      <c r="C5493" s="377"/>
      <c r="D5493" s="376"/>
      <c r="E5493" s="378"/>
      <c r="F5493" s="378"/>
      <c r="G5493" s="376"/>
      <c r="H5493" s="376"/>
      <c r="I5493" s="376"/>
      <c r="J5493" s="376"/>
      <c r="K5493" s="379"/>
    </row>
    <row r="5494">
      <c r="A5494" s="352" t="str">
        <f t="shared" si="1"/>
        <v/>
      </c>
      <c r="B5494" s="376"/>
      <c r="C5494" s="377"/>
      <c r="D5494" s="376"/>
      <c r="E5494" s="378"/>
      <c r="F5494" s="378"/>
      <c r="G5494" s="376"/>
      <c r="H5494" s="376"/>
      <c r="I5494" s="376"/>
      <c r="J5494" s="376"/>
      <c r="K5494" s="379"/>
    </row>
    <row r="5495">
      <c r="A5495" s="352" t="str">
        <f t="shared" si="1"/>
        <v/>
      </c>
      <c r="B5495" s="376"/>
      <c r="C5495" s="377"/>
      <c r="D5495" s="376"/>
      <c r="E5495" s="378"/>
      <c r="F5495" s="378"/>
      <c r="G5495" s="376"/>
      <c r="H5495" s="376"/>
      <c r="I5495" s="376"/>
      <c r="J5495" s="376"/>
      <c r="K5495" s="379"/>
    </row>
    <row r="5496">
      <c r="A5496" s="352" t="str">
        <f t="shared" si="1"/>
        <v/>
      </c>
      <c r="B5496" s="376"/>
      <c r="C5496" s="377"/>
      <c r="D5496" s="376"/>
      <c r="E5496" s="378"/>
      <c r="F5496" s="378"/>
      <c r="G5496" s="376"/>
      <c r="H5496" s="376"/>
      <c r="I5496" s="376"/>
      <c r="J5496" s="376"/>
      <c r="K5496" s="379"/>
    </row>
    <row r="5497">
      <c r="A5497" s="352" t="str">
        <f t="shared" si="1"/>
        <v/>
      </c>
      <c r="B5497" s="376"/>
      <c r="C5497" s="377"/>
      <c r="D5497" s="376"/>
      <c r="E5497" s="378"/>
      <c r="F5497" s="378"/>
      <c r="G5497" s="376"/>
      <c r="H5497" s="376"/>
      <c r="I5497" s="376"/>
      <c r="J5497" s="376"/>
      <c r="K5497" s="379"/>
    </row>
    <row r="5498">
      <c r="A5498" s="352" t="str">
        <f t="shared" si="1"/>
        <v/>
      </c>
      <c r="B5498" s="376"/>
      <c r="C5498" s="377"/>
      <c r="D5498" s="376"/>
      <c r="E5498" s="378"/>
      <c r="F5498" s="378"/>
      <c r="G5498" s="376"/>
      <c r="H5498" s="376"/>
      <c r="I5498" s="376"/>
      <c r="J5498" s="376"/>
      <c r="K5498" s="379"/>
    </row>
    <row r="5499">
      <c r="A5499" s="352" t="str">
        <f t="shared" si="1"/>
        <v/>
      </c>
      <c r="B5499" s="376"/>
      <c r="C5499" s="377"/>
      <c r="D5499" s="376"/>
      <c r="E5499" s="378"/>
      <c r="F5499" s="378"/>
      <c r="G5499" s="376"/>
      <c r="H5499" s="376"/>
      <c r="I5499" s="376"/>
      <c r="J5499" s="376"/>
      <c r="K5499" s="379"/>
    </row>
    <row r="5500">
      <c r="A5500" s="352" t="str">
        <f t="shared" si="1"/>
        <v/>
      </c>
      <c r="B5500" s="376"/>
      <c r="C5500" s="377"/>
      <c r="D5500" s="376"/>
      <c r="E5500" s="378"/>
      <c r="F5500" s="378"/>
      <c r="G5500" s="376"/>
      <c r="H5500" s="376"/>
      <c r="I5500" s="376"/>
      <c r="J5500" s="376"/>
      <c r="K5500" s="379"/>
    </row>
    <row r="5501">
      <c r="A5501" s="352" t="str">
        <f t="shared" si="1"/>
        <v/>
      </c>
      <c r="B5501" s="376"/>
      <c r="C5501" s="377"/>
      <c r="D5501" s="376"/>
      <c r="E5501" s="378"/>
      <c r="F5501" s="378"/>
      <c r="G5501" s="376"/>
      <c r="H5501" s="376"/>
      <c r="I5501" s="376"/>
      <c r="J5501" s="376"/>
      <c r="K5501" s="379"/>
    </row>
    <row r="5502">
      <c r="A5502" s="352" t="str">
        <f t="shared" si="1"/>
        <v/>
      </c>
      <c r="B5502" s="376"/>
      <c r="C5502" s="377"/>
      <c r="D5502" s="376"/>
      <c r="E5502" s="378"/>
      <c r="F5502" s="378"/>
      <c r="G5502" s="376"/>
      <c r="H5502" s="376"/>
      <c r="I5502" s="376"/>
      <c r="J5502" s="376"/>
      <c r="K5502" s="379"/>
    </row>
    <row r="5503">
      <c r="A5503" s="352" t="str">
        <f t="shared" si="1"/>
        <v/>
      </c>
      <c r="B5503" s="376"/>
      <c r="C5503" s="377"/>
      <c r="D5503" s="376"/>
      <c r="E5503" s="378"/>
      <c r="F5503" s="378"/>
      <c r="G5503" s="376"/>
      <c r="H5503" s="376"/>
      <c r="I5503" s="376"/>
      <c r="J5503" s="376"/>
      <c r="K5503" s="379"/>
    </row>
    <row r="5504">
      <c r="A5504" s="352" t="str">
        <f t="shared" si="1"/>
        <v/>
      </c>
      <c r="B5504" s="376"/>
      <c r="C5504" s="377"/>
      <c r="D5504" s="376"/>
      <c r="E5504" s="378"/>
      <c r="F5504" s="378"/>
      <c r="G5504" s="376"/>
      <c r="H5504" s="376"/>
      <c r="I5504" s="376"/>
      <c r="J5504" s="376"/>
      <c r="K5504" s="379"/>
    </row>
    <row r="5505">
      <c r="A5505" s="352" t="str">
        <f t="shared" si="1"/>
        <v/>
      </c>
      <c r="B5505" s="376"/>
      <c r="C5505" s="377"/>
      <c r="D5505" s="376"/>
      <c r="E5505" s="378"/>
      <c r="F5505" s="378"/>
      <c r="G5505" s="376"/>
      <c r="H5505" s="376"/>
      <c r="I5505" s="376"/>
      <c r="J5505" s="376"/>
      <c r="K5505" s="379"/>
    </row>
    <row r="5506">
      <c r="A5506" s="352" t="str">
        <f t="shared" si="1"/>
        <v/>
      </c>
      <c r="B5506" s="376"/>
      <c r="C5506" s="377"/>
      <c r="D5506" s="376"/>
      <c r="E5506" s="378"/>
      <c r="F5506" s="378"/>
      <c r="G5506" s="376"/>
      <c r="H5506" s="376"/>
      <c r="I5506" s="376"/>
      <c r="J5506" s="376"/>
      <c r="K5506" s="379"/>
    </row>
    <row r="5507">
      <c r="A5507" s="352" t="str">
        <f t="shared" si="1"/>
        <v/>
      </c>
      <c r="B5507" s="376"/>
      <c r="C5507" s="377"/>
      <c r="D5507" s="376"/>
      <c r="E5507" s="378"/>
      <c r="F5507" s="378"/>
      <c r="G5507" s="376"/>
      <c r="H5507" s="376"/>
      <c r="I5507" s="376"/>
      <c r="J5507" s="376"/>
      <c r="K5507" s="379"/>
    </row>
    <row r="5508">
      <c r="A5508" s="352" t="str">
        <f t="shared" si="1"/>
        <v/>
      </c>
      <c r="B5508" s="376"/>
      <c r="C5508" s="377"/>
      <c r="D5508" s="376"/>
      <c r="E5508" s="378"/>
      <c r="F5508" s="378"/>
      <c r="G5508" s="376"/>
      <c r="H5508" s="376"/>
      <c r="I5508" s="376"/>
      <c r="J5508" s="376"/>
      <c r="K5508" s="379"/>
    </row>
    <row r="5509">
      <c r="A5509" s="352" t="str">
        <f t="shared" si="1"/>
        <v/>
      </c>
      <c r="B5509" s="376"/>
      <c r="C5509" s="377"/>
      <c r="D5509" s="376"/>
      <c r="E5509" s="378"/>
      <c r="F5509" s="378"/>
      <c r="G5509" s="376"/>
      <c r="H5509" s="376"/>
      <c r="I5509" s="376"/>
      <c r="J5509" s="376"/>
      <c r="K5509" s="379"/>
    </row>
    <row r="5510">
      <c r="A5510" s="352" t="str">
        <f t="shared" si="1"/>
        <v/>
      </c>
      <c r="B5510" s="376"/>
      <c r="C5510" s="377"/>
      <c r="D5510" s="376"/>
      <c r="E5510" s="378"/>
      <c r="F5510" s="378"/>
      <c r="G5510" s="376"/>
      <c r="H5510" s="376"/>
      <c r="I5510" s="376"/>
      <c r="J5510" s="376"/>
      <c r="K5510" s="379"/>
    </row>
    <row r="5511">
      <c r="A5511" s="352" t="str">
        <f t="shared" si="1"/>
        <v/>
      </c>
      <c r="B5511" s="376"/>
      <c r="C5511" s="377"/>
      <c r="D5511" s="376"/>
      <c r="E5511" s="378"/>
      <c r="F5511" s="378"/>
      <c r="G5511" s="376"/>
      <c r="H5511" s="376"/>
      <c r="I5511" s="376"/>
      <c r="J5511" s="376"/>
      <c r="K5511" s="379"/>
    </row>
    <row r="5512">
      <c r="A5512" s="352" t="str">
        <f t="shared" si="1"/>
        <v/>
      </c>
      <c r="B5512" s="376"/>
      <c r="C5512" s="377"/>
      <c r="D5512" s="376"/>
      <c r="E5512" s="378"/>
      <c r="F5512" s="378"/>
      <c r="G5512" s="376"/>
      <c r="H5512" s="376"/>
      <c r="I5512" s="376"/>
      <c r="J5512" s="376"/>
      <c r="K5512" s="379"/>
    </row>
    <row r="5513">
      <c r="A5513" s="352" t="str">
        <f t="shared" si="1"/>
        <v/>
      </c>
      <c r="B5513" s="376"/>
      <c r="C5513" s="377"/>
      <c r="D5513" s="376"/>
      <c r="E5513" s="378"/>
      <c r="F5513" s="378"/>
      <c r="G5513" s="376"/>
      <c r="H5513" s="376"/>
      <c r="I5513" s="376"/>
      <c r="J5513" s="376"/>
      <c r="K5513" s="379"/>
    </row>
    <row r="5514">
      <c r="A5514" s="352" t="str">
        <f t="shared" si="1"/>
        <v/>
      </c>
      <c r="B5514" s="376"/>
      <c r="C5514" s="377"/>
      <c r="D5514" s="376"/>
      <c r="E5514" s="378"/>
      <c r="F5514" s="378"/>
      <c r="G5514" s="376"/>
      <c r="H5514" s="376"/>
      <c r="I5514" s="376"/>
      <c r="J5514" s="376"/>
      <c r="K5514" s="379"/>
    </row>
    <row r="5515">
      <c r="A5515" s="352" t="str">
        <f t="shared" si="1"/>
        <v/>
      </c>
      <c r="B5515" s="376"/>
      <c r="C5515" s="377"/>
      <c r="D5515" s="376"/>
      <c r="E5515" s="378"/>
      <c r="F5515" s="378"/>
      <c r="G5515" s="376"/>
      <c r="H5515" s="376"/>
      <c r="I5515" s="376"/>
      <c r="J5515" s="376"/>
      <c r="K5515" s="379"/>
    </row>
    <row r="5516">
      <c r="A5516" s="352" t="str">
        <f t="shared" si="1"/>
        <v/>
      </c>
      <c r="B5516" s="376"/>
      <c r="C5516" s="377"/>
      <c r="D5516" s="376"/>
      <c r="E5516" s="378"/>
      <c r="F5516" s="378"/>
      <c r="G5516" s="376"/>
      <c r="H5516" s="376"/>
      <c r="I5516" s="376"/>
      <c r="J5516" s="376"/>
      <c r="K5516" s="379"/>
    </row>
    <row r="5517">
      <c r="A5517" s="352" t="str">
        <f t="shared" si="1"/>
        <v/>
      </c>
      <c r="B5517" s="376"/>
      <c r="C5517" s="377"/>
      <c r="D5517" s="376"/>
      <c r="E5517" s="378"/>
      <c r="F5517" s="378"/>
      <c r="G5517" s="376"/>
      <c r="H5517" s="376"/>
      <c r="I5517" s="376"/>
      <c r="J5517" s="376"/>
      <c r="K5517" s="379"/>
    </row>
    <row r="5518">
      <c r="A5518" s="352" t="str">
        <f t="shared" si="1"/>
        <v/>
      </c>
      <c r="B5518" s="376"/>
      <c r="C5518" s="377"/>
      <c r="D5518" s="376"/>
      <c r="E5518" s="378"/>
      <c r="F5518" s="378"/>
      <c r="G5518" s="376"/>
      <c r="H5518" s="376"/>
      <c r="I5518" s="376"/>
      <c r="J5518" s="376"/>
      <c r="K5518" s="379"/>
    </row>
    <row r="5519">
      <c r="A5519" s="352" t="str">
        <f t="shared" si="1"/>
        <v/>
      </c>
      <c r="B5519" s="376"/>
      <c r="C5519" s="377"/>
      <c r="D5519" s="376"/>
      <c r="E5519" s="378"/>
      <c r="F5519" s="378"/>
      <c r="G5519" s="376"/>
      <c r="H5519" s="376"/>
      <c r="I5519" s="376"/>
      <c r="J5519" s="376"/>
      <c r="K5519" s="379"/>
    </row>
    <row r="5520">
      <c r="A5520" s="352" t="str">
        <f t="shared" si="1"/>
        <v/>
      </c>
      <c r="B5520" s="376"/>
      <c r="C5520" s="377"/>
      <c r="D5520" s="376"/>
      <c r="E5520" s="378"/>
      <c r="F5520" s="378"/>
      <c r="G5520" s="376"/>
      <c r="H5520" s="376"/>
      <c r="I5520" s="376"/>
      <c r="J5520" s="376"/>
      <c r="K5520" s="379"/>
    </row>
    <row r="5521">
      <c r="A5521" s="352" t="str">
        <f t="shared" si="1"/>
        <v/>
      </c>
      <c r="B5521" s="376"/>
      <c r="C5521" s="377"/>
      <c r="D5521" s="376"/>
      <c r="E5521" s="378"/>
      <c r="F5521" s="378"/>
      <c r="G5521" s="376"/>
      <c r="H5521" s="376"/>
      <c r="I5521" s="376"/>
      <c r="J5521" s="376"/>
      <c r="K5521" s="379"/>
    </row>
    <row r="5522">
      <c r="A5522" s="352" t="str">
        <f t="shared" si="1"/>
        <v/>
      </c>
      <c r="B5522" s="376"/>
      <c r="C5522" s="377"/>
      <c r="D5522" s="376"/>
      <c r="E5522" s="378"/>
      <c r="F5522" s="378"/>
      <c r="G5522" s="376"/>
      <c r="H5522" s="376"/>
      <c r="I5522" s="376"/>
      <c r="J5522" s="376"/>
      <c r="K5522" s="379"/>
    </row>
    <row r="5523">
      <c r="A5523" s="352" t="str">
        <f t="shared" si="1"/>
        <v/>
      </c>
      <c r="B5523" s="376"/>
      <c r="C5523" s="377"/>
      <c r="D5523" s="376"/>
      <c r="E5523" s="378"/>
      <c r="F5523" s="378"/>
      <c r="G5523" s="376"/>
      <c r="H5523" s="376"/>
      <c r="I5523" s="376"/>
      <c r="J5523" s="376"/>
      <c r="K5523" s="379"/>
    </row>
    <row r="5524">
      <c r="A5524" s="352" t="str">
        <f t="shared" si="1"/>
        <v/>
      </c>
      <c r="B5524" s="376"/>
      <c r="C5524" s="377"/>
      <c r="D5524" s="376"/>
      <c r="E5524" s="378"/>
      <c r="F5524" s="378"/>
      <c r="G5524" s="376"/>
      <c r="H5524" s="376"/>
      <c r="I5524" s="376"/>
      <c r="J5524" s="376"/>
      <c r="K5524" s="379"/>
    </row>
    <row r="5525">
      <c r="A5525" s="352" t="str">
        <f t="shared" si="1"/>
        <v/>
      </c>
      <c r="B5525" s="376"/>
      <c r="C5525" s="377"/>
      <c r="D5525" s="376"/>
      <c r="E5525" s="378"/>
      <c r="F5525" s="378"/>
      <c r="G5525" s="376"/>
      <c r="H5525" s="376"/>
      <c r="I5525" s="376"/>
      <c r="J5525" s="376"/>
      <c r="K5525" s="379"/>
    </row>
    <row r="5526">
      <c r="A5526" s="352" t="str">
        <f t="shared" si="1"/>
        <v/>
      </c>
      <c r="B5526" s="376"/>
      <c r="C5526" s="377"/>
      <c r="D5526" s="376"/>
      <c r="E5526" s="378"/>
      <c r="F5526" s="378"/>
      <c r="G5526" s="376"/>
      <c r="H5526" s="376"/>
      <c r="I5526" s="376"/>
      <c r="J5526" s="376"/>
      <c r="K5526" s="379"/>
    </row>
    <row r="5527">
      <c r="A5527" s="352" t="str">
        <f t="shared" si="1"/>
        <v/>
      </c>
      <c r="B5527" s="376"/>
      <c r="C5527" s="377"/>
      <c r="D5527" s="376"/>
      <c r="E5527" s="378"/>
      <c r="F5527" s="378"/>
      <c r="G5527" s="376"/>
      <c r="H5527" s="376"/>
      <c r="I5527" s="376"/>
      <c r="J5527" s="376"/>
      <c r="K5527" s="379"/>
    </row>
    <row r="5528">
      <c r="A5528" s="352" t="str">
        <f t="shared" si="1"/>
        <v/>
      </c>
      <c r="B5528" s="376"/>
      <c r="C5528" s="377"/>
      <c r="D5528" s="376"/>
      <c r="E5528" s="378"/>
      <c r="F5528" s="378"/>
      <c r="G5528" s="376"/>
      <c r="H5528" s="376"/>
      <c r="I5528" s="376"/>
      <c r="J5528" s="376"/>
      <c r="K5528" s="379"/>
    </row>
    <row r="5529">
      <c r="A5529" s="352" t="str">
        <f t="shared" si="1"/>
        <v/>
      </c>
      <c r="B5529" s="376"/>
      <c r="C5529" s="377"/>
      <c r="D5529" s="376"/>
      <c r="E5529" s="378"/>
      <c r="F5529" s="378"/>
      <c r="G5529" s="376"/>
      <c r="H5529" s="376"/>
      <c r="I5529" s="376"/>
      <c r="J5529" s="376"/>
      <c r="K5529" s="379"/>
    </row>
    <row r="5530">
      <c r="A5530" s="352" t="str">
        <f t="shared" si="1"/>
        <v/>
      </c>
      <c r="B5530" s="376"/>
      <c r="C5530" s="377"/>
      <c r="D5530" s="376"/>
      <c r="E5530" s="378"/>
      <c r="F5530" s="378"/>
      <c r="G5530" s="376"/>
      <c r="H5530" s="376"/>
      <c r="I5530" s="376"/>
      <c r="J5530" s="376"/>
      <c r="K5530" s="379"/>
    </row>
    <row r="5531">
      <c r="A5531" s="352" t="str">
        <f t="shared" si="1"/>
        <v/>
      </c>
      <c r="B5531" s="376"/>
      <c r="C5531" s="377"/>
      <c r="D5531" s="376"/>
      <c r="E5531" s="378"/>
      <c r="F5531" s="378"/>
      <c r="G5531" s="376"/>
      <c r="H5531" s="376"/>
      <c r="I5531" s="376"/>
      <c r="J5531" s="376"/>
      <c r="K5531" s="379"/>
    </row>
    <row r="5532">
      <c r="A5532" s="352" t="str">
        <f t="shared" si="1"/>
        <v/>
      </c>
      <c r="B5532" s="376"/>
      <c r="C5532" s="377"/>
      <c r="D5532" s="376"/>
      <c r="E5532" s="378"/>
      <c r="F5532" s="378"/>
      <c r="G5532" s="376"/>
      <c r="H5532" s="376"/>
      <c r="I5532" s="376"/>
      <c r="J5532" s="376"/>
      <c r="K5532" s="379"/>
    </row>
    <row r="5533">
      <c r="A5533" s="352" t="str">
        <f t="shared" si="1"/>
        <v/>
      </c>
      <c r="B5533" s="376"/>
      <c r="C5533" s="377"/>
      <c r="D5533" s="376"/>
      <c r="E5533" s="378"/>
      <c r="F5533" s="378"/>
      <c r="G5533" s="376"/>
      <c r="H5533" s="376"/>
      <c r="I5533" s="376"/>
      <c r="J5533" s="376"/>
      <c r="K5533" s="379"/>
    </row>
    <row r="5534">
      <c r="A5534" s="352" t="str">
        <f t="shared" si="1"/>
        <v/>
      </c>
      <c r="B5534" s="376"/>
      <c r="C5534" s="377"/>
      <c r="D5534" s="376"/>
      <c r="E5534" s="378"/>
      <c r="F5534" s="378"/>
      <c r="G5534" s="376"/>
      <c r="H5534" s="376"/>
      <c r="I5534" s="376"/>
      <c r="J5534" s="376"/>
      <c r="K5534" s="379"/>
    </row>
    <row r="5535">
      <c r="A5535" s="352" t="str">
        <f t="shared" si="1"/>
        <v/>
      </c>
      <c r="B5535" s="376"/>
      <c r="C5535" s="377"/>
      <c r="D5535" s="376"/>
      <c r="E5535" s="378"/>
      <c r="F5535" s="378"/>
      <c r="G5535" s="376"/>
      <c r="H5535" s="376"/>
      <c r="I5535" s="376"/>
      <c r="J5535" s="376"/>
      <c r="K5535" s="379"/>
    </row>
    <row r="5536">
      <c r="A5536" s="352" t="str">
        <f t="shared" si="1"/>
        <v/>
      </c>
      <c r="B5536" s="376"/>
      <c r="C5536" s="377"/>
      <c r="D5536" s="376"/>
      <c r="E5536" s="378"/>
      <c r="F5536" s="378"/>
      <c r="G5536" s="376"/>
      <c r="H5536" s="376"/>
      <c r="I5536" s="376"/>
      <c r="J5536" s="376"/>
      <c r="K5536" s="379"/>
    </row>
    <row r="5537">
      <c r="A5537" s="352" t="str">
        <f t="shared" si="1"/>
        <v/>
      </c>
      <c r="B5537" s="376"/>
      <c r="C5537" s="377"/>
      <c r="D5537" s="376"/>
      <c r="E5537" s="378"/>
      <c r="F5537" s="378"/>
      <c r="G5537" s="376"/>
      <c r="H5537" s="376"/>
      <c r="I5537" s="376"/>
      <c r="J5537" s="376"/>
      <c r="K5537" s="379"/>
    </row>
    <row r="5538">
      <c r="A5538" s="352" t="str">
        <f t="shared" si="1"/>
        <v/>
      </c>
      <c r="B5538" s="376"/>
      <c r="C5538" s="377"/>
      <c r="D5538" s="376"/>
      <c r="E5538" s="378"/>
      <c r="F5538" s="378"/>
      <c r="G5538" s="376"/>
      <c r="H5538" s="376"/>
      <c r="I5538" s="376"/>
      <c r="J5538" s="376"/>
      <c r="K5538" s="379"/>
    </row>
    <row r="5539">
      <c r="A5539" s="352" t="str">
        <f t="shared" si="1"/>
        <v/>
      </c>
      <c r="B5539" s="376"/>
      <c r="C5539" s="377"/>
      <c r="D5539" s="376"/>
      <c r="E5539" s="378"/>
      <c r="F5539" s="378"/>
      <c r="G5539" s="376"/>
      <c r="H5539" s="376"/>
      <c r="I5539" s="376"/>
      <c r="J5539" s="376"/>
      <c r="K5539" s="379"/>
    </row>
    <row r="5540">
      <c r="A5540" s="352" t="str">
        <f t="shared" si="1"/>
        <v/>
      </c>
      <c r="B5540" s="376"/>
      <c r="C5540" s="377"/>
      <c r="D5540" s="376"/>
      <c r="E5540" s="378"/>
      <c r="F5540" s="378"/>
      <c r="G5540" s="376"/>
      <c r="H5540" s="376"/>
      <c r="I5540" s="376"/>
      <c r="J5540" s="376"/>
      <c r="K5540" s="379"/>
    </row>
    <row r="5541">
      <c r="A5541" s="352" t="str">
        <f t="shared" si="1"/>
        <v/>
      </c>
      <c r="B5541" s="376"/>
      <c r="C5541" s="377"/>
      <c r="D5541" s="376"/>
      <c r="E5541" s="378"/>
      <c r="F5541" s="378"/>
      <c r="G5541" s="376"/>
      <c r="H5541" s="376"/>
      <c r="I5541" s="376"/>
      <c r="J5541" s="376"/>
      <c r="K5541" s="379"/>
    </row>
    <row r="5542">
      <c r="A5542" s="352" t="str">
        <f t="shared" si="1"/>
        <v/>
      </c>
      <c r="B5542" s="376"/>
      <c r="C5542" s="377"/>
      <c r="D5542" s="376"/>
      <c r="E5542" s="378"/>
      <c r="F5542" s="378"/>
      <c r="G5542" s="376"/>
      <c r="H5542" s="376"/>
      <c r="I5542" s="376"/>
      <c r="J5542" s="376"/>
      <c r="K5542" s="379"/>
    </row>
    <row r="5543">
      <c r="A5543" s="352" t="str">
        <f t="shared" si="1"/>
        <v/>
      </c>
      <c r="B5543" s="376"/>
      <c r="C5543" s="377"/>
      <c r="D5543" s="376"/>
      <c r="E5543" s="378"/>
      <c r="F5543" s="378"/>
      <c r="G5543" s="376"/>
      <c r="H5543" s="376"/>
      <c r="I5543" s="376"/>
      <c r="J5543" s="376"/>
      <c r="K5543" s="379"/>
    </row>
    <row r="5544">
      <c r="A5544" s="352" t="str">
        <f t="shared" si="1"/>
        <v/>
      </c>
      <c r="B5544" s="376"/>
      <c r="C5544" s="377"/>
      <c r="D5544" s="376"/>
      <c r="E5544" s="378"/>
      <c r="F5544" s="378"/>
      <c r="G5544" s="376"/>
      <c r="H5544" s="376"/>
      <c r="I5544" s="376"/>
      <c r="J5544" s="376"/>
      <c r="K5544" s="379"/>
    </row>
    <row r="5545">
      <c r="A5545" s="352" t="str">
        <f t="shared" si="1"/>
        <v/>
      </c>
      <c r="B5545" s="376"/>
      <c r="C5545" s="377"/>
      <c r="D5545" s="376"/>
      <c r="E5545" s="378"/>
      <c r="F5545" s="378"/>
      <c r="G5545" s="376"/>
      <c r="H5545" s="376"/>
      <c r="I5545" s="376"/>
      <c r="J5545" s="376"/>
      <c r="K5545" s="379"/>
    </row>
    <row r="5546">
      <c r="A5546" s="352" t="str">
        <f t="shared" si="1"/>
        <v/>
      </c>
      <c r="B5546" s="376"/>
      <c r="C5546" s="377"/>
      <c r="D5546" s="376"/>
      <c r="E5546" s="378"/>
      <c r="F5546" s="378"/>
      <c r="G5546" s="376"/>
      <c r="H5546" s="376"/>
      <c r="I5546" s="376"/>
      <c r="J5546" s="376"/>
      <c r="K5546" s="379"/>
    </row>
    <row r="5547">
      <c r="A5547" s="352" t="str">
        <f t="shared" si="1"/>
        <v/>
      </c>
      <c r="B5547" s="376"/>
      <c r="C5547" s="377"/>
      <c r="D5547" s="376"/>
      <c r="E5547" s="378"/>
      <c r="F5547" s="378"/>
      <c r="G5547" s="376"/>
      <c r="H5547" s="376"/>
      <c r="I5547" s="376"/>
      <c r="J5547" s="376"/>
      <c r="K5547" s="379"/>
    </row>
    <row r="5548">
      <c r="A5548" s="352" t="str">
        <f t="shared" si="1"/>
        <v/>
      </c>
      <c r="B5548" s="376"/>
      <c r="C5548" s="377"/>
      <c r="D5548" s="376"/>
      <c r="E5548" s="378"/>
      <c r="F5548" s="378"/>
      <c r="G5548" s="376"/>
      <c r="H5548" s="376"/>
      <c r="I5548" s="376"/>
      <c r="J5548" s="376"/>
      <c r="K5548" s="379"/>
    </row>
    <row r="5549">
      <c r="A5549" s="352" t="str">
        <f t="shared" si="1"/>
        <v/>
      </c>
      <c r="B5549" s="376"/>
      <c r="C5549" s="377"/>
      <c r="D5549" s="376"/>
      <c r="E5549" s="378"/>
      <c r="F5549" s="378"/>
      <c r="G5549" s="376"/>
      <c r="H5549" s="376"/>
      <c r="I5549" s="376"/>
      <c r="J5549" s="376"/>
      <c r="K5549" s="379"/>
    </row>
    <row r="5550">
      <c r="A5550" s="352" t="str">
        <f t="shared" si="1"/>
        <v/>
      </c>
      <c r="B5550" s="376"/>
      <c r="C5550" s="377"/>
      <c r="D5550" s="376"/>
      <c r="E5550" s="378"/>
      <c r="F5550" s="378"/>
      <c r="G5550" s="376"/>
      <c r="H5550" s="376"/>
      <c r="I5550" s="376"/>
      <c r="J5550" s="376"/>
      <c r="K5550" s="379"/>
    </row>
    <row r="5551">
      <c r="A5551" s="352" t="str">
        <f t="shared" si="1"/>
        <v/>
      </c>
      <c r="B5551" s="376"/>
      <c r="C5551" s="377"/>
      <c r="D5551" s="376"/>
      <c r="E5551" s="378"/>
      <c r="F5551" s="378"/>
      <c r="G5551" s="376"/>
      <c r="H5551" s="376"/>
      <c r="I5551" s="376"/>
      <c r="J5551" s="376"/>
      <c r="K5551" s="379"/>
    </row>
    <row r="5552">
      <c r="A5552" s="352" t="str">
        <f t="shared" si="1"/>
        <v/>
      </c>
      <c r="B5552" s="376"/>
      <c r="C5552" s="377"/>
      <c r="D5552" s="376"/>
      <c r="E5552" s="378"/>
      <c r="F5552" s="378"/>
      <c r="G5552" s="376"/>
      <c r="H5552" s="376"/>
      <c r="I5552" s="376"/>
      <c r="J5552" s="376"/>
      <c r="K5552" s="379"/>
    </row>
    <row r="5553">
      <c r="A5553" s="352" t="str">
        <f t="shared" si="1"/>
        <v/>
      </c>
      <c r="B5553" s="376"/>
      <c r="C5553" s="377"/>
      <c r="D5553" s="376"/>
      <c r="E5553" s="378"/>
      <c r="F5553" s="378"/>
      <c r="G5553" s="376"/>
      <c r="H5553" s="376"/>
      <c r="I5553" s="376"/>
      <c r="J5553" s="376"/>
      <c r="K5553" s="379"/>
    </row>
    <row r="5554">
      <c r="A5554" s="352" t="str">
        <f t="shared" si="1"/>
        <v/>
      </c>
      <c r="B5554" s="376"/>
      <c r="C5554" s="377"/>
      <c r="D5554" s="376"/>
      <c r="E5554" s="378"/>
      <c r="F5554" s="378"/>
      <c r="G5554" s="376"/>
      <c r="H5554" s="376"/>
      <c r="I5554" s="376"/>
      <c r="J5554" s="376"/>
      <c r="K5554" s="379"/>
    </row>
    <row r="5555">
      <c r="A5555" s="352" t="str">
        <f t="shared" si="1"/>
        <v/>
      </c>
      <c r="B5555" s="376"/>
      <c r="C5555" s="377"/>
      <c r="D5555" s="376"/>
      <c r="E5555" s="378"/>
      <c r="F5555" s="378"/>
      <c r="G5555" s="376"/>
      <c r="H5555" s="376"/>
      <c r="I5555" s="376"/>
      <c r="J5555" s="376"/>
      <c r="K5555" s="379"/>
    </row>
    <row r="5556">
      <c r="A5556" s="352" t="str">
        <f t="shared" si="1"/>
        <v/>
      </c>
      <c r="B5556" s="376"/>
      <c r="C5556" s="377"/>
      <c r="D5556" s="376"/>
      <c r="E5556" s="378"/>
      <c r="F5556" s="378"/>
      <c r="G5556" s="376"/>
      <c r="H5556" s="376"/>
      <c r="I5556" s="376"/>
      <c r="J5556" s="376"/>
      <c r="K5556" s="379"/>
    </row>
    <row r="5557">
      <c r="A5557" s="352" t="str">
        <f t="shared" si="1"/>
        <v/>
      </c>
      <c r="B5557" s="376"/>
      <c r="C5557" s="377"/>
      <c r="D5557" s="376"/>
      <c r="E5557" s="378"/>
      <c r="F5557" s="378"/>
      <c r="G5557" s="376"/>
      <c r="H5557" s="376"/>
      <c r="I5557" s="376"/>
      <c r="J5557" s="376"/>
      <c r="K5557" s="379"/>
    </row>
    <row r="5558">
      <c r="A5558" s="352" t="str">
        <f t="shared" si="1"/>
        <v/>
      </c>
      <c r="B5558" s="376"/>
      <c r="C5558" s="377"/>
      <c r="D5558" s="376"/>
      <c r="E5558" s="378"/>
      <c r="F5558" s="378"/>
      <c r="G5558" s="376"/>
      <c r="H5558" s="376"/>
      <c r="I5558" s="376"/>
      <c r="J5558" s="376"/>
      <c r="K5558" s="379"/>
    </row>
    <row r="5559">
      <c r="A5559" s="352" t="str">
        <f t="shared" si="1"/>
        <v/>
      </c>
      <c r="B5559" s="376"/>
      <c r="C5559" s="377"/>
      <c r="D5559" s="376"/>
      <c r="E5559" s="378"/>
      <c r="F5559" s="378"/>
      <c r="G5559" s="376"/>
      <c r="H5559" s="376"/>
      <c r="I5559" s="376"/>
      <c r="J5559" s="376"/>
      <c r="K5559" s="379"/>
    </row>
    <row r="5560">
      <c r="A5560" s="352" t="str">
        <f t="shared" si="1"/>
        <v/>
      </c>
      <c r="B5560" s="376"/>
      <c r="C5560" s="377"/>
      <c r="D5560" s="376"/>
      <c r="E5560" s="378"/>
      <c r="F5560" s="378"/>
      <c r="G5560" s="376"/>
      <c r="H5560" s="376"/>
      <c r="I5560" s="376"/>
      <c r="J5560" s="376"/>
      <c r="K5560" s="379"/>
    </row>
    <row r="5561">
      <c r="A5561" s="352" t="str">
        <f t="shared" si="1"/>
        <v/>
      </c>
      <c r="B5561" s="376"/>
      <c r="C5561" s="377"/>
      <c r="D5561" s="376"/>
      <c r="E5561" s="378"/>
      <c r="F5561" s="378"/>
      <c r="G5561" s="376"/>
      <c r="H5561" s="376"/>
      <c r="I5561" s="376"/>
      <c r="J5561" s="376"/>
      <c r="K5561" s="379"/>
    </row>
    <row r="5562">
      <c r="A5562" s="352" t="str">
        <f t="shared" si="1"/>
        <v/>
      </c>
      <c r="B5562" s="376"/>
      <c r="C5562" s="377"/>
      <c r="D5562" s="376"/>
      <c r="E5562" s="378"/>
      <c r="F5562" s="378"/>
      <c r="G5562" s="376"/>
      <c r="H5562" s="376"/>
      <c r="I5562" s="376"/>
      <c r="J5562" s="376"/>
      <c r="K5562" s="379"/>
    </row>
    <row r="5563">
      <c r="A5563" s="352" t="str">
        <f t="shared" si="1"/>
        <v/>
      </c>
      <c r="B5563" s="376"/>
      <c r="C5563" s="377"/>
      <c r="D5563" s="376"/>
      <c r="E5563" s="378"/>
      <c r="F5563" s="378"/>
      <c r="G5563" s="376"/>
      <c r="H5563" s="376"/>
      <c r="I5563" s="376"/>
      <c r="J5563" s="376"/>
      <c r="K5563" s="379"/>
    </row>
    <row r="5564">
      <c r="A5564" s="352" t="str">
        <f t="shared" si="1"/>
        <v/>
      </c>
      <c r="B5564" s="376"/>
      <c r="C5564" s="377"/>
      <c r="D5564" s="376"/>
      <c r="E5564" s="378"/>
      <c r="F5564" s="378"/>
      <c r="G5564" s="376"/>
      <c r="H5564" s="376"/>
      <c r="I5564" s="376"/>
      <c r="J5564" s="376"/>
      <c r="K5564" s="379"/>
    </row>
    <row r="5565">
      <c r="A5565" s="352" t="str">
        <f t="shared" si="1"/>
        <v/>
      </c>
      <c r="B5565" s="376"/>
      <c r="C5565" s="377"/>
      <c r="D5565" s="376"/>
      <c r="E5565" s="378"/>
      <c r="F5565" s="378"/>
      <c r="G5565" s="376"/>
      <c r="H5565" s="376"/>
      <c r="I5565" s="376"/>
      <c r="J5565" s="376"/>
      <c r="K5565" s="379"/>
    </row>
    <row r="5566">
      <c r="A5566" s="352" t="str">
        <f t="shared" si="1"/>
        <v/>
      </c>
      <c r="B5566" s="376"/>
      <c r="C5566" s="377"/>
      <c r="D5566" s="376"/>
      <c r="E5566" s="378"/>
      <c r="F5566" s="378"/>
      <c r="G5566" s="376"/>
      <c r="H5566" s="376"/>
      <c r="I5566" s="376"/>
      <c r="J5566" s="376"/>
      <c r="K5566" s="379"/>
    </row>
    <row r="5567">
      <c r="A5567" s="352" t="str">
        <f t="shared" si="1"/>
        <v/>
      </c>
      <c r="B5567" s="376"/>
      <c r="C5567" s="377"/>
      <c r="D5567" s="376"/>
      <c r="E5567" s="378"/>
      <c r="F5567" s="378"/>
      <c r="G5567" s="376"/>
      <c r="H5567" s="376"/>
      <c r="I5567" s="376"/>
      <c r="J5567" s="376"/>
      <c r="K5567" s="379"/>
    </row>
    <row r="5568">
      <c r="A5568" s="352" t="str">
        <f t="shared" si="1"/>
        <v/>
      </c>
      <c r="B5568" s="376"/>
      <c r="C5568" s="377"/>
      <c r="D5568" s="376"/>
      <c r="E5568" s="378"/>
      <c r="F5568" s="378"/>
      <c r="G5568" s="376"/>
      <c r="H5568" s="376"/>
      <c r="I5568" s="376"/>
      <c r="J5568" s="376"/>
      <c r="K5568" s="379"/>
    </row>
    <row r="5569">
      <c r="A5569" s="352" t="str">
        <f t="shared" si="1"/>
        <v/>
      </c>
      <c r="B5569" s="376"/>
      <c r="C5569" s="377"/>
      <c r="D5569" s="376"/>
      <c r="E5569" s="378"/>
      <c r="F5569" s="378"/>
      <c r="G5569" s="376"/>
      <c r="H5569" s="376"/>
      <c r="I5569" s="376"/>
      <c r="J5569" s="376"/>
      <c r="K5569" s="379"/>
    </row>
    <row r="5570">
      <c r="A5570" s="352" t="str">
        <f t="shared" si="1"/>
        <v/>
      </c>
      <c r="B5570" s="376"/>
      <c r="C5570" s="377"/>
      <c r="D5570" s="376"/>
      <c r="E5570" s="378"/>
      <c r="F5570" s="378"/>
      <c r="G5570" s="376"/>
      <c r="H5570" s="376"/>
      <c r="I5570" s="376"/>
      <c r="J5570" s="376"/>
      <c r="K5570" s="379"/>
    </row>
    <row r="5571">
      <c r="A5571" s="352" t="str">
        <f t="shared" si="1"/>
        <v/>
      </c>
      <c r="B5571" s="376"/>
      <c r="C5571" s="377"/>
      <c r="D5571" s="376"/>
      <c r="E5571" s="378"/>
      <c r="F5571" s="378"/>
      <c r="G5571" s="376"/>
      <c r="H5571" s="376"/>
      <c r="I5571" s="376"/>
      <c r="J5571" s="376"/>
      <c r="K5571" s="379"/>
    </row>
    <row r="5572">
      <c r="A5572" s="352" t="str">
        <f t="shared" si="1"/>
        <v/>
      </c>
      <c r="B5572" s="376"/>
      <c r="C5572" s="377"/>
      <c r="D5572" s="376"/>
      <c r="E5572" s="378"/>
      <c r="F5572" s="378"/>
      <c r="G5572" s="376"/>
      <c r="H5572" s="376"/>
      <c r="I5572" s="376"/>
      <c r="J5572" s="376"/>
      <c r="K5572" s="379"/>
    </row>
    <row r="5573">
      <c r="A5573" s="352" t="str">
        <f t="shared" si="1"/>
        <v/>
      </c>
      <c r="B5573" s="376"/>
      <c r="C5573" s="377"/>
      <c r="D5573" s="376"/>
      <c r="E5573" s="378"/>
      <c r="F5573" s="378"/>
      <c r="G5573" s="376"/>
      <c r="H5573" s="376"/>
      <c r="I5573" s="376"/>
      <c r="J5573" s="376"/>
      <c r="K5573" s="379"/>
    </row>
    <row r="5574">
      <c r="A5574" s="352" t="str">
        <f t="shared" si="1"/>
        <v/>
      </c>
      <c r="B5574" s="376"/>
      <c r="C5574" s="377"/>
      <c r="D5574" s="376"/>
      <c r="E5574" s="378"/>
      <c r="F5574" s="378"/>
      <c r="G5574" s="376"/>
      <c r="H5574" s="376"/>
      <c r="I5574" s="376"/>
      <c r="J5574" s="376"/>
      <c r="K5574" s="379"/>
    </row>
    <row r="5575">
      <c r="A5575" s="352" t="str">
        <f t="shared" si="1"/>
        <v/>
      </c>
      <c r="B5575" s="376"/>
      <c r="C5575" s="377"/>
      <c r="D5575" s="376"/>
      <c r="E5575" s="378"/>
      <c r="F5575" s="378"/>
      <c r="G5575" s="376"/>
      <c r="H5575" s="376"/>
      <c r="I5575" s="376"/>
      <c r="J5575" s="376"/>
      <c r="K5575" s="379"/>
    </row>
    <row r="5576">
      <c r="A5576" s="352" t="str">
        <f t="shared" si="1"/>
        <v/>
      </c>
      <c r="B5576" s="376"/>
      <c r="C5576" s="377"/>
      <c r="D5576" s="376"/>
      <c r="E5576" s="378"/>
      <c r="F5576" s="378"/>
      <c r="G5576" s="376"/>
      <c r="H5576" s="376"/>
      <c r="I5576" s="376"/>
      <c r="J5576" s="376"/>
      <c r="K5576" s="379"/>
    </row>
    <row r="5577">
      <c r="A5577" s="352" t="str">
        <f t="shared" si="1"/>
        <v/>
      </c>
      <c r="B5577" s="376"/>
      <c r="C5577" s="377"/>
      <c r="D5577" s="376"/>
      <c r="E5577" s="378"/>
      <c r="F5577" s="378"/>
      <c r="G5577" s="376"/>
      <c r="H5577" s="376"/>
      <c r="I5577" s="376"/>
      <c r="J5577" s="376"/>
      <c r="K5577" s="379"/>
    </row>
    <row r="5578">
      <c r="A5578" s="352" t="str">
        <f t="shared" si="1"/>
        <v/>
      </c>
      <c r="B5578" s="376"/>
      <c r="C5578" s="377"/>
      <c r="D5578" s="376"/>
      <c r="E5578" s="378"/>
      <c r="F5578" s="378"/>
      <c r="G5578" s="376"/>
      <c r="H5578" s="376"/>
      <c r="I5578" s="376"/>
      <c r="J5578" s="376"/>
      <c r="K5578" s="379"/>
    </row>
    <row r="5579">
      <c r="A5579" s="352" t="str">
        <f t="shared" si="1"/>
        <v/>
      </c>
      <c r="B5579" s="376"/>
      <c r="C5579" s="377"/>
      <c r="D5579" s="376"/>
      <c r="E5579" s="378"/>
      <c r="F5579" s="378"/>
      <c r="G5579" s="376"/>
      <c r="H5579" s="376"/>
      <c r="I5579" s="376"/>
      <c r="J5579" s="376"/>
      <c r="K5579" s="379"/>
    </row>
    <row r="5580">
      <c r="A5580" s="352" t="str">
        <f t="shared" si="1"/>
        <v/>
      </c>
      <c r="B5580" s="376"/>
      <c r="C5580" s="377"/>
      <c r="D5580" s="376"/>
      <c r="E5580" s="378"/>
      <c r="F5580" s="378"/>
      <c r="G5580" s="376"/>
      <c r="H5580" s="376"/>
      <c r="I5580" s="376"/>
      <c r="J5580" s="376"/>
      <c r="K5580" s="379"/>
    </row>
    <row r="5581">
      <c r="A5581" s="352" t="str">
        <f t="shared" si="1"/>
        <v/>
      </c>
      <c r="B5581" s="376"/>
      <c r="C5581" s="377"/>
      <c r="D5581" s="376"/>
      <c r="E5581" s="378"/>
      <c r="F5581" s="378"/>
      <c r="G5581" s="376"/>
      <c r="H5581" s="376"/>
      <c r="I5581" s="376"/>
      <c r="J5581" s="376"/>
      <c r="K5581" s="379"/>
    </row>
    <row r="5582">
      <c r="A5582" s="352" t="str">
        <f t="shared" si="1"/>
        <v/>
      </c>
      <c r="B5582" s="376"/>
      <c r="C5582" s="377"/>
      <c r="D5582" s="376"/>
      <c r="E5582" s="378"/>
      <c r="F5582" s="378"/>
      <c r="G5582" s="376"/>
      <c r="H5582" s="376"/>
      <c r="I5582" s="376"/>
      <c r="J5582" s="376"/>
      <c r="K5582" s="379"/>
    </row>
    <row r="5583">
      <c r="A5583" s="352" t="str">
        <f t="shared" si="1"/>
        <v/>
      </c>
      <c r="B5583" s="376"/>
      <c r="C5583" s="377"/>
      <c r="D5583" s="376"/>
      <c r="E5583" s="378"/>
      <c r="F5583" s="378"/>
      <c r="G5583" s="376"/>
      <c r="H5583" s="376"/>
      <c r="I5583" s="376"/>
      <c r="J5583" s="376"/>
      <c r="K5583" s="379"/>
    </row>
    <row r="5584">
      <c r="A5584" s="352" t="str">
        <f t="shared" si="1"/>
        <v/>
      </c>
      <c r="B5584" s="376"/>
      <c r="C5584" s="377"/>
      <c r="D5584" s="376"/>
      <c r="E5584" s="378"/>
      <c r="F5584" s="378"/>
      <c r="G5584" s="376"/>
      <c r="H5584" s="376"/>
      <c r="I5584" s="376"/>
      <c r="J5584" s="376"/>
      <c r="K5584" s="379"/>
    </row>
    <row r="5585">
      <c r="A5585" s="352" t="str">
        <f t="shared" si="1"/>
        <v/>
      </c>
      <c r="B5585" s="376"/>
      <c r="C5585" s="377"/>
      <c r="D5585" s="376"/>
      <c r="E5585" s="378"/>
      <c r="F5585" s="378"/>
      <c r="G5585" s="376"/>
      <c r="H5585" s="376"/>
      <c r="I5585" s="376"/>
      <c r="J5585" s="376"/>
      <c r="K5585" s="379"/>
    </row>
    <row r="5586">
      <c r="A5586" s="352" t="str">
        <f t="shared" si="1"/>
        <v/>
      </c>
      <c r="B5586" s="376"/>
      <c r="C5586" s="377"/>
      <c r="D5586" s="376"/>
      <c r="E5586" s="378"/>
      <c r="F5586" s="378"/>
      <c r="G5586" s="376"/>
      <c r="H5586" s="376"/>
      <c r="I5586" s="376"/>
      <c r="J5586" s="376"/>
      <c r="K5586" s="379"/>
    </row>
    <row r="5587">
      <c r="A5587" s="352" t="str">
        <f t="shared" si="1"/>
        <v/>
      </c>
      <c r="B5587" s="376"/>
      <c r="C5587" s="377"/>
      <c r="D5587" s="376"/>
      <c r="E5587" s="378"/>
      <c r="F5587" s="378"/>
      <c r="G5587" s="376"/>
      <c r="H5587" s="376"/>
      <c r="I5587" s="376"/>
      <c r="J5587" s="376"/>
      <c r="K5587" s="379"/>
    </row>
    <row r="5588">
      <c r="A5588" s="352" t="str">
        <f t="shared" si="1"/>
        <v/>
      </c>
      <c r="B5588" s="376"/>
      <c r="C5588" s="377"/>
      <c r="D5588" s="376"/>
      <c r="E5588" s="378"/>
      <c r="F5588" s="378"/>
      <c r="G5588" s="376"/>
      <c r="H5588" s="376"/>
      <c r="I5588" s="376"/>
      <c r="J5588" s="376"/>
      <c r="K5588" s="379"/>
    </row>
    <row r="5589">
      <c r="A5589" s="352" t="str">
        <f t="shared" si="1"/>
        <v/>
      </c>
      <c r="B5589" s="376"/>
      <c r="C5589" s="377"/>
      <c r="D5589" s="376"/>
      <c r="E5589" s="378"/>
      <c r="F5589" s="378"/>
      <c r="G5589" s="376"/>
      <c r="H5589" s="376"/>
      <c r="I5589" s="376"/>
      <c r="J5589" s="376"/>
      <c r="K5589" s="379"/>
    </row>
    <row r="5590">
      <c r="A5590" s="352" t="str">
        <f t="shared" si="1"/>
        <v/>
      </c>
      <c r="B5590" s="376"/>
      <c r="C5590" s="377"/>
      <c r="D5590" s="376"/>
      <c r="E5590" s="378"/>
      <c r="F5590" s="378"/>
      <c r="G5590" s="376"/>
      <c r="H5590" s="376"/>
      <c r="I5590" s="376"/>
      <c r="J5590" s="376"/>
      <c r="K5590" s="379"/>
    </row>
    <row r="5591">
      <c r="A5591" s="352" t="str">
        <f t="shared" si="1"/>
        <v/>
      </c>
      <c r="B5591" s="376"/>
      <c r="C5591" s="377"/>
      <c r="D5591" s="376"/>
      <c r="E5591" s="378"/>
      <c r="F5591" s="378"/>
      <c r="G5591" s="376"/>
      <c r="H5591" s="376"/>
      <c r="I5591" s="376"/>
      <c r="J5591" s="376"/>
      <c r="K5591" s="379"/>
    </row>
    <row r="5592">
      <c r="A5592" s="352" t="str">
        <f t="shared" si="1"/>
        <v/>
      </c>
      <c r="B5592" s="376"/>
      <c r="C5592" s="377"/>
      <c r="D5592" s="376"/>
      <c r="E5592" s="378"/>
      <c r="F5592" s="378"/>
      <c r="G5592" s="376"/>
      <c r="H5592" s="376"/>
      <c r="I5592" s="376"/>
      <c r="J5592" s="376"/>
      <c r="K5592" s="379"/>
    </row>
    <row r="5593">
      <c r="A5593" s="352" t="str">
        <f t="shared" si="1"/>
        <v/>
      </c>
      <c r="B5593" s="376"/>
      <c r="C5593" s="377"/>
      <c r="D5593" s="376"/>
      <c r="E5593" s="378"/>
      <c r="F5593" s="378"/>
      <c r="G5593" s="376"/>
      <c r="H5593" s="376"/>
      <c r="I5593" s="376"/>
      <c r="J5593" s="376"/>
      <c r="K5593" s="379"/>
    </row>
    <row r="5594">
      <c r="A5594" s="352" t="str">
        <f t="shared" si="1"/>
        <v/>
      </c>
      <c r="B5594" s="376"/>
      <c r="C5594" s="377"/>
      <c r="D5594" s="376"/>
      <c r="E5594" s="378"/>
      <c r="F5594" s="378"/>
      <c r="G5594" s="376"/>
      <c r="H5594" s="376"/>
      <c r="I5594" s="376"/>
      <c r="J5594" s="376"/>
      <c r="K5594" s="379"/>
    </row>
  </sheetData>
  <conditionalFormatting sqref="B1:K5594">
    <cfRule type="expression" dxfId="16" priority="1">
      <formula>$G1="OUT-UAQPre"</formula>
    </cfRule>
  </conditionalFormatting>
  <conditionalFormatting sqref="B1:K5594">
    <cfRule type="expression" dxfId="16" priority="2">
      <formula>$G1="OUT-UAQ"</formula>
    </cfRule>
  </conditionalFormatting>
  <conditionalFormatting sqref="B1:K5594">
    <cfRule type="expression" dxfId="2" priority="3">
      <formula>$J1="AMBETTER - SUPERIOR"</formula>
    </cfRule>
  </conditionalFormatting>
  <conditionalFormatting sqref="B1:K5594">
    <cfRule type="expression" dxfId="2" priority="4">
      <formula>$J1="SUPERIOR HEALTH PLAN"</formula>
    </cfRule>
  </conditionalFormatting>
  <conditionalFormatting sqref="B1:K5594">
    <cfRule type="expression" dxfId="8" priority="5">
      <formula>$G1="HUMANA CHOICE CARE"</formula>
    </cfRule>
  </conditionalFormatting>
  <conditionalFormatting sqref="B1:K5594">
    <cfRule type="expression" dxfId="8" priority="6">
      <formula>$G1="HUMANA OPEN ACCESS PLAN"</formula>
    </cfRule>
  </conditionalFormatting>
  <conditionalFormatting sqref="B1:K5594">
    <cfRule type="expression" dxfId="21" priority="7">
      <formula>$G1="OUTSA-SaQu"</formula>
    </cfRule>
  </conditionalFormatting>
  <conditionalFormatting sqref="A1:A5594">
    <cfRule type="notContainsBlanks" dxfId="22" priority="8">
      <formula>LEN(TRIM(A1))&gt;0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29.43"/>
  </cols>
  <sheetData>
    <row r="1">
      <c r="A1" s="380" t="s">
        <v>7263</v>
      </c>
      <c r="B1" s="381" t="s">
        <v>7151</v>
      </c>
      <c r="C1" s="381" t="s">
        <v>6043</v>
      </c>
    </row>
    <row r="2">
      <c r="A2" s="382" t="s">
        <v>6076</v>
      </c>
      <c r="B2" s="383">
        <v>0.3125</v>
      </c>
      <c r="C2" s="384">
        <v>44348.0</v>
      </c>
    </row>
    <row r="3">
      <c r="A3" s="382" t="s">
        <v>6113</v>
      </c>
      <c r="B3" s="383">
        <v>0.3229166666666667</v>
      </c>
      <c r="C3" s="384">
        <v>44349.0</v>
      </c>
    </row>
    <row r="4">
      <c r="A4" s="382" t="s">
        <v>6097</v>
      </c>
      <c r="B4" s="383">
        <v>0.3333333333333333</v>
      </c>
      <c r="C4" s="384">
        <v>44350.0</v>
      </c>
    </row>
    <row r="5">
      <c r="A5" s="382" t="s">
        <v>6074</v>
      </c>
      <c r="B5" s="383">
        <v>0.34375</v>
      </c>
      <c r="C5" s="384">
        <v>44351.0</v>
      </c>
    </row>
    <row r="6">
      <c r="A6" s="382" t="s">
        <v>6082</v>
      </c>
      <c r="B6" s="383">
        <v>0.3541666666666667</v>
      </c>
      <c r="C6" s="384">
        <v>44352.0</v>
      </c>
    </row>
    <row r="7">
      <c r="A7" s="382" t="s">
        <v>6091</v>
      </c>
      <c r="B7" s="383">
        <v>0.3645833333333333</v>
      </c>
      <c r="C7" s="384">
        <v>44353.0</v>
      </c>
    </row>
    <row r="8">
      <c r="A8" s="382" t="s">
        <v>6090</v>
      </c>
      <c r="B8" s="383">
        <v>0.375</v>
      </c>
      <c r="C8" s="384">
        <v>44354.0</v>
      </c>
    </row>
    <row r="9">
      <c r="A9" s="382" t="s">
        <v>6092</v>
      </c>
      <c r="B9" s="383">
        <v>0.3854166666666667</v>
      </c>
      <c r="C9" s="384">
        <v>44355.0</v>
      </c>
      <c r="E9" s="385"/>
    </row>
    <row r="10">
      <c r="A10" s="382" t="s">
        <v>6115</v>
      </c>
      <c r="B10" s="383">
        <v>0.3958333333333333</v>
      </c>
      <c r="C10" s="384">
        <v>44356.0</v>
      </c>
    </row>
    <row r="11">
      <c r="A11" s="382" t="s">
        <v>6108</v>
      </c>
      <c r="B11" s="383">
        <v>0.40625</v>
      </c>
      <c r="C11" s="384">
        <v>44357.0</v>
      </c>
    </row>
    <row r="12">
      <c r="A12" s="382" t="s">
        <v>6111</v>
      </c>
      <c r="B12" s="383">
        <v>0.4166666666666667</v>
      </c>
      <c r="C12" s="384">
        <v>44358.0</v>
      </c>
    </row>
    <row r="13">
      <c r="A13" s="382" t="s">
        <v>6105</v>
      </c>
      <c r="B13" s="383">
        <v>0.4270833333333333</v>
      </c>
      <c r="C13" s="384">
        <v>44359.0</v>
      </c>
    </row>
    <row r="14">
      <c r="A14" s="382" t="s">
        <v>6083</v>
      </c>
      <c r="B14" s="383">
        <v>0.4375</v>
      </c>
      <c r="C14" s="384">
        <v>44360.0</v>
      </c>
    </row>
    <row r="15">
      <c r="A15" s="382" t="s">
        <v>6101</v>
      </c>
      <c r="B15" s="383">
        <v>0.4479166666666667</v>
      </c>
      <c r="C15" s="384">
        <v>44361.0</v>
      </c>
    </row>
    <row r="16">
      <c r="A16" s="382" t="s">
        <v>6086</v>
      </c>
      <c r="B16" s="383">
        <v>0.4583333333333333</v>
      </c>
      <c r="C16" s="384">
        <v>44362.0</v>
      </c>
    </row>
    <row r="17">
      <c r="A17" s="382" t="s">
        <v>7264</v>
      </c>
      <c r="B17" s="383">
        <v>0.46875</v>
      </c>
      <c r="C17" s="384">
        <v>44363.0</v>
      </c>
    </row>
    <row r="18">
      <c r="A18" s="382" t="s">
        <v>6094</v>
      </c>
      <c r="B18" s="383">
        <v>0.4791666666666667</v>
      </c>
      <c r="C18" s="384">
        <v>44364.0</v>
      </c>
    </row>
    <row r="19">
      <c r="A19" s="382" t="s">
        <v>6109</v>
      </c>
      <c r="B19" s="383">
        <v>0.4895833333333333</v>
      </c>
      <c r="C19" s="384">
        <v>44365.0</v>
      </c>
    </row>
    <row r="20">
      <c r="A20" s="382" t="s">
        <v>6077</v>
      </c>
      <c r="B20" s="383">
        <v>0.5</v>
      </c>
      <c r="C20" s="384">
        <v>44366.0</v>
      </c>
    </row>
    <row r="21">
      <c r="A21" s="382" t="s">
        <v>6057</v>
      </c>
      <c r="B21" s="383">
        <v>0.5104166666666666</v>
      </c>
      <c r="C21" s="384">
        <v>44367.0</v>
      </c>
    </row>
    <row r="22">
      <c r="A22" s="382" t="s">
        <v>6145</v>
      </c>
      <c r="B22" s="383">
        <v>0.5208333333333334</v>
      </c>
      <c r="C22" s="384">
        <v>44368.0</v>
      </c>
    </row>
    <row r="23">
      <c r="A23" s="382" t="s">
        <v>6119</v>
      </c>
      <c r="B23" s="383">
        <v>0.53125</v>
      </c>
      <c r="C23" s="384">
        <v>44369.0</v>
      </c>
    </row>
    <row r="24">
      <c r="A24" s="382" t="s">
        <v>6070</v>
      </c>
      <c r="B24" s="383">
        <v>0.5416666666666666</v>
      </c>
      <c r="C24" s="384">
        <v>44370.0</v>
      </c>
    </row>
    <row r="25">
      <c r="A25" s="382" t="s">
        <v>6078</v>
      </c>
      <c r="B25" s="383">
        <v>0.5520833333333334</v>
      </c>
      <c r="C25" s="384">
        <v>44371.0</v>
      </c>
    </row>
    <row r="26">
      <c r="A26" s="382" t="s">
        <v>6118</v>
      </c>
      <c r="B26" s="383">
        <v>0.5625</v>
      </c>
      <c r="C26" s="384">
        <v>44372.0</v>
      </c>
    </row>
    <row r="27">
      <c r="A27" s="382" t="s">
        <v>6114</v>
      </c>
      <c r="B27" s="383">
        <v>0.5729166666666666</v>
      </c>
      <c r="C27" s="384">
        <v>44373.0</v>
      </c>
    </row>
    <row r="28">
      <c r="A28" s="382" t="s">
        <v>6110</v>
      </c>
      <c r="B28" s="383">
        <v>0.5833333333333334</v>
      </c>
      <c r="C28" s="384">
        <v>44374.0</v>
      </c>
    </row>
    <row r="29">
      <c r="A29" s="382" t="s">
        <v>6132</v>
      </c>
      <c r="B29" s="383">
        <v>0.59375</v>
      </c>
      <c r="C29" s="384">
        <v>44375.0</v>
      </c>
    </row>
    <row r="30">
      <c r="A30" s="382" t="s">
        <v>7265</v>
      </c>
      <c r="B30" s="383">
        <v>0.6041666666666666</v>
      </c>
      <c r="C30" s="384">
        <v>44376.0</v>
      </c>
    </row>
    <row r="31">
      <c r="A31" s="382" t="s">
        <v>6088</v>
      </c>
      <c r="B31" s="383">
        <v>0.6145833333333334</v>
      </c>
      <c r="C31" s="384">
        <v>44377.0</v>
      </c>
    </row>
    <row r="32">
      <c r="A32" s="382" t="s">
        <v>6140</v>
      </c>
      <c r="B32" s="383">
        <v>0.625</v>
      </c>
      <c r="C32" s="384">
        <v>44378.0</v>
      </c>
    </row>
    <row r="33">
      <c r="A33" s="382" t="s">
        <v>7266</v>
      </c>
      <c r="B33" s="383">
        <v>0.6354166666666666</v>
      </c>
      <c r="C33" s="384">
        <v>44379.0</v>
      </c>
    </row>
    <row r="34">
      <c r="A34" s="382" t="s">
        <v>6102</v>
      </c>
      <c r="B34" s="383">
        <v>0.6458333333333334</v>
      </c>
      <c r="C34" s="384">
        <v>44380.0</v>
      </c>
    </row>
    <row r="35">
      <c r="A35" s="382" t="s">
        <v>6098</v>
      </c>
      <c r="B35" s="383">
        <v>0.65625</v>
      </c>
      <c r="C35" s="384">
        <v>44381.0</v>
      </c>
    </row>
    <row r="36">
      <c r="A36" s="382" t="s">
        <v>6121</v>
      </c>
      <c r="B36" s="383">
        <v>0.6666666666666666</v>
      </c>
      <c r="C36" s="384">
        <v>44382.0</v>
      </c>
    </row>
    <row r="37">
      <c r="A37" s="386" t="s">
        <v>6133</v>
      </c>
      <c r="B37" s="383">
        <v>0.6770833333333334</v>
      </c>
      <c r="C37" s="384">
        <v>44383.0</v>
      </c>
    </row>
    <row r="38">
      <c r="A38" s="382" t="s">
        <v>6116</v>
      </c>
      <c r="B38" s="383">
        <v>0.6875</v>
      </c>
      <c r="C38" s="384">
        <v>44384.0</v>
      </c>
    </row>
    <row r="39">
      <c r="A39" s="382" t="s">
        <v>7267</v>
      </c>
      <c r="B39" s="383">
        <v>0.6979166666666666</v>
      </c>
      <c r="C39" s="384">
        <v>44385.0</v>
      </c>
    </row>
    <row r="40">
      <c r="A40" s="382" t="s">
        <v>6099</v>
      </c>
      <c r="B40" s="383">
        <v>0.7083333333333334</v>
      </c>
      <c r="C40" s="384">
        <v>44386.0</v>
      </c>
    </row>
    <row r="41">
      <c r="A41" s="382" t="s">
        <v>6126</v>
      </c>
      <c r="B41" s="383">
        <v>0.71875</v>
      </c>
      <c r="C41" s="384">
        <v>44387.0</v>
      </c>
    </row>
    <row r="42">
      <c r="A42" s="382" t="s">
        <v>6075</v>
      </c>
      <c r="B42" s="383">
        <v>0.7291666666666666</v>
      </c>
      <c r="C42" s="384">
        <v>44388.0</v>
      </c>
    </row>
    <row r="43">
      <c r="A43" s="382" t="s">
        <v>6107</v>
      </c>
      <c r="B43" s="383">
        <v>0.7395833333333334</v>
      </c>
      <c r="C43" s="384">
        <v>44389.0</v>
      </c>
    </row>
    <row r="44">
      <c r="A44" s="382" t="s">
        <v>6100</v>
      </c>
      <c r="B44" s="387">
        <v>0.75</v>
      </c>
      <c r="C44" s="384">
        <v>44390.0</v>
      </c>
    </row>
    <row r="45">
      <c r="A45" s="382" t="s">
        <v>6065</v>
      </c>
      <c r="B45" s="388" t="s">
        <v>7268</v>
      </c>
      <c r="C45" s="384">
        <v>44391.0</v>
      </c>
    </row>
    <row r="46">
      <c r="A46" s="382" t="s">
        <v>6112</v>
      </c>
      <c r="B46" s="386" t="s">
        <v>7269</v>
      </c>
      <c r="C46" s="384">
        <v>44392.0</v>
      </c>
    </row>
    <row r="47">
      <c r="A47" s="382" t="s">
        <v>6072</v>
      </c>
      <c r="B47" s="386" t="s">
        <v>7270</v>
      </c>
      <c r="C47" s="384">
        <v>44393.0</v>
      </c>
    </row>
    <row r="48">
      <c r="A48" s="382" t="s">
        <v>6079</v>
      </c>
      <c r="B48" s="386" t="s">
        <v>6127</v>
      </c>
      <c r="C48" s="384">
        <v>44394.0</v>
      </c>
    </row>
    <row r="49">
      <c r="A49" s="382" t="s">
        <v>6154</v>
      </c>
      <c r="B49" s="389" t="s">
        <v>7271</v>
      </c>
      <c r="C49" s="384">
        <v>44395.0</v>
      </c>
    </row>
    <row r="50">
      <c r="A50" s="382" t="s">
        <v>6069</v>
      </c>
      <c r="B50" s="388" t="s">
        <v>7159</v>
      </c>
      <c r="C50" s="384">
        <v>44396.0</v>
      </c>
    </row>
    <row r="51">
      <c r="A51" s="382" t="s">
        <v>7272</v>
      </c>
      <c r="B51" s="386" t="s">
        <v>7167</v>
      </c>
      <c r="C51" s="384">
        <v>44397.0</v>
      </c>
    </row>
    <row r="52">
      <c r="A52" s="382" t="s">
        <v>7273</v>
      </c>
      <c r="B52" s="386" t="s">
        <v>7160</v>
      </c>
      <c r="C52" s="384">
        <v>44398.0</v>
      </c>
    </row>
    <row r="53">
      <c r="A53" s="382" t="s">
        <v>7274</v>
      </c>
      <c r="B53" s="386" t="s">
        <v>7164</v>
      </c>
      <c r="C53" s="384">
        <v>44399.0</v>
      </c>
    </row>
    <row r="54">
      <c r="A54" s="386" t="s">
        <v>6124</v>
      </c>
      <c r="B54" s="386" t="s">
        <v>7275</v>
      </c>
      <c r="C54" s="384">
        <v>44400.0</v>
      </c>
    </row>
    <row r="55">
      <c r="A55" s="390"/>
      <c r="B55" s="386" t="s">
        <v>7163</v>
      </c>
      <c r="C55" s="384">
        <v>44401.0</v>
      </c>
    </row>
    <row r="56">
      <c r="A56" s="390"/>
      <c r="B56" s="386" t="s">
        <v>7166</v>
      </c>
      <c r="C56" s="384">
        <v>44402.0</v>
      </c>
    </row>
    <row r="57">
      <c r="A57" s="390"/>
      <c r="B57" s="386" t="s">
        <v>7169</v>
      </c>
      <c r="C57" s="384">
        <v>44403.0</v>
      </c>
    </row>
    <row r="58">
      <c r="A58" s="390"/>
      <c r="B58" s="386" t="s">
        <v>7168</v>
      </c>
      <c r="C58" s="384">
        <v>44404.0</v>
      </c>
    </row>
    <row r="59">
      <c r="A59" s="390"/>
      <c r="B59" s="386" t="s">
        <v>7276</v>
      </c>
      <c r="C59" s="384">
        <v>44405.0</v>
      </c>
    </row>
    <row r="60">
      <c r="A60" s="390"/>
      <c r="B60" s="386" t="s">
        <v>7277</v>
      </c>
      <c r="C60" s="384">
        <v>44406.0</v>
      </c>
    </row>
    <row r="61">
      <c r="A61" s="390"/>
      <c r="B61" s="386" t="s">
        <v>7278</v>
      </c>
      <c r="C61" s="384">
        <v>44407.0</v>
      </c>
    </row>
    <row r="62">
      <c r="A62" s="390"/>
      <c r="B62" s="386" t="s">
        <v>7279</v>
      </c>
      <c r="C62" s="384">
        <v>44408.0</v>
      </c>
    </row>
    <row r="63">
      <c r="A63" s="390"/>
      <c r="B63" s="386" t="s">
        <v>7280</v>
      </c>
      <c r="C63" s="384">
        <v>44409.0</v>
      </c>
    </row>
    <row r="64">
      <c r="A64" s="390"/>
      <c r="B64" s="386" t="s">
        <v>7281</v>
      </c>
      <c r="C64" s="384">
        <v>44410.0</v>
      </c>
    </row>
    <row r="65">
      <c r="A65" s="390"/>
      <c r="B65" s="389" t="s">
        <v>7145</v>
      </c>
      <c r="C65" s="384">
        <v>44411.0</v>
      </c>
    </row>
    <row r="66">
      <c r="A66" s="390"/>
      <c r="C66" s="384">
        <v>44412.0</v>
      </c>
    </row>
    <row r="67">
      <c r="A67" s="390"/>
      <c r="C67" s="384">
        <v>44413.0</v>
      </c>
    </row>
    <row r="68">
      <c r="A68" s="390"/>
      <c r="C68" s="384">
        <v>44414.0</v>
      </c>
    </row>
    <row r="69">
      <c r="A69" s="390"/>
      <c r="C69" s="384">
        <v>44415.0</v>
      </c>
    </row>
    <row r="70">
      <c r="A70" s="390"/>
      <c r="C70" s="384">
        <v>44416.0</v>
      </c>
    </row>
    <row r="71">
      <c r="A71" s="390"/>
      <c r="C71" s="384">
        <v>44417.0</v>
      </c>
    </row>
    <row r="72">
      <c r="A72" s="390"/>
      <c r="C72" s="384">
        <v>44418.0</v>
      </c>
    </row>
    <row r="73">
      <c r="A73" s="390"/>
      <c r="C73" s="384">
        <v>44419.0</v>
      </c>
    </row>
    <row r="74">
      <c r="A74" s="390"/>
      <c r="C74" s="384">
        <v>44420.0</v>
      </c>
    </row>
    <row r="75">
      <c r="A75" s="390"/>
      <c r="C75" s="384">
        <v>44421.0</v>
      </c>
    </row>
    <row r="76">
      <c r="A76" s="390"/>
      <c r="C76" s="384">
        <v>44422.0</v>
      </c>
    </row>
    <row r="77">
      <c r="A77" s="390"/>
      <c r="C77" s="384">
        <v>44423.0</v>
      </c>
    </row>
    <row r="78">
      <c r="A78" s="390"/>
      <c r="C78" s="384">
        <v>44424.0</v>
      </c>
    </row>
    <row r="79">
      <c r="A79" s="390"/>
      <c r="C79" s="384">
        <v>44425.0</v>
      </c>
    </row>
    <row r="80">
      <c r="A80" s="390"/>
      <c r="C80" s="384">
        <v>44426.0</v>
      </c>
    </row>
    <row r="81">
      <c r="A81" s="390"/>
      <c r="C81" s="384">
        <v>44427.0</v>
      </c>
    </row>
    <row r="82">
      <c r="A82" s="390"/>
      <c r="C82" s="384">
        <v>44428.0</v>
      </c>
    </row>
    <row r="83">
      <c r="A83" s="390"/>
      <c r="C83" s="384">
        <v>44429.0</v>
      </c>
    </row>
    <row r="84">
      <c r="A84" s="390"/>
      <c r="C84" s="384">
        <v>44430.0</v>
      </c>
    </row>
    <row r="85">
      <c r="A85" s="390"/>
      <c r="C85" s="384">
        <v>44431.0</v>
      </c>
    </row>
    <row r="86">
      <c r="A86" s="390"/>
      <c r="C86" s="384">
        <v>44432.0</v>
      </c>
    </row>
    <row r="87">
      <c r="A87" s="390"/>
      <c r="C87" s="384">
        <v>44433.0</v>
      </c>
    </row>
    <row r="88">
      <c r="A88" s="390"/>
      <c r="C88" s="384">
        <v>44434.0</v>
      </c>
    </row>
    <row r="89">
      <c r="A89" s="390"/>
      <c r="C89" s="384">
        <v>44435.0</v>
      </c>
    </row>
    <row r="90">
      <c r="A90" s="390"/>
      <c r="C90" s="384">
        <v>44436.0</v>
      </c>
    </row>
    <row r="91">
      <c r="A91" s="390"/>
      <c r="C91" s="384">
        <v>44437.0</v>
      </c>
    </row>
    <row r="92">
      <c r="A92" s="390"/>
      <c r="C92" s="384">
        <v>44438.0</v>
      </c>
    </row>
    <row r="93">
      <c r="A93" s="390"/>
      <c r="C93" s="384">
        <v>44439.0</v>
      </c>
    </row>
    <row r="94">
      <c r="A94" s="390"/>
      <c r="C94" s="384">
        <v>44440.0</v>
      </c>
    </row>
    <row r="95">
      <c r="A95" s="390"/>
      <c r="C95" s="384">
        <v>44441.0</v>
      </c>
    </row>
    <row r="96">
      <c r="A96" s="390"/>
      <c r="C96" s="384">
        <v>44442.0</v>
      </c>
    </row>
    <row r="97">
      <c r="A97" s="390"/>
      <c r="C97" s="384">
        <v>44443.0</v>
      </c>
    </row>
    <row r="98">
      <c r="A98" s="390"/>
      <c r="C98" s="384">
        <v>44444.0</v>
      </c>
    </row>
    <row r="99">
      <c r="A99" s="390"/>
      <c r="C99" s="384">
        <v>44445.0</v>
      </c>
    </row>
    <row r="100">
      <c r="A100" s="390"/>
      <c r="C100" s="384">
        <v>44446.0</v>
      </c>
    </row>
    <row r="101">
      <c r="A101" s="390"/>
      <c r="C101" s="384">
        <v>44447.0</v>
      </c>
    </row>
    <row r="102">
      <c r="A102" s="390"/>
      <c r="C102" s="384">
        <v>44448.0</v>
      </c>
    </row>
    <row r="103">
      <c r="A103" s="390"/>
      <c r="C103" s="384">
        <v>44449.0</v>
      </c>
    </row>
    <row r="104">
      <c r="A104" s="390"/>
      <c r="C104" s="384">
        <v>44450.0</v>
      </c>
    </row>
    <row r="105">
      <c r="A105" s="390"/>
      <c r="C105" s="384">
        <v>44451.0</v>
      </c>
    </row>
    <row r="106">
      <c r="A106" s="390"/>
      <c r="C106" s="384">
        <v>44452.0</v>
      </c>
    </row>
    <row r="107">
      <c r="A107" s="390"/>
      <c r="C107" s="384">
        <v>44453.0</v>
      </c>
    </row>
    <row r="108">
      <c r="A108" s="390"/>
      <c r="C108" s="384">
        <v>44454.0</v>
      </c>
    </row>
    <row r="109">
      <c r="A109" s="390"/>
      <c r="C109" s="384">
        <v>44455.0</v>
      </c>
    </row>
    <row r="110">
      <c r="A110" s="390"/>
      <c r="C110" s="384">
        <v>44456.0</v>
      </c>
    </row>
    <row r="111">
      <c r="A111" s="390"/>
      <c r="C111" s="384">
        <v>44457.0</v>
      </c>
    </row>
    <row r="112">
      <c r="A112" s="390"/>
      <c r="C112" s="384">
        <v>44458.0</v>
      </c>
    </row>
    <row r="113">
      <c r="A113" s="390"/>
      <c r="C113" s="384">
        <v>44459.0</v>
      </c>
    </row>
    <row r="114">
      <c r="A114" s="390"/>
      <c r="C114" s="384">
        <v>44460.0</v>
      </c>
    </row>
    <row r="115">
      <c r="A115" s="390"/>
      <c r="C115" s="384">
        <v>44461.0</v>
      </c>
    </row>
    <row r="116">
      <c r="A116" s="390"/>
      <c r="C116" s="384">
        <v>44462.0</v>
      </c>
    </row>
    <row r="117">
      <c r="A117" s="390"/>
      <c r="C117" s="384">
        <v>44463.0</v>
      </c>
    </row>
    <row r="118">
      <c r="A118" s="390"/>
      <c r="C118" s="384">
        <v>44464.0</v>
      </c>
    </row>
    <row r="119">
      <c r="A119" s="390"/>
      <c r="C119" s="384">
        <v>44465.0</v>
      </c>
    </row>
    <row r="120">
      <c r="A120" s="390"/>
      <c r="C120" s="384">
        <v>44466.0</v>
      </c>
    </row>
    <row r="121">
      <c r="A121" s="390"/>
      <c r="C121" s="384">
        <v>44467.0</v>
      </c>
    </row>
    <row r="122">
      <c r="A122" s="390"/>
      <c r="C122" s="384">
        <v>44468.0</v>
      </c>
    </row>
    <row r="123">
      <c r="A123" s="390"/>
      <c r="C123" s="384">
        <v>44469.0</v>
      </c>
    </row>
    <row r="124">
      <c r="A124" s="390"/>
      <c r="C124" s="384">
        <v>44470.0</v>
      </c>
    </row>
    <row r="125">
      <c r="A125" s="390"/>
      <c r="C125" s="384">
        <v>44471.0</v>
      </c>
    </row>
    <row r="126">
      <c r="A126" s="390"/>
      <c r="C126" s="384">
        <v>44472.0</v>
      </c>
    </row>
    <row r="127">
      <c r="A127" s="390"/>
      <c r="C127" s="384">
        <v>44473.0</v>
      </c>
    </row>
    <row r="128">
      <c r="A128" s="390"/>
      <c r="C128" s="384">
        <v>44474.0</v>
      </c>
    </row>
    <row r="129">
      <c r="A129" s="390"/>
      <c r="C129" s="384">
        <v>44475.0</v>
      </c>
    </row>
    <row r="130">
      <c r="A130" s="390"/>
      <c r="C130" s="384">
        <v>44476.0</v>
      </c>
    </row>
    <row r="131">
      <c r="A131" s="390"/>
      <c r="C131" s="384">
        <v>44477.0</v>
      </c>
    </row>
    <row r="132">
      <c r="A132" s="390"/>
      <c r="C132" s="384">
        <v>44478.0</v>
      </c>
    </row>
    <row r="133">
      <c r="A133" s="390"/>
      <c r="C133" s="384">
        <v>44479.0</v>
      </c>
    </row>
    <row r="134">
      <c r="A134" s="390"/>
      <c r="C134" s="384">
        <v>44480.0</v>
      </c>
    </row>
    <row r="135">
      <c r="A135" s="390"/>
      <c r="C135" s="384">
        <v>44481.0</v>
      </c>
    </row>
    <row r="136">
      <c r="A136" s="390"/>
      <c r="C136" s="384">
        <v>44482.0</v>
      </c>
    </row>
    <row r="137">
      <c r="A137" s="390"/>
      <c r="C137" s="384">
        <v>44483.0</v>
      </c>
    </row>
    <row r="138">
      <c r="A138" s="390"/>
      <c r="C138" s="384">
        <v>44484.0</v>
      </c>
    </row>
    <row r="139">
      <c r="A139" s="390"/>
      <c r="C139" s="384">
        <v>44485.0</v>
      </c>
    </row>
    <row r="140">
      <c r="A140" s="390"/>
      <c r="C140" s="384">
        <v>44486.0</v>
      </c>
    </row>
    <row r="141">
      <c r="A141" s="390"/>
      <c r="C141" s="384">
        <v>44487.0</v>
      </c>
    </row>
    <row r="142">
      <c r="A142" s="390"/>
      <c r="C142" s="384">
        <v>44488.0</v>
      </c>
    </row>
    <row r="143">
      <c r="A143" s="390"/>
      <c r="C143" s="384">
        <v>44489.0</v>
      </c>
    </row>
    <row r="144">
      <c r="A144" s="390"/>
      <c r="C144" s="384">
        <v>44490.0</v>
      </c>
    </row>
    <row r="145">
      <c r="A145" s="390"/>
      <c r="C145" s="384">
        <v>44491.0</v>
      </c>
    </row>
    <row r="146">
      <c r="A146" s="390"/>
      <c r="C146" s="384">
        <v>44492.0</v>
      </c>
    </row>
    <row r="147">
      <c r="A147" s="390"/>
      <c r="C147" s="384">
        <v>44493.0</v>
      </c>
    </row>
    <row r="148">
      <c r="A148" s="390"/>
      <c r="C148" s="384">
        <v>44494.0</v>
      </c>
    </row>
    <row r="149">
      <c r="A149" s="390"/>
      <c r="C149" s="384">
        <v>44495.0</v>
      </c>
    </row>
    <row r="150">
      <c r="A150" s="390"/>
      <c r="C150" s="384">
        <v>44496.0</v>
      </c>
    </row>
    <row r="151">
      <c r="A151" s="390"/>
      <c r="C151" s="384">
        <v>44497.0</v>
      </c>
    </row>
    <row r="152">
      <c r="A152" s="390"/>
      <c r="C152" s="384">
        <v>44498.0</v>
      </c>
    </row>
    <row r="153">
      <c r="A153" s="390"/>
      <c r="C153" s="384">
        <v>44499.0</v>
      </c>
    </row>
    <row r="154">
      <c r="A154" s="390"/>
      <c r="C154" s="384">
        <v>44500.0</v>
      </c>
    </row>
    <row r="155">
      <c r="A155" s="390"/>
      <c r="C155" s="384">
        <v>44501.0</v>
      </c>
    </row>
    <row r="156">
      <c r="A156" s="390"/>
      <c r="C156" s="384">
        <v>44502.0</v>
      </c>
    </row>
    <row r="157">
      <c r="A157" s="390"/>
      <c r="C157" s="384">
        <v>44503.0</v>
      </c>
    </row>
    <row r="158">
      <c r="A158" s="390"/>
      <c r="C158" s="384">
        <v>44504.0</v>
      </c>
    </row>
    <row r="159">
      <c r="A159" s="390"/>
      <c r="C159" s="384">
        <v>44505.0</v>
      </c>
    </row>
    <row r="160">
      <c r="A160" s="390"/>
      <c r="C160" s="384">
        <v>44506.0</v>
      </c>
    </row>
    <row r="161">
      <c r="A161" s="390"/>
      <c r="C161" s="384">
        <v>44507.0</v>
      </c>
    </row>
    <row r="162">
      <c r="A162" s="390"/>
      <c r="C162" s="384">
        <v>44508.0</v>
      </c>
    </row>
    <row r="163">
      <c r="A163" s="390"/>
      <c r="C163" s="384">
        <v>44509.0</v>
      </c>
    </row>
    <row r="164">
      <c r="A164" s="390"/>
      <c r="C164" s="384">
        <v>44510.0</v>
      </c>
    </row>
    <row r="165">
      <c r="A165" s="390"/>
      <c r="C165" s="384">
        <v>44511.0</v>
      </c>
    </row>
    <row r="166">
      <c r="A166" s="390"/>
      <c r="C166" s="384">
        <v>44512.0</v>
      </c>
    </row>
    <row r="167">
      <c r="A167" s="390"/>
      <c r="C167" s="384">
        <v>44513.0</v>
      </c>
    </row>
    <row r="168">
      <c r="A168" s="390"/>
      <c r="C168" s="384">
        <v>44514.0</v>
      </c>
    </row>
    <row r="169">
      <c r="A169" s="390"/>
      <c r="C169" s="384">
        <v>44515.0</v>
      </c>
    </row>
    <row r="170">
      <c r="A170" s="390"/>
      <c r="C170" s="384">
        <v>44516.0</v>
      </c>
    </row>
    <row r="171">
      <c r="A171" s="390"/>
      <c r="C171" s="384">
        <v>44517.0</v>
      </c>
    </row>
    <row r="172">
      <c r="A172" s="390"/>
      <c r="C172" s="384">
        <v>44518.0</v>
      </c>
    </row>
    <row r="173">
      <c r="A173" s="390"/>
      <c r="C173" s="384">
        <v>44519.0</v>
      </c>
    </row>
    <row r="174">
      <c r="A174" s="390"/>
      <c r="C174" s="384">
        <v>44520.0</v>
      </c>
    </row>
    <row r="175">
      <c r="A175" s="390"/>
      <c r="C175" s="384">
        <v>44521.0</v>
      </c>
    </row>
    <row r="176">
      <c r="A176" s="390"/>
      <c r="C176" s="384">
        <v>44522.0</v>
      </c>
    </row>
    <row r="177">
      <c r="A177" s="390"/>
      <c r="C177" s="384">
        <v>44523.0</v>
      </c>
    </row>
    <row r="178">
      <c r="A178" s="390"/>
      <c r="C178" s="384">
        <v>44524.0</v>
      </c>
    </row>
    <row r="179">
      <c r="A179" s="390"/>
      <c r="C179" s="384">
        <v>44525.0</v>
      </c>
    </row>
    <row r="180">
      <c r="A180" s="390"/>
      <c r="C180" s="384">
        <v>44526.0</v>
      </c>
    </row>
    <row r="181">
      <c r="A181" s="390"/>
      <c r="C181" s="384">
        <v>44527.0</v>
      </c>
    </row>
    <row r="182">
      <c r="A182" s="390"/>
      <c r="C182" s="384">
        <v>44528.0</v>
      </c>
    </row>
    <row r="183">
      <c r="A183" s="390"/>
      <c r="C183" s="384">
        <v>44529.0</v>
      </c>
    </row>
    <row r="184">
      <c r="A184" s="390"/>
      <c r="C184" s="384">
        <v>44530.0</v>
      </c>
    </row>
    <row r="185">
      <c r="A185" s="390"/>
      <c r="C185" s="384">
        <v>44531.0</v>
      </c>
    </row>
    <row r="186">
      <c r="A186" s="390"/>
      <c r="C186" s="384">
        <v>44532.0</v>
      </c>
    </row>
    <row r="187">
      <c r="A187" s="390"/>
      <c r="C187" s="384">
        <v>44533.0</v>
      </c>
    </row>
    <row r="188">
      <c r="A188" s="390"/>
      <c r="C188" s="384">
        <v>44534.0</v>
      </c>
    </row>
    <row r="189">
      <c r="A189" s="390"/>
      <c r="C189" s="384">
        <v>44535.0</v>
      </c>
    </row>
    <row r="190">
      <c r="A190" s="390"/>
      <c r="C190" s="384">
        <v>44536.0</v>
      </c>
    </row>
    <row r="191">
      <c r="A191" s="390"/>
      <c r="C191" s="384">
        <v>44537.0</v>
      </c>
    </row>
    <row r="192">
      <c r="A192" s="390"/>
      <c r="C192" s="384">
        <v>44538.0</v>
      </c>
    </row>
    <row r="193">
      <c r="A193" s="390"/>
      <c r="C193" s="384">
        <v>44539.0</v>
      </c>
    </row>
    <row r="194">
      <c r="A194" s="390"/>
      <c r="C194" s="384">
        <v>44540.0</v>
      </c>
    </row>
    <row r="195">
      <c r="A195" s="390"/>
      <c r="C195" s="384">
        <v>44541.0</v>
      </c>
    </row>
    <row r="196">
      <c r="A196" s="390"/>
      <c r="C196" s="384">
        <v>44542.0</v>
      </c>
    </row>
    <row r="197">
      <c r="A197" s="390"/>
      <c r="C197" s="384">
        <v>44543.0</v>
      </c>
    </row>
    <row r="198">
      <c r="A198" s="390"/>
      <c r="C198" s="384">
        <v>44544.0</v>
      </c>
    </row>
    <row r="199">
      <c r="A199" s="390"/>
      <c r="C199" s="384">
        <v>44545.0</v>
      </c>
    </row>
    <row r="200">
      <c r="A200" s="390"/>
      <c r="C200" s="384">
        <v>44546.0</v>
      </c>
    </row>
    <row r="201">
      <c r="A201" s="390"/>
      <c r="C201" s="384">
        <v>44547.0</v>
      </c>
    </row>
    <row r="202">
      <c r="A202" s="390"/>
      <c r="C202" s="384">
        <v>44548.0</v>
      </c>
    </row>
    <row r="203">
      <c r="A203" s="390"/>
      <c r="C203" s="384">
        <v>44549.0</v>
      </c>
    </row>
    <row r="204">
      <c r="A204" s="390"/>
      <c r="C204" s="384">
        <v>44550.0</v>
      </c>
    </row>
    <row r="205">
      <c r="A205" s="390"/>
      <c r="C205" s="384">
        <v>44551.0</v>
      </c>
    </row>
    <row r="206">
      <c r="A206" s="390"/>
      <c r="C206" s="384">
        <v>44552.0</v>
      </c>
    </row>
    <row r="207">
      <c r="A207" s="390"/>
      <c r="C207" s="384">
        <v>44553.0</v>
      </c>
    </row>
    <row r="208">
      <c r="A208" s="390"/>
      <c r="C208" s="384">
        <v>44554.0</v>
      </c>
    </row>
    <row r="209">
      <c r="A209" s="390"/>
      <c r="C209" s="384">
        <v>44555.0</v>
      </c>
    </row>
    <row r="210">
      <c r="A210" s="390"/>
      <c r="C210" s="384">
        <v>44556.0</v>
      </c>
    </row>
    <row r="211">
      <c r="A211" s="390"/>
      <c r="C211" s="384">
        <v>44557.0</v>
      </c>
    </row>
    <row r="212">
      <c r="A212" s="390"/>
      <c r="C212" s="384">
        <v>44558.0</v>
      </c>
    </row>
    <row r="213">
      <c r="A213" s="390"/>
      <c r="C213" s="384">
        <v>44559.0</v>
      </c>
    </row>
    <row r="214">
      <c r="A214" s="390"/>
      <c r="C214" s="384">
        <v>44560.0</v>
      </c>
    </row>
    <row r="215">
      <c r="A215" s="390"/>
      <c r="C215" s="384">
        <v>44561.0</v>
      </c>
    </row>
    <row r="216">
      <c r="A216" s="390"/>
      <c r="C216" s="384">
        <v>44562.0</v>
      </c>
    </row>
    <row r="217">
      <c r="A217" s="390"/>
      <c r="C217" s="384">
        <v>44563.0</v>
      </c>
    </row>
    <row r="218">
      <c r="A218" s="390"/>
      <c r="C218" s="384">
        <v>44564.0</v>
      </c>
    </row>
    <row r="219">
      <c r="A219" s="390"/>
      <c r="C219" s="384">
        <v>44565.0</v>
      </c>
    </row>
    <row r="220">
      <c r="A220" s="390"/>
      <c r="C220" s="384">
        <v>44566.0</v>
      </c>
    </row>
    <row r="221">
      <c r="A221" s="390"/>
      <c r="C221" s="384">
        <v>44567.0</v>
      </c>
    </row>
    <row r="222">
      <c r="A222" s="390"/>
      <c r="C222" s="384">
        <v>44568.0</v>
      </c>
    </row>
    <row r="223">
      <c r="A223" s="390"/>
      <c r="C223" s="384">
        <v>44569.0</v>
      </c>
    </row>
    <row r="224">
      <c r="A224" s="390"/>
      <c r="C224" s="384">
        <v>44570.0</v>
      </c>
    </row>
    <row r="225">
      <c r="A225" s="390"/>
      <c r="C225" s="384">
        <v>44571.0</v>
      </c>
    </row>
    <row r="226">
      <c r="A226" s="390"/>
      <c r="C226" s="384">
        <v>44572.0</v>
      </c>
    </row>
    <row r="227">
      <c r="A227" s="390"/>
      <c r="C227" s="384">
        <v>44573.0</v>
      </c>
    </row>
    <row r="228">
      <c r="A228" s="390"/>
      <c r="C228" s="384">
        <v>44574.0</v>
      </c>
    </row>
    <row r="229">
      <c r="A229" s="390"/>
      <c r="C229" s="384">
        <v>44575.0</v>
      </c>
    </row>
    <row r="230">
      <c r="A230" s="390"/>
      <c r="C230" s="384">
        <v>44576.0</v>
      </c>
    </row>
    <row r="231">
      <c r="A231" s="390"/>
      <c r="C231" s="384">
        <v>44577.0</v>
      </c>
    </row>
    <row r="232">
      <c r="A232" s="390"/>
      <c r="C232" s="384">
        <v>44578.0</v>
      </c>
    </row>
    <row r="233">
      <c r="A233" s="390"/>
      <c r="C233" s="384">
        <v>44579.0</v>
      </c>
    </row>
    <row r="234">
      <c r="A234" s="390"/>
      <c r="C234" s="384">
        <v>44580.0</v>
      </c>
    </row>
    <row r="235">
      <c r="A235" s="390"/>
      <c r="C235" s="384">
        <v>44581.0</v>
      </c>
    </row>
    <row r="236">
      <c r="A236" s="390"/>
      <c r="C236" s="384">
        <v>44582.0</v>
      </c>
    </row>
    <row r="237">
      <c r="A237" s="390"/>
      <c r="C237" s="384">
        <v>44583.0</v>
      </c>
    </row>
    <row r="238">
      <c r="A238" s="390"/>
      <c r="C238" s="384">
        <v>44584.0</v>
      </c>
    </row>
    <row r="239">
      <c r="A239" s="390"/>
      <c r="C239" s="384">
        <v>44585.0</v>
      </c>
    </row>
    <row r="240">
      <c r="A240" s="390"/>
      <c r="C240" s="384">
        <v>44586.0</v>
      </c>
    </row>
    <row r="241">
      <c r="A241" s="390"/>
      <c r="C241" s="384">
        <v>44587.0</v>
      </c>
    </row>
    <row r="242">
      <c r="A242" s="390"/>
      <c r="C242" s="384">
        <v>44588.0</v>
      </c>
    </row>
    <row r="243">
      <c r="A243" s="390"/>
      <c r="C243" s="384">
        <v>44589.0</v>
      </c>
    </row>
    <row r="244">
      <c r="A244" s="390"/>
      <c r="C244" s="384">
        <v>44590.0</v>
      </c>
    </row>
    <row r="245">
      <c r="A245" s="390"/>
      <c r="C245" s="384">
        <v>44591.0</v>
      </c>
    </row>
    <row r="246">
      <c r="A246" s="390"/>
      <c r="C246" s="384">
        <v>44592.0</v>
      </c>
    </row>
    <row r="247">
      <c r="A247" s="390"/>
      <c r="C247" s="384">
        <v>44593.0</v>
      </c>
    </row>
    <row r="248">
      <c r="A248" s="390"/>
      <c r="C248" s="384">
        <v>44594.0</v>
      </c>
    </row>
    <row r="249">
      <c r="A249" s="390"/>
      <c r="C249" s="384">
        <v>44595.0</v>
      </c>
    </row>
    <row r="250">
      <c r="A250" s="390"/>
      <c r="C250" s="384">
        <v>44596.0</v>
      </c>
    </row>
    <row r="251">
      <c r="A251" s="390"/>
      <c r="C251" s="384">
        <v>44597.0</v>
      </c>
    </row>
    <row r="252">
      <c r="A252" s="390"/>
      <c r="C252" s="384">
        <v>44598.0</v>
      </c>
    </row>
    <row r="253">
      <c r="A253" s="390"/>
      <c r="C253" s="384">
        <v>44599.0</v>
      </c>
    </row>
    <row r="254">
      <c r="A254" s="390"/>
      <c r="C254" s="384">
        <v>44600.0</v>
      </c>
    </row>
    <row r="255">
      <c r="A255" s="390"/>
      <c r="C255" s="384">
        <v>44601.0</v>
      </c>
    </row>
    <row r="256">
      <c r="A256" s="390"/>
      <c r="C256" s="384">
        <v>44602.0</v>
      </c>
    </row>
    <row r="257">
      <c r="A257" s="390"/>
      <c r="C257" s="384">
        <v>44603.0</v>
      </c>
    </row>
    <row r="258">
      <c r="A258" s="390"/>
      <c r="C258" s="384">
        <v>44604.0</v>
      </c>
    </row>
    <row r="259">
      <c r="A259" s="390"/>
      <c r="C259" s="384">
        <v>44605.0</v>
      </c>
    </row>
    <row r="260">
      <c r="A260" s="390"/>
      <c r="C260" s="384">
        <v>44606.0</v>
      </c>
    </row>
    <row r="261">
      <c r="A261" s="390"/>
      <c r="C261" s="384">
        <v>44607.0</v>
      </c>
    </row>
    <row r="262">
      <c r="A262" s="390"/>
      <c r="C262" s="384">
        <v>44608.0</v>
      </c>
    </row>
    <row r="263">
      <c r="A263" s="390"/>
      <c r="C263" s="384">
        <v>44609.0</v>
      </c>
    </row>
    <row r="264">
      <c r="A264" s="390"/>
      <c r="C264" s="384">
        <v>44610.0</v>
      </c>
    </row>
    <row r="265">
      <c r="A265" s="390"/>
      <c r="C265" s="384">
        <v>44611.0</v>
      </c>
    </row>
    <row r="266">
      <c r="A266" s="390"/>
      <c r="C266" s="384">
        <v>44612.0</v>
      </c>
    </row>
    <row r="267">
      <c r="A267" s="390"/>
      <c r="C267" s="384">
        <v>44613.0</v>
      </c>
    </row>
    <row r="268">
      <c r="A268" s="390"/>
      <c r="C268" s="384">
        <v>44614.0</v>
      </c>
    </row>
    <row r="269">
      <c r="A269" s="390"/>
      <c r="C269" s="384">
        <v>44615.0</v>
      </c>
    </row>
    <row r="270">
      <c r="A270" s="390"/>
      <c r="C270" s="384">
        <v>44616.0</v>
      </c>
    </row>
    <row r="271">
      <c r="A271" s="390"/>
      <c r="C271" s="384">
        <v>44617.0</v>
      </c>
    </row>
    <row r="272">
      <c r="A272" s="390"/>
      <c r="C272" s="384">
        <v>44618.0</v>
      </c>
    </row>
    <row r="273">
      <c r="A273" s="390"/>
      <c r="C273" s="384">
        <v>44619.0</v>
      </c>
    </row>
    <row r="274">
      <c r="A274" s="390"/>
      <c r="C274" s="384">
        <v>44620.0</v>
      </c>
    </row>
    <row r="275">
      <c r="A275" s="390"/>
      <c r="C275" s="384">
        <v>44621.0</v>
      </c>
    </row>
    <row r="276">
      <c r="A276" s="390"/>
      <c r="C276" s="384">
        <v>44622.0</v>
      </c>
    </row>
    <row r="277">
      <c r="A277" s="390"/>
      <c r="C277" s="384">
        <v>44623.0</v>
      </c>
    </row>
    <row r="278">
      <c r="A278" s="390"/>
      <c r="C278" s="384">
        <v>44624.0</v>
      </c>
    </row>
    <row r="279">
      <c r="A279" s="390"/>
      <c r="C279" s="384">
        <v>44625.0</v>
      </c>
    </row>
    <row r="280">
      <c r="A280" s="390"/>
      <c r="C280" s="384">
        <v>44626.0</v>
      </c>
    </row>
    <row r="281">
      <c r="A281" s="390"/>
      <c r="C281" s="384">
        <v>44627.0</v>
      </c>
    </row>
    <row r="282">
      <c r="A282" s="390"/>
      <c r="C282" s="384">
        <v>44628.0</v>
      </c>
    </row>
    <row r="283">
      <c r="A283" s="390"/>
      <c r="C283" s="384">
        <v>44629.0</v>
      </c>
    </row>
    <row r="284">
      <c r="A284" s="390"/>
      <c r="C284" s="384">
        <v>44630.0</v>
      </c>
    </row>
    <row r="285">
      <c r="A285" s="390"/>
      <c r="C285" s="384">
        <v>44631.0</v>
      </c>
    </row>
    <row r="286">
      <c r="A286" s="390"/>
      <c r="C286" s="384">
        <v>44632.0</v>
      </c>
    </row>
    <row r="287">
      <c r="A287" s="390"/>
      <c r="C287" s="384">
        <v>44633.0</v>
      </c>
    </row>
    <row r="288">
      <c r="A288" s="390"/>
      <c r="C288" s="384">
        <v>44634.0</v>
      </c>
    </row>
    <row r="289">
      <c r="A289" s="390"/>
      <c r="C289" s="384">
        <v>44635.0</v>
      </c>
    </row>
    <row r="290">
      <c r="A290" s="390"/>
      <c r="C290" s="384">
        <v>44636.0</v>
      </c>
    </row>
    <row r="291">
      <c r="A291" s="390"/>
      <c r="C291" s="384">
        <v>44637.0</v>
      </c>
    </row>
    <row r="292">
      <c r="A292" s="390"/>
      <c r="C292" s="384">
        <v>44638.0</v>
      </c>
    </row>
    <row r="293">
      <c r="A293" s="390"/>
      <c r="C293" s="384">
        <v>44639.0</v>
      </c>
    </row>
    <row r="294">
      <c r="A294" s="390"/>
      <c r="C294" s="384">
        <v>44640.0</v>
      </c>
    </row>
    <row r="295">
      <c r="A295" s="390"/>
      <c r="C295" s="384">
        <v>44641.0</v>
      </c>
    </row>
    <row r="296">
      <c r="A296" s="390"/>
      <c r="C296" s="384">
        <v>44642.0</v>
      </c>
    </row>
    <row r="297">
      <c r="A297" s="390"/>
      <c r="C297" s="384">
        <v>44643.0</v>
      </c>
    </row>
    <row r="298">
      <c r="A298" s="390"/>
      <c r="C298" s="384">
        <v>44644.0</v>
      </c>
    </row>
    <row r="299">
      <c r="A299" s="390"/>
      <c r="C299" s="384">
        <v>44645.0</v>
      </c>
    </row>
    <row r="300">
      <c r="A300" s="390"/>
      <c r="C300" s="384">
        <v>44646.0</v>
      </c>
    </row>
    <row r="301">
      <c r="A301" s="390"/>
      <c r="C301" s="384">
        <v>44647.0</v>
      </c>
    </row>
    <row r="302">
      <c r="A302" s="390"/>
      <c r="C302" s="384">
        <v>44648.0</v>
      </c>
    </row>
    <row r="303">
      <c r="A303" s="390"/>
      <c r="C303" s="384">
        <v>44649.0</v>
      </c>
    </row>
    <row r="304">
      <c r="A304" s="390"/>
      <c r="C304" s="384">
        <v>44650.0</v>
      </c>
    </row>
    <row r="305">
      <c r="A305" s="390"/>
      <c r="C305" s="384">
        <v>44651.0</v>
      </c>
    </row>
    <row r="306">
      <c r="A306" s="390"/>
      <c r="C306" s="384">
        <v>44652.0</v>
      </c>
    </row>
    <row r="307">
      <c r="A307" s="390"/>
      <c r="C307" s="384">
        <v>44653.0</v>
      </c>
    </row>
    <row r="308">
      <c r="A308" s="390"/>
      <c r="C308" s="384">
        <v>44654.0</v>
      </c>
    </row>
    <row r="309">
      <c r="A309" s="390"/>
      <c r="C309" s="384">
        <v>44655.0</v>
      </c>
    </row>
    <row r="310">
      <c r="A310" s="390"/>
      <c r="C310" s="384">
        <v>44656.0</v>
      </c>
    </row>
    <row r="311">
      <c r="A311" s="390"/>
      <c r="C311" s="384">
        <v>44657.0</v>
      </c>
    </row>
    <row r="312">
      <c r="A312" s="390"/>
      <c r="C312" s="384">
        <v>44658.0</v>
      </c>
    </row>
    <row r="313">
      <c r="A313" s="390"/>
      <c r="C313" s="384">
        <v>44659.0</v>
      </c>
    </row>
    <row r="314">
      <c r="A314" s="390"/>
      <c r="C314" s="384">
        <v>44660.0</v>
      </c>
    </row>
    <row r="315">
      <c r="A315" s="390"/>
      <c r="C315" s="384">
        <v>44661.0</v>
      </c>
    </row>
    <row r="316">
      <c r="A316" s="390"/>
      <c r="C316" s="384">
        <v>44662.0</v>
      </c>
    </row>
    <row r="317">
      <c r="A317" s="390"/>
      <c r="C317" s="384">
        <v>44663.0</v>
      </c>
    </row>
    <row r="318">
      <c r="A318" s="390"/>
      <c r="C318" s="384">
        <v>44664.0</v>
      </c>
    </row>
    <row r="319">
      <c r="A319" s="390"/>
      <c r="C319" s="384">
        <v>44665.0</v>
      </c>
    </row>
    <row r="320">
      <c r="A320" s="390"/>
      <c r="C320" s="384">
        <v>44666.0</v>
      </c>
    </row>
    <row r="321">
      <c r="A321" s="390"/>
      <c r="C321" s="384">
        <v>44667.0</v>
      </c>
    </row>
    <row r="322">
      <c r="A322" s="390"/>
      <c r="C322" s="384">
        <v>44668.0</v>
      </c>
    </row>
    <row r="323">
      <c r="A323" s="390"/>
      <c r="C323" s="384">
        <v>44669.0</v>
      </c>
    </row>
    <row r="324">
      <c r="A324" s="390"/>
      <c r="C324" s="384">
        <v>44670.0</v>
      </c>
    </row>
    <row r="325">
      <c r="A325" s="390"/>
      <c r="C325" s="384">
        <v>44671.0</v>
      </c>
    </row>
    <row r="326">
      <c r="A326" s="390"/>
      <c r="C326" s="384">
        <v>44672.0</v>
      </c>
    </row>
    <row r="327">
      <c r="A327" s="390"/>
      <c r="C327" s="384">
        <v>44673.0</v>
      </c>
    </row>
    <row r="328">
      <c r="A328" s="390"/>
      <c r="C328" s="384">
        <v>44674.0</v>
      </c>
    </row>
    <row r="329">
      <c r="A329" s="390"/>
      <c r="C329" s="384">
        <v>44675.0</v>
      </c>
    </row>
    <row r="330">
      <c r="A330" s="390"/>
      <c r="C330" s="384">
        <v>44676.0</v>
      </c>
    </row>
    <row r="331">
      <c r="A331" s="390"/>
      <c r="C331" s="384">
        <v>44677.0</v>
      </c>
    </row>
    <row r="332">
      <c r="A332" s="390"/>
      <c r="C332" s="384">
        <v>44678.0</v>
      </c>
    </row>
    <row r="333">
      <c r="A333" s="390"/>
      <c r="C333" s="384">
        <v>44679.0</v>
      </c>
    </row>
    <row r="334">
      <c r="A334" s="390"/>
      <c r="C334" s="384">
        <v>44680.0</v>
      </c>
    </row>
    <row r="335">
      <c r="A335" s="390"/>
      <c r="C335" s="384">
        <v>44681.0</v>
      </c>
    </row>
    <row r="336">
      <c r="A336" s="390"/>
      <c r="C336" s="384">
        <v>44682.0</v>
      </c>
    </row>
    <row r="337">
      <c r="A337" s="390"/>
      <c r="C337" s="384">
        <v>44683.0</v>
      </c>
    </row>
    <row r="338">
      <c r="A338" s="390"/>
      <c r="C338" s="384">
        <v>44684.0</v>
      </c>
    </row>
    <row r="339">
      <c r="A339" s="390"/>
      <c r="C339" s="384">
        <v>44685.0</v>
      </c>
    </row>
    <row r="340">
      <c r="A340" s="390"/>
      <c r="C340" s="384">
        <v>44686.0</v>
      </c>
    </row>
    <row r="341">
      <c r="A341" s="390"/>
      <c r="C341" s="384">
        <v>44687.0</v>
      </c>
    </row>
    <row r="342">
      <c r="A342" s="390"/>
      <c r="C342" s="384">
        <v>44688.0</v>
      </c>
    </row>
    <row r="343">
      <c r="A343" s="390"/>
      <c r="C343" s="384">
        <v>44689.0</v>
      </c>
    </row>
    <row r="344">
      <c r="A344" s="390"/>
      <c r="C344" s="384">
        <v>44690.0</v>
      </c>
    </row>
    <row r="345">
      <c r="A345" s="390"/>
      <c r="C345" s="384">
        <v>44691.0</v>
      </c>
    </row>
    <row r="346">
      <c r="A346" s="390"/>
      <c r="C346" s="384">
        <v>44692.0</v>
      </c>
    </row>
    <row r="347">
      <c r="A347" s="390"/>
      <c r="C347" s="384">
        <v>44693.0</v>
      </c>
    </row>
    <row r="348">
      <c r="A348" s="390"/>
      <c r="C348" s="384">
        <v>44694.0</v>
      </c>
    </row>
    <row r="349">
      <c r="A349" s="390"/>
      <c r="C349" s="384">
        <v>44695.0</v>
      </c>
    </row>
    <row r="350">
      <c r="A350" s="390"/>
      <c r="C350" s="384">
        <v>44696.0</v>
      </c>
    </row>
    <row r="351">
      <c r="A351" s="390"/>
      <c r="C351" s="384">
        <v>44697.0</v>
      </c>
    </row>
    <row r="352">
      <c r="A352" s="390"/>
      <c r="C352" s="384">
        <v>44698.0</v>
      </c>
    </row>
    <row r="353">
      <c r="A353" s="390"/>
      <c r="C353" s="384">
        <v>44699.0</v>
      </c>
    </row>
    <row r="354">
      <c r="A354" s="390"/>
      <c r="C354" s="384">
        <v>44700.0</v>
      </c>
    </row>
    <row r="355">
      <c r="A355" s="390"/>
      <c r="C355" s="384">
        <v>44701.0</v>
      </c>
    </row>
    <row r="356">
      <c r="A356" s="390"/>
      <c r="C356" s="384">
        <v>44702.0</v>
      </c>
    </row>
    <row r="357">
      <c r="A357" s="390"/>
      <c r="C357" s="384">
        <v>44703.0</v>
      </c>
    </row>
    <row r="358">
      <c r="A358" s="390"/>
      <c r="C358" s="384">
        <v>44704.0</v>
      </c>
    </row>
    <row r="359">
      <c r="A359" s="390"/>
      <c r="C359" s="384">
        <v>44705.0</v>
      </c>
    </row>
    <row r="360">
      <c r="A360" s="390"/>
      <c r="C360" s="384">
        <v>44706.0</v>
      </c>
    </row>
    <row r="361">
      <c r="A361" s="390"/>
      <c r="C361" s="384">
        <v>44707.0</v>
      </c>
    </row>
    <row r="362">
      <c r="A362" s="390"/>
      <c r="C362" s="384">
        <v>44708.0</v>
      </c>
    </row>
    <row r="363">
      <c r="A363" s="390"/>
      <c r="C363" s="384">
        <v>44709.0</v>
      </c>
    </row>
    <row r="364">
      <c r="A364" s="390"/>
      <c r="C364" s="384">
        <v>44710.0</v>
      </c>
    </row>
    <row r="365">
      <c r="A365" s="390"/>
      <c r="C365" s="384">
        <v>44711.0</v>
      </c>
    </row>
    <row r="366">
      <c r="A366" s="390"/>
      <c r="C366" s="384">
        <v>44712.0</v>
      </c>
    </row>
    <row r="367">
      <c r="A367" s="390"/>
      <c r="C367" s="384">
        <v>44713.0</v>
      </c>
    </row>
    <row r="368">
      <c r="A368" s="390"/>
      <c r="C368" s="384">
        <v>44714.0</v>
      </c>
    </row>
    <row r="369">
      <c r="A369" s="390"/>
      <c r="C369" s="384">
        <v>44715.0</v>
      </c>
    </row>
    <row r="370">
      <c r="A370" s="390"/>
      <c r="C370" s="384">
        <v>44716.0</v>
      </c>
    </row>
    <row r="371">
      <c r="A371" s="390"/>
      <c r="C371" s="384">
        <v>44717.0</v>
      </c>
    </row>
    <row r="372">
      <c r="A372" s="390"/>
      <c r="C372" s="384">
        <v>44718.0</v>
      </c>
    </row>
    <row r="373">
      <c r="A373" s="390"/>
      <c r="C373" s="384">
        <v>44719.0</v>
      </c>
    </row>
    <row r="374">
      <c r="A374" s="390"/>
      <c r="C374" s="384">
        <v>44720.0</v>
      </c>
    </row>
    <row r="375">
      <c r="A375" s="390"/>
      <c r="C375" s="384">
        <v>44721.0</v>
      </c>
    </row>
    <row r="376">
      <c r="A376" s="390"/>
      <c r="C376" s="384">
        <v>44722.0</v>
      </c>
    </row>
    <row r="377">
      <c r="A377" s="390"/>
      <c r="C377" s="384">
        <v>44723.0</v>
      </c>
    </row>
    <row r="378">
      <c r="A378" s="390"/>
      <c r="C378" s="384">
        <v>44724.0</v>
      </c>
    </row>
    <row r="379">
      <c r="A379" s="390"/>
      <c r="C379" s="384">
        <v>44725.0</v>
      </c>
    </row>
    <row r="380">
      <c r="A380" s="390"/>
      <c r="C380" s="384">
        <v>44726.0</v>
      </c>
    </row>
    <row r="381">
      <c r="A381" s="390"/>
      <c r="C381" s="384">
        <v>44727.0</v>
      </c>
    </row>
    <row r="382">
      <c r="A382" s="390"/>
      <c r="C382" s="384">
        <v>44728.0</v>
      </c>
    </row>
    <row r="383">
      <c r="A383" s="390"/>
      <c r="C383" s="384">
        <v>44729.0</v>
      </c>
    </row>
    <row r="384">
      <c r="A384" s="390"/>
      <c r="C384" s="384">
        <v>44730.0</v>
      </c>
    </row>
    <row r="385">
      <c r="A385" s="390"/>
      <c r="C385" s="384">
        <v>44731.0</v>
      </c>
    </row>
    <row r="386">
      <c r="A386" s="390"/>
      <c r="C386" s="384">
        <v>44732.0</v>
      </c>
    </row>
    <row r="387">
      <c r="A387" s="390"/>
      <c r="C387" s="384">
        <v>44733.0</v>
      </c>
    </row>
    <row r="388">
      <c r="A388" s="390"/>
      <c r="C388" s="384">
        <v>44734.0</v>
      </c>
    </row>
    <row r="389">
      <c r="A389" s="390"/>
      <c r="C389" s="384">
        <v>44735.0</v>
      </c>
    </row>
    <row r="390">
      <c r="A390" s="390"/>
      <c r="C390" s="384">
        <v>44736.0</v>
      </c>
    </row>
    <row r="391">
      <c r="A391" s="390"/>
      <c r="C391" s="384">
        <v>44737.0</v>
      </c>
    </row>
    <row r="392">
      <c r="A392" s="390"/>
      <c r="C392" s="384">
        <v>44738.0</v>
      </c>
    </row>
    <row r="393">
      <c r="A393" s="390"/>
      <c r="C393" s="384">
        <v>44739.0</v>
      </c>
    </row>
    <row r="394">
      <c r="A394" s="390"/>
      <c r="C394" s="384">
        <v>44740.0</v>
      </c>
    </row>
    <row r="395">
      <c r="A395" s="390"/>
      <c r="C395" s="384">
        <v>44741.0</v>
      </c>
    </row>
    <row r="396">
      <c r="A396" s="390"/>
      <c r="C396" s="384">
        <v>44742.0</v>
      </c>
    </row>
    <row r="397">
      <c r="A397" s="390"/>
      <c r="C397" s="384">
        <v>44743.0</v>
      </c>
    </row>
    <row r="398">
      <c r="A398" s="390"/>
      <c r="C398" s="384">
        <v>44744.0</v>
      </c>
    </row>
    <row r="399">
      <c r="A399" s="390"/>
      <c r="C399" s="384">
        <v>44745.0</v>
      </c>
    </row>
    <row r="400">
      <c r="A400" s="390"/>
      <c r="C400" s="384">
        <v>44746.0</v>
      </c>
    </row>
    <row r="401">
      <c r="A401" s="390"/>
      <c r="C401" s="384">
        <v>44747.0</v>
      </c>
    </row>
    <row r="402">
      <c r="A402" s="390"/>
      <c r="C402" s="384">
        <v>44748.0</v>
      </c>
    </row>
    <row r="403">
      <c r="A403" s="390"/>
      <c r="C403" s="384">
        <v>44749.0</v>
      </c>
    </row>
    <row r="404">
      <c r="A404" s="390"/>
      <c r="C404" s="384">
        <v>44750.0</v>
      </c>
    </row>
    <row r="405">
      <c r="A405" s="390"/>
      <c r="C405" s="384">
        <v>44751.0</v>
      </c>
    </row>
    <row r="406">
      <c r="A406" s="390"/>
      <c r="C406" s="384">
        <v>44752.0</v>
      </c>
    </row>
    <row r="407">
      <c r="A407" s="390"/>
      <c r="C407" s="384">
        <v>44753.0</v>
      </c>
    </row>
    <row r="408">
      <c r="A408" s="390"/>
      <c r="C408" s="384">
        <v>44754.0</v>
      </c>
    </row>
    <row r="409">
      <c r="A409" s="390"/>
      <c r="C409" s="384">
        <v>44755.0</v>
      </c>
    </row>
    <row r="410">
      <c r="A410" s="390"/>
      <c r="C410" s="384">
        <v>44756.0</v>
      </c>
    </row>
    <row r="411">
      <c r="A411" s="390"/>
      <c r="C411" s="384">
        <v>44757.0</v>
      </c>
    </row>
    <row r="412">
      <c r="A412" s="390"/>
      <c r="C412" s="384">
        <v>44758.0</v>
      </c>
    </row>
    <row r="413">
      <c r="A413" s="390"/>
      <c r="C413" s="384">
        <v>44759.0</v>
      </c>
    </row>
    <row r="414">
      <c r="A414" s="390"/>
      <c r="C414" s="384">
        <v>44760.0</v>
      </c>
    </row>
    <row r="415">
      <c r="A415" s="390"/>
      <c r="C415" s="384">
        <v>44761.0</v>
      </c>
    </row>
    <row r="416">
      <c r="A416" s="390"/>
      <c r="C416" s="384">
        <v>44762.0</v>
      </c>
    </row>
    <row r="417">
      <c r="A417" s="390"/>
      <c r="C417" s="384">
        <v>44763.0</v>
      </c>
    </row>
    <row r="418">
      <c r="A418" s="390"/>
      <c r="C418" s="384">
        <v>44764.0</v>
      </c>
    </row>
    <row r="419">
      <c r="A419" s="390"/>
      <c r="C419" s="384">
        <v>44765.0</v>
      </c>
    </row>
    <row r="420">
      <c r="A420" s="390"/>
      <c r="C420" s="384">
        <v>44766.0</v>
      </c>
    </row>
    <row r="421">
      <c r="A421" s="390"/>
      <c r="C421" s="384">
        <v>44767.0</v>
      </c>
    </row>
    <row r="422">
      <c r="A422" s="390"/>
      <c r="C422" s="384">
        <v>44768.0</v>
      </c>
    </row>
    <row r="423">
      <c r="A423" s="390"/>
      <c r="C423" s="384">
        <v>44769.0</v>
      </c>
    </row>
    <row r="424">
      <c r="A424" s="390"/>
      <c r="C424" s="384">
        <v>44770.0</v>
      </c>
    </row>
    <row r="425">
      <c r="A425" s="390"/>
      <c r="C425" s="384">
        <v>44771.0</v>
      </c>
    </row>
    <row r="426">
      <c r="A426" s="390"/>
      <c r="C426" s="384">
        <v>44772.0</v>
      </c>
    </row>
    <row r="427">
      <c r="A427" s="390"/>
      <c r="C427" s="384">
        <v>44773.0</v>
      </c>
    </row>
    <row r="428">
      <c r="A428" s="390"/>
      <c r="C428" s="384">
        <v>44774.0</v>
      </c>
    </row>
    <row r="429">
      <c r="A429" s="390"/>
      <c r="C429" s="384">
        <v>44775.0</v>
      </c>
    </row>
    <row r="430">
      <c r="A430" s="390"/>
      <c r="C430" s="384">
        <v>44776.0</v>
      </c>
    </row>
    <row r="431">
      <c r="A431" s="390"/>
      <c r="C431" s="384">
        <v>44777.0</v>
      </c>
    </row>
    <row r="432">
      <c r="A432" s="390"/>
      <c r="C432" s="384">
        <v>44778.0</v>
      </c>
    </row>
    <row r="433">
      <c r="A433" s="390"/>
      <c r="C433" s="384">
        <v>44779.0</v>
      </c>
    </row>
    <row r="434">
      <c r="A434" s="390"/>
      <c r="C434" s="384">
        <v>44780.0</v>
      </c>
    </row>
    <row r="435">
      <c r="A435" s="390"/>
      <c r="C435" s="384">
        <v>44781.0</v>
      </c>
    </row>
    <row r="436">
      <c r="A436" s="390"/>
      <c r="C436" s="384">
        <v>44782.0</v>
      </c>
    </row>
    <row r="437">
      <c r="A437" s="390"/>
      <c r="C437" s="384">
        <v>44783.0</v>
      </c>
    </row>
    <row r="438">
      <c r="A438" s="390"/>
      <c r="C438" s="384">
        <v>44784.0</v>
      </c>
    </row>
    <row r="439">
      <c r="A439" s="390"/>
      <c r="C439" s="384">
        <v>44785.0</v>
      </c>
    </row>
    <row r="440">
      <c r="A440" s="390"/>
      <c r="C440" s="384">
        <v>44786.0</v>
      </c>
    </row>
    <row r="441">
      <c r="A441" s="390"/>
      <c r="C441" s="384">
        <v>44787.0</v>
      </c>
    </row>
    <row r="442">
      <c r="A442" s="390"/>
      <c r="C442" s="384">
        <v>44788.0</v>
      </c>
    </row>
    <row r="443">
      <c r="A443" s="390"/>
      <c r="C443" s="384">
        <v>44789.0</v>
      </c>
    </row>
    <row r="444">
      <c r="A444" s="390"/>
      <c r="C444" s="384">
        <v>44790.0</v>
      </c>
    </row>
    <row r="445">
      <c r="A445" s="390"/>
      <c r="C445" s="384">
        <v>44791.0</v>
      </c>
    </row>
    <row r="446">
      <c r="A446" s="390"/>
      <c r="C446" s="384">
        <v>44792.0</v>
      </c>
    </row>
    <row r="447">
      <c r="A447" s="390"/>
      <c r="C447" s="384">
        <v>44793.0</v>
      </c>
    </row>
    <row r="448">
      <c r="A448" s="390"/>
      <c r="C448" s="384">
        <v>44794.0</v>
      </c>
    </row>
    <row r="449">
      <c r="A449" s="390"/>
      <c r="C449" s="384">
        <v>44795.0</v>
      </c>
    </row>
    <row r="450">
      <c r="A450" s="390"/>
      <c r="C450" s="384">
        <v>44796.0</v>
      </c>
    </row>
    <row r="451">
      <c r="A451" s="390"/>
      <c r="C451" s="384">
        <v>44797.0</v>
      </c>
    </row>
    <row r="452">
      <c r="A452" s="390"/>
      <c r="C452" s="384">
        <v>44798.0</v>
      </c>
    </row>
    <row r="453">
      <c r="A453" s="390"/>
      <c r="C453" s="384">
        <v>44799.0</v>
      </c>
    </row>
    <row r="454">
      <c r="A454" s="390"/>
      <c r="C454" s="384">
        <v>44800.0</v>
      </c>
    </row>
    <row r="455">
      <c r="A455" s="390"/>
      <c r="C455" s="384">
        <v>44801.0</v>
      </c>
    </row>
    <row r="456">
      <c r="A456" s="390"/>
      <c r="C456" s="384">
        <v>44802.0</v>
      </c>
    </row>
    <row r="457">
      <c r="A457" s="390"/>
      <c r="C457" s="384">
        <v>44803.0</v>
      </c>
    </row>
    <row r="458">
      <c r="A458" s="390"/>
      <c r="C458" s="384">
        <v>44804.0</v>
      </c>
    </row>
    <row r="459">
      <c r="A459" s="390"/>
      <c r="C459" s="384">
        <v>44805.0</v>
      </c>
    </row>
    <row r="460">
      <c r="A460" s="390"/>
      <c r="C460" s="384">
        <v>44806.0</v>
      </c>
    </row>
    <row r="461">
      <c r="A461" s="390"/>
      <c r="C461" s="384">
        <v>44807.0</v>
      </c>
    </row>
    <row r="462">
      <c r="A462" s="390"/>
      <c r="C462" s="384">
        <v>44808.0</v>
      </c>
    </row>
    <row r="463">
      <c r="A463" s="390"/>
      <c r="C463" s="384">
        <v>44809.0</v>
      </c>
    </row>
    <row r="464">
      <c r="A464" s="390"/>
      <c r="C464" s="384">
        <v>44810.0</v>
      </c>
    </row>
    <row r="465">
      <c r="A465" s="390"/>
      <c r="C465" s="384">
        <v>44811.0</v>
      </c>
    </row>
    <row r="466">
      <c r="A466" s="390"/>
      <c r="C466" s="384">
        <v>44812.0</v>
      </c>
    </row>
    <row r="467">
      <c r="A467" s="390"/>
      <c r="C467" s="384">
        <v>44813.0</v>
      </c>
    </row>
    <row r="468">
      <c r="A468" s="390"/>
      <c r="C468" s="384">
        <v>44814.0</v>
      </c>
    </row>
    <row r="469">
      <c r="A469" s="390"/>
      <c r="C469" s="384">
        <v>44815.0</v>
      </c>
    </row>
    <row r="470">
      <c r="A470" s="390"/>
      <c r="C470" s="384">
        <v>44816.0</v>
      </c>
    </row>
    <row r="471">
      <c r="A471" s="390"/>
      <c r="C471" s="384">
        <v>44817.0</v>
      </c>
    </row>
    <row r="472">
      <c r="A472" s="390"/>
      <c r="C472" s="384">
        <v>44818.0</v>
      </c>
    </row>
    <row r="473">
      <c r="A473" s="390"/>
      <c r="C473" s="384">
        <v>44819.0</v>
      </c>
    </row>
    <row r="474">
      <c r="A474" s="390"/>
      <c r="C474" s="384">
        <v>44820.0</v>
      </c>
    </row>
    <row r="475">
      <c r="A475" s="390"/>
      <c r="C475" s="384">
        <v>44821.0</v>
      </c>
    </row>
    <row r="476">
      <c r="A476" s="390"/>
      <c r="C476" s="384">
        <v>44822.0</v>
      </c>
    </row>
    <row r="477">
      <c r="A477" s="390"/>
      <c r="C477" s="384">
        <v>44823.0</v>
      </c>
    </row>
    <row r="478">
      <c r="A478" s="390"/>
      <c r="C478" s="384">
        <v>44824.0</v>
      </c>
    </row>
    <row r="479">
      <c r="A479" s="390"/>
      <c r="C479" s="384">
        <v>44825.0</v>
      </c>
    </row>
    <row r="480">
      <c r="A480" s="390"/>
      <c r="C480" s="384">
        <v>44826.0</v>
      </c>
    </row>
    <row r="481">
      <c r="A481" s="390"/>
      <c r="C481" s="384">
        <v>44827.0</v>
      </c>
    </row>
    <row r="482">
      <c r="A482" s="390"/>
      <c r="C482" s="384">
        <v>44828.0</v>
      </c>
    </row>
    <row r="483">
      <c r="A483" s="390"/>
      <c r="C483" s="384">
        <v>44829.0</v>
      </c>
    </row>
    <row r="484">
      <c r="A484" s="390"/>
      <c r="C484" s="384">
        <v>44830.0</v>
      </c>
    </row>
    <row r="485">
      <c r="A485" s="390"/>
      <c r="C485" s="384">
        <v>44831.0</v>
      </c>
    </row>
    <row r="486">
      <c r="A486" s="390"/>
      <c r="C486" s="384">
        <v>44832.0</v>
      </c>
    </row>
    <row r="487">
      <c r="A487" s="390"/>
      <c r="C487" s="384">
        <v>44833.0</v>
      </c>
    </row>
    <row r="488">
      <c r="A488" s="390"/>
      <c r="C488" s="384">
        <v>44834.0</v>
      </c>
    </row>
    <row r="489">
      <c r="A489" s="390"/>
      <c r="C489" s="384">
        <v>44835.0</v>
      </c>
    </row>
    <row r="490">
      <c r="A490" s="390"/>
      <c r="C490" s="384">
        <v>44836.0</v>
      </c>
    </row>
    <row r="491">
      <c r="A491" s="390"/>
      <c r="C491" s="384">
        <v>44837.0</v>
      </c>
    </row>
    <row r="492">
      <c r="A492" s="390"/>
      <c r="C492" s="384">
        <v>44838.0</v>
      </c>
    </row>
    <row r="493">
      <c r="A493" s="390"/>
      <c r="C493" s="384">
        <v>44839.0</v>
      </c>
    </row>
    <row r="494">
      <c r="A494" s="390"/>
      <c r="C494" s="384">
        <v>44840.0</v>
      </c>
    </row>
    <row r="495">
      <c r="A495" s="390"/>
      <c r="C495" s="384">
        <v>44841.0</v>
      </c>
    </row>
    <row r="496">
      <c r="A496" s="390"/>
      <c r="C496" s="384">
        <v>44842.0</v>
      </c>
    </row>
    <row r="497">
      <c r="A497" s="390"/>
      <c r="C497" s="384">
        <v>44843.0</v>
      </c>
    </row>
    <row r="498">
      <c r="A498" s="390"/>
      <c r="C498" s="384">
        <v>44844.0</v>
      </c>
    </row>
    <row r="499">
      <c r="A499" s="390"/>
      <c r="C499" s="384">
        <v>44845.0</v>
      </c>
    </row>
    <row r="500">
      <c r="A500" s="390"/>
      <c r="C500" s="384">
        <v>44846.0</v>
      </c>
    </row>
    <row r="501">
      <c r="A501" s="390"/>
      <c r="C501" s="384">
        <v>44847.0</v>
      </c>
    </row>
    <row r="502">
      <c r="A502" s="390"/>
      <c r="C502" s="384">
        <v>44848.0</v>
      </c>
    </row>
    <row r="503">
      <c r="A503" s="390"/>
      <c r="C503" s="384">
        <v>44849.0</v>
      </c>
    </row>
    <row r="504">
      <c r="A504" s="390"/>
      <c r="C504" s="384">
        <v>44850.0</v>
      </c>
    </row>
    <row r="505">
      <c r="A505" s="390"/>
      <c r="C505" s="384">
        <v>44851.0</v>
      </c>
    </row>
    <row r="506">
      <c r="A506" s="390"/>
      <c r="C506" s="384">
        <v>44852.0</v>
      </c>
    </row>
    <row r="507">
      <c r="A507" s="390"/>
      <c r="C507" s="384">
        <v>44853.0</v>
      </c>
    </row>
    <row r="508">
      <c r="A508" s="390"/>
      <c r="C508" s="384">
        <v>44854.0</v>
      </c>
    </row>
    <row r="509">
      <c r="A509" s="390"/>
      <c r="C509" s="384">
        <v>44855.0</v>
      </c>
    </row>
    <row r="510">
      <c r="A510" s="390"/>
      <c r="C510" s="384">
        <v>44856.0</v>
      </c>
    </row>
    <row r="511">
      <c r="A511" s="390"/>
      <c r="C511" s="384">
        <v>44857.0</v>
      </c>
    </row>
    <row r="512">
      <c r="A512" s="390"/>
      <c r="C512" s="384">
        <v>44858.0</v>
      </c>
    </row>
    <row r="513">
      <c r="A513" s="390"/>
      <c r="C513" s="384">
        <v>44859.0</v>
      </c>
    </row>
    <row r="514">
      <c r="A514" s="390"/>
      <c r="C514" s="384">
        <v>44860.0</v>
      </c>
    </row>
    <row r="515">
      <c r="A515" s="390"/>
      <c r="C515" s="384">
        <v>44861.0</v>
      </c>
    </row>
    <row r="516">
      <c r="A516" s="390"/>
      <c r="C516" s="384">
        <v>44862.0</v>
      </c>
    </row>
    <row r="517">
      <c r="A517" s="390"/>
      <c r="C517" s="384">
        <v>44863.0</v>
      </c>
    </row>
    <row r="518">
      <c r="A518" s="390"/>
      <c r="C518" s="384">
        <v>44864.0</v>
      </c>
    </row>
    <row r="519">
      <c r="A519" s="390"/>
      <c r="C519" s="384">
        <v>44865.0</v>
      </c>
    </row>
    <row r="520">
      <c r="A520" s="390"/>
      <c r="C520" s="384">
        <v>44866.0</v>
      </c>
    </row>
    <row r="521">
      <c r="A521" s="390"/>
      <c r="C521" s="384">
        <v>44867.0</v>
      </c>
    </row>
    <row r="522">
      <c r="A522" s="390"/>
      <c r="C522" s="384">
        <v>44868.0</v>
      </c>
    </row>
    <row r="523">
      <c r="A523" s="390"/>
      <c r="C523" s="384">
        <v>44869.0</v>
      </c>
    </row>
    <row r="524">
      <c r="A524" s="390"/>
      <c r="C524" s="384">
        <v>44870.0</v>
      </c>
    </row>
    <row r="525">
      <c r="A525" s="390"/>
      <c r="C525" s="384">
        <v>44871.0</v>
      </c>
    </row>
    <row r="526">
      <c r="A526" s="390"/>
      <c r="C526" s="384">
        <v>44872.0</v>
      </c>
    </row>
    <row r="527">
      <c r="A527" s="390"/>
      <c r="C527" s="384">
        <v>44873.0</v>
      </c>
    </row>
    <row r="528">
      <c r="A528" s="390"/>
      <c r="C528" s="384">
        <v>44874.0</v>
      </c>
    </row>
    <row r="529">
      <c r="A529" s="390"/>
      <c r="C529" s="384">
        <v>44875.0</v>
      </c>
    </row>
    <row r="530">
      <c r="A530" s="390"/>
      <c r="C530" s="384">
        <v>44876.0</v>
      </c>
    </row>
    <row r="531">
      <c r="A531" s="390"/>
      <c r="C531" s="384">
        <v>44877.0</v>
      </c>
    </row>
    <row r="532">
      <c r="A532" s="390"/>
      <c r="C532" s="384">
        <v>44878.0</v>
      </c>
    </row>
    <row r="533">
      <c r="A533" s="390"/>
      <c r="C533" s="384">
        <v>44879.0</v>
      </c>
    </row>
    <row r="534">
      <c r="A534" s="390"/>
      <c r="C534" s="384">
        <v>44880.0</v>
      </c>
    </row>
    <row r="535">
      <c r="A535" s="390"/>
      <c r="C535" s="384">
        <v>44881.0</v>
      </c>
    </row>
    <row r="536">
      <c r="A536" s="390"/>
      <c r="C536" s="384">
        <v>44882.0</v>
      </c>
    </row>
    <row r="537">
      <c r="A537" s="390"/>
      <c r="C537" s="384">
        <v>44883.0</v>
      </c>
    </row>
    <row r="538">
      <c r="A538" s="390"/>
      <c r="C538" s="384">
        <v>44884.0</v>
      </c>
    </row>
    <row r="539">
      <c r="A539" s="390"/>
      <c r="C539" s="384">
        <v>44885.0</v>
      </c>
    </row>
    <row r="540">
      <c r="A540" s="390"/>
      <c r="C540" s="384">
        <v>44886.0</v>
      </c>
    </row>
    <row r="541">
      <c r="A541" s="390"/>
      <c r="C541" s="384">
        <v>44887.0</v>
      </c>
    </row>
    <row r="542">
      <c r="A542" s="390"/>
      <c r="C542" s="384">
        <v>44888.0</v>
      </c>
    </row>
    <row r="543">
      <c r="A543" s="390"/>
      <c r="C543" s="384">
        <v>44889.0</v>
      </c>
    </row>
    <row r="544">
      <c r="A544" s="390"/>
      <c r="C544" s="384">
        <v>44890.0</v>
      </c>
    </row>
    <row r="545">
      <c r="A545" s="390"/>
      <c r="C545" s="384">
        <v>44891.0</v>
      </c>
    </row>
    <row r="546">
      <c r="A546" s="390"/>
      <c r="C546" s="384">
        <v>44892.0</v>
      </c>
    </row>
    <row r="547">
      <c r="A547" s="390"/>
      <c r="C547" s="384">
        <v>44893.0</v>
      </c>
    </row>
    <row r="548">
      <c r="A548" s="390"/>
      <c r="C548" s="384">
        <v>44894.0</v>
      </c>
    </row>
    <row r="549">
      <c r="A549" s="390"/>
      <c r="C549" s="384">
        <v>44895.0</v>
      </c>
    </row>
    <row r="550">
      <c r="A550" s="390"/>
      <c r="C550" s="384">
        <v>44896.0</v>
      </c>
    </row>
    <row r="551">
      <c r="A551" s="390"/>
      <c r="C551" s="384">
        <v>44897.0</v>
      </c>
    </row>
    <row r="552">
      <c r="A552" s="390"/>
      <c r="C552" s="384">
        <v>44898.0</v>
      </c>
    </row>
    <row r="553">
      <c r="A553" s="390"/>
      <c r="C553" s="384">
        <v>44899.0</v>
      </c>
    </row>
    <row r="554">
      <c r="A554" s="390"/>
      <c r="C554" s="384">
        <v>44900.0</v>
      </c>
    </row>
    <row r="555">
      <c r="A555" s="390"/>
      <c r="C555" s="384">
        <v>44901.0</v>
      </c>
    </row>
    <row r="556">
      <c r="A556" s="390"/>
      <c r="C556" s="384">
        <v>44902.0</v>
      </c>
    </row>
    <row r="557">
      <c r="A557" s="390"/>
      <c r="C557" s="384">
        <v>44903.0</v>
      </c>
    </row>
    <row r="558">
      <c r="A558" s="390"/>
      <c r="C558" s="384">
        <v>44904.0</v>
      </c>
    </row>
    <row r="559">
      <c r="A559" s="390"/>
      <c r="C559" s="384">
        <v>44905.0</v>
      </c>
    </row>
    <row r="560">
      <c r="A560" s="390"/>
      <c r="C560" s="384">
        <v>44906.0</v>
      </c>
    </row>
    <row r="561">
      <c r="A561" s="390"/>
      <c r="C561" s="384">
        <v>44907.0</v>
      </c>
    </row>
    <row r="562">
      <c r="A562" s="390"/>
      <c r="C562" s="384">
        <v>44908.0</v>
      </c>
    </row>
    <row r="563">
      <c r="A563" s="390"/>
      <c r="C563" s="384">
        <v>44909.0</v>
      </c>
    </row>
    <row r="564">
      <c r="A564" s="390"/>
      <c r="C564" s="384">
        <v>44910.0</v>
      </c>
    </row>
    <row r="565">
      <c r="A565" s="390"/>
      <c r="C565" s="384">
        <v>44911.0</v>
      </c>
    </row>
    <row r="566">
      <c r="A566" s="390"/>
      <c r="C566" s="384">
        <v>44912.0</v>
      </c>
    </row>
    <row r="567">
      <c r="A567" s="390"/>
      <c r="C567" s="384">
        <v>44913.0</v>
      </c>
    </row>
    <row r="568">
      <c r="A568" s="390"/>
      <c r="C568" s="384">
        <v>44914.0</v>
      </c>
    </row>
    <row r="569">
      <c r="A569" s="390"/>
      <c r="C569" s="384">
        <v>44915.0</v>
      </c>
    </row>
    <row r="570">
      <c r="A570" s="390"/>
      <c r="C570" s="384">
        <v>44916.0</v>
      </c>
    </row>
    <row r="571">
      <c r="A571" s="390"/>
      <c r="C571" s="384">
        <v>44917.0</v>
      </c>
    </row>
    <row r="572">
      <c r="A572" s="390"/>
      <c r="C572" s="384">
        <v>44918.0</v>
      </c>
    </row>
    <row r="573">
      <c r="A573" s="390"/>
      <c r="C573" s="384">
        <v>44919.0</v>
      </c>
    </row>
    <row r="574">
      <c r="A574" s="390"/>
      <c r="C574" s="384">
        <v>44920.0</v>
      </c>
    </row>
    <row r="575">
      <c r="A575" s="390"/>
      <c r="C575" s="384">
        <v>44921.0</v>
      </c>
    </row>
    <row r="576">
      <c r="A576" s="390"/>
      <c r="C576" s="384">
        <v>44922.0</v>
      </c>
    </row>
    <row r="577">
      <c r="A577" s="390"/>
      <c r="C577" s="384">
        <v>44923.0</v>
      </c>
    </row>
    <row r="578">
      <c r="A578" s="390"/>
      <c r="C578" s="384">
        <v>44924.0</v>
      </c>
    </row>
    <row r="579">
      <c r="A579" s="390"/>
      <c r="C579" s="384">
        <v>44925.0</v>
      </c>
    </row>
    <row r="580">
      <c r="A580" s="390"/>
      <c r="C580" s="384">
        <v>44926.0</v>
      </c>
    </row>
    <row r="581">
      <c r="A581" s="390"/>
      <c r="C581" s="384">
        <v>44927.0</v>
      </c>
    </row>
    <row r="582">
      <c r="A582" s="390"/>
      <c r="C582" s="384">
        <v>44928.0</v>
      </c>
    </row>
    <row r="583">
      <c r="A583" s="390"/>
      <c r="C583" s="384">
        <v>44929.0</v>
      </c>
    </row>
    <row r="584">
      <c r="A584" s="390"/>
      <c r="C584" s="384">
        <v>44930.0</v>
      </c>
    </row>
    <row r="585">
      <c r="A585" s="390"/>
      <c r="C585" s="384">
        <v>44931.0</v>
      </c>
    </row>
    <row r="586">
      <c r="A586" s="390"/>
      <c r="C586" s="384">
        <v>44932.0</v>
      </c>
    </row>
    <row r="587">
      <c r="A587" s="390"/>
      <c r="C587" s="384">
        <v>44933.0</v>
      </c>
    </row>
    <row r="588">
      <c r="A588" s="390"/>
      <c r="C588" s="384">
        <v>44934.0</v>
      </c>
    </row>
    <row r="589">
      <c r="A589" s="390"/>
      <c r="C589" s="384">
        <v>44935.0</v>
      </c>
    </row>
    <row r="590">
      <c r="A590" s="390"/>
      <c r="C590" s="384">
        <v>44936.0</v>
      </c>
    </row>
    <row r="591">
      <c r="A591" s="390"/>
      <c r="C591" s="384">
        <v>44937.0</v>
      </c>
    </row>
    <row r="592">
      <c r="A592" s="390"/>
      <c r="C592" s="384">
        <v>44938.0</v>
      </c>
    </row>
    <row r="593">
      <c r="A593" s="390"/>
      <c r="C593" s="384">
        <v>44939.0</v>
      </c>
    </row>
    <row r="594">
      <c r="A594" s="390"/>
      <c r="C594" s="384">
        <v>44940.0</v>
      </c>
    </row>
    <row r="595">
      <c r="A595" s="390"/>
      <c r="C595" s="384">
        <v>44941.0</v>
      </c>
    </row>
    <row r="596">
      <c r="A596" s="390"/>
      <c r="C596" s="384">
        <v>44942.0</v>
      </c>
    </row>
    <row r="597">
      <c r="A597" s="390"/>
      <c r="C597" s="384">
        <v>44943.0</v>
      </c>
    </row>
    <row r="598">
      <c r="A598" s="390"/>
      <c r="C598" s="384">
        <v>44944.0</v>
      </c>
    </row>
    <row r="599">
      <c r="A599" s="390"/>
      <c r="C599" s="384">
        <v>44945.0</v>
      </c>
    </row>
    <row r="600">
      <c r="A600" s="390"/>
      <c r="C600" s="384">
        <v>44946.0</v>
      </c>
    </row>
    <row r="601">
      <c r="A601" s="390"/>
      <c r="C601" s="384">
        <v>44947.0</v>
      </c>
    </row>
    <row r="602">
      <c r="A602" s="390"/>
      <c r="C602" s="384">
        <v>44948.0</v>
      </c>
    </row>
    <row r="603">
      <c r="A603" s="390"/>
      <c r="C603" s="384">
        <v>44949.0</v>
      </c>
    </row>
    <row r="604">
      <c r="A604" s="390"/>
      <c r="C604" s="384">
        <v>44950.0</v>
      </c>
    </row>
    <row r="605">
      <c r="A605" s="390"/>
      <c r="C605" s="384">
        <v>44951.0</v>
      </c>
    </row>
    <row r="606">
      <c r="A606" s="390"/>
      <c r="C606" s="384">
        <v>44952.0</v>
      </c>
    </row>
    <row r="607">
      <c r="A607" s="390"/>
      <c r="C607" s="384">
        <v>44953.0</v>
      </c>
    </row>
    <row r="608">
      <c r="A608" s="390"/>
      <c r="C608" s="384">
        <v>44954.0</v>
      </c>
    </row>
    <row r="609">
      <c r="A609" s="390"/>
      <c r="C609" s="384">
        <v>44955.0</v>
      </c>
    </row>
    <row r="610">
      <c r="A610" s="390"/>
      <c r="C610" s="384">
        <v>44956.0</v>
      </c>
    </row>
    <row r="611">
      <c r="A611" s="390"/>
      <c r="C611" s="384">
        <v>44957.0</v>
      </c>
    </row>
    <row r="612">
      <c r="A612" s="390"/>
      <c r="C612" s="384">
        <v>44958.0</v>
      </c>
    </row>
    <row r="613">
      <c r="A613" s="390"/>
      <c r="C613" s="384">
        <v>44959.0</v>
      </c>
    </row>
    <row r="614">
      <c r="A614" s="390"/>
      <c r="C614" s="384">
        <v>44960.0</v>
      </c>
    </row>
    <row r="615">
      <c r="A615" s="390"/>
      <c r="C615" s="384">
        <v>44961.0</v>
      </c>
    </row>
    <row r="616">
      <c r="A616" s="390"/>
      <c r="C616" s="384">
        <v>44962.0</v>
      </c>
    </row>
    <row r="617">
      <c r="A617" s="390"/>
      <c r="C617" s="384">
        <v>44963.0</v>
      </c>
    </row>
    <row r="618">
      <c r="A618" s="390"/>
      <c r="C618" s="384">
        <v>44964.0</v>
      </c>
    </row>
    <row r="619">
      <c r="A619" s="390"/>
      <c r="C619" s="384">
        <v>44965.0</v>
      </c>
    </row>
    <row r="620">
      <c r="A620" s="390"/>
      <c r="C620" s="384">
        <v>44966.0</v>
      </c>
    </row>
    <row r="621">
      <c r="A621" s="390"/>
      <c r="C621" s="384">
        <v>44967.0</v>
      </c>
    </row>
    <row r="622">
      <c r="A622" s="390"/>
      <c r="C622" s="384">
        <v>44968.0</v>
      </c>
    </row>
    <row r="623">
      <c r="A623" s="390"/>
      <c r="C623" s="384">
        <v>44969.0</v>
      </c>
    </row>
    <row r="624">
      <c r="A624" s="390"/>
      <c r="C624" s="384">
        <v>44970.0</v>
      </c>
    </row>
    <row r="625">
      <c r="A625" s="390"/>
      <c r="C625" s="384">
        <v>44971.0</v>
      </c>
    </row>
    <row r="626">
      <c r="A626" s="390"/>
      <c r="C626" s="384">
        <v>44972.0</v>
      </c>
    </row>
    <row r="627">
      <c r="A627" s="390"/>
      <c r="C627" s="384">
        <v>44973.0</v>
      </c>
    </row>
    <row r="628">
      <c r="A628" s="390"/>
      <c r="C628" s="384">
        <v>44974.0</v>
      </c>
    </row>
    <row r="629">
      <c r="A629" s="390"/>
      <c r="C629" s="384">
        <v>44975.0</v>
      </c>
    </row>
    <row r="630">
      <c r="A630" s="390"/>
      <c r="C630" s="384">
        <v>44976.0</v>
      </c>
    </row>
    <row r="631">
      <c r="A631" s="390"/>
      <c r="C631" s="384">
        <v>44977.0</v>
      </c>
    </row>
    <row r="632">
      <c r="A632" s="390"/>
      <c r="C632" s="384">
        <v>44978.0</v>
      </c>
    </row>
    <row r="633">
      <c r="A633" s="390"/>
      <c r="C633" s="384">
        <v>44979.0</v>
      </c>
    </row>
    <row r="634">
      <c r="A634" s="390"/>
      <c r="C634" s="384">
        <v>44980.0</v>
      </c>
    </row>
    <row r="635">
      <c r="A635" s="390"/>
      <c r="C635" s="384">
        <v>44981.0</v>
      </c>
    </row>
    <row r="636">
      <c r="A636" s="390"/>
      <c r="C636" s="384">
        <v>44982.0</v>
      </c>
    </row>
    <row r="637">
      <c r="A637" s="390"/>
      <c r="C637" s="384">
        <v>44983.0</v>
      </c>
    </row>
    <row r="638">
      <c r="A638" s="390"/>
      <c r="C638" s="384">
        <v>44984.0</v>
      </c>
    </row>
    <row r="639">
      <c r="A639" s="390"/>
      <c r="C639" s="384">
        <v>44985.0</v>
      </c>
    </row>
    <row r="640">
      <c r="A640" s="390"/>
      <c r="C640" s="384">
        <v>44986.0</v>
      </c>
    </row>
    <row r="641">
      <c r="A641" s="390"/>
      <c r="C641" s="384">
        <v>44987.0</v>
      </c>
    </row>
    <row r="642">
      <c r="A642" s="390"/>
      <c r="C642" s="384">
        <v>44988.0</v>
      </c>
    </row>
    <row r="643">
      <c r="A643" s="390"/>
      <c r="C643" s="384">
        <v>44989.0</v>
      </c>
    </row>
    <row r="644">
      <c r="A644" s="390"/>
      <c r="C644" s="384">
        <v>44990.0</v>
      </c>
    </row>
    <row r="645">
      <c r="A645" s="390"/>
      <c r="C645" s="384">
        <v>44991.0</v>
      </c>
    </row>
    <row r="646">
      <c r="A646" s="390"/>
      <c r="C646" s="384">
        <v>44992.0</v>
      </c>
    </row>
    <row r="647">
      <c r="A647" s="390"/>
      <c r="C647" s="384">
        <v>44993.0</v>
      </c>
    </row>
    <row r="648">
      <c r="A648" s="390"/>
      <c r="C648" s="384">
        <v>44994.0</v>
      </c>
    </row>
    <row r="649">
      <c r="A649" s="390"/>
      <c r="C649" s="384">
        <v>44995.0</v>
      </c>
    </row>
    <row r="650">
      <c r="A650" s="390"/>
      <c r="C650" s="384">
        <v>44996.0</v>
      </c>
    </row>
    <row r="651">
      <c r="A651" s="390"/>
      <c r="C651" s="384">
        <v>44997.0</v>
      </c>
    </row>
    <row r="652">
      <c r="A652" s="390"/>
      <c r="C652" s="384">
        <v>44998.0</v>
      </c>
    </row>
    <row r="653">
      <c r="A653" s="390"/>
      <c r="C653" s="384">
        <v>44999.0</v>
      </c>
    </row>
    <row r="654">
      <c r="A654" s="390"/>
      <c r="C654" s="384">
        <v>45000.0</v>
      </c>
    </row>
    <row r="655">
      <c r="A655" s="390"/>
      <c r="C655" s="384">
        <v>45001.0</v>
      </c>
    </row>
    <row r="656">
      <c r="A656" s="390"/>
      <c r="C656" s="384">
        <v>45002.0</v>
      </c>
    </row>
    <row r="657">
      <c r="A657" s="390"/>
      <c r="C657" s="384">
        <v>45003.0</v>
      </c>
    </row>
    <row r="658">
      <c r="A658" s="390"/>
      <c r="C658" s="384">
        <v>45004.0</v>
      </c>
    </row>
    <row r="659">
      <c r="A659" s="390"/>
      <c r="C659" s="384">
        <v>45005.0</v>
      </c>
    </row>
    <row r="660">
      <c r="A660" s="390"/>
      <c r="C660" s="384">
        <v>45006.0</v>
      </c>
    </row>
    <row r="661">
      <c r="A661" s="390"/>
      <c r="C661" s="384">
        <v>45007.0</v>
      </c>
    </row>
    <row r="662">
      <c r="A662" s="390"/>
      <c r="C662" s="384">
        <v>45008.0</v>
      </c>
    </row>
    <row r="663">
      <c r="A663" s="390"/>
      <c r="C663" s="384">
        <v>45009.0</v>
      </c>
    </row>
    <row r="664">
      <c r="A664" s="390"/>
      <c r="C664" s="384">
        <v>45010.0</v>
      </c>
    </row>
    <row r="665">
      <c r="A665" s="390"/>
      <c r="C665" s="384">
        <v>45011.0</v>
      </c>
    </row>
    <row r="666">
      <c r="A666" s="390"/>
      <c r="C666" s="384">
        <v>45012.0</v>
      </c>
    </row>
    <row r="667">
      <c r="A667" s="390"/>
      <c r="C667" s="384">
        <v>45013.0</v>
      </c>
    </row>
    <row r="668">
      <c r="A668" s="390"/>
      <c r="C668" s="384">
        <v>45014.0</v>
      </c>
    </row>
    <row r="669">
      <c r="A669" s="390"/>
      <c r="C669" s="384">
        <v>45015.0</v>
      </c>
    </row>
    <row r="670">
      <c r="A670" s="390"/>
      <c r="C670" s="384">
        <v>45016.0</v>
      </c>
    </row>
    <row r="671">
      <c r="A671" s="390"/>
      <c r="C671" s="384">
        <v>45017.0</v>
      </c>
    </row>
    <row r="672">
      <c r="A672" s="390"/>
      <c r="C672" s="384">
        <v>45018.0</v>
      </c>
    </row>
    <row r="673">
      <c r="A673" s="390"/>
      <c r="C673" s="384">
        <v>45019.0</v>
      </c>
    </row>
    <row r="674">
      <c r="A674" s="390"/>
      <c r="C674" s="384">
        <v>45020.0</v>
      </c>
    </row>
    <row r="675">
      <c r="A675" s="390"/>
      <c r="C675" s="384">
        <v>45021.0</v>
      </c>
    </row>
    <row r="676">
      <c r="A676" s="390"/>
      <c r="C676" s="384">
        <v>45022.0</v>
      </c>
    </row>
    <row r="677">
      <c r="A677" s="390"/>
      <c r="C677" s="384">
        <v>45023.0</v>
      </c>
    </row>
    <row r="678">
      <c r="A678" s="390"/>
      <c r="C678" s="384">
        <v>45024.0</v>
      </c>
    </row>
    <row r="679">
      <c r="A679" s="390"/>
      <c r="C679" s="384">
        <v>45025.0</v>
      </c>
    </row>
    <row r="680">
      <c r="A680" s="390"/>
      <c r="C680" s="384">
        <v>45026.0</v>
      </c>
    </row>
    <row r="681">
      <c r="A681" s="390"/>
      <c r="C681" s="384">
        <v>45027.0</v>
      </c>
    </row>
    <row r="682">
      <c r="A682" s="390"/>
      <c r="C682" s="384">
        <v>45028.0</v>
      </c>
    </row>
    <row r="683">
      <c r="A683" s="390"/>
      <c r="C683" s="384">
        <v>45029.0</v>
      </c>
    </row>
    <row r="684">
      <c r="A684" s="390"/>
      <c r="C684" s="384">
        <v>45030.0</v>
      </c>
    </row>
    <row r="685">
      <c r="A685" s="390"/>
      <c r="C685" s="384">
        <v>45031.0</v>
      </c>
    </row>
    <row r="686">
      <c r="A686" s="390"/>
      <c r="C686" s="384">
        <v>45032.0</v>
      </c>
    </row>
    <row r="687">
      <c r="A687" s="390"/>
      <c r="C687" s="384">
        <v>45033.0</v>
      </c>
    </row>
    <row r="688">
      <c r="A688" s="390"/>
      <c r="C688" s="384">
        <v>45034.0</v>
      </c>
    </row>
    <row r="689">
      <c r="A689" s="390"/>
      <c r="C689" s="384">
        <v>45035.0</v>
      </c>
    </row>
    <row r="690">
      <c r="A690" s="390"/>
      <c r="C690" s="384">
        <v>45036.0</v>
      </c>
    </row>
    <row r="691">
      <c r="A691" s="390"/>
      <c r="C691" s="384">
        <v>45037.0</v>
      </c>
    </row>
    <row r="692">
      <c r="A692" s="390"/>
      <c r="C692" s="384">
        <v>45038.0</v>
      </c>
    </row>
    <row r="693">
      <c r="A693" s="390"/>
      <c r="C693" s="384">
        <v>45039.0</v>
      </c>
    </row>
    <row r="694">
      <c r="A694" s="390"/>
      <c r="C694" s="384">
        <v>45040.0</v>
      </c>
    </row>
    <row r="695">
      <c r="A695" s="390"/>
      <c r="C695" s="384">
        <v>45041.0</v>
      </c>
    </row>
    <row r="696">
      <c r="A696" s="390"/>
      <c r="C696" s="384">
        <v>45042.0</v>
      </c>
    </row>
    <row r="697">
      <c r="A697" s="390"/>
      <c r="C697" s="384">
        <v>45043.0</v>
      </c>
    </row>
    <row r="698">
      <c r="A698" s="390"/>
      <c r="C698" s="384">
        <v>45044.0</v>
      </c>
    </row>
    <row r="699">
      <c r="A699" s="390"/>
      <c r="C699" s="384">
        <v>45045.0</v>
      </c>
    </row>
    <row r="700">
      <c r="A700" s="390"/>
      <c r="C700" s="384">
        <v>45046.0</v>
      </c>
    </row>
    <row r="701">
      <c r="A701" s="390"/>
      <c r="C701" s="384">
        <v>45047.0</v>
      </c>
    </row>
    <row r="702">
      <c r="A702" s="390"/>
      <c r="C702" s="384">
        <v>45048.0</v>
      </c>
    </row>
    <row r="703">
      <c r="A703" s="390"/>
      <c r="C703" s="384">
        <v>45049.0</v>
      </c>
    </row>
    <row r="704">
      <c r="A704" s="390"/>
      <c r="C704" s="384">
        <v>45050.0</v>
      </c>
    </row>
    <row r="705">
      <c r="A705" s="390"/>
      <c r="C705" s="384">
        <v>45051.0</v>
      </c>
    </row>
    <row r="706">
      <c r="A706" s="390"/>
      <c r="C706" s="384">
        <v>45052.0</v>
      </c>
    </row>
    <row r="707">
      <c r="A707" s="390"/>
      <c r="C707" s="384">
        <v>45053.0</v>
      </c>
    </row>
    <row r="708">
      <c r="A708" s="390"/>
      <c r="C708" s="384">
        <v>45054.0</v>
      </c>
    </row>
    <row r="709">
      <c r="A709" s="390"/>
      <c r="C709" s="384">
        <v>45055.0</v>
      </c>
    </row>
    <row r="710">
      <c r="A710" s="390"/>
      <c r="C710" s="384">
        <v>45056.0</v>
      </c>
    </row>
    <row r="711">
      <c r="A711" s="390"/>
      <c r="C711" s="384">
        <v>45057.0</v>
      </c>
    </row>
    <row r="712">
      <c r="A712" s="390"/>
      <c r="C712" s="384">
        <v>45058.0</v>
      </c>
    </row>
    <row r="713">
      <c r="A713" s="390"/>
      <c r="C713" s="384">
        <v>45059.0</v>
      </c>
    </row>
    <row r="714">
      <c r="A714" s="390"/>
      <c r="C714" s="384">
        <v>45060.0</v>
      </c>
    </row>
    <row r="715">
      <c r="A715" s="390"/>
      <c r="C715" s="384">
        <v>45061.0</v>
      </c>
    </row>
    <row r="716">
      <c r="A716" s="390"/>
      <c r="C716" s="384">
        <v>45062.0</v>
      </c>
    </row>
    <row r="717">
      <c r="A717" s="390"/>
      <c r="C717" s="384">
        <v>45063.0</v>
      </c>
    </row>
    <row r="718">
      <c r="A718" s="390"/>
      <c r="C718" s="384">
        <v>45064.0</v>
      </c>
    </row>
    <row r="719">
      <c r="A719" s="390"/>
      <c r="C719" s="384">
        <v>45065.0</v>
      </c>
    </row>
    <row r="720">
      <c r="A720" s="390"/>
      <c r="C720" s="384">
        <v>45066.0</v>
      </c>
    </row>
    <row r="721">
      <c r="A721" s="390"/>
      <c r="C721" s="384">
        <v>45067.0</v>
      </c>
    </row>
    <row r="722">
      <c r="A722" s="390"/>
      <c r="C722" s="384">
        <v>45068.0</v>
      </c>
    </row>
    <row r="723">
      <c r="A723" s="390"/>
      <c r="C723" s="384">
        <v>45069.0</v>
      </c>
    </row>
    <row r="724">
      <c r="A724" s="390"/>
      <c r="C724" s="384">
        <v>45070.0</v>
      </c>
    </row>
    <row r="725">
      <c r="A725" s="390"/>
      <c r="C725" s="384">
        <v>45071.0</v>
      </c>
    </row>
    <row r="726">
      <c r="A726" s="390"/>
      <c r="C726" s="384">
        <v>45072.0</v>
      </c>
    </row>
    <row r="727">
      <c r="A727" s="390"/>
      <c r="C727" s="384">
        <v>45073.0</v>
      </c>
    </row>
    <row r="728">
      <c r="A728" s="390"/>
      <c r="C728" s="384">
        <v>45074.0</v>
      </c>
    </row>
    <row r="729">
      <c r="A729" s="390"/>
      <c r="C729" s="384">
        <v>45075.0</v>
      </c>
    </row>
    <row r="730">
      <c r="A730" s="390"/>
      <c r="C730" s="384">
        <v>45076.0</v>
      </c>
    </row>
    <row r="731">
      <c r="A731" s="390"/>
      <c r="C731" s="384">
        <v>45077.0</v>
      </c>
    </row>
    <row r="732">
      <c r="A732" s="390"/>
      <c r="C732" s="384">
        <v>45078.0</v>
      </c>
    </row>
    <row r="733">
      <c r="A733" s="390"/>
      <c r="C733" s="384">
        <v>45079.0</v>
      </c>
    </row>
    <row r="734">
      <c r="A734" s="390"/>
      <c r="C734" s="384">
        <v>45080.0</v>
      </c>
    </row>
    <row r="735">
      <c r="A735" s="390"/>
      <c r="C735" s="384">
        <v>45081.0</v>
      </c>
    </row>
    <row r="736">
      <c r="A736" s="390"/>
      <c r="C736" s="384">
        <v>45082.0</v>
      </c>
    </row>
    <row r="737">
      <c r="A737" s="390"/>
      <c r="C737" s="384">
        <v>45083.0</v>
      </c>
    </row>
    <row r="738">
      <c r="A738" s="390"/>
      <c r="C738" s="384">
        <v>45084.0</v>
      </c>
    </row>
    <row r="739">
      <c r="A739" s="390"/>
      <c r="C739" s="384">
        <v>45085.0</v>
      </c>
    </row>
    <row r="740">
      <c r="A740" s="390"/>
      <c r="C740" s="384">
        <v>45086.0</v>
      </c>
    </row>
    <row r="741">
      <c r="A741" s="390"/>
      <c r="C741" s="384">
        <v>45087.0</v>
      </c>
    </row>
    <row r="742">
      <c r="A742" s="390"/>
      <c r="C742" s="384">
        <v>45088.0</v>
      </c>
    </row>
    <row r="743">
      <c r="A743" s="390"/>
      <c r="C743" s="384">
        <v>45089.0</v>
      </c>
    </row>
    <row r="744">
      <c r="A744" s="390"/>
      <c r="C744" s="384">
        <v>45090.0</v>
      </c>
    </row>
    <row r="745">
      <c r="A745" s="390"/>
      <c r="C745" s="384">
        <v>45091.0</v>
      </c>
    </row>
    <row r="746">
      <c r="A746" s="390"/>
      <c r="C746" s="384">
        <v>45092.0</v>
      </c>
    </row>
    <row r="747">
      <c r="A747" s="390"/>
      <c r="C747" s="384">
        <v>45093.0</v>
      </c>
    </row>
    <row r="748">
      <c r="A748" s="390"/>
      <c r="C748" s="384">
        <v>45094.0</v>
      </c>
    </row>
    <row r="749">
      <c r="A749" s="390"/>
      <c r="C749" s="384">
        <v>45095.0</v>
      </c>
    </row>
    <row r="750">
      <c r="A750" s="390"/>
      <c r="C750" s="384">
        <v>45096.0</v>
      </c>
    </row>
    <row r="751">
      <c r="A751" s="390"/>
      <c r="C751" s="384">
        <v>45097.0</v>
      </c>
    </row>
    <row r="752">
      <c r="A752" s="390"/>
      <c r="C752" s="384">
        <v>45098.0</v>
      </c>
    </row>
    <row r="753">
      <c r="A753" s="390"/>
      <c r="C753" s="384">
        <v>45099.0</v>
      </c>
    </row>
    <row r="754">
      <c r="A754" s="390"/>
      <c r="C754" s="384">
        <v>45100.0</v>
      </c>
    </row>
    <row r="755">
      <c r="A755" s="390"/>
      <c r="C755" s="384">
        <v>45101.0</v>
      </c>
    </row>
    <row r="756">
      <c r="A756" s="390"/>
      <c r="C756" s="384">
        <v>45102.0</v>
      </c>
    </row>
    <row r="757">
      <c r="A757" s="390"/>
      <c r="C757" s="384">
        <v>45103.0</v>
      </c>
    </row>
    <row r="758">
      <c r="A758" s="390"/>
      <c r="C758" s="384">
        <v>45104.0</v>
      </c>
    </row>
    <row r="759">
      <c r="A759" s="390"/>
      <c r="C759" s="384">
        <v>45105.0</v>
      </c>
    </row>
    <row r="760">
      <c r="A760" s="390"/>
      <c r="C760" s="384">
        <v>45106.0</v>
      </c>
    </row>
    <row r="761">
      <c r="A761" s="390"/>
      <c r="C761" s="384">
        <v>45107.0</v>
      </c>
    </row>
    <row r="762">
      <c r="A762" s="390"/>
      <c r="C762" s="384">
        <v>45108.0</v>
      </c>
    </row>
    <row r="763">
      <c r="A763" s="390"/>
      <c r="C763" s="384">
        <v>45109.0</v>
      </c>
    </row>
    <row r="764">
      <c r="A764" s="390"/>
      <c r="C764" s="384">
        <v>45110.0</v>
      </c>
    </row>
    <row r="765">
      <c r="A765" s="390"/>
      <c r="C765" s="384">
        <v>45111.0</v>
      </c>
    </row>
    <row r="766">
      <c r="A766" s="390"/>
      <c r="C766" s="384">
        <v>45112.0</v>
      </c>
    </row>
    <row r="767">
      <c r="A767" s="390"/>
      <c r="C767" s="384">
        <v>45113.0</v>
      </c>
    </row>
    <row r="768">
      <c r="A768" s="390"/>
      <c r="C768" s="384">
        <v>45114.0</v>
      </c>
    </row>
    <row r="769">
      <c r="A769" s="390"/>
      <c r="C769" s="384">
        <v>45115.0</v>
      </c>
    </row>
    <row r="770">
      <c r="A770" s="390"/>
      <c r="C770" s="384">
        <v>45116.0</v>
      </c>
    </row>
    <row r="771">
      <c r="A771" s="390"/>
      <c r="C771" s="384">
        <v>45117.0</v>
      </c>
    </row>
    <row r="772">
      <c r="A772" s="390"/>
      <c r="C772" s="384">
        <v>45118.0</v>
      </c>
    </row>
    <row r="773">
      <c r="A773" s="390"/>
      <c r="C773" s="384">
        <v>45119.0</v>
      </c>
    </row>
    <row r="774">
      <c r="A774" s="390"/>
      <c r="C774" s="384">
        <v>45120.0</v>
      </c>
    </row>
    <row r="775">
      <c r="A775" s="390"/>
      <c r="C775" s="384">
        <v>45121.0</v>
      </c>
    </row>
    <row r="776">
      <c r="A776" s="390"/>
      <c r="C776" s="384">
        <v>45122.0</v>
      </c>
    </row>
    <row r="777">
      <c r="A777" s="390"/>
      <c r="C777" s="384">
        <v>45123.0</v>
      </c>
    </row>
    <row r="778">
      <c r="A778" s="390"/>
      <c r="C778" s="384">
        <v>45124.0</v>
      </c>
    </row>
    <row r="779">
      <c r="A779" s="390"/>
      <c r="C779" s="384">
        <v>45125.0</v>
      </c>
    </row>
    <row r="780">
      <c r="A780" s="390"/>
      <c r="C780" s="384">
        <v>45126.0</v>
      </c>
    </row>
    <row r="781">
      <c r="A781" s="390"/>
      <c r="C781" s="384">
        <v>45127.0</v>
      </c>
    </row>
    <row r="782">
      <c r="A782" s="390"/>
      <c r="C782" s="384">
        <v>45128.0</v>
      </c>
    </row>
    <row r="783">
      <c r="A783" s="390"/>
      <c r="C783" s="384">
        <v>45129.0</v>
      </c>
    </row>
    <row r="784">
      <c r="A784" s="390"/>
      <c r="C784" s="384">
        <v>45130.0</v>
      </c>
    </row>
    <row r="785">
      <c r="A785" s="390"/>
      <c r="C785" s="384">
        <v>45131.0</v>
      </c>
    </row>
    <row r="786">
      <c r="A786" s="390"/>
      <c r="C786" s="384">
        <v>45132.0</v>
      </c>
    </row>
    <row r="787">
      <c r="A787" s="390"/>
      <c r="C787" s="384">
        <v>45133.0</v>
      </c>
    </row>
    <row r="788">
      <c r="A788" s="390"/>
      <c r="C788" s="384">
        <v>45134.0</v>
      </c>
    </row>
    <row r="789">
      <c r="A789" s="390"/>
      <c r="C789" s="384">
        <v>45135.0</v>
      </c>
    </row>
    <row r="790">
      <c r="A790" s="390"/>
      <c r="C790" s="384">
        <v>45136.0</v>
      </c>
    </row>
    <row r="791">
      <c r="A791" s="390"/>
      <c r="C791" s="384">
        <v>45137.0</v>
      </c>
    </row>
    <row r="792">
      <c r="A792" s="390"/>
      <c r="C792" s="384">
        <v>45138.0</v>
      </c>
    </row>
    <row r="793">
      <c r="A793" s="390"/>
      <c r="C793" s="384">
        <v>45139.0</v>
      </c>
    </row>
    <row r="794">
      <c r="A794" s="390"/>
      <c r="C794" s="384">
        <v>45140.0</v>
      </c>
    </row>
    <row r="795">
      <c r="A795" s="390"/>
      <c r="C795" s="384">
        <v>45141.0</v>
      </c>
    </row>
    <row r="796">
      <c r="A796" s="390"/>
      <c r="C796" s="384">
        <v>45142.0</v>
      </c>
    </row>
    <row r="797">
      <c r="A797" s="390"/>
      <c r="C797" s="384">
        <v>45143.0</v>
      </c>
    </row>
    <row r="798">
      <c r="A798" s="390"/>
      <c r="C798" s="384">
        <v>45144.0</v>
      </c>
    </row>
    <row r="799">
      <c r="A799" s="390"/>
      <c r="C799" s="384">
        <v>45145.0</v>
      </c>
    </row>
    <row r="800">
      <c r="A800" s="390"/>
      <c r="C800" s="384">
        <v>45146.0</v>
      </c>
    </row>
    <row r="801">
      <c r="A801" s="390"/>
      <c r="C801" s="384">
        <v>45147.0</v>
      </c>
    </row>
    <row r="802">
      <c r="A802" s="390"/>
      <c r="C802" s="384">
        <v>45148.0</v>
      </c>
    </row>
    <row r="803">
      <c r="A803" s="390"/>
      <c r="C803" s="384">
        <v>45149.0</v>
      </c>
    </row>
    <row r="804">
      <c r="A804" s="390"/>
      <c r="C804" s="384">
        <v>45150.0</v>
      </c>
    </row>
    <row r="805">
      <c r="A805" s="390"/>
      <c r="C805" s="384">
        <v>45151.0</v>
      </c>
    </row>
    <row r="806">
      <c r="A806" s="390"/>
      <c r="C806" s="384">
        <v>45152.0</v>
      </c>
    </row>
    <row r="807">
      <c r="A807" s="390"/>
      <c r="C807" s="384">
        <v>45153.0</v>
      </c>
    </row>
    <row r="808">
      <c r="A808" s="390"/>
      <c r="C808" s="384">
        <v>45154.0</v>
      </c>
    </row>
    <row r="809">
      <c r="A809" s="390"/>
      <c r="C809" s="384">
        <v>45155.0</v>
      </c>
    </row>
    <row r="810">
      <c r="A810" s="390"/>
      <c r="C810" s="384">
        <v>45156.0</v>
      </c>
    </row>
    <row r="811">
      <c r="A811" s="390"/>
      <c r="C811" s="384">
        <v>45157.0</v>
      </c>
    </row>
    <row r="812">
      <c r="A812" s="390"/>
      <c r="C812" s="384">
        <v>45158.0</v>
      </c>
    </row>
    <row r="813">
      <c r="A813" s="390"/>
      <c r="C813" s="384">
        <v>45159.0</v>
      </c>
    </row>
    <row r="814">
      <c r="A814" s="390"/>
      <c r="C814" s="384">
        <v>45160.0</v>
      </c>
    </row>
    <row r="815">
      <c r="A815" s="390"/>
      <c r="C815" s="384">
        <v>45161.0</v>
      </c>
    </row>
    <row r="816">
      <c r="A816" s="390"/>
      <c r="C816" s="384">
        <v>45162.0</v>
      </c>
    </row>
    <row r="817">
      <c r="A817" s="390"/>
      <c r="C817" s="384">
        <v>45163.0</v>
      </c>
    </row>
    <row r="818">
      <c r="A818" s="390"/>
      <c r="C818" s="384">
        <v>45164.0</v>
      </c>
    </row>
    <row r="819">
      <c r="A819" s="390"/>
      <c r="C819" s="384">
        <v>45165.0</v>
      </c>
    </row>
    <row r="820">
      <c r="A820" s="390"/>
      <c r="C820" s="384">
        <v>45166.0</v>
      </c>
    </row>
    <row r="821">
      <c r="A821" s="390"/>
      <c r="C821" s="384">
        <v>45167.0</v>
      </c>
    </row>
    <row r="822">
      <c r="A822" s="390"/>
      <c r="C822" s="384">
        <v>45168.0</v>
      </c>
    </row>
    <row r="823">
      <c r="A823" s="390"/>
      <c r="C823" s="384">
        <v>45169.0</v>
      </c>
    </row>
    <row r="824">
      <c r="A824" s="390"/>
      <c r="C824" s="384">
        <v>45170.0</v>
      </c>
    </row>
    <row r="825">
      <c r="A825" s="390"/>
      <c r="C825" s="384">
        <v>45171.0</v>
      </c>
    </row>
    <row r="826">
      <c r="A826" s="390"/>
      <c r="C826" s="384">
        <v>45172.0</v>
      </c>
    </row>
    <row r="827">
      <c r="A827" s="390"/>
      <c r="C827" s="384">
        <v>45173.0</v>
      </c>
    </row>
    <row r="828">
      <c r="A828" s="390"/>
      <c r="C828" s="384">
        <v>45174.0</v>
      </c>
    </row>
    <row r="829">
      <c r="A829" s="390"/>
      <c r="C829" s="384">
        <v>45175.0</v>
      </c>
    </row>
    <row r="830">
      <c r="A830" s="390"/>
      <c r="C830" s="384">
        <v>45176.0</v>
      </c>
    </row>
    <row r="831">
      <c r="A831" s="390"/>
      <c r="C831" s="384">
        <v>45177.0</v>
      </c>
    </row>
    <row r="832">
      <c r="A832" s="390"/>
      <c r="C832" s="384">
        <v>45178.0</v>
      </c>
    </row>
    <row r="833">
      <c r="A833" s="390"/>
      <c r="C833" s="384">
        <v>45179.0</v>
      </c>
    </row>
    <row r="834">
      <c r="A834" s="390"/>
      <c r="C834" s="384">
        <v>45180.0</v>
      </c>
    </row>
    <row r="835">
      <c r="A835" s="390"/>
      <c r="C835" s="384">
        <v>45181.0</v>
      </c>
    </row>
    <row r="836">
      <c r="A836" s="390"/>
      <c r="C836" s="384">
        <v>45182.0</v>
      </c>
    </row>
    <row r="837">
      <c r="A837" s="390"/>
      <c r="C837" s="384">
        <v>45183.0</v>
      </c>
    </row>
    <row r="838">
      <c r="A838" s="390"/>
      <c r="C838" s="384">
        <v>45184.0</v>
      </c>
    </row>
    <row r="839">
      <c r="A839" s="390"/>
      <c r="C839" s="384">
        <v>45185.0</v>
      </c>
    </row>
    <row r="840">
      <c r="A840" s="390"/>
      <c r="C840" s="384">
        <v>45186.0</v>
      </c>
    </row>
    <row r="841">
      <c r="A841" s="390"/>
      <c r="C841" s="384">
        <v>45187.0</v>
      </c>
    </row>
    <row r="842">
      <c r="A842" s="390"/>
      <c r="C842" s="384">
        <v>45188.0</v>
      </c>
    </row>
    <row r="843">
      <c r="A843" s="390"/>
      <c r="C843" s="384">
        <v>45189.0</v>
      </c>
    </row>
    <row r="844">
      <c r="A844" s="390"/>
      <c r="C844" s="384">
        <v>45190.0</v>
      </c>
    </row>
    <row r="845">
      <c r="A845" s="390"/>
      <c r="C845" s="384">
        <v>45191.0</v>
      </c>
    </row>
    <row r="846">
      <c r="A846" s="390"/>
      <c r="C846" s="384">
        <v>45192.0</v>
      </c>
    </row>
    <row r="847">
      <c r="A847" s="390"/>
      <c r="C847" s="384">
        <v>45193.0</v>
      </c>
    </row>
    <row r="848">
      <c r="A848" s="390"/>
      <c r="C848" s="384">
        <v>45194.0</v>
      </c>
    </row>
    <row r="849">
      <c r="A849" s="390"/>
      <c r="C849" s="384">
        <v>45195.0</v>
      </c>
    </row>
    <row r="850">
      <c r="A850" s="390"/>
      <c r="C850" s="384">
        <v>45196.0</v>
      </c>
    </row>
    <row r="851">
      <c r="A851" s="390"/>
      <c r="C851" s="384">
        <v>45197.0</v>
      </c>
    </row>
    <row r="852">
      <c r="A852" s="390"/>
      <c r="C852" s="384">
        <v>45198.0</v>
      </c>
    </row>
    <row r="853">
      <c r="A853" s="390"/>
      <c r="C853" s="384">
        <v>45199.0</v>
      </c>
    </row>
    <row r="854">
      <c r="A854" s="390"/>
      <c r="C854" s="384">
        <v>45200.0</v>
      </c>
    </row>
    <row r="855">
      <c r="A855" s="390"/>
      <c r="C855" s="384">
        <v>45201.0</v>
      </c>
    </row>
    <row r="856">
      <c r="A856" s="390"/>
      <c r="C856" s="384">
        <v>45202.0</v>
      </c>
    </row>
    <row r="857">
      <c r="A857" s="390"/>
      <c r="C857" s="384">
        <v>45203.0</v>
      </c>
    </row>
    <row r="858">
      <c r="A858" s="390"/>
      <c r="C858" s="384">
        <v>45204.0</v>
      </c>
    </row>
    <row r="859">
      <c r="A859" s="390"/>
      <c r="C859" s="384">
        <v>45205.0</v>
      </c>
    </row>
    <row r="860">
      <c r="A860" s="390"/>
      <c r="C860" s="384">
        <v>45206.0</v>
      </c>
    </row>
    <row r="861">
      <c r="A861" s="390"/>
      <c r="C861" s="384">
        <v>45207.0</v>
      </c>
    </row>
    <row r="862">
      <c r="A862" s="390"/>
      <c r="C862" s="384">
        <v>45208.0</v>
      </c>
    </row>
    <row r="863">
      <c r="A863" s="390"/>
      <c r="C863" s="384">
        <v>45209.0</v>
      </c>
    </row>
    <row r="864">
      <c r="A864" s="390"/>
      <c r="C864" s="384">
        <v>45210.0</v>
      </c>
    </row>
    <row r="865">
      <c r="A865" s="390"/>
      <c r="C865" s="384">
        <v>45211.0</v>
      </c>
    </row>
    <row r="866">
      <c r="A866" s="390"/>
      <c r="C866" s="384">
        <v>45212.0</v>
      </c>
    </row>
    <row r="867">
      <c r="A867" s="390"/>
      <c r="C867" s="384">
        <v>45213.0</v>
      </c>
    </row>
    <row r="868">
      <c r="A868" s="390"/>
      <c r="C868" s="384">
        <v>45214.0</v>
      </c>
    </row>
    <row r="869">
      <c r="A869" s="390"/>
      <c r="C869" s="384">
        <v>45215.0</v>
      </c>
    </row>
    <row r="870">
      <c r="A870" s="390"/>
      <c r="C870" s="384">
        <v>45216.0</v>
      </c>
    </row>
    <row r="871">
      <c r="A871" s="390"/>
      <c r="C871" s="384">
        <v>45217.0</v>
      </c>
    </row>
    <row r="872">
      <c r="A872" s="390"/>
      <c r="C872" s="384">
        <v>45218.0</v>
      </c>
    </row>
    <row r="873">
      <c r="A873" s="390"/>
      <c r="C873" s="384">
        <v>45219.0</v>
      </c>
    </row>
    <row r="874">
      <c r="A874" s="390"/>
      <c r="C874" s="384">
        <v>45220.0</v>
      </c>
    </row>
    <row r="875">
      <c r="A875" s="390"/>
      <c r="C875" s="384">
        <v>45221.0</v>
      </c>
    </row>
    <row r="876">
      <c r="A876" s="390"/>
      <c r="C876" s="384">
        <v>45222.0</v>
      </c>
    </row>
    <row r="877">
      <c r="A877" s="390"/>
      <c r="C877" s="384">
        <v>45223.0</v>
      </c>
    </row>
    <row r="878">
      <c r="A878" s="390"/>
      <c r="C878" s="384">
        <v>45224.0</v>
      </c>
    </row>
    <row r="879">
      <c r="A879" s="390"/>
      <c r="C879" s="384">
        <v>45225.0</v>
      </c>
    </row>
    <row r="880">
      <c r="A880" s="390"/>
      <c r="C880" s="384">
        <v>45226.0</v>
      </c>
    </row>
    <row r="881">
      <c r="A881" s="390"/>
      <c r="C881" s="384">
        <v>45227.0</v>
      </c>
    </row>
    <row r="882">
      <c r="A882" s="390"/>
      <c r="C882" s="384">
        <v>45228.0</v>
      </c>
    </row>
    <row r="883">
      <c r="A883" s="390"/>
      <c r="C883" s="384">
        <v>45229.0</v>
      </c>
    </row>
    <row r="884">
      <c r="A884" s="390"/>
      <c r="C884" s="384">
        <v>45230.0</v>
      </c>
    </row>
    <row r="885">
      <c r="A885" s="390"/>
      <c r="C885" s="384">
        <v>45231.0</v>
      </c>
    </row>
    <row r="886">
      <c r="A886" s="390"/>
      <c r="C886" s="384">
        <v>45232.0</v>
      </c>
    </row>
    <row r="887">
      <c r="A887" s="390"/>
      <c r="C887" s="384">
        <v>45233.0</v>
      </c>
    </row>
    <row r="888">
      <c r="A888" s="390"/>
      <c r="C888" s="384">
        <v>45234.0</v>
      </c>
    </row>
    <row r="889">
      <c r="A889" s="390"/>
      <c r="C889" s="384">
        <v>45235.0</v>
      </c>
    </row>
    <row r="890">
      <c r="A890" s="390"/>
      <c r="C890" s="384">
        <v>45236.0</v>
      </c>
    </row>
    <row r="891">
      <c r="A891" s="390"/>
      <c r="C891" s="384">
        <v>45237.0</v>
      </c>
    </row>
    <row r="892">
      <c r="A892" s="390"/>
      <c r="C892" s="384">
        <v>45238.0</v>
      </c>
    </row>
    <row r="893">
      <c r="A893" s="390"/>
      <c r="C893" s="384">
        <v>45239.0</v>
      </c>
    </row>
    <row r="894">
      <c r="A894" s="390"/>
      <c r="C894" s="384">
        <v>45240.0</v>
      </c>
    </row>
    <row r="895">
      <c r="A895" s="390"/>
      <c r="C895" s="384">
        <v>45241.0</v>
      </c>
    </row>
    <row r="896">
      <c r="A896" s="390"/>
      <c r="C896" s="384">
        <v>45242.0</v>
      </c>
    </row>
    <row r="897">
      <c r="A897" s="390"/>
      <c r="C897" s="384">
        <v>45243.0</v>
      </c>
    </row>
    <row r="898">
      <c r="A898" s="390"/>
      <c r="C898" s="384">
        <v>45244.0</v>
      </c>
    </row>
    <row r="899">
      <c r="A899" s="390"/>
      <c r="C899" s="384">
        <v>45245.0</v>
      </c>
    </row>
    <row r="900">
      <c r="A900" s="390"/>
      <c r="C900" s="384">
        <v>45246.0</v>
      </c>
    </row>
    <row r="901">
      <c r="A901" s="390"/>
      <c r="C901" s="384">
        <v>45247.0</v>
      </c>
    </row>
    <row r="902">
      <c r="A902" s="390"/>
      <c r="C902" s="384">
        <v>45248.0</v>
      </c>
    </row>
    <row r="903">
      <c r="A903" s="390"/>
      <c r="C903" s="384">
        <v>45249.0</v>
      </c>
    </row>
    <row r="904">
      <c r="A904" s="390"/>
      <c r="C904" s="384">
        <v>45250.0</v>
      </c>
    </row>
    <row r="905">
      <c r="A905" s="390"/>
      <c r="C905" s="384">
        <v>45251.0</v>
      </c>
    </row>
    <row r="906">
      <c r="A906" s="390"/>
      <c r="C906" s="384">
        <v>45252.0</v>
      </c>
    </row>
    <row r="907">
      <c r="A907" s="390"/>
      <c r="C907" s="384">
        <v>45253.0</v>
      </c>
    </row>
    <row r="908">
      <c r="A908" s="390"/>
      <c r="C908" s="384">
        <v>45254.0</v>
      </c>
    </row>
    <row r="909">
      <c r="A909" s="390"/>
      <c r="C909" s="384">
        <v>45255.0</v>
      </c>
    </row>
    <row r="910">
      <c r="A910" s="390"/>
      <c r="C910" s="384">
        <v>45256.0</v>
      </c>
    </row>
    <row r="911">
      <c r="A911" s="390"/>
      <c r="C911" s="384">
        <v>45257.0</v>
      </c>
    </row>
    <row r="912">
      <c r="A912" s="390"/>
      <c r="C912" s="384">
        <v>45258.0</v>
      </c>
    </row>
    <row r="913">
      <c r="A913" s="390"/>
      <c r="C913" s="384">
        <v>45259.0</v>
      </c>
    </row>
    <row r="914">
      <c r="A914" s="390"/>
      <c r="C914" s="384">
        <v>45260.0</v>
      </c>
    </row>
    <row r="915">
      <c r="A915" s="390"/>
      <c r="C915" s="384">
        <v>45261.0</v>
      </c>
    </row>
    <row r="916">
      <c r="A916" s="390"/>
      <c r="C916" s="384">
        <v>45262.0</v>
      </c>
    </row>
    <row r="917">
      <c r="A917" s="390"/>
      <c r="C917" s="384">
        <v>45263.0</v>
      </c>
    </row>
    <row r="918">
      <c r="A918" s="390"/>
      <c r="C918" s="384">
        <v>45264.0</v>
      </c>
    </row>
    <row r="919">
      <c r="A919" s="390"/>
      <c r="C919" s="384">
        <v>45265.0</v>
      </c>
    </row>
    <row r="920">
      <c r="A920" s="390"/>
      <c r="C920" s="384">
        <v>45266.0</v>
      </c>
    </row>
    <row r="921">
      <c r="A921" s="390"/>
      <c r="C921" s="384">
        <v>45267.0</v>
      </c>
    </row>
    <row r="922">
      <c r="A922" s="390"/>
      <c r="C922" s="384">
        <v>45268.0</v>
      </c>
    </row>
    <row r="923">
      <c r="A923" s="390"/>
      <c r="C923" s="384">
        <v>45269.0</v>
      </c>
    </row>
    <row r="924">
      <c r="A924" s="390"/>
      <c r="C924" s="384">
        <v>45270.0</v>
      </c>
    </row>
    <row r="925">
      <c r="A925" s="390"/>
      <c r="C925" s="384">
        <v>45271.0</v>
      </c>
    </row>
    <row r="926">
      <c r="A926" s="390"/>
      <c r="C926" s="384">
        <v>45272.0</v>
      </c>
    </row>
    <row r="927">
      <c r="A927" s="390"/>
      <c r="C927" s="384">
        <v>45273.0</v>
      </c>
    </row>
    <row r="928">
      <c r="A928" s="390"/>
      <c r="C928" s="384">
        <v>45274.0</v>
      </c>
    </row>
    <row r="929">
      <c r="A929" s="390"/>
      <c r="C929" s="384">
        <v>45275.0</v>
      </c>
    </row>
    <row r="930">
      <c r="A930" s="390"/>
      <c r="C930" s="384">
        <v>45276.0</v>
      </c>
    </row>
    <row r="931">
      <c r="A931" s="390"/>
      <c r="C931" s="384">
        <v>45277.0</v>
      </c>
    </row>
    <row r="932">
      <c r="A932" s="390"/>
      <c r="C932" s="384">
        <v>45278.0</v>
      </c>
    </row>
    <row r="933">
      <c r="A933" s="390"/>
      <c r="C933" s="384">
        <v>45279.0</v>
      </c>
    </row>
    <row r="934">
      <c r="A934" s="390"/>
      <c r="C934" s="384">
        <v>45280.0</v>
      </c>
    </row>
    <row r="935">
      <c r="A935" s="390"/>
      <c r="C935" s="384">
        <v>45281.0</v>
      </c>
    </row>
    <row r="936">
      <c r="A936" s="390"/>
      <c r="C936" s="384">
        <v>45282.0</v>
      </c>
    </row>
    <row r="937">
      <c r="A937" s="390"/>
      <c r="C937" s="384">
        <v>45283.0</v>
      </c>
    </row>
    <row r="938">
      <c r="A938" s="390"/>
      <c r="C938" s="384">
        <v>45284.0</v>
      </c>
    </row>
    <row r="939">
      <c r="A939" s="390"/>
      <c r="C939" s="384">
        <v>45285.0</v>
      </c>
    </row>
    <row r="940">
      <c r="A940" s="390"/>
      <c r="C940" s="384">
        <v>45286.0</v>
      </c>
    </row>
    <row r="941">
      <c r="A941" s="390"/>
      <c r="C941" s="384">
        <v>45287.0</v>
      </c>
    </row>
    <row r="942">
      <c r="A942" s="390"/>
      <c r="C942" s="384">
        <v>45288.0</v>
      </c>
    </row>
    <row r="943">
      <c r="A943" s="390"/>
      <c r="C943" s="384">
        <v>45289.0</v>
      </c>
    </row>
    <row r="944">
      <c r="A944" s="390"/>
      <c r="C944" s="384">
        <v>45290.0</v>
      </c>
    </row>
    <row r="945">
      <c r="A945" s="390"/>
      <c r="C945" s="384">
        <v>45291.0</v>
      </c>
    </row>
    <row r="946">
      <c r="A946" s="390"/>
      <c r="C946" s="384">
        <v>45292.0</v>
      </c>
    </row>
    <row r="947">
      <c r="A947" s="390"/>
      <c r="C947" s="384">
        <v>45293.0</v>
      </c>
    </row>
    <row r="948">
      <c r="A948" s="390"/>
      <c r="C948" s="384">
        <v>45294.0</v>
      </c>
    </row>
    <row r="949">
      <c r="A949" s="390"/>
      <c r="C949" s="384">
        <v>45295.0</v>
      </c>
    </row>
    <row r="950">
      <c r="A950" s="390"/>
      <c r="C950" s="384">
        <v>45296.0</v>
      </c>
    </row>
    <row r="951">
      <c r="A951" s="390"/>
      <c r="C951" s="384">
        <v>45297.0</v>
      </c>
    </row>
    <row r="952">
      <c r="A952" s="390"/>
      <c r="C952" s="384">
        <v>45298.0</v>
      </c>
    </row>
    <row r="953">
      <c r="A953" s="390"/>
      <c r="C953" s="384">
        <v>45299.0</v>
      </c>
    </row>
    <row r="954">
      <c r="A954" s="390"/>
      <c r="C954" s="384">
        <v>45300.0</v>
      </c>
    </row>
    <row r="955">
      <c r="A955" s="390"/>
      <c r="C955" s="384">
        <v>45301.0</v>
      </c>
    </row>
    <row r="956">
      <c r="A956" s="390"/>
      <c r="C956" s="384">
        <v>45302.0</v>
      </c>
    </row>
    <row r="957">
      <c r="A957" s="390"/>
      <c r="C957" s="384">
        <v>45303.0</v>
      </c>
    </row>
    <row r="958">
      <c r="A958" s="390"/>
      <c r="C958" s="384">
        <v>45304.0</v>
      </c>
    </row>
    <row r="959">
      <c r="A959" s="390"/>
      <c r="C959" s="384">
        <v>45305.0</v>
      </c>
    </row>
    <row r="960">
      <c r="A960" s="390"/>
      <c r="C960" s="384">
        <v>45306.0</v>
      </c>
    </row>
    <row r="961">
      <c r="A961" s="390"/>
      <c r="C961" s="384">
        <v>45307.0</v>
      </c>
    </row>
    <row r="962">
      <c r="A962" s="390"/>
      <c r="C962" s="384">
        <v>45308.0</v>
      </c>
    </row>
    <row r="963">
      <c r="A963" s="390"/>
      <c r="C963" s="384">
        <v>45309.0</v>
      </c>
    </row>
    <row r="964">
      <c r="A964" s="390"/>
      <c r="C964" s="384">
        <v>45310.0</v>
      </c>
    </row>
    <row r="965">
      <c r="A965" s="390"/>
      <c r="C965" s="384">
        <v>45311.0</v>
      </c>
    </row>
    <row r="966">
      <c r="A966" s="390"/>
      <c r="C966" s="384">
        <v>45312.0</v>
      </c>
    </row>
    <row r="967">
      <c r="A967" s="390"/>
      <c r="C967" s="384">
        <v>45313.0</v>
      </c>
    </row>
    <row r="968">
      <c r="A968" s="390"/>
      <c r="C968" s="384">
        <v>45314.0</v>
      </c>
    </row>
    <row r="969">
      <c r="A969" s="390"/>
      <c r="C969" s="384">
        <v>45315.0</v>
      </c>
    </row>
    <row r="970">
      <c r="A970" s="390"/>
      <c r="C970" s="384">
        <v>45316.0</v>
      </c>
    </row>
    <row r="971">
      <c r="A971" s="390"/>
      <c r="C971" s="384">
        <v>45317.0</v>
      </c>
    </row>
    <row r="972">
      <c r="A972" s="390"/>
      <c r="C972" s="384">
        <v>45318.0</v>
      </c>
    </row>
    <row r="973">
      <c r="A973" s="390"/>
      <c r="C973" s="384">
        <v>45319.0</v>
      </c>
    </row>
    <row r="974">
      <c r="A974" s="390"/>
      <c r="C974" s="384">
        <v>45320.0</v>
      </c>
    </row>
    <row r="975">
      <c r="A975" s="390"/>
      <c r="C975" s="384">
        <v>45321.0</v>
      </c>
    </row>
    <row r="976">
      <c r="A976" s="390"/>
      <c r="C976" s="384">
        <v>45322.0</v>
      </c>
    </row>
    <row r="977">
      <c r="A977" s="390"/>
      <c r="C977" s="384">
        <v>45323.0</v>
      </c>
    </row>
    <row r="978">
      <c r="A978" s="390"/>
      <c r="C978" s="384">
        <v>45324.0</v>
      </c>
    </row>
    <row r="979">
      <c r="A979" s="390"/>
      <c r="C979" s="384">
        <v>45325.0</v>
      </c>
    </row>
    <row r="980">
      <c r="A980" s="390"/>
      <c r="C980" s="384">
        <v>45326.0</v>
      </c>
    </row>
    <row r="981">
      <c r="A981" s="390"/>
      <c r="C981" s="384">
        <v>45327.0</v>
      </c>
    </row>
    <row r="982">
      <c r="A982" s="390"/>
      <c r="C982" s="384">
        <v>45328.0</v>
      </c>
    </row>
    <row r="983">
      <c r="A983" s="390"/>
      <c r="C983" s="384">
        <v>45329.0</v>
      </c>
    </row>
    <row r="984">
      <c r="A984" s="390"/>
      <c r="C984" s="384">
        <v>45330.0</v>
      </c>
    </row>
    <row r="985">
      <c r="A985" s="390"/>
      <c r="C985" s="384">
        <v>45331.0</v>
      </c>
    </row>
    <row r="986">
      <c r="A986" s="390"/>
      <c r="C986" s="384">
        <v>45332.0</v>
      </c>
    </row>
    <row r="987">
      <c r="A987" s="390"/>
      <c r="C987" s="384">
        <v>45333.0</v>
      </c>
    </row>
    <row r="988">
      <c r="A988" s="390"/>
      <c r="C988" s="384">
        <v>45334.0</v>
      </c>
    </row>
    <row r="989">
      <c r="A989" s="390"/>
      <c r="C989" s="384">
        <v>45335.0</v>
      </c>
    </row>
    <row r="990">
      <c r="A990" s="390"/>
      <c r="C990" s="384">
        <v>45336.0</v>
      </c>
    </row>
    <row r="991">
      <c r="A991" s="390"/>
      <c r="C991" s="384">
        <v>45337.0</v>
      </c>
    </row>
    <row r="992">
      <c r="A992" s="390"/>
      <c r="C992" s="384">
        <v>45338.0</v>
      </c>
    </row>
    <row r="993">
      <c r="A993" s="390"/>
      <c r="C993" s="384">
        <v>45339.0</v>
      </c>
    </row>
    <row r="994">
      <c r="A994" s="390"/>
      <c r="C994" s="384">
        <v>45340.0</v>
      </c>
    </row>
    <row r="995">
      <c r="A995" s="390"/>
      <c r="C995" s="384">
        <v>45341.0</v>
      </c>
    </row>
    <row r="996">
      <c r="A996" s="390"/>
      <c r="C996" s="384">
        <v>45342.0</v>
      </c>
    </row>
    <row r="997">
      <c r="A997" s="391"/>
      <c r="B997" s="392"/>
      <c r="C997" s="393">
        <v>45343.0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5.43"/>
    <col customWidth="1" min="2" max="2" width="17.57"/>
    <col customWidth="1" min="3" max="3" width="18.0"/>
    <col customWidth="1" min="4" max="4" width="16.71"/>
    <col customWidth="1" min="6" max="6" width="11.29"/>
  </cols>
  <sheetData>
    <row r="1">
      <c r="A1" s="394" t="s">
        <v>6043</v>
      </c>
      <c r="B1" s="394" t="s">
        <v>7151</v>
      </c>
      <c r="C1" s="395" t="s">
        <v>7282</v>
      </c>
      <c r="D1" s="396"/>
      <c r="E1" s="397"/>
      <c r="F1" s="394" t="s">
        <v>6046</v>
      </c>
    </row>
    <row r="2">
      <c r="A2" s="398"/>
      <c r="B2" s="398"/>
      <c r="C2" s="399" t="s">
        <v>7283</v>
      </c>
      <c r="D2" s="399" t="s">
        <v>7284</v>
      </c>
      <c r="E2" s="399" t="s">
        <v>7285</v>
      </c>
      <c r="F2" s="398"/>
    </row>
    <row r="3">
      <c r="A3" s="400"/>
      <c r="B3" s="400"/>
      <c r="C3" s="400"/>
      <c r="D3" s="400"/>
      <c r="E3" s="400"/>
      <c r="F3" s="400" t="b">
        <v>0</v>
      </c>
    </row>
    <row r="4">
      <c r="A4" s="215"/>
      <c r="B4" s="215"/>
      <c r="C4" s="215"/>
      <c r="D4" s="215"/>
      <c r="E4" s="215"/>
      <c r="F4" s="215" t="b">
        <v>0</v>
      </c>
    </row>
    <row r="5">
      <c r="A5" s="215"/>
      <c r="B5" s="215"/>
      <c r="C5" s="215"/>
      <c r="D5" s="215"/>
      <c r="E5" s="215"/>
      <c r="F5" s="215" t="b">
        <v>0</v>
      </c>
    </row>
    <row r="6">
      <c r="A6" s="215"/>
      <c r="B6" s="215"/>
      <c r="C6" s="215"/>
      <c r="D6" s="215"/>
      <c r="E6" s="215"/>
      <c r="F6" s="215" t="b">
        <v>0</v>
      </c>
    </row>
    <row r="7">
      <c r="A7" s="215"/>
      <c r="B7" s="215"/>
      <c r="C7" s="215"/>
      <c r="D7" s="215"/>
      <c r="E7" s="215"/>
      <c r="F7" s="215" t="b">
        <v>0</v>
      </c>
    </row>
    <row r="8">
      <c r="A8" s="215"/>
      <c r="B8" s="215"/>
      <c r="C8" s="215"/>
      <c r="D8" s="215"/>
      <c r="E8" s="215"/>
      <c r="F8" s="215" t="b">
        <v>0</v>
      </c>
    </row>
    <row r="9">
      <c r="A9" s="215"/>
      <c r="B9" s="215"/>
      <c r="C9" s="215"/>
      <c r="D9" s="215"/>
      <c r="E9" s="215"/>
      <c r="F9" s="215" t="b">
        <v>0</v>
      </c>
    </row>
    <row r="10">
      <c r="A10" s="215"/>
      <c r="B10" s="215"/>
      <c r="C10" s="215"/>
      <c r="D10" s="215"/>
      <c r="E10" s="215"/>
      <c r="F10" s="215" t="b">
        <v>0</v>
      </c>
    </row>
    <row r="11">
      <c r="A11" s="215"/>
      <c r="B11" s="215"/>
      <c r="C11" s="215"/>
      <c r="D11" s="215"/>
      <c r="E11" s="215"/>
      <c r="F11" s="215" t="b">
        <v>0</v>
      </c>
    </row>
    <row r="12">
      <c r="A12" s="215"/>
      <c r="B12" s="215"/>
      <c r="C12" s="215"/>
      <c r="D12" s="215"/>
      <c r="E12" s="215"/>
      <c r="F12" s="215" t="b">
        <v>0</v>
      </c>
    </row>
    <row r="13">
      <c r="A13" s="215"/>
      <c r="B13" s="215"/>
      <c r="C13" s="215"/>
      <c r="D13" s="215"/>
      <c r="E13" s="215"/>
      <c r="F13" s="215" t="b">
        <v>0</v>
      </c>
    </row>
    <row r="14">
      <c r="A14" s="215"/>
      <c r="B14" s="215"/>
      <c r="C14" s="215"/>
      <c r="D14" s="215"/>
      <c r="E14" s="215"/>
      <c r="F14" s="215" t="b">
        <v>0</v>
      </c>
    </row>
    <row r="15">
      <c r="A15" s="215"/>
      <c r="B15" s="215"/>
      <c r="C15" s="215"/>
      <c r="D15" s="215"/>
      <c r="E15" s="215"/>
      <c r="F15" s="215" t="b">
        <v>0</v>
      </c>
    </row>
    <row r="16">
      <c r="A16" s="215"/>
      <c r="B16" s="215"/>
      <c r="C16" s="215"/>
      <c r="D16" s="215"/>
      <c r="E16" s="215"/>
      <c r="F16" s="215" t="b">
        <v>0</v>
      </c>
    </row>
    <row r="17">
      <c r="A17" s="215"/>
      <c r="B17" s="215"/>
      <c r="C17" s="215"/>
      <c r="D17" s="215"/>
      <c r="E17" s="215"/>
      <c r="F17" s="215" t="b">
        <v>0</v>
      </c>
    </row>
    <row r="18">
      <c r="A18" s="215"/>
      <c r="B18" s="215"/>
      <c r="C18" s="215"/>
      <c r="D18" s="215"/>
      <c r="E18" s="215"/>
      <c r="F18" s="215" t="b">
        <v>0</v>
      </c>
    </row>
    <row r="19">
      <c r="A19" s="215"/>
      <c r="B19" s="215"/>
      <c r="C19" s="215"/>
      <c r="D19" s="215"/>
      <c r="E19" s="215"/>
      <c r="F19" s="215" t="b">
        <v>0</v>
      </c>
    </row>
    <row r="20">
      <c r="A20" s="215"/>
      <c r="B20" s="215"/>
      <c r="C20" s="215"/>
      <c r="D20" s="215"/>
      <c r="E20" s="215"/>
      <c r="F20" s="215" t="b">
        <v>0</v>
      </c>
    </row>
    <row r="21">
      <c r="A21" s="215"/>
      <c r="B21" s="215"/>
      <c r="C21" s="215"/>
      <c r="D21" s="215"/>
      <c r="E21" s="215"/>
      <c r="F21" s="215" t="b">
        <v>0</v>
      </c>
    </row>
    <row r="22">
      <c r="A22" s="215"/>
      <c r="B22" s="215"/>
      <c r="C22" s="215"/>
      <c r="D22" s="215"/>
      <c r="E22" s="215"/>
      <c r="F22" s="215" t="b">
        <v>0</v>
      </c>
    </row>
    <row r="23">
      <c r="A23" s="215"/>
      <c r="B23" s="215"/>
      <c r="C23" s="215"/>
      <c r="D23" s="215"/>
      <c r="E23" s="215"/>
      <c r="F23" s="215" t="b">
        <v>0</v>
      </c>
    </row>
    <row r="24">
      <c r="A24" s="215"/>
      <c r="B24" s="215"/>
      <c r="C24" s="215"/>
      <c r="D24" s="215"/>
      <c r="E24" s="215"/>
      <c r="F24" s="215" t="b">
        <v>0</v>
      </c>
    </row>
    <row r="25">
      <c r="A25" s="215"/>
      <c r="B25" s="215"/>
      <c r="C25" s="215"/>
      <c r="D25" s="215"/>
      <c r="E25" s="215"/>
      <c r="F25" s="215" t="b">
        <v>0</v>
      </c>
    </row>
    <row r="26">
      <c r="A26" s="215"/>
      <c r="B26" s="215"/>
      <c r="C26" s="215"/>
      <c r="D26" s="215"/>
      <c r="E26" s="215"/>
      <c r="F26" s="215" t="b">
        <v>0</v>
      </c>
    </row>
    <row r="27">
      <c r="A27" s="215"/>
      <c r="B27" s="215"/>
      <c r="C27" s="215"/>
      <c r="D27" s="215"/>
      <c r="E27" s="215"/>
      <c r="F27" s="215" t="b">
        <v>0</v>
      </c>
    </row>
    <row r="28">
      <c r="A28" s="215"/>
      <c r="B28" s="215"/>
      <c r="C28" s="215"/>
      <c r="D28" s="215"/>
      <c r="E28" s="215"/>
      <c r="F28" s="215" t="b">
        <v>0</v>
      </c>
    </row>
    <row r="29">
      <c r="A29" s="215"/>
      <c r="B29" s="215"/>
      <c r="C29" s="215"/>
      <c r="D29" s="215"/>
      <c r="E29" s="215"/>
      <c r="F29" s="215" t="b">
        <v>0</v>
      </c>
    </row>
    <row r="30">
      <c r="A30" s="215"/>
      <c r="B30" s="215"/>
      <c r="C30" s="215"/>
      <c r="D30" s="215"/>
      <c r="E30" s="215"/>
      <c r="F30" s="215" t="b">
        <v>0</v>
      </c>
    </row>
    <row r="31">
      <c r="A31" s="215"/>
      <c r="B31" s="215"/>
      <c r="C31" s="215"/>
      <c r="D31" s="215"/>
      <c r="E31" s="215"/>
      <c r="F31" s="215" t="b">
        <v>0</v>
      </c>
    </row>
    <row r="32">
      <c r="A32" s="215"/>
      <c r="B32" s="215"/>
      <c r="C32" s="215"/>
      <c r="D32" s="215"/>
      <c r="E32" s="215"/>
      <c r="F32" s="215" t="b">
        <v>0</v>
      </c>
    </row>
    <row r="33">
      <c r="A33" s="215"/>
      <c r="B33" s="215"/>
      <c r="C33" s="215"/>
      <c r="D33" s="215"/>
      <c r="E33" s="215"/>
      <c r="F33" s="215" t="b">
        <v>0</v>
      </c>
    </row>
  </sheetData>
  <mergeCells count="4">
    <mergeCell ref="A1:A2"/>
    <mergeCell ref="B1:B2"/>
    <mergeCell ref="C1:E1"/>
    <mergeCell ref="F1:F2"/>
  </mergeCells>
  <printOptions gridLines="1" horizontalCentered="1"/>
  <pageMargins bottom="0.75" footer="0.0" header="0.0" left="0.7" right="0.7" top="0.75"/>
  <pageSetup fitToWidth="0" cellComments="atEnd" orientation="portrait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6.43"/>
    <col customWidth="1" min="2" max="2" width="33.14"/>
    <col customWidth="1" min="3" max="3" width="15.29"/>
    <col customWidth="1" min="4" max="4" width="9.71"/>
    <col customWidth="1" min="5" max="5" width="10.71"/>
    <col customWidth="1" min="6" max="6" width="16.0"/>
    <col customWidth="1" min="7" max="7" width="19.0"/>
    <col customWidth="1" min="8" max="8" width="9.86"/>
    <col customWidth="1" min="9" max="9" width="12.71"/>
    <col customWidth="1" min="10" max="10" width="15.14"/>
    <col customWidth="1" min="11" max="11" width="11.86"/>
    <col customWidth="1" min="12" max="12" width="10.57"/>
    <col customWidth="1" min="13" max="13" width="8.57"/>
  </cols>
  <sheetData>
    <row r="1">
      <c r="A1" s="401" t="s">
        <v>0</v>
      </c>
      <c r="B1" s="401" t="s">
        <v>1</v>
      </c>
      <c r="C1" s="401" t="s">
        <v>7286</v>
      </c>
      <c r="D1" s="402" t="s">
        <v>7150</v>
      </c>
      <c r="E1" s="402" t="s">
        <v>7287</v>
      </c>
      <c r="F1" s="401" t="s">
        <v>7288</v>
      </c>
      <c r="G1" s="401" t="s">
        <v>7289</v>
      </c>
      <c r="H1" s="401" t="s">
        <v>7290</v>
      </c>
      <c r="I1" s="401" t="s">
        <v>7156</v>
      </c>
      <c r="J1" s="401" t="s">
        <v>7291</v>
      </c>
      <c r="K1" s="401" t="s">
        <v>7290</v>
      </c>
      <c r="L1" s="403"/>
      <c r="M1" s="404"/>
      <c r="N1" s="405"/>
      <c r="O1" s="401" t="s">
        <v>7175</v>
      </c>
      <c r="P1" s="401" t="s">
        <v>7292</v>
      </c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/>
    </row>
    <row r="2">
      <c r="A2" s="202">
        <v>15588.0</v>
      </c>
      <c r="B2" s="202" t="s">
        <v>3931</v>
      </c>
      <c r="C2" s="202">
        <v>203923.0</v>
      </c>
      <c r="D2" s="407">
        <v>44453.0</v>
      </c>
      <c r="E2" s="407">
        <v>44468.0</v>
      </c>
      <c r="F2" s="202"/>
      <c r="G2" s="407" t="s">
        <v>6162</v>
      </c>
      <c r="H2" s="407"/>
      <c r="I2" s="202"/>
      <c r="J2" s="202"/>
      <c r="K2" s="202" t="s">
        <v>7293</v>
      </c>
      <c r="L2" s="408">
        <v>44519.0</v>
      </c>
      <c r="M2" s="409">
        <v>0.48125</v>
      </c>
      <c r="N2" s="196"/>
      <c r="O2" s="196" t="b">
        <v>0</v>
      </c>
      <c r="P2" s="196" t="b">
        <v>0</v>
      </c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</row>
    <row r="3">
      <c r="A3" s="202">
        <v>10801.0</v>
      </c>
      <c r="B3" s="202" t="s">
        <v>658</v>
      </c>
      <c r="C3" s="202">
        <v>204105.0</v>
      </c>
      <c r="D3" s="407">
        <v>44453.0</v>
      </c>
      <c r="E3" s="407">
        <v>44468.0</v>
      </c>
      <c r="F3" s="23"/>
      <c r="G3" s="23" t="s">
        <v>7294</v>
      </c>
      <c r="H3" s="407"/>
      <c r="I3" s="23" t="s">
        <v>7295</v>
      </c>
      <c r="J3" s="23">
        <v>203968.0</v>
      </c>
      <c r="K3" s="202" t="s">
        <v>7293</v>
      </c>
      <c r="L3" s="408">
        <v>44519.0</v>
      </c>
      <c r="M3" s="409">
        <v>0.48125</v>
      </c>
      <c r="N3" s="202" t="s">
        <v>7161</v>
      </c>
      <c r="O3" s="196" t="b">
        <v>0</v>
      </c>
      <c r="P3" s="196" t="b">
        <v>0</v>
      </c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</row>
    <row r="4">
      <c r="A4" s="202">
        <v>14477.0</v>
      </c>
      <c r="B4" s="202" t="s">
        <v>3000</v>
      </c>
      <c r="C4" s="202">
        <v>204154.0</v>
      </c>
      <c r="D4" s="407">
        <v>44462.0</v>
      </c>
      <c r="E4" s="407">
        <v>44475.0</v>
      </c>
      <c r="F4" s="23"/>
      <c r="G4" s="407" t="s">
        <v>6163</v>
      </c>
      <c r="H4" s="407"/>
      <c r="I4" s="23" t="s">
        <v>7296</v>
      </c>
      <c r="J4" s="23" t="s">
        <v>7161</v>
      </c>
      <c r="K4" s="202" t="s">
        <v>7293</v>
      </c>
      <c r="L4" s="408">
        <v>44519.0</v>
      </c>
      <c r="M4" s="409">
        <v>0.48125</v>
      </c>
      <c r="N4" s="196"/>
      <c r="O4" s="196" t="b">
        <v>0</v>
      </c>
      <c r="P4" s="196" t="b">
        <v>0</v>
      </c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</row>
    <row r="5">
      <c r="A5" s="202">
        <v>17076.0</v>
      </c>
      <c r="B5" s="202" t="s">
        <v>5150</v>
      </c>
      <c r="C5" s="202">
        <v>204243.0</v>
      </c>
      <c r="D5" s="407">
        <v>44466.0</v>
      </c>
      <c r="E5" s="407">
        <v>44477.0</v>
      </c>
      <c r="F5" s="23" t="s">
        <v>7297</v>
      </c>
      <c r="G5" s="407" t="s">
        <v>7298</v>
      </c>
      <c r="H5" s="407"/>
      <c r="I5" s="23" t="s">
        <v>7299</v>
      </c>
      <c r="J5" s="202"/>
      <c r="K5" s="202" t="s">
        <v>7293</v>
      </c>
      <c r="L5" s="408">
        <v>44519.0</v>
      </c>
      <c r="M5" s="409">
        <v>0.48125</v>
      </c>
      <c r="N5" s="196"/>
      <c r="O5" s="196" t="b">
        <v>0</v>
      </c>
      <c r="P5" s="196" t="b">
        <v>0</v>
      </c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</row>
    <row r="6">
      <c r="A6" s="23">
        <v>16630.0</v>
      </c>
      <c r="B6" s="202" t="s">
        <v>4797</v>
      </c>
      <c r="C6" s="202">
        <v>204418.0</v>
      </c>
      <c r="D6" s="407">
        <v>44474.0</v>
      </c>
      <c r="E6" s="407">
        <v>44489.0</v>
      </c>
      <c r="F6" s="23"/>
      <c r="G6" s="407" t="s">
        <v>7294</v>
      </c>
      <c r="H6" s="407"/>
      <c r="I6" s="23" t="s">
        <v>7161</v>
      </c>
      <c r="J6" s="23" t="s">
        <v>7161</v>
      </c>
      <c r="K6" s="202" t="s">
        <v>7293</v>
      </c>
      <c r="L6" s="408">
        <v>44519.0</v>
      </c>
      <c r="M6" s="409">
        <v>0.48125</v>
      </c>
      <c r="N6" s="202" t="s">
        <v>7161</v>
      </c>
      <c r="O6" s="196" t="b">
        <v>0</v>
      </c>
      <c r="P6" s="196" t="b">
        <v>0</v>
      </c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</row>
    <row r="7">
      <c r="A7" s="202">
        <v>16635.0</v>
      </c>
      <c r="B7" s="202" t="s">
        <v>4801</v>
      </c>
      <c r="C7" s="202">
        <v>204422.0</v>
      </c>
      <c r="D7" s="199">
        <v>44474.0</v>
      </c>
      <c r="E7" s="407">
        <v>44489.0</v>
      </c>
      <c r="F7" s="23" t="s">
        <v>6461</v>
      </c>
      <c r="G7" s="407" t="s">
        <v>7298</v>
      </c>
      <c r="H7" s="407"/>
      <c r="I7" s="23" t="s">
        <v>7295</v>
      </c>
      <c r="J7" s="202"/>
      <c r="K7" s="202" t="s">
        <v>7293</v>
      </c>
      <c r="L7" s="408">
        <v>44519.0</v>
      </c>
      <c r="M7" s="409">
        <v>0.48125</v>
      </c>
      <c r="N7" s="196"/>
      <c r="O7" s="196" t="b">
        <v>0</v>
      </c>
      <c r="P7" s="196" t="b">
        <v>0</v>
      </c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</row>
    <row r="8">
      <c r="A8" s="23">
        <v>16803.0</v>
      </c>
      <c r="B8" s="202" t="s">
        <v>7300</v>
      </c>
      <c r="C8" s="202">
        <v>204697.0</v>
      </c>
      <c r="D8" s="199">
        <v>44488.0</v>
      </c>
      <c r="E8" s="407">
        <v>44497.0</v>
      </c>
      <c r="F8" s="23" t="s">
        <v>7301</v>
      </c>
      <c r="G8" s="407" t="s">
        <v>7298</v>
      </c>
      <c r="H8" s="407"/>
      <c r="I8" s="23" t="s">
        <v>7299</v>
      </c>
      <c r="J8" s="202"/>
      <c r="K8" s="202" t="s">
        <v>7293</v>
      </c>
      <c r="L8" s="408">
        <v>44519.0</v>
      </c>
      <c r="M8" s="409">
        <v>0.48125</v>
      </c>
      <c r="N8" s="196"/>
      <c r="O8" s="196" t="b">
        <v>0</v>
      </c>
      <c r="P8" s="196" t="b">
        <v>0</v>
      </c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</row>
    <row r="9" hidden="1">
      <c r="A9" s="196">
        <v>12804.0</v>
      </c>
      <c r="B9" s="196" t="s">
        <v>1689</v>
      </c>
      <c r="C9" s="23">
        <v>204791.0</v>
      </c>
      <c r="D9" s="199">
        <v>44490.0</v>
      </c>
      <c r="E9" s="199"/>
      <c r="F9" s="196"/>
      <c r="G9" s="23"/>
      <c r="H9" s="407" t="s">
        <v>7302</v>
      </c>
      <c r="I9" s="23" t="s">
        <v>7303</v>
      </c>
      <c r="J9" s="196"/>
      <c r="K9" s="196"/>
      <c r="L9" s="196"/>
      <c r="M9" s="196"/>
      <c r="N9" s="196"/>
      <c r="O9" s="196" t="b">
        <v>0</v>
      </c>
      <c r="P9" s="23" t="b">
        <v>1</v>
      </c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</row>
    <row r="10">
      <c r="A10" s="202">
        <v>12804.0</v>
      </c>
      <c r="B10" s="202" t="s">
        <v>1689</v>
      </c>
      <c r="C10" s="202">
        <v>204791.0</v>
      </c>
      <c r="D10" s="199">
        <v>44490.0</v>
      </c>
      <c r="E10" s="407">
        <v>44498.0</v>
      </c>
      <c r="F10" s="23" t="s">
        <v>7304</v>
      </c>
      <c r="G10" s="407" t="s">
        <v>6162</v>
      </c>
      <c r="H10" s="407"/>
      <c r="I10" s="23" t="s">
        <v>7299</v>
      </c>
      <c r="J10" s="202"/>
      <c r="K10" s="202" t="s">
        <v>7293</v>
      </c>
      <c r="L10" s="408">
        <v>44519.0</v>
      </c>
      <c r="M10" s="409">
        <v>0.48125</v>
      </c>
      <c r="N10" s="196"/>
      <c r="O10" s="196" t="b">
        <v>0</v>
      </c>
      <c r="P10" s="196" t="b">
        <v>0</v>
      </c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</row>
    <row r="11">
      <c r="A11" s="195">
        <v>16887.0</v>
      </c>
      <c r="B11" s="196" t="s">
        <v>5000</v>
      </c>
      <c r="C11" s="202">
        <v>204849.0</v>
      </c>
      <c r="D11" s="407">
        <v>44494.0</v>
      </c>
      <c r="E11" s="199"/>
      <c r="F11" s="196"/>
      <c r="G11" s="199"/>
      <c r="H11" s="23" t="s">
        <v>7305</v>
      </c>
      <c r="I11" s="196"/>
      <c r="J11" s="196"/>
      <c r="K11" s="196"/>
      <c r="L11" s="196"/>
      <c r="M11" s="196"/>
      <c r="N11" s="196"/>
      <c r="O11" s="196" t="b">
        <v>0</v>
      </c>
      <c r="P11" s="196" t="b">
        <v>0</v>
      </c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</row>
    <row r="12">
      <c r="A12" s="195">
        <v>10829.0</v>
      </c>
      <c r="B12" s="196" t="s">
        <v>666</v>
      </c>
      <c r="C12" s="202">
        <v>204851.0</v>
      </c>
      <c r="D12" s="407">
        <v>44494.0</v>
      </c>
      <c r="E12" s="407"/>
      <c r="F12" s="196"/>
      <c r="G12" s="196"/>
      <c r="H12" s="23" t="s">
        <v>7305</v>
      </c>
      <c r="I12" s="196"/>
      <c r="J12" s="196"/>
      <c r="K12" s="196"/>
      <c r="L12" s="196"/>
      <c r="M12" s="196"/>
      <c r="N12" s="196"/>
      <c r="O12" s="196" t="b">
        <v>0</v>
      </c>
      <c r="P12" s="196" t="b">
        <v>0</v>
      </c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</row>
    <row r="13">
      <c r="A13" s="195">
        <v>17166.0</v>
      </c>
      <c r="B13" s="196" t="s">
        <v>5223</v>
      </c>
      <c r="C13" s="202">
        <v>204863.0</v>
      </c>
      <c r="D13" s="407">
        <v>44494.0</v>
      </c>
      <c r="E13" s="199"/>
      <c r="F13" s="196"/>
      <c r="G13" s="199"/>
      <c r="H13" s="23" t="s">
        <v>7305</v>
      </c>
      <c r="I13" s="196"/>
      <c r="J13" s="196"/>
      <c r="K13" s="196"/>
      <c r="L13" s="196"/>
      <c r="M13" s="196"/>
      <c r="N13" s="196"/>
      <c r="O13" s="196" t="b">
        <v>0</v>
      </c>
      <c r="P13" s="196" t="b">
        <v>0</v>
      </c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</row>
    <row r="14" hidden="1">
      <c r="A14" s="196">
        <v>10929.0</v>
      </c>
      <c r="B14" s="196" t="s">
        <v>697</v>
      </c>
      <c r="C14" s="23">
        <v>204964.0</v>
      </c>
      <c r="D14" s="199">
        <v>44496.0</v>
      </c>
      <c r="E14" s="196"/>
      <c r="F14" s="410" t="s">
        <v>7306</v>
      </c>
      <c r="G14" s="195"/>
      <c r="H14" s="407" t="s">
        <v>7302</v>
      </c>
      <c r="I14" s="196"/>
      <c r="J14" s="196"/>
      <c r="K14" s="196"/>
      <c r="L14" s="196"/>
      <c r="M14" s="196"/>
      <c r="N14" s="202" t="s">
        <v>7161</v>
      </c>
      <c r="O14" s="23" t="b">
        <v>1</v>
      </c>
      <c r="P14" s="23" t="b">
        <v>0</v>
      </c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</row>
    <row r="15" hidden="1">
      <c r="A15" s="196">
        <v>12957.0</v>
      </c>
      <c r="B15" s="196" t="s">
        <v>1816</v>
      </c>
      <c r="C15" s="23">
        <v>204965.0</v>
      </c>
      <c r="D15" s="199">
        <v>44496.0</v>
      </c>
      <c r="E15" s="199"/>
      <c r="F15" s="410" t="s">
        <v>7306</v>
      </c>
      <c r="G15" s="195"/>
      <c r="H15" s="407" t="s">
        <v>7302</v>
      </c>
      <c r="I15" s="196"/>
      <c r="J15" s="196"/>
      <c r="K15" s="196"/>
      <c r="L15" s="196"/>
      <c r="M15" s="196"/>
      <c r="N15" s="202" t="s">
        <v>7161</v>
      </c>
      <c r="O15" s="23" t="b">
        <v>1</v>
      </c>
      <c r="P15" s="23" t="b">
        <v>0</v>
      </c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</row>
    <row r="16" hidden="1">
      <c r="A16" s="196">
        <v>12506.0</v>
      </c>
      <c r="B16" s="196" t="s">
        <v>1468</v>
      </c>
      <c r="C16" s="23">
        <v>204966.0</v>
      </c>
      <c r="D16" s="199">
        <v>44496.0</v>
      </c>
      <c r="E16" s="199"/>
      <c r="F16" s="410" t="s">
        <v>7306</v>
      </c>
      <c r="G16" s="195"/>
      <c r="H16" s="195" t="s">
        <v>7302</v>
      </c>
      <c r="I16" s="196"/>
      <c r="J16" s="196"/>
      <c r="K16" s="196"/>
      <c r="L16" s="196"/>
      <c r="M16" s="196"/>
      <c r="N16" s="202" t="s">
        <v>7161</v>
      </c>
      <c r="O16" s="23" t="b">
        <v>1</v>
      </c>
      <c r="P16" s="23" t="b">
        <v>0</v>
      </c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</row>
    <row r="17" hidden="1">
      <c r="A17" s="196">
        <v>13273.0</v>
      </c>
      <c r="B17" s="196" t="s">
        <v>2071</v>
      </c>
      <c r="C17" s="23">
        <v>204969.0</v>
      </c>
      <c r="D17" s="199">
        <v>44496.0</v>
      </c>
      <c r="E17" s="199"/>
      <c r="F17" s="410" t="s">
        <v>7306</v>
      </c>
      <c r="G17" s="195"/>
      <c r="H17" s="407" t="s">
        <v>7302</v>
      </c>
      <c r="I17" s="196"/>
      <c r="J17" s="196"/>
      <c r="K17" s="196"/>
      <c r="L17" s="196"/>
      <c r="M17" s="196"/>
      <c r="N17" s="202" t="s">
        <v>7161</v>
      </c>
      <c r="O17" s="23" t="b">
        <v>1</v>
      </c>
      <c r="P17" s="23" t="b">
        <v>0</v>
      </c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</row>
    <row r="18" hidden="1">
      <c r="A18" s="196">
        <v>13428.0</v>
      </c>
      <c r="B18" s="196" t="s">
        <v>2184</v>
      </c>
      <c r="C18" s="23">
        <v>204970.0</v>
      </c>
      <c r="D18" s="199">
        <v>44496.0</v>
      </c>
      <c r="E18" s="199"/>
      <c r="F18" s="410" t="s">
        <v>7306</v>
      </c>
      <c r="G18" s="195"/>
      <c r="H18" s="407" t="s">
        <v>7302</v>
      </c>
      <c r="I18" s="196"/>
      <c r="J18" s="196"/>
      <c r="K18" s="196"/>
      <c r="L18" s="196"/>
      <c r="M18" s="196"/>
      <c r="N18" s="202" t="s">
        <v>7161</v>
      </c>
      <c r="O18" s="23" t="b">
        <v>1</v>
      </c>
      <c r="P18" s="23" t="b">
        <v>0</v>
      </c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</row>
    <row r="19" hidden="1">
      <c r="A19" s="23">
        <v>10465.0</v>
      </c>
      <c r="B19" s="196" t="s">
        <v>523</v>
      </c>
      <c r="C19" s="23">
        <v>204970.0</v>
      </c>
      <c r="D19" s="199">
        <v>44496.0</v>
      </c>
      <c r="E19" s="199"/>
      <c r="F19" s="23" t="s">
        <v>7307</v>
      </c>
      <c r="G19" s="196"/>
      <c r="H19" s="195" t="s">
        <v>7302</v>
      </c>
      <c r="I19" s="196"/>
      <c r="J19" s="196"/>
      <c r="K19" s="196"/>
      <c r="L19" s="196"/>
      <c r="M19" s="196"/>
      <c r="N19" s="196"/>
      <c r="O19" s="196" t="b">
        <v>0</v>
      </c>
      <c r="P19" s="196" t="b">
        <v>0</v>
      </c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</row>
    <row r="20" hidden="1">
      <c r="A20" s="196">
        <v>16262.0</v>
      </c>
      <c r="B20" s="196" t="s">
        <v>4526</v>
      </c>
      <c r="C20" s="23">
        <v>204972.0</v>
      </c>
      <c r="D20" s="199">
        <v>44496.0</v>
      </c>
      <c r="E20" s="199"/>
      <c r="F20" s="410" t="s">
        <v>7306</v>
      </c>
      <c r="G20" s="195"/>
      <c r="H20" s="407" t="s">
        <v>7302</v>
      </c>
      <c r="I20" s="196"/>
      <c r="J20" s="196"/>
      <c r="K20" s="196"/>
      <c r="L20" s="196"/>
      <c r="M20" s="196"/>
      <c r="N20" s="202" t="s">
        <v>7161</v>
      </c>
      <c r="O20" s="23" t="b">
        <v>1</v>
      </c>
      <c r="P20" s="196" t="b">
        <v>0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hidden="1">
      <c r="A21" s="196">
        <v>11131.0</v>
      </c>
      <c r="B21" s="196" t="s">
        <v>793</v>
      </c>
      <c r="C21" s="23">
        <v>204974.0</v>
      </c>
      <c r="D21" s="199">
        <v>44496.0</v>
      </c>
      <c r="E21" s="199"/>
      <c r="F21" s="410" t="s">
        <v>7306</v>
      </c>
      <c r="G21" s="195"/>
      <c r="H21" s="407" t="s">
        <v>7302</v>
      </c>
      <c r="I21" s="196"/>
      <c r="J21" s="196"/>
      <c r="K21" s="196"/>
      <c r="L21" s="196"/>
      <c r="M21" s="196"/>
      <c r="N21" s="202" t="s">
        <v>7161</v>
      </c>
      <c r="O21" s="23" t="b">
        <v>1</v>
      </c>
      <c r="P21" s="196" t="b">
        <v>0</v>
      </c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</row>
    <row r="22" hidden="1">
      <c r="A22" s="196">
        <v>13109.0</v>
      </c>
      <c r="B22" s="196" t="s">
        <v>1941</v>
      </c>
      <c r="C22" s="23">
        <v>204975.0</v>
      </c>
      <c r="D22" s="199">
        <v>44496.0</v>
      </c>
      <c r="E22" s="199"/>
      <c r="F22" s="410" t="s">
        <v>7306</v>
      </c>
      <c r="G22" s="195"/>
      <c r="H22" s="407" t="s">
        <v>7302</v>
      </c>
      <c r="I22" s="196"/>
      <c r="J22" s="196"/>
      <c r="K22" s="196"/>
      <c r="L22" s="196"/>
      <c r="M22" s="196"/>
      <c r="N22" s="202" t="s">
        <v>7161</v>
      </c>
      <c r="O22" s="23" t="b">
        <v>1</v>
      </c>
      <c r="P22" s="196" t="b">
        <v>0</v>
      </c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</row>
    <row r="23" hidden="1">
      <c r="A23" s="196">
        <v>12975.0</v>
      </c>
      <c r="B23" s="196" t="s">
        <v>1831</v>
      </c>
      <c r="C23" s="23">
        <v>204980.0</v>
      </c>
      <c r="D23" s="199">
        <v>44496.0</v>
      </c>
      <c r="E23" s="199"/>
      <c r="F23" s="410" t="s">
        <v>7306</v>
      </c>
      <c r="G23" s="195"/>
      <c r="H23" s="407" t="s">
        <v>7302</v>
      </c>
      <c r="I23" s="196"/>
      <c r="J23" s="196"/>
      <c r="K23" s="196"/>
      <c r="L23" s="196"/>
      <c r="M23" s="196"/>
      <c r="N23" s="202" t="s">
        <v>7161</v>
      </c>
      <c r="O23" s="23" t="b">
        <v>1</v>
      </c>
      <c r="P23" s="196" t="b">
        <v>0</v>
      </c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</row>
    <row r="24" hidden="1">
      <c r="A24" s="196">
        <v>12408.0</v>
      </c>
      <c r="B24" s="196" t="s">
        <v>1406</v>
      </c>
      <c r="C24" s="23">
        <v>204986.0</v>
      </c>
      <c r="D24" s="199">
        <v>44496.0</v>
      </c>
      <c r="E24" s="199"/>
      <c r="F24" s="410" t="s">
        <v>7306</v>
      </c>
      <c r="G24" s="195"/>
      <c r="H24" s="407" t="s">
        <v>7302</v>
      </c>
      <c r="I24" s="196"/>
      <c r="J24" s="196"/>
      <c r="K24" s="196"/>
      <c r="L24" s="196"/>
      <c r="M24" s="196"/>
      <c r="N24" s="202" t="s">
        <v>7161</v>
      </c>
      <c r="O24" s="23" t="b">
        <v>1</v>
      </c>
      <c r="P24" s="196" t="b">
        <v>0</v>
      </c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</row>
    <row r="25">
      <c r="A25" s="23">
        <v>14356.0</v>
      </c>
      <c r="B25" s="202" t="s">
        <v>2913</v>
      </c>
      <c r="C25" s="202">
        <v>204957.0</v>
      </c>
      <c r="D25" s="407">
        <v>44496.0</v>
      </c>
      <c r="E25" s="407">
        <v>44520.0</v>
      </c>
      <c r="F25" s="202"/>
      <c r="G25" s="407" t="s">
        <v>7294</v>
      </c>
      <c r="H25" s="407"/>
      <c r="I25" s="202"/>
      <c r="J25" s="202"/>
      <c r="K25" s="202" t="s">
        <v>7293</v>
      </c>
      <c r="L25" s="408">
        <v>44522.0</v>
      </c>
      <c r="M25" s="409">
        <v>0.40902777777777777</v>
      </c>
      <c r="N25" s="202" t="s">
        <v>7161</v>
      </c>
      <c r="O25" s="196" t="b">
        <v>0</v>
      </c>
      <c r="P25" s="196" t="b">
        <v>0</v>
      </c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186" t="s">
        <v>7308</v>
      </c>
    </row>
    <row r="26">
      <c r="A26" s="23">
        <v>17014.0</v>
      </c>
      <c r="B26" s="202" t="s">
        <v>5101</v>
      </c>
      <c r="C26" s="202">
        <v>204959.0</v>
      </c>
      <c r="D26" s="407">
        <v>44496.0</v>
      </c>
      <c r="E26" s="407">
        <v>44520.0</v>
      </c>
      <c r="F26" s="202"/>
      <c r="G26" s="407" t="s">
        <v>7294</v>
      </c>
      <c r="H26" s="407"/>
      <c r="I26" s="202"/>
      <c r="J26" s="202"/>
      <c r="K26" s="202" t="s">
        <v>7293</v>
      </c>
      <c r="L26" s="408">
        <v>44522.0</v>
      </c>
      <c r="M26" s="409">
        <v>0.5625</v>
      </c>
      <c r="N26" s="202" t="s">
        <v>7161</v>
      </c>
      <c r="O26" s="196" t="b">
        <v>0</v>
      </c>
      <c r="P26" s="196" t="b">
        <v>0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>
      <c r="A27" s="23">
        <v>16678.0</v>
      </c>
      <c r="B27" s="202" t="s">
        <v>4836</v>
      </c>
      <c r="C27" s="202">
        <v>204960.0</v>
      </c>
      <c r="D27" s="407">
        <v>44496.0</v>
      </c>
      <c r="E27" s="407">
        <v>44520.0</v>
      </c>
      <c r="F27" s="202"/>
      <c r="G27" s="407" t="s">
        <v>7294</v>
      </c>
      <c r="H27" s="407"/>
      <c r="I27" s="202"/>
      <c r="J27" s="202"/>
      <c r="K27" s="202" t="s">
        <v>7293</v>
      </c>
      <c r="L27" s="408">
        <v>44522.0</v>
      </c>
      <c r="M27" s="409">
        <v>0.5625</v>
      </c>
      <c r="N27" s="202" t="s">
        <v>7161</v>
      </c>
      <c r="O27" s="196" t="b">
        <v>0</v>
      </c>
      <c r="P27" s="196" t="b">
        <v>0</v>
      </c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</row>
    <row r="28" hidden="1">
      <c r="A28" s="196">
        <v>14356.0</v>
      </c>
      <c r="B28" s="196" t="s">
        <v>2913</v>
      </c>
      <c r="C28" s="23">
        <v>204991.0</v>
      </c>
      <c r="D28" s="199">
        <v>44497.0</v>
      </c>
      <c r="E28" s="199"/>
      <c r="F28" s="196"/>
      <c r="G28" s="23" t="s">
        <v>7309</v>
      </c>
      <c r="H28" s="407" t="s">
        <v>7302</v>
      </c>
      <c r="I28" s="23" t="s">
        <v>7310</v>
      </c>
      <c r="J28" s="196"/>
      <c r="K28" s="196"/>
      <c r="L28" s="196"/>
      <c r="M28" s="196"/>
      <c r="N28" s="196"/>
      <c r="O28" s="23" t="b">
        <v>1</v>
      </c>
      <c r="P28" s="23" t="b">
        <v>0</v>
      </c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</row>
    <row r="29" hidden="1">
      <c r="A29" s="196">
        <v>14356.0</v>
      </c>
      <c r="B29" s="196" t="s">
        <v>2913</v>
      </c>
      <c r="C29" s="23">
        <v>204991.0</v>
      </c>
      <c r="D29" s="199">
        <v>44497.0</v>
      </c>
      <c r="E29" s="196"/>
      <c r="F29" s="410" t="s">
        <v>7306</v>
      </c>
      <c r="G29" s="196"/>
      <c r="H29" s="195" t="s">
        <v>7302</v>
      </c>
      <c r="I29" s="196"/>
      <c r="J29" s="196"/>
      <c r="K29" s="196"/>
      <c r="L29" s="196"/>
      <c r="M29" s="196"/>
      <c r="N29" s="196"/>
      <c r="O29" s="196" t="b">
        <v>0</v>
      </c>
      <c r="P29" s="196" t="b">
        <v>0</v>
      </c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</row>
    <row r="30" hidden="1">
      <c r="A30" s="196">
        <v>11870.0</v>
      </c>
      <c r="B30" s="196" t="s">
        <v>1126</v>
      </c>
      <c r="C30" s="23">
        <v>204992.0</v>
      </c>
      <c r="D30" s="199">
        <v>44497.0</v>
      </c>
      <c r="E30" s="199"/>
      <c r="F30" s="410" t="s">
        <v>7306</v>
      </c>
      <c r="G30" s="195" t="s">
        <v>7294</v>
      </c>
      <c r="H30" s="407" t="s">
        <v>7302</v>
      </c>
      <c r="I30" s="196"/>
      <c r="J30" s="196"/>
      <c r="K30" s="196"/>
      <c r="L30" s="196"/>
      <c r="M30" s="196"/>
      <c r="N30" s="202" t="s">
        <v>7161</v>
      </c>
      <c r="O30" s="196" t="b">
        <v>0</v>
      </c>
      <c r="P30" s="196" t="b">
        <v>0</v>
      </c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</row>
    <row r="31">
      <c r="A31" s="196">
        <v>17310.0</v>
      </c>
      <c r="B31" s="196" t="s">
        <v>5341</v>
      </c>
      <c r="C31" s="23">
        <v>204993.0</v>
      </c>
      <c r="D31" s="199">
        <v>44497.0</v>
      </c>
      <c r="E31" s="199"/>
      <c r="F31" s="410"/>
      <c r="G31" s="195" t="s">
        <v>7294</v>
      </c>
      <c r="H31" s="407" t="s">
        <v>7302</v>
      </c>
      <c r="I31" s="196"/>
      <c r="J31" s="196"/>
      <c r="K31" s="196"/>
      <c r="L31" s="196"/>
      <c r="M31" s="196"/>
      <c r="N31" s="202" t="s">
        <v>7161</v>
      </c>
      <c r="O31" s="196" t="b">
        <v>0</v>
      </c>
      <c r="P31" s="196" t="b">
        <v>0</v>
      </c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</row>
    <row r="32" hidden="1">
      <c r="A32" s="196">
        <v>9892.0</v>
      </c>
      <c r="B32" s="196" t="s">
        <v>300</v>
      </c>
      <c r="C32" s="23">
        <v>204994.0</v>
      </c>
      <c r="D32" s="199">
        <v>44497.0</v>
      </c>
      <c r="E32" s="199"/>
      <c r="F32" s="410" t="s">
        <v>7306</v>
      </c>
      <c r="G32" s="195" t="s">
        <v>7294</v>
      </c>
      <c r="H32" s="407" t="s">
        <v>7302</v>
      </c>
      <c r="I32" s="196"/>
      <c r="J32" s="196"/>
      <c r="K32" s="196"/>
      <c r="L32" s="196"/>
      <c r="M32" s="196"/>
      <c r="N32" s="202" t="s">
        <v>7161</v>
      </c>
      <c r="O32" s="196" t="b">
        <v>0</v>
      </c>
      <c r="P32" s="196" t="b">
        <v>0</v>
      </c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</row>
    <row r="33" hidden="1">
      <c r="A33" s="23">
        <v>14404.0</v>
      </c>
      <c r="B33" s="196" t="s">
        <v>523</v>
      </c>
      <c r="C33" s="23">
        <v>205015.0</v>
      </c>
      <c r="D33" s="199">
        <v>44497.0</v>
      </c>
      <c r="E33" s="199"/>
      <c r="F33" s="23" t="s">
        <v>7311</v>
      </c>
      <c r="G33" s="199"/>
      <c r="H33" s="407" t="s">
        <v>7302</v>
      </c>
      <c r="I33" s="196"/>
      <c r="J33" s="196"/>
      <c r="K33" s="196"/>
      <c r="L33" s="196"/>
      <c r="M33" s="196"/>
      <c r="N33" s="196"/>
      <c r="O33" s="196" t="b">
        <v>0</v>
      </c>
      <c r="P33" s="196" t="b">
        <v>0</v>
      </c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</row>
    <row r="34" hidden="1">
      <c r="A34" s="196">
        <v>13771.0</v>
      </c>
      <c r="B34" s="196" t="s">
        <v>2461</v>
      </c>
      <c r="C34" s="23">
        <v>205094.0</v>
      </c>
      <c r="D34" s="199">
        <v>44497.0</v>
      </c>
      <c r="E34" s="199"/>
      <c r="F34" s="196"/>
      <c r="G34" s="23"/>
      <c r="H34" s="407" t="s">
        <v>7302</v>
      </c>
      <c r="I34" s="23" t="s">
        <v>7303</v>
      </c>
      <c r="J34" s="196"/>
      <c r="K34" s="196"/>
      <c r="L34" s="196"/>
      <c r="M34" s="196"/>
      <c r="N34" s="196"/>
      <c r="O34" s="23" t="b">
        <v>1</v>
      </c>
      <c r="P34" s="196" t="b">
        <v>0</v>
      </c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</row>
    <row r="35">
      <c r="A35" s="195">
        <v>15614.0</v>
      </c>
      <c r="B35" s="196" t="s">
        <v>3956</v>
      </c>
      <c r="C35" s="202">
        <v>204965.0</v>
      </c>
      <c r="D35" s="407">
        <v>44498.0</v>
      </c>
      <c r="E35" s="407"/>
      <c r="F35" s="196"/>
      <c r="G35" s="196"/>
      <c r="H35" s="23" t="s">
        <v>7305</v>
      </c>
      <c r="I35" s="196"/>
      <c r="J35" s="196"/>
      <c r="K35" s="196"/>
      <c r="L35" s="196"/>
      <c r="M35" s="196"/>
      <c r="N35" s="196"/>
      <c r="O35" s="196" t="b">
        <v>0</v>
      </c>
      <c r="P35" s="196" t="b">
        <v>0</v>
      </c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</row>
    <row r="36">
      <c r="A36" s="195">
        <v>17146.0</v>
      </c>
      <c r="B36" s="196" t="s">
        <v>5208</v>
      </c>
      <c r="C36" s="202">
        <v>204975.0</v>
      </c>
      <c r="D36" s="407">
        <v>44498.0</v>
      </c>
      <c r="E36" s="407"/>
      <c r="F36" s="196"/>
      <c r="G36" s="196"/>
      <c r="H36" s="23" t="s">
        <v>7305</v>
      </c>
      <c r="I36" s="196"/>
      <c r="J36" s="196"/>
      <c r="K36" s="196"/>
      <c r="L36" s="196"/>
      <c r="M36" s="196"/>
      <c r="N36" s="196"/>
      <c r="O36" s="196" t="b">
        <v>0</v>
      </c>
      <c r="P36" s="196" t="b">
        <v>0</v>
      </c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</row>
    <row r="37" hidden="1">
      <c r="A37" s="196">
        <v>13835.0</v>
      </c>
      <c r="B37" s="196" t="s">
        <v>2508</v>
      </c>
      <c r="C37" s="23">
        <v>204988.0</v>
      </c>
      <c r="D37" s="199">
        <v>44498.0</v>
      </c>
      <c r="E37" s="199"/>
      <c r="F37" s="410" t="s">
        <v>7306</v>
      </c>
      <c r="G37" s="195"/>
      <c r="H37" s="407" t="s">
        <v>7302</v>
      </c>
      <c r="I37" s="196"/>
      <c r="J37" s="196"/>
      <c r="K37" s="196"/>
      <c r="L37" s="196"/>
      <c r="M37" s="196"/>
      <c r="N37" s="202" t="s">
        <v>7161</v>
      </c>
      <c r="O37" s="23" t="b">
        <v>1</v>
      </c>
      <c r="P37" s="196" t="b">
        <v>0</v>
      </c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</row>
    <row r="38" hidden="1">
      <c r="A38" s="196">
        <v>14212.0</v>
      </c>
      <c r="B38" s="196" t="s">
        <v>2792</v>
      </c>
      <c r="C38" s="23">
        <v>205023.0</v>
      </c>
      <c r="D38" s="407">
        <v>44501.0</v>
      </c>
      <c r="E38" s="199"/>
      <c r="F38" s="23" t="s">
        <v>7311</v>
      </c>
      <c r="G38" s="407"/>
      <c r="H38" s="407" t="s">
        <v>7302</v>
      </c>
      <c r="I38" s="196"/>
      <c r="J38" s="196"/>
      <c r="K38" s="196"/>
      <c r="L38" s="196"/>
      <c r="M38" s="196"/>
      <c r="N38" s="202"/>
      <c r="O38" s="196" t="b">
        <v>0</v>
      </c>
      <c r="P38" s="196" t="b">
        <v>0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hidden="1">
      <c r="A39" s="202">
        <v>16958.0</v>
      </c>
      <c r="B39" s="196" t="s">
        <v>5059</v>
      </c>
      <c r="C39" s="202">
        <v>205028.0</v>
      </c>
      <c r="D39" s="407">
        <v>44501.0</v>
      </c>
      <c r="E39" s="407"/>
      <c r="F39" s="23" t="s">
        <v>7307</v>
      </c>
      <c r="G39" s="407"/>
      <c r="H39" s="407" t="s">
        <v>7302</v>
      </c>
      <c r="I39" s="202"/>
      <c r="J39" s="202"/>
      <c r="K39" s="202"/>
      <c r="L39" s="408"/>
      <c r="M39" s="409"/>
      <c r="N39" s="202"/>
      <c r="O39" s="196" t="b">
        <v>0</v>
      </c>
      <c r="P39" s="196" t="b">
        <v>0</v>
      </c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186"/>
    </row>
    <row r="40" hidden="1">
      <c r="A40" s="202">
        <v>17375.0</v>
      </c>
      <c r="B40" s="196" t="s">
        <v>5389</v>
      </c>
      <c r="C40" s="202">
        <v>205034.0</v>
      </c>
      <c r="D40" s="407">
        <v>44501.0</v>
      </c>
      <c r="E40" s="407"/>
      <c r="F40" s="23" t="s">
        <v>7307</v>
      </c>
      <c r="G40" s="407"/>
      <c r="H40" s="407" t="s">
        <v>7302</v>
      </c>
      <c r="I40" s="202"/>
      <c r="J40" s="202"/>
      <c r="K40" s="202"/>
      <c r="L40" s="408"/>
      <c r="M40" s="409"/>
      <c r="N40" s="202"/>
      <c r="O40" s="196" t="b">
        <v>0</v>
      </c>
      <c r="P40" s="196" t="b">
        <v>0</v>
      </c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186"/>
    </row>
    <row r="41" hidden="1">
      <c r="A41" s="202">
        <v>11784.0</v>
      </c>
      <c r="B41" s="196" t="s">
        <v>1078</v>
      </c>
      <c r="C41" s="202">
        <v>205039.0</v>
      </c>
      <c r="D41" s="407">
        <v>44501.0</v>
      </c>
      <c r="E41" s="407"/>
      <c r="F41" s="23" t="s">
        <v>7307</v>
      </c>
      <c r="G41" s="407"/>
      <c r="H41" s="407" t="s">
        <v>7302</v>
      </c>
      <c r="I41" s="202"/>
      <c r="J41" s="202"/>
      <c r="K41" s="202"/>
      <c r="L41" s="408"/>
      <c r="M41" s="409"/>
      <c r="N41" s="202"/>
      <c r="O41" s="196" t="b">
        <v>0</v>
      </c>
      <c r="P41" s="196" t="b">
        <v>0</v>
      </c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186"/>
    </row>
    <row r="42" hidden="1">
      <c r="A42" s="202">
        <v>14631.0</v>
      </c>
      <c r="B42" s="196" t="s">
        <v>3133</v>
      </c>
      <c r="C42" s="202">
        <v>205043.0</v>
      </c>
      <c r="D42" s="407">
        <v>44501.0</v>
      </c>
      <c r="E42" s="407"/>
      <c r="F42" s="23" t="s">
        <v>7307</v>
      </c>
      <c r="G42" s="407"/>
      <c r="H42" s="407" t="s">
        <v>7302</v>
      </c>
      <c r="I42" s="202"/>
      <c r="J42" s="202"/>
      <c r="K42" s="202"/>
      <c r="L42" s="408"/>
      <c r="M42" s="409"/>
      <c r="N42" s="202"/>
      <c r="O42" s="196" t="b">
        <v>0</v>
      </c>
      <c r="P42" s="196" t="b">
        <v>0</v>
      </c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186"/>
    </row>
    <row r="43">
      <c r="A43" s="23">
        <v>15544.0</v>
      </c>
      <c r="B43" s="202" t="s">
        <v>3894</v>
      </c>
      <c r="C43" s="202">
        <v>205029.0</v>
      </c>
      <c r="D43" s="407">
        <v>44501.0</v>
      </c>
      <c r="E43" s="407">
        <v>44523.0</v>
      </c>
      <c r="F43" s="202"/>
      <c r="G43" s="407"/>
      <c r="H43" s="407"/>
      <c r="I43" s="202"/>
      <c r="J43" s="202"/>
      <c r="K43" s="202" t="s">
        <v>7293</v>
      </c>
      <c r="L43" s="408">
        <v>44523.0</v>
      </c>
      <c r="M43" s="409">
        <v>0.4652777777777778</v>
      </c>
      <c r="N43" s="202" t="s">
        <v>7161</v>
      </c>
      <c r="O43" s="196" t="b">
        <v>0</v>
      </c>
      <c r="P43" s="196" t="b">
        <v>0</v>
      </c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</row>
    <row r="44" hidden="1">
      <c r="A44" s="195">
        <v>17041.0</v>
      </c>
      <c r="B44" s="196" t="s">
        <v>5123</v>
      </c>
      <c r="C44" s="202" t="e">
        <v>#N/A</v>
      </c>
      <c r="D44" s="407">
        <v>44502.0</v>
      </c>
      <c r="E44" s="407"/>
      <c r="F44" s="196"/>
      <c r="G44" s="195" t="s">
        <v>7294</v>
      </c>
      <c r="H44" s="23" t="s">
        <v>7305</v>
      </c>
      <c r="I44" s="196"/>
      <c r="J44" s="196"/>
      <c r="K44" s="196"/>
      <c r="L44" s="196"/>
      <c r="M44" s="196"/>
      <c r="N44" s="196" t="s">
        <v>7161</v>
      </c>
      <c r="O44" s="196" t="b">
        <v>0</v>
      </c>
      <c r="P44" s="23" t="b">
        <v>1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hidden="1">
      <c r="A45" s="195">
        <v>17041.0</v>
      </c>
      <c r="B45" s="196" t="s">
        <v>5123</v>
      </c>
      <c r="C45" s="202" t="e">
        <v>#N/A</v>
      </c>
      <c r="D45" s="407">
        <v>44502.0</v>
      </c>
      <c r="E45" s="407"/>
      <c r="F45" s="196"/>
      <c r="G45" s="23" t="s">
        <v>7294</v>
      </c>
      <c r="H45" s="23" t="s">
        <v>7305</v>
      </c>
      <c r="I45" s="196"/>
      <c r="J45" s="196"/>
      <c r="K45" s="196"/>
      <c r="L45" s="196"/>
      <c r="M45" s="196"/>
      <c r="N45" s="196" t="s">
        <v>7161</v>
      </c>
      <c r="O45" s="196" t="b">
        <v>0</v>
      </c>
      <c r="P45" s="23" t="b">
        <v>1</v>
      </c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hidden="1">
      <c r="A46" s="195">
        <v>10113.0</v>
      </c>
      <c r="B46" s="196" t="s">
        <v>382</v>
      </c>
      <c r="C46" s="202" t="e">
        <v>#N/A</v>
      </c>
      <c r="D46" s="407">
        <v>44508.0</v>
      </c>
      <c r="E46" s="199"/>
      <c r="F46" s="196"/>
      <c r="G46" s="407" t="s">
        <v>7294</v>
      </c>
      <c r="H46" s="23" t="s">
        <v>7305</v>
      </c>
      <c r="I46" s="196"/>
      <c r="J46" s="196"/>
      <c r="K46" s="196"/>
      <c r="L46" s="196"/>
      <c r="M46" s="196"/>
      <c r="N46" s="196" t="s">
        <v>7161</v>
      </c>
      <c r="O46" s="196" t="b">
        <v>0</v>
      </c>
      <c r="P46" s="23" t="b">
        <v>1</v>
      </c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</row>
    <row r="47" hidden="1">
      <c r="A47" s="195">
        <v>10817.0</v>
      </c>
      <c r="B47" s="196" t="s">
        <v>663</v>
      </c>
      <c r="C47" s="202" t="e">
        <v>#N/A</v>
      </c>
      <c r="D47" s="407">
        <v>44509.0</v>
      </c>
      <c r="E47" s="407"/>
      <c r="F47" s="196"/>
      <c r="G47" s="195" t="s">
        <v>7294</v>
      </c>
      <c r="H47" s="23" t="s">
        <v>7305</v>
      </c>
      <c r="I47" s="196"/>
      <c r="J47" s="196"/>
      <c r="K47" s="196"/>
      <c r="L47" s="196"/>
      <c r="M47" s="196"/>
      <c r="N47" s="196" t="s">
        <v>7161</v>
      </c>
      <c r="O47" s="196" t="b">
        <v>0</v>
      </c>
      <c r="P47" s="23" t="b">
        <v>1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hidden="1">
      <c r="A48" s="195">
        <v>14113.0</v>
      </c>
      <c r="B48" s="196" t="s">
        <v>2720</v>
      </c>
      <c r="C48" s="202" t="e">
        <v>#N/A</v>
      </c>
      <c r="D48" s="407">
        <v>44516.0</v>
      </c>
      <c r="E48" s="407"/>
      <c r="F48" s="196"/>
      <c r="G48" s="195" t="s">
        <v>7294</v>
      </c>
      <c r="H48" s="23" t="s">
        <v>7305</v>
      </c>
      <c r="I48" s="196"/>
      <c r="J48" s="196"/>
      <c r="K48" s="196"/>
      <c r="L48" s="196"/>
      <c r="M48" s="196"/>
      <c r="N48" s="196" t="s">
        <v>7161</v>
      </c>
      <c r="O48" s="196" t="b">
        <v>0</v>
      </c>
      <c r="P48" s="23" t="b">
        <v>1</v>
      </c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</row>
    <row r="49" hidden="1">
      <c r="A49" s="195" t="s">
        <v>5976</v>
      </c>
      <c r="B49" s="196" t="s">
        <v>5702</v>
      </c>
      <c r="C49" s="202" t="e">
        <v>#N/A</v>
      </c>
      <c r="D49" s="407">
        <v>44516.0</v>
      </c>
      <c r="E49" s="407"/>
      <c r="F49" s="196"/>
      <c r="G49" s="195" t="s">
        <v>7294</v>
      </c>
      <c r="H49" s="23" t="s">
        <v>7305</v>
      </c>
      <c r="I49" s="196"/>
      <c r="J49" s="196"/>
      <c r="K49" s="196"/>
      <c r="L49" s="196"/>
      <c r="M49" s="196"/>
      <c r="N49" s="196" t="s">
        <v>7161</v>
      </c>
      <c r="O49" s="196" t="b">
        <v>0</v>
      </c>
      <c r="P49" s="23" t="b">
        <v>1</v>
      </c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</row>
    <row r="50" hidden="1">
      <c r="A50" s="195">
        <v>15611.0</v>
      </c>
      <c r="B50" s="196" t="s">
        <v>3953</v>
      </c>
      <c r="C50" s="202" t="e">
        <v>#N/A</v>
      </c>
      <c r="D50" s="407">
        <v>44517.0</v>
      </c>
      <c r="E50" s="199"/>
      <c r="F50" s="196"/>
      <c r="G50" s="407" t="s">
        <v>7294</v>
      </c>
      <c r="H50" s="23" t="s">
        <v>7305</v>
      </c>
      <c r="I50" s="196"/>
      <c r="J50" s="196"/>
      <c r="K50" s="196"/>
      <c r="L50" s="196"/>
      <c r="M50" s="196"/>
      <c r="N50" s="196" t="s">
        <v>7161</v>
      </c>
      <c r="O50" s="196" t="b">
        <v>0</v>
      </c>
      <c r="P50" s="23" t="b">
        <v>1</v>
      </c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</row>
    <row r="51" hidden="1">
      <c r="A51" s="195">
        <v>16035.0</v>
      </c>
      <c r="B51" s="196" t="s">
        <v>4334</v>
      </c>
      <c r="C51" s="202" t="e">
        <v>#N/A</v>
      </c>
      <c r="D51" s="407">
        <v>44522.0</v>
      </c>
      <c r="E51" s="407"/>
      <c r="F51" s="196"/>
      <c r="G51" s="195" t="s">
        <v>7294</v>
      </c>
      <c r="H51" s="23" t="s">
        <v>7305</v>
      </c>
      <c r="I51" s="196"/>
      <c r="J51" s="196"/>
      <c r="K51" s="196"/>
      <c r="L51" s="196"/>
      <c r="M51" s="196"/>
      <c r="N51" s="196" t="s">
        <v>7161</v>
      </c>
      <c r="O51" s="196" t="b">
        <v>0</v>
      </c>
      <c r="P51" s="23" t="b">
        <v>1</v>
      </c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</row>
    <row r="52">
      <c r="A52" s="30"/>
      <c r="B52" s="30"/>
      <c r="C52" s="411"/>
      <c r="D52" s="167"/>
      <c r="E52" s="167"/>
      <c r="F52" s="30"/>
      <c r="G52" s="167"/>
      <c r="H52" s="167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</row>
    <row r="53">
      <c r="A53" s="30"/>
      <c r="B53" s="30"/>
      <c r="C53" s="411"/>
      <c r="D53" s="167"/>
      <c r="E53" s="167"/>
      <c r="F53" s="30"/>
      <c r="G53" s="167"/>
      <c r="H53" s="167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</row>
    <row r="54">
      <c r="A54" s="30"/>
      <c r="B54" s="30"/>
      <c r="C54" s="411"/>
      <c r="D54" s="167"/>
      <c r="E54" s="167"/>
      <c r="F54" s="30"/>
      <c r="G54" s="167"/>
      <c r="H54" s="167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</row>
    <row r="55">
      <c r="A55" s="30"/>
      <c r="B55" s="30"/>
      <c r="C55" s="411"/>
      <c r="D55" s="167"/>
      <c r="E55" s="167"/>
      <c r="F55" s="30"/>
      <c r="G55" s="167"/>
      <c r="H55" s="167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</row>
    <row r="56">
      <c r="A56" s="30"/>
      <c r="B56" s="30"/>
      <c r="C56" s="411"/>
      <c r="D56" s="167"/>
      <c r="E56" s="167"/>
      <c r="F56" s="30"/>
      <c r="G56" s="167"/>
      <c r="H56" s="167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</row>
    <row r="57">
      <c r="A57" s="30"/>
      <c r="B57" s="30"/>
      <c r="C57" s="411"/>
      <c r="D57" s="167"/>
      <c r="E57" s="167"/>
      <c r="F57" s="30"/>
      <c r="G57" s="167"/>
      <c r="H57" s="167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</row>
    <row r="58">
      <c r="A58" s="30"/>
      <c r="B58" s="30"/>
      <c r="C58" s="411"/>
      <c r="D58" s="167"/>
      <c r="E58" s="167"/>
      <c r="F58" s="30"/>
      <c r="G58" s="167"/>
      <c r="H58" s="167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</row>
    <row r="59">
      <c r="A59" s="30"/>
      <c r="B59" s="30"/>
      <c r="C59" s="411"/>
      <c r="D59" s="167"/>
      <c r="E59" s="167"/>
      <c r="F59" s="30"/>
      <c r="G59" s="167"/>
      <c r="H59" s="167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</row>
    <row r="60">
      <c r="A60" s="30"/>
      <c r="B60" s="30"/>
      <c r="C60" s="411"/>
      <c r="D60" s="167"/>
      <c r="E60" s="167"/>
      <c r="F60" s="30"/>
      <c r="G60" s="167"/>
      <c r="H60" s="167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</row>
    <row r="61">
      <c r="A61" s="30"/>
      <c r="B61" s="30"/>
      <c r="C61" s="411"/>
      <c r="D61" s="167"/>
      <c r="E61" s="167"/>
      <c r="F61" s="30"/>
      <c r="G61" s="167"/>
      <c r="H61" s="167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</row>
    <row r="62">
      <c r="A62" s="30"/>
      <c r="B62" s="30"/>
      <c r="C62" s="411"/>
      <c r="D62" s="167"/>
      <c r="E62" s="167"/>
      <c r="F62" s="30"/>
      <c r="G62" s="167"/>
      <c r="H62" s="167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</row>
    <row r="63">
      <c r="A63" s="30"/>
      <c r="B63" s="30"/>
      <c r="C63" s="411"/>
      <c r="D63" s="167"/>
      <c r="E63" s="167"/>
      <c r="F63" s="30"/>
      <c r="G63" s="167"/>
      <c r="H63" s="167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</row>
    <row r="64">
      <c r="A64" s="30"/>
      <c r="B64" s="30"/>
      <c r="C64" s="411"/>
      <c r="D64" s="167"/>
      <c r="E64" s="167"/>
      <c r="F64" s="30"/>
      <c r="G64" s="167"/>
      <c r="H64" s="167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</row>
    <row r="65">
      <c r="A65" s="30"/>
      <c r="B65" s="30"/>
      <c r="C65" s="411"/>
      <c r="D65" s="167"/>
      <c r="E65" s="167"/>
      <c r="F65" s="30"/>
      <c r="G65" s="167"/>
      <c r="H65" s="167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</row>
    <row r="66">
      <c r="A66" s="30"/>
      <c r="B66" s="30"/>
      <c r="C66" s="411"/>
      <c r="D66" s="167"/>
      <c r="E66" s="167"/>
      <c r="F66" s="30"/>
      <c r="G66" s="167"/>
      <c r="H66" s="167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</row>
    <row r="67">
      <c r="A67" s="30"/>
      <c r="B67" s="30"/>
      <c r="C67" s="411"/>
      <c r="D67" s="167"/>
      <c r="E67" s="167"/>
      <c r="F67" s="30"/>
      <c r="G67" s="167"/>
      <c r="H67" s="167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</row>
    <row r="68">
      <c r="A68" s="30"/>
      <c r="B68" s="30"/>
      <c r="C68" s="411"/>
      <c r="D68" s="167"/>
      <c r="E68" s="167"/>
      <c r="F68" s="30"/>
      <c r="G68" s="167"/>
      <c r="H68" s="167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</row>
    <row r="69">
      <c r="A69" s="30"/>
      <c r="B69" s="30"/>
      <c r="C69" s="411"/>
      <c r="D69" s="167"/>
      <c r="E69" s="167"/>
      <c r="F69" s="30"/>
      <c r="G69" s="167"/>
      <c r="H69" s="167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</row>
    <row r="70">
      <c r="A70" s="30"/>
      <c r="B70" s="30"/>
      <c r="C70" s="411"/>
      <c r="D70" s="167"/>
      <c r="E70" s="167"/>
      <c r="F70" s="30"/>
      <c r="G70" s="167"/>
      <c r="H70" s="167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</row>
    <row r="71">
      <c r="A71" s="30"/>
      <c r="B71" s="30"/>
      <c r="C71" s="411"/>
      <c r="D71" s="167"/>
      <c r="E71" s="167"/>
      <c r="F71" s="30"/>
      <c r="G71" s="167"/>
      <c r="H71" s="167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</row>
    <row r="72">
      <c r="A72" s="30"/>
      <c r="B72" s="30"/>
      <c r="C72" s="411"/>
      <c r="D72" s="167"/>
      <c r="E72" s="167"/>
      <c r="F72" s="30"/>
      <c r="G72" s="167"/>
      <c r="H72" s="167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</row>
    <row r="73">
      <c r="A73" s="30"/>
      <c r="B73" s="30"/>
      <c r="C73" s="411"/>
      <c r="D73" s="167"/>
      <c r="E73" s="167"/>
      <c r="F73" s="30"/>
      <c r="G73" s="167"/>
      <c r="H73" s="167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</row>
    <row r="74">
      <c r="A74" s="30"/>
      <c r="B74" s="30"/>
      <c r="C74" s="411"/>
      <c r="D74" s="167"/>
      <c r="E74" s="167"/>
      <c r="F74" s="30"/>
      <c r="G74" s="167"/>
      <c r="H74" s="167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</row>
    <row r="75">
      <c r="A75" s="30"/>
      <c r="B75" s="30"/>
      <c r="C75" s="411"/>
      <c r="D75" s="167"/>
      <c r="E75" s="167"/>
      <c r="F75" s="30"/>
      <c r="G75" s="167"/>
      <c r="H75" s="167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</row>
    <row r="76">
      <c r="A76" s="30"/>
      <c r="B76" s="30"/>
      <c r="C76" s="411"/>
      <c r="D76" s="167"/>
      <c r="E76" s="167"/>
      <c r="F76" s="30"/>
      <c r="G76" s="167"/>
      <c r="H76" s="167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</row>
    <row r="77">
      <c r="A77" s="30"/>
      <c r="B77" s="30"/>
      <c r="C77" s="411"/>
      <c r="D77" s="167"/>
      <c r="E77" s="167"/>
      <c r="F77" s="30"/>
      <c r="G77" s="167"/>
      <c r="H77" s="167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</row>
    <row r="78">
      <c r="A78" s="30"/>
      <c r="B78" s="30"/>
      <c r="C78" s="411"/>
      <c r="D78" s="167"/>
      <c r="E78" s="167"/>
      <c r="F78" s="30"/>
      <c r="G78" s="167"/>
      <c r="H78" s="167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</row>
    <row r="79">
      <c r="A79" s="30"/>
      <c r="B79" s="30"/>
      <c r="C79" s="411"/>
      <c r="D79" s="167"/>
      <c r="E79" s="167"/>
      <c r="F79" s="30"/>
      <c r="G79" s="167"/>
      <c r="H79" s="167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</row>
    <row r="80">
      <c r="A80" s="30"/>
      <c r="B80" s="30"/>
      <c r="C80" s="411"/>
      <c r="D80" s="167"/>
      <c r="E80" s="167"/>
      <c r="F80" s="30"/>
      <c r="G80" s="167"/>
      <c r="H80" s="167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</row>
    <row r="81">
      <c r="A81" s="30"/>
      <c r="B81" s="30"/>
      <c r="C81" s="411"/>
      <c r="D81" s="167"/>
      <c r="E81" s="167"/>
      <c r="F81" s="30"/>
      <c r="G81" s="167"/>
      <c r="H81" s="167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</row>
    <row r="82">
      <c r="A82" s="30"/>
      <c r="B82" s="30"/>
      <c r="C82" s="411"/>
      <c r="D82" s="167"/>
      <c r="E82" s="167"/>
      <c r="F82" s="30"/>
      <c r="G82" s="167"/>
      <c r="H82" s="167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</row>
    <row r="83">
      <c r="A83" s="30"/>
      <c r="B83" s="30"/>
      <c r="C83" s="411"/>
      <c r="D83" s="167"/>
      <c r="E83" s="167"/>
      <c r="F83" s="30"/>
      <c r="G83" s="167"/>
      <c r="H83" s="167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</row>
    <row r="84">
      <c r="A84" s="30"/>
      <c r="B84" s="30"/>
      <c r="C84" s="411"/>
      <c r="D84" s="167"/>
      <c r="E84" s="167"/>
      <c r="F84" s="30"/>
      <c r="G84" s="167"/>
      <c r="H84" s="167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</row>
    <row r="85">
      <c r="A85" s="30"/>
      <c r="B85" s="30"/>
      <c r="C85" s="411"/>
      <c r="D85" s="167"/>
      <c r="E85" s="167"/>
      <c r="F85" s="30"/>
      <c r="G85" s="167"/>
      <c r="H85" s="167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</row>
    <row r="86">
      <c r="A86" s="30"/>
      <c r="B86" s="30"/>
      <c r="C86" s="411"/>
      <c r="D86" s="167"/>
      <c r="E86" s="167"/>
      <c r="F86" s="30"/>
      <c r="G86" s="167"/>
      <c r="H86" s="167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</row>
    <row r="87">
      <c r="A87" s="30"/>
      <c r="B87" s="30"/>
      <c r="C87" s="411"/>
      <c r="D87" s="167"/>
      <c r="E87" s="167"/>
      <c r="F87" s="30"/>
      <c r="G87" s="167"/>
      <c r="H87" s="167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</row>
    <row r="88">
      <c r="A88" s="30"/>
      <c r="B88" s="30"/>
      <c r="C88" s="411"/>
      <c r="D88" s="167"/>
      <c r="E88" s="167"/>
      <c r="F88" s="30"/>
      <c r="G88" s="167"/>
      <c r="H88" s="167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</row>
    <row r="89">
      <c r="A89" s="30"/>
      <c r="B89" s="30"/>
      <c r="C89" s="411"/>
      <c r="D89" s="167"/>
      <c r="E89" s="167"/>
      <c r="F89" s="30"/>
      <c r="G89" s="167"/>
      <c r="H89" s="167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</row>
    <row r="90">
      <c r="A90" s="30"/>
      <c r="B90" s="30"/>
      <c r="C90" s="411"/>
      <c r="D90" s="167"/>
      <c r="E90" s="167"/>
      <c r="F90" s="30"/>
      <c r="G90" s="167"/>
      <c r="H90" s="167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</row>
    <row r="91">
      <c r="A91" s="30"/>
      <c r="B91" s="30"/>
      <c r="C91" s="411"/>
      <c r="D91" s="167"/>
      <c r="E91" s="167"/>
      <c r="F91" s="30"/>
      <c r="G91" s="167"/>
      <c r="H91" s="167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</row>
    <row r="92">
      <c r="A92" s="30"/>
      <c r="B92" s="30"/>
      <c r="C92" s="411"/>
      <c r="D92" s="167"/>
      <c r="E92" s="167"/>
      <c r="F92" s="30"/>
      <c r="G92" s="167"/>
      <c r="H92" s="167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</row>
    <row r="93">
      <c r="A93" s="30"/>
      <c r="B93" s="30"/>
      <c r="C93" s="411"/>
      <c r="D93" s="167"/>
      <c r="E93" s="167"/>
      <c r="F93" s="30"/>
      <c r="G93" s="167"/>
      <c r="H93" s="167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</row>
    <row r="94">
      <c r="A94" s="30"/>
      <c r="B94" s="30"/>
      <c r="C94" s="411"/>
      <c r="D94" s="167"/>
      <c r="E94" s="167"/>
      <c r="F94" s="30"/>
      <c r="G94" s="167"/>
      <c r="H94" s="167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</row>
    <row r="95">
      <c r="A95" s="30"/>
      <c r="B95" s="30"/>
      <c r="C95" s="411"/>
      <c r="D95" s="167"/>
      <c r="E95" s="167"/>
      <c r="F95" s="30"/>
      <c r="G95" s="167"/>
      <c r="H95" s="167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</row>
    <row r="96">
      <c r="A96" s="30"/>
      <c r="B96" s="30"/>
      <c r="C96" s="411"/>
      <c r="D96" s="167"/>
      <c r="E96" s="167"/>
      <c r="F96" s="30"/>
      <c r="G96" s="167"/>
      <c r="H96" s="167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</row>
    <row r="97">
      <c r="A97" s="30"/>
      <c r="B97" s="30"/>
      <c r="C97" s="411"/>
      <c r="D97" s="167"/>
      <c r="E97" s="167"/>
      <c r="F97" s="30"/>
      <c r="G97" s="167"/>
      <c r="H97" s="167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</row>
    <row r="98">
      <c r="A98" s="30"/>
      <c r="B98" s="30"/>
      <c r="C98" s="411"/>
      <c r="D98" s="167"/>
      <c r="E98" s="167"/>
      <c r="F98" s="30"/>
      <c r="G98" s="167"/>
      <c r="H98" s="167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</row>
    <row r="99">
      <c r="A99" s="30"/>
      <c r="B99" s="30"/>
      <c r="C99" s="411"/>
      <c r="D99" s="167"/>
      <c r="E99" s="167"/>
      <c r="F99" s="30"/>
      <c r="G99" s="167"/>
      <c r="H99" s="167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</row>
    <row r="100">
      <c r="A100" s="30"/>
      <c r="B100" s="30"/>
      <c r="C100" s="411"/>
      <c r="D100" s="167"/>
      <c r="E100" s="167"/>
      <c r="F100" s="30"/>
      <c r="G100" s="167"/>
      <c r="H100" s="167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</row>
    <row r="101">
      <c r="A101" s="30"/>
      <c r="B101" s="30"/>
      <c r="C101" s="411"/>
      <c r="D101" s="167"/>
      <c r="E101" s="167"/>
      <c r="F101" s="30"/>
      <c r="G101" s="167"/>
      <c r="H101" s="167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</row>
    <row r="102">
      <c r="A102" s="30"/>
      <c r="B102" s="30"/>
      <c r="C102" s="411"/>
      <c r="D102" s="167"/>
      <c r="E102" s="167"/>
      <c r="F102" s="30"/>
      <c r="G102" s="167"/>
      <c r="H102" s="167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</row>
    <row r="103">
      <c r="A103" s="30"/>
      <c r="B103" s="30"/>
      <c r="C103" s="411"/>
      <c r="D103" s="167"/>
      <c r="E103" s="167"/>
      <c r="F103" s="30"/>
      <c r="G103" s="167"/>
      <c r="H103" s="167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</row>
    <row r="104">
      <c r="A104" s="30"/>
      <c r="B104" s="30"/>
      <c r="C104" s="411"/>
      <c r="D104" s="167"/>
      <c r="E104" s="167"/>
      <c r="F104" s="30"/>
      <c r="G104" s="167"/>
      <c r="H104" s="167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</row>
    <row r="105">
      <c r="A105" s="30"/>
      <c r="B105" s="30"/>
      <c r="C105" s="411"/>
      <c r="D105" s="167"/>
      <c r="E105" s="167"/>
      <c r="F105" s="30"/>
      <c r="G105" s="167"/>
      <c r="H105" s="167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</row>
    <row r="106">
      <c r="A106" s="30"/>
      <c r="B106" s="30"/>
      <c r="C106" s="411"/>
      <c r="D106" s="167"/>
      <c r="E106" s="167"/>
      <c r="F106" s="30"/>
      <c r="G106" s="167"/>
      <c r="H106" s="167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</row>
    <row r="107">
      <c r="A107" s="30"/>
      <c r="B107" s="30"/>
      <c r="C107" s="411"/>
      <c r="D107" s="167"/>
      <c r="E107" s="167"/>
      <c r="F107" s="30"/>
      <c r="G107" s="167"/>
      <c r="H107" s="167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</row>
    <row r="108">
      <c r="A108" s="30"/>
      <c r="B108" s="30"/>
      <c r="C108" s="411"/>
      <c r="D108" s="167"/>
      <c r="E108" s="167"/>
      <c r="F108" s="30"/>
      <c r="G108" s="167"/>
      <c r="H108" s="167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</row>
    <row r="109">
      <c r="A109" s="30"/>
      <c r="B109" s="30"/>
      <c r="C109" s="411"/>
      <c r="D109" s="167"/>
      <c r="E109" s="167"/>
      <c r="F109" s="30"/>
      <c r="G109" s="167"/>
      <c r="H109" s="167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</row>
    <row r="110">
      <c r="A110" s="30"/>
      <c r="B110" s="30"/>
      <c r="C110" s="411"/>
      <c r="D110" s="167"/>
      <c r="E110" s="167"/>
      <c r="F110" s="30"/>
      <c r="G110" s="167"/>
      <c r="H110" s="167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</row>
    <row r="111">
      <c r="A111" s="30"/>
      <c r="B111" s="30"/>
      <c r="C111" s="411"/>
      <c r="D111" s="167"/>
      <c r="E111" s="167"/>
      <c r="F111" s="30"/>
      <c r="G111" s="167"/>
      <c r="H111" s="167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</row>
    <row r="112">
      <c r="A112" s="30"/>
      <c r="B112" s="30"/>
      <c r="C112" s="411"/>
      <c r="D112" s="167"/>
      <c r="E112" s="167"/>
      <c r="F112" s="30"/>
      <c r="G112" s="167"/>
      <c r="H112" s="167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</row>
    <row r="113">
      <c r="A113" s="30"/>
      <c r="B113" s="30"/>
      <c r="C113" s="411"/>
      <c r="D113" s="167"/>
      <c r="E113" s="167"/>
      <c r="F113" s="30"/>
      <c r="G113" s="167"/>
      <c r="H113" s="167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</row>
    <row r="114">
      <c r="A114" s="30"/>
      <c r="B114" s="30"/>
      <c r="C114" s="411"/>
      <c r="D114" s="167"/>
      <c r="E114" s="167"/>
      <c r="F114" s="30"/>
      <c r="G114" s="167"/>
      <c r="H114" s="167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</row>
    <row r="115">
      <c r="A115" s="30"/>
      <c r="B115" s="30"/>
      <c r="C115" s="411"/>
      <c r="D115" s="167"/>
      <c r="E115" s="167"/>
      <c r="F115" s="30"/>
      <c r="G115" s="167"/>
      <c r="H115" s="167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</row>
    <row r="116">
      <c r="A116" s="30"/>
      <c r="B116" s="30"/>
      <c r="C116" s="411"/>
      <c r="D116" s="167"/>
      <c r="E116" s="167"/>
      <c r="F116" s="30"/>
      <c r="G116" s="167"/>
      <c r="H116" s="167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</row>
    <row r="117">
      <c r="A117" s="30"/>
      <c r="B117" s="30"/>
      <c r="C117" s="411"/>
      <c r="D117" s="167"/>
      <c r="E117" s="167"/>
      <c r="F117" s="30"/>
      <c r="G117" s="167"/>
      <c r="H117" s="167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</row>
    <row r="118">
      <c r="A118" s="30"/>
      <c r="B118" s="30"/>
      <c r="C118" s="411"/>
      <c r="D118" s="167"/>
      <c r="E118" s="167"/>
      <c r="F118" s="30"/>
      <c r="G118" s="167"/>
      <c r="H118" s="167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</row>
    <row r="119">
      <c r="A119" s="30"/>
      <c r="B119" s="30"/>
      <c r="C119" s="411"/>
      <c r="D119" s="167"/>
      <c r="E119" s="167"/>
      <c r="F119" s="30"/>
      <c r="G119" s="167"/>
      <c r="H119" s="167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</row>
    <row r="120">
      <c r="A120" s="30"/>
      <c r="B120" s="30"/>
      <c r="C120" s="411"/>
      <c r="D120" s="167"/>
      <c r="E120" s="167"/>
      <c r="F120" s="30"/>
      <c r="G120" s="167"/>
      <c r="H120" s="167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</row>
    <row r="121">
      <c r="A121" s="30"/>
      <c r="B121" s="30"/>
      <c r="C121" s="411"/>
      <c r="D121" s="167"/>
      <c r="E121" s="167"/>
      <c r="F121" s="30"/>
      <c r="G121" s="167"/>
      <c r="H121" s="167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</row>
    <row r="122">
      <c r="A122" s="30"/>
      <c r="B122" s="30"/>
      <c r="C122" s="411"/>
      <c r="D122" s="167"/>
      <c r="E122" s="167"/>
      <c r="F122" s="30"/>
      <c r="G122" s="167"/>
      <c r="H122" s="167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</row>
    <row r="123">
      <c r="A123" s="30"/>
      <c r="B123" s="30"/>
      <c r="C123" s="411"/>
      <c r="D123" s="167"/>
      <c r="E123" s="167"/>
      <c r="F123" s="30"/>
      <c r="G123" s="167"/>
      <c r="H123" s="167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</row>
    <row r="124">
      <c r="A124" s="30"/>
      <c r="B124" s="30"/>
      <c r="C124" s="411"/>
      <c r="D124" s="167"/>
      <c r="E124" s="167"/>
      <c r="F124" s="30"/>
      <c r="G124" s="167"/>
      <c r="H124" s="167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</row>
    <row r="125">
      <c r="A125" s="30"/>
      <c r="B125" s="30"/>
      <c r="C125" s="411"/>
      <c r="D125" s="167"/>
      <c r="E125" s="167"/>
      <c r="F125" s="30"/>
      <c r="G125" s="167"/>
      <c r="H125" s="167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</row>
    <row r="126">
      <c r="A126" s="30"/>
      <c r="B126" s="30"/>
      <c r="C126" s="411"/>
      <c r="D126" s="167"/>
      <c r="E126" s="167"/>
      <c r="F126" s="30"/>
      <c r="G126" s="167"/>
      <c r="H126" s="167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</row>
    <row r="127">
      <c r="A127" s="30"/>
      <c r="B127" s="30"/>
      <c r="C127" s="411"/>
      <c r="D127" s="167"/>
      <c r="E127" s="167"/>
      <c r="F127" s="30"/>
      <c r="G127" s="167"/>
      <c r="H127" s="167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</row>
    <row r="128">
      <c r="A128" s="30"/>
      <c r="B128" s="30"/>
      <c r="C128" s="411"/>
      <c r="D128" s="167"/>
      <c r="E128" s="167"/>
      <c r="F128" s="30"/>
      <c r="G128" s="167"/>
      <c r="H128" s="167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</row>
    <row r="129">
      <c r="A129" s="30"/>
      <c r="B129" s="30"/>
      <c r="C129" s="411"/>
      <c r="D129" s="167"/>
      <c r="E129" s="167"/>
      <c r="F129" s="30"/>
      <c r="G129" s="167"/>
      <c r="H129" s="167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</row>
    <row r="130">
      <c r="A130" s="30"/>
      <c r="B130" s="30"/>
      <c r="C130" s="411"/>
      <c r="D130" s="167"/>
      <c r="E130" s="167"/>
      <c r="F130" s="30"/>
      <c r="G130" s="167"/>
      <c r="H130" s="167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</row>
    <row r="131">
      <c r="A131" s="30"/>
      <c r="B131" s="30"/>
      <c r="C131" s="411"/>
      <c r="D131" s="167"/>
      <c r="E131" s="167"/>
      <c r="F131" s="30"/>
      <c r="G131" s="167"/>
      <c r="H131" s="167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</row>
    <row r="132">
      <c r="A132" s="30"/>
      <c r="B132" s="30"/>
      <c r="C132" s="411"/>
      <c r="D132" s="167"/>
      <c r="E132" s="167"/>
      <c r="F132" s="30"/>
      <c r="G132" s="167"/>
      <c r="H132" s="167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</row>
    <row r="133">
      <c r="A133" s="30"/>
      <c r="B133" s="30"/>
      <c r="C133" s="411"/>
      <c r="D133" s="167"/>
      <c r="E133" s="167"/>
      <c r="F133" s="30"/>
      <c r="G133" s="167"/>
      <c r="H133" s="167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</row>
    <row r="134">
      <c r="A134" s="30"/>
      <c r="B134" s="30"/>
      <c r="C134" s="411"/>
      <c r="D134" s="167"/>
      <c r="E134" s="167"/>
      <c r="F134" s="30"/>
      <c r="G134" s="167"/>
      <c r="H134" s="167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</row>
    <row r="135">
      <c r="A135" s="30"/>
      <c r="B135" s="30"/>
      <c r="C135" s="411"/>
      <c r="D135" s="167"/>
      <c r="E135" s="167"/>
      <c r="F135" s="30"/>
      <c r="G135" s="167"/>
      <c r="H135" s="167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</row>
    <row r="136">
      <c r="A136" s="30"/>
      <c r="B136" s="30"/>
      <c r="C136" s="411"/>
      <c r="D136" s="167"/>
      <c r="E136" s="167"/>
      <c r="F136" s="30"/>
      <c r="G136" s="167"/>
      <c r="H136" s="167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</row>
    <row r="137">
      <c r="A137" s="30"/>
      <c r="B137" s="30"/>
      <c r="C137" s="411"/>
      <c r="D137" s="167"/>
      <c r="E137" s="167"/>
      <c r="F137" s="30"/>
      <c r="G137" s="167"/>
      <c r="H137" s="167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</row>
    <row r="138">
      <c r="A138" s="30"/>
      <c r="B138" s="30"/>
      <c r="C138" s="411"/>
      <c r="D138" s="167"/>
      <c r="E138" s="167"/>
      <c r="F138" s="30"/>
      <c r="G138" s="167"/>
      <c r="H138" s="167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</row>
    <row r="139">
      <c r="A139" s="30"/>
      <c r="B139" s="30"/>
      <c r="C139" s="411"/>
      <c r="D139" s="167"/>
      <c r="E139" s="167"/>
      <c r="F139" s="30"/>
      <c r="G139" s="167"/>
      <c r="H139" s="167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</row>
    <row r="140">
      <c r="A140" s="30"/>
      <c r="B140" s="30"/>
      <c r="C140" s="411"/>
      <c r="D140" s="167"/>
      <c r="E140" s="167"/>
      <c r="F140" s="30"/>
      <c r="G140" s="167"/>
      <c r="H140" s="167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</row>
    <row r="141">
      <c r="A141" s="30"/>
      <c r="B141" s="30"/>
      <c r="C141" s="411"/>
      <c r="D141" s="167"/>
      <c r="E141" s="167"/>
      <c r="F141" s="30"/>
      <c r="G141" s="167"/>
      <c r="H141" s="167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</row>
    <row r="142">
      <c r="A142" s="30"/>
      <c r="B142" s="30"/>
      <c r="C142" s="411"/>
      <c r="D142" s="167"/>
      <c r="E142" s="167"/>
      <c r="F142" s="30"/>
      <c r="G142" s="167"/>
      <c r="H142" s="167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</row>
    <row r="143">
      <c r="A143" s="30"/>
      <c r="B143" s="30"/>
      <c r="C143" s="411"/>
      <c r="D143" s="167"/>
      <c r="E143" s="167"/>
      <c r="F143" s="30"/>
      <c r="G143" s="167"/>
      <c r="H143" s="167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</row>
    <row r="144">
      <c r="A144" s="30"/>
      <c r="B144" s="30"/>
      <c r="C144" s="411"/>
      <c r="D144" s="167"/>
      <c r="E144" s="167"/>
      <c r="F144" s="30"/>
      <c r="G144" s="167"/>
      <c r="H144" s="167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</row>
    <row r="145">
      <c r="A145" s="30"/>
      <c r="B145" s="30"/>
      <c r="C145" s="411"/>
      <c r="D145" s="167"/>
      <c r="E145" s="167"/>
      <c r="F145" s="30"/>
      <c r="G145" s="167"/>
      <c r="H145" s="167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</row>
    <row r="146">
      <c r="A146" s="30"/>
      <c r="B146" s="30"/>
      <c r="C146" s="411"/>
      <c r="D146" s="167"/>
      <c r="E146" s="167"/>
      <c r="F146" s="30"/>
      <c r="G146" s="167"/>
      <c r="H146" s="167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</row>
    <row r="147">
      <c r="A147" s="30"/>
      <c r="B147" s="30"/>
      <c r="C147" s="411"/>
      <c r="D147" s="167"/>
      <c r="E147" s="167"/>
      <c r="F147" s="30"/>
      <c r="G147" s="167"/>
      <c r="H147" s="167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</row>
    <row r="148">
      <c r="A148" s="30"/>
      <c r="B148" s="30"/>
      <c r="C148" s="411"/>
      <c r="D148" s="167"/>
      <c r="E148" s="167"/>
      <c r="F148" s="30"/>
      <c r="G148" s="167"/>
      <c r="H148" s="167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</row>
    <row r="149">
      <c r="A149" s="30"/>
      <c r="B149" s="30"/>
      <c r="C149" s="411"/>
      <c r="D149" s="167"/>
      <c r="E149" s="167"/>
      <c r="F149" s="30"/>
      <c r="G149" s="167"/>
      <c r="H149" s="167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</row>
    <row r="150">
      <c r="A150" s="30"/>
      <c r="B150" s="30"/>
      <c r="C150" s="411"/>
      <c r="D150" s="167"/>
      <c r="E150" s="167"/>
      <c r="F150" s="30"/>
      <c r="G150" s="167"/>
      <c r="H150" s="167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</row>
    <row r="151">
      <c r="A151" s="30"/>
      <c r="B151" s="30"/>
      <c r="C151" s="411"/>
      <c r="D151" s="167"/>
      <c r="E151" s="167"/>
      <c r="F151" s="30"/>
      <c r="G151" s="167"/>
      <c r="H151" s="167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</row>
    <row r="152">
      <c r="A152" s="30"/>
      <c r="B152" s="30"/>
      <c r="C152" s="411"/>
      <c r="D152" s="167"/>
      <c r="E152" s="167"/>
      <c r="F152" s="30"/>
      <c r="G152" s="167"/>
      <c r="H152" s="167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</row>
    <row r="153">
      <c r="A153" s="30"/>
      <c r="B153" s="30"/>
      <c r="C153" s="411"/>
      <c r="D153" s="167"/>
      <c r="E153" s="167"/>
      <c r="F153" s="30"/>
      <c r="G153" s="167"/>
      <c r="H153" s="167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</row>
    <row r="154">
      <c r="A154" s="30"/>
      <c r="B154" s="30"/>
      <c r="C154" s="411"/>
      <c r="D154" s="167"/>
      <c r="E154" s="167"/>
      <c r="F154" s="30"/>
      <c r="G154" s="167"/>
      <c r="H154" s="167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</row>
    <row r="155">
      <c r="A155" s="30"/>
      <c r="B155" s="30"/>
      <c r="C155" s="411"/>
      <c r="D155" s="167"/>
      <c r="E155" s="167"/>
      <c r="F155" s="30"/>
      <c r="G155" s="167"/>
      <c r="H155" s="167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</row>
    <row r="156">
      <c r="A156" s="30"/>
      <c r="B156" s="30"/>
      <c r="C156" s="411"/>
      <c r="D156" s="167"/>
      <c r="E156" s="167"/>
      <c r="F156" s="30"/>
      <c r="G156" s="167"/>
      <c r="H156" s="167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</row>
    <row r="157">
      <c r="A157" s="30"/>
      <c r="B157" s="30"/>
      <c r="C157" s="411"/>
      <c r="D157" s="167"/>
      <c r="E157" s="167"/>
      <c r="F157" s="30"/>
      <c r="G157" s="167"/>
      <c r="H157" s="167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</row>
    <row r="158">
      <c r="A158" s="30"/>
      <c r="B158" s="30"/>
      <c r="C158" s="411"/>
      <c r="D158" s="167"/>
      <c r="E158" s="167"/>
      <c r="F158" s="30"/>
      <c r="G158" s="167"/>
      <c r="H158" s="167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</row>
    <row r="159">
      <c r="A159" s="30"/>
      <c r="B159" s="30"/>
      <c r="C159" s="411"/>
      <c r="D159" s="167"/>
      <c r="E159" s="167"/>
      <c r="F159" s="30"/>
      <c r="G159" s="167"/>
      <c r="H159" s="167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</row>
    <row r="160">
      <c r="A160" s="30"/>
      <c r="B160" s="30"/>
      <c r="C160" s="411"/>
      <c r="D160" s="167"/>
      <c r="E160" s="167"/>
      <c r="F160" s="30"/>
      <c r="G160" s="167"/>
      <c r="H160" s="167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</row>
    <row r="161">
      <c r="A161" s="30"/>
      <c r="B161" s="30"/>
      <c r="C161" s="411"/>
      <c r="D161" s="167"/>
      <c r="E161" s="167"/>
      <c r="F161" s="30"/>
      <c r="G161" s="167"/>
      <c r="H161" s="167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</row>
    <row r="162">
      <c r="A162" s="30"/>
      <c r="B162" s="30"/>
      <c r="C162" s="411"/>
      <c r="D162" s="167"/>
      <c r="E162" s="167"/>
      <c r="F162" s="30"/>
      <c r="G162" s="167"/>
      <c r="H162" s="167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</row>
    <row r="163">
      <c r="A163" s="30"/>
      <c r="B163" s="30"/>
      <c r="C163" s="411"/>
      <c r="D163" s="167"/>
      <c r="E163" s="167"/>
      <c r="F163" s="30"/>
      <c r="G163" s="167"/>
      <c r="H163" s="167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</row>
    <row r="164">
      <c r="A164" s="30"/>
      <c r="B164" s="30"/>
      <c r="C164" s="411"/>
      <c r="D164" s="167"/>
      <c r="E164" s="167"/>
      <c r="F164" s="30"/>
      <c r="G164" s="167"/>
      <c r="H164" s="167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</row>
    <row r="165">
      <c r="A165" s="30"/>
      <c r="B165" s="30"/>
      <c r="C165" s="411"/>
      <c r="D165" s="167"/>
      <c r="E165" s="167"/>
      <c r="F165" s="30"/>
      <c r="G165" s="167"/>
      <c r="H165" s="167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</row>
    <row r="166">
      <c r="A166" s="30"/>
      <c r="B166" s="30"/>
      <c r="C166" s="411"/>
      <c r="D166" s="167"/>
      <c r="E166" s="167"/>
      <c r="F166" s="30"/>
      <c r="G166" s="167"/>
      <c r="H166" s="167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</row>
    <row r="167">
      <c r="A167" s="30"/>
      <c r="B167" s="30"/>
      <c r="C167" s="411"/>
      <c r="D167" s="167"/>
      <c r="E167" s="167"/>
      <c r="F167" s="30"/>
      <c r="G167" s="167"/>
      <c r="H167" s="167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</row>
    <row r="168">
      <c r="A168" s="30"/>
      <c r="B168" s="30"/>
      <c r="C168" s="411"/>
      <c r="D168" s="167"/>
      <c r="E168" s="167"/>
      <c r="F168" s="30"/>
      <c r="G168" s="167"/>
      <c r="H168" s="167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</row>
    <row r="169">
      <c r="A169" s="30"/>
      <c r="B169" s="30"/>
      <c r="C169" s="411"/>
      <c r="D169" s="167"/>
      <c r="E169" s="167"/>
      <c r="F169" s="30"/>
      <c r="G169" s="167"/>
      <c r="H169" s="167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</row>
    <row r="170">
      <c r="A170" s="30"/>
      <c r="B170" s="30"/>
      <c r="C170" s="411"/>
      <c r="D170" s="167"/>
      <c r="E170" s="167"/>
      <c r="F170" s="30"/>
      <c r="G170" s="167"/>
      <c r="H170" s="167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</row>
    <row r="171">
      <c r="A171" s="30"/>
      <c r="B171" s="30"/>
      <c r="C171" s="411"/>
      <c r="D171" s="167"/>
      <c r="E171" s="167"/>
      <c r="F171" s="30"/>
      <c r="G171" s="167"/>
      <c r="H171" s="167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</row>
    <row r="172">
      <c r="A172" s="30"/>
      <c r="B172" s="30"/>
      <c r="C172" s="411"/>
      <c r="D172" s="167"/>
      <c r="E172" s="167"/>
      <c r="F172" s="30"/>
      <c r="G172" s="167"/>
      <c r="H172" s="167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</row>
    <row r="173">
      <c r="A173" s="30"/>
      <c r="B173" s="30"/>
      <c r="C173" s="411"/>
      <c r="D173" s="167"/>
      <c r="E173" s="167"/>
      <c r="F173" s="30"/>
      <c r="G173" s="167"/>
      <c r="H173" s="167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</row>
    <row r="174">
      <c r="A174" s="30"/>
      <c r="B174" s="30"/>
      <c r="C174" s="411"/>
      <c r="D174" s="167"/>
      <c r="E174" s="167"/>
      <c r="F174" s="30"/>
      <c r="G174" s="167"/>
      <c r="H174" s="167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</row>
    <row r="175">
      <c r="A175" s="30"/>
      <c r="B175" s="30"/>
      <c r="C175" s="411"/>
      <c r="D175" s="167"/>
      <c r="E175" s="167"/>
      <c r="F175" s="30"/>
      <c r="G175" s="167"/>
      <c r="H175" s="167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</row>
    <row r="176">
      <c r="A176" s="30"/>
      <c r="B176" s="30"/>
      <c r="C176" s="411"/>
      <c r="D176" s="167"/>
      <c r="E176" s="167"/>
      <c r="F176" s="30"/>
      <c r="G176" s="167"/>
      <c r="H176" s="167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</row>
    <row r="177">
      <c r="A177" s="30"/>
      <c r="B177" s="30"/>
      <c r="C177" s="411"/>
      <c r="D177" s="167"/>
      <c r="E177" s="167"/>
      <c r="F177" s="30"/>
      <c r="G177" s="167"/>
      <c r="H177" s="167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</row>
    <row r="178">
      <c r="A178" s="30"/>
      <c r="B178" s="30"/>
      <c r="C178" s="411"/>
      <c r="D178" s="167"/>
      <c r="E178" s="167"/>
      <c r="F178" s="30"/>
      <c r="G178" s="167"/>
      <c r="H178" s="167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</row>
    <row r="179">
      <c r="A179" s="30"/>
      <c r="B179" s="30"/>
      <c r="C179" s="411"/>
      <c r="D179" s="167"/>
      <c r="E179" s="167"/>
      <c r="F179" s="30"/>
      <c r="G179" s="167"/>
      <c r="H179" s="167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</row>
    <row r="180">
      <c r="A180" s="30"/>
      <c r="B180" s="30"/>
      <c r="C180" s="411"/>
      <c r="D180" s="167"/>
      <c r="E180" s="167"/>
      <c r="F180" s="30"/>
      <c r="G180" s="167"/>
      <c r="H180" s="167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</row>
    <row r="181">
      <c r="A181" s="30"/>
      <c r="B181" s="30"/>
      <c r="C181" s="411"/>
      <c r="D181" s="167"/>
      <c r="E181" s="167"/>
      <c r="F181" s="30"/>
      <c r="G181" s="167"/>
      <c r="H181" s="167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</row>
    <row r="182">
      <c r="A182" s="30"/>
      <c r="B182" s="30"/>
      <c r="C182" s="411"/>
      <c r="D182" s="167"/>
      <c r="E182" s="167"/>
      <c r="F182" s="30"/>
      <c r="G182" s="167"/>
      <c r="H182" s="167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</row>
    <row r="183">
      <c r="A183" s="30"/>
      <c r="B183" s="30"/>
      <c r="C183" s="411"/>
      <c r="D183" s="167"/>
      <c r="E183" s="167"/>
      <c r="F183" s="30"/>
      <c r="G183" s="167"/>
      <c r="H183" s="167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</row>
    <row r="184">
      <c r="A184" s="30"/>
      <c r="B184" s="30"/>
      <c r="C184" s="411"/>
      <c r="D184" s="167"/>
      <c r="E184" s="167"/>
      <c r="F184" s="30"/>
      <c r="G184" s="167"/>
      <c r="H184" s="167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</row>
    <row r="185">
      <c r="A185" s="30"/>
      <c r="B185" s="30"/>
      <c r="C185" s="411"/>
      <c r="D185" s="167"/>
      <c r="E185" s="167"/>
      <c r="F185" s="30"/>
      <c r="G185" s="167"/>
      <c r="H185" s="167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</row>
    <row r="186">
      <c r="A186" s="30"/>
      <c r="B186" s="30"/>
      <c r="C186" s="411"/>
      <c r="D186" s="167"/>
      <c r="E186" s="167"/>
      <c r="F186" s="30"/>
      <c r="G186" s="167"/>
      <c r="H186" s="167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</row>
    <row r="187">
      <c r="A187" s="30"/>
      <c r="B187" s="30"/>
      <c r="C187" s="411"/>
      <c r="D187" s="167"/>
      <c r="E187" s="167"/>
      <c r="F187" s="30"/>
      <c r="G187" s="167"/>
      <c r="H187" s="167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</row>
    <row r="188">
      <c r="A188" s="30"/>
      <c r="B188" s="30"/>
      <c r="C188" s="411"/>
      <c r="D188" s="167"/>
      <c r="E188" s="167"/>
      <c r="F188" s="30"/>
      <c r="G188" s="167"/>
      <c r="H188" s="167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</row>
    <row r="189">
      <c r="A189" s="30"/>
      <c r="B189" s="30"/>
      <c r="C189" s="411"/>
      <c r="D189" s="167"/>
      <c r="E189" s="167"/>
      <c r="F189" s="30"/>
      <c r="G189" s="167"/>
      <c r="H189" s="167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</row>
    <row r="190">
      <c r="A190" s="30"/>
      <c r="B190" s="30"/>
      <c r="C190" s="411"/>
      <c r="D190" s="167"/>
      <c r="E190" s="167"/>
      <c r="F190" s="30"/>
      <c r="G190" s="167"/>
      <c r="H190" s="167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</row>
    <row r="191">
      <c r="A191" s="30"/>
      <c r="B191" s="30"/>
      <c r="C191" s="411"/>
      <c r="D191" s="167"/>
      <c r="E191" s="167"/>
      <c r="F191" s="30"/>
      <c r="G191" s="167"/>
      <c r="H191" s="167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</row>
    <row r="192">
      <c r="A192" s="30"/>
      <c r="B192" s="30"/>
      <c r="C192" s="411"/>
      <c r="D192" s="167"/>
      <c r="E192" s="167"/>
      <c r="F192" s="30"/>
      <c r="G192" s="167"/>
      <c r="H192" s="167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</row>
    <row r="193">
      <c r="A193" s="30"/>
      <c r="B193" s="30"/>
      <c r="C193" s="411"/>
      <c r="D193" s="167"/>
      <c r="E193" s="167"/>
      <c r="F193" s="30"/>
      <c r="G193" s="167"/>
      <c r="H193" s="167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</row>
    <row r="194">
      <c r="A194" s="30"/>
      <c r="B194" s="30"/>
      <c r="C194" s="411"/>
      <c r="D194" s="167"/>
      <c r="E194" s="167"/>
      <c r="F194" s="30"/>
      <c r="G194" s="167"/>
      <c r="H194" s="167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</row>
    <row r="195">
      <c r="A195" s="30"/>
      <c r="B195" s="30"/>
      <c r="C195" s="411"/>
      <c r="D195" s="167"/>
      <c r="E195" s="167"/>
      <c r="F195" s="30"/>
      <c r="G195" s="167"/>
      <c r="H195" s="167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</row>
    <row r="196">
      <c r="A196" s="30"/>
      <c r="B196" s="30"/>
      <c r="C196" s="411"/>
      <c r="D196" s="167"/>
      <c r="E196" s="167"/>
      <c r="F196" s="30"/>
      <c r="G196" s="167"/>
      <c r="H196" s="167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</row>
    <row r="197">
      <c r="A197" s="30"/>
      <c r="B197" s="30"/>
      <c r="C197" s="411"/>
      <c r="D197" s="167"/>
      <c r="E197" s="167"/>
      <c r="F197" s="30"/>
      <c r="G197" s="167"/>
      <c r="H197" s="167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</row>
    <row r="198">
      <c r="A198" s="30"/>
      <c r="B198" s="30"/>
      <c r="C198" s="411"/>
      <c r="D198" s="167"/>
      <c r="E198" s="167"/>
      <c r="F198" s="30"/>
      <c r="G198" s="167"/>
      <c r="H198" s="167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</row>
    <row r="199">
      <c r="A199" s="30"/>
      <c r="B199" s="30"/>
      <c r="C199" s="411"/>
      <c r="D199" s="167"/>
      <c r="E199" s="167"/>
      <c r="F199" s="30"/>
      <c r="G199" s="167"/>
      <c r="H199" s="167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</row>
    <row r="200">
      <c r="A200" s="30"/>
      <c r="B200" s="30"/>
      <c r="C200" s="411"/>
      <c r="D200" s="167"/>
      <c r="E200" s="167"/>
      <c r="F200" s="30"/>
      <c r="G200" s="167"/>
      <c r="H200" s="167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</row>
    <row r="201">
      <c r="A201" s="30"/>
      <c r="B201" s="30"/>
      <c r="C201" s="411"/>
      <c r="D201" s="167"/>
      <c r="E201" s="167"/>
      <c r="F201" s="30"/>
      <c r="G201" s="167"/>
      <c r="H201" s="167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</row>
    <row r="202">
      <c r="A202" s="30"/>
      <c r="B202" s="30"/>
      <c r="C202" s="411"/>
      <c r="D202" s="167"/>
      <c r="E202" s="167"/>
      <c r="F202" s="30"/>
      <c r="G202" s="167"/>
      <c r="H202" s="167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</row>
    <row r="203">
      <c r="A203" s="30"/>
      <c r="B203" s="30"/>
      <c r="C203" s="411"/>
      <c r="D203" s="167"/>
      <c r="E203" s="167"/>
      <c r="F203" s="30"/>
      <c r="G203" s="167"/>
      <c r="H203" s="167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</row>
    <row r="204">
      <c r="A204" s="30"/>
      <c r="B204" s="30"/>
      <c r="C204" s="411"/>
      <c r="D204" s="167"/>
      <c r="E204" s="167"/>
      <c r="F204" s="30"/>
      <c r="G204" s="167"/>
      <c r="H204" s="167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</row>
    <row r="205">
      <c r="A205" s="30"/>
      <c r="B205" s="30"/>
      <c r="C205" s="411"/>
      <c r="D205" s="167"/>
      <c r="E205" s="167"/>
      <c r="F205" s="30"/>
      <c r="G205" s="167"/>
      <c r="H205" s="167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</row>
    <row r="206">
      <c r="A206" s="30"/>
      <c r="B206" s="30"/>
      <c r="C206" s="411"/>
      <c r="D206" s="167"/>
      <c r="E206" s="167"/>
      <c r="F206" s="30"/>
      <c r="G206" s="167"/>
      <c r="H206" s="167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</row>
    <row r="207">
      <c r="A207" s="30"/>
      <c r="B207" s="30"/>
      <c r="C207" s="411"/>
      <c r="D207" s="167"/>
      <c r="E207" s="167"/>
      <c r="F207" s="30"/>
      <c r="G207" s="167"/>
      <c r="H207" s="167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</row>
    <row r="208">
      <c r="A208" s="30"/>
      <c r="B208" s="30"/>
      <c r="C208" s="411"/>
      <c r="D208" s="167"/>
      <c r="E208" s="167"/>
      <c r="F208" s="30"/>
      <c r="G208" s="167"/>
      <c r="H208" s="167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</row>
    <row r="209">
      <c r="A209" s="30"/>
      <c r="B209" s="30"/>
      <c r="C209" s="411"/>
      <c r="D209" s="167"/>
      <c r="E209" s="167"/>
      <c r="F209" s="30"/>
      <c r="G209" s="167"/>
      <c r="H209" s="167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</row>
    <row r="210">
      <c r="A210" s="30"/>
      <c r="B210" s="30"/>
      <c r="C210" s="411"/>
      <c r="D210" s="167"/>
      <c r="E210" s="167"/>
      <c r="F210" s="30"/>
      <c r="G210" s="167"/>
      <c r="H210" s="167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</row>
    <row r="211">
      <c r="A211" s="30"/>
      <c r="B211" s="30"/>
      <c r="C211" s="411"/>
      <c r="D211" s="167"/>
      <c r="E211" s="167"/>
      <c r="F211" s="30"/>
      <c r="G211" s="167"/>
      <c r="H211" s="167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</row>
    <row r="212">
      <c r="A212" s="30"/>
      <c r="B212" s="30"/>
      <c r="C212" s="411"/>
      <c r="D212" s="167"/>
      <c r="E212" s="167"/>
      <c r="F212" s="30"/>
      <c r="G212" s="167"/>
      <c r="H212" s="167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</row>
    <row r="213">
      <c r="A213" s="30"/>
      <c r="B213" s="30"/>
      <c r="C213" s="411"/>
      <c r="D213" s="167"/>
      <c r="E213" s="167"/>
      <c r="F213" s="30"/>
      <c r="G213" s="167"/>
      <c r="H213" s="167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</row>
    <row r="214">
      <c r="A214" s="30"/>
      <c r="B214" s="30"/>
      <c r="C214" s="411"/>
      <c r="D214" s="167"/>
      <c r="E214" s="167"/>
      <c r="F214" s="30"/>
      <c r="G214" s="167"/>
      <c r="H214" s="167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</row>
    <row r="215">
      <c r="A215" s="30"/>
      <c r="B215" s="30"/>
      <c r="C215" s="411"/>
      <c r="D215" s="167"/>
      <c r="E215" s="167"/>
      <c r="F215" s="30"/>
      <c r="G215" s="167"/>
      <c r="H215" s="167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</row>
    <row r="216">
      <c r="A216" s="30"/>
      <c r="B216" s="30"/>
      <c r="C216" s="411"/>
      <c r="D216" s="167"/>
      <c r="E216" s="167"/>
      <c r="F216" s="30"/>
      <c r="G216" s="167"/>
      <c r="H216" s="167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</row>
    <row r="217">
      <c r="A217" s="30"/>
      <c r="B217" s="30"/>
      <c r="C217" s="411"/>
      <c r="D217" s="167"/>
      <c r="E217" s="167"/>
      <c r="F217" s="30"/>
      <c r="G217" s="167"/>
      <c r="H217" s="167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</row>
    <row r="218">
      <c r="A218" s="30"/>
      <c r="B218" s="30"/>
      <c r="C218" s="411"/>
      <c r="D218" s="167"/>
      <c r="E218" s="167"/>
      <c r="F218" s="30"/>
      <c r="G218" s="167"/>
      <c r="H218" s="167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</row>
    <row r="219">
      <c r="A219" s="30"/>
      <c r="B219" s="30"/>
      <c r="C219" s="411"/>
      <c r="D219" s="167"/>
      <c r="E219" s="167"/>
      <c r="F219" s="30"/>
      <c r="G219" s="167"/>
      <c r="H219" s="167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</row>
    <row r="220">
      <c r="A220" s="30"/>
      <c r="B220" s="30"/>
      <c r="C220" s="411"/>
      <c r="D220" s="167"/>
      <c r="E220" s="167"/>
      <c r="F220" s="30"/>
      <c r="G220" s="167"/>
      <c r="H220" s="167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</row>
    <row r="221">
      <c r="A221" s="30"/>
      <c r="B221" s="30"/>
      <c r="C221" s="411"/>
      <c r="D221" s="167"/>
      <c r="E221" s="167"/>
      <c r="F221" s="30"/>
      <c r="G221" s="167"/>
      <c r="H221" s="167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</row>
    <row r="222">
      <c r="A222" s="30"/>
      <c r="B222" s="30"/>
      <c r="C222" s="411"/>
      <c r="D222" s="167"/>
      <c r="E222" s="167"/>
      <c r="F222" s="30"/>
      <c r="G222" s="167"/>
      <c r="H222" s="167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</row>
    <row r="223">
      <c r="A223" s="30"/>
      <c r="B223" s="30"/>
      <c r="C223" s="411"/>
      <c r="D223" s="167"/>
      <c r="E223" s="167"/>
      <c r="F223" s="30"/>
      <c r="G223" s="167"/>
      <c r="H223" s="167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</row>
    <row r="224">
      <c r="A224" s="30"/>
      <c r="B224" s="30"/>
      <c r="C224" s="411"/>
      <c r="D224" s="167"/>
      <c r="E224" s="167"/>
      <c r="F224" s="30"/>
      <c r="G224" s="167"/>
      <c r="H224" s="167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</row>
    <row r="225">
      <c r="A225" s="30"/>
      <c r="B225" s="30"/>
      <c r="C225" s="411"/>
      <c r="D225" s="167"/>
      <c r="E225" s="167"/>
      <c r="F225" s="30"/>
      <c r="G225" s="167"/>
      <c r="H225" s="167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</row>
    <row r="226">
      <c r="A226" s="30"/>
      <c r="B226" s="30"/>
      <c r="C226" s="411"/>
      <c r="D226" s="167"/>
      <c r="E226" s="167"/>
      <c r="F226" s="30"/>
      <c r="G226" s="167"/>
      <c r="H226" s="167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</row>
    <row r="227">
      <c r="A227" s="30"/>
      <c r="B227" s="30"/>
      <c r="C227" s="411"/>
      <c r="D227" s="167"/>
      <c r="E227" s="167"/>
      <c r="F227" s="30"/>
      <c r="G227" s="167"/>
      <c r="H227" s="167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</row>
    <row r="228">
      <c r="A228" s="30"/>
      <c r="B228" s="30"/>
      <c r="C228" s="411"/>
      <c r="D228" s="167"/>
      <c r="E228" s="167"/>
      <c r="F228" s="30"/>
      <c r="G228" s="167"/>
      <c r="H228" s="167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</row>
    <row r="229">
      <c r="A229" s="30"/>
      <c r="B229" s="30"/>
      <c r="C229" s="411"/>
      <c r="D229" s="167"/>
      <c r="E229" s="167"/>
      <c r="F229" s="30"/>
      <c r="G229" s="167"/>
      <c r="H229" s="167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</row>
    <row r="230">
      <c r="A230" s="30"/>
      <c r="B230" s="30"/>
      <c r="C230" s="411"/>
      <c r="D230" s="167"/>
      <c r="E230" s="167"/>
      <c r="F230" s="30"/>
      <c r="G230" s="167"/>
      <c r="H230" s="167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</row>
    <row r="231">
      <c r="A231" s="30"/>
      <c r="B231" s="30"/>
      <c r="C231" s="411"/>
      <c r="D231" s="167"/>
      <c r="E231" s="167"/>
      <c r="F231" s="30"/>
      <c r="G231" s="167"/>
      <c r="H231" s="167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</row>
    <row r="232">
      <c r="A232" s="30"/>
      <c r="B232" s="30"/>
      <c r="C232" s="411"/>
      <c r="D232" s="167"/>
      <c r="E232" s="167"/>
      <c r="F232" s="30"/>
      <c r="G232" s="167"/>
      <c r="H232" s="167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</row>
    <row r="233">
      <c r="A233" s="30"/>
      <c r="B233" s="30"/>
      <c r="C233" s="411"/>
      <c r="D233" s="167"/>
      <c r="E233" s="167"/>
      <c r="F233" s="30"/>
      <c r="G233" s="167"/>
      <c r="H233" s="167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</row>
    <row r="234">
      <c r="A234" s="30"/>
      <c r="B234" s="30"/>
      <c r="C234" s="411"/>
      <c r="D234" s="167"/>
      <c r="E234" s="167"/>
      <c r="F234" s="30"/>
      <c r="G234" s="167"/>
      <c r="H234" s="167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</row>
    <row r="235">
      <c r="A235" s="30"/>
      <c r="B235" s="30"/>
      <c r="C235" s="411"/>
      <c r="D235" s="167"/>
      <c r="E235" s="167"/>
      <c r="F235" s="30"/>
      <c r="G235" s="167"/>
      <c r="H235" s="167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</row>
    <row r="236">
      <c r="A236" s="30"/>
      <c r="B236" s="30"/>
      <c r="C236" s="411"/>
      <c r="D236" s="167"/>
      <c r="E236" s="167"/>
      <c r="F236" s="30"/>
      <c r="G236" s="167"/>
      <c r="H236" s="167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</row>
    <row r="237">
      <c r="A237" s="30"/>
      <c r="B237" s="30"/>
      <c r="C237" s="411"/>
      <c r="D237" s="167"/>
      <c r="E237" s="167"/>
      <c r="F237" s="30"/>
      <c r="G237" s="167"/>
      <c r="H237" s="167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</row>
    <row r="238">
      <c r="A238" s="30"/>
      <c r="B238" s="30"/>
      <c r="C238" s="411"/>
      <c r="D238" s="167"/>
      <c r="E238" s="167"/>
      <c r="F238" s="30"/>
      <c r="G238" s="167"/>
      <c r="H238" s="167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</row>
    <row r="239">
      <c r="A239" s="30"/>
      <c r="B239" s="30"/>
      <c r="C239" s="411"/>
      <c r="D239" s="167"/>
      <c r="E239" s="167"/>
      <c r="F239" s="30"/>
      <c r="G239" s="167"/>
      <c r="H239" s="167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</row>
    <row r="240">
      <c r="A240" s="30"/>
      <c r="B240" s="30"/>
      <c r="C240" s="411"/>
      <c r="D240" s="167"/>
      <c r="E240" s="167"/>
      <c r="F240" s="30"/>
      <c r="G240" s="167"/>
      <c r="H240" s="167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</row>
    <row r="241">
      <c r="A241" s="30"/>
      <c r="B241" s="30"/>
      <c r="C241" s="411"/>
      <c r="D241" s="167"/>
      <c r="E241" s="167"/>
      <c r="F241" s="30"/>
      <c r="G241" s="167"/>
      <c r="H241" s="167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</row>
    <row r="242">
      <c r="A242" s="30"/>
      <c r="B242" s="30"/>
      <c r="C242" s="411"/>
      <c r="D242" s="167"/>
      <c r="E242" s="167"/>
      <c r="F242" s="30"/>
      <c r="G242" s="167"/>
      <c r="H242" s="167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</row>
    <row r="243">
      <c r="A243" s="30"/>
      <c r="B243" s="30"/>
      <c r="C243" s="411"/>
      <c r="D243" s="167"/>
      <c r="E243" s="167"/>
      <c r="F243" s="30"/>
      <c r="G243" s="167"/>
      <c r="H243" s="167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</row>
    <row r="244">
      <c r="A244" s="30"/>
      <c r="B244" s="30"/>
      <c r="C244" s="411"/>
      <c r="D244" s="167"/>
      <c r="E244" s="167"/>
      <c r="F244" s="30"/>
      <c r="G244" s="167"/>
      <c r="H244" s="167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</row>
    <row r="245">
      <c r="A245" s="30"/>
      <c r="B245" s="30"/>
      <c r="C245" s="411"/>
      <c r="D245" s="167"/>
      <c r="E245" s="167"/>
      <c r="F245" s="30"/>
      <c r="G245" s="167"/>
      <c r="H245" s="167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</row>
    <row r="246">
      <c r="A246" s="30"/>
      <c r="B246" s="30"/>
      <c r="C246" s="411"/>
      <c r="D246" s="167"/>
      <c r="E246" s="167"/>
      <c r="F246" s="30"/>
      <c r="G246" s="167"/>
      <c r="H246" s="167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</row>
    <row r="247">
      <c r="A247" s="30"/>
      <c r="B247" s="30"/>
      <c r="C247" s="411"/>
      <c r="D247" s="167"/>
      <c r="E247" s="167"/>
      <c r="F247" s="30"/>
      <c r="G247" s="167"/>
      <c r="H247" s="167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</row>
    <row r="248">
      <c r="A248" s="30"/>
      <c r="B248" s="30"/>
      <c r="C248" s="411"/>
      <c r="D248" s="167"/>
      <c r="E248" s="167"/>
      <c r="F248" s="30"/>
      <c r="G248" s="167"/>
      <c r="H248" s="167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</row>
    <row r="249">
      <c r="A249" s="30"/>
      <c r="B249" s="30"/>
      <c r="C249" s="411"/>
      <c r="D249" s="167"/>
      <c r="E249" s="167"/>
      <c r="F249" s="30"/>
      <c r="G249" s="167"/>
      <c r="H249" s="167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</row>
    <row r="250">
      <c r="A250" s="30"/>
      <c r="B250" s="30"/>
      <c r="C250" s="411"/>
      <c r="D250" s="167"/>
      <c r="E250" s="167"/>
      <c r="F250" s="30"/>
      <c r="G250" s="167"/>
      <c r="H250" s="167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</row>
    <row r="251">
      <c r="A251" s="30"/>
      <c r="B251" s="30"/>
      <c r="C251" s="411"/>
      <c r="D251" s="167"/>
      <c r="E251" s="167"/>
      <c r="F251" s="30"/>
      <c r="G251" s="167"/>
      <c r="H251" s="167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</row>
    <row r="252">
      <c r="A252" s="30"/>
      <c r="B252" s="30"/>
      <c r="C252" s="411"/>
      <c r="D252" s="167"/>
      <c r="E252" s="167"/>
      <c r="F252" s="30"/>
      <c r="G252" s="167"/>
      <c r="H252" s="167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</row>
    <row r="253">
      <c r="A253" s="30"/>
      <c r="B253" s="30"/>
      <c r="C253" s="411"/>
      <c r="D253" s="167"/>
      <c r="E253" s="167"/>
      <c r="F253" s="30"/>
      <c r="G253" s="167"/>
      <c r="H253" s="167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</row>
    <row r="254">
      <c r="A254" s="30"/>
      <c r="B254" s="30"/>
      <c r="C254" s="411"/>
      <c r="D254" s="167"/>
      <c r="E254" s="167"/>
      <c r="F254" s="30"/>
      <c r="G254" s="167"/>
      <c r="H254" s="167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</row>
    <row r="255">
      <c r="A255" s="30"/>
      <c r="B255" s="30"/>
      <c r="C255" s="411"/>
      <c r="D255" s="167"/>
      <c r="E255" s="167"/>
      <c r="F255" s="30"/>
      <c r="G255" s="167"/>
      <c r="H255" s="167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</row>
    <row r="256">
      <c r="A256" s="30"/>
      <c r="B256" s="30"/>
      <c r="C256" s="411"/>
      <c r="D256" s="167"/>
      <c r="E256" s="167"/>
      <c r="F256" s="30"/>
      <c r="G256" s="167"/>
      <c r="H256" s="167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</row>
    <row r="257">
      <c r="A257" s="30"/>
      <c r="B257" s="30"/>
      <c r="C257" s="411"/>
      <c r="D257" s="167"/>
      <c r="E257" s="167"/>
      <c r="F257" s="30"/>
      <c r="G257" s="167"/>
      <c r="H257" s="167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</row>
    <row r="258">
      <c r="A258" s="30"/>
      <c r="B258" s="30"/>
      <c r="C258" s="411"/>
      <c r="D258" s="167"/>
      <c r="E258" s="167"/>
      <c r="F258" s="30"/>
      <c r="G258" s="167"/>
      <c r="H258" s="167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</row>
    <row r="259">
      <c r="A259" s="30"/>
      <c r="B259" s="30"/>
      <c r="C259" s="411"/>
      <c r="D259" s="167"/>
      <c r="E259" s="167"/>
      <c r="F259" s="30"/>
      <c r="G259" s="167"/>
      <c r="H259" s="167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</row>
    <row r="260">
      <c r="A260" s="30"/>
      <c r="B260" s="30"/>
      <c r="C260" s="411"/>
      <c r="D260" s="167"/>
      <c r="E260" s="167"/>
      <c r="F260" s="30"/>
      <c r="G260" s="167"/>
      <c r="H260" s="167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</row>
    <row r="261">
      <c r="A261" s="30"/>
      <c r="B261" s="30"/>
      <c r="C261" s="411"/>
      <c r="D261" s="167"/>
      <c r="E261" s="167"/>
      <c r="F261" s="30"/>
      <c r="G261" s="167"/>
      <c r="H261" s="167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</row>
    <row r="262">
      <c r="A262" s="30"/>
      <c r="B262" s="30"/>
      <c r="C262" s="411"/>
      <c r="D262" s="167"/>
      <c r="E262" s="167"/>
      <c r="F262" s="30"/>
      <c r="G262" s="167"/>
      <c r="H262" s="167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</row>
    <row r="263">
      <c r="A263" s="30"/>
      <c r="B263" s="30"/>
      <c r="C263" s="411"/>
      <c r="D263" s="167"/>
      <c r="E263" s="167"/>
      <c r="F263" s="30"/>
      <c r="G263" s="167"/>
      <c r="H263" s="167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</row>
    <row r="264">
      <c r="A264" s="30"/>
      <c r="B264" s="30"/>
      <c r="C264" s="411"/>
      <c r="D264" s="167"/>
      <c r="E264" s="167"/>
      <c r="F264" s="30"/>
      <c r="G264" s="167"/>
      <c r="H264" s="167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</row>
    <row r="265">
      <c r="A265" s="30"/>
      <c r="B265" s="30"/>
      <c r="C265" s="411"/>
      <c r="D265" s="167"/>
      <c r="E265" s="167"/>
      <c r="F265" s="30"/>
      <c r="G265" s="167"/>
      <c r="H265" s="167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</row>
    <row r="266">
      <c r="A266" s="30"/>
      <c r="B266" s="30"/>
      <c r="C266" s="411"/>
      <c r="D266" s="167"/>
      <c r="E266" s="167"/>
      <c r="F266" s="30"/>
      <c r="G266" s="167"/>
      <c r="H266" s="167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</row>
    <row r="267">
      <c r="A267" s="30"/>
      <c r="B267" s="30"/>
      <c r="C267" s="411"/>
      <c r="D267" s="167"/>
      <c r="E267" s="167"/>
      <c r="F267" s="30"/>
      <c r="G267" s="167"/>
      <c r="H267" s="167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</row>
    <row r="268">
      <c r="A268" s="30"/>
      <c r="B268" s="30"/>
      <c r="C268" s="411"/>
      <c r="D268" s="167"/>
      <c r="E268" s="167"/>
      <c r="F268" s="30"/>
      <c r="G268" s="167"/>
      <c r="H268" s="167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</row>
    <row r="269">
      <c r="A269" s="30"/>
      <c r="B269" s="30"/>
      <c r="C269" s="411"/>
      <c r="D269" s="167"/>
      <c r="E269" s="167"/>
      <c r="F269" s="30"/>
      <c r="G269" s="167"/>
      <c r="H269" s="167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</row>
    <row r="270">
      <c r="A270" s="30"/>
      <c r="B270" s="30"/>
      <c r="C270" s="411"/>
      <c r="D270" s="167"/>
      <c r="E270" s="167"/>
      <c r="F270" s="30"/>
      <c r="G270" s="167"/>
      <c r="H270" s="167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</row>
    <row r="271">
      <c r="A271" s="30"/>
      <c r="B271" s="30"/>
      <c r="C271" s="411"/>
      <c r="D271" s="167"/>
      <c r="E271" s="167"/>
      <c r="F271" s="30"/>
      <c r="G271" s="167"/>
      <c r="H271" s="167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</row>
    <row r="272">
      <c r="A272" s="30"/>
      <c r="B272" s="30"/>
      <c r="C272" s="411"/>
      <c r="D272" s="167"/>
      <c r="E272" s="167"/>
      <c r="F272" s="30"/>
      <c r="G272" s="167"/>
      <c r="H272" s="167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</row>
    <row r="273">
      <c r="A273" s="30"/>
      <c r="B273" s="30"/>
      <c r="C273" s="411"/>
      <c r="D273" s="167"/>
      <c r="E273" s="167"/>
      <c r="F273" s="30"/>
      <c r="G273" s="167"/>
      <c r="H273" s="167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</row>
    <row r="274">
      <c r="A274" s="30"/>
      <c r="B274" s="30"/>
      <c r="C274" s="411"/>
      <c r="D274" s="167"/>
      <c r="E274" s="167"/>
      <c r="F274" s="30"/>
      <c r="G274" s="167"/>
      <c r="H274" s="167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</row>
    <row r="275">
      <c r="A275" s="30"/>
      <c r="B275" s="30"/>
      <c r="C275" s="411"/>
      <c r="D275" s="167"/>
      <c r="E275" s="167"/>
      <c r="F275" s="30"/>
      <c r="G275" s="167"/>
      <c r="H275" s="167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</row>
    <row r="276">
      <c r="A276" s="30"/>
      <c r="B276" s="30"/>
      <c r="C276" s="411"/>
      <c r="D276" s="167"/>
      <c r="E276" s="167"/>
      <c r="F276" s="30"/>
      <c r="G276" s="167"/>
      <c r="H276" s="167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</row>
    <row r="277">
      <c r="A277" s="30"/>
      <c r="B277" s="30"/>
      <c r="C277" s="411"/>
      <c r="D277" s="167"/>
      <c r="E277" s="167"/>
      <c r="F277" s="30"/>
      <c r="G277" s="167"/>
      <c r="H277" s="167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</row>
    <row r="278">
      <c r="A278" s="30"/>
      <c r="B278" s="30"/>
      <c r="C278" s="411"/>
      <c r="D278" s="167"/>
      <c r="E278" s="167"/>
      <c r="F278" s="30"/>
      <c r="G278" s="167"/>
      <c r="H278" s="167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</row>
    <row r="279">
      <c r="A279" s="30"/>
      <c r="B279" s="30"/>
      <c r="C279" s="411"/>
      <c r="D279" s="167"/>
      <c r="E279" s="167"/>
      <c r="F279" s="30"/>
      <c r="G279" s="167"/>
      <c r="H279" s="167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</row>
    <row r="280">
      <c r="A280" s="30"/>
      <c r="B280" s="30"/>
      <c r="C280" s="411"/>
      <c r="D280" s="167"/>
      <c r="E280" s="167"/>
      <c r="F280" s="30"/>
      <c r="G280" s="167"/>
      <c r="H280" s="167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</row>
    <row r="281">
      <c r="A281" s="30"/>
      <c r="B281" s="30"/>
      <c r="C281" s="411"/>
      <c r="D281" s="167"/>
      <c r="E281" s="167"/>
      <c r="F281" s="30"/>
      <c r="G281" s="167"/>
      <c r="H281" s="167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</row>
    <row r="282">
      <c r="A282" s="30"/>
      <c r="B282" s="30"/>
      <c r="C282" s="411"/>
      <c r="D282" s="167"/>
      <c r="E282" s="167"/>
      <c r="F282" s="30"/>
      <c r="G282" s="167"/>
      <c r="H282" s="167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</row>
    <row r="283">
      <c r="A283" s="30"/>
      <c r="B283" s="30"/>
      <c r="C283" s="411"/>
      <c r="D283" s="167"/>
      <c r="E283" s="167"/>
      <c r="F283" s="30"/>
      <c r="G283" s="167"/>
      <c r="H283" s="167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</row>
    <row r="284">
      <c r="A284" s="30"/>
      <c r="B284" s="30"/>
      <c r="C284" s="411"/>
      <c r="D284" s="167"/>
      <c r="E284" s="167"/>
      <c r="F284" s="30"/>
      <c r="G284" s="167"/>
      <c r="H284" s="167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</row>
    <row r="285">
      <c r="A285" s="30"/>
      <c r="B285" s="30"/>
      <c r="C285" s="411"/>
      <c r="D285" s="167"/>
      <c r="E285" s="167"/>
      <c r="F285" s="30"/>
      <c r="G285" s="167"/>
      <c r="H285" s="167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</row>
    <row r="286">
      <c r="A286" s="30"/>
      <c r="B286" s="30"/>
      <c r="C286" s="411"/>
      <c r="D286" s="167"/>
      <c r="E286" s="167"/>
      <c r="F286" s="30"/>
      <c r="G286" s="167"/>
      <c r="H286" s="167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</row>
    <row r="287">
      <c r="A287" s="30"/>
      <c r="B287" s="30"/>
      <c r="C287" s="411"/>
      <c r="D287" s="167"/>
      <c r="E287" s="167"/>
      <c r="F287" s="30"/>
      <c r="G287" s="167"/>
      <c r="H287" s="167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</row>
    <row r="288">
      <c r="A288" s="30"/>
      <c r="B288" s="30"/>
      <c r="C288" s="411"/>
      <c r="D288" s="167"/>
      <c r="E288" s="167"/>
      <c r="F288" s="30"/>
      <c r="G288" s="167"/>
      <c r="H288" s="167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</row>
    <row r="289">
      <c r="A289" s="30"/>
      <c r="B289" s="30"/>
      <c r="C289" s="411"/>
      <c r="D289" s="167"/>
      <c r="E289" s="167"/>
      <c r="F289" s="30"/>
      <c r="G289" s="167"/>
      <c r="H289" s="167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</row>
    <row r="290">
      <c r="A290" s="30"/>
      <c r="B290" s="30"/>
      <c r="C290" s="411"/>
      <c r="D290" s="167"/>
      <c r="E290" s="167"/>
      <c r="F290" s="30"/>
      <c r="G290" s="167"/>
      <c r="H290" s="167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</row>
    <row r="291">
      <c r="A291" s="30"/>
      <c r="B291" s="30"/>
      <c r="C291" s="411"/>
      <c r="D291" s="167"/>
      <c r="E291" s="167"/>
      <c r="F291" s="30"/>
      <c r="G291" s="167"/>
      <c r="H291" s="167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</row>
    <row r="292">
      <c r="A292" s="30"/>
      <c r="B292" s="30"/>
      <c r="C292" s="411"/>
      <c r="D292" s="167"/>
      <c r="E292" s="167"/>
      <c r="F292" s="30"/>
      <c r="G292" s="167"/>
      <c r="H292" s="167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</row>
    <row r="293">
      <c r="A293" s="30"/>
      <c r="B293" s="30"/>
      <c r="C293" s="411"/>
      <c r="D293" s="167"/>
      <c r="E293" s="167"/>
      <c r="F293" s="30"/>
      <c r="G293" s="167"/>
      <c r="H293" s="167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</row>
    <row r="294">
      <c r="A294" s="30"/>
      <c r="B294" s="30"/>
      <c r="C294" s="411"/>
      <c r="D294" s="167"/>
      <c r="E294" s="167"/>
      <c r="F294" s="30"/>
      <c r="G294" s="167"/>
      <c r="H294" s="167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</row>
    <row r="295">
      <c r="A295" s="30"/>
      <c r="B295" s="30"/>
      <c r="C295" s="411"/>
      <c r="D295" s="167"/>
      <c r="E295" s="167"/>
      <c r="F295" s="30"/>
      <c r="G295" s="167"/>
      <c r="H295" s="167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</row>
    <row r="296">
      <c r="A296" s="30"/>
      <c r="B296" s="30"/>
      <c r="C296" s="411"/>
      <c r="D296" s="167"/>
      <c r="E296" s="167"/>
      <c r="F296" s="30"/>
      <c r="G296" s="167"/>
      <c r="H296" s="167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</row>
    <row r="297">
      <c r="A297" s="30"/>
      <c r="B297" s="30"/>
      <c r="C297" s="411"/>
      <c r="D297" s="167"/>
      <c r="E297" s="167"/>
      <c r="F297" s="30"/>
      <c r="G297" s="167"/>
      <c r="H297" s="167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</row>
    <row r="298">
      <c r="A298" s="30"/>
      <c r="B298" s="30"/>
      <c r="C298" s="411"/>
      <c r="D298" s="167"/>
      <c r="E298" s="167"/>
      <c r="F298" s="30"/>
      <c r="G298" s="167"/>
      <c r="H298" s="167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</row>
    <row r="299">
      <c r="A299" s="30"/>
      <c r="B299" s="30"/>
      <c r="C299" s="411"/>
      <c r="D299" s="167"/>
      <c r="E299" s="167"/>
      <c r="F299" s="30"/>
      <c r="G299" s="167"/>
      <c r="H299" s="167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</row>
    <row r="300">
      <c r="A300" s="30"/>
      <c r="B300" s="30"/>
      <c r="C300" s="411"/>
      <c r="D300" s="167"/>
      <c r="E300" s="167"/>
      <c r="F300" s="30"/>
      <c r="G300" s="167"/>
      <c r="H300" s="167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</row>
    <row r="301">
      <c r="A301" s="30"/>
      <c r="B301" s="30"/>
      <c r="C301" s="411"/>
      <c r="D301" s="167"/>
      <c r="E301" s="167"/>
      <c r="F301" s="30"/>
      <c r="G301" s="167"/>
      <c r="H301" s="167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</row>
    <row r="302">
      <c r="A302" s="30"/>
      <c r="B302" s="30"/>
      <c r="C302" s="411"/>
      <c r="D302" s="167"/>
      <c r="E302" s="167"/>
      <c r="F302" s="30"/>
      <c r="G302" s="167"/>
      <c r="H302" s="167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</row>
    <row r="303">
      <c r="A303" s="30"/>
      <c r="B303" s="30"/>
      <c r="C303" s="411"/>
      <c r="D303" s="167"/>
      <c r="E303" s="167"/>
      <c r="F303" s="30"/>
      <c r="G303" s="167"/>
      <c r="H303" s="167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</row>
    <row r="304">
      <c r="A304" s="30"/>
      <c r="B304" s="30"/>
      <c r="C304" s="411"/>
      <c r="D304" s="167"/>
      <c r="E304" s="167"/>
      <c r="F304" s="30"/>
      <c r="G304" s="167"/>
      <c r="H304" s="167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</row>
    <row r="305">
      <c r="A305" s="30"/>
      <c r="B305" s="30"/>
      <c r="C305" s="411"/>
      <c r="D305" s="167"/>
      <c r="E305" s="167"/>
      <c r="F305" s="30"/>
      <c r="G305" s="167"/>
      <c r="H305" s="167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</row>
    <row r="306">
      <c r="A306" s="30"/>
      <c r="B306" s="30"/>
      <c r="C306" s="411"/>
      <c r="D306" s="167"/>
      <c r="E306" s="167"/>
      <c r="F306" s="30"/>
      <c r="G306" s="167"/>
      <c r="H306" s="167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</row>
    <row r="307">
      <c r="A307" s="30"/>
      <c r="B307" s="30"/>
      <c r="C307" s="411"/>
      <c r="D307" s="167"/>
      <c r="E307" s="167"/>
      <c r="F307" s="30"/>
      <c r="G307" s="167"/>
      <c r="H307" s="167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</row>
    <row r="308">
      <c r="A308" s="30"/>
      <c r="B308" s="30"/>
      <c r="C308" s="411"/>
      <c r="D308" s="167"/>
      <c r="E308" s="167"/>
      <c r="F308" s="30"/>
      <c r="G308" s="167"/>
      <c r="H308" s="167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</row>
    <row r="309">
      <c r="A309" s="30"/>
      <c r="B309" s="30"/>
      <c r="C309" s="411"/>
      <c r="D309" s="167"/>
      <c r="E309" s="167"/>
      <c r="F309" s="30"/>
      <c r="G309" s="167"/>
      <c r="H309" s="167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</row>
    <row r="310">
      <c r="A310" s="30"/>
      <c r="B310" s="30"/>
      <c r="C310" s="411"/>
      <c r="D310" s="167"/>
      <c r="E310" s="167"/>
      <c r="F310" s="30"/>
      <c r="G310" s="167"/>
      <c r="H310" s="167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</row>
    <row r="311">
      <c r="A311" s="30"/>
      <c r="B311" s="30"/>
      <c r="C311" s="411"/>
      <c r="D311" s="167"/>
      <c r="E311" s="167"/>
      <c r="F311" s="30"/>
      <c r="G311" s="167"/>
      <c r="H311" s="167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</row>
    <row r="312">
      <c r="A312" s="30"/>
      <c r="B312" s="30"/>
      <c r="C312" s="411"/>
      <c r="D312" s="167"/>
      <c r="E312" s="167"/>
      <c r="F312" s="30"/>
      <c r="G312" s="167"/>
      <c r="H312" s="167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</row>
    <row r="313">
      <c r="A313" s="30"/>
      <c r="B313" s="30"/>
      <c r="C313" s="411"/>
      <c r="D313" s="167"/>
      <c r="E313" s="167"/>
      <c r="F313" s="30"/>
      <c r="G313" s="167"/>
      <c r="H313" s="167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</row>
    <row r="314">
      <c r="A314" s="30"/>
      <c r="B314" s="30"/>
      <c r="C314" s="411"/>
      <c r="D314" s="167"/>
      <c r="E314" s="167"/>
      <c r="F314" s="30"/>
      <c r="G314" s="167"/>
      <c r="H314" s="167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</row>
    <row r="315">
      <c r="A315" s="30"/>
      <c r="B315" s="30"/>
      <c r="C315" s="411"/>
      <c r="D315" s="167"/>
      <c r="E315" s="167"/>
      <c r="F315" s="30"/>
      <c r="G315" s="167"/>
      <c r="H315" s="167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</row>
    <row r="316">
      <c r="A316" s="30"/>
      <c r="B316" s="30"/>
      <c r="C316" s="411"/>
      <c r="D316" s="167"/>
      <c r="E316" s="167"/>
      <c r="F316" s="30"/>
      <c r="G316" s="167"/>
      <c r="H316" s="167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</row>
    <row r="317">
      <c r="A317" s="30"/>
      <c r="B317" s="30"/>
      <c r="C317" s="411"/>
      <c r="D317" s="167"/>
      <c r="E317" s="167"/>
      <c r="F317" s="30"/>
      <c r="G317" s="167"/>
      <c r="H317" s="167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</row>
    <row r="318">
      <c r="A318" s="30"/>
      <c r="B318" s="30"/>
      <c r="C318" s="411"/>
      <c r="D318" s="167"/>
      <c r="E318" s="167"/>
      <c r="F318" s="30"/>
      <c r="G318" s="167"/>
      <c r="H318" s="167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</row>
    <row r="319">
      <c r="A319" s="30"/>
      <c r="B319" s="30"/>
      <c r="C319" s="411"/>
      <c r="D319" s="167"/>
      <c r="E319" s="167"/>
      <c r="F319" s="30"/>
      <c r="G319" s="167"/>
      <c r="H319" s="167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</row>
    <row r="320">
      <c r="A320" s="30"/>
      <c r="B320" s="30"/>
      <c r="C320" s="411"/>
      <c r="D320" s="167"/>
      <c r="E320" s="167"/>
      <c r="F320" s="30"/>
      <c r="G320" s="167"/>
      <c r="H320" s="167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</row>
    <row r="321">
      <c r="A321" s="30"/>
      <c r="B321" s="30"/>
      <c r="C321" s="411"/>
      <c r="D321" s="167"/>
      <c r="E321" s="167"/>
      <c r="F321" s="30"/>
      <c r="G321" s="167"/>
      <c r="H321" s="167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</row>
    <row r="322">
      <c r="A322" s="30"/>
      <c r="B322" s="30"/>
      <c r="C322" s="411"/>
      <c r="D322" s="167"/>
      <c r="E322" s="167"/>
      <c r="F322" s="30"/>
      <c r="G322" s="167"/>
      <c r="H322" s="167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</row>
    <row r="323">
      <c r="A323" s="30"/>
      <c r="B323" s="30"/>
      <c r="C323" s="411"/>
      <c r="D323" s="167"/>
      <c r="E323" s="167"/>
      <c r="F323" s="30"/>
      <c r="G323" s="167"/>
      <c r="H323" s="167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</row>
    <row r="324">
      <c r="A324" s="30"/>
      <c r="B324" s="30"/>
      <c r="C324" s="411"/>
      <c r="D324" s="167"/>
      <c r="E324" s="167"/>
      <c r="F324" s="30"/>
      <c r="G324" s="167"/>
      <c r="H324" s="167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</row>
    <row r="325">
      <c r="A325" s="30"/>
      <c r="B325" s="30"/>
      <c r="C325" s="411"/>
      <c r="D325" s="167"/>
      <c r="E325" s="167"/>
      <c r="F325" s="30"/>
      <c r="G325" s="167"/>
      <c r="H325" s="167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</row>
    <row r="326">
      <c r="A326" s="30"/>
      <c r="B326" s="30"/>
      <c r="C326" s="411"/>
      <c r="D326" s="167"/>
      <c r="E326" s="167"/>
      <c r="F326" s="30"/>
      <c r="G326" s="167"/>
      <c r="H326" s="167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</row>
    <row r="327">
      <c r="A327" s="30"/>
      <c r="B327" s="30"/>
      <c r="C327" s="411"/>
      <c r="D327" s="167"/>
      <c r="E327" s="167"/>
      <c r="F327" s="30"/>
      <c r="G327" s="167"/>
      <c r="H327" s="167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</row>
    <row r="328">
      <c r="A328" s="30"/>
      <c r="B328" s="30"/>
      <c r="C328" s="411"/>
      <c r="D328" s="167"/>
      <c r="E328" s="167"/>
      <c r="F328" s="30"/>
      <c r="G328" s="167"/>
      <c r="H328" s="167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</row>
    <row r="329">
      <c r="A329" s="30"/>
      <c r="B329" s="30"/>
      <c r="C329" s="411"/>
      <c r="D329" s="167"/>
      <c r="E329" s="167"/>
      <c r="F329" s="30"/>
      <c r="G329" s="167"/>
      <c r="H329" s="167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</row>
    <row r="330">
      <c r="A330" s="30"/>
      <c r="B330" s="30"/>
      <c r="C330" s="411"/>
      <c r="D330" s="167"/>
      <c r="E330" s="167"/>
      <c r="F330" s="30"/>
      <c r="G330" s="167"/>
      <c r="H330" s="167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</row>
    <row r="331">
      <c r="A331" s="30"/>
      <c r="B331" s="30"/>
      <c r="C331" s="411"/>
      <c r="D331" s="167"/>
      <c r="E331" s="167"/>
      <c r="F331" s="30"/>
      <c r="G331" s="167"/>
      <c r="H331" s="167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</row>
    <row r="332">
      <c r="A332" s="30"/>
      <c r="B332" s="30"/>
      <c r="C332" s="411"/>
      <c r="D332" s="167"/>
      <c r="E332" s="167"/>
      <c r="F332" s="30"/>
      <c r="G332" s="167"/>
      <c r="H332" s="167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</row>
    <row r="333">
      <c r="A333" s="30"/>
      <c r="B333" s="30"/>
      <c r="C333" s="411"/>
      <c r="D333" s="167"/>
      <c r="E333" s="167"/>
      <c r="F333" s="30"/>
      <c r="G333" s="167"/>
      <c r="H333" s="167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</row>
    <row r="334">
      <c r="A334" s="30"/>
      <c r="B334" s="30"/>
      <c r="C334" s="411"/>
      <c r="D334" s="167"/>
      <c r="E334" s="167"/>
      <c r="F334" s="30"/>
      <c r="G334" s="167"/>
      <c r="H334" s="167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</row>
    <row r="335">
      <c r="A335" s="30"/>
      <c r="B335" s="30"/>
      <c r="C335" s="411"/>
      <c r="D335" s="167"/>
      <c r="E335" s="167"/>
      <c r="F335" s="30"/>
      <c r="G335" s="167"/>
      <c r="H335" s="167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</row>
    <row r="336">
      <c r="A336" s="30"/>
      <c r="B336" s="30"/>
      <c r="C336" s="411"/>
      <c r="D336" s="167"/>
      <c r="E336" s="167"/>
      <c r="F336" s="30"/>
      <c r="G336" s="167"/>
      <c r="H336" s="167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</row>
    <row r="337">
      <c r="A337" s="30"/>
      <c r="B337" s="30"/>
      <c r="C337" s="411"/>
      <c r="D337" s="167"/>
      <c r="E337" s="167"/>
      <c r="F337" s="30"/>
      <c r="G337" s="167"/>
      <c r="H337" s="167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</row>
    <row r="338">
      <c r="A338" s="30"/>
      <c r="B338" s="30"/>
      <c r="C338" s="411"/>
      <c r="D338" s="167"/>
      <c r="E338" s="167"/>
      <c r="F338" s="30"/>
      <c r="G338" s="167"/>
      <c r="H338" s="167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</row>
    <row r="339">
      <c r="A339" s="30"/>
      <c r="B339" s="30"/>
      <c r="C339" s="411"/>
      <c r="D339" s="167"/>
      <c r="E339" s="167"/>
      <c r="F339" s="30"/>
      <c r="G339" s="167"/>
      <c r="H339" s="167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</row>
    <row r="340">
      <c r="A340" s="30"/>
      <c r="B340" s="30"/>
      <c r="C340" s="411"/>
      <c r="D340" s="167"/>
      <c r="E340" s="167"/>
      <c r="F340" s="30"/>
      <c r="G340" s="167"/>
      <c r="H340" s="167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</row>
    <row r="341">
      <c r="A341" s="30"/>
      <c r="B341" s="30"/>
      <c r="C341" s="411"/>
      <c r="D341" s="167"/>
      <c r="E341" s="167"/>
      <c r="F341" s="30"/>
      <c r="G341" s="167"/>
      <c r="H341" s="167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</row>
    <row r="342">
      <c r="A342" s="30"/>
      <c r="B342" s="30"/>
      <c r="C342" s="411"/>
      <c r="D342" s="167"/>
      <c r="E342" s="167"/>
      <c r="F342" s="30"/>
      <c r="G342" s="167"/>
      <c r="H342" s="167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</row>
    <row r="343">
      <c r="A343" s="30"/>
      <c r="B343" s="30"/>
      <c r="C343" s="411"/>
      <c r="D343" s="167"/>
      <c r="E343" s="167"/>
      <c r="F343" s="30"/>
      <c r="G343" s="167"/>
      <c r="H343" s="167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</row>
    <row r="344">
      <c r="A344" s="30"/>
      <c r="B344" s="30"/>
      <c r="C344" s="411"/>
      <c r="D344" s="167"/>
      <c r="E344" s="167"/>
      <c r="F344" s="30"/>
      <c r="G344" s="167"/>
      <c r="H344" s="167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</row>
    <row r="345">
      <c r="A345" s="30"/>
      <c r="B345" s="30"/>
      <c r="C345" s="411"/>
      <c r="D345" s="167"/>
      <c r="E345" s="167"/>
      <c r="F345" s="30"/>
      <c r="G345" s="167"/>
      <c r="H345" s="167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</row>
    <row r="346">
      <c r="A346" s="30"/>
      <c r="B346" s="30"/>
      <c r="C346" s="411"/>
      <c r="D346" s="167"/>
      <c r="E346" s="167"/>
      <c r="F346" s="30"/>
      <c r="G346" s="167"/>
      <c r="H346" s="167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</row>
    <row r="347">
      <c r="A347" s="30"/>
      <c r="B347" s="30"/>
      <c r="C347" s="411"/>
      <c r="D347" s="167"/>
      <c r="E347" s="167"/>
      <c r="F347" s="30"/>
      <c r="G347" s="167"/>
      <c r="H347" s="167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</row>
    <row r="348">
      <c r="A348" s="30"/>
      <c r="B348" s="30"/>
      <c r="C348" s="411"/>
      <c r="D348" s="167"/>
      <c r="E348" s="167"/>
      <c r="F348" s="30"/>
      <c r="G348" s="167"/>
      <c r="H348" s="167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</row>
    <row r="349">
      <c r="A349" s="30"/>
      <c r="B349" s="30"/>
      <c r="C349" s="411"/>
      <c r="D349" s="167"/>
      <c r="E349" s="167"/>
      <c r="F349" s="30"/>
      <c r="G349" s="167"/>
      <c r="H349" s="167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</row>
    <row r="350">
      <c r="A350" s="30"/>
      <c r="B350" s="30"/>
      <c r="C350" s="411"/>
      <c r="D350" s="167"/>
      <c r="E350" s="167"/>
      <c r="F350" s="30"/>
      <c r="G350" s="167"/>
      <c r="H350" s="167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</row>
    <row r="351">
      <c r="A351" s="30"/>
      <c r="B351" s="30"/>
      <c r="C351" s="411"/>
      <c r="D351" s="167"/>
      <c r="E351" s="167"/>
      <c r="F351" s="30"/>
      <c r="G351" s="167"/>
      <c r="H351" s="167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</row>
    <row r="352">
      <c r="A352" s="30"/>
      <c r="B352" s="30"/>
      <c r="C352" s="411"/>
      <c r="D352" s="167"/>
      <c r="E352" s="167"/>
      <c r="F352" s="30"/>
      <c r="G352" s="167"/>
      <c r="H352" s="167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</row>
    <row r="353">
      <c r="A353" s="30"/>
      <c r="B353" s="30"/>
      <c r="C353" s="411"/>
      <c r="D353" s="167"/>
      <c r="E353" s="167"/>
      <c r="F353" s="30"/>
      <c r="G353" s="167"/>
      <c r="H353" s="167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</row>
    <row r="354">
      <c r="A354" s="30"/>
      <c r="B354" s="30"/>
      <c r="C354" s="411"/>
      <c r="D354" s="167"/>
      <c r="E354" s="167"/>
      <c r="F354" s="30"/>
      <c r="G354" s="167"/>
      <c r="H354" s="167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</row>
    <row r="355">
      <c r="A355" s="30"/>
      <c r="B355" s="30"/>
      <c r="C355" s="411"/>
      <c r="D355" s="167"/>
      <c r="E355" s="167"/>
      <c r="F355" s="30"/>
      <c r="G355" s="167"/>
      <c r="H355" s="167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</row>
    <row r="356">
      <c r="A356" s="30"/>
      <c r="B356" s="30"/>
      <c r="C356" s="411"/>
      <c r="D356" s="167"/>
      <c r="E356" s="167"/>
      <c r="F356" s="30"/>
      <c r="G356" s="167"/>
      <c r="H356" s="167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</row>
    <row r="357">
      <c r="A357" s="30"/>
      <c r="B357" s="30"/>
      <c r="C357" s="411"/>
      <c r="D357" s="167"/>
      <c r="E357" s="167"/>
      <c r="F357" s="30"/>
      <c r="G357" s="167"/>
      <c r="H357" s="167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</row>
    <row r="358">
      <c r="A358" s="30"/>
      <c r="B358" s="30"/>
      <c r="C358" s="411"/>
      <c r="D358" s="167"/>
      <c r="E358" s="167"/>
      <c r="F358" s="30"/>
      <c r="G358" s="167"/>
      <c r="H358" s="167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</row>
    <row r="359">
      <c r="A359" s="30"/>
      <c r="B359" s="30"/>
      <c r="C359" s="411"/>
      <c r="D359" s="167"/>
      <c r="E359" s="167"/>
      <c r="F359" s="30"/>
      <c r="G359" s="167"/>
      <c r="H359" s="167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</row>
    <row r="360">
      <c r="A360" s="30"/>
      <c r="B360" s="30"/>
      <c r="C360" s="411"/>
      <c r="D360" s="167"/>
      <c r="E360" s="167"/>
      <c r="F360" s="30"/>
      <c r="G360" s="167"/>
      <c r="H360" s="167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</row>
    <row r="361">
      <c r="A361" s="30"/>
      <c r="B361" s="30"/>
      <c r="C361" s="411"/>
      <c r="D361" s="167"/>
      <c r="E361" s="167"/>
      <c r="F361" s="30"/>
      <c r="G361" s="167"/>
      <c r="H361" s="167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</row>
    <row r="362">
      <c r="A362" s="30"/>
      <c r="B362" s="30"/>
      <c r="C362" s="411"/>
      <c r="D362" s="167"/>
      <c r="E362" s="167"/>
      <c r="F362" s="30"/>
      <c r="G362" s="167"/>
      <c r="H362" s="167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</row>
    <row r="363">
      <c r="A363" s="30"/>
      <c r="B363" s="30"/>
      <c r="C363" s="411"/>
      <c r="D363" s="167"/>
      <c r="E363" s="167"/>
      <c r="F363" s="30"/>
      <c r="G363" s="167"/>
      <c r="H363" s="167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</row>
    <row r="364">
      <c r="A364" s="30"/>
      <c r="B364" s="30"/>
      <c r="C364" s="411"/>
      <c r="D364" s="167"/>
      <c r="E364" s="167"/>
      <c r="F364" s="30"/>
      <c r="G364" s="167"/>
      <c r="H364" s="167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</row>
    <row r="365">
      <c r="A365" s="30"/>
      <c r="B365" s="30"/>
      <c r="C365" s="411"/>
      <c r="D365" s="167"/>
      <c r="E365" s="167"/>
      <c r="F365" s="30"/>
      <c r="G365" s="167"/>
      <c r="H365" s="167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</row>
    <row r="366">
      <c r="A366" s="30"/>
      <c r="B366" s="30"/>
      <c r="C366" s="411"/>
      <c r="D366" s="167"/>
      <c r="E366" s="167"/>
      <c r="F366" s="30"/>
      <c r="G366" s="167"/>
      <c r="H366" s="167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</row>
    <row r="367">
      <c r="A367" s="30"/>
      <c r="B367" s="30"/>
      <c r="C367" s="411"/>
      <c r="D367" s="167"/>
      <c r="E367" s="167"/>
      <c r="F367" s="30"/>
      <c r="G367" s="167"/>
      <c r="H367" s="167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</row>
    <row r="368">
      <c r="A368" s="30"/>
      <c r="B368" s="30"/>
      <c r="C368" s="411"/>
      <c r="D368" s="167"/>
      <c r="E368" s="167"/>
      <c r="F368" s="30"/>
      <c r="G368" s="167"/>
      <c r="H368" s="167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</row>
    <row r="369">
      <c r="A369" s="30"/>
      <c r="B369" s="30"/>
      <c r="C369" s="411"/>
      <c r="D369" s="167"/>
      <c r="E369" s="167"/>
      <c r="F369" s="30"/>
      <c r="G369" s="167"/>
      <c r="H369" s="167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</row>
    <row r="370">
      <c r="A370" s="30"/>
      <c r="B370" s="30"/>
      <c r="C370" s="411"/>
      <c r="D370" s="167"/>
      <c r="E370" s="167"/>
      <c r="F370" s="30"/>
      <c r="G370" s="167"/>
      <c r="H370" s="167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</row>
    <row r="371">
      <c r="A371" s="30"/>
      <c r="B371" s="30"/>
      <c r="C371" s="411"/>
      <c r="D371" s="167"/>
      <c r="E371" s="167"/>
      <c r="F371" s="30"/>
      <c r="G371" s="167"/>
      <c r="H371" s="167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</row>
    <row r="372">
      <c r="A372" s="30"/>
      <c r="B372" s="30"/>
      <c r="C372" s="411"/>
      <c r="D372" s="167"/>
      <c r="E372" s="167"/>
      <c r="F372" s="30"/>
      <c r="G372" s="167"/>
      <c r="H372" s="167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</row>
    <row r="373">
      <c r="A373" s="30"/>
      <c r="B373" s="30"/>
      <c r="C373" s="411"/>
      <c r="D373" s="167"/>
      <c r="E373" s="167"/>
      <c r="F373" s="30"/>
      <c r="G373" s="167"/>
      <c r="H373" s="167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</row>
    <row r="374">
      <c r="A374" s="30"/>
      <c r="B374" s="30"/>
      <c r="C374" s="411"/>
      <c r="D374" s="167"/>
      <c r="E374" s="167"/>
      <c r="F374" s="30"/>
      <c r="G374" s="167"/>
      <c r="H374" s="167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</row>
    <row r="375">
      <c r="A375" s="30"/>
      <c r="B375" s="30"/>
      <c r="C375" s="411"/>
      <c r="D375" s="167"/>
      <c r="E375" s="167"/>
      <c r="F375" s="30"/>
      <c r="G375" s="167"/>
      <c r="H375" s="167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</row>
    <row r="376">
      <c r="A376" s="30"/>
      <c r="B376" s="30"/>
      <c r="C376" s="411"/>
      <c r="D376" s="167"/>
      <c r="E376" s="167"/>
      <c r="F376" s="30"/>
      <c r="G376" s="167"/>
      <c r="H376" s="167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</row>
    <row r="377">
      <c r="A377" s="30"/>
      <c r="B377" s="30"/>
      <c r="C377" s="411"/>
      <c r="D377" s="167"/>
      <c r="E377" s="167"/>
      <c r="F377" s="30"/>
      <c r="G377" s="167"/>
      <c r="H377" s="167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</row>
    <row r="378">
      <c r="A378" s="30"/>
      <c r="B378" s="30"/>
      <c r="C378" s="411"/>
      <c r="D378" s="167"/>
      <c r="E378" s="167"/>
      <c r="F378" s="30"/>
      <c r="G378" s="167"/>
      <c r="H378" s="167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</row>
    <row r="379">
      <c r="A379" s="30"/>
      <c r="B379" s="30"/>
      <c r="C379" s="411"/>
      <c r="D379" s="167"/>
      <c r="E379" s="167"/>
      <c r="F379" s="30"/>
      <c r="G379" s="167"/>
      <c r="H379" s="167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</row>
    <row r="380">
      <c r="A380" s="30"/>
      <c r="B380" s="30"/>
      <c r="C380" s="411"/>
      <c r="D380" s="167"/>
      <c r="E380" s="167"/>
      <c r="F380" s="30"/>
      <c r="G380" s="167"/>
      <c r="H380" s="167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</row>
    <row r="381">
      <c r="A381" s="30"/>
      <c r="B381" s="30"/>
      <c r="C381" s="411"/>
      <c r="D381" s="167"/>
      <c r="E381" s="167"/>
      <c r="F381" s="30"/>
      <c r="G381" s="167"/>
      <c r="H381" s="167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</row>
    <row r="382">
      <c r="A382" s="30"/>
      <c r="B382" s="30"/>
      <c r="C382" s="411"/>
      <c r="D382" s="167"/>
      <c r="E382" s="167"/>
      <c r="F382" s="30"/>
      <c r="G382" s="167"/>
      <c r="H382" s="167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</row>
    <row r="383">
      <c r="A383" s="30"/>
      <c r="B383" s="30"/>
      <c r="C383" s="411"/>
      <c r="D383" s="167"/>
      <c r="E383" s="167"/>
      <c r="F383" s="30"/>
      <c r="G383" s="167"/>
      <c r="H383" s="167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</row>
    <row r="384">
      <c r="A384" s="30"/>
      <c r="B384" s="30"/>
      <c r="C384" s="411"/>
      <c r="D384" s="167"/>
      <c r="E384" s="167"/>
      <c r="F384" s="30"/>
      <c r="G384" s="167"/>
      <c r="H384" s="167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</row>
    <row r="385">
      <c r="A385" s="30"/>
      <c r="B385" s="30"/>
      <c r="C385" s="411"/>
      <c r="D385" s="167"/>
      <c r="E385" s="167"/>
      <c r="F385" s="30"/>
      <c r="G385" s="167"/>
      <c r="H385" s="167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</row>
    <row r="386">
      <c r="A386" s="30"/>
      <c r="B386" s="30"/>
      <c r="C386" s="411"/>
      <c r="D386" s="167"/>
      <c r="E386" s="167"/>
      <c r="F386" s="30"/>
      <c r="G386" s="167"/>
      <c r="H386" s="167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</row>
    <row r="387">
      <c r="A387" s="30"/>
      <c r="B387" s="30"/>
      <c r="C387" s="411"/>
      <c r="D387" s="167"/>
      <c r="E387" s="167"/>
      <c r="F387" s="30"/>
      <c r="G387" s="167"/>
      <c r="H387" s="167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</row>
    <row r="388">
      <c r="A388" s="30"/>
      <c r="B388" s="30"/>
      <c r="C388" s="411"/>
      <c r="D388" s="167"/>
      <c r="E388" s="167"/>
      <c r="F388" s="30"/>
      <c r="G388" s="167"/>
      <c r="H388" s="167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</row>
    <row r="389">
      <c r="A389" s="30"/>
      <c r="B389" s="30"/>
      <c r="C389" s="411"/>
      <c r="D389" s="167"/>
      <c r="E389" s="167"/>
      <c r="F389" s="30"/>
      <c r="G389" s="167"/>
      <c r="H389" s="167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</row>
    <row r="390">
      <c r="A390" s="30"/>
      <c r="B390" s="30"/>
      <c r="C390" s="411"/>
      <c r="D390" s="167"/>
      <c r="E390" s="167"/>
      <c r="F390" s="30"/>
      <c r="G390" s="167"/>
      <c r="H390" s="167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</row>
    <row r="391">
      <c r="A391" s="30"/>
      <c r="B391" s="30"/>
      <c r="C391" s="411"/>
      <c r="D391" s="167"/>
      <c r="E391" s="167"/>
      <c r="F391" s="30"/>
      <c r="G391" s="167"/>
      <c r="H391" s="167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</row>
    <row r="392">
      <c r="A392" s="30"/>
      <c r="B392" s="30"/>
      <c r="C392" s="411"/>
      <c r="D392" s="167"/>
      <c r="E392" s="167"/>
      <c r="F392" s="30"/>
      <c r="G392" s="167"/>
      <c r="H392" s="167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</row>
    <row r="393">
      <c r="A393" s="30"/>
      <c r="B393" s="30"/>
      <c r="C393" s="411"/>
      <c r="D393" s="167"/>
      <c r="E393" s="167"/>
      <c r="F393" s="30"/>
      <c r="G393" s="167"/>
      <c r="H393" s="167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</row>
    <row r="394">
      <c r="A394" s="30"/>
      <c r="B394" s="30"/>
      <c r="C394" s="411"/>
      <c r="D394" s="167"/>
      <c r="E394" s="167"/>
      <c r="F394" s="30"/>
      <c r="G394" s="167"/>
      <c r="H394" s="167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</row>
    <row r="395">
      <c r="A395" s="30"/>
      <c r="B395" s="30"/>
      <c r="C395" s="411"/>
      <c r="D395" s="167"/>
      <c r="E395" s="167"/>
      <c r="F395" s="30"/>
      <c r="G395" s="167"/>
      <c r="H395" s="167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</row>
    <row r="396">
      <c r="A396" s="30"/>
      <c r="B396" s="30"/>
      <c r="C396" s="411"/>
      <c r="D396" s="167"/>
      <c r="E396" s="167"/>
      <c r="F396" s="30"/>
      <c r="G396" s="167"/>
      <c r="H396" s="167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</row>
    <row r="397">
      <c r="A397" s="30"/>
      <c r="B397" s="30"/>
      <c r="C397" s="411"/>
      <c r="D397" s="167"/>
      <c r="E397" s="167"/>
      <c r="F397" s="30"/>
      <c r="G397" s="167"/>
      <c r="H397" s="167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</row>
    <row r="398">
      <c r="A398" s="30"/>
      <c r="B398" s="30"/>
      <c r="C398" s="411"/>
      <c r="D398" s="167"/>
      <c r="E398" s="167"/>
      <c r="F398" s="30"/>
      <c r="G398" s="167"/>
      <c r="H398" s="167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</row>
    <row r="399">
      <c r="A399" s="30"/>
      <c r="B399" s="30"/>
      <c r="C399" s="411"/>
      <c r="D399" s="167"/>
      <c r="E399" s="167"/>
      <c r="F399" s="30"/>
      <c r="G399" s="167"/>
      <c r="H399" s="167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</row>
    <row r="400">
      <c r="A400" s="30"/>
      <c r="B400" s="30"/>
      <c r="C400" s="411"/>
      <c r="D400" s="167"/>
      <c r="E400" s="167"/>
      <c r="F400" s="30"/>
      <c r="G400" s="167"/>
      <c r="H400" s="167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</row>
    <row r="401">
      <c r="A401" s="30"/>
      <c r="B401" s="30"/>
      <c r="C401" s="411"/>
      <c r="D401" s="167"/>
      <c r="E401" s="167"/>
      <c r="F401" s="30"/>
      <c r="G401" s="167"/>
      <c r="H401" s="167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</row>
    <row r="402">
      <c r="A402" s="30"/>
      <c r="B402" s="30"/>
      <c r="C402" s="411"/>
      <c r="D402" s="167"/>
      <c r="E402" s="167"/>
      <c r="F402" s="30"/>
      <c r="G402" s="167"/>
      <c r="H402" s="167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</row>
    <row r="403">
      <c r="A403" s="30"/>
      <c r="B403" s="30"/>
      <c r="C403" s="411"/>
      <c r="D403" s="167"/>
      <c r="E403" s="167"/>
      <c r="F403" s="30"/>
      <c r="G403" s="167"/>
      <c r="H403" s="167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</row>
    <row r="404">
      <c r="A404" s="30"/>
      <c r="B404" s="30"/>
      <c r="C404" s="411"/>
      <c r="D404" s="167"/>
      <c r="E404" s="167"/>
      <c r="F404" s="30"/>
      <c r="G404" s="167"/>
      <c r="H404" s="167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</row>
    <row r="405">
      <c r="A405" s="30"/>
      <c r="B405" s="30"/>
      <c r="C405" s="411"/>
      <c r="D405" s="167"/>
      <c r="E405" s="167"/>
      <c r="F405" s="30"/>
      <c r="G405" s="167"/>
      <c r="H405" s="167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</row>
    <row r="406">
      <c r="A406" s="30"/>
      <c r="B406" s="30"/>
      <c r="C406" s="411"/>
      <c r="D406" s="167"/>
      <c r="E406" s="167"/>
      <c r="F406" s="30"/>
      <c r="G406" s="167"/>
      <c r="H406" s="167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</row>
    <row r="407">
      <c r="A407" s="30"/>
      <c r="B407" s="30"/>
      <c r="C407" s="411"/>
      <c r="D407" s="167"/>
      <c r="E407" s="167"/>
      <c r="F407" s="30"/>
      <c r="G407" s="167"/>
      <c r="H407" s="167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</row>
    <row r="408">
      <c r="A408" s="30"/>
      <c r="B408" s="30"/>
      <c r="C408" s="411"/>
      <c r="D408" s="167"/>
      <c r="E408" s="167"/>
      <c r="F408" s="30"/>
      <c r="G408" s="167"/>
      <c r="H408" s="167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</row>
    <row r="409">
      <c r="A409" s="30"/>
      <c r="B409" s="30"/>
      <c r="C409" s="411"/>
      <c r="D409" s="167"/>
      <c r="E409" s="167"/>
      <c r="F409" s="30"/>
      <c r="G409" s="167"/>
      <c r="H409" s="167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</row>
    <row r="410">
      <c r="A410" s="30"/>
      <c r="B410" s="30"/>
      <c r="C410" s="411"/>
      <c r="D410" s="167"/>
      <c r="E410" s="167"/>
      <c r="F410" s="30"/>
      <c r="G410" s="167"/>
      <c r="H410" s="167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</row>
    <row r="411">
      <c r="A411" s="30"/>
      <c r="B411" s="30"/>
      <c r="C411" s="411"/>
      <c r="D411" s="167"/>
      <c r="E411" s="167"/>
      <c r="F411" s="30"/>
      <c r="G411" s="167"/>
      <c r="H411" s="167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</row>
    <row r="412">
      <c r="A412" s="30"/>
      <c r="B412" s="30"/>
      <c r="C412" s="411"/>
      <c r="D412" s="167"/>
      <c r="E412" s="167"/>
      <c r="F412" s="30"/>
      <c r="G412" s="167"/>
      <c r="H412" s="167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</row>
    <row r="413">
      <c r="A413" s="30"/>
      <c r="B413" s="30"/>
      <c r="C413" s="411"/>
      <c r="D413" s="167"/>
      <c r="E413" s="167"/>
      <c r="F413" s="30"/>
      <c r="G413" s="167"/>
      <c r="H413" s="167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</row>
    <row r="414">
      <c r="A414" s="30"/>
      <c r="B414" s="30"/>
      <c r="C414" s="411"/>
      <c r="D414" s="167"/>
      <c r="E414" s="167"/>
      <c r="F414" s="30"/>
      <c r="G414" s="167"/>
      <c r="H414" s="167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</row>
    <row r="415">
      <c r="A415" s="30"/>
      <c r="B415" s="30"/>
      <c r="C415" s="411"/>
      <c r="D415" s="167"/>
      <c r="E415" s="167"/>
      <c r="F415" s="30"/>
      <c r="G415" s="167"/>
      <c r="H415" s="167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</row>
    <row r="416">
      <c r="A416" s="30"/>
      <c r="B416" s="30"/>
      <c r="C416" s="411"/>
      <c r="D416" s="167"/>
      <c r="E416" s="167"/>
      <c r="F416" s="30"/>
      <c r="G416" s="167"/>
      <c r="H416" s="167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</row>
    <row r="417">
      <c r="A417" s="30"/>
      <c r="B417" s="30"/>
      <c r="C417" s="411"/>
      <c r="D417" s="167"/>
      <c r="E417" s="167"/>
      <c r="F417" s="30"/>
      <c r="G417" s="167"/>
      <c r="H417" s="167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</row>
    <row r="418">
      <c r="A418" s="30"/>
      <c r="B418" s="30"/>
      <c r="C418" s="411"/>
      <c r="D418" s="167"/>
      <c r="E418" s="167"/>
      <c r="F418" s="30"/>
      <c r="G418" s="167"/>
      <c r="H418" s="167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</row>
    <row r="419">
      <c r="A419" s="30"/>
      <c r="B419" s="30"/>
      <c r="C419" s="411"/>
      <c r="D419" s="167"/>
      <c r="E419" s="167"/>
      <c r="F419" s="30"/>
      <c r="G419" s="167"/>
      <c r="H419" s="167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</row>
    <row r="420">
      <c r="A420" s="30"/>
      <c r="B420" s="30"/>
      <c r="C420" s="411"/>
      <c r="D420" s="167"/>
      <c r="E420" s="167"/>
      <c r="F420" s="30"/>
      <c r="G420" s="167"/>
      <c r="H420" s="167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</row>
    <row r="421">
      <c r="A421" s="30"/>
      <c r="B421" s="30"/>
      <c r="C421" s="411"/>
      <c r="D421" s="167"/>
      <c r="E421" s="167"/>
      <c r="F421" s="30"/>
      <c r="G421" s="167"/>
      <c r="H421" s="167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</row>
    <row r="422">
      <c r="A422" s="30"/>
      <c r="B422" s="30"/>
      <c r="C422" s="411"/>
      <c r="D422" s="167"/>
      <c r="E422" s="167"/>
      <c r="F422" s="30"/>
      <c r="G422" s="167"/>
      <c r="H422" s="167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</row>
    <row r="423">
      <c r="A423" s="30"/>
      <c r="B423" s="30"/>
      <c r="C423" s="411"/>
      <c r="D423" s="167"/>
      <c r="E423" s="167"/>
      <c r="F423" s="30"/>
      <c r="G423" s="167"/>
      <c r="H423" s="167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</row>
    <row r="424">
      <c r="A424" s="30"/>
      <c r="B424" s="30"/>
      <c r="C424" s="411"/>
      <c r="D424" s="167"/>
      <c r="E424" s="167"/>
      <c r="F424" s="30"/>
      <c r="G424" s="167"/>
      <c r="H424" s="167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</row>
    <row r="425">
      <c r="A425" s="30"/>
      <c r="B425" s="30"/>
      <c r="C425" s="411"/>
      <c r="D425" s="167"/>
      <c r="E425" s="167"/>
      <c r="F425" s="30"/>
      <c r="G425" s="167"/>
      <c r="H425" s="167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</row>
    <row r="426">
      <c r="A426" s="30"/>
      <c r="B426" s="30"/>
      <c r="C426" s="411"/>
      <c r="D426" s="167"/>
      <c r="E426" s="167"/>
      <c r="F426" s="30"/>
      <c r="G426" s="167"/>
      <c r="H426" s="167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</row>
    <row r="427">
      <c r="A427" s="30"/>
      <c r="B427" s="30"/>
      <c r="C427" s="411"/>
      <c r="D427" s="167"/>
      <c r="E427" s="167"/>
      <c r="F427" s="30"/>
      <c r="G427" s="167"/>
      <c r="H427" s="167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</row>
    <row r="428">
      <c r="A428" s="30"/>
      <c r="B428" s="30"/>
      <c r="C428" s="411"/>
      <c r="D428" s="167"/>
      <c r="E428" s="167"/>
      <c r="F428" s="30"/>
      <c r="G428" s="167"/>
      <c r="H428" s="167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</row>
    <row r="429">
      <c r="A429" s="30"/>
      <c r="B429" s="30"/>
      <c r="C429" s="411"/>
      <c r="D429" s="167"/>
      <c r="E429" s="167"/>
      <c r="F429" s="30"/>
      <c r="G429" s="167"/>
      <c r="H429" s="167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</row>
    <row r="430">
      <c r="A430" s="30"/>
      <c r="B430" s="30"/>
      <c r="C430" s="411"/>
      <c r="D430" s="167"/>
      <c r="E430" s="167"/>
      <c r="F430" s="30"/>
      <c r="G430" s="167"/>
      <c r="H430" s="167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</row>
    <row r="431">
      <c r="A431" s="30"/>
      <c r="B431" s="30"/>
      <c r="C431" s="411"/>
      <c r="D431" s="167"/>
      <c r="E431" s="167"/>
      <c r="F431" s="30"/>
      <c r="G431" s="167"/>
      <c r="H431" s="167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</row>
    <row r="432">
      <c r="A432" s="30"/>
      <c r="B432" s="30"/>
      <c r="C432" s="411"/>
      <c r="D432" s="167"/>
      <c r="E432" s="167"/>
      <c r="F432" s="30"/>
      <c r="G432" s="167"/>
      <c r="H432" s="167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</row>
    <row r="433">
      <c r="A433" s="30"/>
      <c r="B433" s="30"/>
      <c r="C433" s="411"/>
      <c r="D433" s="167"/>
      <c r="E433" s="167"/>
      <c r="F433" s="30"/>
      <c r="G433" s="167"/>
      <c r="H433" s="167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</row>
    <row r="434">
      <c r="A434" s="30"/>
      <c r="B434" s="30"/>
      <c r="C434" s="411"/>
      <c r="D434" s="167"/>
      <c r="E434" s="167"/>
      <c r="F434" s="30"/>
      <c r="G434" s="167"/>
      <c r="H434" s="167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</row>
    <row r="435">
      <c r="A435" s="30"/>
      <c r="B435" s="30"/>
      <c r="C435" s="411"/>
      <c r="D435" s="167"/>
      <c r="E435" s="167"/>
      <c r="F435" s="30"/>
      <c r="G435" s="167"/>
      <c r="H435" s="167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</row>
    <row r="436">
      <c r="A436" s="30"/>
      <c r="B436" s="30"/>
      <c r="C436" s="411"/>
      <c r="D436" s="167"/>
      <c r="E436" s="167"/>
      <c r="F436" s="30"/>
      <c r="G436" s="167"/>
      <c r="H436" s="167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</row>
    <row r="437">
      <c r="A437" s="30"/>
      <c r="B437" s="30"/>
      <c r="C437" s="411"/>
      <c r="D437" s="167"/>
      <c r="E437" s="167"/>
      <c r="F437" s="30"/>
      <c r="G437" s="167"/>
      <c r="H437" s="167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</row>
    <row r="438">
      <c r="A438" s="30"/>
      <c r="B438" s="30"/>
      <c r="C438" s="411"/>
      <c r="D438" s="167"/>
      <c r="E438" s="167"/>
      <c r="F438" s="30"/>
      <c r="G438" s="167"/>
      <c r="H438" s="167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</row>
    <row r="439">
      <c r="A439" s="30"/>
      <c r="B439" s="30"/>
      <c r="C439" s="411"/>
      <c r="D439" s="167"/>
      <c r="E439" s="167"/>
      <c r="F439" s="30"/>
      <c r="G439" s="167"/>
      <c r="H439" s="167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</row>
    <row r="440">
      <c r="A440" s="30"/>
      <c r="B440" s="30"/>
      <c r="C440" s="411"/>
      <c r="D440" s="167"/>
      <c r="E440" s="167"/>
      <c r="F440" s="30"/>
      <c r="G440" s="167"/>
      <c r="H440" s="167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</row>
    <row r="441">
      <c r="A441" s="30"/>
      <c r="B441" s="30"/>
      <c r="C441" s="411"/>
      <c r="D441" s="167"/>
      <c r="E441" s="167"/>
      <c r="F441" s="30"/>
      <c r="G441" s="167"/>
      <c r="H441" s="167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</row>
    <row r="442">
      <c r="A442" s="30"/>
      <c r="B442" s="30"/>
      <c r="C442" s="411"/>
      <c r="D442" s="167"/>
      <c r="E442" s="167"/>
      <c r="F442" s="30"/>
      <c r="G442" s="167"/>
      <c r="H442" s="167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</row>
    <row r="443">
      <c r="A443" s="30"/>
      <c r="B443" s="30"/>
      <c r="C443" s="411"/>
      <c r="D443" s="167"/>
      <c r="E443" s="167"/>
      <c r="F443" s="30"/>
      <c r="G443" s="167"/>
      <c r="H443" s="167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</row>
    <row r="444">
      <c r="A444" s="30"/>
      <c r="B444" s="30"/>
      <c r="C444" s="411"/>
      <c r="D444" s="167"/>
      <c r="E444" s="167"/>
      <c r="F444" s="30"/>
      <c r="G444" s="167"/>
      <c r="H444" s="167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</row>
    <row r="445">
      <c r="A445" s="30"/>
      <c r="B445" s="30"/>
      <c r="C445" s="411"/>
      <c r="D445" s="167"/>
      <c r="E445" s="167"/>
      <c r="F445" s="30"/>
      <c r="G445" s="167"/>
      <c r="H445" s="167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</row>
    <row r="446">
      <c r="A446" s="30"/>
      <c r="B446" s="30"/>
      <c r="C446" s="411"/>
      <c r="D446" s="167"/>
      <c r="E446" s="167"/>
      <c r="F446" s="30"/>
      <c r="G446" s="167"/>
      <c r="H446" s="167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</row>
    <row r="447">
      <c r="A447" s="30"/>
      <c r="B447" s="30"/>
      <c r="C447" s="411"/>
      <c r="D447" s="167"/>
      <c r="E447" s="167"/>
      <c r="F447" s="30"/>
      <c r="G447" s="167"/>
      <c r="H447" s="167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</row>
    <row r="448">
      <c r="A448" s="30"/>
      <c r="B448" s="30"/>
      <c r="C448" s="411"/>
      <c r="D448" s="167"/>
      <c r="E448" s="167"/>
      <c r="F448" s="30"/>
      <c r="G448" s="167"/>
      <c r="H448" s="167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</row>
    <row r="449">
      <c r="A449" s="30"/>
      <c r="B449" s="30"/>
      <c r="C449" s="411"/>
      <c r="D449" s="167"/>
      <c r="E449" s="167"/>
      <c r="F449" s="30"/>
      <c r="G449" s="167"/>
      <c r="H449" s="167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</row>
    <row r="450">
      <c r="A450" s="30"/>
      <c r="B450" s="30"/>
      <c r="C450" s="411"/>
      <c r="D450" s="167"/>
      <c r="E450" s="167"/>
      <c r="F450" s="30"/>
      <c r="G450" s="167"/>
      <c r="H450" s="167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</row>
    <row r="451">
      <c r="A451" s="30"/>
      <c r="B451" s="30"/>
      <c r="C451" s="411"/>
      <c r="D451" s="167"/>
      <c r="E451" s="167"/>
      <c r="F451" s="30"/>
      <c r="G451" s="167"/>
      <c r="H451" s="167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</row>
    <row r="452">
      <c r="A452" s="30"/>
      <c r="B452" s="30"/>
      <c r="C452" s="411"/>
      <c r="D452" s="167"/>
      <c r="E452" s="167"/>
      <c r="F452" s="30"/>
      <c r="G452" s="167"/>
      <c r="H452" s="167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</row>
    <row r="453">
      <c r="A453" s="30"/>
      <c r="B453" s="30"/>
      <c r="C453" s="411"/>
      <c r="D453" s="167"/>
      <c r="E453" s="167"/>
      <c r="F453" s="30"/>
      <c r="G453" s="167"/>
      <c r="H453" s="167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</row>
    <row r="454">
      <c r="A454" s="30"/>
      <c r="B454" s="30"/>
      <c r="C454" s="411"/>
      <c r="D454" s="167"/>
      <c r="E454" s="167"/>
      <c r="F454" s="30"/>
      <c r="G454" s="167"/>
      <c r="H454" s="167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</row>
    <row r="455">
      <c r="A455" s="30"/>
      <c r="B455" s="30"/>
      <c r="C455" s="411"/>
      <c r="D455" s="167"/>
      <c r="E455" s="167"/>
      <c r="F455" s="30"/>
      <c r="G455" s="167"/>
      <c r="H455" s="167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</row>
    <row r="456">
      <c r="A456" s="30"/>
      <c r="B456" s="30"/>
      <c r="C456" s="411"/>
      <c r="D456" s="167"/>
      <c r="E456" s="167"/>
      <c r="F456" s="30"/>
      <c r="G456" s="167"/>
      <c r="H456" s="167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</row>
    <row r="457">
      <c r="A457" s="30"/>
      <c r="B457" s="30"/>
      <c r="C457" s="411"/>
      <c r="D457" s="167"/>
      <c r="E457" s="167"/>
      <c r="F457" s="30"/>
      <c r="G457" s="167"/>
      <c r="H457" s="167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</row>
    <row r="458">
      <c r="A458" s="30"/>
      <c r="B458" s="30"/>
      <c r="C458" s="411"/>
      <c r="D458" s="167"/>
      <c r="E458" s="167"/>
      <c r="F458" s="30"/>
      <c r="G458" s="167"/>
      <c r="H458" s="167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</row>
    <row r="459">
      <c r="A459" s="30"/>
      <c r="B459" s="30"/>
      <c r="C459" s="411"/>
      <c r="D459" s="167"/>
      <c r="E459" s="167"/>
      <c r="F459" s="30"/>
      <c r="G459" s="167"/>
      <c r="H459" s="167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</row>
    <row r="460">
      <c r="A460" s="30"/>
      <c r="B460" s="30"/>
      <c r="C460" s="411"/>
      <c r="D460" s="167"/>
      <c r="E460" s="167"/>
      <c r="F460" s="30"/>
      <c r="G460" s="167"/>
      <c r="H460" s="167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</row>
    <row r="461">
      <c r="A461" s="30"/>
      <c r="B461" s="30"/>
      <c r="C461" s="411"/>
      <c r="D461" s="167"/>
      <c r="E461" s="167"/>
      <c r="F461" s="30"/>
      <c r="G461" s="167"/>
      <c r="H461" s="167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</row>
    <row r="462">
      <c r="A462" s="30"/>
      <c r="B462" s="30"/>
      <c r="C462" s="411"/>
      <c r="D462" s="167"/>
      <c r="E462" s="167"/>
      <c r="F462" s="30"/>
      <c r="G462" s="167"/>
      <c r="H462" s="167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</row>
    <row r="463">
      <c r="A463" s="30"/>
      <c r="B463" s="30"/>
      <c r="C463" s="411"/>
      <c r="D463" s="167"/>
      <c r="E463" s="167"/>
      <c r="F463" s="30"/>
      <c r="G463" s="167"/>
      <c r="H463" s="167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</row>
    <row r="464">
      <c r="A464" s="30"/>
      <c r="B464" s="30"/>
      <c r="C464" s="411"/>
      <c r="D464" s="167"/>
      <c r="E464" s="167"/>
      <c r="F464" s="30"/>
      <c r="G464" s="167"/>
      <c r="H464" s="167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</row>
    <row r="465">
      <c r="A465" s="30"/>
      <c r="B465" s="30"/>
      <c r="C465" s="411"/>
      <c r="D465" s="167"/>
      <c r="E465" s="167"/>
      <c r="F465" s="30"/>
      <c r="G465" s="167"/>
      <c r="H465" s="167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</row>
    <row r="466">
      <c r="A466" s="30"/>
      <c r="B466" s="30"/>
      <c r="C466" s="411"/>
      <c r="D466" s="167"/>
      <c r="E466" s="167"/>
      <c r="F466" s="30"/>
      <c r="G466" s="167"/>
      <c r="H466" s="167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</row>
    <row r="467">
      <c r="A467" s="30"/>
      <c r="B467" s="30"/>
      <c r="C467" s="411"/>
      <c r="D467" s="167"/>
      <c r="E467" s="167"/>
      <c r="F467" s="30"/>
      <c r="G467" s="167"/>
      <c r="H467" s="167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</row>
    <row r="468">
      <c r="A468" s="30"/>
      <c r="B468" s="30"/>
      <c r="C468" s="411"/>
      <c r="D468" s="167"/>
      <c r="E468" s="167"/>
      <c r="F468" s="30"/>
      <c r="G468" s="167"/>
      <c r="H468" s="167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</row>
    <row r="469">
      <c r="A469" s="30"/>
      <c r="B469" s="30"/>
      <c r="C469" s="411"/>
      <c r="D469" s="167"/>
      <c r="E469" s="167"/>
      <c r="F469" s="30"/>
      <c r="G469" s="167"/>
      <c r="H469" s="167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</row>
    <row r="470">
      <c r="A470" s="30"/>
      <c r="B470" s="30"/>
      <c r="C470" s="411"/>
      <c r="D470" s="167"/>
      <c r="E470" s="167"/>
      <c r="F470" s="30"/>
      <c r="G470" s="167"/>
      <c r="H470" s="167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</row>
    <row r="471">
      <c r="A471" s="30"/>
      <c r="B471" s="30"/>
      <c r="C471" s="411"/>
      <c r="D471" s="167"/>
      <c r="E471" s="167"/>
      <c r="F471" s="30"/>
      <c r="G471" s="167"/>
      <c r="H471" s="167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</row>
    <row r="472">
      <c r="A472" s="30"/>
      <c r="B472" s="30"/>
      <c r="C472" s="411"/>
      <c r="D472" s="167"/>
      <c r="E472" s="167"/>
      <c r="F472" s="30"/>
      <c r="G472" s="167"/>
      <c r="H472" s="167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</row>
    <row r="473">
      <c r="A473" s="30"/>
      <c r="B473" s="30"/>
      <c r="C473" s="411"/>
      <c r="D473" s="167"/>
      <c r="E473" s="167"/>
      <c r="F473" s="30"/>
      <c r="G473" s="167"/>
      <c r="H473" s="167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</row>
    <row r="474">
      <c r="A474" s="30"/>
      <c r="B474" s="30"/>
      <c r="C474" s="411"/>
      <c r="D474" s="167"/>
      <c r="E474" s="167"/>
      <c r="F474" s="30"/>
      <c r="G474" s="167"/>
      <c r="H474" s="167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</row>
    <row r="475">
      <c r="A475" s="30"/>
      <c r="B475" s="30"/>
      <c r="C475" s="411"/>
      <c r="D475" s="167"/>
      <c r="E475" s="167"/>
      <c r="F475" s="30"/>
      <c r="G475" s="167"/>
      <c r="H475" s="167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</row>
    <row r="476">
      <c r="A476" s="30"/>
      <c r="B476" s="30"/>
      <c r="C476" s="411"/>
      <c r="D476" s="167"/>
      <c r="E476" s="167"/>
      <c r="F476" s="30"/>
      <c r="G476" s="167"/>
      <c r="H476" s="167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</row>
    <row r="477">
      <c r="A477" s="30"/>
      <c r="B477" s="30"/>
      <c r="C477" s="411"/>
      <c r="D477" s="167"/>
      <c r="E477" s="167"/>
      <c r="F477" s="30"/>
      <c r="G477" s="167"/>
      <c r="H477" s="167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</row>
    <row r="478">
      <c r="A478" s="30"/>
      <c r="B478" s="30"/>
      <c r="C478" s="411"/>
      <c r="D478" s="167"/>
      <c r="E478" s="167"/>
      <c r="F478" s="30"/>
      <c r="G478" s="167"/>
      <c r="H478" s="167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</row>
    <row r="479">
      <c r="A479" s="30"/>
      <c r="B479" s="30"/>
      <c r="C479" s="411"/>
      <c r="D479" s="167"/>
      <c r="E479" s="167"/>
      <c r="F479" s="30"/>
      <c r="G479" s="167"/>
      <c r="H479" s="167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</row>
    <row r="480">
      <c r="A480" s="30"/>
      <c r="B480" s="30"/>
      <c r="C480" s="411"/>
      <c r="D480" s="167"/>
      <c r="E480" s="167"/>
      <c r="F480" s="30"/>
      <c r="G480" s="167"/>
      <c r="H480" s="167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</row>
    <row r="481">
      <c r="A481" s="30"/>
      <c r="B481" s="30"/>
      <c r="C481" s="411"/>
      <c r="D481" s="167"/>
      <c r="E481" s="167"/>
      <c r="F481" s="30"/>
      <c r="G481" s="167"/>
      <c r="H481" s="167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</row>
    <row r="482">
      <c r="A482" s="30"/>
      <c r="B482" s="30"/>
      <c r="C482" s="411"/>
      <c r="D482" s="167"/>
      <c r="E482" s="167"/>
      <c r="F482" s="30"/>
      <c r="G482" s="167"/>
      <c r="H482" s="167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</row>
    <row r="483">
      <c r="A483" s="30"/>
      <c r="B483" s="30"/>
      <c r="C483" s="411"/>
      <c r="D483" s="167"/>
      <c r="E483" s="167"/>
      <c r="F483" s="30"/>
      <c r="G483" s="167"/>
      <c r="H483" s="167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</row>
    <row r="484">
      <c r="A484" s="30"/>
      <c r="B484" s="30"/>
      <c r="C484" s="411"/>
      <c r="D484" s="167"/>
      <c r="E484" s="167"/>
      <c r="F484" s="30"/>
      <c r="G484" s="167"/>
      <c r="H484" s="167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</row>
    <row r="485">
      <c r="A485" s="30"/>
      <c r="B485" s="30"/>
      <c r="C485" s="411"/>
      <c r="D485" s="167"/>
      <c r="E485" s="167"/>
      <c r="F485" s="30"/>
      <c r="G485" s="167"/>
      <c r="H485" s="167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</row>
    <row r="486">
      <c r="A486" s="30"/>
      <c r="B486" s="30"/>
      <c r="C486" s="411"/>
      <c r="D486" s="167"/>
      <c r="E486" s="167"/>
      <c r="F486" s="30"/>
      <c r="G486" s="167"/>
      <c r="H486" s="167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</row>
    <row r="487">
      <c r="A487" s="30"/>
      <c r="B487" s="30"/>
      <c r="C487" s="411"/>
      <c r="D487" s="167"/>
      <c r="E487" s="167"/>
      <c r="F487" s="30"/>
      <c r="G487" s="167"/>
      <c r="H487" s="167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</row>
    <row r="488">
      <c r="A488" s="30"/>
      <c r="B488" s="30"/>
      <c r="C488" s="411"/>
      <c r="D488" s="167"/>
      <c r="E488" s="167"/>
      <c r="F488" s="30"/>
      <c r="G488" s="167"/>
      <c r="H488" s="167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</row>
    <row r="489">
      <c r="A489" s="30"/>
      <c r="B489" s="30"/>
      <c r="C489" s="411"/>
      <c r="D489" s="167"/>
      <c r="E489" s="167"/>
      <c r="F489" s="30"/>
      <c r="G489" s="167"/>
      <c r="H489" s="167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</row>
    <row r="490">
      <c r="A490" s="30"/>
      <c r="B490" s="30"/>
      <c r="C490" s="411"/>
      <c r="D490" s="167"/>
      <c r="E490" s="167"/>
      <c r="F490" s="30"/>
      <c r="G490" s="167"/>
      <c r="H490" s="167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</row>
    <row r="491">
      <c r="A491" s="30"/>
      <c r="B491" s="30"/>
      <c r="C491" s="411"/>
      <c r="D491" s="167"/>
      <c r="E491" s="167"/>
      <c r="F491" s="30"/>
      <c r="G491" s="167"/>
      <c r="H491" s="167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</row>
    <row r="492">
      <c r="A492" s="30"/>
      <c r="B492" s="30"/>
      <c r="C492" s="411"/>
      <c r="D492" s="167"/>
      <c r="E492" s="167"/>
      <c r="F492" s="30"/>
      <c r="G492" s="167"/>
      <c r="H492" s="167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</row>
    <row r="493">
      <c r="A493" s="30"/>
      <c r="B493" s="30"/>
      <c r="C493" s="411"/>
      <c r="D493" s="167"/>
      <c r="E493" s="167"/>
      <c r="F493" s="30"/>
      <c r="G493" s="167"/>
      <c r="H493" s="167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</row>
    <row r="494">
      <c r="A494" s="30"/>
      <c r="B494" s="30"/>
      <c r="C494" s="411"/>
      <c r="D494" s="167"/>
      <c r="E494" s="167"/>
      <c r="F494" s="30"/>
      <c r="G494" s="167"/>
      <c r="H494" s="167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</row>
    <row r="495">
      <c r="A495" s="30"/>
      <c r="B495" s="30"/>
      <c r="C495" s="411"/>
      <c r="D495" s="167"/>
      <c r="E495" s="167"/>
      <c r="F495" s="30"/>
      <c r="G495" s="167"/>
      <c r="H495" s="167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</row>
    <row r="496">
      <c r="A496" s="30"/>
      <c r="B496" s="30"/>
      <c r="C496" s="411"/>
      <c r="D496" s="167"/>
      <c r="E496" s="167"/>
      <c r="F496" s="30"/>
      <c r="G496" s="167"/>
      <c r="H496" s="167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</row>
    <row r="497">
      <c r="A497" s="30"/>
      <c r="B497" s="30"/>
      <c r="C497" s="411"/>
      <c r="D497" s="167"/>
      <c r="E497" s="167"/>
      <c r="F497" s="30"/>
      <c r="G497" s="167"/>
      <c r="H497" s="167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</row>
    <row r="498">
      <c r="A498" s="30"/>
      <c r="B498" s="30"/>
      <c r="C498" s="411"/>
      <c r="D498" s="167"/>
      <c r="E498" s="167"/>
      <c r="F498" s="30"/>
      <c r="G498" s="167"/>
      <c r="H498" s="167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</row>
    <row r="499">
      <c r="A499" s="30"/>
      <c r="B499" s="30"/>
      <c r="C499" s="411"/>
      <c r="D499" s="167"/>
      <c r="E499" s="167"/>
      <c r="F499" s="30"/>
      <c r="G499" s="167"/>
      <c r="H499" s="167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</row>
    <row r="500">
      <c r="A500" s="30"/>
      <c r="B500" s="30"/>
      <c r="C500" s="411"/>
      <c r="D500" s="167"/>
      <c r="E500" s="167"/>
      <c r="F500" s="30"/>
      <c r="G500" s="167"/>
      <c r="H500" s="167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</row>
    <row r="501">
      <c r="A501" s="30"/>
      <c r="B501" s="30"/>
      <c r="C501" s="411"/>
      <c r="D501" s="167"/>
      <c r="E501" s="167"/>
      <c r="F501" s="30"/>
      <c r="G501" s="167"/>
      <c r="H501" s="167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</row>
    <row r="502">
      <c r="A502" s="30"/>
      <c r="B502" s="30"/>
      <c r="C502" s="411"/>
      <c r="D502" s="167"/>
      <c r="E502" s="167"/>
      <c r="F502" s="30"/>
      <c r="G502" s="167"/>
      <c r="H502" s="167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</row>
    <row r="503">
      <c r="A503" s="30"/>
      <c r="B503" s="30"/>
      <c r="C503" s="411"/>
      <c r="D503" s="167"/>
      <c r="E503" s="167"/>
      <c r="F503" s="30"/>
      <c r="G503" s="167"/>
      <c r="H503" s="167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</row>
    <row r="504">
      <c r="A504" s="30"/>
      <c r="B504" s="30"/>
      <c r="C504" s="411"/>
      <c r="D504" s="167"/>
      <c r="E504" s="167"/>
      <c r="F504" s="30"/>
      <c r="G504" s="167"/>
      <c r="H504" s="167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</row>
    <row r="505">
      <c r="A505" s="30"/>
      <c r="B505" s="30"/>
      <c r="C505" s="411"/>
      <c r="D505" s="167"/>
      <c r="E505" s="167"/>
      <c r="F505" s="30"/>
      <c r="G505" s="167"/>
      <c r="H505" s="167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</row>
    <row r="506">
      <c r="A506" s="30"/>
      <c r="B506" s="30"/>
      <c r="C506" s="411"/>
      <c r="D506" s="167"/>
      <c r="E506" s="167"/>
      <c r="F506" s="30"/>
      <c r="G506" s="167"/>
      <c r="H506" s="167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</row>
    <row r="507">
      <c r="A507" s="30"/>
      <c r="B507" s="30"/>
      <c r="C507" s="411"/>
      <c r="D507" s="167"/>
      <c r="E507" s="167"/>
      <c r="F507" s="30"/>
      <c r="G507" s="167"/>
      <c r="H507" s="167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</row>
    <row r="508">
      <c r="A508" s="30"/>
      <c r="B508" s="30"/>
      <c r="C508" s="411"/>
      <c r="D508" s="167"/>
      <c r="E508" s="167"/>
      <c r="F508" s="30"/>
      <c r="G508" s="167"/>
      <c r="H508" s="167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</row>
    <row r="509">
      <c r="A509" s="30"/>
      <c r="B509" s="30"/>
      <c r="C509" s="411"/>
      <c r="D509" s="167"/>
      <c r="E509" s="167"/>
      <c r="F509" s="30"/>
      <c r="G509" s="167"/>
      <c r="H509" s="167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</row>
    <row r="510">
      <c r="A510" s="30"/>
      <c r="B510" s="30"/>
      <c r="C510" s="411"/>
      <c r="D510" s="167"/>
      <c r="E510" s="167"/>
      <c r="F510" s="30"/>
      <c r="G510" s="167"/>
      <c r="H510" s="167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</row>
    <row r="511">
      <c r="A511" s="30"/>
      <c r="B511" s="30"/>
      <c r="C511" s="411"/>
      <c r="D511" s="167"/>
      <c r="E511" s="167"/>
      <c r="F511" s="30"/>
      <c r="G511" s="167"/>
      <c r="H511" s="167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</row>
    <row r="512">
      <c r="A512" s="30"/>
      <c r="B512" s="30"/>
      <c r="C512" s="411"/>
      <c r="D512" s="167"/>
      <c r="E512" s="167"/>
      <c r="F512" s="30"/>
      <c r="G512" s="167"/>
      <c r="H512" s="167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</row>
    <row r="513">
      <c r="A513" s="30"/>
      <c r="B513" s="30"/>
      <c r="C513" s="411"/>
      <c r="D513" s="167"/>
      <c r="E513" s="167"/>
      <c r="F513" s="30"/>
      <c r="G513" s="167"/>
      <c r="H513" s="167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</row>
    <row r="514">
      <c r="A514" s="30"/>
      <c r="B514" s="30"/>
      <c r="C514" s="411"/>
      <c r="D514" s="167"/>
      <c r="E514" s="167"/>
      <c r="F514" s="30"/>
      <c r="G514" s="167"/>
      <c r="H514" s="167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</row>
    <row r="515">
      <c r="A515" s="30"/>
      <c r="B515" s="30"/>
      <c r="C515" s="411"/>
      <c r="D515" s="167"/>
      <c r="E515" s="167"/>
      <c r="F515" s="30"/>
      <c r="G515" s="167"/>
      <c r="H515" s="167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</row>
    <row r="516">
      <c r="A516" s="30"/>
      <c r="B516" s="30"/>
      <c r="C516" s="411"/>
      <c r="D516" s="167"/>
      <c r="E516" s="167"/>
      <c r="F516" s="30"/>
      <c r="G516" s="167"/>
      <c r="H516" s="167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</row>
    <row r="517">
      <c r="A517" s="30"/>
      <c r="B517" s="30"/>
      <c r="C517" s="411"/>
      <c r="D517" s="167"/>
      <c r="E517" s="167"/>
      <c r="F517" s="30"/>
      <c r="G517" s="167"/>
      <c r="H517" s="167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</row>
    <row r="518">
      <c r="A518" s="30"/>
      <c r="B518" s="30"/>
      <c r="C518" s="411"/>
      <c r="D518" s="167"/>
      <c r="E518" s="167"/>
      <c r="F518" s="30"/>
      <c r="G518" s="167"/>
      <c r="H518" s="167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</row>
    <row r="519">
      <c r="A519" s="30"/>
      <c r="B519" s="30"/>
      <c r="C519" s="411"/>
      <c r="D519" s="167"/>
      <c r="E519" s="167"/>
      <c r="F519" s="30"/>
      <c r="G519" s="167"/>
      <c r="H519" s="167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</row>
    <row r="520">
      <c r="A520" s="30"/>
      <c r="B520" s="30"/>
      <c r="C520" s="411"/>
      <c r="D520" s="167"/>
      <c r="E520" s="167"/>
      <c r="F520" s="30"/>
      <c r="G520" s="167"/>
      <c r="H520" s="167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</row>
    <row r="521">
      <c r="A521" s="30"/>
      <c r="B521" s="30"/>
      <c r="C521" s="411"/>
      <c r="D521" s="167"/>
      <c r="E521" s="167"/>
      <c r="F521" s="30"/>
      <c r="G521" s="167"/>
      <c r="H521" s="167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</row>
    <row r="522">
      <c r="A522" s="30"/>
      <c r="B522" s="30"/>
      <c r="C522" s="411"/>
      <c r="D522" s="167"/>
      <c r="E522" s="167"/>
      <c r="F522" s="30"/>
      <c r="G522" s="167"/>
      <c r="H522" s="167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</row>
    <row r="523">
      <c r="A523" s="30"/>
      <c r="B523" s="30"/>
      <c r="C523" s="411"/>
      <c r="D523" s="167"/>
      <c r="E523" s="167"/>
      <c r="F523" s="30"/>
      <c r="G523" s="167"/>
      <c r="H523" s="167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</row>
    <row r="524">
      <c r="A524" s="30"/>
      <c r="B524" s="30"/>
      <c r="C524" s="411"/>
      <c r="D524" s="167"/>
      <c r="E524" s="167"/>
      <c r="F524" s="30"/>
      <c r="G524" s="167"/>
      <c r="H524" s="167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</row>
    <row r="525">
      <c r="A525" s="30"/>
      <c r="B525" s="30"/>
      <c r="C525" s="411"/>
      <c r="D525" s="167"/>
      <c r="E525" s="167"/>
      <c r="F525" s="30"/>
      <c r="G525" s="167"/>
      <c r="H525" s="167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</row>
    <row r="526">
      <c r="A526" s="30"/>
      <c r="B526" s="30"/>
      <c r="C526" s="411"/>
      <c r="D526" s="167"/>
      <c r="E526" s="167"/>
      <c r="F526" s="30"/>
      <c r="G526" s="167"/>
      <c r="H526" s="167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</row>
    <row r="527">
      <c r="A527" s="30"/>
      <c r="B527" s="30"/>
      <c r="C527" s="411"/>
      <c r="D527" s="167"/>
      <c r="E527" s="167"/>
      <c r="F527" s="30"/>
      <c r="G527" s="167"/>
      <c r="H527" s="167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</row>
    <row r="528">
      <c r="A528" s="30"/>
      <c r="B528" s="30"/>
      <c r="C528" s="411"/>
      <c r="D528" s="167"/>
      <c r="E528" s="167"/>
      <c r="F528" s="30"/>
      <c r="G528" s="167"/>
      <c r="H528" s="167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</row>
    <row r="529">
      <c r="A529" s="30"/>
      <c r="B529" s="30"/>
      <c r="C529" s="411"/>
      <c r="D529" s="167"/>
      <c r="E529" s="167"/>
      <c r="F529" s="30"/>
      <c r="G529" s="167"/>
      <c r="H529" s="167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</row>
    <row r="530">
      <c r="A530" s="30"/>
      <c r="B530" s="30"/>
      <c r="C530" s="411"/>
      <c r="D530" s="167"/>
      <c r="E530" s="167"/>
      <c r="F530" s="30"/>
      <c r="G530" s="167"/>
      <c r="H530" s="167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</row>
    <row r="531">
      <c r="A531" s="30"/>
      <c r="B531" s="30"/>
      <c r="C531" s="411"/>
      <c r="D531" s="167"/>
      <c r="E531" s="167"/>
      <c r="F531" s="30"/>
      <c r="G531" s="167"/>
      <c r="H531" s="167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</row>
    <row r="532">
      <c r="A532" s="30"/>
      <c r="B532" s="30"/>
      <c r="C532" s="411"/>
      <c r="D532" s="167"/>
      <c r="E532" s="167"/>
      <c r="F532" s="30"/>
      <c r="G532" s="167"/>
      <c r="H532" s="167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</row>
    <row r="533">
      <c r="A533" s="30"/>
      <c r="B533" s="30"/>
      <c r="C533" s="411"/>
      <c r="D533" s="167"/>
      <c r="E533" s="167"/>
      <c r="F533" s="30"/>
      <c r="G533" s="167"/>
      <c r="H533" s="167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</row>
    <row r="534">
      <c r="A534" s="30"/>
      <c r="B534" s="30"/>
      <c r="C534" s="411"/>
      <c r="D534" s="167"/>
      <c r="E534" s="167"/>
      <c r="F534" s="30"/>
      <c r="G534" s="167"/>
      <c r="H534" s="167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</row>
    <row r="535">
      <c r="A535" s="30"/>
      <c r="B535" s="30"/>
      <c r="C535" s="411"/>
      <c r="D535" s="167"/>
      <c r="E535" s="167"/>
      <c r="F535" s="30"/>
      <c r="G535" s="167"/>
      <c r="H535" s="167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</row>
    <row r="536">
      <c r="A536" s="30"/>
      <c r="B536" s="30"/>
      <c r="C536" s="411"/>
      <c r="D536" s="167"/>
      <c r="E536" s="167"/>
      <c r="F536" s="30"/>
      <c r="G536" s="167"/>
      <c r="H536" s="167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</row>
    <row r="537">
      <c r="A537" s="30"/>
      <c r="B537" s="30"/>
      <c r="C537" s="411"/>
      <c r="D537" s="167"/>
      <c r="E537" s="167"/>
      <c r="F537" s="30"/>
      <c r="G537" s="167"/>
      <c r="H537" s="167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</row>
    <row r="538">
      <c r="A538" s="30"/>
      <c r="B538" s="30"/>
      <c r="C538" s="411"/>
      <c r="D538" s="167"/>
      <c r="E538" s="167"/>
      <c r="F538" s="30"/>
      <c r="G538" s="167"/>
      <c r="H538" s="167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</row>
    <row r="539">
      <c r="A539" s="30"/>
      <c r="B539" s="30"/>
      <c r="C539" s="411"/>
      <c r="D539" s="167"/>
      <c r="E539" s="167"/>
      <c r="F539" s="30"/>
      <c r="G539" s="167"/>
      <c r="H539" s="167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</row>
    <row r="540">
      <c r="A540" s="30"/>
      <c r="B540" s="30"/>
      <c r="C540" s="411"/>
      <c r="D540" s="167"/>
      <c r="E540" s="167"/>
      <c r="F540" s="30"/>
      <c r="G540" s="167"/>
      <c r="H540" s="167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</row>
    <row r="541">
      <c r="A541" s="30"/>
      <c r="B541" s="30"/>
      <c r="C541" s="411"/>
      <c r="D541" s="167"/>
      <c r="E541" s="167"/>
      <c r="F541" s="30"/>
      <c r="G541" s="167"/>
      <c r="H541" s="167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</row>
    <row r="542">
      <c r="A542" s="30"/>
      <c r="B542" s="30"/>
      <c r="C542" s="411"/>
      <c r="D542" s="167"/>
      <c r="E542" s="167"/>
      <c r="F542" s="30"/>
      <c r="G542" s="167"/>
      <c r="H542" s="167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</row>
    <row r="543">
      <c r="A543" s="30"/>
      <c r="B543" s="30"/>
      <c r="C543" s="411"/>
      <c r="D543" s="167"/>
      <c r="E543" s="167"/>
      <c r="F543" s="30"/>
      <c r="G543" s="167"/>
      <c r="H543" s="167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</row>
    <row r="544">
      <c r="A544" s="30"/>
      <c r="B544" s="30"/>
      <c r="C544" s="411"/>
      <c r="D544" s="167"/>
      <c r="E544" s="167"/>
      <c r="F544" s="30"/>
      <c r="G544" s="167"/>
      <c r="H544" s="167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</row>
    <row r="545">
      <c r="A545" s="30"/>
      <c r="B545" s="30"/>
      <c r="C545" s="411"/>
      <c r="D545" s="167"/>
      <c r="E545" s="167"/>
      <c r="F545" s="30"/>
      <c r="G545" s="167"/>
      <c r="H545" s="167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</row>
    <row r="546">
      <c r="A546" s="30"/>
      <c r="B546" s="30"/>
      <c r="C546" s="411"/>
      <c r="D546" s="167"/>
      <c r="E546" s="167"/>
      <c r="F546" s="30"/>
      <c r="G546" s="167"/>
      <c r="H546" s="167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</row>
    <row r="547">
      <c r="A547" s="30"/>
      <c r="B547" s="30"/>
      <c r="C547" s="411"/>
      <c r="D547" s="167"/>
      <c r="E547" s="167"/>
      <c r="F547" s="30"/>
      <c r="G547" s="167"/>
      <c r="H547" s="167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</row>
    <row r="548">
      <c r="A548" s="30"/>
      <c r="B548" s="30"/>
      <c r="C548" s="411"/>
      <c r="D548" s="167"/>
      <c r="E548" s="167"/>
      <c r="F548" s="30"/>
      <c r="G548" s="167"/>
      <c r="H548" s="167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</row>
    <row r="549">
      <c r="A549" s="30"/>
      <c r="B549" s="30"/>
      <c r="C549" s="411"/>
      <c r="D549" s="167"/>
      <c r="E549" s="167"/>
      <c r="F549" s="30"/>
      <c r="G549" s="167"/>
      <c r="H549" s="167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</row>
    <row r="550">
      <c r="A550" s="30"/>
      <c r="B550" s="30"/>
      <c r="C550" s="411"/>
      <c r="D550" s="167"/>
      <c r="E550" s="167"/>
      <c r="F550" s="30"/>
      <c r="G550" s="167"/>
      <c r="H550" s="167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</row>
    <row r="551">
      <c r="A551" s="30"/>
      <c r="B551" s="30"/>
      <c r="C551" s="411"/>
      <c r="D551" s="167"/>
      <c r="E551" s="167"/>
      <c r="F551" s="30"/>
      <c r="G551" s="167"/>
      <c r="H551" s="167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</row>
    <row r="552">
      <c r="A552" s="30"/>
      <c r="B552" s="30"/>
      <c r="C552" s="411"/>
      <c r="D552" s="167"/>
      <c r="E552" s="167"/>
      <c r="F552" s="30"/>
      <c r="G552" s="167"/>
      <c r="H552" s="167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</row>
    <row r="553">
      <c r="A553" s="30"/>
      <c r="B553" s="30"/>
      <c r="C553" s="411"/>
      <c r="D553" s="167"/>
      <c r="E553" s="167"/>
      <c r="F553" s="30"/>
      <c r="G553" s="167"/>
      <c r="H553" s="167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</row>
    <row r="554">
      <c r="A554" s="30"/>
      <c r="B554" s="30"/>
      <c r="C554" s="411"/>
      <c r="D554" s="167"/>
      <c r="E554" s="167"/>
      <c r="F554" s="30"/>
      <c r="G554" s="167"/>
      <c r="H554" s="167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</row>
    <row r="555">
      <c r="A555" s="30"/>
      <c r="B555" s="30"/>
      <c r="C555" s="411"/>
      <c r="D555" s="167"/>
      <c r="E555" s="167"/>
      <c r="F555" s="30"/>
      <c r="G555" s="167"/>
      <c r="H555" s="167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</row>
    <row r="556">
      <c r="A556" s="30"/>
      <c r="B556" s="30"/>
      <c r="C556" s="411"/>
      <c r="D556" s="167"/>
      <c r="E556" s="167"/>
      <c r="F556" s="30"/>
      <c r="G556" s="167"/>
      <c r="H556" s="167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</row>
    <row r="557">
      <c r="A557" s="30"/>
      <c r="B557" s="30"/>
      <c r="C557" s="411"/>
      <c r="D557" s="167"/>
      <c r="E557" s="167"/>
      <c r="F557" s="30"/>
      <c r="G557" s="167"/>
      <c r="H557" s="167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</row>
    <row r="558">
      <c r="A558" s="30"/>
      <c r="B558" s="30"/>
      <c r="C558" s="411"/>
      <c r="D558" s="167"/>
      <c r="E558" s="167"/>
      <c r="F558" s="30"/>
      <c r="G558" s="167"/>
      <c r="H558" s="167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</row>
    <row r="559">
      <c r="A559" s="30"/>
      <c r="B559" s="30"/>
      <c r="C559" s="411"/>
      <c r="D559" s="167"/>
      <c r="E559" s="167"/>
      <c r="F559" s="30"/>
      <c r="G559" s="167"/>
      <c r="H559" s="167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</row>
    <row r="560">
      <c r="A560" s="30"/>
      <c r="B560" s="30"/>
      <c r="C560" s="411"/>
      <c r="D560" s="167"/>
      <c r="E560" s="167"/>
      <c r="F560" s="30"/>
      <c r="G560" s="167"/>
      <c r="H560" s="167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</row>
    <row r="561">
      <c r="A561" s="30"/>
      <c r="B561" s="30"/>
      <c r="C561" s="411"/>
      <c r="D561" s="167"/>
      <c r="E561" s="167"/>
      <c r="F561" s="30"/>
      <c r="G561" s="167"/>
      <c r="H561" s="167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</row>
    <row r="562">
      <c r="A562" s="30"/>
      <c r="B562" s="30"/>
      <c r="C562" s="411"/>
      <c r="D562" s="167"/>
      <c r="E562" s="167"/>
      <c r="F562" s="30"/>
      <c r="G562" s="167"/>
      <c r="H562" s="167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</row>
    <row r="563">
      <c r="A563" s="30"/>
      <c r="B563" s="30"/>
      <c r="C563" s="411"/>
      <c r="D563" s="167"/>
      <c r="E563" s="167"/>
      <c r="F563" s="30"/>
      <c r="G563" s="167"/>
      <c r="H563" s="167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</row>
    <row r="564">
      <c r="A564" s="30"/>
      <c r="B564" s="30"/>
      <c r="C564" s="411"/>
      <c r="D564" s="167"/>
      <c r="E564" s="167"/>
      <c r="F564" s="30"/>
      <c r="G564" s="167"/>
      <c r="H564" s="167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</row>
    <row r="565">
      <c r="A565" s="30"/>
      <c r="B565" s="30"/>
      <c r="C565" s="411"/>
      <c r="D565" s="167"/>
      <c r="E565" s="167"/>
      <c r="F565" s="30"/>
      <c r="G565" s="167"/>
      <c r="H565" s="167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</row>
    <row r="566">
      <c r="A566" s="30"/>
      <c r="B566" s="30"/>
      <c r="C566" s="411"/>
      <c r="D566" s="167"/>
      <c r="E566" s="167"/>
      <c r="F566" s="30"/>
      <c r="G566" s="167"/>
      <c r="H566" s="167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</row>
    <row r="567">
      <c r="A567" s="30"/>
      <c r="B567" s="30"/>
      <c r="C567" s="411"/>
      <c r="D567" s="167"/>
      <c r="E567" s="167"/>
      <c r="F567" s="30"/>
      <c r="G567" s="167"/>
      <c r="H567" s="167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</row>
    <row r="568">
      <c r="A568" s="30"/>
      <c r="B568" s="30"/>
      <c r="C568" s="411"/>
      <c r="D568" s="167"/>
      <c r="E568" s="167"/>
      <c r="F568" s="30"/>
      <c r="G568" s="167"/>
      <c r="H568" s="167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</row>
    <row r="569">
      <c r="A569" s="30"/>
      <c r="B569" s="30"/>
      <c r="C569" s="411"/>
      <c r="D569" s="167"/>
      <c r="E569" s="167"/>
      <c r="F569" s="30"/>
      <c r="G569" s="167"/>
      <c r="H569" s="167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</row>
    <row r="570">
      <c r="A570" s="30"/>
      <c r="B570" s="30"/>
      <c r="C570" s="411"/>
      <c r="D570" s="167"/>
      <c r="E570" s="167"/>
      <c r="F570" s="30"/>
      <c r="G570" s="167"/>
      <c r="H570" s="167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</row>
    <row r="571">
      <c r="A571" s="30"/>
      <c r="B571" s="30"/>
      <c r="C571" s="411"/>
      <c r="D571" s="167"/>
      <c r="E571" s="167"/>
      <c r="F571" s="30"/>
      <c r="G571" s="167"/>
      <c r="H571" s="167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</row>
    <row r="572">
      <c r="A572" s="30"/>
      <c r="B572" s="30"/>
      <c r="C572" s="411"/>
      <c r="D572" s="167"/>
      <c r="E572" s="167"/>
      <c r="F572" s="30"/>
      <c r="G572" s="167"/>
      <c r="H572" s="167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</row>
    <row r="573">
      <c r="A573" s="30"/>
      <c r="B573" s="30"/>
      <c r="C573" s="411"/>
      <c r="D573" s="167"/>
      <c r="E573" s="167"/>
      <c r="F573" s="30"/>
      <c r="G573" s="167"/>
      <c r="H573" s="167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</row>
    <row r="574">
      <c r="A574" s="30"/>
      <c r="B574" s="30"/>
      <c r="C574" s="411"/>
      <c r="D574" s="167"/>
      <c r="E574" s="167"/>
      <c r="F574" s="30"/>
      <c r="G574" s="167"/>
      <c r="H574" s="167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</row>
    <row r="575">
      <c r="A575" s="30"/>
      <c r="B575" s="30"/>
      <c r="C575" s="411"/>
      <c r="D575" s="167"/>
      <c r="E575" s="167"/>
      <c r="F575" s="30"/>
      <c r="G575" s="167"/>
      <c r="H575" s="167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</row>
    <row r="576">
      <c r="A576" s="30"/>
      <c r="B576" s="30"/>
      <c r="C576" s="411"/>
      <c r="D576" s="167"/>
      <c r="E576" s="167"/>
      <c r="F576" s="30"/>
      <c r="G576" s="167"/>
      <c r="H576" s="167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</row>
    <row r="577">
      <c r="A577" s="30"/>
      <c r="B577" s="30"/>
      <c r="C577" s="411"/>
      <c r="D577" s="167"/>
      <c r="E577" s="167"/>
      <c r="F577" s="30"/>
      <c r="G577" s="167"/>
      <c r="H577" s="167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</row>
    <row r="578">
      <c r="A578" s="30"/>
      <c r="B578" s="30"/>
      <c r="C578" s="411"/>
      <c r="D578" s="167"/>
      <c r="E578" s="167"/>
      <c r="F578" s="30"/>
      <c r="G578" s="167"/>
      <c r="H578" s="167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</row>
    <row r="579">
      <c r="A579" s="30"/>
      <c r="B579" s="30"/>
      <c r="C579" s="411"/>
      <c r="D579" s="167"/>
      <c r="E579" s="167"/>
      <c r="F579" s="30"/>
      <c r="G579" s="167"/>
      <c r="H579" s="167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</row>
    <row r="580">
      <c r="A580" s="30"/>
      <c r="B580" s="30"/>
      <c r="C580" s="411"/>
      <c r="D580" s="167"/>
      <c r="E580" s="167"/>
      <c r="F580" s="30"/>
      <c r="G580" s="167"/>
      <c r="H580" s="167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</row>
    <row r="581">
      <c r="A581" s="30"/>
      <c r="B581" s="30"/>
      <c r="C581" s="411"/>
      <c r="D581" s="167"/>
      <c r="E581" s="167"/>
      <c r="F581" s="30"/>
      <c r="G581" s="167"/>
      <c r="H581" s="167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</row>
    <row r="582">
      <c r="A582" s="30"/>
      <c r="B582" s="30"/>
      <c r="C582" s="411"/>
      <c r="D582" s="167"/>
      <c r="E582" s="167"/>
      <c r="F582" s="30"/>
      <c r="G582" s="167"/>
      <c r="H582" s="167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</row>
    <row r="583">
      <c r="A583" s="30"/>
      <c r="B583" s="30"/>
      <c r="C583" s="411"/>
      <c r="D583" s="167"/>
      <c r="E583" s="167"/>
      <c r="F583" s="30"/>
      <c r="G583" s="167"/>
      <c r="H583" s="167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</row>
    <row r="584">
      <c r="A584" s="30"/>
      <c r="B584" s="30"/>
      <c r="C584" s="411"/>
      <c r="D584" s="167"/>
      <c r="E584" s="167"/>
      <c r="F584" s="30"/>
      <c r="G584" s="167"/>
      <c r="H584" s="167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</row>
    <row r="585">
      <c r="A585" s="30"/>
      <c r="B585" s="30"/>
      <c r="C585" s="411"/>
      <c r="D585" s="167"/>
      <c r="E585" s="167"/>
      <c r="F585" s="30"/>
      <c r="G585" s="167"/>
      <c r="H585" s="167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</row>
    <row r="586">
      <c r="A586" s="30"/>
      <c r="B586" s="30"/>
      <c r="C586" s="411"/>
      <c r="D586" s="167"/>
      <c r="E586" s="167"/>
      <c r="F586" s="30"/>
      <c r="G586" s="167"/>
      <c r="H586" s="167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</row>
    <row r="587">
      <c r="A587" s="30"/>
      <c r="B587" s="30"/>
      <c r="C587" s="411"/>
      <c r="D587" s="167"/>
      <c r="E587" s="167"/>
      <c r="F587" s="30"/>
      <c r="G587" s="167"/>
      <c r="H587" s="167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</row>
    <row r="588">
      <c r="A588" s="30"/>
      <c r="B588" s="30"/>
      <c r="C588" s="411"/>
      <c r="D588" s="167"/>
      <c r="E588" s="167"/>
      <c r="F588" s="30"/>
      <c r="G588" s="167"/>
      <c r="H588" s="167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</row>
    <row r="589">
      <c r="A589" s="30"/>
      <c r="B589" s="30"/>
      <c r="C589" s="411"/>
      <c r="D589" s="167"/>
      <c r="E589" s="167"/>
      <c r="F589" s="30"/>
      <c r="G589" s="167"/>
      <c r="H589" s="167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</row>
    <row r="590">
      <c r="A590" s="30"/>
      <c r="B590" s="30"/>
      <c r="C590" s="411"/>
      <c r="D590" s="167"/>
      <c r="E590" s="167"/>
      <c r="F590" s="30"/>
      <c r="G590" s="167"/>
      <c r="H590" s="167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</row>
    <row r="591">
      <c r="A591" s="30"/>
      <c r="B591" s="30"/>
      <c r="C591" s="411"/>
      <c r="D591" s="167"/>
      <c r="E591" s="167"/>
      <c r="F591" s="30"/>
      <c r="G591" s="167"/>
      <c r="H591" s="167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</row>
    <row r="592">
      <c r="A592" s="30"/>
      <c r="B592" s="30"/>
      <c r="C592" s="411"/>
      <c r="D592" s="167"/>
      <c r="E592" s="167"/>
      <c r="F592" s="30"/>
      <c r="G592" s="167"/>
      <c r="H592" s="167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</row>
    <row r="593">
      <c r="A593" s="30"/>
      <c r="B593" s="30"/>
      <c r="C593" s="411"/>
      <c r="D593" s="167"/>
      <c r="E593" s="167"/>
      <c r="F593" s="30"/>
      <c r="G593" s="167"/>
      <c r="H593" s="167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</row>
    <row r="594">
      <c r="A594" s="30"/>
      <c r="B594" s="30"/>
      <c r="C594" s="411"/>
      <c r="D594" s="167"/>
      <c r="E594" s="167"/>
      <c r="F594" s="30"/>
      <c r="G594" s="167"/>
      <c r="H594" s="167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</row>
    <row r="595">
      <c r="A595" s="30"/>
      <c r="B595" s="30"/>
      <c r="C595" s="411"/>
      <c r="D595" s="167"/>
      <c r="E595" s="167"/>
      <c r="F595" s="30"/>
      <c r="G595" s="167"/>
      <c r="H595" s="167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</row>
    <row r="596">
      <c r="A596" s="30"/>
      <c r="B596" s="30"/>
      <c r="C596" s="411"/>
      <c r="D596" s="167"/>
      <c r="E596" s="167"/>
      <c r="F596" s="30"/>
      <c r="G596" s="167"/>
      <c r="H596" s="167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</row>
    <row r="597">
      <c r="A597" s="30"/>
      <c r="B597" s="30"/>
      <c r="C597" s="411"/>
      <c r="D597" s="167"/>
      <c r="E597" s="167"/>
      <c r="F597" s="30"/>
      <c r="G597" s="167"/>
      <c r="H597" s="167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</row>
    <row r="598">
      <c r="A598" s="30"/>
      <c r="B598" s="30"/>
      <c r="C598" s="411"/>
      <c r="D598" s="167"/>
      <c r="E598" s="167"/>
      <c r="F598" s="30"/>
      <c r="G598" s="167"/>
      <c r="H598" s="167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</row>
    <row r="599">
      <c r="A599" s="30"/>
      <c r="B599" s="30"/>
      <c r="C599" s="411"/>
      <c r="D599" s="167"/>
      <c r="E599" s="167"/>
      <c r="F599" s="30"/>
      <c r="G599" s="167"/>
      <c r="H599" s="167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</row>
    <row r="600">
      <c r="A600" s="30"/>
      <c r="B600" s="30"/>
      <c r="C600" s="411"/>
      <c r="D600" s="167"/>
      <c r="E600" s="167"/>
      <c r="F600" s="30"/>
      <c r="G600" s="167"/>
      <c r="H600" s="167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</row>
    <row r="601">
      <c r="A601" s="30"/>
      <c r="B601" s="30"/>
      <c r="C601" s="411"/>
      <c r="D601" s="167"/>
      <c r="E601" s="167"/>
      <c r="F601" s="30"/>
      <c r="G601" s="167"/>
      <c r="H601" s="167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</row>
    <row r="602">
      <c r="A602" s="30"/>
      <c r="B602" s="30"/>
      <c r="C602" s="411"/>
      <c r="D602" s="167"/>
      <c r="E602" s="167"/>
      <c r="F602" s="30"/>
      <c r="G602" s="167"/>
      <c r="H602" s="167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</row>
    <row r="603">
      <c r="A603" s="30"/>
      <c r="B603" s="30"/>
      <c r="C603" s="411"/>
      <c r="D603" s="167"/>
      <c r="E603" s="167"/>
      <c r="F603" s="30"/>
      <c r="G603" s="167"/>
      <c r="H603" s="167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</row>
    <row r="604">
      <c r="A604" s="30"/>
      <c r="B604" s="30"/>
      <c r="C604" s="411"/>
      <c r="D604" s="167"/>
      <c r="E604" s="167"/>
      <c r="F604" s="30"/>
      <c r="G604" s="167"/>
      <c r="H604" s="167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</row>
    <row r="605">
      <c r="A605" s="30"/>
      <c r="B605" s="30"/>
      <c r="C605" s="411"/>
      <c r="D605" s="167"/>
      <c r="E605" s="167"/>
      <c r="F605" s="30"/>
      <c r="G605" s="167"/>
      <c r="H605" s="167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</row>
    <row r="606">
      <c r="A606" s="30"/>
      <c r="B606" s="30"/>
      <c r="C606" s="411"/>
      <c r="D606" s="167"/>
      <c r="E606" s="167"/>
      <c r="F606" s="30"/>
      <c r="G606" s="167"/>
      <c r="H606" s="167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</row>
    <row r="607">
      <c r="A607" s="30"/>
      <c r="B607" s="30"/>
      <c r="C607" s="411"/>
      <c r="D607" s="167"/>
      <c r="E607" s="167"/>
      <c r="F607" s="30"/>
      <c r="G607" s="167"/>
      <c r="H607" s="167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</row>
    <row r="608">
      <c r="A608" s="30"/>
      <c r="B608" s="30"/>
      <c r="C608" s="411"/>
      <c r="D608" s="167"/>
      <c r="E608" s="167"/>
      <c r="F608" s="30"/>
      <c r="G608" s="167"/>
      <c r="H608" s="167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</row>
    <row r="609">
      <c r="A609" s="30"/>
      <c r="B609" s="30"/>
      <c r="C609" s="411"/>
      <c r="D609" s="167"/>
      <c r="E609" s="167"/>
      <c r="F609" s="30"/>
      <c r="G609" s="167"/>
      <c r="H609" s="167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</row>
    <row r="610">
      <c r="A610" s="30"/>
      <c r="B610" s="30"/>
      <c r="C610" s="411"/>
      <c r="D610" s="167"/>
      <c r="E610" s="167"/>
      <c r="F610" s="30"/>
      <c r="G610" s="167"/>
      <c r="H610" s="167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</row>
    <row r="611">
      <c r="A611" s="30"/>
      <c r="B611" s="30"/>
      <c r="C611" s="411"/>
      <c r="D611" s="167"/>
      <c r="E611" s="167"/>
      <c r="F611" s="30"/>
      <c r="G611" s="167"/>
      <c r="H611" s="167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</row>
    <row r="612">
      <c r="A612" s="30"/>
      <c r="B612" s="30"/>
      <c r="C612" s="411"/>
      <c r="D612" s="167"/>
      <c r="E612" s="167"/>
      <c r="F612" s="30"/>
      <c r="G612" s="167"/>
      <c r="H612" s="167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</row>
    <row r="613">
      <c r="A613" s="30"/>
      <c r="B613" s="30"/>
      <c r="C613" s="411"/>
      <c r="D613" s="167"/>
      <c r="E613" s="167"/>
      <c r="F613" s="30"/>
      <c r="G613" s="167"/>
      <c r="H613" s="167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</row>
    <row r="614">
      <c r="A614" s="30"/>
      <c r="B614" s="30"/>
      <c r="C614" s="411"/>
      <c r="D614" s="167"/>
      <c r="E614" s="167"/>
      <c r="F614" s="30"/>
      <c r="G614" s="167"/>
      <c r="H614" s="167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</row>
    <row r="615">
      <c r="A615" s="30"/>
      <c r="B615" s="30"/>
      <c r="C615" s="411"/>
      <c r="D615" s="167"/>
      <c r="E615" s="167"/>
      <c r="F615" s="30"/>
      <c r="G615" s="167"/>
      <c r="H615" s="167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</row>
    <row r="616">
      <c r="A616" s="30"/>
      <c r="B616" s="30"/>
      <c r="C616" s="411"/>
      <c r="D616" s="167"/>
      <c r="E616" s="167"/>
      <c r="F616" s="30"/>
      <c r="G616" s="167"/>
      <c r="H616" s="167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</row>
    <row r="617">
      <c r="A617" s="30"/>
      <c r="B617" s="30"/>
      <c r="C617" s="411"/>
      <c r="D617" s="167"/>
      <c r="E617" s="167"/>
      <c r="F617" s="30"/>
      <c r="G617" s="167"/>
      <c r="H617" s="167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</row>
    <row r="618">
      <c r="A618" s="30"/>
      <c r="B618" s="30"/>
      <c r="C618" s="411"/>
      <c r="D618" s="167"/>
      <c r="E618" s="167"/>
      <c r="F618" s="30"/>
      <c r="G618" s="167"/>
      <c r="H618" s="167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</row>
    <row r="619">
      <c r="A619" s="30"/>
      <c r="B619" s="30"/>
      <c r="C619" s="411"/>
      <c r="D619" s="167"/>
      <c r="E619" s="167"/>
      <c r="F619" s="30"/>
      <c r="G619" s="167"/>
      <c r="H619" s="167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</row>
    <row r="620">
      <c r="A620" s="30"/>
      <c r="B620" s="30"/>
      <c r="C620" s="411"/>
      <c r="D620" s="167"/>
      <c r="E620" s="167"/>
      <c r="F620" s="30"/>
      <c r="G620" s="167"/>
      <c r="H620" s="167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</row>
    <row r="621">
      <c r="A621" s="30"/>
      <c r="B621" s="30"/>
      <c r="C621" s="411"/>
      <c r="D621" s="167"/>
      <c r="E621" s="167"/>
      <c r="F621" s="30"/>
      <c r="G621" s="167"/>
      <c r="H621" s="167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</row>
    <row r="622">
      <c r="A622" s="30"/>
      <c r="B622" s="30"/>
      <c r="C622" s="411"/>
      <c r="D622" s="167"/>
      <c r="E622" s="167"/>
      <c r="F622" s="30"/>
      <c r="G622" s="167"/>
      <c r="H622" s="167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</row>
    <row r="623">
      <c r="A623" s="30"/>
      <c r="B623" s="30"/>
      <c r="C623" s="411"/>
      <c r="D623" s="167"/>
      <c r="E623" s="167"/>
      <c r="F623" s="30"/>
      <c r="G623" s="167"/>
      <c r="H623" s="167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</row>
    <row r="624">
      <c r="A624" s="30"/>
      <c r="B624" s="30"/>
      <c r="C624" s="411"/>
      <c r="D624" s="167"/>
      <c r="E624" s="167"/>
      <c r="F624" s="30"/>
      <c r="G624" s="167"/>
      <c r="H624" s="167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</row>
    <row r="625">
      <c r="A625" s="30"/>
      <c r="B625" s="30"/>
      <c r="C625" s="411"/>
      <c r="D625" s="167"/>
      <c r="E625" s="167"/>
      <c r="F625" s="30"/>
      <c r="G625" s="167"/>
      <c r="H625" s="167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</row>
    <row r="626">
      <c r="A626" s="30"/>
      <c r="B626" s="30"/>
      <c r="C626" s="411"/>
      <c r="D626" s="167"/>
      <c r="E626" s="167"/>
      <c r="F626" s="30"/>
      <c r="G626" s="167"/>
      <c r="H626" s="167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</row>
    <row r="627">
      <c r="A627" s="30"/>
      <c r="B627" s="30"/>
      <c r="C627" s="411"/>
      <c r="D627" s="167"/>
      <c r="E627" s="167"/>
      <c r="F627" s="30"/>
      <c r="G627" s="167"/>
      <c r="H627" s="167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</row>
    <row r="628">
      <c r="A628" s="30"/>
      <c r="B628" s="30"/>
      <c r="C628" s="411"/>
      <c r="D628" s="167"/>
      <c r="E628" s="167"/>
      <c r="F628" s="30"/>
      <c r="G628" s="167"/>
      <c r="H628" s="167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</row>
    <row r="629">
      <c r="A629" s="30"/>
      <c r="B629" s="30"/>
      <c r="C629" s="411"/>
      <c r="D629" s="167"/>
      <c r="E629" s="167"/>
      <c r="F629" s="30"/>
      <c r="G629" s="167"/>
      <c r="H629" s="167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</row>
    <row r="630">
      <c r="A630" s="30"/>
      <c r="B630" s="30"/>
      <c r="C630" s="411"/>
      <c r="D630" s="167"/>
      <c r="E630" s="167"/>
      <c r="F630" s="30"/>
      <c r="G630" s="167"/>
      <c r="H630" s="167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</row>
    <row r="631">
      <c r="A631" s="30"/>
      <c r="B631" s="30"/>
      <c r="C631" s="411"/>
      <c r="D631" s="167"/>
      <c r="E631" s="167"/>
      <c r="F631" s="30"/>
      <c r="G631" s="167"/>
      <c r="H631" s="167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</row>
    <row r="632">
      <c r="A632" s="30"/>
      <c r="B632" s="30"/>
      <c r="C632" s="411"/>
      <c r="D632" s="167"/>
      <c r="E632" s="167"/>
      <c r="F632" s="30"/>
      <c r="G632" s="167"/>
      <c r="H632" s="167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</row>
    <row r="633">
      <c r="A633" s="30"/>
      <c r="B633" s="30"/>
      <c r="C633" s="411"/>
      <c r="D633" s="167"/>
      <c r="E633" s="167"/>
      <c r="F633" s="30"/>
      <c r="G633" s="167"/>
      <c r="H633" s="167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</row>
    <row r="634">
      <c r="A634" s="30"/>
      <c r="B634" s="30"/>
      <c r="C634" s="411"/>
      <c r="D634" s="167"/>
      <c r="E634" s="167"/>
      <c r="F634" s="30"/>
      <c r="G634" s="167"/>
      <c r="H634" s="167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</row>
    <row r="635">
      <c r="A635" s="30"/>
      <c r="B635" s="30"/>
      <c r="C635" s="411"/>
      <c r="D635" s="167"/>
      <c r="E635" s="167"/>
      <c r="F635" s="30"/>
      <c r="G635" s="167"/>
      <c r="H635" s="167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</row>
    <row r="636">
      <c r="A636" s="30"/>
      <c r="B636" s="30"/>
      <c r="C636" s="411"/>
      <c r="D636" s="167"/>
      <c r="E636" s="167"/>
      <c r="F636" s="30"/>
      <c r="G636" s="167"/>
      <c r="H636" s="167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</row>
    <row r="637">
      <c r="A637" s="30"/>
      <c r="B637" s="30"/>
      <c r="C637" s="411"/>
      <c r="D637" s="167"/>
      <c r="E637" s="167"/>
      <c r="F637" s="30"/>
      <c r="G637" s="167"/>
      <c r="H637" s="167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</row>
    <row r="638">
      <c r="A638" s="30"/>
      <c r="B638" s="30"/>
      <c r="C638" s="411"/>
      <c r="D638" s="167"/>
      <c r="E638" s="167"/>
      <c r="F638" s="30"/>
      <c r="G638" s="167"/>
      <c r="H638" s="167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</row>
    <row r="639">
      <c r="A639" s="30"/>
      <c r="B639" s="30"/>
      <c r="C639" s="411"/>
      <c r="D639" s="167"/>
      <c r="E639" s="167"/>
      <c r="F639" s="30"/>
      <c r="G639" s="167"/>
      <c r="H639" s="167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</row>
    <row r="640">
      <c r="A640" s="30"/>
      <c r="B640" s="30"/>
      <c r="C640" s="411"/>
      <c r="D640" s="167"/>
      <c r="E640" s="167"/>
      <c r="F640" s="30"/>
      <c r="G640" s="167"/>
      <c r="H640" s="167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</row>
    <row r="641">
      <c r="A641" s="30"/>
      <c r="B641" s="30"/>
      <c r="C641" s="411"/>
      <c r="D641" s="167"/>
      <c r="E641" s="167"/>
      <c r="F641" s="30"/>
      <c r="G641" s="167"/>
      <c r="H641" s="167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</row>
    <row r="642">
      <c r="A642" s="30"/>
      <c r="B642" s="30"/>
      <c r="C642" s="411"/>
      <c r="D642" s="167"/>
      <c r="E642" s="167"/>
      <c r="F642" s="30"/>
      <c r="G642" s="167"/>
      <c r="H642" s="167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</row>
    <row r="643">
      <c r="A643" s="30"/>
      <c r="B643" s="30"/>
      <c r="C643" s="411"/>
      <c r="D643" s="167"/>
      <c r="E643" s="167"/>
      <c r="F643" s="30"/>
      <c r="G643" s="167"/>
      <c r="H643" s="167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</row>
    <row r="644">
      <c r="A644" s="30"/>
      <c r="B644" s="30"/>
      <c r="C644" s="411"/>
      <c r="D644" s="167"/>
      <c r="E644" s="167"/>
      <c r="F644" s="30"/>
      <c r="G644" s="167"/>
      <c r="H644" s="167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</row>
    <row r="645">
      <c r="A645" s="30"/>
      <c r="B645" s="30"/>
      <c r="C645" s="411"/>
      <c r="D645" s="167"/>
      <c r="E645" s="167"/>
      <c r="F645" s="30"/>
      <c r="G645" s="167"/>
      <c r="H645" s="167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</row>
    <row r="646">
      <c r="A646" s="30"/>
      <c r="B646" s="30"/>
      <c r="C646" s="411"/>
      <c r="D646" s="167"/>
      <c r="E646" s="167"/>
      <c r="F646" s="30"/>
      <c r="G646" s="167"/>
      <c r="H646" s="167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</row>
    <row r="647">
      <c r="A647" s="30"/>
      <c r="B647" s="30"/>
      <c r="C647" s="411"/>
      <c r="D647" s="167"/>
      <c r="E647" s="167"/>
      <c r="F647" s="30"/>
      <c r="G647" s="167"/>
      <c r="H647" s="167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</row>
    <row r="648">
      <c r="A648" s="30"/>
      <c r="B648" s="30"/>
      <c r="C648" s="411"/>
      <c r="D648" s="167"/>
      <c r="E648" s="167"/>
      <c r="F648" s="30"/>
      <c r="G648" s="167"/>
      <c r="H648" s="167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</row>
    <row r="649">
      <c r="A649" s="30"/>
      <c r="B649" s="30"/>
      <c r="C649" s="411"/>
      <c r="D649" s="167"/>
      <c r="E649" s="167"/>
      <c r="F649" s="30"/>
      <c r="G649" s="167"/>
      <c r="H649" s="167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</row>
    <row r="650">
      <c r="A650" s="30"/>
      <c r="B650" s="30"/>
      <c r="C650" s="411"/>
      <c r="D650" s="167"/>
      <c r="E650" s="167"/>
      <c r="F650" s="30"/>
      <c r="G650" s="167"/>
      <c r="H650" s="167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</row>
    <row r="651">
      <c r="A651" s="30"/>
      <c r="B651" s="30"/>
      <c r="C651" s="411"/>
      <c r="D651" s="167"/>
      <c r="E651" s="167"/>
      <c r="F651" s="30"/>
      <c r="G651" s="167"/>
      <c r="H651" s="167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</row>
    <row r="652">
      <c r="A652" s="30"/>
      <c r="B652" s="30"/>
      <c r="C652" s="411"/>
      <c r="D652" s="167"/>
      <c r="E652" s="167"/>
      <c r="F652" s="30"/>
      <c r="G652" s="167"/>
      <c r="H652" s="167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</row>
    <row r="653">
      <c r="A653" s="30"/>
      <c r="B653" s="30"/>
      <c r="C653" s="411"/>
      <c r="D653" s="167"/>
      <c r="E653" s="167"/>
      <c r="F653" s="30"/>
      <c r="G653" s="167"/>
      <c r="H653" s="167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</row>
    <row r="654">
      <c r="A654" s="30"/>
      <c r="B654" s="30"/>
      <c r="C654" s="411"/>
      <c r="D654" s="167"/>
      <c r="E654" s="167"/>
      <c r="F654" s="30"/>
      <c r="G654" s="167"/>
      <c r="H654" s="167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</row>
    <row r="655">
      <c r="A655" s="30"/>
      <c r="B655" s="30"/>
      <c r="C655" s="411"/>
      <c r="D655" s="167"/>
      <c r="E655" s="167"/>
      <c r="F655" s="30"/>
      <c r="G655" s="167"/>
      <c r="H655" s="167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</row>
    <row r="656">
      <c r="A656" s="30"/>
      <c r="B656" s="30"/>
      <c r="C656" s="411"/>
      <c r="D656" s="167"/>
      <c r="E656" s="167"/>
      <c r="F656" s="30"/>
      <c r="G656" s="167"/>
      <c r="H656" s="167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</row>
    <row r="657">
      <c r="A657" s="30"/>
      <c r="B657" s="30"/>
      <c r="C657" s="411"/>
      <c r="D657" s="167"/>
      <c r="E657" s="167"/>
      <c r="F657" s="30"/>
      <c r="G657" s="167"/>
      <c r="H657" s="167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</row>
    <row r="658">
      <c r="A658" s="30"/>
      <c r="B658" s="30"/>
      <c r="C658" s="411"/>
      <c r="D658" s="167"/>
      <c r="E658" s="167"/>
      <c r="F658" s="30"/>
      <c r="G658" s="167"/>
      <c r="H658" s="167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</row>
    <row r="659">
      <c r="A659" s="30"/>
      <c r="B659" s="30"/>
      <c r="C659" s="411"/>
      <c r="D659" s="167"/>
      <c r="E659" s="167"/>
      <c r="F659" s="30"/>
      <c r="G659" s="167"/>
      <c r="H659" s="167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</row>
    <row r="660">
      <c r="A660" s="30"/>
      <c r="B660" s="30"/>
      <c r="C660" s="411"/>
      <c r="D660" s="167"/>
      <c r="E660" s="167"/>
      <c r="F660" s="30"/>
      <c r="G660" s="167"/>
      <c r="H660" s="167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</row>
    <row r="661">
      <c r="A661" s="30"/>
      <c r="B661" s="30"/>
      <c r="C661" s="411"/>
      <c r="D661" s="167"/>
      <c r="E661" s="167"/>
      <c r="F661" s="30"/>
      <c r="G661" s="167"/>
      <c r="H661" s="167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</row>
    <row r="662">
      <c r="A662" s="30"/>
      <c r="B662" s="30"/>
      <c r="C662" s="411"/>
      <c r="D662" s="167"/>
      <c r="E662" s="167"/>
      <c r="F662" s="30"/>
      <c r="G662" s="167"/>
      <c r="H662" s="167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</row>
    <row r="663">
      <c r="A663" s="30"/>
      <c r="B663" s="30"/>
      <c r="C663" s="411"/>
      <c r="D663" s="167"/>
      <c r="E663" s="167"/>
      <c r="F663" s="30"/>
      <c r="G663" s="167"/>
      <c r="H663" s="167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</row>
    <row r="664">
      <c r="A664" s="30"/>
      <c r="B664" s="30"/>
      <c r="C664" s="411"/>
      <c r="D664" s="167"/>
      <c r="E664" s="167"/>
      <c r="F664" s="30"/>
      <c r="G664" s="167"/>
      <c r="H664" s="167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</row>
    <row r="665">
      <c r="A665" s="30"/>
      <c r="B665" s="30"/>
      <c r="C665" s="411"/>
      <c r="D665" s="167"/>
      <c r="E665" s="167"/>
      <c r="F665" s="30"/>
      <c r="G665" s="167"/>
      <c r="H665" s="167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</row>
    <row r="666">
      <c r="A666" s="30"/>
      <c r="B666" s="30"/>
      <c r="C666" s="411"/>
      <c r="D666" s="167"/>
      <c r="E666" s="167"/>
      <c r="F666" s="30"/>
      <c r="G666" s="167"/>
      <c r="H666" s="167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</row>
    <row r="667">
      <c r="A667" s="30"/>
      <c r="B667" s="30"/>
      <c r="C667" s="411"/>
      <c r="D667" s="167"/>
      <c r="E667" s="167"/>
      <c r="F667" s="30"/>
      <c r="G667" s="167"/>
      <c r="H667" s="167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</row>
    <row r="668">
      <c r="A668" s="30"/>
      <c r="B668" s="30"/>
      <c r="C668" s="411"/>
      <c r="D668" s="167"/>
      <c r="E668" s="167"/>
      <c r="F668" s="30"/>
      <c r="G668" s="167"/>
      <c r="H668" s="167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</row>
    <row r="669">
      <c r="A669" s="30"/>
      <c r="B669" s="30"/>
      <c r="C669" s="411"/>
      <c r="D669" s="167"/>
      <c r="E669" s="167"/>
      <c r="F669" s="30"/>
      <c r="G669" s="167"/>
      <c r="H669" s="167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</row>
    <row r="670">
      <c r="A670" s="30"/>
      <c r="B670" s="30"/>
      <c r="C670" s="411"/>
      <c r="D670" s="167"/>
      <c r="E670" s="167"/>
      <c r="F670" s="30"/>
      <c r="G670" s="167"/>
      <c r="H670" s="167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</row>
    <row r="671">
      <c r="A671" s="30"/>
      <c r="B671" s="30"/>
      <c r="C671" s="411"/>
      <c r="D671" s="167"/>
      <c r="E671" s="167"/>
      <c r="F671" s="30"/>
      <c r="G671" s="167"/>
      <c r="H671" s="167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</row>
    <row r="672">
      <c r="A672" s="30"/>
      <c r="B672" s="30"/>
      <c r="C672" s="411"/>
      <c r="D672" s="167"/>
      <c r="E672" s="167"/>
      <c r="F672" s="30"/>
      <c r="G672" s="167"/>
      <c r="H672" s="167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</row>
    <row r="673">
      <c r="A673" s="30"/>
      <c r="B673" s="30"/>
      <c r="C673" s="411"/>
      <c r="D673" s="167"/>
      <c r="E673" s="167"/>
      <c r="F673" s="30"/>
      <c r="G673" s="167"/>
      <c r="H673" s="167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</row>
    <row r="674">
      <c r="A674" s="30"/>
      <c r="B674" s="30"/>
      <c r="C674" s="411"/>
      <c r="D674" s="167"/>
      <c r="E674" s="167"/>
      <c r="F674" s="30"/>
      <c r="G674" s="167"/>
      <c r="H674" s="167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</row>
    <row r="675">
      <c r="A675" s="30"/>
      <c r="B675" s="30"/>
      <c r="C675" s="411"/>
      <c r="D675" s="167"/>
      <c r="E675" s="167"/>
      <c r="F675" s="30"/>
      <c r="G675" s="167"/>
      <c r="H675" s="167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</row>
    <row r="676">
      <c r="A676" s="30"/>
      <c r="B676" s="30"/>
      <c r="C676" s="411"/>
      <c r="D676" s="167"/>
      <c r="E676" s="167"/>
      <c r="F676" s="30"/>
      <c r="G676" s="167"/>
      <c r="H676" s="167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</row>
    <row r="677">
      <c r="A677" s="30"/>
      <c r="B677" s="30"/>
      <c r="C677" s="411"/>
      <c r="D677" s="167"/>
      <c r="E677" s="167"/>
      <c r="F677" s="30"/>
      <c r="G677" s="167"/>
      <c r="H677" s="167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</row>
    <row r="678">
      <c r="A678" s="30"/>
      <c r="B678" s="30"/>
      <c r="C678" s="411"/>
      <c r="D678" s="167"/>
      <c r="E678" s="167"/>
      <c r="F678" s="30"/>
      <c r="G678" s="167"/>
      <c r="H678" s="167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</row>
    <row r="679">
      <c r="A679" s="30"/>
      <c r="B679" s="30"/>
      <c r="C679" s="411"/>
      <c r="D679" s="167"/>
      <c r="E679" s="167"/>
      <c r="F679" s="30"/>
      <c r="G679" s="167"/>
      <c r="H679" s="167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</row>
    <row r="680">
      <c r="A680" s="30"/>
      <c r="B680" s="30"/>
      <c r="C680" s="411"/>
      <c r="D680" s="167"/>
      <c r="E680" s="167"/>
      <c r="F680" s="30"/>
      <c r="G680" s="167"/>
      <c r="H680" s="167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</row>
    <row r="681">
      <c r="A681" s="30"/>
      <c r="B681" s="30"/>
      <c r="C681" s="411"/>
      <c r="D681" s="167"/>
      <c r="E681" s="167"/>
      <c r="F681" s="30"/>
      <c r="G681" s="167"/>
      <c r="H681" s="167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</row>
    <row r="682">
      <c r="A682" s="30"/>
      <c r="B682" s="30"/>
      <c r="C682" s="411"/>
      <c r="D682" s="167"/>
      <c r="E682" s="167"/>
      <c r="F682" s="30"/>
      <c r="G682" s="167"/>
      <c r="H682" s="167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</row>
    <row r="683">
      <c r="A683" s="30"/>
      <c r="B683" s="30"/>
      <c r="C683" s="411"/>
      <c r="D683" s="167"/>
      <c r="E683" s="167"/>
      <c r="F683" s="30"/>
      <c r="G683" s="167"/>
      <c r="H683" s="167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</row>
    <row r="684">
      <c r="A684" s="30"/>
      <c r="B684" s="30"/>
      <c r="C684" s="411"/>
      <c r="D684" s="167"/>
      <c r="E684" s="167"/>
      <c r="F684" s="30"/>
      <c r="G684" s="167"/>
      <c r="H684" s="167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</row>
    <row r="685">
      <c r="A685" s="30"/>
      <c r="B685" s="30"/>
      <c r="C685" s="411"/>
      <c r="D685" s="167"/>
      <c r="E685" s="167"/>
      <c r="F685" s="30"/>
      <c r="G685" s="167"/>
      <c r="H685" s="167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</row>
    <row r="686">
      <c r="A686" s="30"/>
      <c r="B686" s="30"/>
      <c r="C686" s="411"/>
      <c r="D686" s="167"/>
      <c r="E686" s="167"/>
      <c r="F686" s="30"/>
      <c r="G686" s="167"/>
      <c r="H686" s="167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</row>
    <row r="687">
      <c r="A687" s="30"/>
      <c r="B687" s="30"/>
      <c r="C687" s="411"/>
      <c r="D687" s="167"/>
      <c r="E687" s="167"/>
      <c r="F687" s="30"/>
      <c r="G687" s="167"/>
      <c r="H687" s="167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</row>
    <row r="688">
      <c r="A688" s="30"/>
      <c r="B688" s="30"/>
      <c r="C688" s="411"/>
      <c r="D688" s="167"/>
      <c r="E688" s="167"/>
      <c r="F688" s="30"/>
      <c r="G688" s="167"/>
      <c r="H688" s="167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</row>
    <row r="689">
      <c r="A689" s="30"/>
      <c r="B689" s="30"/>
      <c r="C689" s="411"/>
      <c r="D689" s="167"/>
      <c r="E689" s="167"/>
      <c r="F689" s="30"/>
      <c r="G689" s="167"/>
      <c r="H689" s="167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</row>
    <row r="690">
      <c r="A690" s="30"/>
      <c r="B690" s="30"/>
      <c r="C690" s="411"/>
      <c r="D690" s="167"/>
      <c r="E690" s="167"/>
      <c r="F690" s="30"/>
      <c r="G690" s="167"/>
      <c r="H690" s="167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</row>
    <row r="691">
      <c r="A691" s="30"/>
      <c r="B691" s="30"/>
      <c r="C691" s="411"/>
      <c r="D691" s="167"/>
      <c r="E691" s="167"/>
      <c r="F691" s="30"/>
      <c r="G691" s="167"/>
      <c r="H691" s="167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</row>
    <row r="692">
      <c r="A692" s="30"/>
      <c r="B692" s="30"/>
      <c r="C692" s="411"/>
      <c r="D692" s="167"/>
      <c r="E692" s="167"/>
      <c r="F692" s="30"/>
      <c r="G692" s="167"/>
      <c r="H692" s="167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</row>
    <row r="693">
      <c r="A693" s="30"/>
      <c r="B693" s="30"/>
      <c r="C693" s="411"/>
      <c r="D693" s="167"/>
      <c r="E693" s="167"/>
      <c r="F693" s="30"/>
      <c r="G693" s="167"/>
      <c r="H693" s="167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</row>
    <row r="694">
      <c r="A694" s="30"/>
      <c r="B694" s="30"/>
      <c r="C694" s="411"/>
      <c r="D694" s="167"/>
      <c r="E694" s="167"/>
      <c r="F694" s="30"/>
      <c r="G694" s="167"/>
      <c r="H694" s="167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</row>
    <row r="695">
      <c r="A695" s="30"/>
      <c r="B695" s="30"/>
      <c r="C695" s="411"/>
      <c r="D695" s="167"/>
      <c r="E695" s="167"/>
      <c r="F695" s="30"/>
      <c r="G695" s="167"/>
      <c r="H695" s="167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</row>
    <row r="696">
      <c r="A696" s="30"/>
      <c r="B696" s="30"/>
      <c r="C696" s="411"/>
      <c r="D696" s="167"/>
      <c r="E696" s="167"/>
      <c r="F696" s="30"/>
      <c r="G696" s="167"/>
      <c r="H696" s="167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</row>
    <row r="697">
      <c r="A697" s="30"/>
      <c r="B697" s="30"/>
      <c r="C697" s="411"/>
      <c r="D697" s="167"/>
      <c r="E697" s="167"/>
      <c r="F697" s="30"/>
      <c r="G697" s="167"/>
      <c r="H697" s="167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</row>
    <row r="698">
      <c r="A698" s="30"/>
      <c r="B698" s="30"/>
      <c r="C698" s="411"/>
      <c r="D698" s="167"/>
      <c r="E698" s="167"/>
      <c r="F698" s="30"/>
      <c r="G698" s="167"/>
      <c r="H698" s="167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</row>
    <row r="699">
      <c r="A699" s="30"/>
      <c r="B699" s="30"/>
      <c r="C699" s="411"/>
      <c r="D699" s="167"/>
      <c r="E699" s="167"/>
      <c r="F699" s="30"/>
      <c r="G699" s="167"/>
      <c r="H699" s="167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</row>
    <row r="700">
      <c r="A700" s="30"/>
      <c r="B700" s="30"/>
      <c r="C700" s="411"/>
      <c r="D700" s="167"/>
      <c r="E700" s="167"/>
      <c r="F700" s="30"/>
      <c r="G700" s="167"/>
      <c r="H700" s="167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</row>
    <row r="701">
      <c r="A701" s="30"/>
      <c r="B701" s="30"/>
      <c r="C701" s="411"/>
      <c r="D701" s="167"/>
      <c r="E701" s="167"/>
      <c r="F701" s="30"/>
      <c r="G701" s="167"/>
      <c r="H701" s="167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</row>
    <row r="702">
      <c r="A702" s="30"/>
      <c r="B702" s="30"/>
      <c r="C702" s="411"/>
      <c r="D702" s="167"/>
      <c r="E702" s="167"/>
      <c r="F702" s="30"/>
      <c r="G702" s="167"/>
      <c r="H702" s="167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</row>
    <row r="703">
      <c r="A703" s="30"/>
      <c r="B703" s="30"/>
      <c r="C703" s="411"/>
      <c r="D703" s="167"/>
      <c r="E703" s="167"/>
      <c r="F703" s="30"/>
      <c r="G703" s="167"/>
      <c r="H703" s="167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</row>
    <row r="704">
      <c r="A704" s="30"/>
      <c r="B704" s="30"/>
      <c r="C704" s="411"/>
      <c r="D704" s="167"/>
      <c r="E704" s="167"/>
      <c r="F704" s="30"/>
      <c r="G704" s="167"/>
      <c r="H704" s="167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</row>
    <row r="705">
      <c r="A705" s="30"/>
      <c r="B705" s="30"/>
      <c r="C705" s="411"/>
      <c r="D705" s="167"/>
      <c r="E705" s="167"/>
      <c r="F705" s="30"/>
      <c r="G705" s="167"/>
      <c r="H705" s="167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</row>
    <row r="706">
      <c r="A706" s="30"/>
      <c r="B706" s="30"/>
      <c r="C706" s="411"/>
      <c r="D706" s="167"/>
      <c r="E706" s="167"/>
      <c r="F706" s="30"/>
      <c r="G706" s="167"/>
      <c r="H706" s="167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</row>
    <row r="707">
      <c r="A707" s="30"/>
      <c r="B707" s="30"/>
      <c r="C707" s="411"/>
      <c r="D707" s="167"/>
      <c r="E707" s="167"/>
      <c r="F707" s="30"/>
      <c r="G707" s="167"/>
      <c r="H707" s="167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</row>
    <row r="708">
      <c r="A708" s="30"/>
      <c r="B708" s="30"/>
      <c r="C708" s="411"/>
      <c r="D708" s="167"/>
      <c r="E708" s="167"/>
      <c r="F708" s="30"/>
      <c r="G708" s="167"/>
      <c r="H708" s="167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</row>
    <row r="709">
      <c r="A709" s="30"/>
      <c r="B709" s="30"/>
      <c r="C709" s="411"/>
      <c r="D709" s="167"/>
      <c r="E709" s="167"/>
      <c r="F709" s="30"/>
      <c r="G709" s="167"/>
      <c r="H709" s="167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</row>
    <row r="710">
      <c r="A710" s="30"/>
      <c r="B710" s="30"/>
      <c r="C710" s="411"/>
      <c r="D710" s="167"/>
      <c r="E710" s="167"/>
      <c r="F710" s="30"/>
      <c r="G710" s="167"/>
      <c r="H710" s="167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</row>
    <row r="711">
      <c r="A711" s="30"/>
      <c r="B711" s="30"/>
      <c r="C711" s="411"/>
      <c r="D711" s="167"/>
      <c r="E711" s="167"/>
      <c r="F711" s="30"/>
      <c r="G711" s="167"/>
      <c r="H711" s="167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</row>
    <row r="712">
      <c r="A712" s="30"/>
      <c r="B712" s="30"/>
      <c r="C712" s="411"/>
      <c r="D712" s="167"/>
      <c r="E712" s="167"/>
      <c r="F712" s="30"/>
      <c r="G712" s="167"/>
      <c r="H712" s="167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</row>
    <row r="713">
      <c r="A713" s="30"/>
      <c r="B713" s="30"/>
      <c r="C713" s="411"/>
      <c r="D713" s="167"/>
      <c r="E713" s="167"/>
      <c r="F713" s="30"/>
      <c r="G713" s="167"/>
      <c r="H713" s="167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</row>
    <row r="714">
      <c r="A714" s="30"/>
      <c r="B714" s="30"/>
      <c r="C714" s="411"/>
      <c r="D714" s="167"/>
      <c r="E714" s="167"/>
      <c r="F714" s="30"/>
      <c r="G714" s="167"/>
      <c r="H714" s="167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</row>
    <row r="715">
      <c r="A715" s="30"/>
      <c r="B715" s="30"/>
      <c r="C715" s="411"/>
      <c r="D715" s="167"/>
      <c r="E715" s="167"/>
      <c r="F715" s="30"/>
      <c r="G715" s="167"/>
      <c r="H715" s="167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</row>
    <row r="716">
      <c r="A716" s="30"/>
      <c r="B716" s="30"/>
      <c r="C716" s="411"/>
      <c r="D716" s="167"/>
      <c r="E716" s="167"/>
      <c r="F716" s="30"/>
      <c r="G716" s="167"/>
      <c r="H716" s="167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</row>
    <row r="717">
      <c r="A717" s="30"/>
      <c r="B717" s="30"/>
      <c r="C717" s="411"/>
      <c r="D717" s="167"/>
      <c r="E717" s="167"/>
      <c r="F717" s="30"/>
      <c r="G717" s="167"/>
      <c r="H717" s="167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</row>
    <row r="718">
      <c r="A718" s="30"/>
      <c r="B718" s="30"/>
      <c r="C718" s="411"/>
      <c r="D718" s="167"/>
      <c r="E718" s="167"/>
      <c r="F718" s="30"/>
      <c r="G718" s="167"/>
      <c r="H718" s="167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</row>
    <row r="719">
      <c r="A719" s="30"/>
      <c r="B719" s="30"/>
      <c r="C719" s="411"/>
      <c r="D719" s="167"/>
      <c r="E719" s="167"/>
      <c r="F719" s="30"/>
      <c r="G719" s="167"/>
      <c r="H719" s="167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</row>
    <row r="720">
      <c r="A720" s="30"/>
      <c r="B720" s="30"/>
      <c r="C720" s="411"/>
      <c r="D720" s="167"/>
      <c r="E720" s="167"/>
      <c r="F720" s="30"/>
      <c r="G720" s="167"/>
      <c r="H720" s="167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</row>
    <row r="721">
      <c r="A721" s="30"/>
      <c r="B721" s="30"/>
      <c r="C721" s="411"/>
      <c r="D721" s="167"/>
      <c r="E721" s="167"/>
      <c r="F721" s="30"/>
      <c r="G721" s="167"/>
      <c r="H721" s="167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</row>
    <row r="722">
      <c r="A722" s="30"/>
      <c r="B722" s="30"/>
      <c r="C722" s="411"/>
      <c r="D722" s="167"/>
      <c r="E722" s="167"/>
      <c r="F722" s="30"/>
      <c r="G722" s="167"/>
      <c r="H722" s="167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</row>
    <row r="723">
      <c r="A723" s="30"/>
      <c r="B723" s="30"/>
      <c r="C723" s="411"/>
      <c r="D723" s="167"/>
      <c r="E723" s="167"/>
      <c r="F723" s="30"/>
      <c r="G723" s="167"/>
      <c r="H723" s="167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</row>
    <row r="724">
      <c r="A724" s="30"/>
      <c r="B724" s="30"/>
      <c r="C724" s="411"/>
      <c r="D724" s="167"/>
      <c r="E724" s="167"/>
      <c r="F724" s="30"/>
      <c r="G724" s="167"/>
      <c r="H724" s="167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</row>
    <row r="725">
      <c r="A725" s="30"/>
      <c r="B725" s="30"/>
      <c r="C725" s="411"/>
      <c r="D725" s="167"/>
      <c r="E725" s="167"/>
      <c r="F725" s="30"/>
      <c r="G725" s="167"/>
      <c r="H725" s="167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</row>
    <row r="726">
      <c r="A726" s="30"/>
      <c r="B726" s="30"/>
      <c r="C726" s="411"/>
      <c r="D726" s="167"/>
      <c r="E726" s="167"/>
      <c r="F726" s="30"/>
      <c r="G726" s="167"/>
      <c r="H726" s="167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</row>
    <row r="727">
      <c r="A727" s="30"/>
      <c r="B727" s="30"/>
      <c r="C727" s="411"/>
      <c r="D727" s="167"/>
      <c r="E727" s="167"/>
      <c r="F727" s="30"/>
      <c r="G727" s="167"/>
      <c r="H727" s="167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</row>
    <row r="728">
      <c r="A728" s="30"/>
      <c r="B728" s="30"/>
      <c r="C728" s="411"/>
      <c r="D728" s="167"/>
      <c r="E728" s="167"/>
      <c r="F728" s="30"/>
      <c r="G728" s="167"/>
      <c r="H728" s="167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</row>
    <row r="729">
      <c r="A729" s="30"/>
      <c r="B729" s="30"/>
      <c r="C729" s="411"/>
      <c r="D729" s="167"/>
      <c r="E729" s="167"/>
      <c r="F729" s="30"/>
      <c r="G729" s="167"/>
      <c r="H729" s="167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</row>
    <row r="730">
      <c r="A730" s="30"/>
      <c r="B730" s="30"/>
      <c r="C730" s="411"/>
      <c r="D730" s="167"/>
      <c r="E730" s="167"/>
      <c r="F730" s="30"/>
      <c r="G730" s="167"/>
      <c r="H730" s="167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</row>
    <row r="731">
      <c r="A731" s="30"/>
      <c r="B731" s="30"/>
      <c r="C731" s="411"/>
      <c r="D731" s="167"/>
      <c r="E731" s="167"/>
      <c r="F731" s="30"/>
      <c r="G731" s="167"/>
      <c r="H731" s="167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</row>
    <row r="732">
      <c r="A732" s="30"/>
      <c r="B732" s="30"/>
      <c r="C732" s="411"/>
      <c r="D732" s="167"/>
      <c r="E732" s="167"/>
      <c r="F732" s="30"/>
      <c r="G732" s="167"/>
      <c r="H732" s="167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</row>
    <row r="733">
      <c r="A733" s="30"/>
      <c r="B733" s="30"/>
      <c r="C733" s="411"/>
      <c r="D733" s="167"/>
      <c r="E733" s="167"/>
      <c r="F733" s="30"/>
      <c r="G733" s="167"/>
      <c r="H733" s="167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</row>
    <row r="734">
      <c r="A734" s="30"/>
      <c r="B734" s="30"/>
      <c r="C734" s="411"/>
      <c r="D734" s="167"/>
      <c r="E734" s="167"/>
      <c r="F734" s="30"/>
      <c r="G734" s="167"/>
      <c r="H734" s="167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</row>
    <row r="735">
      <c r="A735" s="30"/>
      <c r="B735" s="30"/>
      <c r="C735" s="411"/>
      <c r="D735" s="167"/>
      <c r="E735" s="167"/>
      <c r="F735" s="30"/>
      <c r="G735" s="167"/>
      <c r="H735" s="167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</row>
    <row r="736">
      <c r="A736" s="30"/>
      <c r="B736" s="30"/>
      <c r="C736" s="411"/>
      <c r="D736" s="167"/>
      <c r="E736" s="167"/>
      <c r="F736" s="30"/>
      <c r="G736" s="167"/>
      <c r="H736" s="167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</row>
    <row r="737">
      <c r="A737" s="30"/>
      <c r="B737" s="30"/>
      <c r="C737" s="411"/>
      <c r="D737" s="167"/>
      <c r="E737" s="167"/>
      <c r="F737" s="30"/>
      <c r="G737" s="167"/>
      <c r="H737" s="167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</row>
    <row r="738">
      <c r="A738" s="30"/>
      <c r="B738" s="30"/>
      <c r="C738" s="411"/>
      <c r="D738" s="167"/>
      <c r="E738" s="167"/>
      <c r="F738" s="30"/>
      <c r="G738" s="167"/>
      <c r="H738" s="167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</row>
    <row r="739">
      <c r="A739" s="30"/>
      <c r="B739" s="30"/>
      <c r="C739" s="411"/>
      <c r="D739" s="167"/>
      <c r="E739" s="167"/>
      <c r="F739" s="30"/>
      <c r="G739" s="167"/>
      <c r="H739" s="167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</row>
    <row r="740">
      <c r="A740" s="30"/>
      <c r="B740" s="30"/>
      <c r="C740" s="411"/>
      <c r="D740" s="167"/>
      <c r="E740" s="167"/>
      <c r="F740" s="30"/>
      <c r="G740" s="167"/>
      <c r="H740" s="167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</row>
    <row r="741">
      <c r="A741" s="30"/>
      <c r="B741" s="30"/>
      <c r="C741" s="411"/>
      <c r="D741" s="167"/>
      <c r="E741" s="167"/>
      <c r="F741" s="30"/>
      <c r="G741" s="167"/>
      <c r="H741" s="167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</row>
    <row r="742">
      <c r="A742" s="30"/>
      <c r="B742" s="30"/>
      <c r="C742" s="411"/>
      <c r="D742" s="167"/>
      <c r="E742" s="167"/>
      <c r="F742" s="30"/>
      <c r="G742" s="167"/>
      <c r="H742" s="167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</row>
    <row r="743">
      <c r="A743" s="30"/>
      <c r="B743" s="30"/>
      <c r="C743" s="411"/>
      <c r="D743" s="167"/>
      <c r="E743" s="167"/>
      <c r="F743" s="30"/>
      <c r="G743" s="167"/>
      <c r="H743" s="167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</row>
    <row r="744">
      <c r="A744" s="30"/>
      <c r="B744" s="30"/>
      <c r="C744" s="411"/>
      <c r="D744" s="167"/>
      <c r="E744" s="167"/>
      <c r="F744" s="30"/>
      <c r="G744" s="167"/>
      <c r="H744" s="167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</row>
    <row r="745">
      <c r="A745" s="30"/>
      <c r="B745" s="30"/>
      <c r="C745" s="411"/>
      <c r="D745" s="167"/>
      <c r="E745" s="167"/>
      <c r="F745" s="30"/>
      <c r="G745" s="167"/>
      <c r="H745" s="167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</row>
    <row r="746">
      <c r="A746" s="30"/>
      <c r="B746" s="30"/>
      <c r="C746" s="411"/>
      <c r="D746" s="167"/>
      <c r="E746" s="167"/>
      <c r="F746" s="30"/>
      <c r="G746" s="167"/>
      <c r="H746" s="167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</row>
    <row r="747">
      <c r="A747" s="30"/>
      <c r="B747" s="30"/>
      <c r="C747" s="411"/>
      <c r="D747" s="167"/>
      <c r="E747" s="167"/>
      <c r="F747" s="30"/>
      <c r="G747" s="167"/>
      <c r="H747" s="167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</row>
    <row r="748">
      <c r="A748" s="30"/>
      <c r="B748" s="30"/>
      <c r="C748" s="411"/>
      <c r="D748" s="167"/>
      <c r="E748" s="167"/>
      <c r="F748" s="30"/>
      <c r="G748" s="167"/>
      <c r="H748" s="167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</row>
    <row r="749">
      <c r="A749" s="30"/>
      <c r="B749" s="30"/>
      <c r="C749" s="411"/>
      <c r="D749" s="167"/>
      <c r="E749" s="167"/>
      <c r="F749" s="30"/>
      <c r="G749" s="167"/>
      <c r="H749" s="167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</row>
    <row r="750">
      <c r="A750" s="30"/>
      <c r="B750" s="30"/>
      <c r="C750" s="411"/>
      <c r="D750" s="167"/>
      <c r="E750" s="167"/>
      <c r="F750" s="30"/>
      <c r="G750" s="167"/>
      <c r="H750" s="167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</row>
    <row r="751">
      <c r="A751" s="30"/>
      <c r="B751" s="30"/>
      <c r="C751" s="411"/>
      <c r="D751" s="167"/>
      <c r="E751" s="167"/>
      <c r="F751" s="30"/>
      <c r="G751" s="167"/>
      <c r="H751" s="167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</row>
    <row r="752">
      <c r="A752" s="30"/>
      <c r="B752" s="30"/>
      <c r="C752" s="411"/>
      <c r="D752" s="167"/>
      <c r="E752" s="167"/>
      <c r="F752" s="30"/>
      <c r="G752" s="167"/>
      <c r="H752" s="167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</row>
    <row r="753">
      <c r="A753" s="30"/>
      <c r="B753" s="30"/>
      <c r="C753" s="411"/>
      <c r="D753" s="167"/>
      <c r="E753" s="167"/>
      <c r="F753" s="30"/>
      <c r="G753" s="167"/>
      <c r="H753" s="167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</row>
    <row r="754">
      <c r="A754" s="30"/>
      <c r="B754" s="30"/>
      <c r="C754" s="411"/>
      <c r="D754" s="167"/>
      <c r="E754" s="167"/>
      <c r="F754" s="30"/>
      <c r="G754" s="167"/>
      <c r="H754" s="167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</row>
    <row r="755">
      <c r="A755" s="30"/>
      <c r="B755" s="30"/>
      <c r="C755" s="411"/>
      <c r="D755" s="167"/>
      <c r="E755" s="167"/>
      <c r="F755" s="30"/>
      <c r="G755" s="167"/>
      <c r="H755" s="167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</row>
    <row r="756">
      <c r="A756" s="30"/>
      <c r="B756" s="30"/>
      <c r="C756" s="411"/>
      <c r="D756" s="167"/>
      <c r="E756" s="167"/>
      <c r="F756" s="30"/>
      <c r="G756" s="167"/>
      <c r="H756" s="167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</row>
    <row r="757">
      <c r="A757" s="30"/>
      <c r="B757" s="30"/>
      <c r="C757" s="411"/>
      <c r="D757" s="167"/>
      <c r="E757" s="167"/>
      <c r="F757" s="30"/>
      <c r="G757" s="167"/>
      <c r="H757" s="167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</row>
    <row r="758">
      <c r="A758" s="30"/>
      <c r="B758" s="30"/>
      <c r="C758" s="411"/>
      <c r="D758" s="167"/>
      <c r="E758" s="167"/>
      <c r="F758" s="30"/>
      <c r="G758" s="167"/>
      <c r="H758" s="167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</row>
    <row r="759">
      <c r="A759" s="30"/>
      <c r="B759" s="30"/>
      <c r="C759" s="411"/>
      <c r="D759" s="167"/>
      <c r="E759" s="167"/>
      <c r="F759" s="30"/>
      <c r="G759" s="167"/>
      <c r="H759" s="167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</row>
    <row r="760">
      <c r="A760" s="30"/>
      <c r="B760" s="30"/>
      <c r="C760" s="411"/>
      <c r="D760" s="167"/>
      <c r="E760" s="167"/>
      <c r="F760" s="30"/>
      <c r="G760" s="167"/>
      <c r="H760" s="167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</row>
    <row r="761">
      <c r="A761" s="30"/>
      <c r="B761" s="30"/>
      <c r="C761" s="411"/>
      <c r="D761" s="167"/>
      <c r="E761" s="167"/>
      <c r="F761" s="30"/>
      <c r="G761" s="167"/>
      <c r="H761" s="167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</row>
    <row r="762">
      <c r="A762" s="30"/>
      <c r="B762" s="30"/>
      <c r="C762" s="411"/>
      <c r="D762" s="167"/>
      <c r="E762" s="167"/>
      <c r="F762" s="30"/>
      <c r="G762" s="167"/>
      <c r="H762" s="167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</row>
    <row r="763">
      <c r="A763" s="30"/>
      <c r="B763" s="30"/>
      <c r="C763" s="411"/>
      <c r="D763" s="167"/>
      <c r="E763" s="167"/>
      <c r="F763" s="30"/>
      <c r="G763" s="167"/>
      <c r="H763" s="167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</row>
    <row r="764">
      <c r="A764" s="30"/>
      <c r="B764" s="30"/>
      <c r="C764" s="411"/>
      <c r="D764" s="167"/>
      <c r="E764" s="167"/>
      <c r="F764" s="30"/>
      <c r="G764" s="167"/>
      <c r="H764" s="167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</row>
    <row r="765">
      <c r="A765" s="30"/>
      <c r="B765" s="30"/>
      <c r="C765" s="411"/>
      <c r="D765" s="167"/>
      <c r="E765" s="167"/>
      <c r="F765" s="30"/>
      <c r="G765" s="167"/>
      <c r="H765" s="167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</row>
    <row r="766">
      <c r="A766" s="30"/>
      <c r="B766" s="30"/>
      <c r="C766" s="411"/>
      <c r="D766" s="167"/>
      <c r="E766" s="167"/>
      <c r="F766" s="30"/>
      <c r="G766" s="167"/>
      <c r="H766" s="167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</row>
    <row r="767">
      <c r="A767" s="30"/>
      <c r="B767" s="30"/>
      <c r="C767" s="411"/>
      <c r="D767" s="167"/>
      <c r="E767" s="167"/>
      <c r="F767" s="30"/>
      <c r="G767" s="167"/>
      <c r="H767" s="167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</row>
    <row r="768">
      <c r="A768" s="30"/>
      <c r="B768" s="30"/>
      <c r="C768" s="411"/>
      <c r="D768" s="167"/>
      <c r="E768" s="167"/>
      <c r="F768" s="30"/>
      <c r="G768" s="167"/>
      <c r="H768" s="167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</row>
    <row r="769">
      <c r="A769" s="30"/>
      <c r="B769" s="30"/>
      <c r="C769" s="411"/>
      <c r="D769" s="167"/>
      <c r="E769" s="167"/>
      <c r="F769" s="30"/>
      <c r="G769" s="167"/>
      <c r="H769" s="167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</row>
    <row r="770">
      <c r="A770" s="30"/>
      <c r="B770" s="30"/>
      <c r="C770" s="411"/>
      <c r="D770" s="167"/>
      <c r="E770" s="167"/>
      <c r="F770" s="30"/>
      <c r="G770" s="167"/>
      <c r="H770" s="167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</row>
    <row r="771">
      <c r="A771" s="30"/>
      <c r="B771" s="30"/>
      <c r="C771" s="411"/>
      <c r="D771" s="167"/>
      <c r="E771" s="167"/>
      <c r="F771" s="30"/>
      <c r="G771" s="167"/>
      <c r="H771" s="167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</row>
    <row r="772">
      <c r="A772" s="30"/>
      <c r="B772" s="30"/>
      <c r="C772" s="411"/>
      <c r="D772" s="167"/>
      <c r="E772" s="167"/>
      <c r="F772" s="30"/>
      <c r="G772" s="167"/>
      <c r="H772" s="167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</row>
    <row r="773">
      <c r="A773" s="30"/>
      <c r="B773" s="30"/>
      <c r="C773" s="411"/>
      <c r="D773" s="167"/>
      <c r="E773" s="167"/>
      <c r="F773" s="30"/>
      <c r="G773" s="167"/>
      <c r="H773" s="167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</row>
    <row r="774">
      <c r="A774" s="30"/>
      <c r="B774" s="30"/>
      <c r="C774" s="411"/>
      <c r="D774" s="167"/>
      <c r="E774" s="167"/>
      <c r="F774" s="30"/>
      <c r="G774" s="167"/>
      <c r="H774" s="167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</row>
    <row r="775">
      <c r="A775" s="30"/>
      <c r="B775" s="30"/>
      <c r="C775" s="411"/>
      <c r="D775" s="167"/>
      <c r="E775" s="167"/>
      <c r="F775" s="30"/>
      <c r="G775" s="167"/>
      <c r="H775" s="167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</row>
    <row r="776">
      <c r="A776" s="30"/>
      <c r="B776" s="30"/>
      <c r="C776" s="411"/>
      <c r="D776" s="167"/>
      <c r="E776" s="167"/>
      <c r="F776" s="30"/>
      <c r="G776" s="167"/>
      <c r="H776" s="167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</row>
    <row r="777">
      <c r="A777" s="30"/>
      <c r="B777" s="30"/>
      <c r="C777" s="411"/>
      <c r="D777" s="167"/>
      <c r="E777" s="167"/>
      <c r="F777" s="30"/>
      <c r="G777" s="167"/>
      <c r="H777" s="167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</row>
    <row r="778">
      <c r="A778" s="30"/>
      <c r="B778" s="30"/>
      <c r="C778" s="411"/>
      <c r="D778" s="167"/>
      <c r="E778" s="167"/>
      <c r="F778" s="30"/>
      <c r="G778" s="167"/>
      <c r="H778" s="167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</row>
    <row r="779">
      <c r="A779" s="30"/>
      <c r="B779" s="30"/>
      <c r="C779" s="411"/>
      <c r="D779" s="167"/>
      <c r="E779" s="167"/>
      <c r="F779" s="30"/>
      <c r="G779" s="167"/>
      <c r="H779" s="167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</row>
    <row r="780">
      <c r="A780" s="30"/>
      <c r="B780" s="30"/>
      <c r="C780" s="411"/>
      <c r="D780" s="167"/>
      <c r="E780" s="167"/>
      <c r="F780" s="30"/>
      <c r="G780" s="167"/>
      <c r="H780" s="167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</row>
    <row r="781">
      <c r="A781" s="30"/>
      <c r="B781" s="30"/>
      <c r="C781" s="411"/>
      <c r="D781" s="167"/>
      <c r="E781" s="167"/>
      <c r="F781" s="30"/>
      <c r="G781" s="167"/>
      <c r="H781" s="167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</row>
    <row r="782">
      <c r="A782" s="30"/>
      <c r="B782" s="30"/>
      <c r="C782" s="411"/>
      <c r="D782" s="167"/>
      <c r="E782" s="167"/>
      <c r="F782" s="30"/>
      <c r="G782" s="167"/>
      <c r="H782" s="167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</row>
    <row r="783">
      <c r="A783" s="30"/>
      <c r="B783" s="30"/>
      <c r="C783" s="411"/>
      <c r="D783" s="167"/>
      <c r="E783" s="167"/>
      <c r="F783" s="30"/>
      <c r="G783" s="167"/>
      <c r="H783" s="167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</row>
    <row r="784">
      <c r="A784" s="30"/>
      <c r="B784" s="30"/>
      <c r="C784" s="411"/>
      <c r="D784" s="167"/>
      <c r="E784" s="167"/>
      <c r="F784" s="30"/>
      <c r="G784" s="167"/>
      <c r="H784" s="167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</row>
    <row r="785">
      <c r="A785" s="30"/>
      <c r="B785" s="30"/>
      <c r="C785" s="411"/>
      <c r="D785" s="167"/>
      <c r="E785" s="167"/>
      <c r="F785" s="30"/>
      <c r="G785" s="167"/>
      <c r="H785" s="167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</row>
    <row r="786">
      <c r="A786" s="30"/>
      <c r="B786" s="30"/>
      <c r="C786" s="411"/>
      <c r="D786" s="167"/>
      <c r="E786" s="167"/>
      <c r="F786" s="30"/>
      <c r="G786" s="167"/>
      <c r="H786" s="167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</row>
    <row r="787">
      <c r="A787" s="30"/>
      <c r="B787" s="30"/>
      <c r="C787" s="411"/>
      <c r="D787" s="167"/>
      <c r="E787" s="167"/>
      <c r="F787" s="30"/>
      <c r="G787" s="167"/>
      <c r="H787" s="167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</row>
    <row r="788">
      <c r="A788" s="30"/>
      <c r="B788" s="30"/>
      <c r="C788" s="411"/>
      <c r="D788" s="167"/>
      <c r="E788" s="167"/>
      <c r="F788" s="30"/>
      <c r="G788" s="167"/>
      <c r="H788" s="167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</row>
    <row r="789">
      <c r="A789" s="30"/>
      <c r="B789" s="30"/>
      <c r="C789" s="411"/>
      <c r="D789" s="167"/>
      <c r="E789" s="167"/>
      <c r="F789" s="30"/>
      <c r="G789" s="167"/>
      <c r="H789" s="167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</row>
    <row r="790">
      <c r="A790" s="30"/>
      <c r="B790" s="30"/>
      <c r="C790" s="411"/>
      <c r="D790" s="167"/>
      <c r="E790" s="167"/>
      <c r="F790" s="30"/>
      <c r="G790" s="167"/>
      <c r="H790" s="167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</row>
    <row r="791">
      <c r="A791" s="30"/>
      <c r="B791" s="30"/>
      <c r="C791" s="411"/>
      <c r="D791" s="167"/>
      <c r="E791" s="167"/>
      <c r="F791" s="30"/>
      <c r="G791" s="167"/>
      <c r="H791" s="167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</row>
    <row r="792">
      <c r="A792" s="30"/>
      <c r="B792" s="30"/>
      <c r="C792" s="411"/>
      <c r="D792" s="167"/>
      <c r="E792" s="167"/>
      <c r="F792" s="30"/>
      <c r="G792" s="167"/>
      <c r="H792" s="167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</row>
    <row r="793">
      <c r="A793" s="30"/>
      <c r="B793" s="30"/>
      <c r="C793" s="411"/>
      <c r="D793" s="167"/>
      <c r="E793" s="167"/>
      <c r="F793" s="30"/>
      <c r="G793" s="167"/>
      <c r="H793" s="167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</row>
    <row r="794">
      <c r="A794" s="30"/>
      <c r="B794" s="30"/>
      <c r="C794" s="411"/>
      <c r="D794" s="167"/>
      <c r="E794" s="167"/>
      <c r="F794" s="30"/>
      <c r="G794" s="167"/>
      <c r="H794" s="167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</row>
    <row r="795">
      <c r="A795" s="30"/>
      <c r="B795" s="30"/>
      <c r="C795" s="411"/>
      <c r="D795" s="167"/>
      <c r="E795" s="167"/>
      <c r="F795" s="30"/>
      <c r="G795" s="167"/>
      <c r="H795" s="167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</row>
    <row r="796">
      <c r="A796" s="30"/>
      <c r="B796" s="30"/>
      <c r="C796" s="411"/>
      <c r="D796" s="167"/>
      <c r="E796" s="167"/>
      <c r="F796" s="30"/>
      <c r="G796" s="167"/>
      <c r="H796" s="167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</row>
    <row r="797">
      <c r="A797" s="30"/>
      <c r="B797" s="30"/>
      <c r="C797" s="411"/>
      <c r="D797" s="167"/>
      <c r="E797" s="167"/>
      <c r="F797" s="30"/>
      <c r="G797" s="167"/>
      <c r="H797" s="167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</row>
    <row r="798">
      <c r="A798" s="30"/>
      <c r="B798" s="30"/>
      <c r="C798" s="411"/>
      <c r="D798" s="167"/>
      <c r="E798" s="167"/>
      <c r="F798" s="30"/>
      <c r="G798" s="167"/>
      <c r="H798" s="167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</row>
    <row r="799">
      <c r="A799" s="30"/>
      <c r="B799" s="30"/>
      <c r="C799" s="411"/>
      <c r="D799" s="167"/>
      <c r="E799" s="167"/>
      <c r="F799" s="30"/>
      <c r="G799" s="167"/>
      <c r="H799" s="167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</row>
    <row r="800">
      <c r="A800" s="30"/>
      <c r="B800" s="30"/>
      <c r="C800" s="411"/>
      <c r="D800" s="167"/>
      <c r="E800" s="167"/>
      <c r="F800" s="30"/>
      <c r="G800" s="167"/>
      <c r="H800" s="167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</row>
    <row r="801">
      <c r="A801" s="30"/>
      <c r="B801" s="30"/>
      <c r="C801" s="411"/>
      <c r="D801" s="167"/>
      <c r="E801" s="167"/>
      <c r="F801" s="30"/>
      <c r="G801" s="167"/>
      <c r="H801" s="167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</row>
    <row r="802">
      <c r="A802" s="30"/>
      <c r="B802" s="30"/>
      <c r="C802" s="411"/>
      <c r="D802" s="167"/>
      <c r="E802" s="167"/>
      <c r="F802" s="30"/>
      <c r="G802" s="167"/>
      <c r="H802" s="167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</row>
    <row r="803">
      <c r="A803" s="30"/>
      <c r="B803" s="30"/>
      <c r="C803" s="411"/>
      <c r="D803" s="167"/>
      <c r="E803" s="167"/>
      <c r="F803" s="30"/>
      <c r="G803" s="167"/>
      <c r="H803" s="167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</row>
    <row r="804">
      <c r="A804" s="30"/>
      <c r="B804" s="30"/>
      <c r="C804" s="411"/>
      <c r="D804" s="167"/>
      <c r="E804" s="167"/>
      <c r="F804" s="30"/>
      <c r="G804" s="167"/>
      <c r="H804" s="167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</row>
    <row r="805">
      <c r="A805" s="30"/>
      <c r="B805" s="30"/>
      <c r="C805" s="411"/>
      <c r="D805" s="167"/>
      <c r="E805" s="167"/>
      <c r="F805" s="30"/>
      <c r="G805" s="167"/>
      <c r="H805" s="167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</row>
    <row r="806">
      <c r="A806" s="30"/>
      <c r="B806" s="30"/>
      <c r="C806" s="411"/>
      <c r="D806" s="167"/>
      <c r="E806" s="167"/>
      <c r="F806" s="30"/>
      <c r="G806" s="167"/>
      <c r="H806" s="167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</row>
    <row r="807">
      <c r="A807" s="30"/>
      <c r="B807" s="30"/>
      <c r="C807" s="411"/>
      <c r="D807" s="167"/>
      <c r="E807" s="167"/>
      <c r="F807" s="30"/>
      <c r="G807" s="167"/>
      <c r="H807" s="167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</row>
    <row r="808">
      <c r="A808" s="30"/>
      <c r="B808" s="30"/>
      <c r="C808" s="411"/>
      <c r="D808" s="167"/>
      <c r="E808" s="167"/>
      <c r="F808" s="30"/>
      <c r="G808" s="167"/>
      <c r="H808" s="167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</row>
    <row r="809">
      <c r="A809" s="30"/>
      <c r="B809" s="30"/>
      <c r="C809" s="411"/>
      <c r="D809" s="167"/>
      <c r="E809" s="167"/>
      <c r="F809" s="30"/>
      <c r="G809" s="167"/>
      <c r="H809" s="167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</row>
    <row r="810">
      <c r="A810" s="30"/>
      <c r="B810" s="30"/>
      <c r="C810" s="411"/>
      <c r="D810" s="167"/>
      <c r="E810" s="167"/>
      <c r="F810" s="30"/>
      <c r="G810" s="167"/>
      <c r="H810" s="167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</row>
    <row r="811">
      <c r="A811" s="30"/>
      <c r="B811" s="30"/>
      <c r="C811" s="411"/>
      <c r="D811" s="167"/>
      <c r="E811" s="167"/>
      <c r="F811" s="30"/>
      <c r="G811" s="167"/>
      <c r="H811" s="167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</row>
    <row r="812">
      <c r="A812" s="30"/>
      <c r="B812" s="30"/>
      <c r="C812" s="411"/>
      <c r="D812" s="167"/>
      <c r="E812" s="167"/>
      <c r="F812" s="30"/>
      <c r="G812" s="167"/>
      <c r="H812" s="167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</row>
    <row r="813">
      <c r="A813" s="30"/>
      <c r="B813" s="30"/>
      <c r="C813" s="411"/>
      <c r="D813" s="167"/>
      <c r="E813" s="167"/>
      <c r="F813" s="30"/>
      <c r="G813" s="167"/>
      <c r="H813" s="167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</row>
    <row r="814">
      <c r="A814" s="30"/>
      <c r="B814" s="30"/>
      <c r="C814" s="411"/>
      <c r="D814" s="167"/>
      <c r="E814" s="167"/>
      <c r="F814" s="30"/>
      <c r="G814" s="167"/>
      <c r="H814" s="167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</row>
    <row r="815">
      <c r="A815" s="30"/>
      <c r="B815" s="30"/>
      <c r="C815" s="411"/>
      <c r="D815" s="167"/>
      <c r="E815" s="167"/>
      <c r="F815" s="30"/>
      <c r="G815" s="167"/>
      <c r="H815" s="167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</row>
    <row r="816">
      <c r="A816" s="30"/>
      <c r="B816" s="30"/>
      <c r="C816" s="411"/>
      <c r="D816" s="167"/>
      <c r="E816" s="167"/>
      <c r="F816" s="30"/>
      <c r="G816" s="167"/>
      <c r="H816" s="167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</row>
    <row r="817">
      <c r="A817" s="30"/>
      <c r="B817" s="30"/>
      <c r="C817" s="411"/>
      <c r="D817" s="167"/>
      <c r="E817" s="167"/>
      <c r="F817" s="30"/>
      <c r="G817" s="167"/>
      <c r="H817" s="167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</row>
    <row r="818">
      <c r="A818" s="30"/>
      <c r="B818" s="30"/>
      <c r="C818" s="411"/>
      <c r="D818" s="167"/>
      <c r="E818" s="167"/>
      <c r="F818" s="30"/>
      <c r="G818" s="167"/>
      <c r="H818" s="167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</row>
    <row r="819">
      <c r="A819" s="30"/>
      <c r="B819" s="30"/>
      <c r="C819" s="411"/>
      <c r="D819" s="167"/>
      <c r="E819" s="167"/>
      <c r="F819" s="30"/>
      <c r="G819" s="167"/>
      <c r="H819" s="167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</row>
    <row r="820">
      <c r="A820" s="30"/>
      <c r="B820" s="30"/>
      <c r="C820" s="411"/>
      <c r="D820" s="167"/>
      <c r="E820" s="167"/>
      <c r="F820" s="30"/>
      <c r="G820" s="167"/>
      <c r="H820" s="167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</row>
    <row r="821">
      <c r="A821" s="30"/>
      <c r="B821" s="30"/>
      <c r="C821" s="411"/>
      <c r="D821" s="167"/>
      <c r="E821" s="167"/>
      <c r="F821" s="30"/>
      <c r="G821" s="167"/>
      <c r="H821" s="167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</row>
    <row r="822">
      <c r="A822" s="30"/>
      <c r="B822" s="30"/>
      <c r="C822" s="411"/>
      <c r="D822" s="167"/>
      <c r="E822" s="167"/>
      <c r="F822" s="30"/>
      <c r="G822" s="167"/>
      <c r="H822" s="167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</row>
    <row r="823">
      <c r="A823" s="30"/>
      <c r="B823" s="30"/>
      <c r="C823" s="411"/>
      <c r="D823" s="167"/>
      <c r="E823" s="167"/>
      <c r="F823" s="30"/>
      <c r="G823" s="167"/>
      <c r="H823" s="167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</row>
    <row r="824">
      <c r="A824" s="30"/>
      <c r="B824" s="30"/>
      <c r="C824" s="411"/>
      <c r="D824" s="167"/>
      <c r="E824" s="167"/>
      <c r="F824" s="30"/>
      <c r="G824" s="167"/>
      <c r="H824" s="167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</row>
    <row r="825">
      <c r="A825" s="30"/>
      <c r="B825" s="30"/>
      <c r="C825" s="411"/>
      <c r="D825" s="167"/>
      <c r="E825" s="167"/>
      <c r="F825" s="30"/>
      <c r="G825" s="167"/>
      <c r="H825" s="167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</row>
    <row r="826">
      <c r="A826" s="30"/>
      <c r="B826" s="30"/>
      <c r="C826" s="411"/>
      <c r="D826" s="167"/>
      <c r="E826" s="167"/>
      <c r="F826" s="30"/>
      <c r="G826" s="167"/>
      <c r="H826" s="167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</row>
    <row r="827">
      <c r="A827" s="30"/>
      <c r="B827" s="30"/>
      <c r="C827" s="411"/>
      <c r="D827" s="167"/>
      <c r="E827" s="167"/>
      <c r="F827" s="30"/>
      <c r="G827" s="167"/>
      <c r="H827" s="167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</row>
    <row r="828">
      <c r="A828" s="30"/>
      <c r="B828" s="30"/>
      <c r="C828" s="411"/>
      <c r="D828" s="167"/>
      <c r="E828" s="167"/>
      <c r="F828" s="30"/>
      <c r="G828" s="167"/>
      <c r="H828" s="167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</row>
    <row r="829">
      <c r="A829" s="30"/>
      <c r="B829" s="30"/>
      <c r="C829" s="411"/>
      <c r="D829" s="167"/>
      <c r="E829" s="167"/>
      <c r="F829" s="30"/>
      <c r="G829" s="167"/>
      <c r="H829" s="167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</row>
    <row r="830">
      <c r="A830" s="30"/>
      <c r="B830" s="30"/>
      <c r="C830" s="411"/>
      <c r="D830" s="167"/>
      <c r="E830" s="167"/>
      <c r="F830" s="30"/>
      <c r="G830" s="167"/>
      <c r="H830" s="167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</row>
    <row r="831">
      <c r="A831" s="30"/>
      <c r="B831" s="30"/>
      <c r="C831" s="411"/>
      <c r="D831" s="167"/>
      <c r="E831" s="167"/>
      <c r="F831" s="30"/>
      <c r="G831" s="167"/>
      <c r="H831" s="167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</row>
    <row r="832">
      <c r="A832" s="30"/>
      <c r="B832" s="30"/>
      <c r="C832" s="411"/>
      <c r="D832" s="167"/>
      <c r="E832" s="167"/>
      <c r="F832" s="30"/>
      <c r="G832" s="167"/>
      <c r="H832" s="167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</row>
    <row r="833">
      <c r="A833" s="30"/>
      <c r="B833" s="30"/>
      <c r="C833" s="411"/>
      <c r="D833" s="167"/>
      <c r="E833" s="167"/>
      <c r="F833" s="30"/>
      <c r="G833" s="167"/>
      <c r="H833" s="167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</row>
    <row r="834">
      <c r="A834" s="30"/>
      <c r="B834" s="30"/>
      <c r="C834" s="411"/>
      <c r="D834" s="167"/>
      <c r="E834" s="167"/>
      <c r="F834" s="30"/>
      <c r="G834" s="167"/>
      <c r="H834" s="167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</row>
    <row r="835">
      <c r="A835" s="30"/>
      <c r="B835" s="30"/>
      <c r="C835" s="411"/>
      <c r="D835" s="167"/>
      <c r="E835" s="167"/>
      <c r="F835" s="30"/>
      <c r="G835" s="167"/>
      <c r="H835" s="167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</row>
    <row r="836">
      <c r="A836" s="30"/>
      <c r="B836" s="30"/>
      <c r="C836" s="411"/>
      <c r="D836" s="167"/>
      <c r="E836" s="167"/>
      <c r="F836" s="30"/>
      <c r="G836" s="167"/>
      <c r="H836" s="167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</row>
    <row r="837">
      <c r="A837" s="30"/>
      <c r="B837" s="30"/>
      <c r="C837" s="411"/>
      <c r="D837" s="167"/>
      <c r="E837" s="167"/>
      <c r="F837" s="30"/>
      <c r="G837" s="167"/>
      <c r="H837" s="167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</row>
    <row r="838">
      <c r="A838" s="30"/>
      <c r="B838" s="30"/>
      <c r="C838" s="411"/>
      <c r="D838" s="167"/>
      <c r="E838" s="167"/>
      <c r="F838" s="30"/>
      <c r="G838" s="167"/>
      <c r="H838" s="167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</row>
    <row r="839">
      <c r="A839" s="30"/>
      <c r="B839" s="30"/>
      <c r="C839" s="411"/>
      <c r="D839" s="167"/>
      <c r="E839" s="167"/>
      <c r="F839" s="30"/>
      <c r="G839" s="167"/>
      <c r="H839" s="167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</row>
    <row r="840">
      <c r="A840" s="30"/>
      <c r="B840" s="30"/>
      <c r="C840" s="411"/>
      <c r="D840" s="167"/>
      <c r="E840" s="167"/>
      <c r="F840" s="30"/>
      <c r="G840" s="167"/>
      <c r="H840" s="167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</row>
    <row r="841">
      <c r="A841" s="30"/>
      <c r="B841" s="30"/>
      <c r="C841" s="411"/>
      <c r="D841" s="167"/>
      <c r="E841" s="167"/>
      <c r="F841" s="30"/>
      <c r="G841" s="167"/>
      <c r="H841" s="167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</row>
    <row r="842">
      <c r="A842" s="30"/>
      <c r="B842" s="30"/>
      <c r="C842" s="411"/>
      <c r="D842" s="167"/>
      <c r="E842" s="167"/>
      <c r="F842" s="30"/>
      <c r="G842" s="167"/>
      <c r="H842" s="167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</row>
    <row r="843">
      <c r="A843" s="30"/>
      <c r="B843" s="30"/>
      <c r="C843" s="411"/>
      <c r="D843" s="167"/>
      <c r="E843" s="167"/>
      <c r="F843" s="30"/>
      <c r="G843" s="167"/>
      <c r="H843" s="167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</row>
    <row r="844">
      <c r="A844" s="30"/>
      <c r="B844" s="30"/>
      <c r="C844" s="411"/>
      <c r="D844" s="167"/>
      <c r="E844" s="167"/>
      <c r="F844" s="30"/>
      <c r="G844" s="167"/>
      <c r="H844" s="167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</row>
    <row r="845">
      <c r="A845" s="30"/>
      <c r="B845" s="30"/>
      <c r="C845" s="411"/>
      <c r="D845" s="167"/>
      <c r="E845" s="167"/>
      <c r="F845" s="30"/>
      <c r="G845" s="167"/>
      <c r="H845" s="167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</row>
    <row r="846">
      <c r="A846" s="30"/>
      <c r="B846" s="30"/>
      <c r="C846" s="411"/>
      <c r="D846" s="167"/>
      <c r="E846" s="167"/>
      <c r="F846" s="30"/>
      <c r="G846" s="167"/>
      <c r="H846" s="167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</row>
    <row r="847">
      <c r="A847" s="30"/>
      <c r="B847" s="30"/>
      <c r="C847" s="411"/>
      <c r="D847" s="167"/>
      <c r="E847" s="167"/>
      <c r="F847" s="30"/>
      <c r="G847" s="167"/>
      <c r="H847" s="167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</row>
    <row r="848">
      <c r="A848" s="30"/>
      <c r="B848" s="30"/>
      <c r="C848" s="411"/>
      <c r="D848" s="167"/>
      <c r="E848" s="167"/>
      <c r="F848" s="30"/>
      <c r="G848" s="167"/>
      <c r="H848" s="167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</row>
    <row r="849">
      <c r="A849" s="30"/>
      <c r="B849" s="30"/>
      <c r="C849" s="411"/>
      <c r="D849" s="167"/>
      <c r="E849" s="167"/>
      <c r="F849" s="30"/>
      <c r="G849" s="167"/>
      <c r="H849" s="167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</row>
    <row r="850">
      <c r="A850" s="30"/>
      <c r="B850" s="30"/>
      <c r="C850" s="411"/>
      <c r="D850" s="167"/>
      <c r="E850" s="167"/>
      <c r="F850" s="30"/>
      <c r="G850" s="167"/>
      <c r="H850" s="167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</row>
    <row r="851">
      <c r="A851" s="30"/>
      <c r="B851" s="30"/>
      <c r="C851" s="411"/>
      <c r="D851" s="167"/>
      <c r="E851" s="167"/>
      <c r="F851" s="30"/>
      <c r="G851" s="167"/>
      <c r="H851" s="167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</row>
    <row r="852">
      <c r="A852" s="30"/>
      <c r="B852" s="30"/>
      <c r="C852" s="411"/>
      <c r="D852" s="167"/>
      <c r="E852" s="167"/>
      <c r="F852" s="30"/>
      <c r="G852" s="167"/>
      <c r="H852" s="167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</row>
    <row r="853">
      <c r="A853" s="30"/>
      <c r="B853" s="30"/>
      <c r="C853" s="411"/>
      <c r="D853" s="167"/>
      <c r="E853" s="167"/>
      <c r="F853" s="30"/>
      <c r="G853" s="167"/>
      <c r="H853" s="167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</row>
    <row r="854">
      <c r="A854" s="30"/>
      <c r="B854" s="30"/>
      <c r="C854" s="411"/>
      <c r="D854" s="167"/>
      <c r="E854" s="167"/>
      <c r="F854" s="30"/>
      <c r="G854" s="167"/>
      <c r="H854" s="167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</row>
    <row r="855">
      <c r="A855" s="30"/>
      <c r="B855" s="30"/>
      <c r="C855" s="411"/>
      <c r="D855" s="167"/>
      <c r="E855" s="167"/>
      <c r="F855" s="30"/>
      <c r="G855" s="167"/>
      <c r="H855" s="167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</row>
    <row r="856">
      <c r="A856" s="30"/>
      <c r="B856" s="30"/>
      <c r="C856" s="411"/>
      <c r="D856" s="167"/>
      <c r="E856" s="167"/>
      <c r="F856" s="30"/>
      <c r="G856" s="167"/>
      <c r="H856" s="167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</row>
    <row r="857">
      <c r="A857" s="30"/>
      <c r="B857" s="30"/>
      <c r="C857" s="411"/>
      <c r="D857" s="167"/>
      <c r="E857" s="167"/>
      <c r="F857" s="30"/>
      <c r="G857" s="167"/>
      <c r="H857" s="167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</row>
    <row r="858">
      <c r="A858" s="30"/>
      <c r="B858" s="30"/>
      <c r="C858" s="411"/>
      <c r="D858" s="167"/>
      <c r="E858" s="167"/>
      <c r="F858" s="30"/>
      <c r="G858" s="167"/>
      <c r="H858" s="167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</row>
    <row r="859">
      <c r="A859" s="30"/>
      <c r="B859" s="30"/>
      <c r="C859" s="411"/>
      <c r="D859" s="167"/>
      <c r="E859" s="167"/>
      <c r="F859" s="30"/>
      <c r="G859" s="167"/>
      <c r="H859" s="167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</row>
    <row r="860">
      <c r="A860" s="30"/>
      <c r="B860" s="30"/>
      <c r="C860" s="411"/>
      <c r="D860" s="167"/>
      <c r="E860" s="167"/>
      <c r="F860" s="30"/>
      <c r="G860" s="167"/>
      <c r="H860" s="167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</row>
    <row r="861">
      <c r="A861" s="30"/>
      <c r="B861" s="30"/>
      <c r="C861" s="411"/>
      <c r="D861" s="167"/>
      <c r="E861" s="167"/>
      <c r="F861" s="30"/>
      <c r="G861" s="167"/>
      <c r="H861" s="167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</row>
    <row r="862">
      <c r="A862" s="30"/>
      <c r="B862" s="30"/>
      <c r="C862" s="411"/>
      <c r="D862" s="167"/>
      <c r="E862" s="167"/>
      <c r="F862" s="30"/>
      <c r="G862" s="167"/>
      <c r="H862" s="167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</row>
    <row r="863">
      <c r="A863" s="30"/>
      <c r="B863" s="30"/>
      <c r="C863" s="411"/>
      <c r="D863" s="167"/>
      <c r="E863" s="167"/>
      <c r="F863" s="30"/>
      <c r="G863" s="167"/>
      <c r="H863" s="167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</row>
    <row r="864">
      <c r="A864" s="30"/>
      <c r="B864" s="30"/>
      <c r="C864" s="411"/>
      <c r="D864" s="167"/>
      <c r="E864" s="167"/>
      <c r="F864" s="30"/>
      <c r="G864" s="167"/>
      <c r="H864" s="167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</row>
    <row r="865">
      <c r="A865" s="30"/>
      <c r="B865" s="30"/>
      <c r="C865" s="411"/>
      <c r="D865" s="167"/>
      <c r="E865" s="167"/>
      <c r="F865" s="30"/>
      <c r="G865" s="167"/>
      <c r="H865" s="167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</row>
    <row r="866">
      <c r="A866" s="30"/>
      <c r="B866" s="30"/>
      <c r="C866" s="411"/>
      <c r="D866" s="167"/>
      <c r="E866" s="167"/>
      <c r="F866" s="30"/>
      <c r="G866" s="167"/>
      <c r="H866" s="167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</row>
    <row r="867">
      <c r="A867" s="30"/>
      <c r="B867" s="30"/>
      <c r="C867" s="411"/>
      <c r="D867" s="167"/>
      <c r="E867" s="167"/>
      <c r="F867" s="30"/>
      <c r="G867" s="167"/>
      <c r="H867" s="167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</row>
    <row r="868">
      <c r="A868" s="30"/>
      <c r="B868" s="30"/>
      <c r="C868" s="411"/>
      <c r="D868" s="167"/>
      <c r="E868" s="167"/>
      <c r="F868" s="30"/>
      <c r="G868" s="167"/>
      <c r="H868" s="167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</row>
    <row r="869">
      <c r="A869" s="30"/>
      <c r="B869" s="30"/>
      <c r="C869" s="411"/>
      <c r="D869" s="167"/>
      <c r="E869" s="167"/>
      <c r="F869" s="30"/>
      <c r="G869" s="167"/>
      <c r="H869" s="167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</row>
    <row r="870">
      <c r="A870" s="30"/>
      <c r="B870" s="30"/>
      <c r="C870" s="411"/>
      <c r="D870" s="167"/>
      <c r="E870" s="167"/>
      <c r="F870" s="30"/>
      <c r="G870" s="167"/>
      <c r="H870" s="167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</row>
    <row r="871">
      <c r="A871" s="30"/>
      <c r="B871" s="30"/>
      <c r="C871" s="411"/>
      <c r="D871" s="167"/>
      <c r="E871" s="167"/>
      <c r="F871" s="30"/>
      <c r="G871" s="167"/>
      <c r="H871" s="167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</row>
    <row r="872">
      <c r="A872" s="30"/>
      <c r="B872" s="30"/>
      <c r="C872" s="411"/>
      <c r="D872" s="167"/>
      <c r="E872" s="167"/>
      <c r="F872" s="30"/>
      <c r="G872" s="167"/>
      <c r="H872" s="167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</row>
    <row r="873">
      <c r="A873" s="30"/>
      <c r="B873" s="30"/>
      <c r="C873" s="411"/>
      <c r="D873" s="167"/>
      <c r="E873" s="167"/>
      <c r="F873" s="30"/>
      <c r="G873" s="167"/>
      <c r="H873" s="167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</row>
    <row r="874">
      <c r="A874" s="30"/>
      <c r="B874" s="30"/>
      <c r="C874" s="411"/>
      <c r="D874" s="167"/>
      <c r="E874" s="167"/>
      <c r="F874" s="30"/>
      <c r="G874" s="167"/>
      <c r="H874" s="167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</row>
    <row r="875">
      <c r="A875" s="30"/>
      <c r="B875" s="30"/>
      <c r="C875" s="411"/>
      <c r="D875" s="167"/>
      <c r="E875" s="167"/>
      <c r="F875" s="30"/>
      <c r="G875" s="167"/>
      <c r="H875" s="167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</row>
    <row r="876">
      <c r="A876" s="30"/>
      <c r="B876" s="30"/>
      <c r="C876" s="411"/>
      <c r="D876" s="167"/>
      <c r="E876" s="167"/>
      <c r="F876" s="30"/>
      <c r="G876" s="167"/>
      <c r="H876" s="167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</row>
    <row r="877">
      <c r="A877" s="30"/>
      <c r="B877" s="30"/>
      <c r="C877" s="411"/>
      <c r="D877" s="167"/>
      <c r="E877" s="167"/>
      <c r="F877" s="30"/>
      <c r="G877" s="167"/>
      <c r="H877" s="167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</row>
    <row r="878">
      <c r="A878" s="30"/>
      <c r="B878" s="30"/>
      <c r="C878" s="411"/>
      <c r="D878" s="167"/>
      <c r="E878" s="167"/>
      <c r="F878" s="30"/>
      <c r="G878" s="167"/>
      <c r="H878" s="167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</row>
    <row r="879">
      <c r="A879" s="30"/>
      <c r="B879" s="30"/>
      <c r="C879" s="411"/>
      <c r="D879" s="167"/>
      <c r="E879" s="167"/>
      <c r="F879" s="30"/>
      <c r="G879" s="167"/>
      <c r="H879" s="167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</row>
    <row r="880">
      <c r="A880" s="30"/>
      <c r="B880" s="30"/>
      <c r="C880" s="411"/>
      <c r="D880" s="167"/>
      <c r="E880" s="167"/>
      <c r="F880" s="30"/>
      <c r="G880" s="167"/>
      <c r="H880" s="167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</row>
    <row r="881">
      <c r="A881" s="30"/>
      <c r="B881" s="30"/>
      <c r="C881" s="411"/>
      <c r="D881" s="167"/>
      <c r="E881" s="167"/>
      <c r="F881" s="30"/>
      <c r="G881" s="167"/>
      <c r="H881" s="167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</row>
    <row r="882">
      <c r="A882" s="30"/>
      <c r="B882" s="30"/>
      <c r="C882" s="411"/>
      <c r="D882" s="167"/>
      <c r="E882" s="167"/>
      <c r="F882" s="30"/>
      <c r="G882" s="167"/>
      <c r="H882" s="167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</row>
    <row r="883">
      <c r="A883" s="30"/>
      <c r="B883" s="30"/>
      <c r="C883" s="411"/>
      <c r="D883" s="167"/>
      <c r="E883" s="167"/>
      <c r="F883" s="30"/>
      <c r="G883" s="167"/>
      <c r="H883" s="167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</row>
    <row r="884">
      <c r="A884" s="30"/>
      <c r="B884" s="30"/>
      <c r="C884" s="411"/>
      <c r="D884" s="167"/>
      <c r="E884" s="167"/>
      <c r="F884" s="30"/>
      <c r="G884" s="167"/>
      <c r="H884" s="167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</row>
    <row r="885">
      <c r="A885" s="30"/>
      <c r="B885" s="30"/>
      <c r="C885" s="411"/>
      <c r="D885" s="167"/>
      <c r="E885" s="167"/>
      <c r="F885" s="30"/>
      <c r="G885" s="167"/>
      <c r="H885" s="167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</row>
    <row r="886">
      <c r="A886" s="30"/>
      <c r="B886" s="30"/>
      <c r="C886" s="411"/>
      <c r="D886" s="167"/>
      <c r="E886" s="167"/>
      <c r="F886" s="30"/>
      <c r="G886" s="167"/>
      <c r="H886" s="167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</row>
    <row r="887">
      <c r="A887" s="30"/>
      <c r="B887" s="30"/>
      <c r="C887" s="411"/>
      <c r="D887" s="167"/>
      <c r="E887" s="167"/>
      <c r="F887" s="30"/>
      <c r="G887" s="167"/>
      <c r="H887" s="167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</row>
    <row r="888">
      <c r="A888" s="30"/>
      <c r="B888" s="30"/>
      <c r="C888" s="411"/>
      <c r="D888" s="167"/>
      <c r="E888" s="167"/>
      <c r="F888" s="30"/>
      <c r="G888" s="167"/>
      <c r="H888" s="167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</row>
    <row r="889">
      <c r="A889" s="30"/>
      <c r="B889" s="30"/>
      <c r="C889" s="411"/>
      <c r="D889" s="167"/>
      <c r="E889" s="167"/>
      <c r="F889" s="30"/>
      <c r="G889" s="167"/>
      <c r="H889" s="167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</row>
    <row r="890">
      <c r="A890" s="30"/>
      <c r="B890" s="30"/>
      <c r="C890" s="411"/>
      <c r="D890" s="167"/>
      <c r="E890" s="167"/>
      <c r="F890" s="30"/>
      <c r="G890" s="167"/>
      <c r="H890" s="167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</row>
    <row r="891">
      <c r="A891" s="30"/>
      <c r="B891" s="30"/>
      <c r="C891" s="411"/>
      <c r="D891" s="167"/>
      <c r="E891" s="167"/>
      <c r="F891" s="30"/>
      <c r="G891" s="167"/>
      <c r="H891" s="167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</row>
    <row r="892">
      <c r="A892" s="30"/>
      <c r="B892" s="30"/>
      <c r="C892" s="411"/>
      <c r="D892" s="167"/>
      <c r="E892" s="167"/>
      <c r="F892" s="30"/>
      <c r="G892" s="167"/>
      <c r="H892" s="167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</row>
    <row r="893">
      <c r="A893" s="30"/>
      <c r="B893" s="30"/>
      <c r="C893" s="411"/>
      <c r="D893" s="167"/>
      <c r="E893" s="167"/>
      <c r="F893" s="30"/>
      <c r="G893" s="167"/>
      <c r="H893" s="167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</row>
    <row r="894">
      <c r="A894" s="30"/>
      <c r="B894" s="30"/>
      <c r="C894" s="411"/>
      <c r="D894" s="167"/>
      <c r="E894" s="167"/>
      <c r="F894" s="30"/>
      <c r="G894" s="167"/>
      <c r="H894" s="167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</row>
    <row r="895">
      <c r="A895" s="30"/>
      <c r="B895" s="30"/>
      <c r="C895" s="411"/>
      <c r="D895" s="167"/>
      <c r="E895" s="167"/>
      <c r="F895" s="30"/>
      <c r="G895" s="167"/>
      <c r="H895" s="167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</row>
    <row r="896">
      <c r="A896" s="30"/>
      <c r="B896" s="30"/>
      <c r="C896" s="411"/>
      <c r="D896" s="167"/>
      <c r="E896" s="167"/>
      <c r="F896" s="30"/>
      <c r="G896" s="167"/>
      <c r="H896" s="167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</row>
    <row r="897">
      <c r="A897" s="30"/>
      <c r="B897" s="30"/>
      <c r="C897" s="411"/>
      <c r="D897" s="167"/>
      <c r="E897" s="167"/>
      <c r="F897" s="30"/>
      <c r="G897" s="167"/>
      <c r="H897" s="167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</row>
    <row r="898">
      <c r="A898" s="30"/>
      <c r="B898" s="30"/>
      <c r="C898" s="411"/>
      <c r="D898" s="167"/>
      <c r="E898" s="167"/>
      <c r="F898" s="30"/>
      <c r="G898" s="167"/>
      <c r="H898" s="167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</row>
    <row r="899">
      <c r="A899" s="30"/>
      <c r="B899" s="30"/>
      <c r="C899" s="411"/>
      <c r="D899" s="167"/>
      <c r="E899" s="167"/>
      <c r="F899" s="30"/>
      <c r="G899" s="167"/>
      <c r="H899" s="167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</row>
    <row r="900">
      <c r="A900" s="30"/>
      <c r="B900" s="30"/>
      <c r="C900" s="411"/>
      <c r="D900" s="167"/>
      <c r="E900" s="167"/>
      <c r="F900" s="30"/>
      <c r="G900" s="167"/>
      <c r="H900" s="167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</row>
    <row r="901">
      <c r="A901" s="30"/>
      <c r="B901" s="30"/>
      <c r="C901" s="411"/>
      <c r="D901" s="167"/>
      <c r="E901" s="167"/>
      <c r="F901" s="30"/>
      <c r="G901" s="167"/>
      <c r="H901" s="167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</row>
    <row r="902">
      <c r="A902" s="30"/>
      <c r="B902" s="30"/>
      <c r="C902" s="411"/>
      <c r="D902" s="167"/>
      <c r="E902" s="167"/>
      <c r="F902" s="30"/>
      <c r="G902" s="167"/>
      <c r="H902" s="167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</row>
    <row r="903">
      <c r="A903" s="30"/>
      <c r="B903" s="30"/>
      <c r="C903" s="411"/>
      <c r="D903" s="167"/>
      <c r="E903" s="167"/>
      <c r="F903" s="30"/>
      <c r="G903" s="167"/>
      <c r="H903" s="167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</row>
    <row r="904">
      <c r="A904" s="30"/>
      <c r="B904" s="30"/>
      <c r="C904" s="411"/>
      <c r="D904" s="167"/>
      <c r="E904" s="167"/>
      <c r="F904" s="30"/>
      <c r="G904" s="167"/>
      <c r="H904" s="167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</row>
    <row r="905">
      <c r="A905" s="30"/>
      <c r="B905" s="30"/>
      <c r="C905" s="411"/>
      <c r="D905" s="167"/>
      <c r="E905" s="167"/>
      <c r="F905" s="30"/>
      <c r="G905" s="167"/>
      <c r="H905" s="167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</row>
    <row r="906">
      <c r="A906" s="30"/>
      <c r="B906" s="30"/>
      <c r="C906" s="411"/>
      <c r="D906" s="167"/>
      <c r="E906" s="167"/>
      <c r="F906" s="30"/>
      <c r="G906" s="167"/>
      <c r="H906" s="167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</row>
    <row r="907">
      <c r="A907" s="30"/>
      <c r="B907" s="30"/>
      <c r="C907" s="411"/>
      <c r="D907" s="167"/>
      <c r="E907" s="167"/>
      <c r="F907" s="30"/>
      <c r="G907" s="167"/>
      <c r="H907" s="167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</row>
    <row r="908">
      <c r="A908" s="30"/>
      <c r="B908" s="30"/>
      <c r="C908" s="411"/>
      <c r="D908" s="167"/>
      <c r="E908" s="167"/>
      <c r="F908" s="30"/>
      <c r="G908" s="167"/>
      <c r="H908" s="167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</row>
    <row r="909">
      <c r="A909" s="30"/>
      <c r="B909" s="30"/>
      <c r="C909" s="411"/>
      <c r="D909" s="167"/>
      <c r="E909" s="167"/>
      <c r="F909" s="30"/>
      <c r="G909" s="167"/>
      <c r="H909" s="167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</row>
    <row r="910">
      <c r="A910" s="30"/>
      <c r="B910" s="30"/>
      <c r="C910" s="411"/>
      <c r="D910" s="167"/>
      <c r="E910" s="167"/>
      <c r="F910" s="30"/>
      <c r="G910" s="167"/>
      <c r="H910" s="167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</row>
    <row r="911">
      <c r="A911" s="30"/>
      <c r="B911" s="30"/>
      <c r="C911" s="411"/>
      <c r="D911" s="167"/>
      <c r="E911" s="167"/>
      <c r="F911" s="30"/>
      <c r="G911" s="167"/>
      <c r="H911" s="167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</row>
    <row r="912">
      <c r="A912" s="30"/>
      <c r="B912" s="30"/>
      <c r="C912" s="411"/>
      <c r="D912" s="167"/>
      <c r="E912" s="167"/>
      <c r="F912" s="30"/>
      <c r="G912" s="167"/>
      <c r="H912" s="167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</row>
    <row r="913">
      <c r="A913" s="30"/>
      <c r="B913" s="30"/>
      <c r="C913" s="411"/>
      <c r="D913" s="167"/>
      <c r="E913" s="167"/>
      <c r="F913" s="30"/>
      <c r="G913" s="167"/>
      <c r="H913" s="167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</row>
    <row r="914">
      <c r="A914" s="30"/>
      <c r="B914" s="30"/>
      <c r="C914" s="411"/>
      <c r="D914" s="167"/>
      <c r="E914" s="167"/>
      <c r="F914" s="30"/>
      <c r="G914" s="167"/>
      <c r="H914" s="167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</row>
    <row r="915">
      <c r="A915" s="30"/>
      <c r="B915" s="30"/>
      <c r="C915" s="411"/>
      <c r="D915" s="167"/>
      <c r="E915" s="167"/>
      <c r="F915" s="30"/>
      <c r="G915" s="167"/>
      <c r="H915" s="167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</row>
    <row r="916">
      <c r="A916" s="30"/>
      <c r="B916" s="30"/>
      <c r="C916" s="411"/>
      <c r="D916" s="167"/>
      <c r="E916" s="167"/>
      <c r="F916" s="30"/>
      <c r="G916" s="167"/>
      <c r="H916" s="167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</row>
    <row r="917">
      <c r="A917" s="30"/>
      <c r="B917" s="30"/>
      <c r="C917" s="411"/>
      <c r="D917" s="167"/>
      <c r="E917" s="167"/>
      <c r="F917" s="30"/>
      <c r="G917" s="167"/>
      <c r="H917" s="167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</row>
    <row r="918">
      <c r="A918" s="30"/>
      <c r="B918" s="30"/>
      <c r="C918" s="411"/>
      <c r="D918" s="167"/>
      <c r="E918" s="167"/>
      <c r="F918" s="30"/>
      <c r="G918" s="167"/>
      <c r="H918" s="167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</row>
    <row r="919">
      <c r="A919" s="30"/>
      <c r="B919" s="30"/>
      <c r="C919" s="411"/>
      <c r="D919" s="167"/>
      <c r="E919" s="167"/>
      <c r="F919" s="30"/>
      <c r="G919" s="167"/>
      <c r="H919" s="167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</row>
    <row r="920">
      <c r="A920" s="30"/>
      <c r="B920" s="30"/>
      <c r="C920" s="411"/>
      <c r="D920" s="167"/>
      <c r="E920" s="167"/>
      <c r="F920" s="30"/>
      <c r="G920" s="167"/>
      <c r="H920" s="167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</row>
    <row r="921">
      <c r="A921" s="30"/>
      <c r="B921" s="30"/>
      <c r="C921" s="411"/>
      <c r="D921" s="167"/>
      <c r="E921" s="167"/>
      <c r="F921" s="30"/>
      <c r="G921" s="167"/>
      <c r="H921" s="167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</row>
    <row r="922">
      <c r="A922" s="30"/>
      <c r="B922" s="30"/>
      <c r="C922" s="411"/>
      <c r="D922" s="167"/>
      <c r="E922" s="167"/>
      <c r="F922" s="30"/>
      <c r="G922" s="167"/>
      <c r="H922" s="167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</row>
    <row r="923">
      <c r="A923" s="30"/>
      <c r="B923" s="30"/>
      <c r="C923" s="411"/>
      <c r="D923" s="167"/>
      <c r="E923" s="167"/>
      <c r="F923" s="30"/>
      <c r="G923" s="167"/>
      <c r="H923" s="167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</row>
    <row r="924">
      <c r="A924" s="30"/>
      <c r="B924" s="30"/>
      <c r="C924" s="411"/>
      <c r="D924" s="167"/>
      <c r="E924" s="167"/>
      <c r="F924" s="30"/>
      <c r="G924" s="167"/>
      <c r="H924" s="167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</row>
    <row r="925">
      <c r="A925" s="30"/>
      <c r="B925" s="30"/>
      <c r="C925" s="411"/>
      <c r="D925" s="167"/>
      <c r="E925" s="167"/>
      <c r="F925" s="30"/>
      <c r="G925" s="167"/>
      <c r="H925" s="167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</row>
    <row r="926">
      <c r="A926" s="30"/>
      <c r="B926" s="30"/>
      <c r="C926" s="411"/>
      <c r="D926" s="167"/>
      <c r="E926" s="167"/>
      <c r="F926" s="30"/>
      <c r="G926" s="167"/>
      <c r="H926" s="167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</row>
    <row r="927">
      <c r="A927" s="30"/>
      <c r="B927" s="30"/>
      <c r="C927" s="411"/>
      <c r="D927" s="167"/>
      <c r="E927" s="167"/>
      <c r="F927" s="30"/>
      <c r="G927" s="167"/>
      <c r="H927" s="167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</row>
    <row r="928">
      <c r="A928" s="30"/>
      <c r="B928" s="30"/>
      <c r="C928" s="411"/>
      <c r="D928" s="167"/>
      <c r="E928" s="167"/>
      <c r="F928" s="30"/>
      <c r="G928" s="167"/>
      <c r="H928" s="167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</row>
    <row r="929">
      <c r="A929" s="30"/>
      <c r="B929" s="30"/>
      <c r="C929" s="411"/>
      <c r="D929" s="167"/>
      <c r="E929" s="167"/>
      <c r="F929" s="30"/>
      <c r="G929" s="167"/>
      <c r="H929" s="167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</row>
    <row r="930">
      <c r="A930" s="30"/>
      <c r="B930" s="30"/>
      <c r="C930" s="411"/>
      <c r="D930" s="167"/>
      <c r="E930" s="167"/>
      <c r="F930" s="30"/>
      <c r="G930" s="167"/>
      <c r="H930" s="167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</row>
    <row r="931">
      <c r="A931" s="30"/>
      <c r="B931" s="30"/>
      <c r="C931" s="411"/>
      <c r="D931" s="167"/>
      <c r="E931" s="167"/>
      <c r="F931" s="30"/>
      <c r="G931" s="167"/>
      <c r="H931" s="167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</row>
    <row r="932">
      <c r="A932" s="30"/>
      <c r="B932" s="30"/>
      <c r="C932" s="411"/>
      <c r="D932" s="167"/>
      <c r="E932" s="167"/>
      <c r="F932" s="30"/>
      <c r="G932" s="167"/>
      <c r="H932" s="167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</row>
    <row r="933">
      <c r="A933" s="30"/>
      <c r="B933" s="30"/>
      <c r="C933" s="411"/>
      <c r="D933" s="167"/>
      <c r="E933" s="167"/>
      <c r="F933" s="30"/>
      <c r="G933" s="167"/>
      <c r="H933" s="167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</row>
    <row r="934">
      <c r="A934" s="30"/>
      <c r="B934" s="30"/>
      <c r="C934" s="411"/>
      <c r="D934" s="167"/>
      <c r="E934" s="167"/>
      <c r="F934" s="30"/>
      <c r="G934" s="167"/>
      <c r="H934" s="167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</row>
    <row r="935">
      <c r="A935" s="30"/>
      <c r="B935" s="30"/>
      <c r="C935" s="411"/>
      <c r="D935" s="167"/>
      <c r="E935" s="167"/>
      <c r="F935" s="30"/>
      <c r="G935" s="167"/>
      <c r="H935" s="167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</row>
    <row r="936">
      <c r="A936" s="30"/>
      <c r="B936" s="30"/>
      <c r="C936" s="411"/>
      <c r="D936" s="167"/>
      <c r="E936" s="167"/>
      <c r="F936" s="30"/>
      <c r="G936" s="167"/>
      <c r="H936" s="167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</row>
    <row r="937">
      <c r="A937" s="30"/>
      <c r="B937" s="30"/>
      <c r="C937" s="411"/>
      <c r="D937" s="167"/>
      <c r="E937" s="167"/>
      <c r="F937" s="30"/>
      <c r="G937" s="167"/>
      <c r="H937" s="167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</row>
    <row r="938">
      <c r="A938" s="30"/>
      <c r="B938" s="30"/>
      <c r="C938" s="411"/>
      <c r="D938" s="167"/>
      <c r="E938" s="167"/>
      <c r="F938" s="30"/>
      <c r="G938" s="167"/>
      <c r="H938" s="167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</row>
    <row r="939">
      <c r="A939" s="30"/>
      <c r="B939" s="30"/>
      <c r="C939" s="411"/>
      <c r="D939" s="167"/>
      <c r="E939" s="167"/>
      <c r="F939" s="30"/>
      <c r="G939" s="167"/>
      <c r="H939" s="167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</row>
    <row r="940">
      <c r="A940" s="30"/>
      <c r="B940" s="30"/>
      <c r="C940" s="411"/>
      <c r="D940" s="167"/>
      <c r="E940" s="167"/>
      <c r="F940" s="30"/>
      <c r="G940" s="167"/>
      <c r="H940" s="167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</row>
    <row r="941">
      <c r="A941" s="30"/>
      <c r="B941" s="30"/>
      <c r="C941" s="411"/>
      <c r="D941" s="167"/>
      <c r="E941" s="167"/>
      <c r="F941" s="30"/>
      <c r="G941" s="167"/>
      <c r="H941" s="167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</row>
    <row r="942">
      <c r="A942" s="30"/>
      <c r="B942" s="30"/>
      <c r="C942" s="411"/>
      <c r="D942" s="167"/>
      <c r="E942" s="167"/>
      <c r="F942" s="30"/>
      <c r="G942" s="167"/>
      <c r="H942" s="167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</row>
    <row r="943">
      <c r="A943" s="30"/>
      <c r="B943" s="30"/>
      <c r="C943" s="411"/>
      <c r="D943" s="167"/>
      <c r="E943" s="167"/>
      <c r="F943" s="30"/>
      <c r="G943" s="167"/>
      <c r="H943" s="167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</row>
    <row r="944">
      <c r="A944" s="30"/>
      <c r="B944" s="30"/>
      <c r="C944" s="411"/>
      <c r="D944" s="167"/>
      <c r="E944" s="167"/>
      <c r="F944" s="30"/>
      <c r="G944" s="167"/>
      <c r="H944" s="167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</row>
    <row r="945">
      <c r="A945" s="30"/>
      <c r="B945" s="30"/>
      <c r="C945" s="411"/>
      <c r="D945" s="167"/>
      <c r="E945" s="167"/>
      <c r="F945" s="30"/>
      <c r="G945" s="167"/>
      <c r="H945" s="167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</row>
    <row r="946">
      <c r="A946" s="30"/>
      <c r="B946" s="30"/>
      <c r="C946" s="411"/>
      <c r="D946" s="167"/>
      <c r="E946" s="167"/>
      <c r="F946" s="30"/>
      <c r="G946" s="167"/>
      <c r="H946" s="167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</row>
    <row r="947">
      <c r="A947" s="30"/>
      <c r="B947" s="30"/>
      <c r="C947" s="411"/>
      <c r="D947" s="167"/>
      <c r="E947" s="167"/>
      <c r="F947" s="30"/>
      <c r="G947" s="167"/>
      <c r="H947" s="167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</row>
    <row r="948">
      <c r="A948" s="30"/>
      <c r="B948" s="30"/>
      <c r="C948" s="411"/>
      <c r="D948" s="167"/>
      <c r="E948" s="167"/>
      <c r="F948" s="30"/>
      <c r="G948" s="167"/>
      <c r="H948" s="167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</row>
    <row r="949">
      <c r="A949" s="30"/>
      <c r="B949" s="30"/>
      <c r="C949" s="411"/>
      <c r="D949" s="167"/>
      <c r="E949" s="167"/>
      <c r="F949" s="30"/>
      <c r="G949" s="167"/>
      <c r="H949" s="167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</row>
    <row r="950">
      <c r="A950" s="30"/>
      <c r="B950" s="30"/>
      <c r="C950" s="411"/>
      <c r="D950" s="167"/>
      <c r="E950" s="167"/>
      <c r="F950" s="30"/>
      <c r="G950" s="167"/>
      <c r="H950" s="167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</row>
    <row r="951">
      <c r="A951" s="30"/>
      <c r="B951" s="30"/>
      <c r="C951" s="411"/>
      <c r="D951" s="167"/>
      <c r="E951" s="167"/>
      <c r="F951" s="30"/>
      <c r="G951" s="167"/>
      <c r="H951" s="167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</row>
    <row r="952">
      <c r="A952" s="30"/>
      <c r="B952" s="30"/>
      <c r="C952" s="411"/>
      <c r="D952" s="167"/>
      <c r="E952" s="167"/>
      <c r="F952" s="30"/>
      <c r="G952" s="167"/>
      <c r="H952" s="167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</row>
    <row r="953">
      <c r="A953" s="30"/>
      <c r="B953" s="30"/>
      <c r="C953" s="411"/>
      <c r="D953" s="167"/>
      <c r="E953" s="167"/>
      <c r="F953" s="30"/>
      <c r="G953" s="167"/>
      <c r="H953" s="167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</row>
    <row r="954">
      <c r="A954" s="30"/>
      <c r="B954" s="30"/>
      <c r="C954" s="411"/>
      <c r="D954" s="167"/>
      <c r="E954" s="167"/>
      <c r="F954" s="30"/>
      <c r="G954" s="167"/>
      <c r="H954" s="167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</row>
    <row r="955">
      <c r="A955" s="30"/>
      <c r="B955" s="30"/>
      <c r="C955" s="411"/>
      <c r="D955" s="167"/>
      <c r="E955" s="167"/>
      <c r="F955" s="30"/>
      <c r="G955" s="167"/>
      <c r="H955" s="167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</row>
    <row r="956">
      <c r="A956" s="30"/>
      <c r="B956" s="30"/>
      <c r="C956" s="411"/>
      <c r="D956" s="167"/>
      <c r="E956" s="167"/>
      <c r="F956" s="30"/>
      <c r="G956" s="167"/>
      <c r="H956" s="167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</row>
    <row r="957">
      <c r="A957" s="30"/>
      <c r="B957" s="30"/>
      <c r="C957" s="411"/>
      <c r="D957" s="167"/>
      <c r="E957" s="167"/>
      <c r="F957" s="30"/>
      <c r="G957" s="167"/>
      <c r="H957" s="167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</row>
    <row r="958">
      <c r="A958" s="30"/>
      <c r="B958" s="30"/>
      <c r="C958" s="411"/>
      <c r="D958" s="167"/>
      <c r="E958" s="167"/>
      <c r="F958" s="30"/>
      <c r="G958" s="167"/>
      <c r="H958" s="167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</row>
    <row r="959">
      <c r="A959" s="30"/>
      <c r="B959" s="30"/>
      <c r="C959" s="411"/>
      <c r="D959" s="167"/>
      <c r="E959" s="167"/>
      <c r="F959" s="30"/>
      <c r="G959" s="167"/>
      <c r="H959" s="167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</row>
    <row r="960">
      <c r="A960" s="30"/>
      <c r="B960" s="30"/>
      <c r="C960" s="411"/>
      <c r="D960" s="167"/>
      <c r="E960" s="167"/>
      <c r="F960" s="30"/>
      <c r="G960" s="167"/>
      <c r="H960" s="167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</row>
    <row r="961">
      <c r="A961" s="30"/>
      <c r="B961" s="30"/>
      <c r="C961" s="411"/>
      <c r="D961" s="167"/>
      <c r="E961" s="167"/>
      <c r="F961" s="30"/>
      <c r="G961" s="167"/>
      <c r="H961" s="167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</row>
    <row r="962">
      <c r="A962" s="30"/>
      <c r="B962" s="30"/>
      <c r="C962" s="411"/>
      <c r="D962" s="167"/>
      <c r="E962" s="167"/>
      <c r="F962" s="30"/>
      <c r="G962" s="167"/>
      <c r="H962" s="167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</row>
    <row r="963">
      <c r="A963" s="30"/>
      <c r="B963" s="30"/>
      <c r="C963" s="411"/>
      <c r="D963" s="167"/>
      <c r="E963" s="167"/>
      <c r="F963" s="30"/>
      <c r="G963" s="167"/>
      <c r="H963" s="167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</row>
    <row r="964">
      <c r="A964" s="30"/>
      <c r="B964" s="30"/>
      <c r="C964" s="411"/>
      <c r="D964" s="167"/>
      <c r="E964" s="167"/>
      <c r="F964" s="30"/>
      <c r="G964" s="167"/>
      <c r="H964" s="167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</row>
    <row r="965">
      <c r="A965" s="30"/>
      <c r="B965" s="30"/>
      <c r="C965" s="411"/>
      <c r="D965" s="167"/>
      <c r="E965" s="167"/>
      <c r="F965" s="30"/>
      <c r="G965" s="167"/>
      <c r="H965" s="167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</row>
    <row r="966">
      <c r="A966" s="30"/>
      <c r="B966" s="30"/>
      <c r="C966" s="411"/>
      <c r="D966" s="167"/>
      <c r="E966" s="167"/>
      <c r="F966" s="30"/>
      <c r="G966" s="167"/>
      <c r="H966" s="167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</row>
    <row r="967">
      <c r="A967" s="30"/>
      <c r="B967" s="30"/>
      <c r="C967" s="411"/>
      <c r="D967" s="167"/>
      <c r="E967" s="167"/>
      <c r="F967" s="30"/>
      <c r="G967" s="167"/>
      <c r="H967" s="167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</row>
    <row r="968">
      <c r="A968" s="30"/>
      <c r="B968" s="30"/>
      <c r="C968" s="411"/>
      <c r="D968" s="167"/>
      <c r="E968" s="167"/>
      <c r="F968" s="30"/>
      <c r="G968" s="167"/>
      <c r="H968" s="167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</row>
    <row r="969">
      <c r="A969" s="30"/>
      <c r="B969" s="30"/>
      <c r="C969" s="411"/>
      <c r="D969" s="167"/>
      <c r="E969" s="167"/>
      <c r="F969" s="30"/>
      <c r="G969" s="167"/>
      <c r="H969" s="167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</row>
    <row r="970">
      <c r="A970" s="30"/>
      <c r="B970" s="30"/>
      <c r="C970" s="411"/>
      <c r="D970" s="167"/>
      <c r="E970" s="167"/>
      <c r="F970" s="30"/>
      <c r="G970" s="167"/>
      <c r="H970" s="167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</row>
    <row r="971">
      <c r="A971" s="30"/>
      <c r="B971" s="30"/>
      <c r="C971" s="411"/>
      <c r="D971" s="167"/>
      <c r="E971" s="167"/>
      <c r="F971" s="30"/>
      <c r="G971" s="167"/>
      <c r="H971" s="167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</row>
    <row r="972">
      <c r="A972" s="30"/>
      <c r="B972" s="30"/>
      <c r="C972" s="411"/>
      <c r="D972" s="167"/>
      <c r="E972" s="167"/>
      <c r="F972" s="30"/>
      <c r="G972" s="167"/>
      <c r="H972" s="167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</row>
    <row r="973">
      <c r="A973" s="30"/>
      <c r="B973" s="30"/>
      <c r="C973" s="411"/>
      <c r="D973" s="167"/>
      <c r="E973" s="167"/>
      <c r="F973" s="30"/>
      <c r="G973" s="167"/>
      <c r="H973" s="167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</row>
    <row r="974">
      <c r="A974" s="30"/>
      <c r="B974" s="30"/>
      <c r="C974" s="411"/>
      <c r="D974" s="167"/>
      <c r="E974" s="167"/>
      <c r="F974" s="30"/>
      <c r="G974" s="167"/>
      <c r="H974" s="167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</row>
    <row r="975">
      <c r="A975" s="30"/>
      <c r="B975" s="30"/>
      <c r="C975" s="411"/>
      <c r="D975" s="167"/>
      <c r="E975" s="167"/>
      <c r="F975" s="30"/>
      <c r="G975" s="167"/>
      <c r="H975" s="167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</row>
    <row r="976">
      <c r="A976" s="30"/>
      <c r="B976" s="30"/>
      <c r="C976" s="411"/>
      <c r="D976" s="167"/>
      <c r="E976" s="167"/>
      <c r="F976" s="30"/>
      <c r="G976" s="167"/>
      <c r="H976" s="167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</row>
    <row r="977">
      <c r="A977" s="30"/>
      <c r="B977" s="30"/>
      <c r="C977" s="411"/>
      <c r="D977" s="167"/>
      <c r="E977" s="167"/>
      <c r="F977" s="30"/>
      <c r="G977" s="167"/>
      <c r="H977" s="167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</row>
    <row r="978">
      <c r="A978" s="30"/>
      <c r="B978" s="30"/>
      <c r="C978" s="411"/>
      <c r="D978" s="167"/>
      <c r="E978" s="167"/>
      <c r="F978" s="30"/>
      <c r="G978" s="167"/>
      <c r="H978" s="167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</row>
    <row r="979">
      <c r="A979" s="30"/>
      <c r="B979" s="30"/>
      <c r="C979" s="411"/>
      <c r="D979" s="167"/>
      <c r="E979" s="167"/>
      <c r="F979" s="30"/>
      <c r="G979" s="167"/>
      <c r="H979" s="167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</row>
    <row r="980">
      <c r="A980" s="30"/>
      <c r="B980" s="30"/>
      <c r="C980" s="411"/>
      <c r="D980" s="167"/>
      <c r="E980" s="167"/>
      <c r="F980" s="30"/>
      <c r="G980" s="167"/>
      <c r="H980" s="167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</row>
    <row r="981">
      <c r="A981" s="30"/>
      <c r="B981" s="30"/>
      <c r="C981" s="411"/>
      <c r="D981" s="167"/>
      <c r="E981" s="167"/>
      <c r="F981" s="30"/>
      <c r="G981" s="167"/>
      <c r="H981" s="167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</row>
    <row r="982">
      <c r="A982" s="30"/>
      <c r="B982" s="30"/>
      <c r="C982" s="411"/>
      <c r="D982" s="167"/>
      <c r="E982" s="167"/>
      <c r="F982" s="30"/>
      <c r="G982" s="167"/>
      <c r="H982" s="167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</row>
    <row r="983">
      <c r="A983" s="30"/>
      <c r="B983" s="30"/>
      <c r="C983" s="411"/>
      <c r="D983" s="167"/>
      <c r="E983" s="167"/>
      <c r="F983" s="30"/>
      <c r="G983" s="167"/>
      <c r="H983" s="167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</row>
    <row r="984">
      <c r="A984" s="30"/>
      <c r="B984" s="30"/>
      <c r="C984" s="411"/>
      <c r="D984" s="167"/>
      <c r="E984" s="167"/>
      <c r="F984" s="30"/>
      <c r="G984" s="167"/>
      <c r="H984" s="167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</row>
    <row r="985">
      <c r="A985" s="30"/>
      <c r="B985" s="30"/>
      <c r="C985" s="411"/>
      <c r="D985" s="167"/>
      <c r="E985" s="167"/>
      <c r="F985" s="30"/>
      <c r="G985" s="167"/>
      <c r="H985" s="167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</row>
    <row r="986">
      <c r="A986" s="30"/>
      <c r="B986" s="30"/>
      <c r="C986" s="411"/>
      <c r="D986" s="167"/>
      <c r="E986" s="167"/>
      <c r="F986" s="30"/>
      <c r="G986" s="167"/>
      <c r="H986" s="167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</row>
    <row r="987">
      <c r="A987" s="30"/>
      <c r="B987" s="30"/>
      <c r="C987" s="411"/>
      <c r="D987" s="167"/>
      <c r="E987" s="167"/>
      <c r="F987" s="30"/>
      <c r="G987" s="167"/>
      <c r="H987" s="167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</row>
    <row r="988">
      <c r="A988" s="30"/>
      <c r="B988" s="30"/>
      <c r="C988" s="411"/>
      <c r="D988" s="167"/>
      <c r="E988" s="167"/>
      <c r="F988" s="30"/>
      <c r="G988" s="167"/>
      <c r="H988" s="167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</row>
  </sheetData>
  <autoFilter ref="$A$1:$AD$988">
    <filterColumn colId="5">
      <filters blank="1">
        <filter val="5 - 8"/>
        <filter val="5 - 6"/>
        <filter val="-"/>
        <filter val="2 - 3"/>
      </filters>
    </filterColumn>
    <filterColumn colId="8">
      <filters blank="1">
        <filter val="ran/no results"/>
        <filter val="billed"/>
        <filter val="cancelled"/>
        <filter val="-"/>
      </filters>
    </filterColumn>
    <filterColumn colId="3">
      <filters blank="1">
        <filter val="09/23/21"/>
        <filter val="10/29/21"/>
        <filter val="11/01/21"/>
        <filter val="09/27/21"/>
        <filter val="10/25/21"/>
        <filter val="10/27/21"/>
        <filter val="10/28/21"/>
        <filter val="10/05/21"/>
        <filter val="10/21/21"/>
        <filter val="10/19/21"/>
        <filter val="09/14/21"/>
      </filters>
    </filterColumn>
    <sortState ref="A1:AD988">
      <sortCondition ref="D1:D988"/>
    </sortState>
  </autoFilter>
  <conditionalFormatting sqref="A2:P988">
    <cfRule type="expression" dxfId="1" priority="1">
      <formula>$O2=TRUE</formula>
    </cfRule>
  </conditionalFormatting>
  <conditionalFormatting sqref="A1:N988 O1:P1">
    <cfRule type="expression" dxfId="16" priority="2">
      <formula>$N1="-"</formula>
    </cfRule>
  </conditionalFormatting>
  <conditionalFormatting sqref="A2:P988">
    <cfRule type="expression" dxfId="23" priority="3">
      <formula>$P2=TRUE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29"/>
    <col customWidth="1" min="2" max="2" width="21.14"/>
    <col customWidth="1" min="3" max="3" width="12.57"/>
    <col customWidth="1" min="4" max="5" width="9.71"/>
    <col customWidth="1" min="6" max="6" width="17.86"/>
  </cols>
  <sheetData>
    <row r="1" ht="41.25" customHeight="1">
      <c r="A1" s="196" t="s">
        <v>6042</v>
      </c>
      <c r="B1" s="202" t="s">
        <v>1</v>
      </c>
      <c r="C1" s="202" t="s">
        <v>7312</v>
      </c>
      <c r="D1" s="412" t="s">
        <v>2</v>
      </c>
      <c r="E1" s="196" t="s">
        <v>6043</v>
      </c>
      <c r="F1" s="202" t="s">
        <v>7313</v>
      </c>
    </row>
    <row r="2">
      <c r="A2" s="196">
        <v>9244.0</v>
      </c>
      <c r="B2" s="196" t="s">
        <v>68</v>
      </c>
      <c r="C2" s="202">
        <v>204133.0</v>
      </c>
      <c r="D2" s="412">
        <v>30083.0</v>
      </c>
      <c r="E2" s="412">
        <v>44461.0</v>
      </c>
      <c r="F2" s="202" t="s">
        <v>7314</v>
      </c>
    </row>
    <row r="3">
      <c r="A3" s="196">
        <v>9308.0</v>
      </c>
      <c r="B3" s="196" t="s">
        <v>103</v>
      </c>
      <c r="C3" s="202">
        <v>203862.0</v>
      </c>
      <c r="D3" s="412">
        <v>23129.0</v>
      </c>
      <c r="E3" s="412">
        <v>44449.0</v>
      </c>
      <c r="F3" s="202" t="s">
        <v>7315</v>
      </c>
    </row>
    <row r="4">
      <c r="A4" s="202">
        <v>9416.0</v>
      </c>
      <c r="B4" s="202" t="s">
        <v>124</v>
      </c>
      <c r="C4" s="202">
        <v>203566.0</v>
      </c>
      <c r="D4" s="412">
        <v>30339.0</v>
      </c>
      <c r="E4" s="412">
        <v>44433.0</v>
      </c>
      <c r="F4" s="202" t="s">
        <v>7315</v>
      </c>
    </row>
    <row r="5">
      <c r="A5" s="196">
        <v>9586.0</v>
      </c>
      <c r="B5" s="202" t="s">
        <v>189</v>
      </c>
      <c r="C5" s="202">
        <v>204066.0</v>
      </c>
      <c r="D5" s="412">
        <v>30147.0</v>
      </c>
      <c r="E5" s="412">
        <v>44460.0</v>
      </c>
      <c r="F5" s="202" t="s">
        <v>6636</v>
      </c>
    </row>
    <row r="6">
      <c r="A6" s="196">
        <v>9775.0</v>
      </c>
      <c r="B6" s="196" t="s">
        <v>250</v>
      </c>
      <c r="C6" s="202">
        <v>203981.0</v>
      </c>
      <c r="D6" s="412">
        <v>16906.0</v>
      </c>
      <c r="E6" s="412">
        <v>44455.0</v>
      </c>
      <c r="F6" s="202" t="s">
        <v>7314</v>
      </c>
    </row>
    <row r="7">
      <c r="A7" s="202">
        <v>9903.0</v>
      </c>
      <c r="B7" s="202" t="s">
        <v>303</v>
      </c>
      <c r="C7" s="202">
        <v>203625.0</v>
      </c>
      <c r="D7" s="412">
        <v>30671.0</v>
      </c>
      <c r="E7" s="412">
        <v>44438.0</v>
      </c>
      <c r="F7" s="202" t="s">
        <v>7314</v>
      </c>
    </row>
    <row r="8">
      <c r="A8" s="202">
        <v>9950.0</v>
      </c>
      <c r="B8" s="202" t="s">
        <v>313</v>
      </c>
      <c r="C8" s="202">
        <v>203570.0</v>
      </c>
      <c r="D8" s="412">
        <v>31754.0</v>
      </c>
      <c r="E8" s="412">
        <v>44434.0</v>
      </c>
      <c r="F8" s="202" t="s">
        <v>7315</v>
      </c>
    </row>
    <row r="9">
      <c r="A9" s="202">
        <v>10047.0</v>
      </c>
      <c r="B9" s="202" t="s">
        <v>355</v>
      </c>
      <c r="C9" s="202">
        <v>203640.0</v>
      </c>
      <c r="D9" s="412">
        <v>24501.0</v>
      </c>
      <c r="E9" s="412">
        <v>44438.0</v>
      </c>
      <c r="F9" s="202" t="s">
        <v>7316</v>
      </c>
    </row>
    <row r="10">
      <c r="A10" s="196">
        <v>10181.0</v>
      </c>
      <c r="B10" s="196" t="s">
        <v>7317</v>
      </c>
      <c r="C10" s="202">
        <v>203737.0</v>
      </c>
      <c r="D10" s="412">
        <v>13596.0</v>
      </c>
      <c r="E10" s="412">
        <v>44442.0</v>
      </c>
      <c r="F10" s="202" t="s">
        <v>7314</v>
      </c>
    </row>
    <row r="11">
      <c r="A11" s="202">
        <v>10194.0</v>
      </c>
      <c r="B11" s="202" t="s">
        <v>416</v>
      </c>
      <c r="C11" s="202">
        <v>203529.0</v>
      </c>
      <c r="D11" s="412">
        <v>28664.0</v>
      </c>
      <c r="E11" s="412">
        <v>44432.0</v>
      </c>
      <c r="F11" s="202" t="s">
        <v>7314</v>
      </c>
    </row>
    <row r="12">
      <c r="A12" s="202">
        <v>10196.0</v>
      </c>
      <c r="B12" s="202" t="s">
        <v>417</v>
      </c>
      <c r="C12" s="202">
        <v>203584.0</v>
      </c>
      <c r="D12" s="412">
        <v>23525.0</v>
      </c>
      <c r="E12" s="412">
        <v>44434.0</v>
      </c>
      <c r="F12" s="202" t="s">
        <v>7318</v>
      </c>
    </row>
    <row r="13">
      <c r="A13" s="196">
        <v>10416.0</v>
      </c>
      <c r="B13" s="196" t="s">
        <v>503</v>
      </c>
      <c r="C13" s="202">
        <v>204161.0</v>
      </c>
      <c r="D13" s="412">
        <v>18695.0</v>
      </c>
      <c r="E13" s="412">
        <v>44462.0</v>
      </c>
      <c r="F13" s="202" t="s">
        <v>6636</v>
      </c>
    </row>
    <row r="14">
      <c r="A14" s="196">
        <v>10419.0</v>
      </c>
      <c r="B14" s="196" t="s">
        <v>504</v>
      </c>
      <c r="C14" s="202">
        <v>204329.0</v>
      </c>
      <c r="D14" s="412">
        <v>32869.0</v>
      </c>
      <c r="E14" s="412">
        <v>44469.0</v>
      </c>
      <c r="F14" s="202" t="s">
        <v>7319</v>
      </c>
    </row>
    <row r="15">
      <c r="A15" s="202">
        <v>10604.0</v>
      </c>
      <c r="B15" s="202" t="s">
        <v>569</v>
      </c>
      <c r="C15" s="202">
        <v>203568.0</v>
      </c>
      <c r="D15" s="412">
        <v>30878.0</v>
      </c>
      <c r="E15" s="412">
        <v>44434.0</v>
      </c>
      <c r="F15" s="202" t="s">
        <v>7314</v>
      </c>
    </row>
    <row r="16">
      <c r="A16" s="202">
        <v>10718.0</v>
      </c>
      <c r="B16" s="202" t="s">
        <v>619</v>
      </c>
      <c r="C16" s="202">
        <v>203094.0</v>
      </c>
      <c r="D16" s="412">
        <v>25173.0</v>
      </c>
      <c r="E16" s="412">
        <v>44410.0</v>
      </c>
      <c r="F16" s="202" t="s">
        <v>7314</v>
      </c>
    </row>
    <row r="17">
      <c r="A17" s="196">
        <v>10718.0</v>
      </c>
      <c r="B17" s="196" t="s">
        <v>619</v>
      </c>
      <c r="C17" s="202">
        <v>203713.0</v>
      </c>
      <c r="D17" s="412">
        <v>25173.0</v>
      </c>
      <c r="E17" s="412">
        <v>44441.0</v>
      </c>
      <c r="F17" s="202" t="s">
        <v>7320</v>
      </c>
    </row>
    <row r="18">
      <c r="A18" s="196">
        <v>11077.0</v>
      </c>
      <c r="B18" s="196" t="s">
        <v>766</v>
      </c>
      <c r="C18" s="202">
        <v>204058.0</v>
      </c>
      <c r="D18" s="412">
        <v>23943.0</v>
      </c>
      <c r="E18" s="412">
        <v>44460.0</v>
      </c>
      <c r="F18" s="202" t="s">
        <v>7314</v>
      </c>
    </row>
    <row r="19">
      <c r="A19" s="196">
        <v>11234.0</v>
      </c>
      <c r="B19" s="196" t="s">
        <v>838</v>
      </c>
      <c r="C19" s="202">
        <v>203836.0</v>
      </c>
      <c r="D19" s="412">
        <v>26498.0</v>
      </c>
      <c r="E19" s="412">
        <v>44448.0</v>
      </c>
      <c r="F19" s="202" t="s">
        <v>7314</v>
      </c>
    </row>
    <row r="20">
      <c r="A20" s="196">
        <v>11252.0</v>
      </c>
      <c r="B20" s="196" t="s">
        <v>846</v>
      </c>
      <c r="C20" s="202">
        <v>203936.0</v>
      </c>
      <c r="D20" s="412">
        <v>10942.0</v>
      </c>
      <c r="E20" s="412">
        <v>44453.0</v>
      </c>
      <c r="F20" s="202" t="s">
        <v>7314</v>
      </c>
    </row>
    <row r="21">
      <c r="A21" s="196">
        <v>11476.0</v>
      </c>
      <c r="B21" s="196" t="s">
        <v>935</v>
      </c>
      <c r="C21" s="202">
        <v>203860.0</v>
      </c>
      <c r="D21" s="412">
        <v>29766.0</v>
      </c>
      <c r="E21" s="412">
        <v>44449.0</v>
      </c>
      <c r="F21" s="202" t="s">
        <v>7315</v>
      </c>
    </row>
    <row r="22">
      <c r="A22" s="196">
        <v>11573.0</v>
      </c>
      <c r="B22" s="196" t="s">
        <v>980</v>
      </c>
      <c r="C22" s="202">
        <v>203961.0</v>
      </c>
      <c r="D22" s="412">
        <v>31522.0</v>
      </c>
      <c r="E22" s="412">
        <v>44454.0</v>
      </c>
      <c r="F22" s="202" t="s">
        <v>7314</v>
      </c>
    </row>
    <row r="23">
      <c r="A23" s="202">
        <v>11761.0</v>
      </c>
      <c r="B23" s="202" t="s">
        <v>1065</v>
      </c>
      <c r="C23" s="202">
        <v>203555.0</v>
      </c>
      <c r="D23" s="412">
        <v>32726.0</v>
      </c>
      <c r="E23" s="412">
        <v>44433.0</v>
      </c>
      <c r="F23" s="202" t="s">
        <v>7315</v>
      </c>
    </row>
    <row r="24">
      <c r="A24" s="196">
        <v>11839.0</v>
      </c>
      <c r="B24" s="196" t="s">
        <v>1105</v>
      </c>
      <c r="C24" s="202">
        <v>203783.0</v>
      </c>
      <c r="D24" s="412">
        <v>21503.0</v>
      </c>
      <c r="E24" s="412">
        <v>44447.0</v>
      </c>
      <c r="F24" s="202" t="s">
        <v>7314</v>
      </c>
    </row>
    <row r="25">
      <c r="A25" s="202">
        <v>12131.0</v>
      </c>
      <c r="B25" s="202" t="s">
        <v>1254</v>
      </c>
      <c r="C25" s="202">
        <v>203541.0</v>
      </c>
      <c r="D25" s="412">
        <v>22551.0</v>
      </c>
      <c r="E25" s="412">
        <v>44432.0</v>
      </c>
      <c r="F25" s="202" t="s">
        <v>7316</v>
      </c>
    </row>
    <row r="26">
      <c r="A26" s="196">
        <v>12303.0</v>
      </c>
      <c r="B26" s="196" t="s">
        <v>1342</v>
      </c>
      <c r="C26" s="202">
        <v>204001.0</v>
      </c>
      <c r="D26" s="412">
        <v>26384.0</v>
      </c>
      <c r="E26" s="412">
        <v>44456.0</v>
      </c>
      <c r="F26" s="202" t="s">
        <v>7314</v>
      </c>
    </row>
    <row r="27">
      <c r="A27" s="196">
        <v>12322.0</v>
      </c>
      <c r="B27" s="196" t="s">
        <v>1356</v>
      </c>
      <c r="C27" s="202">
        <v>203987.0</v>
      </c>
      <c r="D27" s="412">
        <v>24917.0</v>
      </c>
      <c r="E27" s="412">
        <v>44455.0</v>
      </c>
      <c r="F27" s="202" t="s">
        <v>6450</v>
      </c>
    </row>
    <row r="28">
      <c r="A28" s="202">
        <v>12451.0</v>
      </c>
      <c r="B28" s="202" t="s">
        <v>1433</v>
      </c>
      <c r="C28" s="202">
        <v>203607.0</v>
      </c>
      <c r="D28" s="412">
        <v>24856.0</v>
      </c>
      <c r="E28" s="412">
        <v>44435.0</v>
      </c>
      <c r="F28" s="202" t="s">
        <v>7318</v>
      </c>
    </row>
    <row r="29">
      <c r="A29" s="196">
        <v>12512.0</v>
      </c>
      <c r="B29" s="196" t="s">
        <v>1474</v>
      </c>
      <c r="C29" s="202">
        <v>204331.0</v>
      </c>
      <c r="D29" s="412">
        <v>28787.0</v>
      </c>
      <c r="E29" s="412">
        <v>44469.0</v>
      </c>
      <c r="F29" s="202" t="s">
        <v>7314</v>
      </c>
    </row>
    <row r="30">
      <c r="A30" s="202">
        <v>12697.0</v>
      </c>
      <c r="B30" s="202" t="s">
        <v>1603</v>
      </c>
      <c r="C30" s="202">
        <v>203583.0</v>
      </c>
      <c r="D30" s="412">
        <v>30536.0</v>
      </c>
      <c r="E30" s="412">
        <v>44434.0</v>
      </c>
      <c r="F30" s="202" t="s">
        <v>7318</v>
      </c>
    </row>
    <row r="31">
      <c r="A31" s="196">
        <v>13800.0</v>
      </c>
      <c r="B31" s="196" t="s">
        <v>2485</v>
      </c>
      <c r="C31" s="202">
        <v>203908.0</v>
      </c>
      <c r="D31" s="412">
        <v>21061.0</v>
      </c>
      <c r="E31" s="412">
        <v>44452.0</v>
      </c>
      <c r="F31" s="202" t="s">
        <v>6450</v>
      </c>
    </row>
    <row r="32">
      <c r="A32" s="196">
        <v>14076.0</v>
      </c>
      <c r="B32" s="202" t="s">
        <v>2688</v>
      </c>
      <c r="C32" s="202">
        <v>204074.0</v>
      </c>
      <c r="D32" s="412">
        <v>29289.0</v>
      </c>
      <c r="E32" s="412">
        <v>44460.0</v>
      </c>
      <c r="F32" s="202" t="s">
        <v>7314</v>
      </c>
    </row>
    <row r="33">
      <c r="A33" s="196">
        <v>14194.0</v>
      </c>
      <c r="B33" s="196" t="s">
        <v>2780</v>
      </c>
      <c r="C33" s="202">
        <v>204142.0</v>
      </c>
      <c r="D33" s="412">
        <v>25721.0</v>
      </c>
      <c r="E33" s="412">
        <v>44461.0</v>
      </c>
      <c r="F33" s="202" t="s">
        <v>6450</v>
      </c>
    </row>
    <row r="34">
      <c r="A34" s="196">
        <v>14291.0</v>
      </c>
      <c r="B34" s="196" t="s">
        <v>2854</v>
      </c>
      <c r="C34" s="202">
        <v>203857.0</v>
      </c>
      <c r="D34" s="412">
        <v>20668.0</v>
      </c>
      <c r="E34" s="412">
        <v>44449.0</v>
      </c>
      <c r="F34" s="202" t="s">
        <v>7314</v>
      </c>
    </row>
    <row r="35">
      <c r="A35" s="196">
        <v>14489.0</v>
      </c>
      <c r="B35" s="196" t="s">
        <v>3010</v>
      </c>
      <c r="C35" s="202">
        <v>203966.0</v>
      </c>
      <c r="D35" s="412">
        <v>26451.0</v>
      </c>
      <c r="E35" s="412">
        <v>44452.0</v>
      </c>
      <c r="F35" s="202" t="s">
        <v>7314</v>
      </c>
    </row>
    <row r="36">
      <c r="A36" s="196">
        <v>14571.0</v>
      </c>
      <c r="B36" s="196" t="s">
        <v>3082</v>
      </c>
      <c r="C36" s="202">
        <v>203851.0</v>
      </c>
      <c r="D36" s="412">
        <v>25774.0</v>
      </c>
      <c r="E36" s="412">
        <v>44449.0</v>
      </c>
      <c r="F36" s="202" t="s">
        <v>7314</v>
      </c>
    </row>
    <row r="37">
      <c r="A37" s="196">
        <v>14643.0</v>
      </c>
      <c r="B37" s="196" t="s">
        <v>3143</v>
      </c>
      <c r="C37" s="202">
        <v>203789.0</v>
      </c>
      <c r="D37" s="412">
        <v>23890.0</v>
      </c>
      <c r="E37" s="412">
        <v>44447.0</v>
      </c>
      <c r="F37" s="202" t="s">
        <v>7320</v>
      </c>
    </row>
    <row r="38">
      <c r="A38" s="196">
        <v>14736.0</v>
      </c>
      <c r="B38" s="196" t="s">
        <v>3222</v>
      </c>
      <c r="C38" s="202">
        <v>203980.0</v>
      </c>
      <c r="D38" s="412">
        <v>35192.0</v>
      </c>
      <c r="E38" s="412">
        <v>44455.0</v>
      </c>
      <c r="F38" s="202" t="s">
        <v>7314</v>
      </c>
    </row>
    <row r="39">
      <c r="A39" s="196">
        <v>14891.0</v>
      </c>
      <c r="B39" s="196" t="s">
        <v>3352</v>
      </c>
      <c r="C39" s="202">
        <v>203771.0</v>
      </c>
      <c r="D39" s="412">
        <v>31551.0</v>
      </c>
      <c r="E39" s="412">
        <v>44446.0</v>
      </c>
      <c r="F39" s="202" t="s">
        <v>7314</v>
      </c>
    </row>
    <row r="40">
      <c r="A40" s="196">
        <v>14926.0</v>
      </c>
      <c r="B40" s="196" t="s">
        <v>3379</v>
      </c>
      <c r="C40" s="202">
        <v>203796.0</v>
      </c>
      <c r="D40" s="412">
        <v>21137.0</v>
      </c>
      <c r="E40" s="412">
        <v>44447.0</v>
      </c>
      <c r="F40" s="202" t="s">
        <v>7320</v>
      </c>
    </row>
    <row r="41">
      <c r="A41" s="202">
        <v>14939.0</v>
      </c>
      <c r="B41" s="202" t="s">
        <v>7321</v>
      </c>
      <c r="C41" s="202">
        <v>203545.0</v>
      </c>
      <c r="D41" s="412">
        <v>20725.0</v>
      </c>
      <c r="E41" s="412">
        <v>44432.0</v>
      </c>
      <c r="F41" s="202" t="s">
        <v>7322</v>
      </c>
    </row>
    <row r="42">
      <c r="A42" s="196">
        <v>15482.0</v>
      </c>
      <c r="B42" s="196" t="s">
        <v>3839</v>
      </c>
      <c r="C42" s="202">
        <v>203738.0</v>
      </c>
      <c r="D42" s="412">
        <v>20789.0</v>
      </c>
      <c r="E42" s="412">
        <v>44442.0</v>
      </c>
      <c r="F42" s="202" t="s">
        <v>7320</v>
      </c>
    </row>
    <row r="43">
      <c r="A43" s="202">
        <v>15611.0</v>
      </c>
      <c r="B43" s="202" t="s">
        <v>7323</v>
      </c>
      <c r="C43" s="202">
        <v>203873.0</v>
      </c>
      <c r="D43" s="412">
        <v>21765.0</v>
      </c>
      <c r="E43" s="412">
        <v>44448.0</v>
      </c>
      <c r="F43" s="202" t="s">
        <v>7314</v>
      </c>
    </row>
    <row r="44">
      <c r="A44" s="202">
        <v>15667.0</v>
      </c>
      <c r="B44" s="202" t="s">
        <v>4003</v>
      </c>
      <c r="C44" s="202">
        <v>203261.0</v>
      </c>
      <c r="D44" s="412">
        <v>28612.0</v>
      </c>
      <c r="E44" s="412">
        <v>44418.0</v>
      </c>
      <c r="F44" s="202" t="s">
        <v>7314</v>
      </c>
    </row>
    <row r="45">
      <c r="A45" s="196">
        <v>15751.0</v>
      </c>
      <c r="B45" s="196" t="s">
        <v>4083</v>
      </c>
      <c r="C45" s="202">
        <v>204177.0</v>
      </c>
      <c r="D45" s="412">
        <v>29562.0</v>
      </c>
      <c r="E45" s="412">
        <v>44462.0</v>
      </c>
      <c r="F45" s="202" t="s">
        <v>7314</v>
      </c>
    </row>
    <row r="46">
      <c r="A46" s="196">
        <v>15850.0</v>
      </c>
      <c r="B46" s="196" t="s">
        <v>4170</v>
      </c>
      <c r="C46" s="202">
        <v>203701.0</v>
      </c>
      <c r="D46" s="412">
        <v>20771.0</v>
      </c>
      <c r="E46" s="412">
        <v>44441.0</v>
      </c>
      <c r="F46" s="202" t="s">
        <v>7324</v>
      </c>
    </row>
    <row r="47">
      <c r="A47" s="202">
        <v>15933.0</v>
      </c>
      <c r="B47" s="202" t="s">
        <v>4247</v>
      </c>
      <c r="C47" s="202">
        <v>203105.0</v>
      </c>
      <c r="D47" s="412">
        <v>25810.0</v>
      </c>
      <c r="E47" s="412">
        <v>44411.0</v>
      </c>
      <c r="F47" s="202" t="s">
        <v>7325</v>
      </c>
    </row>
    <row r="48">
      <c r="A48" s="196">
        <v>15949.0</v>
      </c>
      <c r="B48" s="196" t="s">
        <v>4259</v>
      </c>
      <c r="C48" s="202">
        <v>204253.0</v>
      </c>
      <c r="D48" s="412">
        <v>28112.0</v>
      </c>
      <c r="E48" s="412">
        <v>44467.0</v>
      </c>
      <c r="F48" s="202" t="s">
        <v>7314</v>
      </c>
    </row>
    <row r="49">
      <c r="A49" s="196">
        <v>15957.0</v>
      </c>
      <c r="B49" s="196" t="s">
        <v>4267</v>
      </c>
      <c r="C49" s="202">
        <v>204015.0</v>
      </c>
      <c r="D49" s="412">
        <v>23525.0</v>
      </c>
      <c r="E49" s="412">
        <v>44456.0</v>
      </c>
      <c r="F49" s="202" t="s">
        <v>7314</v>
      </c>
    </row>
    <row r="50">
      <c r="A50" s="196">
        <v>15972.0</v>
      </c>
      <c r="B50" s="196" t="s">
        <v>7326</v>
      </c>
      <c r="C50" s="202">
        <v>203986.0</v>
      </c>
      <c r="D50" s="412">
        <v>22825.0</v>
      </c>
      <c r="E50" s="412">
        <v>44455.0</v>
      </c>
      <c r="F50" s="202" t="s">
        <v>7314</v>
      </c>
    </row>
    <row r="51">
      <c r="A51" s="196">
        <v>16074.0</v>
      </c>
      <c r="B51" s="196" t="s">
        <v>4368</v>
      </c>
      <c r="C51" s="202">
        <v>203921.0</v>
      </c>
      <c r="D51" s="412">
        <v>28808.0</v>
      </c>
      <c r="E51" s="412">
        <v>44453.0</v>
      </c>
      <c r="F51" s="202" t="s">
        <v>7314</v>
      </c>
    </row>
    <row r="52">
      <c r="A52" s="202">
        <v>16109.0</v>
      </c>
      <c r="B52" s="202" t="s">
        <v>7327</v>
      </c>
      <c r="C52" s="202">
        <v>203089.0</v>
      </c>
      <c r="D52" s="412">
        <v>30960.0</v>
      </c>
      <c r="E52" s="412">
        <v>44410.0</v>
      </c>
      <c r="F52" s="202" t="s">
        <v>7314</v>
      </c>
    </row>
    <row r="53">
      <c r="A53" s="202">
        <v>16145.0</v>
      </c>
      <c r="B53" s="202" t="s">
        <v>4428</v>
      </c>
      <c r="C53" s="202">
        <v>203530.0</v>
      </c>
      <c r="D53" s="412">
        <v>28048.0</v>
      </c>
      <c r="E53" s="412">
        <v>44432.0</v>
      </c>
      <c r="F53" s="202" t="s">
        <v>7314</v>
      </c>
    </row>
    <row r="54">
      <c r="A54" s="196">
        <v>16176.0</v>
      </c>
      <c r="B54" s="196" t="s">
        <v>4454</v>
      </c>
      <c r="C54" s="202">
        <v>203925.0</v>
      </c>
      <c r="D54" s="412">
        <v>24766.0</v>
      </c>
      <c r="E54" s="412">
        <v>44453.0</v>
      </c>
      <c r="F54" s="202" t="s">
        <v>7314</v>
      </c>
    </row>
    <row r="55">
      <c r="A55" s="202">
        <v>16214.0</v>
      </c>
      <c r="B55" s="202" t="s">
        <v>4485</v>
      </c>
      <c r="C55" s="202">
        <v>203617.0</v>
      </c>
      <c r="D55" s="412">
        <v>28904.0</v>
      </c>
      <c r="E55" s="412">
        <v>44438.0</v>
      </c>
      <c r="F55" s="202" t="s">
        <v>7322</v>
      </c>
    </row>
    <row r="56">
      <c r="A56" s="196">
        <v>16285.0</v>
      </c>
      <c r="B56" s="196" t="s">
        <v>4536</v>
      </c>
      <c r="C56" s="202">
        <v>203762.0</v>
      </c>
      <c r="D56" s="412">
        <v>22722.0</v>
      </c>
      <c r="E56" s="412">
        <v>44446.0</v>
      </c>
      <c r="F56" s="202" t="s">
        <v>7314</v>
      </c>
    </row>
    <row r="57">
      <c r="A57" s="202">
        <v>16310.0</v>
      </c>
      <c r="B57" s="202" t="s">
        <v>4554</v>
      </c>
      <c r="C57" s="202">
        <v>203606.0</v>
      </c>
      <c r="D57" s="412">
        <v>20014.0</v>
      </c>
      <c r="E57" s="412">
        <v>44435.0</v>
      </c>
      <c r="F57" s="202" t="s">
        <v>7314</v>
      </c>
    </row>
    <row r="58">
      <c r="A58" s="202">
        <v>16384.0</v>
      </c>
      <c r="B58" s="196" t="s">
        <v>4621</v>
      </c>
      <c r="C58" s="202">
        <v>204238.0</v>
      </c>
      <c r="D58" s="412">
        <v>22210.0</v>
      </c>
      <c r="E58" s="412">
        <v>44466.0</v>
      </c>
      <c r="F58" s="202" t="s">
        <v>7314</v>
      </c>
    </row>
    <row r="59">
      <c r="A59" s="196">
        <v>16483.0</v>
      </c>
      <c r="B59" s="202" t="s">
        <v>7328</v>
      </c>
      <c r="C59" s="202">
        <v>204077.0</v>
      </c>
      <c r="D59" s="412">
        <v>25298.0</v>
      </c>
      <c r="E59" s="412">
        <v>44460.0</v>
      </c>
      <c r="F59" s="202" t="s">
        <v>7315</v>
      </c>
    </row>
    <row r="60">
      <c r="A60" s="196">
        <v>16496.0</v>
      </c>
      <c r="B60" s="202" t="s">
        <v>7329</v>
      </c>
      <c r="C60" s="202">
        <v>204073.0</v>
      </c>
      <c r="D60" s="412">
        <v>19235.0</v>
      </c>
      <c r="E60" s="412">
        <v>44460.0</v>
      </c>
      <c r="F60" s="202" t="s">
        <v>6636</v>
      </c>
    </row>
    <row r="61">
      <c r="A61" s="196">
        <v>16499.0</v>
      </c>
      <c r="B61" s="202" t="s">
        <v>4701</v>
      </c>
      <c r="C61" s="202">
        <v>204076.0</v>
      </c>
      <c r="D61" s="412">
        <v>26230.0</v>
      </c>
      <c r="E61" s="412">
        <v>44460.0</v>
      </c>
      <c r="F61" s="202" t="s">
        <v>7314</v>
      </c>
    </row>
    <row r="62">
      <c r="A62" s="196">
        <v>16500.0</v>
      </c>
      <c r="B62" s="196" t="s">
        <v>7330</v>
      </c>
      <c r="C62" s="202">
        <v>203903.0</v>
      </c>
      <c r="D62" s="412">
        <v>23027.0</v>
      </c>
      <c r="E62" s="412">
        <v>44452.0</v>
      </c>
      <c r="F62" s="202" t="s">
        <v>7318</v>
      </c>
    </row>
    <row r="63">
      <c r="A63" s="196">
        <v>16517.0</v>
      </c>
      <c r="B63" s="196" t="s">
        <v>4717</v>
      </c>
      <c r="C63" s="202">
        <v>203706.0</v>
      </c>
      <c r="D63" s="412">
        <v>17609.0</v>
      </c>
      <c r="E63" s="412">
        <v>44441.0</v>
      </c>
      <c r="F63" s="202" t="s">
        <v>7331</v>
      </c>
    </row>
    <row r="64">
      <c r="A64" s="202">
        <v>16537.0</v>
      </c>
      <c r="B64" s="202" t="s">
        <v>7332</v>
      </c>
      <c r="C64" s="202">
        <v>203095.0</v>
      </c>
      <c r="D64" s="412">
        <v>20802.0</v>
      </c>
      <c r="E64" s="412">
        <v>44410.0</v>
      </c>
      <c r="F64" s="202" t="s">
        <v>7314</v>
      </c>
    </row>
    <row r="65">
      <c r="A65" s="202">
        <v>16668.0</v>
      </c>
      <c r="B65" s="202" t="s">
        <v>7333</v>
      </c>
      <c r="C65" s="202">
        <v>203347.0</v>
      </c>
      <c r="D65" s="412">
        <v>29499.0</v>
      </c>
      <c r="E65" s="412">
        <v>44421.0</v>
      </c>
      <c r="F65" s="202" t="s">
        <v>7314</v>
      </c>
    </row>
    <row r="66">
      <c r="A66" s="196">
        <v>16725.0</v>
      </c>
      <c r="B66" s="196" t="s">
        <v>7334</v>
      </c>
      <c r="C66" s="202">
        <v>203886.0</v>
      </c>
      <c r="D66" s="412">
        <v>33524.0</v>
      </c>
      <c r="E66" s="412">
        <v>44452.0</v>
      </c>
      <c r="F66" s="202" t="s">
        <v>7314</v>
      </c>
    </row>
    <row r="67">
      <c r="A67" s="196">
        <v>16726.0</v>
      </c>
      <c r="B67" s="196" t="s">
        <v>4871</v>
      </c>
      <c r="C67" s="202">
        <v>203780.0</v>
      </c>
      <c r="D67" s="412">
        <v>24882.0</v>
      </c>
      <c r="E67" s="412">
        <v>44446.0</v>
      </c>
      <c r="F67" s="202" t="s">
        <v>7314</v>
      </c>
    </row>
    <row r="68">
      <c r="A68" s="196">
        <v>16745.0</v>
      </c>
      <c r="B68" s="196" t="s">
        <v>4887</v>
      </c>
      <c r="C68" s="202">
        <v>203767.0</v>
      </c>
      <c r="D68" s="412">
        <v>34760.0</v>
      </c>
      <c r="E68" s="412">
        <v>44446.0</v>
      </c>
      <c r="F68" s="202" t="s">
        <v>7314</v>
      </c>
    </row>
    <row r="69">
      <c r="A69" s="196">
        <v>16995.0</v>
      </c>
      <c r="B69" s="202" t="s">
        <v>7335</v>
      </c>
      <c r="C69" s="202">
        <v>204048.0</v>
      </c>
      <c r="D69" s="412">
        <v>24264.0</v>
      </c>
      <c r="E69" s="412">
        <v>44459.0</v>
      </c>
      <c r="F69" s="202" t="s">
        <v>7314</v>
      </c>
    </row>
    <row r="70">
      <c r="A70" s="196">
        <v>17091.0</v>
      </c>
      <c r="B70" s="196" t="s">
        <v>7336</v>
      </c>
      <c r="C70" s="202">
        <v>204241.0</v>
      </c>
      <c r="D70" s="412">
        <v>26715.0</v>
      </c>
      <c r="E70" s="412">
        <v>44466.0</v>
      </c>
      <c r="F70" s="202" t="s">
        <v>7314</v>
      </c>
    </row>
    <row r="71">
      <c r="A71" s="202" t="s">
        <v>5976</v>
      </c>
      <c r="B71" s="202" t="s">
        <v>5702</v>
      </c>
      <c r="C71" s="202">
        <v>203370.0</v>
      </c>
      <c r="D71" s="412">
        <v>26420.0</v>
      </c>
      <c r="E71" s="412">
        <v>44424.0</v>
      </c>
      <c r="F71" s="202" t="s">
        <v>7318</v>
      </c>
    </row>
  </sheetData>
  <autoFilter ref="$A$1:$F$1049">
    <sortState ref="A1:F1049">
      <sortCondition ref="A1:A1049"/>
    </sortState>
  </autoFil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3.86"/>
    <col customWidth="1" min="3" max="3" width="39.86"/>
    <col customWidth="1" min="4" max="4" width="12.43"/>
    <col customWidth="1" min="5" max="5" width="5.43"/>
    <col customWidth="1" min="6" max="6" width="4.14"/>
    <col customWidth="1" min="7" max="7" width="39.86"/>
    <col customWidth="1" min="8" max="8" width="12.43"/>
    <col customWidth="1" min="9" max="9" width="11.57"/>
    <col customWidth="1" min="10" max="10" width="10.86"/>
  </cols>
  <sheetData>
    <row r="1">
      <c r="A1" s="413"/>
      <c r="B1" s="413"/>
      <c r="D1" s="413"/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  <c r="X1" s="413"/>
      <c r="Y1" s="413"/>
      <c r="Z1" s="413"/>
    </row>
    <row r="2">
      <c r="A2" s="413"/>
      <c r="D2" s="413"/>
      <c r="E2" s="413"/>
      <c r="F2" s="413"/>
      <c r="G2" s="413"/>
      <c r="H2" s="413"/>
      <c r="I2" s="413"/>
      <c r="J2" s="413"/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3"/>
      <c r="V2" s="413"/>
      <c r="W2" s="413"/>
      <c r="X2" s="413"/>
      <c r="Y2" s="413"/>
      <c r="Z2" s="413"/>
    </row>
    <row r="3">
      <c r="A3" s="413"/>
      <c r="B3" s="413"/>
      <c r="C3" s="413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413"/>
      <c r="Z3" s="413"/>
    </row>
    <row r="4">
      <c r="A4" s="413"/>
      <c r="B4" s="413"/>
      <c r="C4" s="413"/>
      <c r="D4" s="413"/>
      <c r="E4" s="413"/>
      <c r="F4" s="413"/>
      <c r="G4" s="413"/>
      <c r="H4" s="413"/>
      <c r="I4" s="413"/>
      <c r="J4" s="413"/>
      <c r="K4" s="413"/>
      <c r="L4" s="413"/>
      <c r="M4" s="413"/>
      <c r="N4" s="413"/>
      <c r="O4" s="413"/>
      <c r="P4" s="413"/>
      <c r="Q4" s="413"/>
      <c r="R4" s="413"/>
      <c r="S4" s="413"/>
      <c r="T4" s="413"/>
      <c r="U4" s="413"/>
      <c r="V4" s="413"/>
      <c r="W4" s="413"/>
      <c r="X4" s="413"/>
      <c r="Y4" s="413"/>
      <c r="Z4" s="413"/>
    </row>
    <row r="5">
      <c r="A5" s="413"/>
      <c r="B5" s="413"/>
      <c r="C5" s="413"/>
      <c r="D5" s="413"/>
      <c r="E5" s="413"/>
      <c r="F5" s="413"/>
      <c r="G5" s="413"/>
      <c r="H5" s="413"/>
      <c r="I5" s="413"/>
      <c r="J5" s="413"/>
      <c r="K5" s="413"/>
      <c r="L5" s="413"/>
      <c r="M5" s="413"/>
      <c r="N5" s="413"/>
      <c r="O5" s="413"/>
      <c r="P5" s="413"/>
      <c r="Q5" s="413"/>
      <c r="R5" s="413"/>
      <c r="S5" s="413"/>
      <c r="T5" s="413"/>
      <c r="U5" s="413"/>
      <c r="V5" s="413"/>
      <c r="W5" s="413"/>
      <c r="X5" s="413"/>
      <c r="Y5" s="413"/>
      <c r="Z5" s="413"/>
    </row>
    <row r="6">
      <c r="A6" s="413"/>
      <c r="B6" s="413"/>
      <c r="C6" s="413"/>
      <c r="D6" s="413"/>
      <c r="E6" s="413"/>
      <c r="F6" s="413"/>
      <c r="G6" s="413"/>
      <c r="H6" s="413"/>
      <c r="I6" s="413"/>
      <c r="J6" s="413"/>
      <c r="K6" s="413"/>
      <c r="L6" s="413"/>
      <c r="M6" s="413"/>
      <c r="N6" s="413"/>
      <c r="O6" s="413"/>
      <c r="P6" s="413"/>
      <c r="Q6" s="413"/>
      <c r="R6" s="413"/>
      <c r="S6" s="413"/>
      <c r="T6" s="413"/>
      <c r="U6" s="413"/>
      <c r="V6" s="413"/>
      <c r="W6" s="413"/>
      <c r="X6" s="413"/>
      <c r="Y6" s="413"/>
      <c r="Z6" s="413"/>
    </row>
    <row r="7">
      <c r="A7" s="413"/>
      <c r="B7" s="413"/>
      <c r="C7" s="413"/>
      <c r="D7" s="413"/>
      <c r="E7" s="413"/>
      <c r="F7" s="413"/>
      <c r="G7" s="413"/>
      <c r="H7" s="413"/>
      <c r="I7" s="413"/>
      <c r="J7" s="413"/>
      <c r="K7" s="413"/>
      <c r="L7" s="413"/>
      <c r="M7" s="413"/>
      <c r="N7" s="413"/>
      <c r="O7" s="413"/>
      <c r="P7" s="413"/>
      <c r="Q7" s="413"/>
      <c r="R7" s="413"/>
      <c r="S7" s="413"/>
      <c r="T7" s="413"/>
      <c r="U7" s="413"/>
      <c r="V7" s="413"/>
      <c r="W7" s="413"/>
      <c r="X7" s="413"/>
      <c r="Y7" s="413"/>
      <c r="Z7" s="413"/>
    </row>
    <row r="8">
      <c r="A8" s="413"/>
      <c r="B8" s="413"/>
      <c r="C8" s="413"/>
      <c r="D8" s="413"/>
      <c r="E8" s="413"/>
      <c r="F8" s="413"/>
      <c r="G8" s="413"/>
      <c r="H8" s="413"/>
      <c r="I8" s="413"/>
      <c r="J8" s="413"/>
      <c r="K8" s="413"/>
      <c r="L8" s="413"/>
      <c r="M8" s="413"/>
      <c r="N8" s="413"/>
      <c r="O8" s="413"/>
      <c r="P8" s="413"/>
      <c r="Q8" s="413"/>
      <c r="R8" s="413"/>
      <c r="S8" s="413"/>
      <c r="T8" s="413"/>
      <c r="U8" s="413"/>
      <c r="V8" s="413"/>
      <c r="W8" s="413"/>
      <c r="X8" s="413"/>
      <c r="Y8" s="413"/>
      <c r="Z8" s="413"/>
    </row>
    <row r="9">
      <c r="A9" s="413"/>
      <c r="B9" s="413"/>
      <c r="C9" s="413"/>
      <c r="D9" s="413"/>
      <c r="E9" s="413"/>
      <c r="F9" s="413"/>
      <c r="G9" s="413"/>
      <c r="H9" s="413"/>
      <c r="I9" s="413"/>
      <c r="J9" s="413"/>
      <c r="K9" s="413"/>
      <c r="L9" s="413"/>
      <c r="M9" s="413"/>
      <c r="N9" s="413"/>
      <c r="O9" s="413"/>
      <c r="P9" s="413"/>
      <c r="Q9" s="413"/>
      <c r="R9" s="413"/>
      <c r="S9" s="413"/>
      <c r="T9" s="413"/>
      <c r="U9" s="413"/>
      <c r="V9" s="413"/>
      <c r="W9" s="413"/>
      <c r="X9" s="413"/>
      <c r="Y9" s="413"/>
      <c r="Z9" s="413"/>
    </row>
    <row r="10">
      <c r="A10" s="413"/>
      <c r="B10" s="413"/>
      <c r="C10" s="413"/>
      <c r="D10" s="413"/>
      <c r="E10" s="413"/>
      <c r="F10" s="413"/>
      <c r="G10" s="413"/>
      <c r="H10" s="413"/>
      <c r="I10" s="413"/>
      <c r="J10" s="413"/>
      <c r="K10" s="413"/>
      <c r="L10" s="413"/>
      <c r="M10" s="413"/>
      <c r="N10" s="413"/>
      <c r="O10" s="413"/>
      <c r="P10" s="413"/>
      <c r="Q10" s="413"/>
      <c r="R10" s="413"/>
      <c r="S10" s="413"/>
      <c r="T10" s="413"/>
      <c r="U10" s="413"/>
      <c r="V10" s="413"/>
      <c r="W10" s="413"/>
      <c r="X10" s="413"/>
      <c r="Y10" s="413"/>
      <c r="Z10" s="413"/>
    </row>
    <row r="11">
      <c r="A11" s="413"/>
      <c r="B11" s="413"/>
      <c r="C11" s="414" t="s">
        <v>7337</v>
      </c>
      <c r="E11" s="413"/>
      <c r="F11" s="413"/>
      <c r="G11" s="414" t="s">
        <v>7338</v>
      </c>
      <c r="H11" s="413"/>
      <c r="I11" s="413"/>
      <c r="J11" s="413"/>
      <c r="K11" s="413"/>
      <c r="L11" s="413"/>
      <c r="M11" s="413"/>
      <c r="N11" s="413"/>
      <c r="O11" s="413"/>
      <c r="P11" s="413"/>
      <c r="Q11" s="413"/>
      <c r="R11" s="413"/>
      <c r="S11" s="413"/>
      <c r="T11" s="413"/>
      <c r="U11" s="413"/>
      <c r="V11" s="413"/>
      <c r="W11" s="413"/>
      <c r="X11" s="413"/>
      <c r="Y11" s="413"/>
      <c r="Z11" s="413"/>
    </row>
    <row r="12">
      <c r="A12" s="413"/>
      <c r="B12" s="413"/>
      <c r="C12" s="414" t="s">
        <v>7339</v>
      </c>
      <c r="E12" s="413"/>
      <c r="F12" s="413"/>
      <c r="G12" s="414" t="s">
        <v>7340</v>
      </c>
      <c r="H12" s="413"/>
      <c r="I12" s="413"/>
      <c r="J12" s="413"/>
      <c r="K12" s="413"/>
      <c r="L12" s="413"/>
      <c r="M12" s="413"/>
      <c r="N12" s="413"/>
      <c r="O12" s="413"/>
      <c r="P12" s="413"/>
      <c r="Q12" s="413"/>
      <c r="R12" s="413"/>
      <c r="S12" s="413"/>
      <c r="T12" s="413"/>
      <c r="U12" s="413"/>
      <c r="V12" s="413"/>
      <c r="W12" s="413"/>
      <c r="X12" s="413"/>
      <c r="Y12" s="413"/>
      <c r="Z12" s="413"/>
    </row>
    <row r="13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3"/>
      <c r="M13" s="413"/>
      <c r="N13" s="413"/>
      <c r="O13" s="413"/>
      <c r="P13" s="413"/>
      <c r="Q13" s="413"/>
      <c r="R13" s="413"/>
      <c r="S13" s="413"/>
      <c r="T13" s="413"/>
      <c r="U13" s="413"/>
      <c r="V13" s="413"/>
      <c r="W13" s="413"/>
      <c r="X13" s="413"/>
      <c r="Y13" s="413"/>
      <c r="Z13" s="413"/>
    </row>
    <row r="14">
      <c r="A14" s="413"/>
      <c r="B14" s="413"/>
      <c r="C14" s="413"/>
      <c r="D14" s="413"/>
      <c r="E14" s="413"/>
      <c r="F14" s="413"/>
      <c r="G14" s="413"/>
      <c r="H14" s="413"/>
      <c r="I14" s="413"/>
      <c r="J14" s="413"/>
      <c r="K14" s="413"/>
      <c r="L14" s="413"/>
      <c r="M14" s="413"/>
      <c r="N14" s="413"/>
      <c r="O14" s="413"/>
      <c r="P14" s="413"/>
      <c r="Q14" s="413"/>
      <c r="R14" s="413"/>
      <c r="S14" s="413"/>
      <c r="T14" s="413"/>
      <c r="U14" s="413"/>
      <c r="V14" s="413"/>
      <c r="W14" s="413"/>
      <c r="X14" s="413"/>
      <c r="Y14" s="413"/>
      <c r="Z14" s="413"/>
    </row>
    <row r="15">
      <c r="A15" s="413"/>
      <c r="B15" s="413"/>
      <c r="C15" s="413"/>
      <c r="D15" s="413"/>
      <c r="E15" s="413"/>
      <c r="F15" s="413"/>
      <c r="G15" s="413"/>
      <c r="H15" s="413"/>
      <c r="I15" s="413"/>
      <c r="J15" s="413"/>
      <c r="K15" s="413"/>
      <c r="L15" s="413"/>
      <c r="M15" s="413"/>
      <c r="N15" s="413"/>
      <c r="O15" s="413"/>
      <c r="P15" s="413"/>
      <c r="Q15" s="413"/>
      <c r="R15" s="413"/>
      <c r="S15" s="413"/>
      <c r="T15" s="413"/>
      <c r="U15" s="413"/>
      <c r="V15" s="413"/>
      <c r="W15" s="413"/>
      <c r="X15" s="413"/>
      <c r="Y15" s="413"/>
      <c r="Z15" s="413"/>
    </row>
    <row r="16">
      <c r="A16" s="413"/>
      <c r="B16" s="413"/>
      <c r="C16" s="413"/>
      <c r="D16" s="413"/>
      <c r="E16" s="413"/>
      <c r="F16" s="413"/>
      <c r="G16" s="413"/>
      <c r="H16" s="413"/>
      <c r="I16" s="413"/>
      <c r="J16" s="413"/>
      <c r="K16" s="413"/>
      <c r="L16" s="413"/>
      <c r="M16" s="413"/>
      <c r="N16" s="413"/>
      <c r="O16" s="413"/>
      <c r="P16" s="413"/>
      <c r="Q16" s="413"/>
      <c r="R16" s="413"/>
      <c r="S16" s="413"/>
      <c r="T16" s="413"/>
      <c r="U16" s="413"/>
      <c r="V16" s="413"/>
      <c r="W16" s="413"/>
      <c r="X16" s="413"/>
      <c r="Y16" s="413"/>
      <c r="Z16" s="413"/>
    </row>
    <row r="17">
      <c r="A17" s="415"/>
      <c r="B17" s="416"/>
      <c r="C17" s="417" t="s">
        <v>7341</v>
      </c>
      <c r="D17" s="418" t="s">
        <v>7342</v>
      </c>
      <c r="E17" s="415"/>
      <c r="F17" s="416"/>
      <c r="G17" s="417" t="s">
        <v>7341</v>
      </c>
      <c r="H17" s="419" t="s">
        <v>7342</v>
      </c>
      <c r="I17" s="413"/>
      <c r="J17" s="413"/>
      <c r="K17" s="413"/>
      <c r="L17" s="413"/>
      <c r="M17" s="413"/>
      <c r="N17" s="413"/>
      <c r="O17" s="413"/>
      <c r="P17" s="413"/>
      <c r="Q17" s="413"/>
      <c r="R17" s="413"/>
      <c r="S17" s="413"/>
      <c r="T17" s="413"/>
      <c r="U17" s="413"/>
      <c r="V17" s="413"/>
      <c r="W17" s="413"/>
      <c r="X17" s="413"/>
      <c r="Y17" s="413"/>
      <c r="Z17" s="413"/>
    </row>
    <row r="18">
      <c r="A18" s="420"/>
      <c r="B18" s="421" t="s">
        <v>7343</v>
      </c>
      <c r="C18" s="422" t="s">
        <v>7344</v>
      </c>
      <c r="D18" s="423" t="s">
        <v>6056</v>
      </c>
      <c r="E18" s="424"/>
      <c r="F18" s="421" t="s">
        <v>7345</v>
      </c>
      <c r="G18" s="422" t="s">
        <v>7346</v>
      </c>
      <c r="H18" s="425" t="s">
        <v>6062</v>
      </c>
      <c r="I18" s="413"/>
      <c r="J18" s="413"/>
      <c r="K18" s="413"/>
      <c r="L18" s="413"/>
      <c r="M18" s="413"/>
      <c r="N18" s="413"/>
      <c r="O18" s="413"/>
      <c r="P18" s="413"/>
      <c r="Q18" s="413"/>
      <c r="R18" s="413"/>
      <c r="S18" s="413"/>
      <c r="T18" s="413"/>
      <c r="U18" s="413"/>
      <c r="V18" s="413"/>
      <c r="W18" s="413"/>
      <c r="X18" s="413"/>
      <c r="Y18" s="413"/>
      <c r="Z18" s="413"/>
    </row>
    <row r="19">
      <c r="A19" s="424"/>
      <c r="B19" s="426"/>
      <c r="C19" s="427" t="s">
        <v>7347</v>
      </c>
      <c r="D19" s="428"/>
      <c r="E19" s="424"/>
      <c r="F19" s="426"/>
      <c r="G19" s="427" t="s">
        <v>7348</v>
      </c>
      <c r="H19" s="429"/>
      <c r="I19" s="413"/>
      <c r="J19" s="413"/>
      <c r="K19" s="413"/>
      <c r="L19" s="413"/>
      <c r="M19" s="413"/>
      <c r="N19" s="413"/>
      <c r="O19" s="413"/>
      <c r="P19" s="413"/>
      <c r="Q19" s="413"/>
      <c r="R19" s="413"/>
      <c r="S19" s="413"/>
      <c r="T19" s="413"/>
      <c r="U19" s="413"/>
      <c r="V19" s="413"/>
      <c r="W19" s="413"/>
      <c r="X19" s="413"/>
      <c r="Y19" s="413"/>
      <c r="Z19" s="413"/>
    </row>
    <row r="20">
      <c r="A20" s="424"/>
      <c r="B20" s="426"/>
      <c r="C20" s="430" t="s">
        <v>7349</v>
      </c>
      <c r="D20" s="428"/>
      <c r="E20" s="424"/>
      <c r="F20" s="426"/>
      <c r="G20" s="427" t="s">
        <v>7347</v>
      </c>
      <c r="H20" s="429"/>
      <c r="I20" s="413"/>
      <c r="J20" s="413"/>
      <c r="K20" s="413"/>
      <c r="L20" s="413"/>
      <c r="M20" s="413"/>
      <c r="N20" s="413"/>
      <c r="O20" s="413"/>
      <c r="P20" s="413"/>
      <c r="Q20" s="413"/>
      <c r="R20" s="413"/>
      <c r="S20" s="413"/>
      <c r="T20" s="413"/>
      <c r="U20" s="413"/>
      <c r="V20" s="413"/>
      <c r="W20" s="413"/>
      <c r="X20" s="413"/>
      <c r="Y20" s="413"/>
      <c r="Z20" s="413"/>
    </row>
    <row r="21">
      <c r="A21" s="424"/>
      <c r="B21" s="426"/>
      <c r="C21" s="430" t="s">
        <v>7350</v>
      </c>
      <c r="D21" s="428"/>
      <c r="E21" s="424"/>
      <c r="F21" s="426"/>
      <c r="G21" s="427" t="s">
        <v>7351</v>
      </c>
      <c r="H21" s="429"/>
      <c r="I21" s="413"/>
      <c r="J21" s="413"/>
      <c r="K21" s="413"/>
      <c r="L21" s="413"/>
      <c r="M21" s="413"/>
      <c r="N21" s="413"/>
      <c r="O21" s="413"/>
      <c r="P21" s="413"/>
      <c r="Q21" s="413"/>
      <c r="R21" s="413"/>
      <c r="S21" s="413"/>
      <c r="T21" s="413"/>
      <c r="U21" s="413"/>
      <c r="V21" s="413"/>
      <c r="W21" s="413"/>
      <c r="X21" s="413"/>
      <c r="Y21" s="413"/>
      <c r="Z21" s="413"/>
    </row>
    <row r="22">
      <c r="A22" s="424"/>
      <c r="B22" s="426"/>
      <c r="C22" s="427" t="s">
        <v>7352</v>
      </c>
      <c r="D22" s="428"/>
      <c r="E22" s="424"/>
      <c r="F22" s="426"/>
      <c r="G22" s="430" t="s">
        <v>7350</v>
      </c>
      <c r="H22" s="429"/>
      <c r="I22" s="413"/>
      <c r="J22" s="413"/>
      <c r="K22" s="413"/>
      <c r="L22" s="413"/>
      <c r="M22" s="413"/>
      <c r="N22" s="413"/>
      <c r="O22" s="413"/>
      <c r="P22" s="413"/>
      <c r="Q22" s="413"/>
      <c r="R22" s="413"/>
      <c r="S22" s="413"/>
      <c r="T22" s="413"/>
      <c r="U22" s="413"/>
      <c r="V22" s="413"/>
      <c r="W22" s="413"/>
      <c r="X22" s="413"/>
      <c r="Y22" s="413"/>
      <c r="Z22" s="413"/>
    </row>
    <row r="23">
      <c r="A23" s="424"/>
      <c r="B23" s="426"/>
      <c r="C23" s="427" t="s">
        <v>7353</v>
      </c>
      <c r="D23" s="428"/>
      <c r="E23" s="424"/>
      <c r="F23" s="426"/>
      <c r="G23" s="427" t="s">
        <v>7354</v>
      </c>
      <c r="H23" s="429"/>
      <c r="I23" s="413"/>
      <c r="J23" s="413"/>
      <c r="K23" s="413"/>
      <c r="L23" s="413"/>
      <c r="M23" s="413"/>
      <c r="N23" s="413"/>
      <c r="O23" s="413"/>
      <c r="P23" s="413"/>
      <c r="Q23" s="413"/>
      <c r="R23" s="413"/>
      <c r="S23" s="413"/>
      <c r="T23" s="413"/>
      <c r="U23" s="413"/>
      <c r="V23" s="413"/>
      <c r="W23" s="413"/>
      <c r="X23" s="413"/>
      <c r="Y23" s="413"/>
      <c r="Z23" s="413"/>
    </row>
    <row r="24">
      <c r="A24" s="424"/>
      <c r="B24" s="426"/>
      <c r="C24" s="427" t="s">
        <v>7355</v>
      </c>
      <c r="D24" s="428"/>
      <c r="E24" s="424"/>
      <c r="F24" s="426"/>
      <c r="G24" s="427" t="s">
        <v>7352</v>
      </c>
      <c r="H24" s="429"/>
      <c r="I24" s="413"/>
      <c r="J24" s="413"/>
      <c r="K24" s="413"/>
      <c r="L24" s="413"/>
      <c r="M24" s="413"/>
      <c r="N24" s="413"/>
      <c r="O24" s="413"/>
      <c r="P24" s="413"/>
      <c r="Q24" s="413"/>
      <c r="R24" s="413"/>
      <c r="S24" s="413"/>
      <c r="T24" s="413"/>
      <c r="U24" s="413"/>
      <c r="V24" s="413"/>
      <c r="W24" s="413"/>
      <c r="X24" s="413"/>
      <c r="Y24" s="413"/>
      <c r="Z24" s="413"/>
    </row>
    <row r="25">
      <c r="A25" s="424"/>
      <c r="B25" s="426"/>
      <c r="C25" s="431"/>
      <c r="D25" s="428"/>
      <c r="E25" s="424"/>
      <c r="F25" s="426"/>
      <c r="G25" s="427" t="s">
        <v>7355</v>
      </c>
      <c r="H25" s="429"/>
      <c r="I25" s="413"/>
      <c r="J25" s="413"/>
      <c r="K25" s="413"/>
      <c r="L25" s="413"/>
      <c r="M25" s="413"/>
      <c r="N25" s="413"/>
      <c r="O25" s="413"/>
      <c r="P25" s="413"/>
      <c r="Q25" s="413"/>
      <c r="R25" s="413"/>
      <c r="S25" s="413"/>
      <c r="T25" s="413"/>
      <c r="U25" s="413"/>
      <c r="V25" s="413"/>
      <c r="W25" s="413"/>
      <c r="X25" s="413"/>
      <c r="Y25" s="413"/>
      <c r="Z25" s="413"/>
    </row>
    <row r="26">
      <c r="A26" s="424"/>
      <c r="B26" s="426"/>
      <c r="C26" s="431"/>
      <c r="D26" s="428"/>
      <c r="E26" s="424"/>
      <c r="F26" s="426"/>
      <c r="G26" s="431"/>
      <c r="H26" s="429"/>
      <c r="I26" s="413"/>
      <c r="J26" s="413"/>
      <c r="K26" s="413"/>
      <c r="L26" s="413"/>
      <c r="M26" s="413"/>
      <c r="N26" s="413"/>
      <c r="O26" s="413"/>
      <c r="P26" s="413"/>
      <c r="Q26" s="413"/>
      <c r="R26" s="413"/>
      <c r="S26" s="413"/>
      <c r="T26" s="413"/>
      <c r="U26" s="413"/>
      <c r="V26" s="413"/>
      <c r="W26" s="413"/>
      <c r="X26" s="413"/>
      <c r="Y26" s="413"/>
      <c r="Z26" s="413"/>
    </row>
    <row r="27">
      <c r="A27" s="432"/>
      <c r="B27" s="433"/>
      <c r="C27" s="434"/>
      <c r="D27" s="435"/>
      <c r="E27" s="432"/>
      <c r="F27" s="433"/>
      <c r="G27" s="434"/>
      <c r="H27" s="436"/>
      <c r="I27" s="413"/>
      <c r="J27" s="413"/>
      <c r="K27" s="413"/>
      <c r="L27" s="413"/>
      <c r="M27" s="413"/>
      <c r="N27" s="413"/>
      <c r="O27" s="413"/>
      <c r="P27" s="413"/>
      <c r="Q27" s="413"/>
      <c r="R27" s="413"/>
      <c r="S27" s="413"/>
      <c r="T27" s="413"/>
      <c r="U27" s="413"/>
      <c r="V27" s="413"/>
      <c r="W27" s="413"/>
      <c r="X27" s="413"/>
      <c r="Y27" s="413"/>
      <c r="Z27" s="413"/>
    </row>
    <row r="28">
      <c r="A28" s="437"/>
      <c r="B28" s="438" t="s">
        <v>7343</v>
      </c>
      <c r="C28" s="439" t="s">
        <v>7356</v>
      </c>
      <c r="D28" s="440" t="s">
        <v>6068</v>
      </c>
      <c r="E28" s="437"/>
      <c r="F28" s="438" t="s">
        <v>7345</v>
      </c>
      <c r="G28" s="439" t="s">
        <v>7357</v>
      </c>
      <c r="H28" s="441" t="s">
        <v>6081</v>
      </c>
      <c r="I28" s="413"/>
      <c r="J28" s="413"/>
      <c r="K28" s="413"/>
      <c r="L28" s="413"/>
      <c r="M28" s="413"/>
      <c r="N28" s="413"/>
      <c r="O28" s="413"/>
      <c r="P28" s="413"/>
      <c r="Q28" s="413"/>
      <c r="R28" s="413"/>
      <c r="S28" s="413"/>
      <c r="T28" s="413"/>
      <c r="U28" s="413"/>
      <c r="V28" s="413"/>
      <c r="W28" s="413"/>
      <c r="X28" s="413"/>
      <c r="Y28" s="413"/>
      <c r="Z28" s="413"/>
    </row>
    <row r="29">
      <c r="A29" s="424"/>
      <c r="B29" s="426"/>
      <c r="C29" s="427" t="s">
        <v>7358</v>
      </c>
      <c r="D29" s="428"/>
      <c r="E29" s="424"/>
      <c r="F29" s="426"/>
      <c r="G29" s="427" t="s">
        <v>7358</v>
      </c>
      <c r="H29" s="429"/>
      <c r="I29" s="413"/>
      <c r="J29" s="413"/>
      <c r="K29" s="413"/>
      <c r="L29" s="413"/>
      <c r="M29" s="413"/>
      <c r="N29" s="413"/>
      <c r="O29" s="413"/>
      <c r="P29" s="413"/>
      <c r="Q29" s="413"/>
      <c r="R29" s="413"/>
      <c r="S29" s="413"/>
      <c r="T29" s="413"/>
      <c r="U29" s="413"/>
      <c r="V29" s="413"/>
      <c r="W29" s="413"/>
      <c r="X29" s="413"/>
      <c r="Y29" s="413"/>
      <c r="Z29" s="413"/>
    </row>
    <row r="30">
      <c r="A30" s="424"/>
      <c r="B30" s="426"/>
      <c r="C30" s="427" t="s">
        <v>7347</v>
      </c>
      <c r="D30" s="428"/>
      <c r="E30" s="424"/>
      <c r="F30" s="426"/>
      <c r="G30" s="427" t="s">
        <v>7347</v>
      </c>
      <c r="H30" s="429"/>
      <c r="I30" s="413"/>
      <c r="J30" s="413"/>
      <c r="K30" s="413"/>
      <c r="L30" s="413"/>
      <c r="M30" s="413"/>
      <c r="N30" s="413"/>
      <c r="O30" s="413"/>
      <c r="P30" s="413"/>
      <c r="Q30" s="413"/>
      <c r="R30" s="413"/>
      <c r="S30" s="413"/>
      <c r="T30" s="413"/>
      <c r="U30" s="413"/>
      <c r="V30" s="413"/>
      <c r="W30" s="413"/>
      <c r="X30" s="413"/>
      <c r="Y30" s="413"/>
      <c r="Z30" s="413"/>
    </row>
    <row r="31">
      <c r="A31" s="424"/>
      <c r="B31" s="426"/>
      <c r="C31" s="427" t="s">
        <v>7359</v>
      </c>
      <c r="D31" s="428"/>
      <c r="E31" s="424"/>
      <c r="F31" s="426"/>
      <c r="G31" s="427" t="s">
        <v>7359</v>
      </c>
      <c r="H31" s="429"/>
      <c r="I31" s="413"/>
      <c r="J31" s="413"/>
      <c r="K31" s="413"/>
      <c r="L31" s="413"/>
      <c r="M31" s="413"/>
      <c r="N31" s="413"/>
      <c r="O31" s="413"/>
      <c r="P31" s="413"/>
      <c r="Q31" s="413"/>
      <c r="R31" s="413"/>
      <c r="S31" s="413"/>
      <c r="T31" s="413"/>
      <c r="U31" s="413"/>
      <c r="V31" s="413"/>
      <c r="W31" s="413"/>
      <c r="X31" s="413"/>
      <c r="Y31" s="413"/>
      <c r="Z31" s="413"/>
    </row>
    <row r="32">
      <c r="A32" s="424"/>
      <c r="B32" s="426"/>
      <c r="C32" s="427" t="s">
        <v>7355</v>
      </c>
      <c r="D32" s="428"/>
      <c r="E32" s="424"/>
      <c r="F32" s="426"/>
      <c r="G32" s="427" t="s">
        <v>7351</v>
      </c>
      <c r="H32" s="429"/>
      <c r="I32" s="413"/>
      <c r="J32" s="413"/>
      <c r="K32" s="413"/>
      <c r="L32" s="413"/>
      <c r="M32" s="413"/>
      <c r="N32" s="413"/>
      <c r="O32" s="413"/>
      <c r="P32" s="413"/>
      <c r="Q32" s="413"/>
      <c r="R32" s="413"/>
      <c r="S32" s="413"/>
      <c r="T32" s="413"/>
      <c r="U32" s="413"/>
      <c r="V32" s="413"/>
      <c r="W32" s="413"/>
      <c r="X32" s="413"/>
      <c r="Y32" s="413"/>
      <c r="Z32" s="413"/>
    </row>
    <row r="33">
      <c r="A33" s="424"/>
      <c r="B33" s="426"/>
      <c r="C33" s="430" t="s">
        <v>7360</v>
      </c>
      <c r="D33" s="428"/>
      <c r="E33" s="424"/>
      <c r="F33" s="426"/>
      <c r="G33" s="427" t="s">
        <v>7355</v>
      </c>
      <c r="H33" s="429"/>
      <c r="I33" s="413"/>
      <c r="J33" s="413"/>
      <c r="K33" s="413"/>
      <c r="L33" s="413"/>
      <c r="M33" s="413"/>
      <c r="N33" s="413"/>
      <c r="O33" s="413"/>
      <c r="P33" s="413"/>
      <c r="Q33" s="413"/>
      <c r="R33" s="413"/>
      <c r="S33" s="413"/>
      <c r="T33" s="413"/>
      <c r="U33" s="413"/>
      <c r="V33" s="413"/>
      <c r="W33" s="413"/>
      <c r="X33" s="413"/>
      <c r="Y33" s="413"/>
      <c r="Z33" s="413"/>
    </row>
    <row r="34">
      <c r="A34" s="424"/>
      <c r="B34" s="426"/>
      <c r="C34" s="430" t="s">
        <v>7361</v>
      </c>
      <c r="D34" s="428"/>
      <c r="E34" s="424"/>
      <c r="F34" s="426"/>
      <c r="G34" s="427" t="s">
        <v>7354</v>
      </c>
      <c r="H34" s="429"/>
      <c r="I34" s="413"/>
      <c r="J34" s="413"/>
      <c r="K34" s="413"/>
      <c r="L34" s="413"/>
      <c r="M34" s="413"/>
      <c r="N34" s="413"/>
      <c r="O34" s="413"/>
      <c r="P34" s="413"/>
      <c r="Q34" s="413"/>
      <c r="R34" s="413"/>
      <c r="S34" s="413"/>
      <c r="T34" s="413"/>
      <c r="U34" s="413"/>
      <c r="V34" s="413"/>
      <c r="W34" s="413"/>
      <c r="X34" s="413"/>
      <c r="Y34" s="413"/>
      <c r="Z34" s="413"/>
    </row>
    <row r="35">
      <c r="A35" s="424"/>
      <c r="B35" s="426"/>
      <c r="C35" s="431"/>
      <c r="D35" s="428"/>
      <c r="E35" s="424"/>
      <c r="F35" s="426"/>
      <c r="G35" s="427" t="s">
        <v>7361</v>
      </c>
      <c r="H35" s="429"/>
      <c r="I35" s="413"/>
      <c r="J35" s="413"/>
      <c r="K35" s="413"/>
      <c r="L35" s="413"/>
      <c r="M35" s="413"/>
      <c r="N35" s="413"/>
      <c r="O35" s="413"/>
      <c r="P35" s="413"/>
      <c r="Q35" s="413"/>
      <c r="R35" s="413"/>
      <c r="S35" s="413"/>
      <c r="T35" s="413"/>
      <c r="U35" s="413"/>
      <c r="V35" s="413"/>
      <c r="W35" s="413"/>
      <c r="X35" s="413"/>
      <c r="Y35" s="413"/>
      <c r="Z35" s="413"/>
    </row>
    <row r="36">
      <c r="A36" s="432"/>
      <c r="B36" s="433"/>
      <c r="C36" s="434"/>
      <c r="D36" s="435"/>
      <c r="E36" s="432"/>
      <c r="F36" s="433"/>
      <c r="G36" s="434"/>
      <c r="H36" s="436"/>
      <c r="I36" s="413"/>
      <c r="J36" s="413"/>
      <c r="K36" s="413"/>
      <c r="L36" s="413"/>
      <c r="M36" s="413"/>
      <c r="N36" s="413"/>
      <c r="O36" s="413"/>
      <c r="P36" s="413"/>
      <c r="Q36" s="413"/>
      <c r="R36" s="413"/>
      <c r="S36" s="413"/>
      <c r="T36" s="413"/>
      <c r="U36" s="413"/>
      <c r="V36" s="413"/>
      <c r="W36" s="413"/>
      <c r="X36" s="413"/>
      <c r="Y36" s="413"/>
      <c r="Z36" s="413"/>
    </row>
    <row r="37">
      <c r="A37" s="413"/>
      <c r="B37" s="413"/>
      <c r="C37" s="413"/>
      <c r="D37" s="413"/>
      <c r="E37" s="413"/>
      <c r="F37" s="413"/>
      <c r="G37" s="413"/>
      <c r="H37" s="413"/>
      <c r="I37" s="413"/>
      <c r="J37" s="413"/>
      <c r="K37" s="413"/>
      <c r="L37" s="413"/>
      <c r="M37" s="413"/>
      <c r="N37" s="413"/>
      <c r="O37" s="413"/>
      <c r="P37" s="413"/>
      <c r="Q37" s="413"/>
      <c r="R37" s="413"/>
      <c r="S37" s="413"/>
      <c r="T37" s="413"/>
      <c r="U37" s="413"/>
      <c r="V37" s="413"/>
      <c r="W37" s="413"/>
      <c r="X37" s="413"/>
      <c r="Y37" s="413"/>
      <c r="Z37" s="413"/>
    </row>
    <row r="38">
      <c r="A38" s="413"/>
      <c r="B38" s="413"/>
      <c r="C38" s="413"/>
      <c r="D38" s="413"/>
      <c r="E38" s="413"/>
      <c r="F38" s="413"/>
      <c r="G38" s="413"/>
      <c r="H38" s="413"/>
      <c r="I38" s="413"/>
      <c r="J38" s="413"/>
      <c r="K38" s="413"/>
      <c r="L38" s="413"/>
      <c r="M38" s="413"/>
      <c r="N38" s="413"/>
      <c r="O38" s="413"/>
      <c r="P38" s="413"/>
      <c r="Q38" s="413"/>
      <c r="R38" s="413"/>
      <c r="S38" s="413"/>
      <c r="T38" s="413"/>
      <c r="U38" s="413"/>
      <c r="V38" s="413"/>
      <c r="W38" s="413"/>
      <c r="X38" s="413"/>
      <c r="Y38" s="413"/>
      <c r="Z38" s="413"/>
    </row>
    <row r="39">
      <c r="A39" s="413"/>
      <c r="B39" s="413"/>
      <c r="C39" s="413"/>
      <c r="D39" s="413"/>
      <c r="E39" s="413"/>
      <c r="F39" s="413"/>
      <c r="G39" s="413"/>
      <c r="H39" s="413"/>
      <c r="I39" s="413"/>
      <c r="J39" s="413"/>
      <c r="K39" s="413"/>
      <c r="L39" s="413"/>
      <c r="M39" s="413"/>
      <c r="N39" s="413"/>
      <c r="O39" s="413"/>
      <c r="P39" s="413"/>
      <c r="Q39" s="413"/>
      <c r="R39" s="413"/>
      <c r="S39" s="413"/>
      <c r="T39" s="413"/>
      <c r="U39" s="413"/>
      <c r="V39" s="413"/>
      <c r="W39" s="413"/>
      <c r="X39" s="413"/>
      <c r="Y39" s="413"/>
      <c r="Z39" s="413"/>
    </row>
    <row r="40">
      <c r="A40" s="413"/>
      <c r="B40" s="413"/>
      <c r="C40" s="413"/>
      <c r="D40" s="413"/>
      <c r="E40" s="413"/>
      <c r="F40" s="413"/>
      <c r="G40" s="413"/>
      <c r="H40" s="413"/>
      <c r="I40" s="413"/>
      <c r="J40" s="413"/>
      <c r="K40" s="413"/>
      <c r="L40" s="413"/>
      <c r="M40" s="413"/>
      <c r="N40" s="413"/>
      <c r="O40" s="413"/>
      <c r="P40" s="413"/>
      <c r="Q40" s="413"/>
      <c r="R40" s="413"/>
      <c r="S40" s="413"/>
      <c r="T40" s="413"/>
      <c r="U40" s="413"/>
      <c r="V40" s="413"/>
      <c r="W40" s="413"/>
      <c r="X40" s="413"/>
      <c r="Y40" s="413"/>
      <c r="Z40" s="413"/>
    </row>
    <row r="41">
      <c r="A41" s="413"/>
      <c r="B41" s="413"/>
      <c r="C41" s="413"/>
      <c r="D41" s="413"/>
      <c r="E41" s="413"/>
      <c r="F41" s="413"/>
      <c r="G41" s="413"/>
      <c r="H41" s="413"/>
      <c r="I41" s="413"/>
      <c r="J41" s="413"/>
      <c r="K41" s="413"/>
      <c r="L41" s="413"/>
      <c r="M41" s="413"/>
      <c r="N41" s="413"/>
      <c r="O41" s="413"/>
      <c r="P41" s="413"/>
      <c r="Q41" s="413"/>
      <c r="R41" s="413"/>
      <c r="S41" s="413"/>
      <c r="T41" s="413"/>
      <c r="U41" s="413"/>
      <c r="V41" s="413"/>
      <c r="W41" s="413"/>
      <c r="X41" s="413"/>
      <c r="Y41" s="413"/>
      <c r="Z41" s="413"/>
    </row>
    <row r="42">
      <c r="A42" s="413"/>
      <c r="B42" s="413"/>
      <c r="C42" s="413"/>
      <c r="D42" s="413"/>
      <c r="E42" s="413"/>
      <c r="F42" s="413"/>
      <c r="G42" s="413"/>
      <c r="H42" s="413"/>
      <c r="I42" s="413"/>
      <c r="J42" s="413"/>
      <c r="K42" s="413"/>
      <c r="L42" s="413"/>
      <c r="M42" s="413"/>
      <c r="N42" s="413"/>
      <c r="O42" s="413"/>
      <c r="P42" s="413"/>
      <c r="Q42" s="413"/>
      <c r="R42" s="413"/>
      <c r="S42" s="413"/>
      <c r="T42" s="413"/>
      <c r="U42" s="413"/>
      <c r="V42" s="413"/>
      <c r="W42" s="413"/>
      <c r="X42" s="413"/>
      <c r="Y42" s="413"/>
      <c r="Z42" s="413"/>
    </row>
    <row r="43">
      <c r="A43" s="413"/>
      <c r="B43" s="413"/>
      <c r="C43" s="413"/>
      <c r="D43" s="413"/>
      <c r="E43" s="413"/>
      <c r="F43" s="413"/>
      <c r="G43" s="413"/>
      <c r="H43" s="413"/>
      <c r="I43" s="413"/>
      <c r="J43" s="413"/>
      <c r="K43" s="413"/>
      <c r="L43" s="413"/>
      <c r="M43" s="413"/>
      <c r="N43" s="413"/>
      <c r="O43" s="413"/>
      <c r="P43" s="413"/>
      <c r="Q43" s="413"/>
      <c r="R43" s="413"/>
      <c r="S43" s="413"/>
      <c r="T43" s="413"/>
      <c r="U43" s="413"/>
      <c r="V43" s="413"/>
      <c r="W43" s="413"/>
      <c r="X43" s="413"/>
      <c r="Y43" s="413"/>
      <c r="Z43" s="413"/>
    </row>
    <row r="44">
      <c r="A44" s="413"/>
      <c r="B44" s="413"/>
      <c r="C44" s="413"/>
      <c r="D44" s="413"/>
      <c r="E44" s="413"/>
      <c r="F44" s="413"/>
      <c r="G44" s="413"/>
      <c r="H44" s="413"/>
      <c r="I44" s="413"/>
      <c r="J44" s="413"/>
      <c r="K44" s="413"/>
      <c r="L44" s="413"/>
      <c r="M44" s="413"/>
      <c r="N44" s="413"/>
      <c r="O44" s="413"/>
      <c r="P44" s="413"/>
      <c r="Q44" s="413"/>
      <c r="R44" s="413"/>
      <c r="S44" s="413"/>
      <c r="T44" s="413"/>
      <c r="U44" s="413"/>
      <c r="V44" s="413"/>
      <c r="W44" s="413"/>
      <c r="X44" s="413"/>
      <c r="Y44" s="413"/>
      <c r="Z44" s="413"/>
    </row>
    <row r="45">
      <c r="A45" s="413"/>
      <c r="B45" s="413"/>
      <c r="C45" s="413"/>
      <c r="D45" s="413"/>
      <c r="E45" s="413"/>
      <c r="F45" s="413"/>
      <c r="G45" s="413"/>
      <c r="H45" s="413"/>
      <c r="I45" s="413"/>
      <c r="J45" s="413"/>
      <c r="K45" s="413"/>
      <c r="L45" s="413"/>
      <c r="M45" s="413"/>
      <c r="N45" s="413"/>
      <c r="O45" s="413"/>
      <c r="P45" s="413"/>
      <c r="Q45" s="413"/>
      <c r="R45" s="413"/>
      <c r="S45" s="413"/>
      <c r="T45" s="413"/>
      <c r="U45" s="413"/>
      <c r="V45" s="413"/>
      <c r="W45" s="413"/>
      <c r="X45" s="413"/>
      <c r="Y45" s="413"/>
      <c r="Z45" s="413"/>
    </row>
    <row r="46">
      <c r="A46" s="413"/>
      <c r="B46" s="413"/>
      <c r="C46" s="413"/>
      <c r="D46" s="413"/>
      <c r="E46" s="413"/>
      <c r="F46" s="413"/>
      <c r="G46" s="413"/>
      <c r="H46" s="413"/>
      <c r="I46" s="413"/>
      <c r="J46" s="413"/>
      <c r="K46" s="413"/>
      <c r="L46" s="413"/>
      <c r="M46" s="413"/>
      <c r="N46" s="413"/>
      <c r="O46" s="413"/>
      <c r="P46" s="413"/>
      <c r="Q46" s="413"/>
      <c r="R46" s="413"/>
      <c r="S46" s="413"/>
      <c r="T46" s="413"/>
      <c r="U46" s="413"/>
      <c r="V46" s="413"/>
      <c r="W46" s="413"/>
      <c r="X46" s="413"/>
      <c r="Y46" s="413"/>
      <c r="Z46" s="413"/>
    </row>
    <row r="47">
      <c r="A47" s="413"/>
      <c r="B47" s="413"/>
      <c r="C47" s="413"/>
      <c r="D47" s="413"/>
      <c r="E47" s="413"/>
      <c r="F47" s="413"/>
      <c r="G47" s="413"/>
      <c r="H47" s="413"/>
      <c r="I47" s="413"/>
      <c r="J47" s="413"/>
      <c r="K47" s="413"/>
      <c r="L47" s="413"/>
      <c r="M47" s="413"/>
      <c r="N47" s="413"/>
      <c r="O47" s="413"/>
      <c r="P47" s="413"/>
      <c r="Q47" s="413"/>
      <c r="R47" s="413"/>
      <c r="S47" s="413"/>
      <c r="T47" s="413"/>
      <c r="U47" s="413"/>
      <c r="V47" s="413"/>
      <c r="W47" s="413"/>
      <c r="X47" s="413"/>
      <c r="Y47" s="413"/>
      <c r="Z47" s="413"/>
    </row>
    <row r="48">
      <c r="A48" s="413"/>
      <c r="B48" s="413"/>
      <c r="C48" s="413"/>
      <c r="D48" s="413"/>
      <c r="E48" s="413"/>
      <c r="F48" s="413"/>
      <c r="G48" s="413"/>
      <c r="H48" s="413"/>
      <c r="I48" s="413"/>
      <c r="J48" s="413"/>
      <c r="K48" s="413"/>
      <c r="L48" s="413"/>
      <c r="M48" s="413"/>
      <c r="N48" s="413"/>
      <c r="O48" s="413"/>
      <c r="P48" s="413"/>
      <c r="Q48" s="413"/>
      <c r="R48" s="413"/>
      <c r="S48" s="413"/>
      <c r="T48" s="413"/>
      <c r="U48" s="413"/>
      <c r="V48" s="413"/>
      <c r="W48" s="413"/>
      <c r="X48" s="413"/>
      <c r="Y48" s="413"/>
      <c r="Z48" s="413"/>
    </row>
    <row r="49">
      <c r="A49" s="413"/>
      <c r="B49" s="413"/>
      <c r="C49" s="413"/>
      <c r="D49" s="413"/>
      <c r="E49" s="413"/>
      <c r="F49" s="413"/>
      <c r="G49" s="413"/>
      <c r="H49" s="413"/>
      <c r="I49" s="413"/>
      <c r="J49" s="413"/>
      <c r="K49" s="413"/>
      <c r="L49" s="413"/>
      <c r="M49" s="413"/>
      <c r="N49" s="413"/>
      <c r="O49" s="413"/>
      <c r="P49" s="413"/>
      <c r="Q49" s="413"/>
      <c r="R49" s="413"/>
      <c r="S49" s="413"/>
      <c r="T49" s="413"/>
      <c r="U49" s="413"/>
      <c r="V49" s="413"/>
      <c r="W49" s="413"/>
      <c r="X49" s="413"/>
      <c r="Y49" s="413"/>
      <c r="Z49" s="413"/>
    </row>
    <row r="50">
      <c r="A50" s="413"/>
      <c r="B50" s="413"/>
      <c r="C50" s="413"/>
      <c r="D50" s="413"/>
      <c r="E50" s="413"/>
      <c r="F50" s="413"/>
      <c r="G50" s="413"/>
      <c r="H50" s="413"/>
      <c r="I50" s="413"/>
      <c r="J50" s="413"/>
      <c r="K50" s="413"/>
      <c r="L50" s="413"/>
      <c r="M50" s="413"/>
      <c r="N50" s="413"/>
      <c r="O50" s="413"/>
      <c r="P50" s="413"/>
      <c r="Q50" s="413"/>
      <c r="R50" s="413"/>
      <c r="S50" s="413"/>
      <c r="T50" s="413"/>
      <c r="U50" s="413"/>
      <c r="V50" s="413"/>
      <c r="W50" s="413"/>
      <c r="X50" s="413"/>
      <c r="Y50" s="413"/>
      <c r="Z50" s="413"/>
    </row>
    <row r="51">
      <c r="A51" s="413"/>
      <c r="B51" s="413"/>
      <c r="C51" s="413"/>
      <c r="D51" s="413"/>
      <c r="E51" s="413"/>
      <c r="F51" s="413"/>
      <c r="G51" s="413"/>
      <c r="H51" s="413"/>
      <c r="I51" s="413"/>
      <c r="J51" s="413"/>
      <c r="K51" s="413"/>
      <c r="L51" s="413"/>
      <c r="M51" s="413"/>
      <c r="N51" s="413"/>
      <c r="O51" s="413"/>
      <c r="P51" s="413"/>
      <c r="Q51" s="413"/>
      <c r="R51" s="413"/>
      <c r="S51" s="413"/>
      <c r="T51" s="413"/>
      <c r="U51" s="413"/>
      <c r="V51" s="413"/>
      <c r="W51" s="413"/>
      <c r="X51" s="413"/>
      <c r="Y51" s="413"/>
      <c r="Z51" s="413"/>
    </row>
    <row r="52">
      <c r="A52" s="413"/>
      <c r="B52" s="413"/>
      <c r="C52" s="413"/>
      <c r="D52" s="413"/>
      <c r="E52" s="413"/>
      <c r="F52" s="413"/>
      <c r="G52" s="413"/>
      <c r="H52" s="413"/>
      <c r="I52" s="413"/>
      <c r="J52" s="413"/>
      <c r="K52" s="413"/>
      <c r="L52" s="413"/>
      <c r="M52" s="413"/>
      <c r="N52" s="413"/>
      <c r="O52" s="413"/>
      <c r="P52" s="413"/>
      <c r="Q52" s="413"/>
      <c r="R52" s="413"/>
      <c r="S52" s="413"/>
      <c r="T52" s="413"/>
      <c r="U52" s="413"/>
      <c r="V52" s="413"/>
      <c r="W52" s="413"/>
      <c r="X52" s="413"/>
      <c r="Y52" s="413"/>
      <c r="Z52" s="413"/>
    </row>
    <row r="53">
      <c r="A53" s="413"/>
      <c r="B53" s="413"/>
      <c r="C53" s="413"/>
      <c r="D53" s="413"/>
      <c r="E53" s="413"/>
      <c r="F53" s="413"/>
      <c r="G53" s="413"/>
      <c r="H53" s="413"/>
      <c r="I53" s="413"/>
      <c r="J53" s="413"/>
      <c r="K53" s="413"/>
      <c r="L53" s="413"/>
      <c r="M53" s="413"/>
      <c r="N53" s="413"/>
      <c r="O53" s="413"/>
      <c r="P53" s="413"/>
      <c r="Q53" s="413"/>
      <c r="R53" s="413"/>
      <c r="S53" s="413"/>
      <c r="T53" s="413"/>
      <c r="U53" s="413"/>
      <c r="V53" s="413"/>
      <c r="W53" s="413"/>
      <c r="X53" s="413"/>
      <c r="Y53" s="413"/>
      <c r="Z53" s="413"/>
    </row>
    <row r="54">
      <c r="A54" s="413"/>
      <c r="B54" s="413"/>
      <c r="C54" s="413"/>
      <c r="D54" s="413"/>
      <c r="E54" s="413"/>
      <c r="F54" s="413"/>
      <c r="G54" s="413"/>
      <c r="H54" s="413"/>
      <c r="I54" s="413"/>
      <c r="J54" s="413"/>
      <c r="K54" s="413"/>
      <c r="L54" s="413"/>
      <c r="M54" s="413"/>
      <c r="N54" s="413"/>
      <c r="O54" s="413"/>
      <c r="P54" s="413"/>
      <c r="Q54" s="413"/>
      <c r="R54" s="413"/>
      <c r="S54" s="413"/>
      <c r="T54" s="413"/>
      <c r="U54" s="413"/>
      <c r="V54" s="413"/>
      <c r="W54" s="413"/>
      <c r="X54" s="413"/>
      <c r="Y54" s="413"/>
      <c r="Z54" s="413"/>
    </row>
    <row r="55">
      <c r="A55" s="413"/>
      <c r="B55" s="413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413"/>
      <c r="N55" s="413"/>
      <c r="O55" s="413"/>
      <c r="P55" s="413"/>
      <c r="Q55" s="413"/>
      <c r="R55" s="413"/>
      <c r="S55" s="413"/>
      <c r="T55" s="413"/>
      <c r="U55" s="413"/>
      <c r="V55" s="413"/>
      <c r="W55" s="413"/>
      <c r="X55" s="413"/>
      <c r="Y55" s="413"/>
      <c r="Z55" s="413"/>
    </row>
    <row r="56">
      <c r="A56" s="413"/>
      <c r="B56" s="413"/>
      <c r="C56" s="413"/>
      <c r="D56" s="413"/>
      <c r="E56" s="413"/>
      <c r="F56" s="413"/>
      <c r="G56" s="413"/>
      <c r="H56" s="413"/>
      <c r="I56" s="413"/>
      <c r="J56" s="413"/>
      <c r="K56" s="413"/>
      <c r="L56" s="413"/>
      <c r="M56" s="413"/>
      <c r="N56" s="413"/>
      <c r="O56" s="413"/>
      <c r="P56" s="413"/>
      <c r="Q56" s="413"/>
      <c r="R56" s="413"/>
      <c r="S56" s="413"/>
      <c r="T56" s="413"/>
      <c r="U56" s="413"/>
      <c r="V56" s="413"/>
      <c r="W56" s="413"/>
      <c r="X56" s="413"/>
      <c r="Y56" s="413"/>
      <c r="Z56" s="413"/>
    </row>
    <row r="57">
      <c r="A57" s="413"/>
      <c r="B57" s="413"/>
      <c r="C57" s="413"/>
      <c r="D57" s="413"/>
      <c r="E57" s="413"/>
      <c r="F57" s="413"/>
      <c r="G57" s="413"/>
      <c r="H57" s="413"/>
      <c r="I57" s="413"/>
      <c r="J57" s="413"/>
      <c r="K57" s="413"/>
      <c r="L57" s="413"/>
      <c r="M57" s="413"/>
      <c r="N57" s="413"/>
      <c r="O57" s="413"/>
      <c r="P57" s="413"/>
      <c r="Q57" s="413"/>
      <c r="R57" s="413"/>
      <c r="S57" s="413"/>
      <c r="T57" s="413"/>
      <c r="U57" s="413"/>
      <c r="V57" s="413"/>
      <c r="W57" s="413"/>
      <c r="X57" s="413"/>
      <c r="Y57" s="413"/>
      <c r="Z57" s="413"/>
    </row>
    <row r="58">
      <c r="A58" s="413"/>
      <c r="B58" s="413"/>
      <c r="C58" s="413"/>
      <c r="D58" s="413"/>
      <c r="E58" s="413"/>
      <c r="F58" s="413"/>
      <c r="G58" s="413"/>
      <c r="H58" s="413"/>
      <c r="I58" s="413"/>
      <c r="J58" s="413"/>
      <c r="K58" s="413"/>
      <c r="L58" s="413"/>
      <c r="M58" s="413"/>
      <c r="N58" s="413"/>
      <c r="O58" s="413"/>
      <c r="P58" s="413"/>
      <c r="Q58" s="413"/>
      <c r="R58" s="413"/>
      <c r="S58" s="413"/>
      <c r="T58" s="413"/>
      <c r="U58" s="413"/>
      <c r="V58" s="413"/>
      <c r="W58" s="413"/>
      <c r="X58" s="413"/>
      <c r="Y58" s="413"/>
      <c r="Z58" s="413"/>
    </row>
    <row r="59">
      <c r="A59" s="413"/>
      <c r="B59" s="413"/>
      <c r="C59" s="413"/>
      <c r="D59" s="413"/>
      <c r="E59" s="413"/>
      <c r="F59" s="413"/>
      <c r="G59" s="413"/>
      <c r="H59" s="413"/>
      <c r="I59" s="413"/>
      <c r="J59" s="413"/>
      <c r="K59" s="413"/>
      <c r="L59" s="413"/>
      <c r="M59" s="413"/>
      <c r="N59" s="413"/>
      <c r="O59" s="413"/>
      <c r="P59" s="413"/>
      <c r="Q59" s="413"/>
      <c r="R59" s="413"/>
      <c r="S59" s="413"/>
      <c r="T59" s="413"/>
      <c r="U59" s="413"/>
      <c r="V59" s="413"/>
      <c r="W59" s="413"/>
      <c r="X59" s="413"/>
      <c r="Y59" s="413"/>
      <c r="Z59" s="413"/>
    </row>
    <row r="60">
      <c r="A60" s="413"/>
      <c r="B60" s="413"/>
      <c r="C60" s="413"/>
      <c r="D60" s="413"/>
      <c r="E60" s="413"/>
      <c r="F60" s="413"/>
      <c r="G60" s="413"/>
      <c r="H60" s="413"/>
      <c r="I60" s="413"/>
      <c r="J60" s="413"/>
      <c r="K60" s="413"/>
      <c r="L60" s="413"/>
      <c r="M60" s="413"/>
      <c r="N60" s="413"/>
      <c r="O60" s="413"/>
      <c r="P60" s="413"/>
      <c r="Q60" s="413"/>
      <c r="R60" s="413"/>
      <c r="S60" s="413"/>
      <c r="T60" s="413"/>
      <c r="U60" s="413"/>
      <c r="V60" s="413"/>
      <c r="W60" s="413"/>
      <c r="X60" s="413"/>
      <c r="Y60" s="413"/>
      <c r="Z60" s="413"/>
    </row>
    <row r="61">
      <c r="A61" s="413"/>
      <c r="B61" s="413"/>
      <c r="C61" s="413"/>
      <c r="D61" s="413"/>
      <c r="E61" s="413"/>
      <c r="F61" s="413"/>
      <c r="G61" s="413"/>
      <c r="H61" s="413"/>
      <c r="I61" s="413"/>
      <c r="J61" s="413"/>
      <c r="K61" s="413"/>
      <c r="L61" s="413"/>
      <c r="M61" s="413"/>
      <c r="N61" s="413"/>
      <c r="O61" s="413"/>
      <c r="P61" s="413"/>
      <c r="Q61" s="413"/>
      <c r="R61" s="413"/>
      <c r="S61" s="413"/>
      <c r="T61" s="413"/>
      <c r="U61" s="413"/>
      <c r="V61" s="413"/>
      <c r="W61" s="413"/>
      <c r="X61" s="413"/>
      <c r="Y61" s="413"/>
      <c r="Z61" s="413"/>
    </row>
    <row r="62">
      <c r="A62" s="413"/>
      <c r="B62" s="413"/>
      <c r="C62" s="413"/>
      <c r="D62" s="413"/>
      <c r="E62" s="413"/>
      <c r="F62" s="413"/>
      <c r="G62" s="413"/>
      <c r="H62" s="413"/>
      <c r="I62" s="413"/>
      <c r="J62" s="413"/>
      <c r="K62" s="413"/>
      <c r="L62" s="413"/>
      <c r="M62" s="413"/>
      <c r="N62" s="413"/>
      <c r="O62" s="413"/>
      <c r="P62" s="413"/>
      <c r="Q62" s="413"/>
      <c r="R62" s="413"/>
      <c r="S62" s="413"/>
      <c r="T62" s="413"/>
      <c r="U62" s="413"/>
      <c r="V62" s="413"/>
      <c r="W62" s="413"/>
      <c r="X62" s="413"/>
      <c r="Y62" s="413"/>
      <c r="Z62" s="413"/>
    </row>
    <row r="63">
      <c r="A63" s="413"/>
      <c r="B63" s="413"/>
      <c r="C63" s="413"/>
      <c r="D63" s="413"/>
      <c r="E63" s="413"/>
      <c r="F63" s="413"/>
      <c r="G63" s="413"/>
      <c r="H63" s="413"/>
      <c r="I63" s="413"/>
      <c r="J63" s="413"/>
      <c r="K63" s="413"/>
      <c r="L63" s="413"/>
      <c r="M63" s="413"/>
      <c r="N63" s="413"/>
      <c r="O63" s="413"/>
      <c r="P63" s="413"/>
      <c r="Q63" s="413"/>
      <c r="R63" s="413"/>
      <c r="S63" s="413"/>
      <c r="T63" s="413"/>
      <c r="U63" s="413"/>
      <c r="V63" s="413"/>
      <c r="W63" s="413"/>
      <c r="X63" s="413"/>
      <c r="Y63" s="413"/>
      <c r="Z63" s="413"/>
    </row>
    <row r="64">
      <c r="A64" s="413"/>
      <c r="B64" s="413"/>
      <c r="C64" s="413"/>
      <c r="D64" s="413"/>
      <c r="E64" s="413"/>
      <c r="F64" s="413"/>
      <c r="G64" s="413"/>
      <c r="H64" s="413"/>
      <c r="I64" s="413"/>
      <c r="J64" s="413"/>
      <c r="K64" s="413"/>
      <c r="L64" s="413"/>
      <c r="M64" s="413"/>
      <c r="N64" s="413"/>
      <c r="O64" s="413"/>
      <c r="P64" s="413"/>
      <c r="Q64" s="413"/>
      <c r="R64" s="413"/>
      <c r="S64" s="413"/>
      <c r="T64" s="413"/>
      <c r="U64" s="413"/>
      <c r="V64" s="413"/>
      <c r="W64" s="413"/>
      <c r="X64" s="413"/>
      <c r="Y64" s="413"/>
      <c r="Z64" s="413"/>
    </row>
    <row r="65">
      <c r="A65" s="413"/>
      <c r="B65" s="413"/>
      <c r="C65" s="413"/>
      <c r="D65" s="413"/>
      <c r="E65" s="413"/>
      <c r="F65" s="413"/>
      <c r="G65" s="413"/>
      <c r="H65" s="413"/>
      <c r="I65" s="413"/>
      <c r="J65" s="413"/>
      <c r="K65" s="413"/>
      <c r="L65" s="413"/>
      <c r="M65" s="413"/>
      <c r="N65" s="413"/>
      <c r="O65" s="413"/>
      <c r="P65" s="413"/>
      <c r="Q65" s="413"/>
      <c r="R65" s="413"/>
      <c r="S65" s="413"/>
      <c r="T65" s="413"/>
      <c r="U65" s="413"/>
      <c r="V65" s="413"/>
      <c r="W65" s="413"/>
      <c r="X65" s="413"/>
      <c r="Y65" s="413"/>
      <c r="Z65" s="413"/>
    </row>
    <row r="66">
      <c r="A66" s="413"/>
      <c r="B66" s="413"/>
      <c r="C66" s="413"/>
      <c r="D66" s="413"/>
      <c r="E66" s="413"/>
      <c r="F66" s="413"/>
      <c r="G66" s="413"/>
      <c r="H66" s="413"/>
      <c r="I66" s="413"/>
      <c r="J66" s="413"/>
      <c r="K66" s="413"/>
      <c r="L66" s="413"/>
      <c r="M66" s="413"/>
      <c r="N66" s="413"/>
      <c r="O66" s="413"/>
      <c r="P66" s="413"/>
      <c r="Q66" s="413"/>
      <c r="R66" s="413"/>
      <c r="S66" s="413"/>
      <c r="T66" s="413"/>
      <c r="U66" s="413"/>
      <c r="V66" s="413"/>
      <c r="W66" s="413"/>
      <c r="X66" s="413"/>
      <c r="Y66" s="413"/>
      <c r="Z66" s="413"/>
    </row>
    <row r="67">
      <c r="A67" s="413"/>
      <c r="B67" s="413"/>
      <c r="C67" s="413"/>
      <c r="D67" s="413"/>
      <c r="E67" s="413"/>
      <c r="F67" s="413"/>
      <c r="G67" s="413"/>
      <c r="H67" s="413"/>
      <c r="I67" s="413"/>
      <c r="J67" s="413"/>
      <c r="K67" s="413"/>
      <c r="L67" s="413"/>
      <c r="M67" s="413"/>
      <c r="N67" s="413"/>
      <c r="O67" s="413"/>
      <c r="P67" s="413"/>
      <c r="Q67" s="413"/>
      <c r="R67" s="413"/>
      <c r="S67" s="413"/>
      <c r="T67" s="413"/>
      <c r="U67" s="413"/>
      <c r="V67" s="413"/>
      <c r="W67" s="413"/>
      <c r="X67" s="413"/>
      <c r="Y67" s="413"/>
      <c r="Z67" s="413"/>
    </row>
    <row r="68">
      <c r="A68" s="413"/>
      <c r="B68" s="413"/>
      <c r="C68" s="413"/>
      <c r="D68" s="413"/>
      <c r="E68" s="413"/>
      <c r="F68" s="413"/>
      <c r="G68" s="413"/>
      <c r="H68" s="413"/>
      <c r="I68" s="413"/>
      <c r="J68" s="413"/>
      <c r="K68" s="413"/>
      <c r="L68" s="413"/>
      <c r="M68" s="413"/>
      <c r="N68" s="413"/>
      <c r="O68" s="413"/>
      <c r="P68" s="413"/>
      <c r="Q68" s="413"/>
      <c r="R68" s="413"/>
      <c r="S68" s="413"/>
      <c r="T68" s="413"/>
      <c r="U68" s="413"/>
      <c r="V68" s="413"/>
      <c r="W68" s="413"/>
      <c r="X68" s="413"/>
      <c r="Y68" s="413"/>
      <c r="Z68" s="413"/>
    </row>
    <row r="69">
      <c r="A69" s="413"/>
      <c r="B69" s="413"/>
      <c r="C69" s="413"/>
      <c r="D69" s="413"/>
      <c r="E69" s="413"/>
      <c r="F69" s="413"/>
      <c r="G69" s="413"/>
      <c r="H69" s="413"/>
      <c r="I69" s="413"/>
      <c r="J69" s="413"/>
      <c r="K69" s="413"/>
      <c r="L69" s="413"/>
      <c r="M69" s="413"/>
      <c r="N69" s="413"/>
      <c r="O69" s="413"/>
      <c r="P69" s="413"/>
      <c r="Q69" s="413"/>
      <c r="R69" s="413"/>
      <c r="S69" s="413"/>
      <c r="T69" s="413"/>
      <c r="U69" s="413"/>
      <c r="V69" s="413"/>
      <c r="W69" s="413"/>
      <c r="X69" s="413"/>
      <c r="Y69" s="413"/>
      <c r="Z69" s="413"/>
    </row>
    <row r="70">
      <c r="A70" s="413"/>
      <c r="B70" s="413"/>
      <c r="C70" s="413"/>
      <c r="D70" s="413"/>
      <c r="E70" s="413"/>
      <c r="F70" s="413"/>
      <c r="G70" s="413"/>
      <c r="H70" s="413"/>
      <c r="I70" s="413"/>
      <c r="J70" s="413"/>
      <c r="K70" s="413"/>
      <c r="L70" s="413"/>
      <c r="M70" s="413"/>
      <c r="N70" s="413"/>
      <c r="O70" s="413"/>
      <c r="P70" s="413"/>
      <c r="Q70" s="413"/>
      <c r="R70" s="413"/>
      <c r="S70" s="413"/>
      <c r="T70" s="413"/>
      <c r="U70" s="413"/>
      <c r="V70" s="413"/>
      <c r="W70" s="413"/>
      <c r="X70" s="413"/>
      <c r="Y70" s="413"/>
      <c r="Z70" s="413"/>
    </row>
    <row r="71">
      <c r="A71" s="413"/>
      <c r="B71" s="413"/>
      <c r="C71" s="413"/>
      <c r="D71" s="413"/>
      <c r="E71" s="413"/>
      <c r="F71" s="413"/>
      <c r="G71" s="413"/>
      <c r="H71" s="413"/>
      <c r="I71" s="413"/>
      <c r="J71" s="413"/>
      <c r="K71" s="413"/>
      <c r="L71" s="413"/>
      <c r="M71" s="413"/>
      <c r="N71" s="413"/>
      <c r="O71" s="413"/>
      <c r="P71" s="413"/>
      <c r="Q71" s="413"/>
      <c r="R71" s="413"/>
      <c r="S71" s="413"/>
      <c r="T71" s="413"/>
      <c r="U71" s="413"/>
      <c r="V71" s="413"/>
      <c r="W71" s="413"/>
      <c r="X71" s="413"/>
      <c r="Y71" s="413"/>
      <c r="Z71" s="413"/>
    </row>
    <row r="72">
      <c r="A72" s="413"/>
      <c r="B72" s="413"/>
      <c r="C72" s="413"/>
      <c r="D72" s="413"/>
      <c r="E72" s="413"/>
      <c r="F72" s="413"/>
      <c r="G72" s="413"/>
      <c r="H72" s="413"/>
      <c r="I72" s="413"/>
      <c r="J72" s="413"/>
      <c r="K72" s="413"/>
      <c r="L72" s="413"/>
      <c r="M72" s="413"/>
      <c r="N72" s="413"/>
      <c r="O72" s="413"/>
      <c r="P72" s="413"/>
      <c r="Q72" s="413"/>
      <c r="R72" s="413"/>
      <c r="S72" s="413"/>
      <c r="T72" s="413"/>
      <c r="U72" s="413"/>
      <c r="V72" s="413"/>
      <c r="W72" s="413"/>
      <c r="X72" s="413"/>
      <c r="Y72" s="413"/>
      <c r="Z72" s="413"/>
    </row>
    <row r="73">
      <c r="A73" s="413"/>
      <c r="B73" s="413"/>
      <c r="C73" s="413"/>
      <c r="D73" s="413"/>
      <c r="E73" s="413"/>
      <c r="F73" s="413"/>
      <c r="G73" s="413"/>
      <c r="H73" s="413"/>
      <c r="I73" s="413"/>
      <c r="J73" s="413"/>
      <c r="K73" s="413"/>
      <c r="L73" s="413"/>
      <c r="M73" s="413"/>
      <c r="N73" s="413"/>
      <c r="O73" s="413"/>
      <c r="P73" s="413"/>
      <c r="Q73" s="413"/>
      <c r="R73" s="413"/>
      <c r="S73" s="413"/>
      <c r="T73" s="413"/>
      <c r="U73" s="413"/>
      <c r="V73" s="413"/>
      <c r="W73" s="413"/>
      <c r="X73" s="413"/>
      <c r="Y73" s="413"/>
      <c r="Z73" s="413"/>
    </row>
    <row r="74">
      <c r="A74" s="413"/>
      <c r="B74" s="413"/>
      <c r="C74" s="413"/>
      <c r="D74" s="413"/>
      <c r="E74" s="413"/>
      <c r="F74" s="413"/>
      <c r="G74" s="413"/>
      <c r="H74" s="413"/>
      <c r="I74" s="413"/>
      <c r="J74" s="413"/>
      <c r="K74" s="413"/>
      <c r="L74" s="413"/>
      <c r="M74" s="413"/>
      <c r="N74" s="413"/>
      <c r="O74" s="413"/>
      <c r="P74" s="413"/>
      <c r="Q74" s="413"/>
      <c r="R74" s="413"/>
      <c r="S74" s="413"/>
      <c r="T74" s="413"/>
      <c r="U74" s="413"/>
      <c r="V74" s="413"/>
      <c r="W74" s="413"/>
      <c r="X74" s="413"/>
      <c r="Y74" s="413"/>
      <c r="Z74" s="413"/>
    </row>
    <row r="75">
      <c r="A75" s="413"/>
      <c r="B75" s="413"/>
      <c r="C75" s="413"/>
      <c r="D75" s="413"/>
      <c r="E75" s="413"/>
      <c r="F75" s="413"/>
      <c r="G75" s="413"/>
      <c r="H75" s="413"/>
      <c r="I75" s="413"/>
      <c r="J75" s="413"/>
      <c r="K75" s="413"/>
      <c r="L75" s="413"/>
      <c r="M75" s="413"/>
      <c r="N75" s="413"/>
      <c r="O75" s="413"/>
      <c r="P75" s="413"/>
      <c r="Q75" s="413"/>
      <c r="R75" s="413"/>
      <c r="S75" s="413"/>
      <c r="T75" s="413"/>
      <c r="U75" s="413"/>
      <c r="V75" s="413"/>
      <c r="W75" s="413"/>
      <c r="X75" s="413"/>
      <c r="Y75" s="413"/>
      <c r="Z75" s="413"/>
    </row>
    <row r="76">
      <c r="A76" s="413"/>
      <c r="B76" s="413"/>
      <c r="C76" s="413"/>
      <c r="D76" s="413"/>
      <c r="E76" s="413"/>
      <c r="F76" s="413"/>
      <c r="G76" s="413"/>
      <c r="H76" s="413"/>
      <c r="I76" s="413"/>
      <c r="J76" s="413"/>
      <c r="K76" s="413"/>
      <c r="L76" s="413"/>
      <c r="M76" s="413"/>
      <c r="N76" s="413"/>
      <c r="O76" s="413"/>
      <c r="P76" s="413"/>
      <c r="Q76" s="413"/>
      <c r="R76" s="413"/>
      <c r="S76" s="413"/>
      <c r="T76" s="413"/>
      <c r="U76" s="413"/>
      <c r="V76" s="413"/>
      <c r="W76" s="413"/>
      <c r="X76" s="413"/>
      <c r="Y76" s="413"/>
      <c r="Z76" s="413"/>
    </row>
    <row r="77">
      <c r="A77" s="413"/>
      <c r="B77" s="413"/>
      <c r="C77" s="413"/>
      <c r="D77" s="413"/>
      <c r="E77" s="413"/>
      <c r="F77" s="413"/>
      <c r="G77" s="413"/>
      <c r="H77" s="413"/>
      <c r="I77" s="413"/>
      <c r="J77" s="413"/>
      <c r="K77" s="413"/>
      <c r="L77" s="413"/>
      <c r="M77" s="413"/>
      <c r="N77" s="413"/>
      <c r="O77" s="413"/>
      <c r="P77" s="413"/>
      <c r="Q77" s="413"/>
      <c r="R77" s="413"/>
      <c r="S77" s="413"/>
      <c r="T77" s="413"/>
      <c r="U77" s="413"/>
      <c r="V77" s="413"/>
      <c r="W77" s="413"/>
      <c r="X77" s="413"/>
      <c r="Y77" s="413"/>
      <c r="Z77" s="413"/>
    </row>
    <row r="78">
      <c r="A78" s="413"/>
      <c r="B78" s="413"/>
      <c r="C78" s="413"/>
      <c r="D78" s="413"/>
      <c r="E78" s="413"/>
      <c r="F78" s="413"/>
      <c r="G78" s="413"/>
      <c r="H78" s="413"/>
      <c r="I78" s="413"/>
      <c r="J78" s="413"/>
      <c r="K78" s="413"/>
      <c r="L78" s="413"/>
      <c r="M78" s="413"/>
      <c r="N78" s="413"/>
      <c r="O78" s="413"/>
      <c r="P78" s="413"/>
      <c r="Q78" s="413"/>
      <c r="R78" s="413"/>
      <c r="S78" s="413"/>
      <c r="T78" s="413"/>
      <c r="U78" s="413"/>
      <c r="V78" s="413"/>
      <c r="W78" s="413"/>
      <c r="X78" s="413"/>
      <c r="Y78" s="413"/>
      <c r="Z78" s="413"/>
    </row>
    <row r="79">
      <c r="A79" s="413"/>
      <c r="B79" s="413"/>
      <c r="C79" s="413"/>
      <c r="D79" s="413"/>
      <c r="E79" s="413"/>
      <c r="F79" s="413"/>
      <c r="G79" s="413"/>
      <c r="H79" s="413"/>
      <c r="I79" s="413"/>
      <c r="J79" s="413"/>
      <c r="K79" s="413"/>
      <c r="L79" s="413"/>
      <c r="M79" s="413"/>
      <c r="N79" s="413"/>
      <c r="O79" s="413"/>
      <c r="P79" s="413"/>
      <c r="Q79" s="413"/>
      <c r="R79" s="413"/>
      <c r="S79" s="413"/>
      <c r="T79" s="413"/>
      <c r="U79" s="413"/>
      <c r="V79" s="413"/>
      <c r="W79" s="413"/>
      <c r="X79" s="413"/>
      <c r="Y79" s="413"/>
      <c r="Z79" s="413"/>
    </row>
    <row r="80">
      <c r="A80" s="413"/>
      <c r="B80" s="413"/>
      <c r="C80" s="413"/>
      <c r="D80" s="413"/>
      <c r="E80" s="413"/>
      <c r="F80" s="413"/>
      <c r="G80" s="413"/>
      <c r="H80" s="413"/>
      <c r="I80" s="413"/>
      <c r="J80" s="413"/>
      <c r="K80" s="413"/>
      <c r="L80" s="413"/>
      <c r="M80" s="413"/>
      <c r="N80" s="413"/>
      <c r="O80" s="413"/>
      <c r="P80" s="413"/>
      <c r="Q80" s="413"/>
      <c r="R80" s="413"/>
      <c r="S80" s="413"/>
      <c r="T80" s="413"/>
      <c r="U80" s="413"/>
      <c r="V80" s="413"/>
      <c r="W80" s="413"/>
      <c r="X80" s="413"/>
      <c r="Y80" s="413"/>
      <c r="Z80" s="413"/>
    </row>
    <row r="81">
      <c r="A81" s="413"/>
      <c r="B81" s="413"/>
      <c r="C81" s="413"/>
      <c r="D81" s="413"/>
      <c r="E81" s="413"/>
      <c r="F81" s="413"/>
      <c r="G81" s="413"/>
      <c r="H81" s="413"/>
      <c r="I81" s="413"/>
      <c r="J81" s="413"/>
      <c r="K81" s="413"/>
      <c r="L81" s="413"/>
      <c r="M81" s="413"/>
      <c r="N81" s="413"/>
      <c r="O81" s="413"/>
      <c r="P81" s="413"/>
      <c r="Q81" s="413"/>
      <c r="R81" s="413"/>
      <c r="S81" s="413"/>
      <c r="T81" s="413"/>
      <c r="U81" s="413"/>
      <c r="V81" s="413"/>
      <c r="W81" s="413"/>
      <c r="X81" s="413"/>
      <c r="Y81" s="413"/>
      <c r="Z81" s="413"/>
    </row>
    <row r="82">
      <c r="A82" s="413"/>
      <c r="B82" s="413"/>
      <c r="C82" s="413"/>
      <c r="D82" s="413"/>
      <c r="E82" s="413"/>
      <c r="F82" s="413"/>
      <c r="G82" s="413"/>
      <c r="H82" s="413"/>
      <c r="I82" s="413"/>
      <c r="J82" s="413"/>
      <c r="K82" s="413"/>
      <c r="L82" s="413"/>
      <c r="M82" s="413"/>
      <c r="N82" s="413"/>
      <c r="O82" s="413"/>
      <c r="P82" s="413"/>
      <c r="Q82" s="413"/>
      <c r="R82" s="413"/>
      <c r="S82" s="413"/>
      <c r="T82" s="413"/>
      <c r="U82" s="413"/>
      <c r="V82" s="413"/>
      <c r="W82" s="413"/>
      <c r="X82" s="413"/>
      <c r="Y82" s="413"/>
      <c r="Z82" s="413"/>
    </row>
    <row r="83">
      <c r="A83" s="413"/>
      <c r="B83" s="413"/>
      <c r="C83" s="413"/>
      <c r="D83" s="413"/>
      <c r="E83" s="413"/>
      <c r="F83" s="413"/>
      <c r="G83" s="413"/>
      <c r="H83" s="413"/>
      <c r="I83" s="413"/>
      <c r="J83" s="413"/>
      <c r="K83" s="413"/>
      <c r="L83" s="413"/>
      <c r="M83" s="413"/>
      <c r="N83" s="413"/>
      <c r="O83" s="413"/>
      <c r="P83" s="413"/>
      <c r="Q83" s="413"/>
      <c r="R83" s="413"/>
      <c r="S83" s="413"/>
      <c r="T83" s="413"/>
      <c r="U83" s="413"/>
      <c r="V83" s="413"/>
      <c r="W83" s="413"/>
      <c r="X83" s="413"/>
      <c r="Y83" s="413"/>
      <c r="Z83" s="413"/>
    </row>
    <row r="84">
      <c r="A84" s="413"/>
      <c r="B84" s="413"/>
      <c r="C84" s="413"/>
      <c r="D84" s="413"/>
      <c r="E84" s="413"/>
      <c r="F84" s="413"/>
      <c r="G84" s="413"/>
      <c r="H84" s="413"/>
      <c r="I84" s="413"/>
      <c r="J84" s="413"/>
      <c r="K84" s="413"/>
      <c r="L84" s="413"/>
      <c r="M84" s="413"/>
      <c r="N84" s="413"/>
      <c r="O84" s="413"/>
      <c r="P84" s="413"/>
      <c r="Q84" s="413"/>
      <c r="R84" s="413"/>
      <c r="S84" s="413"/>
      <c r="T84" s="413"/>
      <c r="U84" s="413"/>
      <c r="V84" s="413"/>
      <c r="W84" s="413"/>
      <c r="X84" s="413"/>
      <c r="Y84" s="413"/>
      <c r="Z84" s="413"/>
    </row>
    <row r="85">
      <c r="A85" s="413"/>
      <c r="B85" s="413"/>
      <c r="C85" s="413"/>
      <c r="D85" s="413"/>
      <c r="E85" s="413"/>
      <c r="F85" s="413"/>
      <c r="G85" s="413"/>
      <c r="H85" s="413"/>
      <c r="I85" s="413"/>
      <c r="J85" s="413"/>
      <c r="K85" s="413"/>
      <c r="L85" s="413"/>
      <c r="M85" s="413"/>
      <c r="N85" s="413"/>
      <c r="O85" s="413"/>
      <c r="P85" s="413"/>
      <c r="Q85" s="413"/>
      <c r="R85" s="413"/>
      <c r="S85" s="413"/>
      <c r="T85" s="413"/>
      <c r="U85" s="413"/>
      <c r="V85" s="413"/>
      <c r="W85" s="413"/>
      <c r="X85" s="413"/>
      <c r="Y85" s="413"/>
      <c r="Z85" s="413"/>
    </row>
    <row r="86">
      <c r="A86" s="413"/>
      <c r="B86" s="413"/>
      <c r="C86" s="413"/>
      <c r="D86" s="413"/>
      <c r="E86" s="413"/>
      <c r="F86" s="413"/>
      <c r="G86" s="413"/>
      <c r="H86" s="413"/>
      <c r="I86" s="413"/>
      <c r="J86" s="413"/>
      <c r="K86" s="413"/>
      <c r="L86" s="413"/>
      <c r="M86" s="413"/>
      <c r="N86" s="413"/>
      <c r="O86" s="413"/>
      <c r="P86" s="413"/>
      <c r="Q86" s="413"/>
      <c r="R86" s="413"/>
      <c r="S86" s="413"/>
      <c r="T86" s="413"/>
      <c r="U86" s="413"/>
      <c r="V86" s="413"/>
      <c r="W86" s="413"/>
      <c r="X86" s="413"/>
      <c r="Y86" s="413"/>
      <c r="Z86" s="413"/>
    </row>
    <row r="87">
      <c r="A87" s="413"/>
      <c r="B87" s="413"/>
      <c r="C87" s="413"/>
      <c r="D87" s="413"/>
      <c r="E87" s="413"/>
      <c r="F87" s="413"/>
      <c r="G87" s="413"/>
      <c r="H87" s="413"/>
      <c r="I87" s="413"/>
      <c r="J87" s="413"/>
      <c r="K87" s="413"/>
      <c r="L87" s="413"/>
      <c r="M87" s="413"/>
      <c r="N87" s="413"/>
      <c r="O87" s="413"/>
      <c r="P87" s="413"/>
      <c r="Q87" s="413"/>
      <c r="R87" s="413"/>
      <c r="S87" s="413"/>
      <c r="T87" s="413"/>
      <c r="U87" s="413"/>
      <c r="V87" s="413"/>
      <c r="W87" s="413"/>
      <c r="X87" s="413"/>
      <c r="Y87" s="413"/>
      <c r="Z87" s="413"/>
    </row>
    <row r="88">
      <c r="A88" s="413"/>
      <c r="B88" s="413"/>
      <c r="C88" s="413"/>
      <c r="D88" s="413"/>
      <c r="E88" s="413"/>
      <c r="F88" s="413"/>
      <c r="G88" s="413"/>
      <c r="H88" s="413"/>
      <c r="I88" s="413"/>
      <c r="J88" s="413"/>
      <c r="K88" s="413"/>
      <c r="L88" s="413"/>
      <c r="M88" s="413"/>
      <c r="N88" s="413"/>
      <c r="O88" s="413"/>
      <c r="P88" s="413"/>
      <c r="Q88" s="413"/>
      <c r="R88" s="413"/>
      <c r="S88" s="413"/>
      <c r="T88" s="413"/>
      <c r="U88" s="413"/>
      <c r="V88" s="413"/>
      <c r="W88" s="413"/>
      <c r="X88" s="413"/>
      <c r="Y88" s="413"/>
      <c r="Z88" s="413"/>
    </row>
    <row r="89">
      <c r="A89" s="413"/>
      <c r="B89" s="413"/>
      <c r="C89" s="413"/>
      <c r="D89" s="413"/>
      <c r="E89" s="413"/>
      <c r="F89" s="413"/>
      <c r="G89" s="413"/>
      <c r="H89" s="413"/>
      <c r="I89" s="413"/>
      <c r="J89" s="413"/>
      <c r="K89" s="413"/>
      <c r="L89" s="413"/>
      <c r="M89" s="413"/>
      <c r="N89" s="413"/>
      <c r="O89" s="413"/>
      <c r="P89" s="413"/>
      <c r="Q89" s="413"/>
      <c r="R89" s="413"/>
      <c r="S89" s="413"/>
      <c r="T89" s="413"/>
      <c r="U89" s="413"/>
      <c r="V89" s="413"/>
      <c r="W89" s="413"/>
      <c r="X89" s="413"/>
      <c r="Y89" s="413"/>
      <c r="Z89" s="413"/>
    </row>
    <row r="90">
      <c r="A90" s="413"/>
      <c r="B90" s="413"/>
      <c r="C90" s="413"/>
      <c r="D90" s="413"/>
      <c r="E90" s="413"/>
      <c r="F90" s="413"/>
      <c r="G90" s="413"/>
      <c r="H90" s="413"/>
      <c r="I90" s="413"/>
      <c r="J90" s="413"/>
      <c r="K90" s="413"/>
      <c r="L90" s="413"/>
      <c r="M90" s="413"/>
      <c r="N90" s="413"/>
      <c r="O90" s="413"/>
      <c r="P90" s="413"/>
      <c r="Q90" s="413"/>
      <c r="R90" s="413"/>
      <c r="S90" s="413"/>
      <c r="T90" s="413"/>
      <c r="U90" s="413"/>
      <c r="V90" s="413"/>
      <c r="W90" s="413"/>
      <c r="X90" s="413"/>
      <c r="Y90" s="413"/>
      <c r="Z90" s="413"/>
    </row>
    <row r="91">
      <c r="A91" s="413"/>
      <c r="B91" s="413"/>
      <c r="C91" s="413"/>
      <c r="D91" s="413"/>
      <c r="E91" s="413"/>
      <c r="F91" s="413"/>
      <c r="G91" s="413"/>
      <c r="H91" s="413"/>
      <c r="I91" s="413"/>
      <c r="J91" s="413"/>
      <c r="K91" s="413"/>
      <c r="L91" s="413"/>
      <c r="M91" s="413"/>
      <c r="N91" s="413"/>
      <c r="O91" s="413"/>
      <c r="P91" s="413"/>
      <c r="Q91" s="413"/>
      <c r="R91" s="413"/>
      <c r="S91" s="413"/>
      <c r="T91" s="413"/>
      <c r="U91" s="413"/>
      <c r="V91" s="413"/>
      <c r="W91" s="413"/>
      <c r="X91" s="413"/>
      <c r="Y91" s="413"/>
      <c r="Z91" s="413"/>
    </row>
    <row r="92">
      <c r="A92" s="413"/>
      <c r="B92" s="413"/>
      <c r="C92" s="413"/>
      <c r="D92" s="413"/>
      <c r="E92" s="413"/>
      <c r="F92" s="413"/>
      <c r="G92" s="413"/>
      <c r="H92" s="413"/>
      <c r="I92" s="413"/>
      <c r="J92" s="413"/>
      <c r="K92" s="413"/>
      <c r="L92" s="413"/>
      <c r="M92" s="413"/>
      <c r="N92" s="413"/>
      <c r="O92" s="413"/>
      <c r="P92" s="413"/>
      <c r="Q92" s="413"/>
      <c r="R92" s="413"/>
      <c r="S92" s="413"/>
      <c r="T92" s="413"/>
      <c r="U92" s="413"/>
      <c r="V92" s="413"/>
      <c r="W92" s="413"/>
      <c r="X92" s="413"/>
      <c r="Y92" s="413"/>
      <c r="Z92" s="413"/>
    </row>
    <row r="93">
      <c r="A93" s="413"/>
      <c r="B93" s="413"/>
      <c r="C93" s="413"/>
      <c r="D93" s="413"/>
      <c r="E93" s="413"/>
      <c r="F93" s="413"/>
      <c r="G93" s="413"/>
      <c r="H93" s="413"/>
      <c r="I93" s="413"/>
      <c r="J93" s="413"/>
      <c r="K93" s="413"/>
      <c r="L93" s="413"/>
      <c r="M93" s="413"/>
      <c r="N93" s="413"/>
      <c r="O93" s="413"/>
      <c r="P93" s="413"/>
      <c r="Q93" s="413"/>
      <c r="R93" s="413"/>
      <c r="S93" s="413"/>
      <c r="T93" s="413"/>
      <c r="U93" s="413"/>
      <c r="V93" s="413"/>
      <c r="W93" s="413"/>
      <c r="X93" s="413"/>
      <c r="Y93" s="413"/>
      <c r="Z93" s="413"/>
    </row>
    <row r="94">
      <c r="A94" s="413"/>
      <c r="B94" s="413"/>
      <c r="C94" s="413"/>
      <c r="D94" s="413"/>
      <c r="E94" s="413"/>
      <c r="F94" s="413"/>
      <c r="G94" s="413"/>
      <c r="H94" s="413"/>
      <c r="I94" s="413"/>
      <c r="J94" s="413"/>
      <c r="K94" s="413"/>
      <c r="L94" s="413"/>
      <c r="M94" s="413"/>
      <c r="N94" s="413"/>
      <c r="O94" s="413"/>
      <c r="P94" s="413"/>
      <c r="Q94" s="413"/>
      <c r="R94" s="413"/>
      <c r="S94" s="413"/>
      <c r="T94" s="413"/>
      <c r="U94" s="413"/>
      <c r="V94" s="413"/>
      <c r="W94" s="413"/>
      <c r="X94" s="413"/>
      <c r="Y94" s="413"/>
      <c r="Z94" s="413"/>
    </row>
    <row r="95">
      <c r="A95" s="413"/>
      <c r="B95" s="413"/>
      <c r="C95" s="413"/>
      <c r="D95" s="413"/>
      <c r="E95" s="413"/>
      <c r="F95" s="413"/>
      <c r="G95" s="413"/>
      <c r="H95" s="413"/>
      <c r="I95" s="413"/>
      <c r="J95" s="413"/>
      <c r="K95" s="413"/>
      <c r="L95" s="413"/>
      <c r="M95" s="413"/>
      <c r="N95" s="413"/>
      <c r="O95" s="413"/>
      <c r="P95" s="413"/>
      <c r="Q95" s="413"/>
      <c r="R95" s="413"/>
      <c r="S95" s="413"/>
      <c r="T95" s="413"/>
      <c r="U95" s="413"/>
      <c r="V95" s="413"/>
      <c r="W95" s="413"/>
      <c r="X95" s="413"/>
      <c r="Y95" s="413"/>
      <c r="Z95" s="413"/>
    </row>
    <row r="96">
      <c r="A96" s="413"/>
      <c r="B96" s="413"/>
      <c r="C96" s="413"/>
      <c r="D96" s="413"/>
      <c r="E96" s="413"/>
      <c r="F96" s="413"/>
      <c r="G96" s="413"/>
      <c r="H96" s="413"/>
      <c r="I96" s="413"/>
      <c r="J96" s="413"/>
      <c r="K96" s="413"/>
      <c r="L96" s="413"/>
      <c r="M96" s="413"/>
      <c r="N96" s="413"/>
      <c r="O96" s="413"/>
      <c r="P96" s="413"/>
      <c r="Q96" s="413"/>
      <c r="R96" s="413"/>
      <c r="S96" s="413"/>
      <c r="T96" s="413"/>
      <c r="U96" s="413"/>
      <c r="V96" s="413"/>
      <c r="W96" s="413"/>
      <c r="X96" s="413"/>
      <c r="Y96" s="413"/>
      <c r="Z96" s="413"/>
    </row>
    <row r="97">
      <c r="A97" s="413"/>
      <c r="B97" s="413"/>
      <c r="C97" s="413"/>
      <c r="D97" s="413"/>
      <c r="E97" s="413"/>
      <c r="F97" s="413"/>
      <c r="G97" s="413"/>
      <c r="H97" s="413"/>
      <c r="I97" s="413"/>
      <c r="J97" s="413"/>
      <c r="K97" s="413"/>
      <c r="L97" s="413"/>
      <c r="M97" s="413"/>
      <c r="N97" s="413"/>
      <c r="O97" s="413"/>
      <c r="P97" s="413"/>
      <c r="Q97" s="413"/>
      <c r="R97" s="413"/>
      <c r="S97" s="413"/>
      <c r="T97" s="413"/>
      <c r="U97" s="413"/>
      <c r="V97" s="413"/>
      <c r="W97" s="413"/>
      <c r="X97" s="413"/>
      <c r="Y97" s="413"/>
      <c r="Z97" s="413"/>
    </row>
    <row r="98">
      <c r="A98" s="413"/>
      <c r="B98" s="413"/>
      <c r="C98" s="413"/>
      <c r="D98" s="413"/>
      <c r="E98" s="413"/>
      <c r="F98" s="413"/>
      <c r="G98" s="413"/>
      <c r="H98" s="413"/>
      <c r="I98" s="413"/>
      <c r="J98" s="413"/>
      <c r="K98" s="413"/>
      <c r="L98" s="413"/>
      <c r="M98" s="413"/>
      <c r="N98" s="413"/>
      <c r="O98" s="413"/>
      <c r="P98" s="413"/>
      <c r="Q98" s="413"/>
      <c r="R98" s="413"/>
      <c r="S98" s="413"/>
      <c r="T98" s="413"/>
      <c r="U98" s="413"/>
      <c r="V98" s="413"/>
      <c r="W98" s="413"/>
      <c r="X98" s="413"/>
      <c r="Y98" s="413"/>
      <c r="Z98" s="413"/>
    </row>
    <row r="99">
      <c r="A99" s="413"/>
      <c r="B99" s="413"/>
      <c r="C99" s="413"/>
      <c r="D99" s="413"/>
      <c r="E99" s="413"/>
      <c r="F99" s="413"/>
      <c r="G99" s="413"/>
      <c r="H99" s="413"/>
      <c r="I99" s="413"/>
      <c r="J99" s="413"/>
      <c r="K99" s="413"/>
      <c r="L99" s="413"/>
      <c r="M99" s="413"/>
      <c r="N99" s="413"/>
      <c r="O99" s="413"/>
      <c r="P99" s="413"/>
      <c r="Q99" s="413"/>
      <c r="R99" s="413"/>
      <c r="S99" s="413"/>
      <c r="T99" s="413"/>
      <c r="U99" s="413"/>
      <c r="V99" s="413"/>
      <c r="W99" s="413"/>
      <c r="X99" s="413"/>
      <c r="Y99" s="413"/>
      <c r="Z99" s="413"/>
    </row>
    <row r="100">
      <c r="A100" s="413"/>
      <c r="B100" s="413"/>
      <c r="C100" s="413"/>
      <c r="D100" s="413"/>
      <c r="E100" s="413"/>
      <c r="F100" s="413"/>
      <c r="G100" s="413"/>
      <c r="H100" s="413"/>
      <c r="I100" s="413"/>
      <c r="J100" s="413"/>
      <c r="K100" s="413"/>
      <c r="L100" s="413"/>
      <c r="M100" s="413"/>
      <c r="N100" s="413"/>
      <c r="O100" s="413"/>
      <c r="P100" s="413"/>
      <c r="Q100" s="413"/>
      <c r="R100" s="413"/>
      <c r="S100" s="413"/>
      <c r="T100" s="413"/>
      <c r="U100" s="413"/>
      <c r="V100" s="413"/>
      <c r="W100" s="413"/>
      <c r="X100" s="413"/>
      <c r="Y100" s="413"/>
      <c r="Z100" s="413"/>
    </row>
    <row r="101">
      <c r="A101" s="413"/>
      <c r="B101" s="413"/>
      <c r="C101" s="413"/>
      <c r="D101" s="413"/>
      <c r="E101" s="413"/>
      <c r="F101" s="413"/>
      <c r="G101" s="413"/>
      <c r="H101" s="413"/>
      <c r="I101" s="413"/>
      <c r="J101" s="413"/>
      <c r="K101" s="413"/>
      <c r="L101" s="413"/>
      <c r="M101" s="413"/>
      <c r="N101" s="413"/>
      <c r="O101" s="413"/>
      <c r="P101" s="413"/>
      <c r="Q101" s="413"/>
      <c r="R101" s="413"/>
      <c r="S101" s="413"/>
      <c r="T101" s="413"/>
      <c r="U101" s="413"/>
      <c r="V101" s="413"/>
      <c r="W101" s="413"/>
      <c r="X101" s="413"/>
      <c r="Y101" s="413"/>
      <c r="Z101" s="413"/>
    </row>
    <row r="102">
      <c r="A102" s="413"/>
      <c r="B102" s="413"/>
      <c r="C102" s="413"/>
      <c r="D102" s="413"/>
      <c r="E102" s="413"/>
      <c r="F102" s="413"/>
      <c r="G102" s="413"/>
      <c r="H102" s="413"/>
      <c r="I102" s="413"/>
      <c r="J102" s="413"/>
      <c r="K102" s="413"/>
      <c r="L102" s="413"/>
      <c r="M102" s="413"/>
      <c r="N102" s="413"/>
      <c r="O102" s="413"/>
      <c r="P102" s="413"/>
      <c r="Q102" s="413"/>
      <c r="R102" s="413"/>
      <c r="S102" s="413"/>
      <c r="T102" s="413"/>
      <c r="U102" s="413"/>
      <c r="V102" s="413"/>
      <c r="W102" s="413"/>
      <c r="X102" s="413"/>
      <c r="Y102" s="413"/>
      <c r="Z102" s="413"/>
    </row>
    <row r="103">
      <c r="A103" s="413"/>
      <c r="B103" s="413"/>
      <c r="C103" s="413"/>
      <c r="D103" s="413"/>
      <c r="E103" s="413"/>
      <c r="F103" s="413"/>
      <c r="G103" s="413"/>
      <c r="H103" s="413"/>
      <c r="I103" s="413"/>
      <c r="J103" s="413"/>
      <c r="K103" s="413"/>
      <c r="L103" s="413"/>
      <c r="M103" s="413"/>
      <c r="N103" s="413"/>
      <c r="O103" s="413"/>
      <c r="P103" s="413"/>
      <c r="Q103" s="413"/>
      <c r="R103" s="413"/>
      <c r="S103" s="413"/>
      <c r="T103" s="413"/>
      <c r="U103" s="413"/>
      <c r="V103" s="413"/>
      <c r="W103" s="413"/>
      <c r="X103" s="413"/>
      <c r="Y103" s="413"/>
      <c r="Z103" s="413"/>
    </row>
    <row r="104">
      <c r="A104" s="413"/>
      <c r="B104" s="413"/>
      <c r="C104" s="413"/>
      <c r="D104" s="413"/>
      <c r="E104" s="413"/>
      <c r="F104" s="413"/>
      <c r="G104" s="413"/>
      <c r="H104" s="413"/>
      <c r="I104" s="413"/>
      <c r="J104" s="413"/>
      <c r="K104" s="413"/>
      <c r="L104" s="413"/>
      <c r="M104" s="413"/>
      <c r="N104" s="413"/>
      <c r="O104" s="413"/>
      <c r="P104" s="413"/>
      <c r="Q104" s="413"/>
      <c r="R104" s="413"/>
      <c r="S104" s="413"/>
      <c r="T104" s="413"/>
      <c r="U104" s="413"/>
      <c r="V104" s="413"/>
      <c r="W104" s="413"/>
      <c r="X104" s="413"/>
      <c r="Y104" s="413"/>
      <c r="Z104" s="413"/>
    </row>
    <row r="105">
      <c r="A105" s="413"/>
      <c r="B105" s="413"/>
      <c r="C105" s="413"/>
      <c r="D105" s="413"/>
      <c r="E105" s="413"/>
      <c r="F105" s="413"/>
      <c r="G105" s="413"/>
      <c r="H105" s="413"/>
      <c r="I105" s="413"/>
      <c r="J105" s="413"/>
      <c r="K105" s="413"/>
      <c r="L105" s="413"/>
      <c r="M105" s="413"/>
      <c r="N105" s="413"/>
      <c r="O105" s="413"/>
      <c r="P105" s="413"/>
      <c r="Q105" s="413"/>
      <c r="R105" s="413"/>
      <c r="S105" s="413"/>
      <c r="T105" s="413"/>
      <c r="U105" s="413"/>
      <c r="V105" s="413"/>
      <c r="W105" s="413"/>
      <c r="X105" s="413"/>
      <c r="Y105" s="413"/>
      <c r="Z105" s="413"/>
    </row>
    <row r="106">
      <c r="A106" s="413"/>
      <c r="B106" s="413"/>
      <c r="C106" s="413"/>
      <c r="D106" s="413"/>
      <c r="E106" s="413"/>
      <c r="F106" s="413"/>
      <c r="G106" s="413"/>
      <c r="H106" s="413"/>
      <c r="I106" s="413"/>
      <c r="J106" s="413"/>
      <c r="K106" s="413"/>
      <c r="L106" s="413"/>
      <c r="M106" s="413"/>
      <c r="N106" s="413"/>
      <c r="O106" s="413"/>
      <c r="P106" s="413"/>
      <c r="Q106" s="413"/>
      <c r="R106" s="413"/>
      <c r="S106" s="413"/>
      <c r="T106" s="413"/>
      <c r="U106" s="413"/>
      <c r="V106" s="413"/>
      <c r="W106" s="413"/>
      <c r="X106" s="413"/>
      <c r="Y106" s="413"/>
      <c r="Z106" s="413"/>
    </row>
    <row r="107">
      <c r="A107" s="413"/>
      <c r="B107" s="413"/>
      <c r="C107" s="413"/>
      <c r="D107" s="413"/>
      <c r="E107" s="413"/>
      <c r="F107" s="413"/>
      <c r="G107" s="413"/>
      <c r="H107" s="413"/>
      <c r="I107" s="413"/>
      <c r="J107" s="413"/>
      <c r="K107" s="413"/>
      <c r="L107" s="413"/>
      <c r="M107" s="413"/>
      <c r="N107" s="413"/>
      <c r="O107" s="413"/>
      <c r="P107" s="413"/>
      <c r="Q107" s="413"/>
      <c r="R107" s="413"/>
      <c r="S107" s="413"/>
      <c r="T107" s="413"/>
      <c r="U107" s="413"/>
      <c r="V107" s="413"/>
      <c r="W107" s="413"/>
      <c r="X107" s="413"/>
      <c r="Y107" s="413"/>
      <c r="Z107" s="413"/>
    </row>
    <row r="108">
      <c r="A108" s="413"/>
      <c r="B108" s="413"/>
      <c r="C108" s="413"/>
      <c r="D108" s="413"/>
      <c r="E108" s="413"/>
      <c r="F108" s="413"/>
      <c r="G108" s="413"/>
      <c r="H108" s="413"/>
      <c r="I108" s="413"/>
      <c r="J108" s="413"/>
      <c r="K108" s="413"/>
      <c r="L108" s="413"/>
      <c r="M108" s="413"/>
      <c r="N108" s="413"/>
      <c r="O108" s="413"/>
      <c r="P108" s="413"/>
      <c r="Q108" s="413"/>
      <c r="R108" s="413"/>
      <c r="S108" s="413"/>
      <c r="T108" s="413"/>
      <c r="U108" s="413"/>
      <c r="V108" s="413"/>
      <c r="W108" s="413"/>
      <c r="X108" s="413"/>
      <c r="Y108" s="413"/>
      <c r="Z108" s="413"/>
    </row>
    <row r="109">
      <c r="A109" s="413"/>
      <c r="B109" s="413"/>
      <c r="C109" s="413"/>
      <c r="D109" s="413"/>
      <c r="E109" s="413"/>
      <c r="F109" s="413"/>
      <c r="G109" s="413"/>
      <c r="H109" s="413"/>
      <c r="I109" s="413"/>
      <c r="J109" s="413"/>
      <c r="K109" s="413"/>
      <c r="L109" s="413"/>
      <c r="M109" s="413"/>
      <c r="N109" s="413"/>
      <c r="O109" s="413"/>
      <c r="P109" s="413"/>
      <c r="Q109" s="413"/>
      <c r="R109" s="413"/>
      <c r="S109" s="413"/>
      <c r="T109" s="413"/>
      <c r="U109" s="413"/>
      <c r="V109" s="413"/>
      <c r="W109" s="413"/>
      <c r="X109" s="413"/>
      <c r="Y109" s="413"/>
      <c r="Z109" s="413"/>
    </row>
    <row r="110">
      <c r="A110" s="413"/>
      <c r="B110" s="413"/>
      <c r="C110" s="413"/>
      <c r="D110" s="413"/>
      <c r="E110" s="413"/>
      <c r="F110" s="413"/>
      <c r="G110" s="413"/>
      <c r="H110" s="413"/>
      <c r="I110" s="413"/>
      <c r="J110" s="413"/>
      <c r="K110" s="413"/>
      <c r="L110" s="413"/>
      <c r="M110" s="413"/>
      <c r="N110" s="413"/>
      <c r="O110" s="413"/>
      <c r="P110" s="413"/>
      <c r="Q110" s="413"/>
      <c r="R110" s="413"/>
      <c r="S110" s="413"/>
      <c r="T110" s="413"/>
      <c r="U110" s="413"/>
      <c r="V110" s="413"/>
      <c r="W110" s="413"/>
      <c r="X110" s="413"/>
      <c r="Y110" s="413"/>
      <c r="Z110" s="413"/>
    </row>
    <row r="111">
      <c r="A111" s="413"/>
      <c r="B111" s="413"/>
      <c r="C111" s="413"/>
      <c r="D111" s="413"/>
      <c r="E111" s="413"/>
      <c r="F111" s="413"/>
      <c r="G111" s="413"/>
      <c r="H111" s="413"/>
      <c r="I111" s="413"/>
      <c r="J111" s="413"/>
      <c r="K111" s="413"/>
      <c r="L111" s="413"/>
      <c r="M111" s="413"/>
      <c r="N111" s="413"/>
      <c r="O111" s="413"/>
      <c r="P111" s="413"/>
      <c r="Q111" s="413"/>
      <c r="R111" s="413"/>
      <c r="S111" s="413"/>
      <c r="T111" s="413"/>
      <c r="U111" s="413"/>
      <c r="V111" s="413"/>
      <c r="W111" s="413"/>
      <c r="X111" s="413"/>
      <c r="Y111" s="413"/>
      <c r="Z111" s="413"/>
    </row>
    <row r="112">
      <c r="A112" s="413"/>
      <c r="B112" s="413"/>
      <c r="C112" s="413"/>
      <c r="D112" s="413"/>
      <c r="E112" s="413"/>
      <c r="F112" s="413"/>
      <c r="G112" s="413"/>
      <c r="H112" s="413"/>
      <c r="I112" s="413"/>
      <c r="J112" s="413"/>
      <c r="K112" s="413"/>
      <c r="L112" s="413"/>
      <c r="M112" s="413"/>
      <c r="N112" s="413"/>
      <c r="O112" s="413"/>
      <c r="P112" s="413"/>
      <c r="Q112" s="413"/>
      <c r="R112" s="413"/>
      <c r="S112" s="413"/>
      <c r="T112" s="413"/>
      <c r="U112" s="413"/>
      <c r="V112" s="413"/>
      <c r="W112" s="413"/>
      <c r="X112" s="413"/>
      <c r="Y112" s="413"/>
      <c r="Z112" s="413"/>
    </row>
    <row r="113">
      <c r="A113" s="413"/>
      <c r="B113" s="413"/>
      <c r="C113" s="413"/>
      <c r="D113" s="413"/>
      <c r="E113" s="413"/>
      <c r="F113" s="413"/>
      <c r="G113" s="413"/>
      <c r="H113" s="413"/>
      <c r="I113" s="413"/>
      <c r="J113" s="413"/>
      <c r="K113" s="413"/>
      <c r="L113" s="413"/>
      <c r="M113" s="413"/>
      <c r="N113" s="413"/>
      <c r="O113" s="413"/>
      <c r="P113" s="413"/>
      <c r="Q113" s="413"/>
      <c r="R113" s="413"/>
      <c r="S113" s="413"/>
      <c r="T113" s="413"/>
      <c r="U113" s="413"/>
      <c r="V113" s="413"/>
      <c r="W113" s="413"/>
      <c r="X113" s="413"/>
      <c r="Y113" s="413"/>
      <c r="Z113" s="413"/>
    </row>
    <row r="114">
      <c r="A114" s="413"/>
      <c r="B114" s="413"/>
      <c r="C114" s="413"/>
      <c r="D114" s="413"/>
      <c r="E114" s="413"/>
      <c r="F114" s="413"/>
      <c r="G114" s="413"/>
      <c r="H114" s="413"/>
      <c r="I114" s="413"/>
      <c r="J114" s="413"/>
      <c r="K114" s="413"/>
      <c r="L114" s="413"/>
      <c r="M114" s="413"/>
      <c r="N114" s="413"/>
      <c r="O114" s="413"/>
      <c r="P114" s="413"/>
      <c r="Q114" s="413"/>
      <c r="R114" s="413"/>
      <c r="S114" s="413"/>
      <c r="T114" s="413"/>
      <c r="U114" s="413"/>
      <c r="V114" s="413"/>
      <c r="W114" s="413"/>
      <c r="X114" s="413"/>
      <c r="Y114" s="413"/>
      <c r="Z114" s="413"/>
    </row>
    <row r="115">
      <c r="A115" s="413"/>
      <c r="B115" s="413"/>
      <c r="C115" s="413"/>
      <c r="D115" s="413"/>
      <c r="E115" s="413"/>
      <c r="F115" s="413"/>
      <c r="G115" s="413"/>
      <c r="H115" s="413"/>
      <c r="I115" s="413"/>
      <c r="J115" s="413"/>
      <c r="K115" s="413"/>
      <c r="L115" s="413"/>
      <c r="M115" s="413"/>
      <c r="N115" s="413"/>
      <c r="O115" s="413"/>
      <c r="P115" s="413"/>
      <c r="Q115" s="413"/>
      <c r="R115" s="413"/>
      <c r="S115" s="413"/>
      <c r="T115" s="413"/>
      <c r="U115" s="413"/>
      <c r="V115" s="413"/>
      <c r="W115" s="413"/>
      <c r="X115" s="413"/>
      <c r="Y115" s="413"/>
      <c r="Z115" s="413"/>
    </row>
    <row r="116">
      <c r="A116" s="413"/>
      <c r="B116" s="413"/>
      <c r="C116" s="413"/>
      <c r="D116" s="413"/>
      <c r="E116" s="413"/>
      <c r="F116" s="413"/>
      <c r="G116" s="413"/>
      <c r="H116" s="413"/>
      <c r="I116" s="413"/>
      <c r="J116" s="413"/>
      <c r="K116" s="413"/>
      <c r="L116" s="413"/>
      <c r="M116" s="413"/>
      <c r="N116" s="413"/>
      <c r="O116" s="413"/>
      <c r="P116" s="413"/>
      <c r="Q116" s="413"/>
      <c r="R116" s="413"/>
      <c r="S116" s="413"/>
      <c r="T116" s="413"/>
      <c r="U116" s="413"/>
      <c r="V116" s="413"/>
      <c r="W116" s="413"/>
      <c r="X116" s="413"/>
      <c r="Y116" s="413"/>
      <c r="Z116" s="413"/>
    </row>
    <row r="117">
      <c r="A117" s="413"/>
      <c r="B117" s="413"/>
      <c r="C117" s="413"/>
      <c r="D117" s="413"/>
      <c r="E117" s="413"/>
      <c r="F117" s="413"/>
      <c r="G117" s="413"/>
      <c r="H117" s="413"/>
      <c r="I117" s="413"/>
      <c r="J117" s="413"/>
      <c r="K117" s="413"/>
      <c r="L117" s="413"/>
      <c r="M117" s="413"/>
      <c r="N117" s="413"/>
      <c r="O117" s="413"/>
      <c r="P117" s="413"/>
      <c r="Q117" s="413"/>
      <c r="R117" s="413"/>
      <c r="S117" s="413"/>
      <c r="T117" s="413"/>
      <c r="U117" s="413"/>
      <c r="V117" s="413"/>
      <c r="W117" s="413"/>
      <c r="X117" s="413"/>
      <c r="Y117" s="413"/>
      <c r="Z117" s="413"/>
    </row>
    <row r="118">
      <c r="A118" s="413"/>
      <c r="B118" s="413"/>
      <c r="C118" s="413"/>
      <c r="D118" s="413"/>
      <c r="E118" s="413"/>
      <c r="F118" s="413"/>
      <c r="G118" s="413"/>
      <c r="H118" s="413"/>
      <c r="I118" s="413"/>
      <c r="J118" s="413"/>
      <c r="K118" s="413"/>
      <c r="L118" s="413"/>
      <c r="M118" s="413"/>
      <c r="N118" s="413"/>
      <c r="O118" s="413"/>
      <c r="P118" s="413"/>
      <c r="Q118" s="413"/>
      <c r="R118" s="413"/>
      <c r="S118" s="413"/>
      <c r="T118" s="413"/>
      <c r="U118" s="413"/>
      <c r="V118" s="413"/>
      <c r="W118" s="413"/>
      <c r="X118" s="413"/>
      <c r="Y118" s="413"/>
      <c r="Z118" s="413"/>
    </row>
    <row r="119">
      <c r="A119" s="413"/>
      <c r="B119" s="413"/>
      <c r="C119" s="413"/>
      <c r="D119" s="413"/>
      <c r="E119" s="413"/>
      <c r="F119" s="413"/>
      <c r="G119" s="413"/>
      <c r="H119" s="413"/>
      <c r="I119" s="413"/>
      <c r="J119" s="413"/>
      <c r="K119" s="413"/>
      <c r="L119" s="413"/>
      <c r="M119" s="413"/>
      <c r="N119" s="413"/>
      <c r="O119" s="413"/>
      <c r="P119" s="413"/>
      <c r="Q119" s="413"/>
      <c r="R119" s="413"/>
      <c r="S119" s="413"/>
      <c r="T119" s="413"/>
      <c r="U119" s="413"/>
      <c r="V119" s="413"/>
      <c r="W119" s="413"/>
      <c r="X119" s="413"/>
      <c r="Y119" s="413"/>
      <c r="Z119" s="413"/>
    </row>
    <row r="120">
      <c r="A120" s="413"/>
      <c r="B120" s="413"/>
      <c r="C120" s="413"/>
      <c r="D120" s="413"/>
      <c r="E120" s="413"/>
      <c r="F120" s="413"/>
      <c r="G120" s="413"/>
      <c r="H120" s="413"/>
      <c r="I120" s="413"/>
      <c r="J120" s="413"/>
      <c r="K120" s="413"/>
      <c r="L120" s="413"/>
      <c r="M120" s="413"/>
      <c r="N120" s="413"/>
      <c r="O120" s="413"/>
      <c r="P120" s="413"/>
      <c r="Q120" s="413"/>
      <c r="R120" s="413"/>
      <c r="S120" s="413"/>
      <c r="T120" s="413"/>
      <c r="U120" s="413"/>
      <c r="V120" s="413"/>
      <c r="W120" s="413"/>
      <c r="X120" s="413"/>
      <c r="Y120" s="413"/>
      <c r="Z120" s="413"/>
    </row>
    <row r="121">
      <c r="A121" s="413"/>
      <c r="B121" s="413"/>
      <c r="C121" s="413"/>
      <c r="D121" s="413"/>
      <c r="E121" s="413"/>
      <c r="F121" s="413"/>
      <c r="G121" s="413"/>
      <c r="H121" s="413"/>
      <c r="I121" s="413"/>
      <c r="J121" s="413"/>
      <c r="K121" s="413"/>
      <c r="L121" s="413"/>
      <c r="M121" s="413"/>
      <c r="N121" s="413"/>
      <c r="O121" s="413"/>
      <c r="P121" s="413"/>
      <c r="Q121" s="413"/>
      <c r="R121" s="413"/>
      <c r="S121" s="413"/>
      <c r="T121" s="413"/>
      <c r="U121" s="413"/>
      <c r="V121" s="413"/>
      <c r="W121" s="413"/>
      <c r="X121" s="413"/>
      <c r="Y121" s="413"/>
      <c r="Z121" s="413"/>
    </row>
    <row r="122">
      <c r="A122" s="413"/>
      <c r="B122" s="413"/>
      <c r="C122" s="413"/>
      <c r="D122" s="413"/>
      <c r="E122" s="413"/>
      <c r="F122" s="413"/>
      <c r="G122" s="413"/>
      <c r="H122" s="413"/>
      <c r="I122" s="413"/>
      <c r="J122" s="413"/>
      <c r="K122" s="413"/>
      <c r="L122" s="413"/>
      <c r="M122" s="413"/>
      <c r="N122" s="413"/>
      <c r="O122" s="413"/>
      <c r="P122" s="413"/>
      <c r="Q122" s="413"/>
      <c r="R122" s="413"/>
      <c r="S122" s="413"/>
      <c r="T122" s="413"/>
      <c r="U122" s="413"/>
      <c r="V122" s="413"/>
      <c r="W122" s="413"/>
      <c r="X122" s="413"/>
      <c r="Y122" s="413"/>
      <c r="Z122" s="413"/>
    </row>
    <row r="123">
      <c r="A123" s="413"/>
      <c r="B123" s="413"/>
      <c r="C123" s="413"/>
      <c r="D123" s="413"/>
      <c r="E123" s="413"/>
      <c r="F123" s="413"/>
      <c r="G123" s="413"/>
      <c r="H123" s="413"/>
      <c r="I123" s="413"/>
      <c r="J123" s="413"/>
      <c r="K123" s="413"/>
      <c r="L123" s="413"/>
      <c r="M123" s="413"/>
      <c r="N123" s="413"/>
      <c r="O123" s="413"/>
      <c r="P123" s="413"/>
      <c r="Q123" s="413"/>
      <c r="R123" s="413"/>
      <c r="S123" s="413"/>
      <c r="T123" s="413"/>
      <c r="U123" s="413"/>
      <c r="V123" s="413"/>
      <c r="W123" s="413"/>
      <c r="X123" s="413"/>
      <c r="Y123" s="413"/>
      <c r="Z123" s="413"/>
    </row>
    <row r="124">
      <c r="A124" s="413"/>
      <c r="B124" s="413"/>
      <c r="C124" s="413"/>
      <c r="D124" s="413"/>
      <c r="E124" s="413"/>
      <c r="F124" s="413"/>
      <c r="G124" s="413"/>
      <c r="H124" s="413"/>
      <c r="I124" s="413"/>
      <c r="J124" s="413"/>
      <c r="K124" s="413"/>
      <c r="L124" s="413"/>
      <c r="M124" s="413"/>
      <c r="N124" s="413"/>
      <c r="O124" s="413"/>
      <c r="P124" s="413"/>
      <c r="Q124" s="413"/>
      <c r="R124" s="413"/>
      <c r="S124" s="413"/>
      <c r="T124" s="413"/>
      <c r="U124" s="413"/>
      <c r="V124" s="413"/>
      <c r="W124" s="413"/>
      <c r="X124" s="413"/>
      <c r="Y124" s="413"/>
      <c r="Z124" s="413"/>
    </row>
    <row r="125">
      <c r="A125" s="413"/>
      <c r="B125" s="413"/>
      <c r="C125" s="413"/>
      <c r="D125" s="413"/>
      <c r="E125" s="413"/>
      <c r="F125" s="413"/>
      <c r="G125" s="413"/>
      <c r="H125" s="413"/>
      <c r="I125" s="413"/>
      <c r="J125" s="413"/>
      <c r="K125" s="413"/>
      <c r="L125" s="413"/>
      <c r="M125" s="413"/>
      <c r="N125" s="413"/>
      <c r="O125" s="413"/>
      <c r="P125" s="413"/>
      <c r="Q125" s="413"/>
      <c r="R125" s="413"/>
      <c r="S125" s="413"/>
      <c r="T125" s="413"/>
      <c r="U125" s="413"/>
      <c r="V125" s="413"/>
      <c r="W125" s="413"/>
      <c r="X125" s="413"/>
      <c r="Y125" s="413"/>
      <c r="Z125" s="413"/>
    </row>
    <row r="126">
      <c r="A126" s="413"/>
      <c r="B126" s="413"/>
      <c r="C126" s="413"/>
      <c r="D126" s="413"/>
      <c r="E126" s="413"/>
      <c r="F126" s="413"/>
      <c r="G126" s="413"/>
      <c r="H126" s="413"/>
      <c r="I126" s="413"/>
      <c r="J126" s="413"/>
      <c r="K126" s="413"/>
      <c r="L126" s="413"/>
      <c r="M126" s="413"/>
      <c r="N126" s="413"/>
      <c r="O126" s="413"/>
      <c r="P126" s="413"/>
      <c r="Q126" s="413"/>
      <c r="R126" s="413"/>
      <c r="S126" s="413"/>
      <c r="T126" s="413"/>
      <c r="U126" s="413"/>
      <c r="V126" s="413"/>
      <c r="W126" s="413"/>
      <c r="X126" s="413"/>
      <c r="Y126" s="413"/>
      <c r="Z126" s="413"/>
    </row>
    <row r="127">
      <c r="A127" s="413"/>
      <c r="B127" s="413"/>
      <c r="C127" s="413"/>
      <c r="D127" s="413"/>
      <c r="E127" s="413"/>
      <c r="F127" s="413"/>
      <c r="G127" s="413"/>
      <c r="H127" s="413"/>
      <c r="I127" s="413"/>
      <c r="J127" s="413"/>
      <c r="K127" s="413"/>
      <c r="L127" s="413"/>
      <c r="M127" s="413"/>
      <c r="N127" s="413"/>
      <c r="O127" s="413"/>
      <c r="P127" s="413"/>
      <c r="Q127" s="413"/>
      <c r="R127" s="413"/>
      <c r="S127" s="413"/>
      <c r="T127" s="413"/>
      <c r="U127" s="413"/>
      <c r="V127" s="413"/>
      <c r="W127" s="413"/>
      <c r="X127" s="413"/>
      <c r="Y127" s="413"/>
      <c r="Z127" s="413"/>
    </row>
    <row r="128">
      <c r="A128" s="413"/>
      <c r="B128" s="413"/>
      <c r="C128" s="413"/>
      <c r="D128" s="413"/>
      <c r="E128" s="413"/>
      <c r="F128" s="413"/>
      <c r="G128" s="413"/>
      <c r="H128" s="413"/>
      <c r="I128" s="413"/>
      <c r="J128" s="413"/>
      <c r="K128" s="413"/>
      <c r="L128" s="413"/>
      <c r="M128" s="413"/>
      <c r="N128" s="413"/>
      <c r="O128" s="413"/>
      <c r="P128" s="413"/>
      <c r="Q128" s="413"/>
      <c r="R128" s="413"/>
      <c r="S128" s="413"/>
      <c r="T128" s="413"/>
      <c r="U128" s="413"/>
      <c r="V128" s="413"/>
      <c r="W128" s="413"/>
      <c r="X128" s="413"/>
      <c r="Y128" s="413"/>
      <c r="Z128" s="413"/>
    </row>
    <row r="129">
      <c r="A129" s="413"/>
      <c r="B129" s="413"/>
      <c r="C129" s="413"/>
      <c r="D129" s="413"/>
      <c r="E129" s="413"/>
      <c r="F129" s="413"/>
      <c r="G129" s="413"/>
      <c r="H129" s="413"/>
      <c r="I129" s="413"/>
      <c r="J129" s="413"/>
      <c r="K129" s="413"/>
      <c r="L129" s="413"/>
      <c r="M129" s="413"/>
      <c r="N129" s="413"/>
      <c r="O129" s="413"/>
      <c r="P129" s="413"/>
      <c r="Q129" s="413"/>
      <c r="R129" s="413"/>
      <c r="S129" s="413"/>
      <c r="T129" s="413"/>
      <c r="U129" s="413"/>
      <c r="V129" s="413"/>
      <c r="W129" s="413"/>
      <c r="X129" s="413"/>
      <c r="Y129" s="413"/>
      <c r="Z129" s="413"/>
    </row>
    <row r="130">
      <c r="A130" s="413"/>
      <c r="B130" s="413"/>
      <c r="C130" s="413"/>
      <c r="D130" s="413"/>
      <c r="E130" s="413"/>
      <c r="F130" s="413"/>
      <c r="G130" s="413"/>
      <c r="H130" s="413"/>
      <c r="I130" s="413"/>
      <c r="J130" s="413"/>
      <c r="K130" s="413"/>
      <c r="L130" s="413"/>
      <c r="M130" s="413"/>
      <c r="N130" s="413"/>
      <c r="O130" s="413"/>
      <c r="P130" s="413"/>
      <c r="Q130" s="413"/>
      <c r="R130" s="413"/>
      <c r="S130" s="413"/>
      <c r="T130" s="413"/>
      <c r="U130" s="413"/>
      <c r="V130" s="413"/>
      <c r="W130" s="413"/>
      <c r="X130" s="413"/>
      <c r="Y130" s="413"/>
      <c r="Z130" s="413"/>
    </row>
    <row r="131">
      <c r="A131" s="413"/>
      <c r="B131" s="413"/>
      <c r="C131" s="413"/>
      <c r="D131" s="413"/>
      <c r="E131" s="413"/>
      <c r="F131" s="413"/>
      <c r="G131" s="413"/>
      <c r="H131" s="413"/>
      <c r="I131" s="413"/>
      <c r="J131" s="413"/>
      <c r="K131" s="413"/>
      <c r="L131" s="413"/>
      <c r="M131" s="413"/>
      <c r="N131" s="413"/>
      <c r="O131" s="413"/>
      <c r="P131" s="413"/>
      <c r="Q131" s="413"/>
      <c r="R131" s="413"/>
      <c r="S131" s="413"/>
      <c r="T131" s="413"/>
      <c r="U131" s="413"/>
      <c r="V131" s="413"/>
      <c r="W131" s="413"/>
      <c r="X131" s="413"/>
      <c r="Y131" s="413"/>
      <c r="Z131" s="413"/>
    </row>
    <row r="132">
      <c r="A132" s="413"/>
      <c r="B132" s="413"/>
      <c r="C132" s="413"/>
      <c r="D132" s="413"/>
      <c r="E132" s="413"/>
      <c r="F132" s="413"/>
      <c r="G132" s="413"/>
      <c r="H132" s="413"/>
      <c r="I132" s="413"/>
      <c r="J132" s="413"/>
      <c r="K132" s="413"/>
      <c r="L132" s="413"/>
      <c r="M132" s="413"/>
      <c r="N132" s="413"/>
      <c r="O132" s="413"/>
      <c r="P132" s="413"/>
      <c r="Q132" s="413"/>
      <c r="R132" s="413"/>
      <c r="S132" s="413"/>
      <c r="T132" s="413"/>
      <c r="U132" s="413"/>
      <c r="V132" s="413"/>
      <c r="W132" s="413"/>
      <c r="X132" s="413"/>
      <c r="Y132" s="413"/>
      <c r="Z132" s="413"/>
    </row>
    <row r="133">
      <c r="A133" s="413"/>
      <c r="B133" s="413"/>
      <c r="C133" s="413"/>
      <c r="D133" s="413"/>
      <c r="E133" s="413"/>
      <c r="F133" s="413"/>
      <c r="G133" s="413"/>
      <c r="H133" s="413"/>
      <c r="I133" s="413"/>
      <c r="J133" s="413"/>
      <c r="K133" s="413"/>
      <c r="L133" s="413"/>
      <c r="M133" s="413"/>
      <c r="N133" s="413"/>
      <c r="O133" s="413"/>
      <c r="P133" s="413"/>
      <c r="Q133" s="413"/>
      <c r="R133" s="413"/>
      <c r="S133" s="413"/>
      <c r="T133" s="413"/>
      <c r="U133" s="413"/>
      <c r="V133" s="413"/>
      <c r="W133" s="413"/>
      <c r="X133" s="413"/>
      <c r="Y133" s="413"/>
      <c r="Z133" s="413"/>
    </row>
    <row r="134">
      <c r="A134" s="413"/>
      <c r="B134" s="413"/>
      <c r="C134" s="413"/>
      <c r="D134" s="413"/>
      <c r="E134" s="413"/>
      <c r="F134" s="413"/>
      <c r="G134" s="413"/>
      <c r="H134" s="413"/>
      <c r="I134" s="413"/>
      <c r="J134" s="413"/>
      <c r="K134" s="413"/>
      <c r="L134" s="413"/>
      <c r="M134" s="413"/>
      <c r="N134" s="413"/>
      <c r="O134" s="413"/>
      <c r="P134" s="413"/>
      <c r="Q134" s="413"/>
      <c r="R134" s="413"/>
      <c r="S134" s="413"/>
      <c r="T134" s="413"/>
      <c r="U134" s="413"/>
      <c r="V134" s="413"/>
      <c r="W134" s="413"/>
      <c r="X134" s="413"/>
      <c r="Y134" s="413"/>
      <c r="Z134" s="413"/>
    </row>
    <row r="135">
      <c r="A135" s="413"/>
      <c r="B135" s="413"/>
      <c r="C135" s="413"/>
      <c r="D135" s="413"/>
      <c r="E135" s="413"/>
      <c r="F135" s="413"/>
      <c r="G135" s="413"/>
      <c r="H135" s="413"/>
      <c r="I135" s="413"/>
      <c r="J135" s="413"/>
      <c r="K135" s="413"/>
      <c r="L135" s="413"/>
      <c r="M135" s="413"/>
      <c r="N135" s="413"/>
      <c r="O135" s="413"/>
      <c r="P135" s="413"/>
      <c r="Q135" s="413"/>
      <c r="R135" s="413"/>
      <c r="S135" s="413"/>
      <c r="T135" s="413"/>
      <c r="U135" s="413"/>
      <c r="V135" s="413"/>
      <c r="W135" s="413"/>
      <c r="X135" s="413"/>
      <c r="Y135" s="413"/>
      <c r="Z135" s="413"/>
    </row>
    <row r="136">
      <c r="A136" s="413"/>
      <c r="B136" s="413"/>
      <c r="C136" s="413"/>
      <c r="D136" s="413"/>
      <c r="E136" s="413"/>
      <c r="F136" s="413"/>
      <c r="G136" s="413"/>
      <c r="H136" s="413"/>
      <c r="I136" s="413"/>
      <c r="J136" s="413"/>
      <c r="K136" s="413"/>
      <c r="L136" s="413"/>
      <c r="M136" s="413"/>
      <c r="N136" s="413"/>
      <c r="O136" s="413"/>
      <c r="P136" s="413"/>
      <c r="Q136" s="413"/>
      <c r="R136" s="413"/>
      <c r="S136" s="413"/>
      <c r="T136" s="413"/>
      <c r="U136" s="413"/>
      <c r="V136" s="413"/>
      <c r="W136" s="413"/>
      <c r="X136" s="413"/>
      <c r="Y136" s="413"/>
      <c r="Z136" s="413"/>
    </row>
    <row r="137">
      <c r="A137" s="413"/>
      <c r="B137" s="413"/>
      <c r="C137" s="413"/>
      <c r="D137" s="413"/>
      <c r="E137" s="413"/>
      <c r="F137" s="413"/>
      <c r="G137" s="413"/>
      <c r="H137" s="413"/>
      <c r="I137" s="413"/>
      <c r="J137" s="413"/>
      <c r="K137" s="413"/>
      <c r="L137" s="413"/>
      <c r="M137" s="413"/>
      <c r="N137" s="413"/>
      <c r="O137" s="413"/>
      <c r="P137" s="413"/>
      <c r="Q137" s="413"/>
      <c r="R137" s="413"/>
      <c r="S137" s="413"/>
      <c r="T137" s="413"/>
      <c r="U137" s="413"/>
      <c r="V137" s="413"/>
      <c r="W137" s="413"/>
      <c r="X137" s="413"/>
      <c r="Y137" s="413"/>
      <c r="Z137" s="413"/>
    </row>
    <row r="138">
      <c r="A138" s="413"/>
      <c r="B138" s="413"/>
      <c r="C138" s="413"/>
      <c r="D138" s="413"/>
      <c r="E138" s="413"/>
      <c r="F138" s="413"/>
      <c r="G138" s="413"/>
      <c r="H138" s="413"/>
      <c r="I138" s="413"/>
      <c r="J138" s="413"/>
      <c r="K138" s="413"/>
      <c r="L138" s="413"/>
      <c r="M138" s="413"/>
      <c r="N138" s="413"/>
      <c r="O138" s="413"/>
      <c r="P138" s="413"/>
      <c r="Q138" s="413"/>
      <c r="R138" s="413"/>
      <c r="S138" s="413"/>
      <c r="T138" s="413"/>
      <c r="U138" s="413"/>
      <c r="V138" s="413"/>
      <c r="W138" s="413"/>
      <c r="X138" s="413"/>
      <c r="Y138" s="413"/>
      <c r="Z138" s="413"/>
    </row>
    <row r="139">
      <c r="A139" s="413"/>
      <c r="B139" s="413"/>
      <c r="C139" s="413"/>
      <c r="D139" s="413"/>
      <c r="E139" s="413"/>
      <c r="F139" s="413"/>
      <c r="G139" s="413"/>
      <c r="H139" s="413"/>
      <c r="I139" s="413"/>
      <c r="J139" s="413"/>
      <c r="K139" s="413"/>
      <c r="L139" s="413"/>
      <c r="M139" s="413"/>
      <c r="N139" s="413"/>
      <c r="O139" s="413"/>
      <c r="P139" s="413"/>
      <c r="Q139" s="413"/>
      <c r="R139" s="413"/>
      <c r="S139" s="413"/>
      <c r="T139" s="413"/>
      <c r="U139" s="413"/>
      <c r="V139" s="413"/>
      <c r="W139" s="413"/>
      <c r="X139" s="413"/>
      <c r="Y139" s="413"/>
      <c r="Z139" s="413"/>
    </row>
    <row r="140">
      <c r="A140" s="413"/>
      <c r="B140" s="413"/>
      <c r="C140" s="413"/>
      <c r="D140" s="413"/>
      <c r="E140" s="413"/>
      <c r="F140" s="413"/>
      <c r="G140" s="413"/>
      <c r="H140" s="413"/>
      <c r="I140" s="413"/>
      <c r="J140" s="413"/>
      <c r="K140" s="413"/>
      <c r="L140" s="413"/>
      <c r="M140" s="413"/>
      <c r="N140" s="413"/>
      <c r="O140" s="413"/>
      <c r="P140" s="413"/>
      <c r="Q140" s="413"/>
      <c r="R140" s="413"/>
      <c r="S140" s="413"/>
      <c r="T140" s="413"/>
      <c r="U140" s="413"/>
      <c r="V140" s="413"/>
      <c r="W140" s="413"/>
      <c r="X140" s="413"/>
      <c r="Y140" s="413"/>
      <c r="Z140" s="413"/>
    </row>
    <row r="141">
      <c r="A141" s="413"/>
      <c r="B141" s="413"/>
      <c r="C141" s="413"/>
      <c r="D141" s="413"/>
      <c r="E141" s="413"/>
      <c r="F141" s="413"/>
      <c r="G141" s="413"/>
      <c r="H141" s="413"/>
      <c r="I141" s="413"/>
      <c r="J141" s="413"/>
      <c r="K141" s="413"/>
      <c r="L141" s="413"/>
      <c r="M141" s="413"/>
      <c r="N141" s="413"/>
      <c r="O141" s="413"/>
      <c r="P141" s="413"/>
      <c r="Q141" s="413"/>
      <c r="R141" s="413"/>
      <c r="S141" s="413"/>
      <c r="T141" s="413"/>
      <c r="U141" s="413"/>
      <c r="V141" s="413"/>
      <c r="W141" s="413"/>
      <c r="X141" s="413"/>
      <c r="Y141" s="413"/>
      <c r="Z141" s="413"/>
    </row>
    <row r="142">
      <c r="A142" s="413"/>
      <c r="B142" s="413"/>
      <c r="C142" s="413"/>
      <c r="D142" s="413"/>
      <c r="E142" s="413"/>
      <c r="F142" s="413"/>
      <c r="G142" s="413"/>
      <c r="H142" s="413"/>
      <c r="I142" s="413"/>
      <c r="J142" s="413"/>
      <c r="K142" s="413"/>
      <c r="L142" s="413"/>
      <c r="M142" s="413"/>
      <c r="N142" s="413"/>
      <c r="O142" s="413"/>
      <c r="P142" s="413"/>
      <c r="Q142" s="413"/>
      <c r="R142" s="413"/>
      <c r="S142" s="413"/>
      <c r="T142" s="413"/>
      <c r="U142" s="413"/>
      <c r="V142" s="413"/>
      <c r="W142" s="413"/>
      <c r="X142" s="413"/>
      <c r="Y142" s="413"/>
      <c r="Z142" s="413"/>
    </row>
    <row r="143">
      <c r="A143" s="413"/>
      <c r="B143" s="413"/>
      <c r="C143" s="413"/>
      <c r="D143" s="413"/>
      <c r="E143" s="413"/>
      <c r="F143" s="413"/>
      <c r="G143" s="413"/>
      <c r="H143" s="413"/>
      <c r="I143" s="413"/>
      <c r="J143" s="413"/>
      <c r="K143" s="413"/>
      <c r="L143" s="413"/>
      <c r="M143" s="413"/>
      <c r="N143" s="413"/>
      <c r="O143" s="413"/>
      <c r="P143" s="413"/>
      <c r="Q143" s="413"/>
      <c r="R143" s="413"/>
      <c r="S143" s="413"/>
      <c r="T143" s="413"/>
      <c r="U143" s="413"/>
      <c r="V143" s="413"/>
      <c r="W143" s="413"/>
      <c r="X143" s="413"/>
      <c r="Y143" s="413"/>
      <c r="Z143" s="413"/>
    </row>
    <row r="144">
      <c r="A144" s="413"/>
      <c r="B144" s="413"/>
      <c r="C144" s="413"/>
      <c r="D144" s="413"/>
      <c r="E144" s="413"/>
      <c r="F144" s="413"/>
      <c r="G144" s="413"/>
      <c r="H144" s="413"/>
      <c r="I144" s="413"/>
      <c r="J144" s="413"/>
      <c r="K144" s="413"/>
      <c r="L144" s="413"/>
      <c r="M144" s="413"/>
      <c r="N144" s="413"/>
      <c r="O144" s="413"/>
      <c r="P144" s="413"/>
      <c r="Q144" s="413"/>
      <c r="R144" s="413"/>
      <c r="S144" s="413"/>
      <c r="T144" s="413"/>
      <c r="U144" s="413"/>
      <c r="V144" s="413"/>
      <c r="W144" s="413"/>
      <c r="X144" s="413"/>
      <c r="Y144" s="413"/>
      <c r="Z144" s="413"/>
    </row>
    <row r="145">
      <c r="A145" s="413"/>
      <c r="B145" s="413"/>
      <c r="C145" s="413"/>
      <c r="D145" s="413"/>
      <c r="E145" s="413"/>
      <c r="F145" s="413"/>
      <c r="G145" s="413"/>
      <c r="H145" s="413"/>
      <c r="I145" s="413"/>
      <c r="J145" s="413"/>
      <c r="K145" s="413"/>
      <c r="L145" s="413"/>
      <c r="M145" s="413"/>
      <c r="N145" s="413"/>
      <c r="O145" s="413"/>
      <c r="P145" s="413"/>
      <c r="Q145" s="413"/>
      <c r="R145" s="413"/>
      <c r="S145" s="413"/>
      <c r="T145" s="413"/>
      <c r="U145" s="413"/>
      <c r="V145" s="413"/>
      <c r="W145" s="413"/>
      <c r="X145" s="413"/>
      <c r="Y145" s="413"/>
      <c r="Z145" s="413"/>
    </row>
    <row r="146">
      <c r="A146" s="413"/>
      <c r="B146" s="413"/>
      <c r="C146" s="413"/>
      <c r="D146" s="413"/>
      <c r="E146" s="413"/>
      <c r="F146" s="413"/>
      <c r="G146" s="413"/>
      <c r="H146" s="413"/>
      <c r="I146" s="413"/>
      <c r="J146" s="413"/>
      <c r="K146" s="413"/>
      <c r="L146" s="413"/>
      <c r="M146" s="413"/>
      <c r="N146" s="413"/>
      <c r="O146" s="413"/>
      <c r="P146" s="413"/>
      <c r="Q146" s="413"/>
      <c r="R146" s="413"/>
      <c r="S146" s="413"/>
      <c r="T146" s="413"/>
      <c r="U146" s="413"/>
      <c r="V146" s="413"/>
      <c r="W146" s="413"/>
      <c r="X146" s="413"/>
      <c r="Y146" s="413"/>
      <c r="Z146" s="413"/>
    </row>
    <row r="147">
      <c r="A147" s="413"/>
      <c r="B147" s="413"/>
      <c r="C147" s="413"/>
      <c r="D147" s="413"/>
      <c r="E147" s="413"/>
      <c r="F147" s="413"/>
      <c r="G147" s="413"/>
      <c r="H147" s="413"/>
      <c r="I147" s="413"/>
      <c r="J147" s="413"/>
      <c r="K147" s="413"/>
      <c r="L147" s="413"/>
      <c r="M147" s="413"/>
      <c r="N147" s="413"/>
      <c r="O147" s="413"/>
      <c r="P147" s="413"/>
      <c r="Q147" s="413"/>
      <c r="R147" s="413"/>
      <c r="S147" s="413"/>
      <c r="T147" s="413"/>
      <c r="U147" s="413"/>
      <c r="V147" s="413"/>
      <c r="W147" s="413"/>
      <c r="X147" s="413"/>
      <c r="Y147" s="413"/>
      <c r="Z147" s="413"/>
    </row>
    <row r="148">
      <c r="A148" s="413"/>
      <c r="B148" s="413"/>
      <c r="C148" s="413"/>
      <c r="D148" s="413"/>
      <c r="E148" s="413"/>
      <c r="F148" s="413"/>
      <c r="G148" s="413"/>
      <c r="H148" s="413"/>
      <c r="I148" s="413"/>
      <c r="J148" s="413"/>
      <c r="K148" s="413"/>
      <c r="L148" s="413"/>
      <c r="M148" s="413"/>
      <c r="N148" s="413"/>
      <c r="O148" s="413"/>
      <c r="P148" s="413"/>
      <c r="Q148" s="413"/>
      <c r="R148" s="413"/>
      <c r="S148" s="413"/>
      <c r="T148" s="413"/>
      <c r="U148" s="413"/>
      <c r="V148" s="413"/>
      <c r="W148" s="413"/>
      <c r="X148" s="413"/>
      <c r="Y148" s="413"/>
      <c r="Z148" s="413"/>
    </row>
    <row r="149">
      <c r="A149" s="413"/>
      <c r="B149" s="413"/>
      <c r="C149" s="413"/>
      <c r="D149" s="413"/>
      <c r="E149" s="413"/>
      <c r="F149" s="413"/>
      <c r="G149" s="413"/>
      <c r="H149" s="413"/>
      <c r="I149" s="413"/>
      <c r="J149" s="413"/>
      <c r="K149" s="413"/>
      <c r="L149" s="413"/>
      <c r="M149" s="413"/>
      <c r="N149" s="413"/>
      <c r="O149" s="413"/>
      <c r="P149" s="413"/>
      <c r="Q149" s="413"/>
      <c r="R149" s="413"/>
      <c r="S149" s="413"/>
      <c r="T149" s="413"/>
      <c r="U149" s="413"/>
      <c r="V149" s="413"/>
      <c r="W149" s="413"/>
      <c r="X149" s="413"/>
      <c r="Y149" s="413"/>
      <c r="Z149" s="413"/>
    </row>
    <row r="150">
      <c r="A150" s="413"/>
      <c r="B150" s="413"/>
      <c r="C150" s="413"/>
      <c r="D150" s="413"/>
      <c r="E150" s="413"/>
      <c r="F150" s="413"/>
      <c r="G150" s="413"/>
      <c r="H150" s="413"/>
      <c r="I150" s="413"/>
      <c r="J150" s="413"/>
      <c r="K150" s="413"/>
      <c r="L150" s="413"/>
      <c r="M150" s="413"/>
      <c r="N150" s="413"/>
      <c r="O150" s="413"/>
      <c r="P150" s="413"/>
      <c r="Q150" s="413"/>
      <c r="R150" s="413"/>
      <c r="S150" s="413"/>
      <c r="T150" s="413"/>
      <c r="U150" s="413"/>
      <c r="V150" s="413"/>
      <c r="W150" s="413"/>
      <c r="X150" s="413"/>
      <c r="Y150" s="413"/>
      <c r="Z150" s="413"/>
    </row>
    <row r="151">
      <c r="A151" s="413"/>
      <c r="B151" s="413"/>
      <c r="C151" s="413"/>
      <c r="D151" s="413"/>
      <c r="E151" s="413"/>
      <c r="F151" s="413"/>
      <c r="G151" s="413"/>
      <c r="H151" s="413"/>
      <c r="I151" s="413"/>
      <c r="J151" s="413"/>
      <c r="K151" s="413"/>
      <c r="L151" s="413"/>
      <c r="M151" s="413"/>
      <c r="N151" s="413"/>
      <c r="O151" s="413"/>
      <c r="P151" s="413"/>
      <c r="Q151" s="413"/>
      <c r="R151" s="413"/>
      <c r="S151" s="413"/>
      <c r="T151" s="413"/>
      <c r="U151" s="413"/>
      <c r="V151" s="413"/>
      <c r="W151" s="413"/>
      <c r="X151" s="413"/>
      <c r="Y151" s="413"/>
      <c r="Z151" s="413"/>
    </row>
    <row r="152">
      <c r="A152" s="413"/>
      <c r="B152" s="413"/>
      <c r="C152" s="413"/>
      <c r="D152" s="413"/>
      <c r="E152" s="413"/>
      <c r="F152" s="413"/>
      <c r="G152" s="413"/>
      <c r="H152" s="413"/>
      <c r="I152" s="413"/>
      <c r="J152" s="413"/>
      <c r="K152" s="413"/>
      <c r="L152" s="413"/>
      <c r="M152" s="413"/>
      <c r="N152" s="413"/>
      <c r="O152" s="413"/>
      <c r="P152" s="413"/>
      <c r="Q152" s="413"/>
      <c r="R152" s="413"/>
      <c r="S152" s="413"/>
      <c r="T152" s="413"/>
      <c r="U152" s="413"/>
      <c r="V152" s="413"/>
      <c r="W152" s="413"/>
      <c r="X152" s="413"/>
      <c r="Y152" s="413"/>
      <c r="Z152" s="413"/>
    </row>
    <row r="153">
      <c r="A153" s="413"/>
      <c r="B153" s="413"/>
      <c r="C153" s="413"/>
      <c r="D153" s="413"/>
      <c r="E153" s="413"/>
      <c r="F153" s="413"/>
      <c r="G153" s="413"/>
      <c r="H153" s="413"/>
      <c r="I153" s="413"/>
      <c r="J153" s="413"/>
      <c r="K153" s="413"/>
      <c r="L153" s="413"/>
      <c r="M153" s="413"/>
      <c r="N153" s="413"/>
      <c r="O153" s="413"/>
      <c r="P153" s="413"/>
      <c r="Q153" s="413"/>
      <c r="R153" s="413"/>
      <c r="S153" s="413"/>
      <c r="T153" s="413"/>
      <c r="U153" s="413"/>
      <c r="V153" s="413"/>
      <c r="W153" s="413"/>
      <c r="X153" s="413"/>
      <c r="Y153" s="413"/>
      <c r="Z153" s="413"/>
    </row>
    <row r="154">
      <c r="A154" s="413"/>
      <c r="B154" s="413"/>
      <c r="C154" s="413"/>
      <c r="D154" s="413"/>
      <c r="E154" s="413"/>
      <c r="F154" s="413"/>
      <c r="G154" s="413"/>
      <c r="H154" s="413"/>
      <c r="I154" s="413"/>
      <c r="J154" s="413"/>
      <c r="K154" s="413"/>
      <c r="L154" s="413"/>
      <c r="M154" s="413"/>
      <c r="N154" s="413"/>
      <c r="O154" s="413"/>
      <c r="P154" s="413"/>
      <c r="Q154" s="413"/>
      <c r="R154" s="413"/>
      <c r="S154" s="413"/>
      <c r="T154" s="413"/>
      <c r="U154" s="413"/>
      <c r="V154" s="413"/>
      <c r="W154" s="413"/>
      <c r="X154" s="413"/>
      <c r="Y154" s="413"/>
      <c r="Z154" s="413"/>
    </row>
    <row r="155">
      <c r="A155" s="413"/>
      <c r="B155" s="413"/>
      <c r="C155" s="413"/>
      <c r="D155" s="413"/>
      <c r="E155" s="413"/>
      <c r="F155" s="413"/>
      <c r="G155" s="413"/>
      <c r="H155" s="413"/>
      <c r="I155" s="413"/>
      <c r="J155" s="413"/>
      <c r="K155" s="413"/>
      <c r="L155" s="413"/>
      <c r="M155" s="413"/>
      <c r="N155" s="413"/>
      <c r="O155" s="413"/>
      <c r="P155" s="413"/>
      <c r="Q155" s="413"/>
      <c r="R155" s="413"/>
      <c r="S155" s="413"/>
      <c r="T155" s="413"/>
      <c r="U155" s="413"/>
      <c r="V155" s="413"/>
      <c r="W155" s="413"/>
      <c r="X155" s="413"/>
      <c r="Y155" s="413"/>
      <c r="Z155" s="413"/>
    </row>
    <row r="156">
      <c r="A156" s="413"/>
      <c r="B156" s="413"/>
      <c r="C156" s="413"/>
      <c r="D156" s="413"/>
      <c r="E156" s="413"/>
      <c r="F156" s="413"/>
      <c r="G156" s="413"/>
      <c r="H156" s="413"/>
      <c r="I156" s="413"/>
      <c r="J156" s="413"/>
      <c r="K156" s="413"/>
      <c r="L156" s="413"/>
      <c r="M156" s="413"/>
      <c r="N156" s="413"/>
      <c r="O156" s="413"/>
      <c r="P156" s="413"/>
      <c r="Q156" s="413"/>
      <c r="R156" s="413"/>
      <c r="S156" s="413"/>
      <c r="T156" s="413"/>
      <c r="U156" s="413"/>
      <c r="V156" s="413"/>
      <c r="W156" s="413"/>
      <c r="X156" s="413"/>
      <c r="Y156" s="413"/>
      <c r="Z156" s="413"/>
    </row>
    <row r="157">
      <c r="A157" s="413"/>
      <c r="B157" s="413"/>
      <c r="C157" s="413"/>
      <c r="D157" s="413"/>
      <c r="E157" s="413"/>
      <c r="F157" s="413"/>
      <c r="G157" s="413"/>
      <c r="H157" s="413"/>
      <c r="I157" s="413"/>
      <c r="J157" s="413"/>
      <c r="K157" s="413"/>
      <c r="L157" s="413"/>
      <c r="M157" s="413"/>
      <c r="N157" s="413"/>
      <c r="O157" s="413"/>
      <c r="P157" s="413"/>
      <c r="Q157" s="413"/>
      <c r="R157" s="413"/>
      <c r="S157" s="413"/>
      <c r="T157" s="413"/>
      <c r="U157" s="413"/>
      <c r="V157" s="413"/>
      <c r="W157" s="413"/>
      <c r="X157" s="413"/>
      <c r="Y157" s="413"/>
      <c r="Z157" s="413"/>
    </row>
    <row r="158">
      <c r="A158" s="413"/>
      <c r="B158" s="413"/>
      <c r="C158" s="413"/>
      <c r="D158" s="413"/>
      <c r="E158" s="413"/>
      <c r="F158" s="413"/>
      <c r="G158" s="413"/>
      <c r="H158" s="413"/>
      <c r="I158" s="413"/>
      <c r="J158" s="413"/>
      <c r="K158" s="413"/>
      <c r="L158" s="413"/>
      <c r="M158" s="413"/>
      <c r="N158" s="413"/>
      <c r="O158" s="413"/>
      <c r="P158" s="413"/>
      <c r="Q158" s="413"/>
      <c r="R158" s="413"/>
      <c r="S158" s="413"/>
      <c r="T158" s="413"/>
      <c r="U158" s="413"/>
      <c r="V158" s="413"/>
      <c r="W158" s="413"/>
      <c r="X158" s="413"/>
      <c r="Y158" s="413"/>
      <c r="Z158" s="413"/>
    </row>
    <row r="159">
      <c r="A159" s="413"/>
      <c r="B159" s="413"/>
      <c r="C159" s="413"/>
      <c r="D159" s="413"/>
      <c r="E159" s="413"/>
      <c r="F159" s="413"/>
      <c r="G159" s="413"/>
      <c r="H159" s="413"/>
      <c r="I159" s="413"/>
      <c r="J159" s="413"/>
      <c r="K159" s="413"/>
      <c r="L159" s="413"/>
      <c r="M159" s="413"/>
      <c r="N159" s="413"/>
      <c r="O159" s="413"/>
      <c r="P159" s="413"/>
      <c r="Q159" s="413"/>
      <c r="R159" s="413"/>
      <c r="S159" s="413"/>
      <c r="T159" s="413"/>
      <c r="U159" s="413"/>
      <c r="V159" s="413"/>
      <c r="W159" s="413"/>
      <c r="X159" s="413"/>
      <c r="Y159" s="413"/>
      <c r="Z159" s="413"/>
    </row>
    <row r="160">
      <c r="A160" s="413"/>
      <c r="B160" s="413"/>
      <c r="C160" s="413"/>
      <c r="D160" s="413"/>
      <c r="E160" s="413"/>
      <c r="F160" s="413"/>
      <c r="G160" s="413"/>
      <c r="H160" s="413"/>
      <c r="I160" s="413"/>
      <c r="J160" s="413"/>
      <c r="K160" s="413"/>
      <c r="L160" s="413"/>
      <c r="M160" s="413"/>
      <c r="N160" s="413"/>
      <c r="O160" s="413"/>
      <c r="P160" s="413"/>
      <c r="Q160" s="413"/>
      <c r="R160" s="413"/>
      <c r="S160" s="413"/>
      <c r="T160" s="413"/>
      <c r="U160" s="413"/>
      <c r="V160" s="413"/>
      <c r="W160" s="413"/>
      <c r="X160" s="413"/>
      <c r="Y160" s="413"/>
      <c r="Z160" s="413"/>
    </row>
    <row r="161">
      <c r="A161" s="413"/>
      <c r="B161" s="413"/>
      <c r="C161" s="413"/>
      <c r="D161" s="413"/>
      <c r="E161" s="413"/>
      <c r="F161" s="413"/>
      <c r="G161" s="413"/>
      <c r="H161" s="413"/>
      <c r="I161" s="413"/>
      <c r="J161" s="413"/>
      <c r="K161" s="413"/>
      <c r="L161" s="413"/>
      <c r="M161" s="413"/>
      <c r="N161" s="413"/>
      <c r="O161" s="413"/>
      <c r="P161" s="413"/>
      <c r="Q161" s="413"/>
      <c r="R161" s="413"/>
      <c r="S161" s="413"/>
      <c r="T161" s="413"/>
      <c r="U161" s="413"/>
      <c r="V161" s="413"/>
      <c r="W161" s="413"/>
      <c r="X161" s="413"/>
      <c r="Y161" s="413"/>
      <c r="Z161" s="413"/>
    </row>
    <row r="162">
      <c r="A162" s="413"/>
      <c r="B162" s="413"/>
      <c r="C162" s="413"/>
      <c r="D162" s="413"/>
      <c r="E162" s="413"/>
      <c r="F162" s="413"/>
      <c r="G162" s="413"/>
      <c r="H162" s="413"/>
      <c r="I162" s="413"/>
      <c r="J162" s="413"/>
      <c r="K162" s="413"/>
      <c r="L162" s="413"/>
      <c r="M162" s="413"/>
      <c r="N162" s="413"/>
      <c r="O162" s="413"/>
      <c r="P162" s="413"/>
      <c r="Q162" s="413"/>
      <c r="R162" s="413"/>
      <c r="S162" s="413"/>
      <c r="T162" s="413"/>
      <c r="U162" s="413"/>
      <c r="V162" s="413"/>
      <c r="W162" s="413"/>
      <c r="X162" s="413"/>
      <c r="Y162" s="413"/>
      <c r="Z162" s="413"/>
    </row>
    <row r="163">
      <c r="A163" s="413"/>
      <c r="B163" s="413"/>
      <c r="C163" s="413"/>
      <c r="D163" s="413"/>
      <c r="E163" s="413"/>
      <c r="F163" s="413"/>
      <c r="G163" s="413"/>
      <c r="H163" s="413"/>
      <c r="I163" s="413"/>
      <c r="J163" s="413"/>
      <c r="K163" s="413"/>
      <c r="L163" s="413"/>
      <c r="M163" s="413"/>
      <c r="N163" s="413"/>
      <c r="O163" s="413"/>
      <c r="P163" s="413"/>
      <c r="Q163" s="413"/>
      <c r="R163" s="413"/>
      <c r="S163" s="413"/>
      <c r="T163" s="413"/>
      <c r="U163" s="413"/>
      <c r="V163" s="413"/>
      <c r="W163" s="413"/>
      <c r="X163" s="413"/>
      <c r="Y163" s="413"/>
      <c r="Z163" s="413"/>
    </row>
    <row r="164">
      <c r="A164" s="413"/>
      <c r="B164" s="413"/>
      <c r="C164" s="413"/>
      <c r="D164" s="413"/>
      <c r="E164" s="413"/>
      <c r="F164" s="413"/>
      <c r="G164" s="413"/>
      <c r="H164" s="413"/>
      <c r="I164" s="413"/>
      <c r="J164" s="413"/>
      <c r="K164" s="413"/>
      <c r="L164" s="413"/>
      <c r="M164" s="413"/>
      <c r="N164" s="413"/>
      <c r="O164" s="413"/>
      <c r="P164" s="413"/>
      <c r="Q164" s="413"/>
      <c r="R164" s="413"/>
      <c r="S164" s="413"/>
      <c r="T164" s="413"/>
      <c r="U164" s="413"/>
      <c r="V164" s="413"/>
      <c r="W164" s="413"/>
      <c r="X164" s="413"/>
      <c r="Y164" s="413"/>
      <c r="Z164" s="413"/>
    </row>
    <row r="165">
      <c r="A165" s="413"/>
      <c r="B165" s="413"/>
      <c r="C165" s="413"/>
      <c r="D165" s="413"/>
      <c r="E165" s="413"/>
      <c r="F165" s="413"/>
      <c r="G165" s="413"/>
      <c r="H165" s="413"/>
      <c r="I165" s="413"/>
      <c r="J165" s="413"/>
      <c r="K165" s="413"/>
      <c r="L165" s="413"/>
      <c r="M165" s="413"/>
      <c r="N165" s="413"/>
      <c r="O165" s="413"/>
      <c r="P165" s="413"/>
      <c r="Q165" s="413"/>
      <c r="R165" s="413"/>
      <c r="S165" s="413"/>
      <c r="T165" s="413"/>
      <c r="U165" s="413"/>
      <c r="V165" s="413"/>
      <c r="W165" s="413"/>
      <c r="X165" s="413"/>
      <c r="Y165" s="413"/>
      <c r="Z165" s="413"/>
    </row>
    <row r="166">
      <c r="A166" s="413"/>
      <c r="B166" s="413"/>
      <c r="C166" s="413"/>
      <c r="D166" s="413"/>
      <c r="E166" s="413"/>
      <c r="F166" s="413"/>
      <c r="G166" s="413"/>
      <c r="H166" s="413"/>
      <c r="I166" s="413"/>
      <c r="J166" s="413"/>
      <c r="K166" s="413"/>
      <c r="L166" s="413"/>
      <c r="M166" s="413"/>
      <c r="N166" s="413"/>
      <c r="O166" s="413"/>
      <c r="P166" s="413"/>
      <c r="Q166" s="413"/>
      <c r="R166" s="413"/>
      <c r="S166" s="413"/>
      <c r="T166" s="413"/>
      <c r="U166" s="413"/>
      <c r="V166" s="413"/>
      <c r="W166" s="413"/>
      <c r="X166" s="413"/>
      <c r="Y166" s="413"/>
      <c r="Z166" s="413"/>
    </row>
    <row r="167">
      <c r="A167" s="413"/>
      <c r="B167" s="413"/>
      <c r="C167" s="413"/>
      <c r="D167" s="413"/>
      <c r="E167" s="413"/>
      <c r="F167" s="413"/>
      <c r="G167" s="413"/>
      <c r="H167" s="413"/>
      <c r="I167" s="413"/>
      <c r="J167" s="413"/>
      <c r="K167" s="413"/>
      <c r="L167" s="413"/>
      <c r="M167" s="413"/>
      <c r="N167" s="413"/>
      <c r="O167" s="413"/>
      <c r="P167" s="413"/>
      <c r="Q167" s="413"/>
      <c r="R167" s="413"/>
      <c r="S167" s="413"/>
      <c r="T167" s="413"/>
      <c r="U167" s="413"/>
      <c r="V167" s="413"/>
      <c r="W167" s="413"/>
      <c r="X167" s="413"/>
      <c r="Y167" s="413"/>
      <c r="Z167" s="413"/>
    </row>
    <row r="168">
      <c r="A168" s="413"/>
      <c r="B168" s="413"/>
      <c r="C168" s="413"/>
      <c r="D168" s="413"/>
      <c r="E168" s="413"/>
      <c r="F168" s="413"/>
      <c r="G168" s="413"/>
      <c r="H168" s="413"/>
      <c r="I168" s="413"/>
      <c r="J168" s="413"/>
      <c r="K168" s="413"/>
      <c r="L168" s="413"/>
      <c r="M168" s="413"/>
      <c r="N168" s="413"/>
      <c r="O168" s="413"/>
      <c r="P168" s="413"/>
      <c r="Q168" s="413"/>
      <c r="R168" s="413"/>
      <c r="S168" s="413"/>
      <c r="T168" s="413"/>
      <c r="U168" s="413"/>
      <c r="V168" s="413"/>
      <c r="W168" s="413"/>
      <c r="X168" s="413"/>
      <c r="Y168" s="413"/>
      <c r="Z168" s="413"/>
    </row>
    <row r="169">
      <c r="A169" s="413"/>
      <c r="B169" s="413"/>
      <c r="C169" s="413"/>
      <c r="D169" s="413"/>
      <c r="E169" s="413"/>
      <c r="F169" s="413"/>
      <c r="G169" s="413"/>
      <c r="H169" s="413"/>
      <c r="I169" s="413"/>
      <c r="J169" s="413"/>
      <c r="K169" s="413"/>
      <c r="L169" s="413"/>
      <c r="M169" s="413"/>
      <c r="N169" s="413"/>
      <c r="O169" s="413"/>
      <c r="P169" s="413"/>
      <c r="Q169" s="413"/>
      <c r="R169" s="413"/>
      <c r="S169" s="413"/>
      <c r="T169" s="413"/>
      <c r="U169" s="413"/>
      <c r="V169" s="413"/>
      <c r="W169" s="413"/>
      <c r="X169" s="413"/>
      <c r="Y169" s="413"/>
      <c r="Z169" s="413"/>
    </row>
    <row r="170">
      <c r="A170" s="413"/>
      <c r="B170" s="413"/>
      <c r="C170" s="413"/>
      <c r="D170" s="413"/>
      <c r="E170" s="413"/>
      <c r="F170" s="413"/>
      <c r="G170" s="413"/>
      <c r="H170" s="413"/>
      <c r="I170" s="413"/>
      <c r="J170" s="413"/>
      <c r="K170" s="413"/>
      <c r="L170" s="413"/>
      <c r="M170" s="413"/>
      <c r="N170" s="413"/>
      <c r="O170" s="413"/>
      <c r="P170" s="413"/>
      <c r="Q170" s="413"/>
      <c r="R170" s="413"/>
      <c r="S170" s="413"/>
      <c r="T170" s="413"/>
      <c r="U170" s="413"/>
      <c r="V170" s="413"/>
      <c r="W170" s="413"/>
      <c r="X170" s="413"/>
      <c r="Y170" s="413"/>
      <c r="Z170" s="413"/>
    </row>
    <row r="171">
      <c r="A171" s="413"/>
      <c r="B171" s="413"/>
      <c r="C171" s="413"/>
      <c r="D171" s="413"/>
      <c r="E171" s="413"/>
      <c r="F171" s="413"/>
      <c r="G171" s="413"/>
      <c r="H171" s="413"/>
      <c r="I171" s="413"/>
      <c r="J171" s="413"/>
      <c r="K171" s="413"/>
      <c r="L171" s="413"/>
      <c r="M171" s="413"/>
      <c r="N171" s="413"/>
      <c r="O171" s="413"/>
      <c r="P171" s="413"/>
      <c r="Q171" s="413"/>
      <c r="R171" s="413"/>
      <c r="S171" s="413"/>
      <c r="T171" s="413"/>
      <c r="U171" s="413"/>
      <c r="V171" s="413"/>
      <c r="W171" s="413"/>
      <c r="X171" s="413"/>
      <c r="Y171" s="413"/>
      <c r="Z171" s="413"/>
    </row>
    <row r="172">
      <c r="A172" s="413"/>
      <c r="B172" s="413"/>
      <c r="C172" s="413"/>
      <c r="D172" s="413"/>
      <c r="E172" s="413"/>
      <c r="F172" s="413"/>
      <c r="G172" s="413"/>
      <c r="H172" s="413"/>
      <c r="I172" s="413"/>
      <c r="J172" s="413"/>
      <c r="K172" s="413"/>
      <c r="L172" s="413"/>
      <c r="M172" s="413"/>
      <c r="N172" s="413"/>
      <c r="O172" s="413"/>
      <c r="P172" s="413"/>
      <c r="Q172" s="413"/>
      <c r="R172" s="413"/>
      <c r="S172" s="413"/>
      <c r="T172" s="413"/>
      <c r="U172" s="413"/>
      <c r="V172" s="413"/>
      <c r="W172" s="413"/>
      <c r="X172" s="413"/>
      <c r="Y172" s="413"/>
      <c r="Z172" s="413"/>
    </row>
    <row r="173">
      <c r="A173" s="413"/>
      <c r="B173" s="413"/>
      <c r="C173" s="413"/>
      <c r="D173" s="413"/>
      <c r="E173" s="413"/>
      <c r="F173" s="413"/>
      <c r="G173" s="413"/>
      <c r="H173" s="413"/>
      <c r="I173" s="413"/>
      <c r="J173" s="413"/>
      <c r="K173" s="413"/>
      <c r="L173" s="413"/>
      <c r="M173" s="413"/>
      <c r="N173" s="413"/>
      <c r="O173" s="413"/>
      <c r="P173" s="413"/>
      <c r="Q173" s="413"/>
      <c r="R173" s="413"/>
      <c r="S173" s="413"/>
      <c r="T173" s="413"/>
      <c r="U173" s="413"/>
      <c r="V173" s="413"/>
      <c r="W173" s="413"/>
      <c r="X173" s="413"/>
      <c r="Y173" s="413"/>
      <c r="Z173" s="413"/>
    </row>
    <row r="174">
      <c r="A174" s="413"/>
      <c r="B174" s="413"/>
      <c r="C174" s="413"/>
      <c r="D174" s="413"/>
      <c r="E174" s="413"/>
      <c r="F174" s="413"/>
      <c r="G174" s="413"/>
      <c r="H174" s="413"/>
      <c r="I174" s="413"/>
      <c r="J174" s="413"/>
      <c r="K174" s="413"/>
      <c r="L174" s="413"/>
      <c r="M174" s="413"/>
      <c r="N174" s="413"/>
      <c r="O174" s="413"/>
      <c r="P174" s="413"/>
      <c r="Q174" s="413"/>
      <c r="R174" s="413"/>
      <c r="S174" s="413"/>
      <c r="T174" s="413"/>
      <c r="U174" s="413"/>
      <c r="V174" s="413"/>
      <c r="W174" s="413"/>
      <c r="X174" s="413"/>
      <c r="Y174" s="413"/>
      <c r="Z174" s="413"/>
    </row>
    <row r="175">
      <c r="A175" s="413"/>
      <c r="B175" s="413"/>
      <c r="C175" s="413"/>
      <c r="D175" s="413"/>
      <c r="E175" s="413"/>
      <c r="F175" s="413"/>
      <c r="G175" s="413"/>
      <c r="H175" s="413"/>
      <c r="I175" s="413"/>
      <c r="J175" s="413"/>
      <c r="K175" s="413"/>
      <c r="L175" s="413"/>
      <c r="M175" s="413"/>
      <c r="N175" s="413"/>
      <c r="O175" s="413"/>
      <c r="P175" s="413"/>
      <c r="Q175" s="413"/>
      <c r="R175" s="413"/>
      <c r="S175" s="413"/>
      <c r="T175" s="413"/>
      <c r="U175" s="413"/>
      <c r="V175" s="413"/>
      <c r="W175" s="413"/>
      <c r="X175" s="413"/>
      <c r="Y175" s="413"/>
      <c r="Z175" s="413"/>
    </row>
    <row r="176">
      <c r="A176" s="413"/>
      <c r="B176" s="413"/>
      <c r="C176" s="413"/>
      <c r="D176" s="413"/>
      <c r="E176" s="413"/>
      <c r="F176" s="413"/>
      <c r="G176" s="413"/>
      <c r="H176" s="413"/>
      <c r="I176" s="413"/>
      <c r="J176" s="413"/>
      <c r="K176" s="413"/>
      <c r="L176" s="413"/>
      <c r="M176" s="413"/>
      <c r="N176" s="413"/>
      <c r="O176" s="413"/>
      <c r="P176" s="413"/>
      <c r="Q176" s="413"/>
      <c r="R176" s="413"/>
      <c r="S176" s="413"/>
      <c r="T176" s="413"/>
      <c r="U176" s="413"/>
      <c r="V176" s="413"/>
      <c r="W176" s="413"/>
      <c r="X176" s="413"/>
      <c r="Y176" s="413"/>
      <c r="Z176" s="413"/>
    </row>
    <row r="177">
      <c r="A177" s="413"/>
      <c r="B177" s="413"/>
      <c r="C177" s="413"/>
      <c r="D177" s="413"/>
      <c r="E177" s="413"/>
      <c r="F177" s="413"/>
      <c r="G177" s="413"/>
      <c r="H177" s="413"/>
      <c r="I177" s="413"/>
      <c r="J177" s="413"/>
      <c r="K177" s="413"/>
      <c r="L177" s="413"/>
      <c r="M177" s="413"/>
      <c r="N177" s="413"/>
      <c r="O177" s="413"/>
      <c r="P177" s="413"/>
      <c r="Q177" s="413"/>
      <c r="R177" s="413"/>
      <c r="S177" s="413"/>
      <c r="T177" s="413"/>
      <c r="U177" s="413"/>
      <c r="V177" s="413"/>
      <c r="W177" s="413"/>
      <c r="X177" s="413"/>
      <c r="Y177" s="413"/>
      <c r="Z177" s="413"/>
    </row>
    <row r="178">
      <c r="A178" s="413"/>
      <c r="B178" s="413"/>
      <c r="C178" s="413"/>
      <c r="D178" s="413"/>
      <c r="E178" s="413"/>
      <c r="F178" s="413"/>
      <c r="G178" s="413"/>
      <c r="H178" s="413"/>
      <c r="I178" s="413"/>
      <c r="J178" s="413"/>
      <c r="K178" s="413"/>
      <c r="L178" s="413"/>
      <c r="M178" s="413"/>
      <c r="N178" s="413"/>
      <c r="O178" s="413"/>
      <c r="P178" s="413"/>
      <c r="Q178" s="413"/>
      <c r="R178" s="413"/>
      <c r="S178" s="413"/>
      <c r="T178" s="413"/>
      <c r="U178" s="413"/>
      <c r="V178" s="413"/>
      <c r="W178" s="413"/>
      <c r="X178" s="413"/>
      <c r="Y178" s="413"/>
      <c r="Z178" s="413"/>
    </row>
    <row r="179">
      <c r="A179" s="413"/>
      <c r="B179" s="413"/>
      <c r="C179" s="413"/>
      <c r="D179" s="413"/>
      <c r="E179" s="413"/>
      <c r="F179" s="413"/>
      <c r="G179" s="413"/>
      <c r="H179" s="413"/>
      <c r="I179" s="413"/>
      <c r="J179" s="413"/>
      <c r="K179" s="413"/>
      <c r="L179" s="413"/>
      <c r="M179" s="413"/>
      <c r="N179" s="413"/>
      <c r="O179" s="413"/>
      <c r="P179" s="413"/>
      <c r="Q179" s="413"/>
      <c r="R179" s="413"/>
      <c r="S179" s="413"/>
      <c r="T179" s="413"/>
      <c r="U179" s="413"/>
      <c r="V179" s="413"/>
      <c r="W179" s="413"/>
      <c r="X179" s="413"/>
      <c r="Y179" s="413"/>
      <c r="Z179" s="413"/>
    </row>
    <row r="180">
      <c r="A180" s="413"/>
      <c r="B180" s="413"/>
      <c r="C180" s="413"/>
      <c r="D180" s="413"/>
      <c r="E180" s="413"/>
      <c r="F180" s="413"/>
      <c r="G180" s="413"/>
      <c r="H180" s="413"/>
      <c r="I180" s="413"/>
      <c r="J180" s="413"/>
      <c r="K180" s="413"/>
      <c r="L180" s="413"/>
      <c r="M180" s="413"/>
      <c r="N180" s="413"/>
      <c r="O180" s="413"/>
      <c r="P180" s="413"/>
      <c r="Q180" s="413"/>
      <c r="R180" s="413"/>
      <c r="S180" s="413"/>
      <c r="T180" s="413"/>
      <c r="U180" s="413"/>
      <c r="V180" s="413"/>
      <c r="W180" s="413"/>
      <c r="X180" s="413"/>
      <c r="Y180" s="413"/>
      <c r="Z180" s="413"/>
    </row>
    <row r="181">
      <c r="A181" s="413"/>
      <c r="B181" s="413"/>
      <c r="C181" s="413"/>
      <c r="D181" s="413"/>
      <c r="E181" s="413"/>
      <c r="F181" s="413"/>
      <c r="G181" s="413"/>
      <c r="H181" s="413"/>
      <c r="I181" s="413"/>
      <c r="J181" s="413"/>
      <c r="K181" s="413"/>
      <c r="L181" s="413"/>
      <c r="M181" s="413"/>
      <c r="N181" s="413"/>
      <c r="O181" s="413"/>
      <c r="P181" s="413"/>
      <c r="Q181" s="413"/>
      <c r="R181" s="413"/>
      <c r="S181" s="413"/>
      <c r="T181" s="413"/>
      <c r="U181" s="413"/>
      <c r="V181" s="413"/>
      <c r="W181" s="413"/>
      <c r="X181" s="413"/>
      <c r="Y181" s="413"/>
      <c r="Z181" s="413"/>
    </row>
    <row r="182">
      <c r="A182" s="413"/>
      <c r="B182" s="413"/>
      <c r="C182" s="413"/>
      <c r="D182" s="413"/>
      <c r="E182" s="413"/>
      <c r="F182" s="413"/>
      <c r="G182" s="413"/>
      <c r="H182" s="413"/>
      <c r="I182" s="413"/>
      <c r="J182" s="413"/>
      <c r="K182" s="413"/>
      <c r="L182" s="413"/>
      <c r="M182" s="413"/>
      <c r="N182" s="413"/>
      <c r="O182" s="413"/>
      <c r="P182" s="413"/>
      <c r="Q182" s="413"/>
      <c r="R182" s="413"/>
      <c r="S182" s="413"/>
      <c r="T182" s="413"/>
      <c r="U182" s="413"/>
      <c r="V182" s="413"/>
      <c r="W182" s="413"/>
      <c r="X182" s="413"/>
      <c r="Y182" s="413"/>
      <c r="Z182" s="413"/>
    </row>
    <row r="183">
      <c r="A183" s="413"/>
      <c r="B183" s="413"/>
      <c r="C183" s="413"/>
      <c r="D183" s="413"/>
      <c r="E183" s="413"/>
      <c r="F183" s="413"/>
      <c r="G183" s="413"/>
      <c r="H183" s="413"/>
      <c r="I183" s="413"/>
      <c r="J183" s="413"/>
      <c r="K183" s="413"/>
      <c r="L183" s="413"/>
      <c r="M183" s="413"/>
      <c r="N183" s="413"/>
      <c r="O183" s="413"/>
      <c r="P183" s="413"/>
      <c r="Q183" s="413"/>
      <c r="R183" s="413"/>
      <c r="S183" s="413"/>
      <c r="T183" s="413"/>
      <c r="U183" s="413"/>
      <c r="V183" s="413"/>
      <c r="W183" s="413"/>
      <c r="X183" s="413"/>
      <c r="Y183" s="413"/>
      <c r="Z183" s="413"/>
    </row>
    <row r="184">
      <c r="A184" s="413"/>
      <c r="B184" s="413"/>
      <c r="C184" s="413"/>
      <c r="D184" s="413"/>
      <c r="E184" s="413"/>
      <c r="F184" s="413"/>
      <c r="G184" s="413"/>
      <c r="H184" s="413"/>
      <c r="I184" s="413"/>
      <c r="J184" s="413"/>
      <c r="K184" s="413"/>
      <c r="L184" s="413"/>
      <c r="M184" s="413"/>
      <c r="N184" s="413"/>
      <c r="O184" s="413"/>
      <c r="P184" s="413"/>
      <c r="Q184" s="413"/>
      <c r="R184" s="413"/>
      <c r="S184" s="413"/>
      <c r="T184" s="413"/>
      <c r="U184" s="413"/>
      <c r="V184" s="413"/>
      <c r="W184" s="413"/>
      <c r="X184" s="413"/>
      <c r="Y184" s="413"/>
      <c r="Z184" s="413"/>
    </row>
    <row r="185">
      <c r="A185" s="413"/>
      <c r="B185" s="413"/>
      <c r="C185" s="413"/>
      <c r="D185" s="413"/>
      <c r="E185" s="413"/>
      <c r="F185" s="413"/>
      <c r="G185" s="413"/>
      <c r="H185" s="413"/>
      <c r="I185" s="413"/>
      <c r="J185" s="413"/>
      <c r="K185" s="413"/>
      <c r="L185" s="413"/>
      <c r="M185" s="413"/>
      <c r="N185" s="413"/>
      <c r="O185" s="413"/>
      <c r="P185" s="413"/>
      <c r="Q185" s="413"/>
      <c r="R185" s="413"/>
      <c r="S185" s="413"/>
      <c r="T185" s="413"/>
      <c r="U185" s="413"/>
      <c r="V185" s="413"/>
      <c r="W185" s="413"/>
      <c r="X185" s="413"/>
      <c r="Y185" s="413"/>
      <c r="Z185" s="413"/>
    </row>
    <row r="186">
      <c r="A186" s="413"/>
      <c r="B186" s="413"/>
      <c r="C186" s="413"/>
      <c r="D186" s="413"/>
      <c r="E186" s="413"/>
      <c r="F186" s="413"/>
      <c r="G186" s="413"/>
      <c r="H186" s="413"/>
      <c r="I186" s="413"/>
      <c r="J186" s="413"/>
      <c r="K186" s="413"/>
      <c r="L186" s="413"/>
      <c r="M186" s="413"/>
      <c r="N186" s="413"/>
      <c r="O186" s="413"/>
      <c r="P186" s="413"/>
      <c r="Q186" s="413"/>
      <c r="R186" s="413"/>
      <c r="S186" s="413"/>
      <c r="T186" s="413"/>
      <c r="U186" s="413"/>
      <c r="V186" s="413"/>
      <c r="W186" s="413"/>
      <c r="X186" s="413"/>
      <c r="Y186" s="413"/>
      <c r="Z186" s="413"/>
    </row>
    <row r="187">
      <c r="A187" s="413"/>
      <c r="B187" s="413"/>
      <c r="C187" s="413"/>
      <c r="D187" s="413"/>
      <c r="E187" s="413"/>
      <c r="F187" s="413"/>
      <c r="G187" s="413"/>
      <c r="H187" s="413"/>
      <c r="I187" s="413"/>
      <c r="J187" s="413"/>
      <c r="K187" s="413"/>
      <c r="L187" s="413"/>
      <c r="M187" s="413"/>
      <c r="N187" s="413"/>
      <c r="O187" s="413"/>
      <c r="P187" s="413"/>
      <c r="Q187" s="413"/>
      <c r="R187" s="413"/>
      <c r="S187" s="413"/>
      <c r="T187" s="413"/>
      <c r="U187" s="413"/>
      <c r="V187" s="413"/>
      <c r="W187" s="413"/>
      <c r="X187" s="413"/>
      <c r="Y187" s="413"/>
      <c r="Z187" s="413"/>
    </row>
    <row r="188">
      <c r="A188" s="413"/>
      <c r="B188" s="413"/>
      <c r="C188" s="413"/>
      <c r="D188" s="413"/>
      <c r="E188" s="413"/>
      <c r="F188" s="413"/>
      <c r="G188" s="413"/>
      <c r="H188" s="413"/>
      <c r="I188" s="413"/>
      <c r="J188" s="413"/>
      <c r="K188" s="413"/>
      <c r="L188" s="413"/>
      <c r="M188" s="413"/>
      <c r="N188" s="413"/>
      <c r="O188" s="413"/>
      <c r="P188" s="413"/>
      <c r="Q188" s="413"/>
      <c r="R188" s="413"/>
      <c r="S188" s="413"/>
      <c r="T188" s="413"/>
      <c r="U188" s="413"/>
      <c r="V188" s="413"/>
      <c r="W188" s="413"/>
      <c r="X188" s="413"/>
      <c r="Y188" s="413"/>
      <c r="Z188" s="413"/>
    </row>
    <row r="189">
      <c r="A189" s="413"/>
      <c r="B189" s="413"/>
      <c r="C189" s="413"/>
      <c r="D189" s="413"/>
      <c r="E189" s="413"/>
      <c r="F189" s="413"/>
      <c r="G189" s="413"/>
      <c r="H189" s="413"/>
      <c r="I189" s="413"/>
      <c r="J189" s="413"/>
      <c r="K189" s="413"/>
      <c r="L189" s="413"/>
      <c r="M189" s="413"/>
      <c r="N189" s="413"/>
      <c r="O189" s="413"/>
      <c r="P189" s="413"/>
      <c r="Q189" s="413"/>
      <c r="R189" s="413"/>
      <c r="S189" s="413"/>
      <c r="T189" s="413"/>
      <c r="U189" s="413"/>
      <c r="V189" s="413"/>
      <c r="W189" s="413"/>
      <c r="X189" s="413"/>
      <c r="Y189" s="413"/>
      <c r="Z189" s="413"/>
    </row>
    <row r="190">
      <c r="A190" s="413"/>
      <c r="B190" s="413"/>
      <c r="C190" s="413"/>
      <c r="D190" s="413"/>
      <c r="E190" s="413"/>
      <c r="F190" s="413"/>
      <c r="G190" s="413"/>
      <c r="H190" s="413"/>
      <c r="I190" s="413"/>
      <c r="J190" s="413"/>
      <c r="K190" s="413"/>
      <c r="L190" s="413"/>
      <c r="M190" s="413"/>
      <c r="N190" s="413"/>
      <c r="O190" s="413"/>
      <c r="P190" s="413"/>
      <c r="Q190" s="413"/>
      <c r="R190" s="413"/>
      <c r="S190" s="413"/>
      <c r="T190" s="413"/>
      <c r="U190" s="413"/>
      <c r="V190" s="413"/>
      <c r="W190" s="413"/>
      <c r="X190" s="413"/>
      <c r="Y190" s="413"/>
      <c r="Z190" s="413"/>
    </row>
    <row r="191">
      <c r="A191" s="413"/>
      <c r="B191" s="413"/>
      <c r="C191" s="413"/>
      <c r="D191" s="413"/>
      <c r="E191" s="413"/>
      <c r="F191" s="413"/>
      <c r="G191" s="413"/>
      <c r="H191" s="413"/>
      <c r="I191" s="413"/>
      <c r="J191" s="413"/>
      <c r="K191" s="413"/>
      <c r="L191" s="413"/>
      <c r="M191" s="413"/>
      <c r="N191" s="413"/>
      <c r="O191" s="413"/>
      <c r="P191" s="413"/>
      <c r="Q191" s="413"/>
      <c r="R191" s="413"/>
      <c r="S191" s="413"/>
      <c r="T191" s="413"/>
      <c r="U191" s="413"/>
      <c r="V191" s="413"/>
      <c r="W191" s="413"/>
      <c r="X191" s="413"/>
      <c r="Y191" s="413"/>
      <c r="Z191" s="413"/>
    </row>
    <row r="192">
      <c r="A192" s="413"/>
      <c r="B192" s="413"/>
      <c r="C192" s="413"/>
      <c r="D192" s="413"/>
      <c r="E192" s="413"/>
      <c r="F192" s="413"/>
      <c r="G192" s="413"/>
      <c r="H192" s="413"/>
      <c r="I192" s="413"/>
      <c r="J192" s="413"/>
      <c r="K192" s="413"/>
      <c r="L192" s="413"/>
      <c r="M192" s="413"/>
      <c r="N192" s="413"/>
      <c r="O192" s="413"/>
      <c r="P192" s="413"/>
      <c r="Q192" s="413"/>
      <c r="R192" s="413"/>
      <c r="S192" s="413"/>
      <c r="T192" s="413"/>
      <c r="U192" s="413"/>
      <c r="V192" s="413"/>
      <c r="W192" s="413"/>
      <c r="X192" s="413"/>
      <c r="Y192" s="413"/>
      <c r="Z192" s="413"/>
    </row>
    <row r="193">
      <c r="A193" s="413"/>
      <c r="B193" s="413"/>
      <c r="C193" s="413"/>
      <c r="D193" s="413"/>
      <c r="E193" s="413"/>
      <c r="F193" s="413"/>
      <c r="G193" s="413"/>
      <c r="H193" s="413"/>
      <c r="I193" s="413"/>
      <c r="J193" s="413"/>
      <c r="K193" s="413"/>
      <c r="L193" s="413"/>
      <c r="M193" s="413"/>
      <c r="N193" s="413"/>
      <c r="O193" s="413"/>
      <c r="P193" s="413"/>
      <c r="Q193" s="413"/>
      <c r="R193" s="413"/>
      <c r="S193" s="413"/>
      <c r="T193" s="413"/>
      <c r="U193" s="413"/>
      <c r="V193" s="413"/>
      <c r="W193" s="413"/>
      <c r="X193" s="413"/>
      <c r="Y193" s="413"/>
      <c r="Z193" s="413"/>
    </row>
    <row r="194">
      <c r="A194" s="413"/>
      <c r="B194" s="413"/>
      <c r="C194" s="413"/>
      <c r="D194" s="413"/>
      <c r="E194" s="413"/>
      <c r="F194" s="413"/>
      <c r="G194" s="413"/>
      <c r="H194" s="413"/>
      <c r="I194" s="413"/>
      <c r="J194" s="413"/>
      <c r="K194" s="413"/>
      <c r="L194" s="413"/>
      <c r="M194" s="413"/>
      <c r="N194" s="413"/>
      <c r="O194" s="413"/>
      <c r="P194" s="413"/>
      <c r="Q194" s="413"/>
      <c r="R194" s="413"/>
      <c r="S194" s="413"/>
      <c r="T194" s="413"/>
      <c r="U194" s="413"/>
      <c r="V194" s="413"/>
      <c r="W194" s="413"/>
      <c r="X194" s="413"/>
      <c r="Y194" s="413"/>
      <c r="Z194" s="413"/>
    </row>
    <row r="195">
      <c r="A195" s="413"/>
      <c r="B195" s="413"/>
      <c r="C195" s="413"/>
      <c r="D195" s="413"/>
      <c r="E195" s="413"/>
      <c r="F195" s="413"/>
      <c r="G195" s="413"/>
      <c r="H195" s="413"/>
      <c r="I195" s="413"/>
      <c r="J195" s="413"/>
      <c r="K195" s="413"/>
      <c r="L195" s="413"/>
      <c r="M195" s="413"/>
      <c r="N195" s="413"/>
      <c r="O195" s="413"/>
      <c r="P195" s="413"/>
      <c r="Q195" s="413"/>
      <c r="R195" s="413"/>
      <c r="S195" s="413"/>
      <c r="T195" s="413"/>
      <c r="U195" s="413"/>
      <c r="V195" s="413"/>
      <c r="W195" s="413"/>
      <c r="X195" s="413"/>
      <c r="Y195" s="413"/>
      <c r="Z195" s="413"/>
    </row>
    <row r="196">
      <c r="A196" s="413"/>
      <c r="B196" s="413"/>
      <c r="C196" s="413"/>
      <c r="D196" s="413"/>
      <c r="E196" s="413"/>
      <c r="F196" s="413"/>
      <c r="G196" s="413"/>
      <c r="H196" s="413"/>
      <c r="I196" s="413"/>
      <c r="J196" s="413"/>
      <c r="K196" s="413"/>
      <c r="L196" s="413"/>
      <c r="M196" s="413"/>
      <c r="N196" s="413"/>
      <c r="O196" s="413"/>
      <c r="P196" s="413"/>
      <c r="Q196" s="413"/>
      <c r="R196" s="413"/>
      <c r="S196" s="413"/>
      <c r="T196" s="413"/>
      <c r="U196" s="413"/>
      <c r="V196" s="413"/>
      <c r="W196" s="413"/>
      <c r="X196" s="413"/>
      <c r="Y196" s="413"/>
      <c r="Z196" s="413"/>
    </row>
    <row r="197">
      <c r="A197" s="413"/>
      <c r="B197" s="413"/>
      <c r="C197" s="413"/>
      <c r="D197" s="413"/>
      <c r="E197" s="413"/>
      <c r="F197" s="413"/>
      <c r="G197" s="413"/>
      <c r="H197" s="413"/>
      <c r="I197" s="413"/>
      <c r="J197" s="413"/>
      <c r="K197" s="413"/>
      <c r="L197" s="413"/>
      <c r="M197" s="413"/>
      <c r="N197" s="413"/>
      <c r="O197" s="413"/>
      <c r="P197" s="413"/>
      <c r="Q197" s="413"/>
      <c r="R197" s="413"/>
      <c r="S197" s="413"/>
      <c r="T197" s="413"/>
      <c r="U197" s="413"/>
      <c r="V197" s="413"/>
      <c r="W197" s="413"/>
      <c r="X197" s="413"/>
      <c r="Y197" s="413"/>
      <c r="Z197" s="413"/>
    </row>
    <row r="198">
      <c r="A198" s="413"/>
      <c r="B198" s="413"/>
      <c r="C198" s="413"/>
      <c r="D198" s="413"/>
      <c r="E198" s="413"/>
      <c r="F198" s="413"/>
      <c r="G198" s="413"/>
      <c r="H198" s="413"/>
      <c r="I198" s="413"/>
      <c r="J198" s="413"/>
      <c r="K198" s="413"/>
      <c r="L198" s="413"/>
      <c r="M198" s="413"/>
      <c r="N198" s="413"/>
      <c r="O198" s="413"/>
      <c r="P198" s="413"/>
      <c r="Q198" s="413"/>
      <c r="R198" s="413"/>
      <c r="S198" s="413"/>
      <c r="T198" s="413"/>
      <c r="U198" s="413"/>
      <c r="V198" s="413"/>
      <c r="W198" s="413"/>
      <c r="X198" s="413"/>
      <c r="Y198" s="413"/>
      <c r="Z198" s="413"/>
    </row>
    <row r="199">
      <c r="A199" s="413"/>
      <c r="B199" s="413"/>
      <c r="C199" s="413"/>
      <c r="D199" s="413"/>
      <c r="E199" s="413"/>
      <c r="F199" s="413"/>
      <c r="G199" s="413"/>
      <c r="H199" s="413"/>
      <c r="I199" s="413"/>
      <c r="J199" s="413"/>
      <c r="K199" s="413"/>
      <c r="L199" s="413"/>
      <c r="M199" s="413"/>
      <c r="N199" s="413"/>
      <c r="O199" s="413"/>
      <c r="P199" s="413"/>
      <c r="Q199" s="413"/>
      <c r="R199" s="413"/>
      <c r="S199" s="413"/>
      <c r="T199" s="413"/>
      <c r="U199" s="413"/>
      <c r="V199" s="413"/>
      <c r="W199" s="413"/>
      <c r="X199" s="413"/>
      <c r="Y199" s="413"/>
      <c r="Z199" s="413"/>
    </row>
    <row r="200">
      <c r="A200" s="413"/>
      <c r="B200" s="413"/>
      <c r="C200" s="413"/>
      <c r="D200" s="413"/>
      <c r="E200" s="413"/>
      <c r="F200" s="413"/>
      <c r="G200" s="413"/>
      <c r="H200" s="413"/>
      <c r="I200" s="413"/>
      <c r="J200" s="413"/>
      <c r="K200" s="413"/>
      <c r="L200" s="413"/>
      <c r="M200" s="413"/>
      <c r="N200" s="413"/>
      <c r="O200" s="413"/>
      <c r="P200" s="413"/>
      <c r="Q200" s="413"/>
      <c r="R200" s="413"/>
      <c r="S200" s="413"/>
      <c r="T200" s="413"/>
      <c r="U200" s="413"/>
      <c r="V200" s="413"/>
      <c r="W200" s="413"/>
      <c r="X200" s="413"/>
      <c r="Y200" s="413"/>
      <c r="Z200" s="413"/>
    </row>
    <row r="201">
      <c r="A201" s="413"/>
      <c r="B201" s="413"/>
      <c r="C201" s="413"/>
      <c r="D201" s="413"/>
      <c r="E201" s="413"/>
      <c r="F201" s="413"/>
      <c r="G201" s="413"/>
      <c r="H201" s="413"/>
      <c r="I201" s="413"/>
      <c r="J201" s="413"/>
      <c r="K201" s="413"/>
      <c r="L201" s="413"/>
      <c r="M201" s="413"/>
      <c r="N201" s="413"/>
      <c r="O201" s="413"/>
      <c r="P201" s="413"/>
      <c r="Q201" s="413"/>
      <c r="R201" s="413"/>
      <c r="S201" s="413"/>
      <c r="T201" s="413"/>
      <c r="U201" s="413"/>
      <c r="V201" s="413"/>
      <c r="W201" s="413"/>
      <c r="X201" s="413"/>
      <c r="Y201" s="413"/>
      <c r="Z201" s="413"/>
    </row>
    <row r="202">
      <c r="A202" s="413"/>
      <c r="B202" s="413"/>
      <c r="C202" s="413"/>
      <c r="D202" s="413"/>
      <c r="E202" s="413"/>
      <c r="F202" s="413"/>
      <c r="G202" s="413"/>
      <c r="H202" s="413"/>
      <c r="I202" s="413"/>
      <c r="J202" s="413"/>
      <c r="K202" s="413"/>
      <c r="L202" s="413"/>
      <c r="M202" s="413"/>
      <c r="N202" s="413"/>
      <c r="O202" s="413"/>
      <c r="P202" s="413"/>
      <c r="Q202" s="413"/>
      <c r="R202" s="413"/>
      <c r="S202" s="413"/>
      <c r="T202" s="413"/>
      <c r="U202" s="413"/>
      <c r="V202" s="413"/>
      <c r="W202" s="413"/>
      <c r="X202" s="413"/>
      <c r="Y202" s="413"/>
      <c r="Z202" s="413"/>
    </row>
    <row r="203">
      <c r="A203" s="413"/>
      <c r="B203" s="413"/>
      <c r="C203" s="413"/>
      <c r="D203" s="413"/>
      <c r="E203" s="413"/>
      <c r="F203" s="413"/>
      <c r="G203" s="413"/>
      <c r="H203" s="413"/>
      <c r="I203" s="413"/>
      <c r="J203" s="413"/>
      <c r="K203" s="413"/>
      <c r="L203" s="413"/>
      <c r="M203" s="413"/>
      <c r="N203" s="413"/>
      <c r="O203" s="413"/>
      <c r="P203" s="413"/>
      <c r="Q203" s="413"/>
      <c r="R203" s="413"/>
      <c r="S203" s="413"/>
      <c r="T203" s="413"/>
      <c r="U203" s="413"/>
      <c r="V203" s="413"/>
      <c r="W203" s="413"/>
      <c r="X203" s="413"/>
      <c r="Y203" s="413"/>
      <c r="Z203" s="413"/>
    </row>
    <row r="204">
      <c r="A204" s="413"/>
      <c r="B204" s="413"/>
      <c r="C204" s="413"/>
      <c r="D204" s="413"/>
      <c r="E204" s="413"/>
      <c r="F204" s="413"/>
      <c r="G204" s="413"/>
      <c r="H204" s="413"/>
      <c r="I204" s="413"/>
      <c r="J204" s="413"/>
      <c r="K204" s="413"/>
      <c r="L204" s="413"/>
      <c r="M204" s="413"/>
      <c r="N204" s="413"/>
      <c r="O204" s="413"/>
      <c r="P204" s="413"/>
      <c r="Q204" s="413"/>
      <c r="R204" s="413"/>
      <c r="S204" s="413"/>
      <c r="T204" s="413"/>
      <c r="U204" s="413"/>
      <c r="V204" s="413"/>
      <c r="W204" s="413"/>
      <c r="X204" s="413"/>
      <c r="Y204" s="413"/>
      <c r="Z204" s="413"/>
    </row>
    <row r="205">
      <c r="A205" s="413"/>
      <c r="B205" s="413"/>
      <c r="C205" s="413"/>
      <c r="D205" s="413"/>
      <c r="E205" s="413"/>
      <c r="F205" s="413"/>
      <c r="G205" s="413"/>
      <c r="H205" s="413"/>
      <c r="I205" s="413"/>
      <c r="J205" s="413"/>
      <c r="K205" s="413"/>
      <c r="L205" s="413"/>
      <c r="M205" s="413"/>
      <c r="N205" s="413"/>
      <c r="O205" s="413"/>
      <c r="P205" s="413"/>
      <c r="Q205" s="413"/>
      <c r="R205" s="413"/>
      <c r="S205" s="413"/>
      <c r="T205" s="413"/>
      <c r="U205" s="413"/>
      <c r="V205" s="413"/>
      <c r="W205" s="413"/>
      <c r="X205" s="413"/>
      <c r="Y205" s="413"/>
      <c r="Z205" s="413"/>
    </row>
    <row r="206">
      <c r="A206" s="413"/>
      <c r="B206" s="413"/>
      <c r="C206" s="413"/>
      <c r="D206" s="413"/>
      <c r="E206" s="413"/>
      <c r="F206" s="413"/>
      <c r="G206" s="413"/>
      <c r="H206" s="413"/>
      <c r="I206" s="413"/>
      <c r="J206" s="413"/>
      <c r="K206" s="413"/>
      <c r="L206" s="413"/>
      <c r="M206" s="413"/>
      <c r="N206" s="413"/>
      <c r="O206" s="413"/>
      <c r="P206" s="413"/>
      <c r="Q206" s="413"/>
      <c r="R206" s="413"/>
      <c r="S206" s="413"/>
      <c r="T206" s="413"/>
      <c r="U206" s="413"/>
      <c r="V206" s="413"/>
      <c r="W206" s="413"/>
      <c r="X206" s="413"/>
      <c r="Y206" s="413"/>
      <c r="Z206" s="413"/>
    </row>
    <row r="207">
      <c r="A207" s="413"/>
      <c r="B207" s="413"/>
      <c r="C207" s="413"/>
      <c r="D207" s="413"/>
      <c r="E207" s="413"/>
      <c r="F207" s="413"/>
      <c r="G207" s="413"/>
      <c r="H207" s="413"/>
      <c r="I207" s="413"/>
      <c r="J207" s="413"/>
      <c r="K207" s="413"/>
      <c r="L207" s="413"/>
      <c r="M207" s="413"/>
      <c r="N207" s="413"/>
      <c r="O207" s="413"/>
      <c r="P207" s="413"/>
      <c r="Q207" s="413"/>
      <c r="R207" s="413"/>
      <c r="S207" s="413"/>
      <c r="T207" s="413"/>
      <c r="U207" s="413"/>
      <c r="V207" s="413"/>
      <c r="W207" s="413"/>
      <c r="X207" s="413"/>
      <c r="Y207" s="413"/>
      <c r="Z207" s="413"/>
    </row>
    <row r="208">
      <c r="A208" s="413"/>
      <c r="B208" s="413"/>
      <c r="C208" s="413"/>
      <c r="D208" s="413"/>
      <c r="E208" s="413"/>
      <c r="F208" s="413"/>
      <c r="G208" s="413"/>
      <c r="H208" s="413"/>
      <c r="I208" s="413"/>
      <c r="J208" s="413"/>
      <c r="K208" s="413"/>
      <c r="L208" s="413"/>
      <c r="M208" s="413"/>
      <c r="N208" s="413"/>
      <c r="O208" s="413"/>
      <c r="P208" s="413"/>
      <c r="Q208" s="413"/>
      <c r="R208" s="413"/>
      <c r="S208" s="413"/>
      <c r="T208" s="413"/>
      <c r="U208" s="413"/>
      <c r="V208" s="413"/>
      <c r="W208" s="413"/>
      <c r="X208" s="413"/>
      <c r="Y208" s="413"/>
      <c r="Z208" s="413"/>
    </row>
    <row r="209">
      <c r="A209" s="413"/>
      <c r="B209" s="413"/>
      <c r="C209" s="413"/>
      <c r="D209" s="413"/>
      <c r="E209" s="413"/>
      <c r="F209" s="413"/>
      <c r="G209" s="413"/>
      <c r="H209" s="413"/>
      <c r="I209" s="413"/>
      <c r="J209" s="413"/>
      <c r="K209" s="413"/>
      <c r="L209" s="413"/>
      <c r="M209" s="413"/>
      <c r="N209" s="413"/>
      <c r="O209" s="413"/>
      <c r="P209" s="413"/>
      <c r="Q209" s="413"/>
      <c r="R209" s="413"/>
      <c r="S209" s="413"/>
      <c r="T209" s="413"/>
      <c r="U209" s="413"/>
      <c r="V209" s="413"/>
      <c r="W209" s="413"/>
      <c r="X209" s="413"/>
      <c r="Y209" s="413"/>
      <c r="Z209" s="413"/>
    </row>
    <row r="210">
      <c r="A210" s="413"/>
      <c r="B210" s="413"/>
      <c r="C210" s="413"/>
      <c r="D210" s="413"/>
      <c r="E210" s="413"/>
      <c r="F210" s="413"/>
      <c r="G210" s="413"/>
      <c r="H210" s="413"/>
      <c r="I210" s="413"/>
      <c r="J210" s="413"/>
      <c r="K210" s="413"/>
      <c r="L210" s="413"/>
      <c r="M210" s="413"/>
      <c r="N210" s="413"/>
      <c r="O210" s="413"/>
      <c r="P210" s="413"/>
      <c r="Q210" s="413"/>
      <c r="R210" s="413"/>
      <c r="S210" s="413"/>
      <c r="T210" s="413"/>
      <c r="U210" s="413"/>
      <c r="V210" s="413"/>
      <c r="W210" s="413"/>
      <c r="X210" s="413"/>
      <c r="Y210" s="413"/>
      <c r="Z210" s="413"/>
    </row>
    <row r="211">
      <c r="A211" s="413"/>
      <c r="B211" s="413"/>
      <c r="C211" s="413"/>
      <c r="D211" s="413"/>
      <c r="E211" s="413"/>
      <c r="F211" s="413"/>
      <c r="G211" s="413"/>
      <c r="H211" s="413"/>
      <c r="I211" s="413"/>
      <c r="J211" s="413"/>
      <c r="K211" s="413"/>
      <c r="L211" s="413"/>
      <c r="M211" s="413"/>
      <c r="N211" s="413"/>
      <c r="O211" s="413"/>
      <c r="P211" s="413"/>
      <c r="Q211" s="413"/>
      <c r="R211" s="413"/>
      <c r="S211" s="413"/>
      <c r="T211" s="413"/>
      <c r="U211" s="413"/>
      <c r="V211" s="413"/>
      <c r="W211" s="413"/>
      <c r="X211" s="413"/>
      <c r="Y211" s="413"/>
      <c r="Z211" s="413"/>
    </row>
    <row r="212">
      <c r="A212" s="413"/>
      <c r="B212" s="413"/>
      <c r="C212" s="413"/>
      <c r="D212" s="413"/>
      <c r="E212" s="413"/>
      <c r="F212" s="413"/>
      <c r="G212" s="413"/>
      <c r="H212" s="413"/>
      <c r="I212" s="413"/>
      <c r="J212" s="413"/>
      <c r="K212" s="413"/>
      <c r="L212" s="413"/>
      <c r="M212" s="413"/>
      <c r="N212" s="413"/>
      <c r="O212" s="413"/>
      <c r="P212" s="413"/>
      <c r="Q212" s="413"/>
      <c r="R212" s="413"/>
      <c r="S212" s="413"/>
      <c r="T212" s="413"/>
      <c r="U212" s="413"/>
      <c r="V212" s="413"/>
      <c r="W212" s="413"/>
      <c r="X212" s="413"/>
      <c r="Y212" s="413"/>
      <c r="Z212" s="413"/>
    </row>
    <row r="213">
      <c r="A213" s="413"/>
      <c r="B213" s="413"/>
      <c r="C213" s="413"/>
      <c r="D213" s="413"/>
      <c r="E213" s="413"/>
      <c r="F213" s="413"/>
      <c r="G213" s="413"/>
      <c r="H213" s="413"/>
      <c r="I213" s="413"/>
      <c r="J213" s="413"/>
      <c r="K213" s="413"/>
      <c r="L213" s="413"/>
      <c r="M213" s="413"/>
      <c r="N213" s="413"/>
      <c r="O213" s="413"/>
      <c r="P213" s="413"/>
      <c r="Q213" s="413"/>
      <c r="R213" s="413"/>
      <c r="S213" s="413"/>
      <c r="T213" s="413"/>
      <c r="U213" s="413"/>
      <c r="V213" s="413"/>
      <c r="W213" s="413"/>
      <c r="X213" s="413"/>
      <c r="Y213" s="413"/>
      <c r="Z213" s="413"/>
    </row>
    <row r="214">
      <c r="A214" s="413"/>
      <c r="B214" s="413"/>
      <c r="C214" s="413"/>
      <c r="D214" s="413"/>
      <c r="E214" s="413"/>
      <c r="F214" s="413"/>
      <c r="G214" s="413"/>
      <c r="H214" s="413"/>
      <c r="I214" s="413"/>
      <c r="J214" s="413"/>
      <c r="K214" s="413"/>
      <c r="L214" s="413"/>
      <c r="M214" s="413"/>
      <c r="N214" s="413"/>
      <c r="O214" s="413"/>
      <c r="P214" s="413"/>
      <c r="Q214" s="413"/>
      <c r="R214" s="413"/>
      <c r="S214" s="413"/>
      <c r="T214" s="413"/>
      <c r="U214" s="413"/>
      <c r="V214" s="413"/>
      <c r="W214" s="413"/>
      <c r="X214" s="413"/>
      <c r="Y214" s="413"/>
      <c r="Z214" s="413"/>
    </row>
    <row r="215">
      <c r="A215" s="413"/>
      <c r="B215" s="413"/>
      <c r="C215" s="413"/>
      <c r="D215" s="413"/>
      <c r="E215" s="413"/>
      <c r="F215" s="413"/>
      <c r="G215" s="413"/>
      <c r="H215" s="413"/>
      <c r="I215" s="413"/>
      <c r="J215" s="413"/>
      <c r="K215" s="413"/>
      <c r="L215" s="413"/>
      <c r="M215" s="413"/>
      <c r="N215" s="413"/>
      <c r="O215" s="413"/>
      <c r="P215" s="413"/>
      <c r="Q215" s="413"/>
      <c r="R215" s="413"/>
      <c r="S215" s="413"/>
      <c r="T215" s="413"/>
      <c r="U215" s="413"/>
      <c r="V215" s="413"/>
      <c r="W215" s="413"/>
      <c r="X215" s="413"/>
      <c r="Y215" s="413"/>
      <c r="Z215" s="413"/>
    </row>
    <row r="216">
      <c r="A216" s="413"/>
      <c r="B216" s="413"/>
      <c r="C216" s="413"/>
      <c r="D216" s="413"/>
      <c r="E216" s="413"/>
      <c r="F216" s="413"/>
      <c r="G216" s="413"/>
      <c r="H216" s="413"/>
      <c r="I216" s="413"/>
      <c r="J216" s="413"/>
      <c r="K216" s="413"/>
      <c r="L216" s="413"/>
      <c r="M216" s="413"/>
      <c r="N216" s="413"/>
      <c r="O216" s="413"/>
      <c r="P216" s="413"/>
      <c r="Q216" s="413"/>
      <c r="R216" s="413"/>
      <c r="S216" s="413"/>
      <c r="T216" s="413"/>
      <c r="U216" s="413"/>
      <c r="V216" s="413"/>
      <c r="W216" s="413"/>
      <c r="X216" s="413"/>
      <c r="Y216" s="413"/>
      <c r="Z216" s="413"/>
    </row>
    <row r="217">
      <c r="A217" s="413"/>
      <c r="B217" s="413"/>
      <c r="C217" s="413"/>
      <c r="D217" s="413"/>
      <c r="E217" s="413"/>
      <c r="F217" s="413"/>
      <c r="G217" s="413"/>
      <c r="H217" s="413"/>
      <c r="I217" s="413"/>
      <c r="J217" s="413"/>
      <c r="K217" s="413"/>
      <c r="L217" s="413"/>
      <c r="M217" s="413"/>
      <c r="N217" s="413"/>
      <c r="O217" s="413"/>
      <c r="P217" s="413"/>
      <c r="Q217" s="413"/>
      <c r="R217" s="413"/>
      <c r="S217" s="413"/>
      <c r="T217" s="413"/>
      <c r="U217" s="413"/>
      <c r="V217" s="413"/>
      <c r="W217" s="413"/>
      <c r="X217" s="413"/>
      <c r="Y217" s="413"/>
      <c r="Z217" s="413"/>
    </row>
    <row r="218">
      <c r="A218" s="413"/>
      <c r="B218" s="413"/>
      <c r="C218" s="413"/>
      <c r="D218" s="413"/>
      <c r="E218" s="413"/>
      <c r="F218" s="413"/>
      <c r="G218" s="413"/>
      <c r="H218" s="413"/>
      <c r="I218" s="413"/>
      <c r="J218" s="413"/>
      <c r="K218" s="413"/>
      <c r="L218" s="413"/>
      <c r="M218" s="413"/>
      <c r="N218" s="413"/>
      <c r="O218" s="413"/>
      <c r="P218" s="413"/>
      <c r="Q218" s="413"/>
      <c r="R218" s="413"/>
      <c r="S218" s="413"/>
      <c r="T218" s="413"/>
      <c r="U218" s="413"/>
      <c r="V218" s="413"/>
      <c r="W218" s="413"/>
      <c r="X218" s="413"/>
      <c r="Y218" s="413"/>
      <c r="Z218" s="413"/>
    </row>
    <row r="219">
      <c r="A219" s="413"/>
      <c r="B219" s="413"/>
      <c r="C219" s="413"/>
      <c r="D219" s="413"/>
      <c r="E219" s="413"/>
      <c r="F219" s="413"/>
      <c r="G219" s="413"/>
      <c r="H219" s="413"/>
      <c r="I219" s="413"/>
      <c r="J219" s="413"/>
      <c r="K219" s="413"/>
      <c r="L219" s="413"/>
      <c r="M219" s="413"/>
      <c r="N219" s="413"/>
      <c r="O219" s="413"/>
      <c r="P219" s="413"/>
      <c r="Q219" s="413"/>
      <c r="R219" s="413"/>
      <c r="S219" s="413"/>
      <c r="T219" s="413"/>
      <c r="U219" s="413"/>
      <c r="V219" s="413"/>
      <c r="W219" s="413"/>
      <c r="X219" s="413"/>
      <c r="Y219" s="413"/>
      <c r="Z219" s="413"/>
    </row>
    <row r="220">
      <c r="A220" s="413"/>
      <c r="B220" s="413"/>
      <c r="C220" s="413"/>
      <c r="D220" s="413"/>
      <c r="E220" s="413"/>
      <c r="F220" s="413"/>
      <c r="G220" s="413"/>
      <c r="H220" s="413"/>
      <c r="I220" s="413"/>
      <c r="J220" s="413"/>
      <c r="K220" s="413"/>
      <c r="L220" s="413"/>
      <c r="M220" s="413"/>
      <c r="N220" s="413"/>
      <c r="O220" s="413"/>
      <c r="P220" s="413"/>
      <c r="Q220" s="413"/>
      <c r="R220" s="413"/>
      <c r="S220" s="413"/>
      <c r="T220" s="413"/>
      <c r="U220" s="413"/>
      <c r="V220" s="413"/>
      <c r="W220" s="413"/>
      <c r="X220" s="413"/>
      <c r="Y220" s="413"/>
      <c r="Z220" s="413"/>
    </row>
    <row r="221">
      <c r="A221" s="413"/>
      <c r="B221" s="413"/>
      <c r="C221" s="413"/>
      <c r="D221" s="413"/>
      <c r="E221" s="413"/>
      <c r="F221" s="413"/>
      <c r="G221" s="413"/>
      <c r="H221" s="413"/>
      <c r="I221" s="413"/>
      <c r="J221" s="413"/>
      <c r="K221" s="413"/>
      <c r="L221" s="413"/>
      <c r="M221" s="413"/>
      <c r="N221" s="413"/>
      <c r="O221" s="413"/>
      <c r="P221" s="413"/>
      <c r="Q221" s="413"/>
      <c r="R221" s="413"/>
      <c r="S221" s="413"/>
      <c r="T221" s="413"/>
      <c r="U221" s="413"/>
      <c r="V221" s="413"/>
      <c r="W221" s="413"/>
      <c r="X221" s="413"/>
      <c r="Y221" s="413"/>
      <c r="Z221" s="413"/>
    </row>
    <row r="222">
      <c r="A222" s="413"/>
      <c r="B222" s="413"/>
      <c r="C222" s="413"/>
      <c r="D222" s="413"/>
      <c r="E222" s="413"/>
      <c r="F222" s="413"/>
      <c r="G222" s="413"/>
      <c r="H222" s="413"/>
      <c r="I222" s="413"/>
      <c r="J222" s="413"/>
      <c r="K222" s="413"/>
      <c r="L222" s="413"/>
      <c r="M222" s="413"/>
      <c r="N222" s="413"/>
      <c r="O222" s="413"/>
      <c r="P222" s="413"/>
      <c r="Q222" s="413"/>
      <c r="R222" s="413"/>
      <c r="S222" s="413"/>
      <c r="T222" s="413"/>
      <c r="U222" s="413"/>
      <c r="V222" s="413"/>
      <c r="W222" s="413"/>
      <c r="X222" s="413"/>
      <c r="Y222" s="413"/>
      <c r="Z222" s="413"/>
    </row>
    <row r="223">
      <c r="A223" s="413"/>
      <c r="B223" s="413"/>
      <c r="C223" s="413"/>
      <c r="D223" s="413"/>
      <c r="E223" s="413"/>
      <c r="F223" s="413"/>
      <c r="G223" s="413"/>
      <c r="H223" s="413"/>
      <c r="I223" s="413"/>
      <c r="J223" s="413"/>
      <c r="K223" s="413"/>
      <c r="L223" s="413"/>
      <c r="M223" s="413"/>
      <c r="N223" s="413"/>
      <c r="O223" s="413"/>
      <c r="P223" s="413"/>
      <c r="Q223" s="413"/>
      <c r="R223" s="413"/>
      <c r="S223" s="413"/>
      <c r="T223" s="413"/>
      <c r="U223" s="413"/>
      <c r="V223" s="413"/>
      <c r="W223" s="413"/>
      <c r="X223" s="413"/>
      <c r="Y223" s="413"/>
      <c r="Z223" s="413"/>
    </row>
    <row r="224">
      <c r="A224" s="413"/>
      <c r="B224" s="413"/>
      <c r="C224" s="413"/>
      <c r="D224" s="413"/>
      <c r="E224" s="413"/>
      <c r="F224" s="413"/>
      <c r="G224" s="413"/>
      <c r="H224" s="413"/>
      <c r="I224" s="413"/>
      <c r="J224" s="413"/>
      <c r="K224" s="413"/>
      <c r="L224" s="413"/>
      <c r="M224" s="413"/>
      <c r="N224" s="413"/>
      <c r="O224" s="413"/>
      <c r="P224" s="413"/>
      <c r="Q224" s="413"/>
      <c r="R224" s="413"/>
      <c r="S224" s="413"/>
      <c r="T224" s="413"/>
      <c r="U224" s="413"/>
      <c r="V224" s="413"/>
      <c r="W224" s="413"/>
      <c r="X224" s="413"/>
      <c r="Y224" s="413"/>
      <c r="Z224" s="413"/>
    </row>
    <row r="225">
      <c r="A225" s="413"/>
      <c r="B225" s="413"/>
      <c r="C225" s="413"/>
      <c r="D225" s="413"/>
      <c r="E225" s="413"/>
      <c r="F225" s="413"/>
      <c r="G225" s="413"/>
      <c r="H225" s="413"/>
      <c r="I225" s="413"/>
      <c r="J225" s="413"/>
      <c r="K225" s="413"/>
      <c r="L225" s="413"/>
      <c r="M225" s="413"/>
      <c r="N225" s="413"/>
      <c r="O225" s="413"/>
      <c r="P225" s="413"/>
      <c r="Q225" s="413"/>
      <c r="R225" s="413"/>
      <c r="S225" s="413"/>
      <c r="T225" s="413"/>
      <c r="U225" s="413"/>
      <c r="V225" s="413"/>
      <c r="W225" s="413"/>
      <c r="X225" s="413"/>
      <c r="Y225" s="413"/>
      <c r="Z225" s="413"/>
    </row>
    <row r="226">
      <c r="A226" s="413"/>
      <c r="B226" s="413"/>
      <c r="C226" s="413"/>
      <c r="D226" s="413"/>
      <c r="E226" s="413"/>
      <c r="F226" s="413"/>
      <c r="G226" s="413"/>
      <c r="H226" s="413"/>
      <c r="I226" s="413"/>
      <c r="J226" s="413"/>
      <c r="K226" s="413"/>
      <c r="L226" s="413"/>
      <c r="M226" s="413"/>
      <c r="N226" s="413"/>
      <c r="O226" s="413"/>
      <c r="P226" s="413"/>
      <c r="Q226" s="413"/>
      <c r="R226" s="413"/>
      <c r="S226" s="413"/>
      <c r="T226" s="413"/>
      <c r="U226" s="413"/>
      <c r="V226" s="413"/>
      <c r="W226" s="413"/>
      <c r="X226" s="413"/>
      <c r="Y226" s="413"/>
      <c r="Z226" s="413"/>
    </row>
    <row r="227">
      <c r="A227" s="413"/>
      <c r="B227" s="413"/>
      <c r="C227" s="413"/>
      <c r="D227" s="413"/>
      <c r="E227" s="413"/>
      <c r="F227" s="413"/>
      <c r="G227" s="413"/>
      <c r="H227" s="413"/>
      <c r="I227" s="413"/>
      <c r="J227" s="413"/>
      <c r="K227" s="413"/>
      <c r="L227" s="413"/>
      <c r="M227" s="413"/>
      <c r="N227" s="413"/>
      <c r="O227" s="413"/>
      <c r="P227" s="413"/>
      <c r="Q227" s="413"/>
      <c r="R227" s="413"/>
      <c r="S227" s="413"/>
      <c r="T227" s="413"/>
      <c r="U227" s="413"/>
      <c r="V227" s="413"/>
      <c r="W227" s="413"/>
      <c r="X227" s="413"/>
      <c r="Y227" s="413"/>
      <c r="Z227" s="413"/>
    </row>
    <row r="228">
      <c r="A228" s="413"/>
      <c r="B228" s="413"/>
      <c r="C228" s="413"/>
      <c r="D228" s="413"/>
      <c r="E228" s="413"/>
      <c r="F228" s="413"/>
      <c r="G228" s="413"/>
      <c r="H228" s="413"/>
      <c r="I228" s="413"/>
      <c r="J228" s="413"/>
      <c r="K228" s="413"/>
      <c r="L228" s="413"/>
      <c r="M228" s="413"/>
      <c r="N228" s="413"/>
      <c r="O228" s="413"/>
      <c r="P228" s="413"/>
      <c r="Q228" s="413"/>
      <c r="R228" s="413"/>
      <c r="S228" s="413"/>
      <c r="T228" s="413"/>
      <c r="U228" s="413"/>
      <c r="V228" s="413"/>
      <c r="W228" s="413"/>
      <c r="X228" s="413"/>
      <c r="Y228" s="413"/>
      <c r="Z228" s="413"/>
    </row>
    <row r="229">
      <c r="A229" s="413"/>
      <c r="B229" s="413"/>
      <c r="C229" s="413"/>
      <c r="D229" s="413"/>
      <c r="E229" s="413"/>
      <c r="F229" s="413"/>
      <c r="G229" s="413"/>
      <c r="H229" s="413"/>
      <c r="I229" s="413"/>
      <c r="J229" s="413"/>
      <c r="K229" s="413"/>
      <c r="L229" s="413"/>
      <c r="M229" s="413"/>
      <c r="N229" s="413"/>
      <c r="O229" s="413"/>
      <c r="P229" s="413"/>
      <c r="Q229" s="413"/>
      <c r="R229" s="413"/>
      <c r="S229" s="413"/>
      <c r="T229" s="413"/>
      <c r="U229" s="413"/>
      <c r="V229" s="413"/>
      <c r="W229" s="413"/>
      <c r="X229" s="413"/>
      <c r="Y229" s="413"/>
      <c r="Z229" s="413"/>
    </row>
    <row r="230">
      <c r="A230" s="413"/>
      <c r="B230" s="413"/>
      <c r="C230" s="413"/>
      <c r="D230" s="413"/>
      <c r="E230" s="413"/>
      <c r="F230" s="413"/>
      <c r="G230" s="413"/>
      <c r="H230" s="413"/>
      <c r="I230" s="413"/>
      <c r="J230" s="413"/>
      <c r="K230" s="413"/>
      <c r="L230" s="413"/>
      <c r="M230" s="413"/>
      <c r="N230" s="413"/>
      <c r="O230" s="413"/>
      <c r="P230" s="413"/>
      <c r="Q230" s="413"/>
      <c r="R230" s="413"/>
      <c r="S230" s="413"/>
      <c r="T230" s="413"/>
      <c r="U230" s="413"/>
      <c r="V230" s="413"/>
      <c r="W230" s="413"/>
      <c r="X230" s="413"/>
      <c r="Y230" s="413"/>
      <c r="Z230" s="413"/>
    </row>
    <row r="231">
      <c r="A231" s="413"/>
      <c r="B231" s="413"/>
      <c r="C231" s="413"/>
      <c r="D231" s="413"/>
      <c r="E231" s="413"/>
      <c r="F231" s="413"/>
      <c r="G231" s="413"/>
      <c r="H231" s="413"/>
      <c r="I231" s="413"/>
      <c r="J231" s="413"/>
      <c r="K231" s="413"/>
      <c r="L231" s="413"/>
      <c r="M231" s="413"/>
      <c r="N231" s="413"/>
      <c r="O231" s="413"/>
      <c r="P231" s="413"/>
      <c r="Q231" s="413"/>
      <c r="R231" s="413"/>
      <c r="S231" s="413"/>
      <c r="T231" s="413"/>
      <c r="U231" s="413"/>
      <c r="V231" s="413"/>
      <c r="W231" s="413"/>
      <c r="X231" s="413"/>
      <c r="Y231" s="413"/>
      <c r="Z231" s="413"/>
    </row>
    <row r="232">
      <c r="A232" s="413"/>
      <c r="B232" s="413"/>
      <c r="C232" s="413"/>
      <c r="D232" s="413"/>
      <c r="E232" s="413"/>
      <c r="F232" s="413"/>
      <c r="G232" s="413"/>
      <c r="H232" s="413"/>
      <c r="I232" s="413"/>
      <c r="J232" s="413"/>
      <c r="K232" s="413"/>
      <c r="L232" s="413"/>
      <c r="M232" s="413"/>
      <c r="N232" s="413"/>
      <c r="O232" s="413"/>
      <c r="P232" s="413"/>
      <c r="Q232" s="413"/>
      <c r="R232" s="413"/>
      <c r="S232" s="413"/>
      <c r="T232" s="413"/>
      <c r="U232" s="413"/>
      <c r="V232" s="413"/>
      <c r="W232" s="413"/>
      <c r="X232" s="413"/>
      <c r="Y232" s="413"/>
      <c r="Z232" s="413"/>
    </row>
    <row r="233">
      <c r="A233" s="413"/>
      <c r="B233" s="413"/>
      <c r="C233" s="413"/>
      <c r="D233" s="413"/>
      <c r="E233" s="413"/>
      <c r="F233" s="413"/>
      <c r="G233" s="413"/>
      <c r="H233" s="413"/>
      <c r="I233" s="413"/>
      <c r="J233" s="413"/>
      <c r="K233" s="413"/>
      <c r="L233" s="413"/>
      <c r="M233" s="413"/>
      <c r="N233" s="413"/>
      <c r="O233" s="413"/>
      <c r="P233" s="413"/>
      <c r="Q233" s="413"/>
      <c r="R233" s="413"/>
      <c r="S233" s="413"/>
      <c r="T233" s="413"/>
      <c r="U233" s="413"/>
      <c r="V233" s="413"/>
      <c r="W233" s="413"/>
      <c r="X233" s="413"/>
      <c r="Y233" s="413"/>
      <c r="Z233" s="413"/>
    </row>
    <row r="234">
      <c r="A234" s="413"/>
      <c r="B234" s="413"/>
      <c r="C234" s="413"/>
      <c r="D234" s="413"/>
      <c r="E234" s="413"/>
      <c r="F234" s="413"/>
      <c r="G234" s="413"/>
      <c r="H234" s="413"/>
      <c r="I234" s="413"/>
      <c r="J234" s="413"/>
      <c r="K234" s="413"/>
      <c r="L234" s="413"/>
      <c r="M234" s="413"/>
      <c r="N234" s="413"/>
      <c r="O234" s="413"/>
      <c r="P234" s="413"/>
      <c r="Q234" s="413"/>
      <c r="R234" s="413"/>
      <c r="S234" s="413"/>
      <c r="T234" s="413"/>
      <c r="U234" s="413"/>
      <c r="V234" s="413"/>
      <c r="W234" s="413"/>
      <c r="X234" s="413"/>
      <c r="Y234" s="413"/>
      <c r="Z234" s="413"/>
    </row>
    <row r="235">
      <c r="A235" s="413"/>
      <c r="B235" s="413"/>
      <c r="C235" s="413"/>
      <c r="D235" s="413"/>
      <c r="E235" s="413"/>
      <c r="F235" s="413"/>
      <c r="G235" s="413"/>
      <c r="H235" s="413"/>
      <c r="I235" s="413"/>
      <c r="J235" s="413"/>
      <c r="K235" s="413"/>
      <c r="L235" s="413"/>
      <c r="M235" s="413"/>
      <c r="N235" s="413"/>
      <c r="O235" s="413"/>
      <c r="P235" s="413"/>
      <c r="Q235" s="413"/>
      <c r="R235" s="413"/>
      <c r="S235" s="413"/>
      <c r="T235" s="413"/>
      <c r="U235" s="413"/>
      <c r="V235" s="413"/>
      <c r="W235" s="413"/>
      <c r="X235" s="413"/>
      <c r="Y235" s="413"/>
      <c r="Z235" s="413"/>
    </row>
    <row r="236">
      <c r="A236" s="413"/>
      <c r="B236" s="413"/>
      <c r="C236" s="413"/>
      <c r="D236" s="413"/>
      <c r="E236" s="413"/>
      <c r="F236" s="413"/>
      <c r="G236" s="413"/>
      <c r="H236" s="413"/>
      <c r="I236" s="413"/>
      <c r="J236" s="413"/>
      <c r="K236" s="413"/>
      <c r="L236" s="413"/>
      <c r="M236" s="413"/>
      <c r="N236" s="413"/>
      <c r="O236" s="413"/>
      <c r="P236" s="413"/>
      <c r="Q236" s="413"/>
      <c r="R236" s="413"/>
      <c r="S236" s="413"/>
      <c r="T236" s="413"/>
      <c r="U236" s="413"/>
      <c r="V236" s="413"/>
      <c r="W236" s="413"/>
      <c r="X236" s="413"/>
      <c r="Y236" s="413"/>
      <c r="Z236" s="413"/>
    </row>
    <row r="237">
      <c r="A237" s="413"/>
      <c r="B237" s="413"/>
      <c r="C237" s="413"/>
      <c r="D237" s="413"/>
      <c r="E237" s="413"/>
      <c r="F237" s="413"/>
      <c r="G237" s="413"/>
      <c r="H237" s="413"/>
      <c r="I237" s="413"/>
      <c r="J237" s="413"/>
      <c r="K237" s="413"/>
      <c r="L237" s="413"/>
      <c r="M237" s="413"/>
      <c r="N237" s="413"/>
      <c r="O237" s="413"/>
      <c r="P237" s="413"/>
      <c r="Q237" s="413"/>
      <c r="R237" s="413"/>
      <c r="S237" s="413"/>
      <c r="T237" s="413"/>
      <c r="U237" s="413"/>
      <c r="V237" s="413"/>
      <c r="W237" s="413"/>
      <c r="X237" s="413"/>
      <c r="Y237" s="413"/>
      <c r="Z237" s="413"/>
    </row>
    <row r="238">
      <c r="A238" s="413"/>
      <c r="B238" s="413"/>
      <c r="C238" s="413"/>
      <c r="D238" s="413"/>
      <c r="E238" s="413"/>
      <c r="F238" s="413"/>
      <c r="G238" s="413"/>
      <c r="H238" s="413"/>
      <c r="I238" s="413"/>
      <c r="J238" s="413"/>
      <c r="K238" s="413"/>
      <c r="L238" s="413"/>
      <c r="M238" s="413"/>
      <c r="N238" s="413"/>
      <c r="O238" s="413"/>
      <c r="P238" s="413"/>
      <c r="Q238" s="413"/>
      <c r="R238" s="413"/>
      <c r="S238" s="413"/>
      <c r="T238" s="413"/>
      <c r="U238" s="413"/>
      <c r="V238" s="413"/>
      <c r="W238" s="413"/>
      <c r="X238" s="413"/>
      <c r="Y238" s="413"/>
      <c r="Z238" s="413"/>
    </row>
    <row r="239">
      <c r="A239" s="413"/>
      <c r="B239" s="413"/>
      <c r="C239" s="413"/>
      <c r="D239" s="413"/>
      <c r="E239" s="413"/>
      <c r="F239" s="413"/>
      <c r="G239" s="413"/>
      <c r="H239" s="413"/>
      <c r="I239" s="413"/>
      <c r="J239" s="413"/>
      <c r="K239" s="413"/>
      <c r="L239" s="413"/>
      <c r="M239" s="413"/>
      <c r="N239" s="413"/>
      <c r="O239" s="413"/>
      <c r="P239" s="413"/>
      <c r="Q239" s="413"/>
      <c r="R239" s="413"/>
      <c r="S239" s="413"/>
      <c r="T239" s="413"/>
      <c r="U239" s="413"/>
      <c r="V239" s="413"/>
      <c r="W239" s="413"/>
      <c r="X239" s="413"/>
      <c r="Y239" s="413"/>
      <c r="Z239" s="413"/>
    </row>
    <row r="240">
      <c r="A240" s="413"/>
      <c r="B240" s="413"/>
      <c r="C240" s="413"/>
      <c r="D240" s="413"/>
      <c r="E240" s="413"/>
      <c r="F240" s="413"/>
      <c r="G240" s="413"/>
      <c r="H240" s="413"/>
      <c r="I240" s="413"/>
      <c r="J240" s="413"/>
      <c r="K240" s="413"/>
      <c r="L240" s="413"/>
      <c r="M240" s="413"/>
      <c r="N240" s="413"/>
      <c r="O240" s="413"/>
      <c r="P240" s="413"/>
      <c r="Q240" s="413"/>
      <c r="R240" s="413"/>
      <c r="S240" s="413"/>
      <c r="T240" s="413"/>
      <c r="U240" s="413"/>
      <c r="V240" s="413"/>
      <c r="W240" s="413"/>
      <c r="X240" s="413"/>
      <c r="Y240" s="413"/>
      <c r="Z240" s="413"/>
    </row>
    <row r="241">
      <c r="A241" s="413"/>
      <c r="B241" s="413"/>
      <c r="C241" s="413"/>
      <c r="D241" s="413"/>
      <c r="E241" s="413"/>
      <c r="F241" s="413"/>
      <c r="G241" s="413"/>
      <c r="H241" s="413"/>
      <c r="I241" s="413"/>
      <c r="J241" s="413"/>
      <c r="K241" s="413"/>
      <c r="L241" s="413"/>
      <c r="M241" s="413"/>
      <c r="N241" s="413"/>
      <c r="O241" s="413"/>
      <c r="P241" s="413"/>
      <c r="Q241" s="413"/>
      <c r="R241" s="413"/>
      <c r="S241" s="413"/>
      <c r="T241" s="413"/>
      <c r="U241" s="413"/>
      <c r="V241" s="413"/>
      <c r="W241" s="413"/>
      <c r="X241" s="413"/>
      <c r="Y241" s="413"/>
      <c r="Z241" s="413"/>
    </row>
    <row r="242">
      <c r="A242" s="413"/>
      <c r="B242" s="413"/>
      <c r="C242" s="413"/>
      <c r="D242" s="413"/>
      <c r="E242" s="413"/>
      <c r="F242" s="413"/>
      <c r="G242" s="413"/>
      <c r="H242" s="413"/>
      <c r="I242" s="413"/>
      <c r="J242" s="413"/>
      <c r="K242" s="413"/>
      <c r="L242" s="413"/>
      <c r="M242" s="413"/>
      <c r="N242" s="413"/>
      <c r="O242" s="413"/>
      <c r="P242" s="413"/>
      <c r="Q242" s="413"/>
      <c r="R242" s="413"/>
      <c r="S242" s="413"/>
      <c r="T242" s="413"/>
      <c r="U242" s="413"/>
      <c r="V242" s="413"/>
      <c r="W242" s="413"/>
      <c r="X242" s="413"/>
      <c r="Y242" s="413"/>
      <c r="Z242" s="413"/>
    </row>
    <row r="243">
      <c r="A243" s="413"/>
      <c r="B243" s="413"/>
      <c r="C243" s="413"/>
      <c r="D243" s="413"/>
      <c r="E243" s="413"/>
      <c r="F243" s="413"/>
      <c r="G243" s="413"/>
      <c r="H243" s="413"/>
      <c r="I243" s="413"/>
      <c r="J243" s="413"/>
      <c r="K243" s="413"/>
      <c r="L243" s="413"/>
      <c r="M243" s="413"/>
      <c r="N243" s="413"/>
      <c r="O243" s="413"/>
      <c r="P243" s="413"/>
      <c r="Q243" s="413"/>
      <c r="R243" s="413"/>
      <c r="S243" s="413"/>
      <c r="T243" s="413"/>
      <c r="U243" s="413"/>
      <c r="V243" s="413"/>
      <c r="W243" s="413"/>
      <c r="X243" s="413"/>
      <c r="Y243" s="413"/>
      <c r="Z243" s="413"/>
    </row>
    <row r="244">
      <c r="A244" s="413"/>
      <c r="B244" s="413"/>
      <c r="C244" s="413"/>
      <c r="D244" s="413"/>
      <c r="E244" s="413"/>
      <c r="F244" s="413"/>
      <c r="G244" s="413"/>
      <c r="H244" s="413"/>
      <c r="I244" s="413"/>
      <c r="J244" s="413"/>
      <c r="K244" s="413"/>
      <c r="L244" s="413"/>
      <c r="M244" s="413"/>
      <c r="N244" s="413"/>
      <c r="O244" s="413"/>
      <c r="P244" s="413"/>
      <c r="Q244" s="413"/>
      <c r="R244" s="413"/>
      <c r="S244" s="413"/>
      <c r="T244" s="413"/>
      <c r="U244" s="413"/>
      <c r="V244" s="413"/>
      <c r="W244" s="413"/>
      <c r="X244" s="413"/>
      <c r="Y244" s="413"/>
      <c r="Z244" s="413"/>
    </row>
    <row r="245">
      <c r="A245" s="413"/>
      <c r="B245" s="413"/>
      <c r="C245" s="413"/>
      <c r="D245" s="413"/>
      <c r="E245" s="413"/>
      <c r="F245" s="413"/>
      <c r="G245" s="413"/>
      <c r="H245" s="413"/>
      <c r="I245" s="413"/>
      <c r="J245" s="413"/>
      <c r="K245" s="413"/>
      <c r="L245" s="413"/>
      <c r="M245" s="413"/>
      <c r="N245" s="413"/>
      <c r="O245" s="413"/>
      <c r="P245" s="413"/>
      <c r="Q245" s="413"/>
      <c r="R245" s="413"/>
      <c r="S245" s="413"/>
      <c r="T245" s="413"/>
      <c r="U245" s="413"/>
      <c r="V245" s="413"/>
      <c r="W245" s="413"/>
      <c r="X245" s="413"/>
      <c r="Y245" s="413"/>
      <c r="Z245" s="413"/>
    </row>
    <row r="246">
      <c r="A246" s="413"/>
      <c r="B246" s="413"/>
      <c r="C246" s="413"/>
      <c r="D246" s="413"/>
      <c r="E246" s="413"/>
      <c r="F246" s="413"/>
      <c r="G246" s="413"/>
      <c r="H246" s="413"/>
      <c r="I246" s="413"/>
      <c r="J246" s="413"/>
      <c r="K246" s="413"/>
      <c r="L246" s="413"/>
      <c r="M246" s="413"/>
      <c r="N246" s="413"/>
      <c r="O246" s="413"/>
      <c r="P246" s="413"/>
      <c r="Q246" s="413"/>
      <c r="R246" s="413"/>
      <c r="S246" s="413"/>
      <c r="T246" s="413"/>
      <c r="U246" s="413"/>
      <c r="V246" s="413"/>
      <c r="W246" s="413"/>
      <c r="X246" s="413"/>
      <c r="Y246" s="413"/>
      <c r="Z246" s="413"/>
    </row>
    <row r="247">
      <c r="A247" s="413"/>
      <c r="B247" s="413"/>
      <c r="C247" s="413"/>
      <c r="D247" s="413"/>
      <c r="E247" s="413"/>
      <c r="F247" s="413"/>
      <c r="G247" s="413"/>
      <c r="H247" s="413"/>
      <c r="I247" s="413"/>
      <c r="J247" s="413"/>
      <c r="K247" s="413"/>
      <c r="L247" s="413"/>
      <c r="M247" s="413"/>
      <c r="N247" s="413"/>
      <c r="O247" s="413"/>
      <c r="P247" s="413"/>
      <c r="Q247" s="413"/>
      <c r="R247" s="413"/>
      <c r="S247" s="413"/>
      <c r="T247" s="413"/>
      <c r="U247" s="413"/>
      <c r="V247" s="413"/>
      <c r="W247" s="413"/>
      <c r="X247" s="413"/>
      <c r="Y247" s="413"/>
      <c r="Z247" s="413"/>
    </row>
    <row r="248">
      <c r="A248" s="413"/>
      <c r="B248" s="413"/>
      <c r="C248" s="413"/>
      <c r="D248" s="413"/>
      <c r="E248" s="413"/>
      <c r="F248" s="413"/>
      <c r="G248" s="413"/>
      <c r="H248" s="413"/>
      <c r="I248" s="413"/>
      <c r="J248" s="413"/>
      <c r="K248" s="413"/>
      <c r="L248" s="413"/>
      <c r="M248" s="413"/>
      <c r="N248" s="413"/>
      <c r="O248" s="413"/>
      <c r="P248" s="413"/>
      <c r="Q248" s="413"/>
      <c r="R248" s="413"/>
      <c r="S248" s="413"/>
      <c r="T248" s="413"/>
      <c r="U248" s="413"/>
      <c r="V248" s="413"/>
      <c r="W248" s="413"/>
      <c r="X248" s="413"/>
      <c r="Y248" s="413"/>
      <c r="Z248" s="413"/>
    </row>
    <row r="249">
      <c r="A249" s="413"/>
      <c r="B249" s="413"/>
      <c r="C249" s="413"/>
      <c r="D249" s="413"/>
      <c r="E249" s="413"/>
      <c r="F249" s="413"/>
      <c r="G249" s="413"/>
      <c r="H249" s="413"/>
      <c r="I249" s="413"/>
      <c r="J249" s="413"/>
      <c r="K249" s="413"/>
      <c r="L249" s="413"/>
      <c r="M249" s="413"/>
      <c r="N249" s="413"/>
      <c r="O249" s="413"/>
      <c r="P249" s="413"/>
      <c r="Q249" s="413"/>
      <c r="R249" s="413"/>
      <c r="S249" s="413"/>
      <c r="T249" s="413"/>
      <c r="U249" s="413"/>
      <c r="V249" s="413"/>
      <c r="W249" s="413"/>
      <c r="X249" s="413"/>
      <c r="Y249" s="413"/>
      <c r="Z249" s="413"/>
    </row>
    <row r="250">
      <c r="A250" s="413"/>
      <c r="B250" s="413"/>
      <c r="C250" s="413"/>
      <c r="D250" s="413"/>
      <c r="E250" s="413"/>
      <c r="F250" s="413"/>
      <c r="G250" s="413"/>
      <c r="H250" s="413"/>
      <c r="I250" s="413"/>
      <c r="J250" s="413"/>
      <c r="K250" s="413"/>
      <c r="L250" s="413"/>
      <c r="M250" s="413"/>
      <c r="N250" s="413"/>
      <c r="O250" s="413"/>
      <c r="P250" s="413"/>
      <c r="Q250" s="413"/>
      <c r="R250" s="413"/>
      <c r="S250" s="413"/>
      <c r="T250" s="413"/>
      <c r="U250" s="413"/>
      <c r="V250" s="413"/>
      <c r="W250" s="413"/>
      <c r="X250" s="413"/>
      <c r="Y250" s="413"/>
      <c r="Z250" s="413"/>
    </row>
    <row r="251">
      <c r="A251" s="413"/>
      <c r="B251" s="413"/>
      <c r="C251" s="413"/>
      <c r="D251" s="413"/>
      <c r="E251" s="413"/>
      <c r="F251" s="413"/>
      <c r="G251" s="413"/>
      <c r="H251" s="413"/>
      <c r="I251" s="413"/>
      <c r="J251" s="413"/>
      <c r="K251" s="413"/>
      <c r="L251" s="413"/>
      <c r="M251" s="413"/>
      <c r="N251" s="413"/>
      <c r="O251" s="413"/>
      <c r="P251" s="413"/>
      <c r="Q251" s="413"/>
      <c r="R251" s="413"/>
      <c r="S251" s="413"/>
      <c r="T251" s="413"/>
      <c r="U251" s="413"/>
      <c r="V251" s="413"/>
      <c r="W251" s="413"/>
      <c r="X251" s="413"/>
      <c r="Y251" s="413"/>
      <c r="Z251" s="413"/>
    </row>
    <row r="252">
      <c r="A252" s="413"/>
      <c r="B252" s="413"/>
      <c r="C252" s="413"/>
      <c r="D252" s="413"/>
      <c r="E252" s="413"/>
      <c r="F252" s="413"/>
      <c r="G252" s="413"/>
      <c r="H252" s="413"/>
      <c r="I252" s="413"/>
      <c r="J252" s="413"/>
      <c r="K252" s="413"/>
      <c r="L252" s="413"/>
      <c r="M252" s="413"/>
      <c r="N252" s="413"/>
      <c r="O252" s="413"/>
      <c r="P252" s="413"/>
      <c r="Q252" s="413"/>
      <c r="R252" s="413"/>
      <c r="S252" s="413"/>
      <c r="T252" s="413"/>
      <c r="U252" s="413"/>
      <c r="V252" s="413"/>
      <c r="W252" s="413"/>
      <c r="X252" s="413"/>
      <c r="Y252" s="413"/>
      <c r="Z252" s="413"/>
    </row>
    <row r="253">
      <c r="A253" s="413"/>
      <c r="B253" s="413"/>
      <c r="C253" s="413"/>
      <c r="D253" s="413"/>
      <c r="E253" s="413"/>
      <c r="F253" s="413"/>
      <c r="G253" s="413"/>
      <c r="H253" s="413"/>
      <c r="I253" s="413"/>
      <c r="J253" s="413"/>
      <c r="K253" s="413"/>
      <c r="L253" s="413"/>
      <c r="M253" s="413"/>
      <c r="N253" s="413"/>
      <c r="O253" s="413"/>
      <c r="P253" s="413"/>
      <c r="Q253" s="413"/>
      <c r="R253" s="413"/>
      <c r="S253" s="413"/>
      <c r="T253" s="413"/>
      <c r="U253" s="413"/>
      <c r="V253" s="413"/>
      <c r="W253" s="413"/>
      <c r="X253" s="413"/>
      <c r="Y253" s="413"/>
      <c r="Z253" s="413"/>
    </row>
    <row r="254">
      <c r="A254" s="413"/>
      <c r="B254" s="413"/>
      <c r="C254" s="413"/>
      <c r="D254" s="413"/>
      <c r="E254" s="413"/>
      <c r="F254" s="413"/>
      <c r="G254" s="413"/>
      <c r="H254" s="413"/>
      <c r="I254" s="413"/>
      <c r="J254" s="413"/>
      <c r="K254" s="413"/>
      <c r="L254" s="413"/>
      <c r="M254" s="413"/>
      <c r="N254" s="413"/>
      <c r="O254" s="413"/>
      <c r="P254" s="413"/>
      <c r="Q254" s="413"/>
      <c r="R254" s="413"/>
      <c r="S254" s="413"/>
      <c r="T254" s="413"/>
      <c r="U254" s="413"/>
      <c r="V254" s="413"/>
      <c r="W254" s="413"/>
      <c r="X254" s="413"/>
      <c r="Y254" s="413"/>
      <c r="Z254" s="413"/>
    </row>
    <row r="255">
      <c r="A255" s="413"/>
      <c r="B255" s="413"/>
      <c r="C255" s="413"/>
      <c r="D255" s="413"/>
      <c r="E255" s="413"/>
      <c r="F255" s="413"/>
      <c r="G255" s="413"/>
      <c r="H255" s="413"/>
      <c r="I255" s="413"/>
      <c r="J255" s="413"/>
      <c r="K255" s="413"/>
      <c r="L255" s="413"/>
      <c r="M255" s="413"/>
      <c r="N255" s="413"/>
      <c r="O255" s="413"/>
      <c r="P255" s="413"/>
      <c r="Q255" s="413"/>
      <c r="R255" s="413"/>
      <c r="S255" s="413"/>
      <c r="T255" s="413"/>
      <c r="U255" s="413"/>
      <c r="V255" s="413"/>
      <c r="W255" s="413"/>
      <c r="X255" s="413"/>
      <c r="Y255" s="413"/>
      <c r="Z255" s="413"/>
    </row>
    <row r="256">
      <c r="A256" s="413"/>
      <c r="B256" s="413"/>
      <c r="C256" s="413"/>
      <c r="D256" s="413"/>
      <c r="E256" s="413"/>
      <c r="F256" s="413"/>
      <c r="G256" s="413"/>
      <c r="H256" s="413"/>
      <c r="I256" s="413"/>
      <c r="J256" s="413"/>
      <c r="K256" s="413"/>
      <c r="L256" s="413"/>
      <c r="M256" s="413"/>
      <c r="N256" s="413"/>
      <c r="O256" s="413"/>
      <c r="P256" s="413"/>
      <c r="Q256" s="413"/>
      <c r="R256" s="413"/>
      <c r="S256" s="413"/>
      <c r="T256" s="413"/>
      <c r="U256" s="413"/>
      <c r="V256" s="413"/>
      <c r="W256" s="413"/>
      <c r="X256" s="413"/>
      <c r="Y256" s="413"/>
      <c r="Z256" s="413"/>
    </row>
    <row r="257">
      <c r="A257" s="413"/>
      <c r="B257" s="413"/>
      <c r="C257" s="413"/>
      <c r="D257" s="413"/>
      <c r="E257" s="413"/>
      <c r="F257" s="413"/>
      <c r="G257" s="413"/>
      <c r="H257" s="413"/>
      <c r="I257" s="413"/>
      <c r="J257" s="413"/>
      <c r="K257" s="413"/>
      <c r="L257" s="413"/>
      <c r="M257" s="413"/>
      <c r="N257" s="413"/>
      <c r="O257" s="413"/>
      <c r="P257" s="413"/>
      <c r="Q257" s="413"/>
      <c r="R257" s="413"/>
      <c r="S257" s="413"/>
      <c r="T257" s="413"/>
      <c r="U257" s="413"/>
      <c r="V257" s="413"/>
      <c r="W257" s="413"/>
      <c r="X257" s="413"/>
      <c r="Y257" s="413"/>
      <c r="Z257" s="413"/>
    </row>
    <row r="258">
      <c r="A258" s="413"/>
      <c r="B258" s="413"/>
      <c r="C258" s="413"/>
      <c r="D258" s="413"/>
      <c r="E258" s="413"/>
      <c r="F258" s="413"/>
      <c r="G258" s="413"/>
      <c r="H258" s="413"/>
      <c r="I258" s="413"/>
      <c r="J258" s="413"/>
      <c r="K258" s="413"/>
      <c r="L258" s="413"/>
      <c r="M258" s="413"/>
      <c r="N258" s="413"/>
      <c r="O258" s="413"/>
      <c r="P258" s="413"/>
      <c r="Q258" s="413"/>
      <c r="R258" s="413"/>
      <c r="S258" s="413"/>
      <c r="T258" s="413"/>
      <c r="U258" s="413"/>
      <c r="V258" s="413"/>
      <c r="W258" s="413"/>
      <c r="X258" s="413"/>
      <c r="Y258" s="413"/>
      <c r="Z258" s="413"/>
    </row>
    <row r="259">
      <c r="A259" s="413"/>
      <c r="B259" s="413"/>
      <c r="C259" s="413"/>
      <c r="D259" s="413"/>
      <c r="E259" s="413"/>
      <c r="F259" s="413"/>
      <c r="G259" s="413"/>
      <c r="H259" s="413"/>
      <c r="I259" s="413"/>
      <c r="J259" s="413"/>
      <c r="K259" s="413"/>
      <c r="L259" s="413"/>
      <c r="M259" s="413"/>
      <c r="N259" s="413"/>
      <c r="O259" s="413"/>
      <c r="P259" s="413"/>
      <c r="Q259" s="413"/>
      <c r="R259" s="413"/>
      <c r="S259" s="413"/>
      <c r="T259" s="413"/>
      <c r="U259" s="413"/>
      <c r="V259" s="413"/>
      <c r="W259" s="413"/>
      <c r="X259" s="413"/>
      <c r="Y259" s="413"/>
      <c r="Z259" s="413"/>
    </row>
    <row r="260">
      <c r="A260" s="413"/>
      <c r="B260" s="413"/>
      <c r="C260" s="413"/>
      <c r="D260" s="413"/>
      <c r="E260" s="413"/>
      <c r="F260" s="413"/>
      <c r="G260" s="413"/>
      <c r="H260" s="413"/>
      <c r="I260" s="413"/>
      <c r="J260" s="413"/>
      <c r="K260" s="413"/>
      <c r="L260" s="413"/>
      <c r="M260" s="413"/>
      <c r="N260" s="413"/>
      <c r="O260" s="413"/>
      <c r="P260" s="413"/>
      <c r="Q260" s="413"/>
      <c r="R260" s="413"/>
      <c r="S260" s="413"/>
      <c r="T260" s="413"/>
      <c r="U260" s="413"/>
      <c r="V260" s="413"/>
      <c r="W260" s="413"/>
      <c r="X260" s="413"/>
      <c r="Y260" s="413"/>
      <c r="Z260" s="413"/>
    </row>
    <row r="261">
      <c r="A261" s="413"/>
      <c r="B261" s="413"/>
      <c r="C261" s="413"/>
      <c r="D261" s="413"/>
      <c r="E261" s="413"/>
      <c r="F261" s="413"/>
      <c r="G261" s="413"/>
      <c r="H261" s="413"/>
      <c r="I261" s="413"/>
      <c r="J261" s="413"/>
      <c r="K261" s="413"/>
      <c r="L261" s="413"/>
      <c r="M261" s="413"/>
      <c r="N261" s="413"/>
      <c r="O261" s="413"/>
      <c r="P261" s="413"/>
      <c r="Q261" s="413"/>
      <c r="R261" s="413"/>
      <c r="S261" s="413"/>
      <c r="T261" s="413"/>
      <c r="U261" s="413"/>
      <c r="V261" s="413"/>
      <c r="W261" s="413"/>
      <c r="X261" s="413"/>
      <c r="Y261" s="413"/>
      <c r="Z261" s="413"/>
    </row>
    <row r="262">
      <c r="A262" s="413"/>
      <c r="B262" s="413"/>
      <c r="C262" s="413"/>
      <c r="D262" s="413"/>
      <c r="E262" s="413"/>
      <c r="F262" s="413"/>
      <c r="G262" s="413"/>
      <c r="H262" s="413"/>
      <c r="I262" s="413"/>
      <c r="J262" s="413"/>
      <c r="K262" s="413"/>
      <c r="L262" s="413"/>
      <c r="M262" s="413"/>
      <c r="N262" s="413"/>
      <c r="O262" s="413"/>
      <c r="P262" s="413"/>
      <c r="Q262" s="413"/>
      <c r="R262" s="413"/>
      <c r="S262" s="413"/>
      <c r="T262" s="413"/>
      <c r="U262" s="413"/>
      <c r="V262" s="413"/>
      <c r="W262" s="413"/>
      <c r="X262" s="413"/>
      <c r="Y262" s="413"/>
      <c r="Z262" s="413"/>
    </row>
    <row r="263">
      <c r="A263" s="413"/>
      <c r="B263" s="413"/>
      <c r="C263" s="413"/>
      <c r="D263" s="413"/>
      <c r="E263" s="413"/>
      <c r="F263" s="413"/>
      <c r="G263" s="413"/>
      <c r="H263" s="413"/>
      <c r="I263" s="413"/>
      <c r="J263" s="413"/>
      <c r="K263" s="413"/>
      <c r="L263" s="413"/>
      <c r="M263" s="413"/>
      <c r="N263" s="413"/>
      <c r="O263" s="413"/>
      <c r="P263" s="413"/>
      <c r="Q263" s="413"/>
      <c r="R263" s="413"/>
      <c r="S263" s="413"/>
      <c r="T263" s="413"/>
      <c r="U263" s="413"/>
      <c r="V263" s="413"/>
      <c r="W263" s="413"/>
      <c r="X263" s="413"/>
      <c r="Y263" s="413"/>
      <c r="Z263" s="413"/>
    </row>
    <row r="264">
      <c r="A264" s="413"/>
      <c r="B264" s="413"/>
      <c r="C264" s="413"/>
      <c r="D264" s="413"/>
      <c r="E264" s="413"/>
      <c r="F264" s="413"/>
      <c r="G264" s="413"/>
      <c r="H264" s="413"/>
      <c r="I264" s="413"/>
      <c r="J264" s="413"/>
      <c r="K264" s="413"/>
      <c r="L264" s="413"/>
      <c r="M264" s="413"/>
      <c r="N264" s="413"/>
      <c r="O264" s="413"/>
      <c r="P264" s="413"/>
      <c r="Q264" s="413"/>
      <c r="R264" s="413"/>
      <c r="S264" s="413"/>
      <c r="T264" s="413"/>
      <c r="U264" s="413"/>
      <c r="V264" s="413"/>
      <c r="W264" s="413"/>
      <c r="X264" s="413"/>
      <c r="Y264" s="413"/>
      <c r="Z264" s="413"/>
    </row>
    <row r="265">
      <c r="A265" s="413"/>
      <c r="B265" s="413"/>
      <c r="C265" s="413"/>
      <c r="D265" s="413"/>
      <c r="E265" s="413"/>
      <c r="F265" s="413"/>
      <c r="G265" s="413"/>
      <c r="H265" s="413"/>
      <c r="I265" s="413"/>
      <c r="J265" s="413"/>
      <c r="K265" s="413"/>
      <c r="L265" s="413"/>
      <c r="M265" s="413"/>
      <c r="N265" s="413"/>
      <c r="O265" s="413"/>
      <c r="P265" s="413"/>
      <c r="Q265" s="413"/>
      <c r="R265" s="413"/>
      <c r="S265" s="413"/>
      <c r="T265" s="413"/>
      <c r="U265" s="413"/>
      <c r="V265" s="413"/>
      <c r="W265" s="413"/>
      <c r="X265" s="413"/>
      <c r="Y265" s="413"/>
      <c r="Z265" s="413"/>
    </row>
    <row r="266">
      <c r="A266" s="413"/>
      <c r="B266" s="413"/>
      <c r="C266" s="413"/>
      <c r="D266" s="413"/>
      <c r="E266" s="413"/>
      <c r="F266" s="413"/>
      <c r="G266" s="413"/>
      <c r="H266" s="413"/>
      <c r="I266" s="413"/>
      <c r="J266" s="413"/>
      <c r="K266" s="413"/>
      <c r="L266" s="413"/>
      <c r="M266" s="413"/>
      <c r="N266" s="413"/>
      <c r="O266" s="413"/>
      <c r="P266" s="413"/>
      <c r="Q266" s="413"/>
      <c r="R266" s="413"/>
      <c r="S266" s="413"/>
      <c r="T266" s="413"/>
      <c r="U266" s="413"/>
      <c r="V266" s="413"/>
      <c r="W266" s="413"/>
      <c r="X266" s="413"/>
      <c r="Y266" s="413"/>
      <c r="Z266" s="413"/>
    </row>
    <row r="267">
      <c r="A267" s="413"/>
      <c r="B267" s="413"/>
      <c r="C267" s="413"/>
      <c r="D267" s="413"/>
      <c r="E267" s="413"/>
      <c r="F267" s="413"/>
      <c r="G267" s="413"/>
      <c r="H267" s="413"/>
      <c r="I267" s="413"/>
      <c r="J267" s="413"/>
      <c r="K267" s="413"/>
      <c r="L267" s="413"/>
      <c r="M267" s="413"/>
      <c r="N267" s="413"/>
      <c r="O267" s="413"/>
      <c r="P267" s="413"/>
      <c r="Q267" s="413"/>
      <c r="R267" s="413"/>
      <c r="S267" s="413"/>
      <c r="T267" s="413"/>
      <c r="U267" s="413"/>
      <c r="V267" s="413"/>
      <c r="W267" s="413"/>
      <c r="X267" s="413"/>
      <c r="Y267" s="413"/>
      <c r="Z267" s="413"/>
    </row>
    <row r="268">
      <c r="A268" s="413"/>
      <c r="B268" s="413"/>
      <c r="C268" s="413"/>
      <c r="D268" s="413"/>
      <c r="E268" s="413"/>
      <c r="F268" s="413"/>
      <c r="G268" s="413"/>
      <c r="H268" s="413"/>
      <c r="I268" s="413"/>
      <c r="J268" s="413"/>
      <c r="K268" s="413"/>
      <c r="L268" s="413"/>
      <c r="M268" s="413"/>
      <c r="N268" s="413"/>
      <c r="O268" s="413"/>
      <c r="P268" s="413"/>
      <c r="Q268" s="413"/>
      <c r="R268" s="413"/>
      <c r="S268" s="413"/>
      <c r="T268" s="413"/>
      <c r="U268" s="413"/>
      <c r="V268" s="413"/>
      <c r="W268" s="413"/>
      <c r="X268" s="413"/>
      <c r="Y268" s="413"/>
      <c r="Z268" s="413"/>
    </row>
    <row r="269">
      <c r="A269" s="413"/>
      <c r="B269" s="413"/>
      <c r="C269" s="413"/>
      <c r="D269" s="413"/>
      <c r="E269" s="413"/>
      <c r="F269" s="413"/>
      <c r="G269" s="413"/>
      <c r="H269" s="413"/>
      <c r="I269" s="413"/>
      <c r="J269" s="413"/>
      <c r="K269" s="413"/>
      <c r="L269" s="413"/>
      <c r="M269" s="413"/>
      <c r="N269" s="413"/>
      <c r="O269" s="413"/>
      <c r="P269" s="413"/>
      <c r="Q269" s="413"/>
      <c r="R269" s="413"/>
      <c r="S269" s="413"/>
      <c r="T269" s="413"/>
      <c r="U269" s="413"/>
      <c r="V269" s="413"/>
      <c r="W269" s="413"/>
      <c r="X269" s="413"/>
      <c r="Y269" s="413"/>
      <c r="Z269" s="413"/>
    </row>
    <row r="270">
      <c r="A270" s="413"/>
      <c r="B270" s="413"/>
      <c r="C270" s="413"/>
      <c r="D270" s="413"/>
      <c r="E270" s="413"/>
      <c r="F270" s="413"/>
      <c r="G270" s="413"/>
      <c r="H270" s="413"/>
      <c r="I270" s="413"/>
      <c r="J270" s="413"/>
      <c r="K270" s="413"/>
      <c r="L270" s="413"/>
      <c r="M270" s="413"/>
      <c r="N270" s="413"/>
      <c r="O270" s="413"/>
      <c r="P270" s="413"/>
      <c r="Q270" s="413"/>
      <c r="R270" s="413"/>
      <c r="S270" s="413"/>
      <c r="T270" s="413"/>
      <c r="U270" s="413"/>
      <c r="V270" s="413"/>
      <c r="W270" s="413"/>
      <c r="X270" s="413"/>
      <c r="Y270" s="413"/>
      <c r="Z270" s="413"/>
    </row>
    <row r="271">
      <c r="A271" s="413"/>
      <c r="B271" s="413"/>
      <c r="C271" s="413"/>
      <c r="D271" s="413"/>
      <c r="E271" s="413"/>
      <c r="F271" s="413"/>
      <c r="G271" s="413"/>
      <c r="H271" s="413"/>
      <c r="I271" s="413"/>
      <c r="J271" s="413"/>
      <c r="K271" s="413"/>
      <c r="L271" s="413"/>
      <c r="M271" s="413"/>
      <c r="N271" s="413"/>
      <c r="O271" s="413"/>
      <c r="P271" s="413"/>
      <c r="Q271" s="413"/>
      <c r="R271" s="413"/>
      <c r="S271" s="413"/>
      <c r="T271" s="413"/>
      <c r="U271" s="413"/>
      <c r="V271" s="413"/>
      <c r="W271" s="413"/>
      <c r="X271" s="413"/>
      <c r="Y271" s="413"/>
      <c r="Z271" s="413"/>
    </row>
    <row r="272">
      <c r="A272" s="413"/>
      <c r="B272" s="413"/>
      <c r="C272" s="413"/>
      <c r="D272" s="413"/>
      <c r="E272" s="413"/>
      <c r="F272" s="413"/>
      <c r="G272" s="413"/>
      <c r="H272" s="413"/>
      <c r="I272" s="413"/>
      <c r="J272" s="413"/>
      <c r="K272" s="413"/>
      <c r="L272" s="413"/>
      <c r="M272" s="413"/>
      <c r="N272" s="413"/>
      <c r="O272" s="413"/>
      <c r="P272" s="413"/>
      <c r="Q272" s="413"/>
      <c r="R272" s="413"/>
      <c r="S272" s="413"/>
      <c r="T272" s="413"/>
      <c r="U272" s="413"/>
      <c r="V272" s="413"/>
      <c r="W272" s="413"/>
      <c r="X272" s="413"/>
      <c r="Y272" s="413"/>
      <c r="Z272" s="413"/>
    </row>
    <row r="273">
      <c r="A273" s="413"/>
      <c r="B273" s="413"/>
      <c r="C273" s="413"/>
      <c r="D273" s="413"/>
      <c r="E273" s="413"/>
      <c r="F273" s="413"/>
      <c r="G273" s="413"/>
      <c r="H273" s="413"/>
      <c r="I273" s="413"/>
      <c r="J273" s="413"/>
      <c r="K273" s="413"/>
      <c r="L273" s="413"/>
      <c r="M273" s="413"/>
      <c r="N273" s="413"/>
      <c r="O273" s="413"/>
      <c r="P273" s="413"/>
      <c r="Q273" s="413"/>
      <c r="R273" s="413"/>
      <c r="S273" s="413"/>
      <c r="T273" s="413"/>
      <c r="U273" s="413"/>
      <c r="V273" s="413"/>
      <c r="W273" s="413"/>
      <c r="X273" s="413"/>
      <c r="Y273" s="413"/>
      <c r="Z273" s="413"/>
    </row>
    <row r="274">
      <c r="A274" s="413"/>
      <c r="B274" s="413"/>
      <c r="C274" s="413"/>
      <c r="D274" s="413"/>
      <c r="E274" s="413"/>
      <c r="F274" s="413"/>
      <c r="G274" s="413"/>
      <c r="H274" s="413"/>
      <c r="I274" s="413"/>
      <c r="J274" s="413"/>
      <c r="K274" s="413"/>
      <c r="L274" s="413"/>
      <c r="M274" s="413"/>
      <c r="N274" s="413"/>
      <c r="O274" s="413"/>
      <c r="P274" s="413"/>
      <c r="Q274" s="413"/>
      <c r="R274" s="413"/>
      <c r="S274" s="413"/>
      <c r="T274" s="413"/>
      <c r="U274" s="413"/>
      <c r="V274" s="413"/>
      <c r="W274" s="413"/>
      <c r="X274" s="413"/>
      <c r="Y274" s="413"/>
      <c r="Z274" s="413"/>
    </row>
    <row r="275">
      <c r="A275" s="413"/>
      <c r="B275" s="413"/>
      <c r="C275" s="413"/>
      <c r="D275" s="413"/>
      <c r="E275" s="413"/>
      <c r="F275" s="413"/>
      <c r="G275" s="413"/>
      <c r="H275" s="413"/>
      <c r="I275" s="413"/>
      <c r="J275" s="413"/>
      <c r="K275" s="413"/>
      <c r="L275" s="413"/>
      <c r="M275" s="413"/>
      <c r="N275" s="413"/>
      <c r="O275" s="413"/>
      <c r="P275" s="413"/>
      <c r="Q275" s="413"/>
      <c r="R275" s="413"/>
      <c r="S275" s="413"/>
      <c r="T275" s="413"/>
      <c r="U275" s="413"/>
      <c r="V275" s="413"/>
      <c r="W275" s="413"/>
      <c r="X275" s="413"/>
      <c r="Y275" s="413"/>
      <c r="Z275" s="413"/>
    </row>
    <row r="276">
      <c r="A276" s="413"/>
      <c r="B276" s="413"/>
      <c r="C276" s="413"/>
      <c r="D276" s="413"/>
      <c r="E276" s="413"/>
      <c r="F276" s="413"/>
      <c r="G276" s="413"/>
      <c r="H276" s="413"/>
      <c r="I276" s="413"/>
      <c r="J276" s="413"/>
      <c r="K276" s="413"/>
      <c r="L276" s="413"/>
      <c r="M276" s="413"/>
      <c r="N276" s="413"/>
      <c r="O276" s="413"/>
      <c r="P276" s="413"/>
      <c r="Q276" s="413"/>
      <c r="R276" s="413"/>
      <c r="S276" s="413"/>
      <c r="T276" s="413"/>
      <c r="U276" s="413"/>
      <c r="V276" s="413"/>
      <c r="W276" s="413"/>
      <c r="X276" s="413"/>
      <c r="Y276" s="413"/>
      <c r="Z276" s="413"/>
    </row>
    <row r="277">
      <c r="A277" s="413"/>
      <c r="B277" s="413"/>
      <c r="C277" s="413"/>
      <c r="D277" s="413"/>
      <c r="E277" s="413"/>
      <c r="F277" s="413"/>
      <c r="G277" s="413"/>
      <c r="H277" s="413"/>
      <c r="I277" s="413"/>
      <c r="J277" s="413"/>
      <c r="K277" s="413"/>
      <c r="L277" s="413"/>
      <c r="M277" s="413"/>
      <c r="N277" s="413"/>
      <c r="O277" s="413"/>
      <c r="P277" s="413"/>
      <c r="Q277" s="413"/>
      <c r="R277" s="413"/>
      <c r="S277" s="413"/>
      <c r="T277" s="413"/>
      <c r="U277" s="413"/>
      <c r="V277" s="413"/>
      <c r="W277" s="413"/>
      <c r="X277" s="413"/>
      <c r="Y277" s="413"/>
      <c r="Z277" s="413"/>
    </row>
    <row r="278">
      <c r="A278" s="413"/>
      <c r="B278" s="413"/>
      <c r="C278" s="413"/>
      <c r="D278" s="413"/>
      <c r="E278" s="413"/>
      <c r="F278" s="413"/>
      <c r="G278" s="413"/>
      <c r="H278" s="413"/>
      <c r="I278" s="413"/>
      <c r="J278" s="413"/>
      <c r="K278" s="413"/>
      <c r="L278" s="413"/>
      <c r="M278" s="413"/>
      <c r="N278" s="413"/>
      <c r="O278" s="413"/>
      <c r="P278" s="413"/>
      <c r="Q278" s="413"/>
      <c r="R278" s="413"/>
      <c r="S278" s="413"/>
      <c r="T278" s="413"/>
      <c r="U278" s="413"/>
      <c r="V278" s="413"/>
      <c r="W278" s="413"/>
      <c r="X278" s="413"/>
      <c r="Y278" s="413"/>
      <c r="Z278" s="413"/>
    </row>
    <row r="279">
      <c r="A279" s="413"/>
      <c r="B279" s="413"/>
      <c r="C279" s="413"/>
      <c r="D279" s="413"/>
      <c r="E279" s="413"/>
      <c r="F279" s="413"/>
      <c r="G279" s="413"/>
      <c r="H279" s="413"/>
      <c r="I279" s="413"/>
      <c r="J279" s="413"/>
      <c r="K279" s="413"/>
      <c r="L279" s="413"/>
      <c r="M279" s="413"/>
      <c r="N279" s="413"/>
      <c r="O279" s="413"/>
      <c r="P279" s="413"/>
      <c r="Q279" s="413"/>
      <c r="R279" s="413"/>
      <c r="S279" s="413"/>
      <c r="T279" s="413"/>
      <c r="U279" s="413"/>
      <c r="V279" s="413"/>
      <c r="W279" s="413"/>
      <c r="X279" s="413"/>
      <c r="Y279" s="413"/>
      <c r="Z279" s="413"/>
    </row>
    <row r="280">
      <c r="A280" s="413"/>
      <c r="B280" s="413"/>
      <c r="C280" s="413"/>
      <c r="D280" s="413"/>
      <c r="E280" s="413"/>
      <c r="F280" s="413"/>
      <c r="G280" s="413"/>
      <c r="H280" s="413"/>
      <c r="I280" s="413"/>
      <c r="J280" s="413"/>
      <c r="K280" s="413"/>
      <c r="L280" s="413"/>
      <c r="M280" s="413"/>
      <c r="N280" s="413"/>
      <c r="O280" s="413"/>
      <c r="P280" s="413"/>
      <c r="Q280" s="413"/>
      <c r="R280" s="413"/>
      <c r="S280" s="413"/>
      <c r="T280" s="413"/>
      <c r="U280" s="413"/>
      <c r="V280" s="413"/>
      <c r="W280" s="413"/>
      <c r="X280" s="413"/>
      <c r="Y280" s="413"/>
      <c r="Z280" s="413"/>
    </row>
    <row r="281">
      <c r="A281" s="413"/>
      <c r="B281" s="413"/>
      <c r="C281" s="413"/>
      <c r="D281" s="413"/>
      <c r="E281" s="413"/>
      <c r="F281" s="413"/>
      <c r="G281" s="413"/>
      <c r="H281" s="413"/>
      <c r="I281" s="413"/>
      <c r="J281" s="413"/>
      <c r="K281" s="413"/>
      <c r="L281" s="413"/>
      <c r="M281" s="413"/>
      <c r="N281" s="413"/>
      <c r="O281" s="413"/>
      <c r="P281" s="413"/>
      <c r="Q281" s="413"/>
      <c r="R281" s="413"/>
      <c r="S281" s="413"/>
      <c r="T281" s="413"/>
      <c r="U281" s="413"/>
      <c r="V281" s="413"/>
      <c r="W281" s="413"/>
      <c r="X281" s="413"/>
      <c r="Y281" s="413"/>
      <c r="Z281" s="413"/>
    </row>
    <row r="282">
      <c r="A282" s="413"/>
      <c r="B282" s="413"/>
      <c r="C282" s="413"/>
      <c r="D282" s="413"/>
      <c r="E282" s="413"/>
      <c r="F282" s="413"/>
      <c r="G282" s="413"/>
      <c r="H282" s="413"/>
      <c r="I282" s="413"/>
      <c r="J282" s="413"/>
      <c r="K282" s="413"/>
      <c r="L282" s="413"/>
      <c r="M282" s="413"/>
      <c r="N282" s="413"/>
      <c r="O282" s="413"/>
      <c r="P282" s="413"/>
      <c r="Q282" s="413"/>
      <c r="R282" s="413"/>
      <c r="S282" s="413"/>
      <c r="T282" s="413"/>
      <c r="U282" s="413"/>
      <c r="V282" s="413"/>
      <c r="W282" s="413"/>
      <c r="X282" s="413"/>
      <c r="Y282" s="413"/>
      <c r="Z282" s="413"/>
    </row>
    <row r="283">
      <c r="A283" s="413"/>
      <c r="B283" s="413"/>
      <c r="C283" s="413"/>
      <c r="D283" s="413"/>
      <c r="E283" s="413"/>
      <c r="F283" s="413"/>
      <c r="G283" s="413"/>
      <c r="H283" s="413"/>
      <c r="I283" s="413"/>
      <c r="J283" s="413"/>
      <c r="K283" s="413"/>
      <c r="L283" s="413"/>
      <c r="M283" s="413"/>
      <c r="N283" s="413"/>
      <c r="O283" s="413"/>
      <c r="P283" s="413"/>
      <c r="Q283" s="413"/>
      <c r="R283" s="413"/>
      <c r="S283" s="413"/>
      <c r="T283" s="413"/>
      <c r="U283" s="413"/>
      <c r="V283" s="413"/>
      <c r="W283" s="413"/>
      <c r="X283" s="413"/>
      <c r="Y283" s="413"/>
      <c r="Z283" s="413"/>
    </row>
    <row r="284">
      <c r="A284" s="413"/>
      <c r="B284" s="413"/>
      <c r="C284" s="413"/>
      <c r="D284" s="413"/>
      <c r="E284" s="413"/>
      <c r="F284" s="413"/>
      <c r="G284" s="413"/>
      <c r="H284" s="413"/>
      <c r="I284" s="413"/>
      <c r="J284" s="413"/>
      <c r="K284" s="413"/>
      <c r="L284" s="413"/>
      <c r="M284" s="413"/>
      <c r="N284" s="413"/>
      <c r="O284" s="413"/>
      <c r="P284" s="413"/>
      <c r="Q284" s="413"/>
      <c r="R284" s="413"/>
      <c r="S284" s="413"/>
      <c r="T284" s="413"/>
      <c r="U284" s="413"/>
      <c r="V284" s="413"/>
      <c r="W284" s="413"/>
      <c r="X284" s="413"/>
      <c r="Y284" s="413"/>
      <c r="Z284" s="413"/>
    </row>
    <row r="285">
      <c r="A285" s="413"/>
      <c r="B285" s="413"/>
      <c r="C285" s="413"/>
      <c r="D285" s="413"/>
      <c r="E285" s="413"/>
      <c r="F285" s="413"/>
      <c r="G285" s="413"/>
      <c r="H285" s="413"/>
      <c r="I285" s="413"/>
      <c r="J285" s="413"/>
      <c r="K285" s="413"/>
      <c r="L285" s="413"/>
      <c r="M285" s="413"/>
      <c r="N285" s="413"/>
      <c r="O285" s="413"/>
      <c r="P285" s="413"/>
      <c r="Q285" s="413"/>
      <c r="R285" s="413"/>
      <c r="S285" s="413"/>
      <c r="T285" s="413"/>
      <c r="U285" s="413"/>
      <c r="V285" s="413"/>
      <c r="W285" s="413"/>
      <c r="X285" s="413"/>
      <c r="Y285" s="413"/>
      <c r="Z285" s="413"/>
    </row>
    <row r="286">
      <c r="A286" s="413"/>
      <c r="B286" s="413"/>
      <c r="C286" s="413"/>
      <c r="D286" s="413"/>
      <c r="E286" s="413"/>
      <c r="F286" s="413"/>
      <c r="G286" s="413"/>
      <c r="H286" s="413"/>
      <c r="I286" s="413"/>
      <c r="J286" s="413"/>
      <c r="K286" s="413"/>
      <c r="L286" s="413"/>
      <c r="M286" s="413"/>
      <c r="N286" s="413"/>
      <c r="O286" s="413"/>
      <c r="P286" s="413"/>
      <c r="Q286" s="413"/>
      <c r="R286" s="413"/>
      <c r="S286" s="413"/>
      <c r="T286" s="413"/>
      <c r="U286" s="413"/>
      <c r="V286" s="413"/>
      <c r="W286" s="413"/>
      <c r="X286" s="413"/>
      <c r="Y286" s="413"/>
      <c r="Z286" s="413"/>
    </row>
    <row r="287">
      <c r="A287" s="413"/>
      <c r="B287" s="413"/>
      <c r="C287" s="413"/>
      <c r="D287" s="413"/>
      <c r="E287" s="413"/>
      <c r="F287" s="413"/>
      <c r="G287" s="413"/>
      <c r="H287" s="413"/>
      <c r="I287" s="413"/>
      <c r="J287" s="413"/>
      <c r="K287" s="413"/>
      <c r="L287" s="413"/>
      <c r="M287" s="413"/>
      <c r="N287" s="413"/>
      <c r="O287" s="413"/>
      <c r="P287" s="413"/>
      <c r="Q287" s="413"/>
      <c r="R287" s="413"/>
      <c r="S287" s="413"/>
      <c r="T287" s="413"/>
      <c r="U287" s="413"/>
      <c r="V287" s="413"/>
      <c r="W287" s="413"/>
      <c r="X287" s="413"/>
      <c r="Y287" s="413"/>
      <c r="Z287" s="413"/>
    </row>
    <row r="288">
      <c r="A288" s="413"/>
      <c r="B288" s="413"/>
      <c r="C288" s="413"/>
      <c r="D288" s="413"/>
      <c r="E288" s="413"/>
      <c r="F288" s="413"/>
      <c r="G288" s="413"/>
      <c r="H288" s="413"/>
      <c r="I288" s="413"/>
      <c r="J288" s="413"/>
      <c r="K288" s="413"/>
      <c r="L288" s="413"/>
      <c r="M288" s="413"/>
      <c r="N288" s="413"/>
      <c r="O288" s="413"/>
      <c r="P288" s="413"/>
      <c r="Q288" s="413"/>
      <c r="R288" s="413"/>
      <c r="S288" s="413"/>
      <c r="T288" s="413"/>
      <c r="U288" s="413"/>
      <c r="V288" s="413"/>
      <c r="W288" s="413"/>
      <c r="X288" s="413"/>
      <c r="Y288" s="413"/>
      <c r="Z288" s="413"/>
    </row>
    <row r="289">
      <c r="A289" s="413"/>
      <c r="B289" s="413"/>
      <c r="C289" s="413"/>
      <c r="D289" s="413"/>
      <c r="E289" s="413"/>
      <c r="F289" s="413"/>
      <c r="G289" s="413"/>
      <c r="H289" s="413"/>
      <c r="I289" s="413"/>
      <c r="J289" s="413"/>
      <c r="K289" s="413"/>
      <c r="L289" s="413"/>
      <c r="M289" s="413"/>
      <c r="N289" s="413"/>
      <c r="O289" s="413"/>
      <c r="P289" s="413"/>
      <c r="Q289" s="413"/>
      <c r="R289" s="413"/>
      <c r="S289" s="413"/>
      <c r="T289" s="413"/>
      <c r="U289" s="413"/>
      <c r="V289" s="413"/>
      <c r="W289" s="413"/>
      <c r="X289" s="413"/>
      <c r="Y289" s="413"/>
      <c r="Z289" s="413"/>
    </row>
    <row r="290">
      <c r="A290" s="413"/>
      <c r="B290" s="413"/>
      <c r="C290" s="413"/>
      <c r="D290" s="413"/>
      <c r="E290" s="413"/>
      <c r="F290" s="413"/>
      <c r="G290" s="413"/>
      <c r="H290" s="413"/>
      <c r="I290" s="413"/>
      <c r="J290" s="413"/>
      <c r="K290" s="413"/>
      <c r="L290" s="413"/>
      <c r="M290" s="413"/>
      <c r="N290" s="413"/>
      <c r="O290" s="413"/>
      <c r="P290" s="413"/>
      <c r="Q290" s="413"/>
      <c r="R290" s="413"/>
      <c r="S290" s="413"/>
      <c r="T290" s="413"/>
      <c r="U290" s="413"/>
      <c r="V290" s="413"/>
      <c r="W290" s="413"/>
      <c r="X290" s="413"/>
      <c r="Y290" s="413"/>
      <c r="Z290" s="413"/>
    </row>
    <row r="291">
      <c r="A291" s="413"/>
      <c r="B291" s="413"/>
      <c r="C291" s="413"/>
      <c r="D291" s="413"/>
      <c r="E291" s="413"/>
      <c r="F291" s="413"/>
      <c r="G291" s="413"/>
      <c r="H291" s="413"/>
      <c r="I291" s="413"/>
      <c r="J291" s="413"/>
      <c r="K291" s="413"/>
      <c r="L291" s="413"/>
      <c r="M291" s="413"/>
      <c r="N291" s="413"/>
      <c r="O291" s="413"/>
      <c r="P291" s="413"/>
      <c r="Q291" s="413"/>
      <c r="R291" s="413"/>
      <c r="S291" s="413"/>
      <c r="T291" s="413"/>
      <c r="U291" s="413"/>
      <c r="V291" s="413"/>
      <c r="W291" s="413"/>
      <c r="X291" s="413"/>
      <c r="Y291" s="413"/>
      <c r="Z291" s="413"/>
    </row>
    <row r="292">
      <c r="A292" s="413"/>
      <c r="B292" s="413"/>
      <c r="C292" s="413"/>
      <c r="D292" s="413"/>
      <c r="E292" s="413"/>
      <c r="F292" s="413"/>
      <c r="G292" s="413"/>
      <c r="H292" s="413"/>
      <c r="I292" s="413"/>
      <c r="J292" s="413"/>
      <c r="K292" s="413"/>
      <c r="L292" s="413"/>
      <c r="M292" s="413"/>
      <c r="N292" s="413"/>
      <c r="O292" s="413"/>
      <c r="P292" s="413"/>
      <c r="Q292" s="413"/>
      <c r="R292" s="413"/>
      <c r="S292" s="413"/>
      <c r="T292" s="413"/>
      <c r="U292" s="413"/>
      <c r="V292" s="413"/>
      <c r="W292" s="413"/>
      <c r="X292" s="413"/>
      <c r="Y292" s="413"/>
      <c r="Z292" s="413"/>
    </row>
    <row r="293">
      <c r="A293" s="413"/>
      <c r="B293" s="413"/>
      <c r="C293" s="413"/>
      <c r="D293" s="413"/>
      <c r="E293" s="413"/>
      <c r="F293" s="413"/>
      <c r="G293" s="413"/>
      <c r="H293" s="413"/>
      <c r="I293" s="413"/>
      <c r="J293" s="413"/>
      <c r="K293" s="413"/>
      <c r="L293" s="413"/>
      <c r="M293" s="413"/>
      <c r="N293" s="413"/>
      <c r="O293" s="413"/>
      <c r="P293" s="413"/>
      <c r="Q293" s="413"/>
      <c r="R293" s="413"/>
      <c r="S293" s="413"/>
      <c r="T293" s="413"/>
      <c r="U293" s="413"/>
      <c r="V293" s="413"/>
      <c r="W293" s="413"/>
      <c r="X293" s="413"/>
      <c r="Y293" s="413"/>
      <c r="Z293" s="413"/>
    </row>
    <row r="294">
      <c r="A294" s="413"/>
      <c r="B294" s="413"/>
      <c r="C294" s="413"/>
      <c r="D294" s="413"/>
      <c r="E294" s="413"/>
      <c r="F294" s="413"/>
      <c r="G294" s="413"/>
      <c r="H294" s="413"/>
      <c r="I294" s="413"/>
      <c r="J294" s="413"/>
      <c r="K294" s="413"/>
      <c r="L294" s="413"/>
      <c r="M294" s="413"/>
      <c r="N294" s="413"/>
      <c r="O294" s="413"/>
      <c r="P294" s="413"/>
      <c r="Q294" s="413"/>
      <c r="R294" s="413"/>
      <c r="S294" s="413"/>
      <c r="T294" s="413"/>
      <c r="U294" s="413"/>
      <c r="V294" s="413"/>
      <c r="W294" s="413"/>
      <c r="X294" s="413"/>
      <c r="Y294" s="413"/>
      <c r="Z294" s="413"/>
    </row>
    <row r="295">
      <c r="A295" s="413"/>
      <c r="B295" s="413"/>
      <c r="C295" s="413"/>
      <c r="D295" s="413"/>
      <c r="E295" s="413"/>
      <c r="F295" s="413"/>
      <c r="G295" s="413"/>
      <c r="H295" s="413"/>
      <c r="I295" s="413"/>
      <c r="J295" s="413"/>
      <c r="K295" s="413"/>
      <c r="L295" s="413"/>
      <c r="M295" s="413"/>
      <c r="N295" s="413"/>
      <c r="O295" s="413"/>
      <c r="P295" s="413"/>
      <c r="Q295" s="413"/>
      <c r="R295" s="413"/>
      <c r="S295" s="413"/>
      <c r="T295" s="413"/>
      <c r="U295" s="413"/>
      <c r="V295" s="413"/>
      <c r="W295" s="413"/>
      <c r="X295" s="413"/>
      <c r="Y295" s="413"/>
      <c r="Z295" s="413"/>
    </row>
    <row r="296">
      <c r="A296" s="413"/>
      <c r="B296" s="413"/>
      <c r="C296" s="413"/>
      <c r="D296" s="413"/>
      <c r="E296" s="413"/>
      <c r="F296" s="413"/>
      <c r="G296" s="413"/>
      <c r="H296" s="413"/>
      <c r="I296" s="413"/>
      <c r="J296" s="413"/>
      <c r="K296" s="413"/>
      <c r="L296" s="413"/>
      <c r="M296" s="413"/>
      <c r="N296" s="413"/>
      <c r="O296" s="413"/>
      <c r="P296" s="413"/>
      <c r="Q296" s="413"/>
      <c r="R296" s="413"/>
      <c r="S296" s="413"/>
      <c r="T296" s="413"/>
      <c r="U296" s="413"/>
      <c r="V296" s="413"/>
      <c r="W296" s="413"/>
      <c r="X296" s="413"/>
      <c r="Y296" s="413"/>
      <c r="Z296" s="413"/>
    </row>
    <row r="297">
      <c r="A297" s="413"/>
      <c r="B297" s="413"/>
      <c r="C297" s="413"/>
      <c r="D297" s="413"/>
      <c r="E297" s="413"/>
      <c r="F297" s="413"/>
      <c r="G297" s="413"/>
      <c r="H297" s="413"/>
      <c r="I297" s="413"/>
      <c r="J297" s="413"/>
      <c r="K297" s="413"/>
      <c r="L297" s="413"/>
      <c r="M297" s="413"/>
      <c r="N297" s="413"/>
      <c r="O297" s="413"/>
      <c r="P297" s="413"/>
      <c r="Q297" s="413"/>
      <c r="R297" s="413"/>
      <c r="S297" s="413"/>
      <c r="T297" s="413"/>
      <c r="U297" s="413"/>
      <c r="V297" s="413"/>
      <c r="W297" s="413"/>
      <c r="X297" s="413"/>
      <c r="Y297" s="413"/>
      <c r="Z297" s="413"/>
    </row>
    <row r="298">
      <c r="A298" s="413"/>
      <c r="B298" s="413"/>
      <c r="C298" s="413"/>
      <c r="D298" s="413"/>
      <c r="E298" s="413"/>
      <c r="F298" s="413"/>
      <c r="G298" s="413"/>
      <c r="H298" s="413"/>
      <c r="I298" s="413"/>
      <c r="J298" s="413"/>
      <c r="K298" s="413"/>
      <c r="L298" s="413"/>
      <c r="M298" s="413"/>
      <c r="N298" s="413"/>
      <c r="O298" s="413"/>
      <c r="P298" s="413"/>
      <c r="Q298" s="413"/>
      <c r="R298" s="413"/>
      <c r="S298" s="413"/>
      <c r="T298" s="413"/>
      <c r="U298" s="413"/>
      <c r="V298" s="413"/>
      <c r="W298" s="413"/>
      <c r="X298" s="413"/>
      <c r="Y298" s="413"/>
      <c r="Z298" s="413"/>
    </row>
    <row r="299">
      <c r="A299" s="413"/>
      <c r="B299" s="413"/>
      <c r="C299" s="413"/>
      <c r="D299" s="413"/>
      <c r="E299" s="413"/>
      <c r="F299" s="413"/>
      <c r="G299" s="413"/>
      <c r="H299" s="413"/>
      <c r="I299" s="413"/>
      <c r="J299" s="413"/>
      <c r="K299" s="413"/>
      <c r="L299" s="413"/>
      <c r="M299" s="413"/>
      <c r="N299" s="413"/>
      <c r="O299" s="413"/>
      <c r="P299" s="413"/>
      <c r="Q299" s="413"/>
      <c r="R299" s="413"/>
      <c r="S299" s="413"/>
      <c r="T299" s="413"/>
      <c r="U299" s="413"/>
      <c r="V299" s="413"/>
      <c r="W299" s="413"/>
      <c r="X299" s="413"/>
      <c r="Y299" s="413"/>
      <c r="Z299" s="413"/>
    </row>
    <row r="300">
      <c r="A300" s="413"/>
      <c r="B300" s="413"/>
      <c r="C300" s="413"/>
      <c r="D300" s="413"/>
      <c r="E300" s="413"/>
      <c r="F300" s="413"/>
      <c r="G300" s="413"/>
      <c r="H300" s="413"/>
      <c r="I300" s="413"/>
      <c r="J300" s="413"/>
      <c r="K300" s="413"/>
      <c r="L300" s="413"/>
      <c r="M300" s="413"/>
      <c r="N300" s="413"/>
      <c r="O300" s="413"/>
      <c r="P300" s="413"/>
      <c r="Q300" s="413"/>
      <c r="R300" s="413"/>
      <c r="S300" s="413"/>
      <c r="T300" s="413"/>
      <c r="U300" s="413"/>
      <c r="V300" s="413"/>
      <c r="W300" s="413"/>
      <c r="X300" s="413"/>
      <c r="Y300" s="413"/>
      <c r="Z300" s="413"/>
    </row>
    <row r="301">
      <c r="A301" s="413"/>
      <c r="B301" s="413"/>
      <c r="C301" s="413"/>
      <c r="D301" s="413"/>
      <c r="E301" s="413"/>
      <c r="F301" s="413"/>
      <c r="G301" s="413"/>
      <c r="H301" s="413"/>
      <c r="I301" s="413"/>
      <c r="J301" s="413"/>
      <c r="K301" s="413"/>
      <c r="L301" s="413"/>
      <c r="M301" s="413"/>
      <c r="N301" s="413"/>
      <c r="O301" s="413"/>
      <c r="P301" s="413"/>
      <c r="Q301" s="413"/>
      <c r="R301" s="413"/>
      <c r="S301" s="413"/>
      <c r="T301" s="413"/>
      <c r="U301" s="413"/>
      <c r="V301" s="413"/>
      <c r="W301" s="413"/>
      <c r="X301" s="413"/>
      <c r="Y301" s="413"/>
      <c r="Z301" s="413"/>
    </row>
    <row r="302">
      <c r="A302" s="413"/>
      <c r="B302" s="413"/>
      <c r="C302" s="413"/>
      <c r="D302" s="413"/>
      <c r="E302" s="413"/>
      <c r="F302" s="413"/>
      <c r="G302" s="413"/>
      <c r="H302" s="413"/>
      <c r="I302" s="413"/>
      <c r="J302" s="413"/>
      <c r="K302" s="413"/>
      <c r="L302" s="413"/>
      <c r="M302" s="413"/>
      <c r="N302" s="413"/>
      <c r="O302" s="413"/>
      <c r="P302" s="413"/>
      <c r="Q302" s="413"/>
      <c r="R302" s="413"/>
      <c r="S302" s="413"/>
      <c r="T302" s="413"/>
      <c r="U302" s="413"/>
      <c r="V302" s="413"/>
      <c r="W302" s="413"/>
      <c r="X302" s="413"/>
      <c r="Y302" s="413"/>
      <c r="Z302" s="413"/>
    </row>
    <row r="303">
      <c r="A303" s="413"/>
      <c r="B303" s="413"/>
      <c r="C303" s="413"/>
      <c r="D303" s="413"/>
      <c r="E303" s="413"/>
      <c r="F303" s="413"/>
      <c r="G303" s="413"/>
      <c r="H303" s="413"/>
      <c r="I303" s="413"/>
      <c r="J303" s="413"/>
      <c r="K303" s="413"/>
      <c r="L303" s="413"/>
      <c r="M303" s="413"/>
      <c r="N303" s="413"/>
      <c r="O303" s="413"/>
      <c r="P303" s="413"/>
      <c r="Q303" s="413"/>
      <c r="R303" s="413"/>
      <c r="S303" s="413"/>
      <c r="T303" s="413"/>
      <c r="U303" s="413"/>
      <c r="V303" s="413"/>
      <c r="W303" s="413"/>
      <c r="X303" s="413"/>
      <c r="Y303" s="413"/>
      <c r="Z303" s="413"/>
    </row>
    <row r="304">
      <c r="A304" s="413"/>
      <c r="B304" s="413"/>
      <c r="C304" s="413"/>
      <c r="D304" s="413"/>
      <c r="E304" s="413"/>
      <c r="F304" s="413"/>
      <c r="G304" s="413"/>
      <c r="H304" s="413"/>
      <c r="I304" s="413"/>
      <c r="J304" s="413"/>
      <c r="K304" s="413"/>
      <c r="L304" s="413"/>
      <c r="M304" s="413"/>
      <c r="N304" s="413"/>
      <c r="O304" s="413"/>
      <c r="P304" s="413"/>
      <c r="Q304" s="413"/>
      <c r="R304" s="413"/>
      <c r="S304" s="413"/>
      <c r="T304" s="413"/>
      <c r="U304" s="413"/>
      <c r="V304" s="413"/>
      <c r="W304" s="413"/>
      <c r="X304" s="413"/>
      <c r="Y304" s="413"/>
      <c r="Z304" s="413"/>
    </row>
    <row r="305">
      <c r="A305" s="413"/>
      <c r="B305" s="413"/>
      <c r="C305" s="413"/>
      <c r="D305" s="413"/>
      <c r="E305" s="413"/>
      <c r="F305" s="413"/>
      <c r="G305" s="413"/>
      <c r="H305" s="413"/>
      <c r="I305" s="413"/>
      <c r="J305" s="413"/>
      <c r="K305" s="413"/>
      <c r="L305" s="413"/>
      <c r="M305" s="413"/>
      <c r="N305" s="413"/>
      <c r="O305" s="413"/>
      <c r="P305" s="413"/>
      <c r="Q305" s="413"/>
      <c r="R305" s="413"/>
      <c r="S305" s="413"/>
      <c r="T305" s="413"/>
      <c r="U305" s="413"/>
      <c r="V305" s="413"/>
      <c r="W305" s="413"/>
      <c r="X305" s="413"/>
      <c r="Y305" s="413"/>
      <c r="Z305" s="413"/>
    </row>
    <row r="306">
      <c r="A306" s="413"/>
      <c r="B306" s="413"/>
      <c r="C306" s="413"/>
      <c r="D306" s="413"/>
      <c r="E306" s="413"/>
      <c r="F306" s="413"/>
      <c r="G306" s="413"/>
      <c r="H306" s="413"/>
      <c r="I306" s="413"/>
      <c r="J306" s="413"/>
      <c r="K306" s="413"/>
      <c r="L306" s="413"/>
      <c r="M306" s="413"/>
      <c r="N306" s="413"/>
      <c r="O306" s="413"/>
      <c r="P306" s="413"/>
      <c r="Q306" s="413"/>
      <c r="R306" s="413"/>
      <c r="S306" s="413"/>
      <c r="T306" s="413"/>
      <c r="U306" s="413"/>
      <c r="V306" s="413"/>
      <c r="W306" s="413"/>
      <c r="X306" s="413"/>
      <c r="Y306" s="413"/>
      <c r="Z306" s="413"/>
    </row>
    <row r="307">
      <c r="A307" s="413"/>
      <c r="B307" s="413"/>
      <c r="C307" s="413"/>
      <c r="D307" s="413"/>
      <c r="E307" s="413"/>
      <c r="F307" s="413"/>
      <c r="G307" s="413"/>
      <c r="H307" s="413"/>
      <c r="I307" s="413"/>
      <c r="J307" s="413"/>
      <c r="K307" s="413"/>
      <c r="L307" s="413"/>
      <c r="M307" s="413"/>
      <c r="N307" s="413"/>
      <c r="O307" s="413"/>
      <c r="P307" s="413"/>
      <c r="Q307" s="413"/>
      <c r="R307" s="413"/>
      <c r="S307" s="413"/>
      <c r="T307" s="413"/>
      <c r="U307" s="413"/>
      <c r="V307" s="413"/>
      <c r="W307" s="413"/>
      <c r="X307" s="413"/>
      <c r="Y307" s="413"/>
      <c r="Z307" s="413"/>
    </row>
    <row r="308">
      <c r="A308" s="413"/>
      <c r="B308" s="413"/>
      <c r="C308" s="413"/>
      <c r="D308" s="413"/>
      <c r="E308" s="413"/>
      <c r="F308" s="413"/>
      <c r="G308" s="413"/>
      <c r="H308" s="413"/>
      <c r="I308" s="413"/>
      <c r="J308" s="413"/>
      <c r="K308" s="413"/>
      <c r="L308" s="413"/>
      <c r="M308" s="413"/>
      <c r="N308" s="413"/>
      <c r="O308" s="413"/>
      <c r="P308" s="413"/>
      <c r="Q308" s="413"/>
      <c r="R308" s="413"/>
      <c r="S308" s="413"/>
      <c r="T308" s="413"/>
      <c r="U308" s="413"/>
      <c r="V308" s="413"/>
      <c r="W308" s="413"/>
      <c r="X308" s="413"/>
      <c r="Y308" s="413"/>
      <c r="Z308" s="413"/>
    </row>
    <row r="309">
      <c r="A309" s="413"/>
      <c r="B309" s="413"/>
      <c r="C309" s="413"/>
      <c r="D309" s="413"/>
      <c r="E309" s="413"/>
      <c r="F309" s="413"/>
      <c r="G309" s="413"/>
      <c r="H309" s="413"/>
      <c r="I309" s="413"/>
      <c r="J309" s="413"/>
      <c r="K309" s="413"/>
      <c r="L309" s="413"/>
      <c r="M309" s="413"/>
      <c r="N309" s="413"/>
      <c r="O309" s="413"/>
      <c r="P309" s="413"/>
      <c r="Q309" s="413"/>
      <c r="R309" s="413"/>
      <c r="S309" s="413"/>
      <c r="T309" s="413"/>
      <c r="U309" s="413"/>
      <c r="V309" s="413"/>
      <c r="W309" s="413"/>
      <c r="X309" s="413"/>
      <c r="Y309" s="413"/>
      <c r="Z309" s="413"/>
    </row>
    <row r="310">
      <c r="A310" s="413"/>
      <c r="B310" s="413"/>
      <c r="C310" s="413"/>
      <c r="D310" s="413"/>
      <c r="E310" s="413"/>
      <c r="F310" s="413"/>
      <c r="G310" s="413"/>
      <c r="H310" s="413"/>
      <c r="I310" s="413"/>
      <c r="J310" s="413"/>
      <c r="K310" s="413"/>
      <c r="L310" s="413"/>
      <c r="M310" s="413"/>
      <c r="N310" s="413"/>
      <c r="O310" s="413"/>
      <c r="P310" s="413"/>
      <c r="Q310" s="413"/>
      <c r="R310" s="413"/>
      <c r="S310" s="413"/>
      <c r="T310" s="413"/>
      <c r="U310" s="413"/>
      <c r="V310" s="413"/>
      <c r="W310" s="413"/>
      <c r="X310" s="413"/>
      <c r="Y310" s="413"/>
      <c r="Z310" s="413"/>
    </row>
    <row r="311">
      <c r="A311" s="413"/>
      <c r="B311" s="413"/>
      <c r="C311" s="413"/>
      <c r="D311" s="413"/>
      <c r="E311" s="413"/>
      <c r="F311" s="413"/>
      <c r="G311" s="413"/>
      <c r="H311" s="413"/>
      <c r="I311" s="413"/>
      <c r="J311" s="413"/>
      <c r="K311" s="413"/>
      <c r="L311" s="413"/>
      <c r="M311" s="413"/>
      <c r="N311" s="413"/>
      <c r="O311" s="413"/>
      <c r="P311" s="413"/>
      <c r="Q311" s="413"/>
      <c r="R311" s="413"/>
      <c r="S311" s="413"/>
      <c r="T311" s="413"/>
      <c r="U311" s="413"/>
      <c r="V311" s="413"/>
      <c r="W311" s="413"/>
      <c r="X311" s="413"/>
      <c r="Y311" s="413"/>
      <c r="Z311" s="413"/>
    </row>
    <row r="312">
      <c r="A312" s="413"/>
      <c r="B312" s="413"/>
      <c r="C312" s="413"/>
      <c r="D312" s="413"/>
      <c r="E312" s="413"/>
      <c r="F312" s="413"/>
      <c r="G312" s="413"/>
      <c r="H312" s="413"/>
      <c r="I312" s="413"/>
      <c r="J312" s="413"/>
      <c r="K312" s="413"/>
      <c r="L312" s="413"/>
      <c r="M312" s="413"/>
      <c r="N312" s="413"/>
      <c r="O312" s="413"/>
      <c r="P312" s="413"/>
      <c r="Q312" s="413"/>
      <c r="R312" s="413"/>
      <c r="S312" s="413"/>
      <c r="T312" s="413"/>
      <c r="U312" s="413"/>
      <c r="V312" s="413"/>
      <c r="W312" s="413"/>
      <c r="X312" s="413"/>
      <c r="Y312" s="413"/>
      <c r="Z312" s="413"/>
    </row>
    <row r="313">
      <c r="A313" s="413"/>
      <c r="B313" s="413"/>
      <c r="C313" s="413"/>
      <c r="D313" s="413"/>
      <c r="E313" s="413"/>
      <c r="F313" s="413"/>
      <c r="G313" s="413"/>
      <c r="H313" s="413"/>
      <c r="I313" s="413"/>
      <c r="J313" s="413"/>
      <c r="K313" s="413"/>
      <c r="L313" s="413"/>
      <c r="M313" s="413"/>
      <c r="N313" s="413"/>
      <c r="O313" s="413"/>
      <c r="P313" s="413"/>
      <c r="Q313" s="413"/>
      <c r="R313" s="413"/>
      <c r="S313" s="413"/>
      <c r="T313" s="413"/>
      <c r="U313" s="413"/>
      <c r="V313" s="413"/>
      <c r="W313" s="413"/>
      <c r="X313" s="413"/>
      <c r="Y313" s="413"/>
      <c r="Z313" s="413"/>
    </row>
    <row r="314">
      <c r="A314" s="413"/>
      <c r="B314" s="413"/>
      <c r="C314" s="413"/>
      <c r="D314" s="413"/>
      <c r="E314" s="413"/>
      <c r="F314" s="413"/>
      <c r="G314" s="413"/>
      <c r="H314" s="413"/>
      <c r="I314" s="413"/>
      <c r="J314" s="413"/>
      <c r="K314" s="413"/>
      <c r="L314" s="413"/>
      <c r="M314" s="413"/>
      <c r="N314" s="413"/>
      <c r="O314" s="413"/>
      <c r="P314" s="413"/>
      <c r="Q314" s="413"/>
      <c r="R314" s="413"/>
      <c r="S314" s="413"/>
      <c r="T314" s="413"/>
      <c r="U314" s="413"/>
      <c r="V314" s="413"/>
      <c r="W314" s="413"/>
      <c r="X314" s="413"/>
      <c r="Y314" s="413"/>
      <c r="Z314" s="413"/>
    </row>
    <row r="315">
      <c r="A315" s="413"/>
      <c r="B315" s="413"/>
      <c r="C315" s="413"/>
      <c r="D315" s="413"/>
      <c r="E315" s="413"/>
      <c r="F315" s="413"/>
      <c r="G315" s="413"/>
      <c r="H315" s="413"/>
      <c r="I315" s="413"/>
      <c r="J315" s="413"/>
      <c r="K315" s="413"/>
      <c r="L315" s="413"/>
      <c r="M315" s="413"/>
      <c r="N315" s="413"/>
      <c r="O315" s="413"/>
      <c r="P315" s="413"/>
      <c r="Q315" s="413"/>
      <c r="R315" s="413"/>
      <c r="S315" s="413"/>
      <c r="T315" s="413"/>
      <c r="U315" s="413"/>
      <c r="V315" s="413"/>
      <c r="W315" s="413"/>
      <c r="X315" s="413"/>
      <c r="Y315" s="413"/>
      <c r="Z315" s="413"/>
    </row>
    <row r="316">
      <c r="A316" s="413"/>
      <c r="B316" s="413"/>
      <c r="C316" s="413"/>
      <c r="D316" s="413"/>
      <c r="E316" s="413"/>
      <c r="F316" s="413"/>
      <c r="G316" s="413"/>
      <c r="H316" s="413"/>
      <c r="I316" s="413"/>
      <c r="J316" s="413"/>
      <c r="K316" s="413"/>
      <c r="L316" s="413"/>
      <c r="M316" s="413"/>
      <c r="N316" s="413"/>
      <c r="O316" s="413"/>
      <c r="P316" s="413"/>
      <c r="Q316" s="413"/>
      <c r="R316" s="413"/>
      <c r="S316" s="413"/>
      <c r="T316" s="413"/>
      <c r="U316" s="413"/>
      <c r="V316" s="413"/>
      <c r="W316" s="413"/>
      <c r="X316" s="413"/>
      <c r="Y316" s="413"/>
      <c r="Z316" s="413"/>
    </row>
    <row r="317">
      <c r="A317" s="413"/>
      <c r="B317" s="413"/>
      <c r="C317" s="413"/>
      <c r="D317" s="413"/>
      <c r="E317" s="413"/>
      <c r="F317" s="413"/>
      <c r="G317" s="413"/>
      <c r="H317" s="413"/>
      <c r="I317" s="413"/>
      <c r="J317" s="413"/>
      <c r="K317" s="413"/>
      <c r="L317" s="413"/>
      <c r="M317" s="413"/>
      <c r="N317" s="413"/>
      <c r="O317" s="413"/>
      <c r="P317" s="413"/>
      <c r="Q317" s="413"/>
      <c r="R317" s="413"/>
      <c r="S317" s="413"/>
      <c r="T317" s="413"/>
      <c r="U317" s="413"/>
      <c r="V317" s="413"/>
      <c r="W317" s="413"/>
      <c r="X317" s="413"/>
      <c r="Y317" s="413"/>
      <c r="Z317" s="413"/>
    </row>
    <row r="318">
      <c r="A318" s="413"/>
      <c r="B318" s="413"/>
      <c r="C318" s="413"/>
      <c r="D318" s="413"/>
      <c r="E318" s="413"/>
      <c r="F318" s="413"/>
      <c r="G318" s="413"/>
      <c r="H318" s="413"/>
      <c r="I318" s="413"/>
      <c r="J318" s="413"/>
      <c r="K318" s="413"/>
      <c r="L318" s="413"/>
      <c r="M318" s="413"/>
      <c r="N318" s="413"/>
      <c r="O318" s="413"/>
      <c r="P318" s="413"/>
      <c r="Q318" s="413"/>
      <c r="R318" s="413"/>
      <c r="S318" s="413"/>
      <c r="T318" s="413"/>
      <c r="U318" s="413"/>
      <c r="V318" s="413"/>
      <c r="W318" s="413"/>
      <c r="X318" s="413"/>
      <c r="Y318" s="413"/>
      <c r="Z318" s="413"/>
    </row>
    <row r="319">
      <c r="A319" s="413"/>
      <c r="B319" s="413"/>
      <c r="C319" s="413"/>
      <c r="D319" s="413"/>
      <c r="E319" s="413"/>
      <c r="F319" s="413"/>
      <c r="G319" s="413"/>
      <c r="H319" s="413"/>
      <c r="I319" s="413"/>
      <c r="J319" s="413"/>
      <c r="K319" s="413"/>
      <c r="L319" s="413"/>
      <c r="M319" s="413"/>
      <c r="N319" s="413"/>
      <c r="O319" s="413"/>
      <c r="P319" s="413"/>
      <c r="Q319" s="413"/>
      <c r="R319" s="413"/>
      <c r="S319" s="413"/>
      <c r="T319" s="413"/>
      <c r="U319" s="413"/>
      <c r="V319" s="413"/>
      <c r="W319" s="413"/>
      <c r="X319" s="413"/>
      <c r="Y319" s="413"/>
      <c r="Z319" s="413"/>
    </row>
    <row r="320">
      <c r="A320" s="413"/>
      <c r="B320" s="413"/>
      <c r="C320" s="413"/>
      <c r="D320" s="413"/>
      <c r="E320" s="413"/>
      <c r="F320" s="413"/>
      <c r="G320" s="413"/>
      <c r="H320" s="413"/>
      <c r="I320" s="413"/>
      <c r="J320" s="413"/>
      <c r="K320" s="413"/>
      <c r="L320" s="413"/>
      <c r="M320" s="413"/>
      <c r="N320" s="413"/>
      <c r="O320" s="413"/>
      <c r="P320" s="413"/>
      <c r="Q320" s="413"/>
      <c r="R320" s="413"/>
      <c r="S320" s="413"/>
      <c r="T320" s="413"/>
      <c r="U320" s="413"/>
      <c r="V320" s="413"/>
      <c r="W320" s="413"/>
      <c r="X320" s="413"/>
      <c r="Y320" s="413"/>
      <c r="Z320" s="413"/>
    </row>
    <row r="321">
      <c r="A321" s="413"/>
      <c r="B321" s="413"/>
      <c r="C321" s="413"/>
      <c r="D321" s="413"/>
      <c r="E321" s="413"/>
      <c r="F321" s="413"/>
      <c r="G321" s="413"/>
      <c r="H321" s="413"/>
      <c r="I321" s="413"/>
      <c r="J321" s="413"/>
      <c r="K321" s="413"/>
      <c r="L321" s="413"/>
      <c r="M321" s="413"/>
      <c r="N321" s="413"/>
      <c r="O321" s="413"/>
      <c r="P321" s="413"/>
      <c r="Q321" s="413"/>
      <c r="R321" s="413"/>
      <c r="S321" s="413"/>
      <c r="T321" s="413"/>
      <c r="U321" s="413"/>
      <c r="V321" s="413"/>
      <c r="W321" s="413"/>
      <c r="X321" s="413"/>
      <c r="Y321" s="413"/>
      <c r="Z321" s="413"/>
    </row>
    <row r="322">
      <c r="A322" s="413"/>
      <c r="B322" s="413"/>
      <c r="C322" s="413"/>
      <c r="D322" s="413"/>
      <c r="E322" s="413"/>
      <c r="F322" s="413"/>
      <c r="G322" s="413"/>
      <c r="H322" s="413"/>
      <c r="I322" s="413"/>
      <c r="J322" s="413"/>
      <c r="K322" s="413"/>
      <c r="L322" s="413"/>
      <c r="M322" s="413"/>
      <c r="N322" s="413"/>
      <c r="O322" s="413"/>
      <c r="P322" s="413"/>
      <c r="Q322" s="413"/>
      <c r="R322" s="413"/>
      <c r="S322" s="413"/>
      <c r="T322" s="413"/>
      <c r="U322" s="413"/>
      <c r="V322" s="413"/>
      <c r="W322" s="413"/>
      <c r="X322" s="413"/>
      <c r="Y322" s="413"/>
      <c r="Z322" s="413"/>
    </row>
    <row r="323">
      <c r="A323" s="413"/>
      <c r="B323" s="413"/>
      <c r="C323" s="413"/>
      <c r="D323" s="413"/>
      <c r="E323" s="413"/>
      <c r="F323" s="413"/>
      <c r="G323" s="413"/>
      <c r="H323" s="413"/>
      <c r="I323" s="413"/>
      <c r="J323" s="413"/>
      <c r="K323" s="413"/>
      <c r="L323" s="413"/>
      <c r="M323" s="413"/>
      <c r="N323" s="413"/>
      <c r="O323" s="413"/>
      <c r="P323" s="413"/>
      <c r="Q323" s="413"/>
      <c r="R323" s="413"/>
      <c r="S323" s="413"/>
      <c r="T323" s="413"/>
      <c r="U323" s="413"/>
      <c r="V323" s="413"/>
      <c r="W323" s="413"/>
      <c r="X323" s="413"/>
      <c r="Y323" s="413"/>
      <c r="Z323" s="413"/>
    </row>
    <row r="324">
      <c r="A324" s="413"/>
      <c r="B324" s="413"/>
      <c r="C324" s="413"/>
      <c r="D324" s="413"/>
      <c r="E324" s="413"/>
      <c r="F324" s="413"/>
      <c r="G324" s="413"/>
      <c r="H324" s="413"/>
      <c r="I324" s="413"/>
      <c r="J324" s="413"/>
      <c r="K324" s="413"/>
      <c r="L324" s="413"/>
      <c r="M324" s="413"/>
      <c r="N324" s="413"/>
      <c r="O324" s="413"/>
      <c r="P324" s="413"/>
      <c r="Q324" s="413"/>
      <c r="R324" s="413"/>
      <c r="S324" s="413"/>
      <c r="T324" s="413"/>
      <c r="U324" s="413"/>
      <c r="V324" s="413"/>
      <c r="W324" s="413"/>
      <c r="X324" s="413"/>
      <c r="Y324" s="413"/>
      <c r="Z324" s="413"/>
    </row>
    <row r="325">
      <c r="A325" s="413"/>
      <c r="B325" s="413"/>
      <c r="C325" s="413"/>
      <c r="D325" s="413"/>
      <c r="E325" s="413"/>
      <c r="F325" s="413"/>
      <c r="G325" s="413"/>
      <c r="H325" s="413"/>
      <c r="I325" s="413"/>
      <c r="J325" s="413"/>
      <c r="K325" s="413"/>
      <c r="L325" s="413"/>
      <c r="M325" s="413"/>
      <c r="N325" s="413"/>
      <c r="O325" s="413"/>
      <c r="P325" s="413"/>
      <c r="Q325" s="413"/>
      <c r="R325" s="413"/>
      <c r="S325" s="413"/>
      <c r="T325" s="413"/>
      <c r="U325" s="413"/>
      <c r="V325" s="413"/>
      <c r="W325" s="413"/>
      <c r="X325" s="413"/>
      <c r="Y325" s="413"/>
      <c r="Z325" s="413"/>
    </row>
    <row r="326">
      <c r="A326" s="413"/>
      <c r="B326" s="413"/>
      <c r="C326" s="413"/>
      <c r="D326" s="413"/>
      <c r="E326" s="413"/>
      <c r="F326" s="413"/>
      <c r="G326" s="413"/>
      <c r="H326" s="413"/>
      <c r="I326" s="413"/>
      <c r="J326" s="413"/>
      <c r="K326" s="413"/>
      <c r="L326" s="413"/>
      <c r="M326" s="413"/>
      <c r="N326" s="413"/>
      <c r="O326" s="413"/>
      <c r="P326" s="413"/>
      <c r="Q326" s="413"/>
      <c r="R326" s="413"/>
      <c r="S326" s="413"/>
      <c r="T326" s="413"/>
      <c r="U326" s="413"/>
      <c r="V326" s="413"/>
      <c r="W326" s="413"/>
      <c r="X326" s="413"/>
      <c r="Y326" s="413"/>
      <c r="Z326" s="413"/>
    </row>
    <row r="327">
      <c r="A327" s="413"/>
      <c r="B327" s="413"/>
      <c r="C327" s="413"/>
      <c r="D327" s="413"/>
      <c r="E327" s="413"/>
      <c r="F327" s="413"/>
      <c r="G327" s="413"/>
      <c r="H327" s="413"/>
      <c r="I327" s="413"/>
      <c r="J327" s="413"/>
      <c r="K327" s="413"/>
      <c r="L327" s="413"/>
      <c r="M327" s="413"/>
      <c r="N327" s="413"/>
      <c r="O327" s="413"/>
      <c r="P327" s="413"/>
      <c r="Q327" s="413"/>
      <c r="R327" s="413"/>
      <c r="S327" s="413"/>
      <c r="T327" s="413"/>
      <c r="U327" s="413"/>
      <c r="V327" s="413"/>
      <c r="W327" s="413"/>
      <c r="X327" s="413"/>
      <c r="Y327" s="413"/>
      <c r="Z327" s="413"/>
    </row>
    <row r="328">
      <c r="A328" s="413"/>
      <c r="B328" s="413"/>
      <c r="C328" s="413"/>
      <c r="D328" s="413"/>
      <c r="E328" s="413"/>
      <c r="F328" s="413"/>
      <c r="G328" s="413"/>
      <c r="H328" s="413"/>
      <c r="I328" s="413"/>
      <c r="J328" s="413"/>
      <c r="K328" s="413"/>
      <c r="L328" s="413"/>
      <c r="M328" s="413"/>
      <c r="N328" s="413"/>
      <c r="O328" s="413"/>
      <c r="P328" s="413"/>
      <c r="Q328" s="413"/>
      <c r="R328" s="413"/>
      <c r="S328" s="413"/>
      <c r="T328" s="413"/>
      <c r="U328" s="413"/>
      <c r="V328" s="413"/>
      <c r="W328" s="413"/>
      <c r="X328" s="413"/>
      <c r="Y328" s="413"/>
      <c r="Z328" s="413"/>
    </row>
    <row r="329">
      <c r="A329" s="413"/>
      <c r="B329" s="413"/>
      <c r="C329" s="413"/>
      <c r="D329" s="413"/>
      <c r="E329" s="413"/>
      <c r="F329" s="413"/>
      <c r="G329" s="413"/>
      <c r="H329" s="413"/>
      <c r="I329" s="413"/>
      <c r="J329" s="413"/>
      <c r="K329" s="413"/>
      <c r="L329" s="413"/>
      <c r="M329" s="413"/>
      <c r="N329" s="413"/>
      <c r="O329" s="413"/>
      <c r="P329" s="413"/>
      <c r="Q329" s="413"/>
      <c r="R329" s="413"/>
      <c r="S329" s="413"/>
      <c r="T329" s="413"/>
      <c r="U329" s="413"/>
      <c r="V329" s="413"/>
      <c r="W329" s="413"/>
      <c r="X329" s="413"/>
      <c r="Y329" s="413"/>
      <c r="Z329" s="413"/>
    </row>
    <row r="330">
      <c r="A330" s="413"/>
      <c r="B330" s="413"/>
      <c r="C330" s="413"/>
      <c r="D330" s="413"/>
      <c r="E330" s="413"/>
      <c r="F330" s="413"/>
      <c r="G330" s="413"/>
      <c r="H330" s="413"/>
      <c r="I330" s="413"/>
      <c r="J330" s="413"/>
      <c r="K330" s="413"/>
      <c r="L330" s="413"/>
      <c r="M330" s="413"/>
      <c r="N330" s="413"/>
      <c r="O330" s="413"/>
      <c r="P330" s="413"/>
      <c r="Q330" s="413"/>
      <c r="R330" s="413"/>
      <c r="S330" s="413"/>
      <c r="T330" s="413"/>
      <c r="U330" s="413"/>
      <c r="V330" s="413"/>
      <c r="W330" s="413"/>
      <c r="X330" s="413"/>
      <c r="Y330" s="413"/>
      <c r="Z330" s="413"/>
    </row>
    <row r="331">
      <c r="A331" s="413"/>
      <c r="B331" s="413"/>
      <c r="C331" s="413"/>
      <c r="D331" s="413"/>
      <c r="E331" s="413"/>
      <c r="F331" s="413"/>
      <c r="G331" s="413"/>
      <c r="H331" s="413"/>
      <c r="I331" s="413"/>
      <c r="J331" s="413"/>
      <c r="K331" s="413"/>
      <c r="L331" s="413"/>
      <c r="M331" s="413"/>
      <c r="N331" s="413"/>
      <c r="O331" s="413"/>
      <c r="P331" s="413"/>
      <c r="Q331" s="413"/>
      <c r="R331" s="413"/>
      <c r="S331" s="413"/>
      <c r="T331" s="413"/>
      <c r="U331" s="413"/>
      <c r="V331" s="413"/>
      <c r="W331" s="413"/>
      <c r="X331" s="413"/>
      <c r="Y331" s="413"/>
      <c r="Z331" s="413"/>
    </row>
    <row r="332">
      <c r="A332" s="413"/>
      <c r="B332" s="413"/>
      <c r="C332" s="413"/>
      <c r="D332" s="413"/>
      <c r="E332" s="413"/>
      <c r="F332" s="413"/>
      <c r="G332" s="413"/>
      <c r="H332" s="413"/>
      <c r="I332" s="413"/>
      <c r="J332" s="413"/>
      <c r="K332" s="413"/>
      <c r="L332" s="413"/>
      <c r="M332" s="413"/>
      <c r="N332" s="413"/>
      <c r="O332" s="413"/>
      <c r="P332" s="413"/>
      <c r="Q332" s="413"/>
      <c r="R332" s="413"/>
      <c r="S332" s="413"/>
      <c r="T332" s="413"/>
      <c r="U332" s="413"/>
      <c r="V332" s="413"/>
      <c r="W332" s="413"/>
      <c r="X332" s="413"/>
      <c r="Y332" s="413"/>
      <c r="Z332" s="413"/>
    </row>
    <row r="333">
      <c r="A333" s="413"/>
      <c r="B333" s="413"/>
      <c r="C333" s="413"/>
      <c r="D333" s="413"/>
      <c r="E333" s="413"/>
      <c r="F333" s="413"/>
      <c r="G333" s="413"/>
      <c r="H333" s="413"/>
      <c r="I333" s="413"/>
      <c r="J333" s="413"/>
      <c r="K333" s="413"/>
      <c r="L333" s="413"/>
      <c r="M333" s="413"/>
      <c r="N333" s="413"/>
      <c r="O333" s="413"/>
      <c r="P333" s="413"/>
      <c r="Q333" s="413"/>
      <c r="R333" s="413"/>
      <c r="S333" s="413"/>
      <c r="T333" s="413"/>
      <c r="U333" s="413"/>
      <c r="V333" s="413"/>
      <c r="W333" s="413"/>
      <c r="X333" s="413"/>
      <c r="Y333" s="413"/>
      <c r="Z333" s="413"/>
    </row>
    <row r="334">
      <c r="A334" s="413"/>
      <c r="B334" s="413"/>
      <c r="C334" s="413"/>
      <c r="D334" s="413"/>
      <c r="E334" s="413"/>
      <c r="F334" s="413"/>
      <c r="G334" s="413"/>
      <c r="H334" s="413"/>
      <c r="I334" s="413"/>
      <c r="J334" s="413"/>
      <c r="K334" s="413"/>
      <c r="L334" s="413"/>
      <c r="M334" s="413"/>
      <c r="N334" s="413"/>
      <c r="O334" s="413"/>
      <c r="P334" s="413"/>
      <c r="Q334" s="413"/>
      <c r="R334" s="413"/>
      <c r="S334" s="413"/>
      <c r="T334" s="413"/>
      <c r="U334" s="413"/>
      <c r="V334" s="413"/>
      <c r="W334" s="413"/>
      <c r="X334" s="413"/>
      <c r="Y334" s="413"/>
      <c r="Z334" s="413"/>
    </row>
    <row r="335">
      <c r="A335" s="413"/>
      <c r="B335" s="413"/>
      <c r="C335" s="413"/>
      <c r="D335" s="413"/>
      <c r="E335" s="413"/>
      <c r="F335" s="413"/>
      <c r="G335" s="413"/>
      <c r="H335" s="413"/>
      <c r="I335" s="413"/>
      <c r="J335" s="413"/>
      <c r="K335" s="413"/>
      <c r="L335" s="413"/>
      <c r="M335" s="413"/>
      <c r="N335" s="413"/>
      <c r="O335" s="413"/>
      <c r="P335" s="413"/>
      <c r="Q335" s="413"/>
      <c r="R335" s="413"/>
      <c r="S335" s="413"/>
      <c r="T335" s="413"/>
      <c r="U335" s="413"/>
      <c r="V335" s="413"/>
      <c r="W335" s="413"/>
      <c r="X335" s="413"/>
      <c r="Y335" s="413"/>
      <c r="Z335" s="413"/>
    </row>
    <row r="336">
      <c r="A336" s="413"/>
      <c r="B336" s="413"/>
      <c r="C336" s="413"/>
      <c r="D336" s="413"/>
      <c r="E336" s="413"/>
      <c r="F336" s="413"/>
      <c r="G336" s="413"/>
      <c r="H336" s="413"/>
      <c r="I336" s="413"/>
      <c r="J336" s="413"/>
      <c r="K336" s="413"/>
      <c r="L336" s="413"/>
      <c r="M336" s="413"/>
      <c r="N336" s="413"/>
      <c r="O336" s="413"/>
      <c r="P336" s="413"/>
      <c r="Q336" s="413"/>
      <c r="R336" s="413"/>
      <c r="S336" s="413"/>
      <c r="T336" s="413"/>
      <c r="U336" s="413"/>
      <c r="V336" s="413"/>
      <c r="W336" s="413"/>
      <c r="X336" s="413"/>
      <c r="Y336" s="413"/>
      <c r="Z336" s="413"/>
    </row>
    <row r="337">
      <c r="A337" s="413"/>
      <c r="B337" s="413"/>
      <c r="C337" s="413"/>
      <c r="D337" s="413"/>
      <c r="E337" s="413"/>
      <c r="F337" s="413"/>
      <c r="G337" s="413"/>
      <c r="H337" s="413"/>
      <c r="I337" s="413"/>
      <c r="J337" s="413"/>
      <c r="K337" s="413"/>
      <c r="L337" s="413"/>
      <c r="M337" s="413"/>
      <c r="N337" s="413"/>
      <c r="O337" s="413"/>
      <c r="P337" s="413"/>
      <c r="Q337" s="413"/>
      <c r="R337" s="413"/>
      <c r="S337" s="413"/>
      <c r="T337" s="413"/>
      <c r="U337" s="413"/>
      <c r="V337" s="413"/>
      <c r="W337" s="413"/>
      <c r="X337" s="413"/>
      <c r="Y337" s="413"/>
      <c r="Z337" s="413"/>
    </row>
    <row r="338">
      <c r="A338" s="413"/>
      <c r="B338" s="413"/>
      <c r="C338" s="413"/>
      <c r="D338" s="413"/>
      <c r="E338" s="413"/>
      <c r="F338" s="413"/>
      <c r="G338" s="413"/>
      <c r="H338" s="413"/>
      <c r="I338" s="413"/>
      <c r="J338" s="413"/>
      <c r="K338" s="413"/>
      <c r="L338" s="413"/>
      <c r="M338" s="413"/>
      <c r="N338" s="413"/>
      <c r="O338" s="413"/>
      <c r="P338" s="413"/>
      <c r="Q338" s="413"/>
      <c r="R338" s="413"/>
      <c r="S338" s="413"/>
      <c r="T338" s="413"/>
      <c r="U338" s="413"/>
      <c r="V338" s="413"/>
      <c r="W338" s="413"/>
      <c r="X338" s="413"/>
      <c r="Y338" s="413"/>
      <c r="Z338" s="413"/>
    </row>
    <row r="339">
      <c r="A339" s="413"/>
      <c r="B339" s="413"/>
      <c r="C339" s="413"/>
      <c r="D339" s="413"/>
      <c r="E339" s="413"/>
      <c r="F339" s="413"/>
      <c r="G339" s="413"/>
      <c r="H339" s="413"/>
      <c r="I339" s="413"/>
      <c r="J339" s="413"/>
      <c r="K339" s="413"/>
      <c r="L339" s="413"/>
      <c r="M339" s="413"/>
      <c r="N339" s="413"/>
      <c r="O339" s="413"/>
      <c r="P339" s="413"/>
      <c r="Q339" s="413"/>
      <c r="R339" s="413"/>
      <c r="S339" s="413"/>
      <c r="T339" s="413"/>
      <c r="U339" s="413"/>
      <c r="V339" s="413"/>
      <c r="W339" s="413"/>
      <c r="X339" s="413"/>
      <c r="Y339" s="413"/>
      <c r="Z339" s="413"/>
    </row>
    <row r="340">
      <c r="A340" s="413"/>
      <c r="B340" s="413"/>
      <c r="C340" s="413"/>
      <c r="D340" s="413"/>
      <c r="E340" s="413"/>
      <c r="F340" s="413"/>
      <c r="G340" s="413"/>
      <c r="H340" s="413"/>
      <c r="I340" s="413"/>
      <c r="J340" s="413"/>
      <c r="K340" s="413"/>
      <c r="L340" s="413"/>
      <c r="M340" s="413"/>
      <c r="N340" s="413"/>
      <c r="O340" s="413"/>
      <c r="P340" s="413"/>
      <c r="Q340" s="413"/>
      <c r="R340" s="413"/>
      <c r="S340" s="413"/>
      <c r="T340" s="413"/>
      <c r="U340" s="413"/>
      <c r="V340" s="413"/>
      <c r="W340" s="413"/>
      <c r="X340" s="413"/>
      <c r="Y340" s="413"/>
      <c r="Z340" s="413"/>
    </row>
    <row r="341">
      <c r="A341" s="413"/>
      <c r="B341" s="413"/>
      <c r="C341" s="413"/>
      <c r="D341" s="413"/>
      <c r="E341" s="413"/>
      <c r="F341" s="413"/>
      <c r="G341" s="413"/>
      <c r="H341" s="413"/>
      <c r="I341" s="413"/>
      <c r="J341" s="413"/>
      <c r="K341" s="413"/>
      <c r="L341" s="413"/>
      <c r="M341" s="413"/>
      <c r="N341" s="413"/>
      <c r="O341" s="413"/>
      <c r="P341" s="413"/>
      <c r="Q341" s="413"/>
      <c r="R341" s="413"/>
      <c r="S341" s="413"/>
      <c r="T341" s="413"/>
      <c r="U341" s="413"/>
      <c r="V341" s="413"/>
      <c r="W341" s="413"/>
      <c r="X341" s="413"/>
      <c r="Y341" s="413"/>
      <c r="Z341" s="413"/>
    </row>
    <row r="342">
      <c r="A342" s="413"/>
      <c r="B342" s="413"/>
      <c r="C342" s="413"/>
      <c r="D342" s="413"/>
      <c r="E342" s="413"/>
      <c r="F342" s="413"/>
      <c r="G342" s="413"/>
      <c r="H342" s="413"/>
      <c r="I342" s="413"/>
      <c r="J342" s="413"/>
      <c r="K342" s="413"/>
      <c r="L342" s="413"/>
      <c r="M342" s="413"/>
      <c r="N342" s="413"/>
      <c r="O342" s="413"/>
      <c r="P342" s="413"/>
      <c r="Q342" s="413"/>
      <c r="R342" s="413"/>
      <c r="S342" s="413"/>
      <c r="T342" s="413"/>
      <c r="U342" s="413"/>
      <c r="V342" s="413"/>
      <c r="W342" s="413"/>
      <c r="X342" s="413"/>
      <c r="Y342" s="413"/>
      <c r="Z342" s="413"/>
    </row>
    <row r="343">
      <c r="A343" s="413"/>
      <c r="B343" s="413"/>
      <c r="C343" s="413"/>
      <c r="D343" s="413"/>
      <c r="E343" s="413"/>
      <c r="F343" s="413"/>
      <c r="G343" s="413"/>
      <c r="H343" s="413"/>
      <c r="I343" s="413"/>
      <c r="J343" s="413"/>
      <c r="K343" s="413"/>
      <c r="L343" s="413"/>
      <c r="M343" s="413"/>
      <c r="N343" s="413"/>
      <c r="O343" s="413"/>
      <c r="P343" s="413"/>
      <c r="Q343" s="413"/>
      <c r="R343" s="413"/>
      <c r="S343" s="413"/>
      <c r="T343" s="413"/>
      <c r="U343" s="413"/>
      <c r="V343" s="413"/>
      <c r="W343" s="413"/>
      <c r="X343" s="413"/>
      <c r="Y343" s="413"/>
      <c r="Z343" s="413"/>
    </row>
    <row r="344">
      <c r="A344" s="413"/>
      <c r="B344" s="413"/>
      <c r="C344" s="413"/>
      <c r="D344" s="413"/>
      <c r="E344" s="413"/>
      <c r="F344" s="413"/>
      <c r="G344" s="413"/>
      <c r="H344" s="413"/>
      <c r="I344" s="413"/>
      <c r="J344" s="413"/>
      <c r="K344" s="413"/>
      <c r="L344" s="413"/>
      <c r="M344" s="413"/>
      <c r="N344" s="413"/>
      <c r="O344" s="413"/>
      <c r="P344" s="413"/>
      <c r="Q344" s="413"/>
      <c r="R344" s="413"/>
      <c r="S344" s="413"/>
      <c r="T344" s="413"/>
      <c r="U344" s="413"/>
      <c r="V344" s="413"/>
      <c r="W344" s="413"/>
      <c r="X344" s="413"/>
      <c r="Y344" s="413"/>
      <c r="Z344" s="413"/>
    </row>
    <row r="345">
      <c r="A345" s="413"/>
      <c r="B345" s="413"/>
      <c r="C345" s="413"/>
      <c r="D345" s="413"/>
      <c r="E345" s="413"/>
      <c r="F345" s="413"/>
      <c r="G345" s="413"/>
      <c r="H345" s="413"/>
      <c r="I345" s="413"/>
      <c r="J345" s="413"/>
      <c r="K345" s="413"/>
      <c r="L345" s="413"/>
      <c r="M345" s="413"/>
      <c r="N345" s="413"/>
      <c r="O345" s="413"/>
      <c r="P345" s="413"/>
      <c r="Q345" s="413"/>
      <c r="R345" s="413"/>
      <c r="S345" s="413"/>
      <c r="T345" s="413"/>
      <c r="U345" s="413"/>
      <c r="V345" s="413"/>
      <c r="W345" s="413"/>
      <c r="X345" s="413"/>
      <c r="Y345" s="413"/>
      <c r="Z345" s="413"/>
    </row>
    <row r="346">
      <c r="A346" s="413"/>
      <c r="B346" s="413"/>
      <c r="C346" s="413"/>
      <c r="D346" s="413"/>
      <c r="E346" s="413"/>
      <c r="F346" s="413"/>
      <c r="G346" s="413"/>
      <c r="H346" s="413"/>
      <c r="I346" s="413"/>
      <c r="J346" s="413"/>
      <c r="K346" s="413"/>
      <c r="L346" s="413"/>
      <c r="M346" s="413"/>
      <c r="N346" s="413"/>
      <c r="O346" s="413"/>
      <c r="P346" s="413"/>
      <c r="Q346" s="413"/>
      <c r="R346" s="413"/>
      <c r="S346" s="413"/>
      <c r="T346" s="413"/>
      <c r="U346" s="413"/>
      <c r="V346" s="413"/>
      <c r="W346" s="413"/>
      <c r="X346" s="413"/>
      <c r="Y346" s="413"/>
      <c r="Z346" s="413"/>
    </row>
    <row r="347">
      <c r="A347" s="413"/>
      <c r="B347" s="413"/>
      <c r="C347" s="413"/>
      <c r="D347" s="413"/>
      <c r="E347" s="413"/>
      <c r="F347" s="413"/>
      <c r="G347" s="413"/>
      <c r="H347" s="413"/>
      <c r="I347" s="413"/>
      <c r="J347" s="413"/>
      <c r="K347" s="413"/>
      <c r="L347" s="413"/>
      <c r="M347" s="413"/>
      <c r="N347" s="413"/>
      <c r="O347" s="413"/>
      <c r="P347" s="413"/>
      <c r="Q347" s="413"/>
      <c r="R347" s="413"/>
      <c r="S347" s="413"/>
      <c r="T347" s="413"/>
      <c r="U347" s="413"/>
      <c r="V347" s="413"/>
      <c r="W347" s="413"/>
      <c r="X347" s="413"/>
      <c r="Y347" s="413"/>
      <c r="Z347" s="413"/>
    </row>
    <row r="348">
      <c r="A348" s="413"/>
      <c r="B348" s="413"/>
      <c r="C348" s="413"/>
      <c r="D348" s="413"/>
      <c r="E348" s="413"/>
      <c r="F348" s="413"/>
      <c r="G348" s="413"/>
      <c r="H348" s="413"/>
      <c r="I348" s="413"/>
      <c r="J348" s="413"/>
      <c r="K348" s="413"/>
      <c r="L348" s="413"/>
      <c r="M348" s="413"/>
      <c r="N348" s="413"/>
      <c r="O348" s="413"/>
      <c r="P348" s="413"/>
      <c r="Q348" s="413"/>
      <c r="R348" s="413"/>
      <c r="S348" s="413"/>
      <c r="T348" s="413"/>
      <c r="U348" s="413"/>
      <c r="V348" s="413"/>
      <c r="W348" s="413"/>
      <c r="X348" s="413"/>
      <c r="Y348" s="413"/>
      <c r="Z348" s="413"/>
    </row>
    <row r="349">
      <c r="A349" s="413"/>
      <c r="B349" s="413"/>
      <c r="C349" s="413"/>
      <c r="D349" s="413"/>
      <c r="E349" s="413"/>
      <c r="F349" s="413"/>
      <c r="G349" s="413"/>
      <c r="H349" s="413"/>
      <c r="I349" s="413"/>
      <c r="J349" s="413"/>
      <c r="K349" s="413"/>
      <c r="L349" s="413"/>
      <c r="M349" s="413"/>
      <c r="N349" s="413"/>
      <c r="O349" s="413"/>
      <c r="P349" s="413"/>
      <c r="Q349" s="413"/>
      <c r="R349" s="413"/>
      <c r="S349" s="413"/>
      <c r="T349" s="413"/>
      <c r="U349" s="413"/>
      <c r="V349" s="413"/>
      <c r="W349" s="413"/>
      <c r="X349" s="413"/>
      <c r="Y349" s="413"/>
      <c r="Z349" s="413"/>
    </row>
    <row r="350">
      <c r="A350" s="413"/>
      <c r="B350" s="413"/>
      <c r="C350" s="413"/>
      <c r="D350" s="413"/>
      <c r="E350" s="413"/>
      <c r="F350" s="413"/>
      <c r="G350" s="413"/>
      <c r="H350" s="413"/>
      <c r="I350" s="413"/>
      <c r="J350" s="413"/>
      <c r="K350" s="413"/>
      <c r="L350" s="413"/>
      <c r="M350" s="413"/>
      <c r="N350" s="413"/>
      <c r="O350" s="413"/>
      <c r="P350" s="413"/>
      <c r="Q350" s="413"/>
      <c r="R350" s="413"/>
      <c r="S350" s="413"/>
      <c r="T350" s="413"/>
      <c r="U350" s="413"/>
      <c r="V350" s="413"/>
      <c r="W350" s="413"/>
      <c r="X350" s="413"/>
      <c r="Y350" s="413"/>
      <c r="Z350" s="413"/>
    </row>
    <row r="351">
      <c r="A351" s="413"/>
      <c r="B351" s="413"/>
      <c r="C351" s="413"/>
      <c r="D351" s="413"/>
      <c r="E351" s="413"/>
      <c r="F351" s="413"/>
      <c r="G351" s="413"/>
      <c r="H351" s="413"/>
      <c r="I351" s="413"/>
      <c r="J351" s="413"/>
      <c r="K351" s="413"/>
      <c r="L351" s="413"/>
      <c r="M351" s="413"/>
      <c r="N351" s="413"/>
      <c r="O351" s="413"/>
      <c r="P351" s="413"/>
      <c r="Q351" s="413"/>
      <c r="R351" s="413"/>
      <c r="S351" s="413"/>
      <c r="T351" s="413"/>
      <c r="U351" s="413"/>
      <c r="V351" s="413"/>
      <c r="W351" s="413"/>
      <c r="X351" s="413"/>
      <c r="Y351" s="413"/>
      <c r="Z351" s="413"/>
    </row>
    <row r="352">
      <c r="A352" s="413"/>
      <c r="B352" s="413"/>
      <c r="C352" s="413"/>
      <c r="D352" s="413"/>
      <c r="E352" s="413"/>
      <c r="F352" s="413"/>
      <c r="G352" s="413"/>
      <c r="H352" s="413"/>
      <c r="I352" s="413"/>
      <c r="J352" s="413"/>
      <c r="K352" s="413"/>
      <c r="L352" s="413"/>
      <c r="M352" s="413"/>
      <c r="N352" s="413"/>
      <c r="O352" s="413"/>
      <c r="P352" s="413"/>
      <c r="Q352" s="413"/>
      <c r="R352" s="413"/>
      <c r="S352" s="413"/>
      <c r="T352" s="413"/>
      <c r="U352" s="413"/>
      <c r="V352" s="413"/>
      <c r="W352" s="413"/>
      <c r="X352" s="413"/>
      <c r="Y352" s="413"/>
      <c r="Z352" s="413"/>
    </row>
    <row r="353">
      <c r="A353" s="413"/>
      <c r="B353" s="413"/>
      <c r="C353" s="413"/>
      <c r="D353" s="413"/>
      <c r="E353" s="413"/>
      <c r="F353" s="413"/>
      <c r="G353" s="413"/>
      <c r="H353" s="413"/>
      <c r="I353" s="413"/>
      <c r="J353" s="413"/>
      <c r="K353" s="413"/>
      <c r="L353" s="413"/>
      <c r="M353" s="413"/>
      <c r="N353" s="413"/>
      <c r="O353" s="413"/>
      <c r="P353" s="413"/>
      <c r="Q353" s="413"/>
      <c r="R353" s="413"/>
      <c r="S353" s="413"/>
      <c r="T353" s="413"/>
      <c r="U353" s="413"/>
      <c r="V353" s="413"/>
      <c r="W353" s="413"/>
      <c r="X353" s="413"/>
      <c r="Y353" s="413"/>
      <c r="Z353" s="413"/>
    </row>
    <row r="354">
      <c r="A354" s="413"/>
      <c r="B354" s="413"/>
      <c r="C354" s="413"/>
      <c r="D354" s="413"/>
      <c r="E354" s="413"/>
      <c r="F354" s="413"/>
      <c r="G354" s="413"/>
      <c r="H354" s="413"/>
      <c r="I354" s="413"/>
      <c r="J354" s="413"/>
      <c r="K354" s="413"/>
      <c r="L354" s="413"/>
      <c r="M354" s="413"/>
      <c r="N354" s="413"/>
      <c r="O354" s="413"/>
      <c r="P354" s="413"/>
      <c r="Q354" s="413"/>
      <c r="R354" s="413"/>
      <c r="S354" s="413"/>
      <c r="T354" s="413"/>
      <c r="U354" s="413"/>
      <c r="V354" s="413"/>
      <c r="W354" s="413"/>
      <c r="X354" s="413"/>
      <c r="Y354" s="413"/>
      <c r="Z354" s="413"/>
    </row>
    <row r="355">
      <c r="A355" s="413"/>
      <c r="B355" s="413"/>
      <c r="C355" s="413"/>
      <c r="D355" s="413"/>
      <c r="E355" s="413"/>
      <c r="F355" s="413"/>
      <c r="G355" s="413"/>
      <c r="H355" s="413"/>
      <c r="I355" s="413"/>
      <c r="J355" s="413"/>
      <c r="K355" s="413"/>
      <c r="L355" s="413"/>
      <c r="M355" s="413"/>
      <c r="N355" s="413"/>
      <c r="O355" s="413"/>
      <c r="P355" s="413"/>
      <c r="Q355" s="413"/>
      <c r="R355" s="413"/>
      <c r="S355" s="413"/>
      <c r="T355" s="413"/>
      <c r="U355" s="413"/>
      <c r="V355" s="413"/>
      <c r="W355" s="413"/>
      <c r="X355" s="413"/>
      <c r="Y355" s="413"/>
      <c r="Z355" s="413"/>
    </row>
    <row r="356">
      <c r="A356" s="413"/>
      <c r="B356" s="413"/>
      <c r="C356" s="413"/>
      <c r="D356" s="413"/>
      <c r="E356" s="413"/>
      <c r="F356" s="413"/>
      <c r="G356" s="413"/>
      <c r="H356" s="413"/>
      <c r="I356" s="413"/>
      <c r="J356" s="413"/>
      <c r="K356" s="413"/>
      <c r="L356" s="413"/>
      <c r="M356" s="413"/>
      <c r="N356" s="413"/>
      <c r="O356" s="413"/>
      <c r="P356" s="413"/>
      <c r="Q356" s="413"/>
      <c r="R356" s="413"/>
      <c r="S356" s="413"/>
      <c r="T356" s="413"/>
      <c r="U356" s="413"/>
      <c r="V356" s="413"/>
      <c r="W356" s="413"/>
      <c r="X356" s="413"/>
      <c r="Y356" s="413"/>
      <c r="Z356" s="413"/>
    </row>
    <row r="357">
      <c r="A357" s="413"/>
      <c r="B357" s="413"/>
      <c r="C357" s="413"/>
      <c r="D357" s="413"/>
      <c r="E357" s="413"/>
      <c r="F357" s="413"/>
      <c r="G357" s="413"/>
      <c r="H357" s="413"/>
      <c r="I357" s="413"/>
      <c r="J357" s="413"/>
      <c r="K357" s="413"/>
      <c r="L357" s="413"/>
      <c r="M357" s="413"/>
      <c r="N357" s="413"/>
      <c r="O357" s="413"/>
      <c r="P357" s="413"/>
      <c r="Q357" s="413"/>
      <c r="R357" s="413"/>
      <c r="S357" s="413"/>
      <c r="T357" s="413"/>
      <c r="U357" s="413"/>
      <c r="V357" s="413"/>
      <c r="W357" s="413"/>
      <c r="X357" s="413"/>
      <c r="Y357" s="413"/>
      <c r="Z357" s="413"/>
    </row>
    <row r="358">
      <c r="A358" s="413"/>
      <c r="B358" s="413"/>
      <c r="C358" s="413"/>
      <c r="D358" s="413"/>
      <c r="E358" s="413"/>
      <c r="F358" s="413"/>
      <c r="G358" s="413"/>
      <c r="H358" s="413"/>
      <c r="I358" s="413"/>
      <c r="J358" s="413"/>
      <c r="K358" s="413"/>
      <c r="L358" s="413"/>
      <c r="M358" s="413"/>
      <c r="N358" s="413"/>
      <c r="O358" s="413"/>
      <c r="P358" s="413"/>
      <c r="Q358" s="413"/>
      <c r="R358" s="413"/>
      <c r="S358" s="413"/>
      <c r="T358" s="413"/>
      <c r="U358" s="413"/>
      <c r="V358" s="413"/>
      <c r="W358" s="413"/>
      <c r="X358" s="413"/>
      <c r="Y358" s="413"/>
      <c r="Z358" s="413"/>
    </row>
    <row r="359">
      <c r="A359" s="413"/>
      <c r="B359" s="413"/>
      <c r="C359" s="413"/>
      <c r="D359" s="413"/>
      <c r="E359" s="413"/>
      <c r="F359" s="413"/>
      <c r="G359" s="413"/>
      <c r="H359" s="413"/>
      <c r="I359" s="413"/>
      <c r="J359" s="413"/>
      <c r="K359" s="413"/>
      <c r="L359" s="413"/>
      <c r="M359" s="413"/>
      <c r="N359" s="413"/>
      <c r="O359" s="413"/>
      <c r="P359" s="413"/>
      <c r="Q359" s="413"/>
      <c r="R359" s="413"/>
      <c r="S359" s="413"/>
      <c r="T359" s="413"/>
      <c r="U359" s="413"/>
      <c r="V359" s="413"/>
      <c r="W359" s="413"/>
      <c r="X359" s="413"/>
      <c r="Y359" s="413"/>
      <c r="Z359" s="413"/>
    </row>
    <row r="360">
      <c r="A360" s="413"/>
      <c r="B360" s="413"/>
      <c r="C360" s="413"/>
      <c r="D360" s="413"/>
      <c r="E360" s="413"/>
      <c r="F360" s="413"/>
      <c r="G360" s="413"/>
      <c r="H360" s="413"/>
      <c r="I360" s="413"/>
      <c r="J360" s="413"/>
      <c r="K360" s="413"/>
      <c r="L360" s="413"/>
      <c r="M360" s="413"/>
      <c r="N360" s="413"/>
      <c r="O360" s="413"/>
      <c r="P360" s="413"/>
      <c r="Q360" s="413"/>
      <c r="R360" s="413"/>
      <c r="S360" s="413"/>
      <c r="T360" s="413"/>
      <c r="U360" s="413"/>
      <c r="V360" s="413"/>
      <c r="W360" s="413"/>
      <c r="X360" s="413"/>
      <c r="Y360" s="413"/>
      <c r="Z360" s="413"/>
    </row>
    <row r="361">
      <c r="A361" s="413"/>
      <c r="B361" s="413"/>
      <c r="C361" s="413"/>
      <c r="D361" s="413"/>
      <c r="E361" s="413"/>
      <c r="F361" s="413"/>
      <c r="G361" s="413"/>
      <c r="H361" s="413"/>
      <c r="I361" s="413"/>
      <c r="J361" s="413"/>
      <c r="K361" s="413"/>
      <c r="L361" s="413"/>
      <c r="M361" s="413"/>
      <c r="N361" s="413"/>
      <c r="O361" s="413"/>
      <c r="P361" s="413"/>
      <c r="Q361" s="413"/>
      <c r="R361" s="413"/>
      <c r="S361" s="413"/>
      <c r="T361" s="413"/>
      <c r="U361" s="413"/>
      <c r="V361" s="413"/>
      <c r="W361" s="413"/>
      <c r="X361" s="413"/>
      <c r="Y361" s="413"/>
      <c r="Z361" s="413"/>
    </row>
    <row r="362">
      <c r="A362" s="413"/>
      <c r="B362" s="413"/>
      <c r="C362" s="413"/>
      <c r="D362" s="413"/>
      <c r="E362" s="413"/>
      <c r="F362" s="413"/>
      <c r="G362" s="413"/>
      <c r="H362" s="413"/>
      <c r="I362" s="413"/>
      <c r="J362" s="413"/>
      <c r="K362" s="413"/>
      <c r="L362" s="413"/>
      <c r="M362" s="413"/>
      <c r="N362" s="413"/>
      <c r="O362" s="413"/>
      <c r="P362" s="413"/>
      <c r="Q362" s="413"/>
      <c r="R362" s="413"/>
      <c r="S362" s="413"/>
      <c r="T362" s="413"/>
      <c r="U362" s="413"/>
      <c r="V362" s="413"/>
      <c r="W362" s="413"/>
      <c r="X362" s="413"/>
      <c r="Y362" s="413"/>
      <c r="Z362" s="413"/>
    </row>
    <row r="363">
      <c r="A363" s="413"/>
      <c r="B363" s="413"/>
      <c r="C363" s="413"/>
      <c r="D363" s="413"/>
      <c r="E363" s="413"/>
      <c r="F363" s="413"/>
      <c r="G363" s="413"/>
      <c r="H363" s="413"/>
      <c r="I363" s="413"/>
      <c r="J363" s="413"/>
      <c r="K363" s="413"/>
      <c r="L363" s="413"/>
      <c r="M363" s="413"/>
      <c r="N363" s="413"/>
      <c r="O363" s="413"/>
      <c r="P363" s="413"/>
      <c r="Q363" s="413"/>
      <c r="R363" s="413"/>
      <c r="S363" s="413"/>
      <c r="T363" s="413"/>
      <c r="U363" s="413"/>
      <c r="V363" s="413"/>
      <c r="W363" s="413"/>
      <c r="X363" s="413"/>
      <c r="Y363" s="413"/>
      <c r="Z363" s="413"/>
    </row>
    <row r="364">
      <c r="A364" s="413"/>
      <c r="B364" s="413"/>
      <c r="C364" s="413"/>
      <c r="D364" s="413"/>
      <c r="E364" s="413"/>
      <c r="F364" s="413"/>
      <c r="G364" s="413"/>
      <c r="H364" s="413"/>
      <c r="I364" s="413"/>
      <c r="J364" s="413"/>
      <c r="K364" s="413"/>
      <c r="L364" s="413"/>
      <c r="M364" s="413"/>
      <c r="N364" s="413"/>
      <c r="O364" s="413"/>
      <c r="P364" s="413"/>
      <c r="Q364" s="413"/>
      <c r="R364" s="413"/>
      <c r="S364" s="413"/>
      <c r="T364" s="413"/>
      <c r="U364" s="413"/>
      <c r="V364" s="413"/>
      <c r="W364" s="413"/>
      <c r="X364" s="413"/>
      <c r="Y364" s="413"/>
      <c r="Z364" s="413"/>
    </row>
    <row r="365">
      <c r="A365" s="413"/>
      <c r="B365" s="413"/>
      <c r="C365" s="413"/>
      <c r="D365" s="413"/>
      <c r="E365" s="413"/>
      <c r="F365" s="413"/>
      <c r="G365" s="413"/>
      <c r="H365" s="413"/>
      <c r="I365" s="413"/>
      <c r="J365" s="413"/>
      <c r="K365" s="413"/>
      <c r="L365" s="413"/>
      <c r="M365" s="413"/>
      <c r="N365" s="413"/>
      <c r="O365" s="413"/>
      <c r="P365" s="413"/>
      <c r="Q365" s="413"/>
      <c r="R365" s="413"/>
      <c r="S365" s="413"/>
      <c r="T365" s="413"/>
      <c r="U365" s="413"/>
      <c r="V365" s="413"/>
      <c r="W365" s="413"/>
      <c r="X365" s="413"/>
      <c r="Y365" s="413"/>
      <c r="Z365" s="413"/>
    </row>
    <row r="366">
      <c r="A366" s="413"/>
      <c r="B366" s="413"/>
      <c r="C366" s="413"/>
      <c r="D366" s="413"/>
      <c r="E366" s="413"/>
      <c r="F366" s="413"/>
      <c r="G366" s="413"/>
      <c r="H366" s="413"/>
      <c r="I366" s="413"/>
      <c r="J366" s="413"/>
      <c r="K366" s="413"/>
      <c r="L366" s="413"/>
      <c r="M366" s="413"/>
      <c r="N366" s="413"/>
      <c r="O366" s="413"/>
      <c r="P366" s="413"/>
      <c r="Q366" s="413"/>
      <c r="R366" s="413"/>
      <c r="S366" s="413"/>
      <c r="T366" s="413"/>
      <c r="U366" s="413"/>
      <c r="V366" s="413"/>
      <c r="W366" s="413"/>
      <c r="X366" s="413"/>
      <c r="Y366" s="413"/>
      <c r="Z366" s="413"/>
    </row>
    <row r="367">
      <c r="A367" s="413"/>
      <c r="B367" s="413"/>
      <c r="C367" s="413"/>
      <c r="D367" s="413"/>
      <c r="E367" s="413"/>
      <c r="F367" s="413"/>
      <c r="G367" s="413"/>
      <c r="H367" s="413"/>
      <c r="I367" s="413"/>
      <c r="J367" s="413"/>
      <c r="K367" s="413"/>
      <c r="L367" s="413"/>
      <c r="M367" s="413"/>
      <c r="N367" s="413"/>
      <c r="O367" s="413"/>
      <c r="P367" s="413"/>
      <c r="Q367" s="413"/>
      <c r="R367" s="413"/>
      <c r="S367" s="413"/>
      <c r="T367" s="413"/>
      <c r="U367" s="413"/>
      <c r="V367" s="413"/>
      <c r="W367" s="413"/>
      <c r="X367" s="413"/>
      <c r="Y367" s="413"/>
      <c r="Z367" s="413"/>
    </row>
    <row r="368">
      <c r="A368" s="413"/>
      <c r="B368" s="413"/>
      <c r="C368" s="413"/>
      <c r="D368" s="413"/>
      <c r="E368" s="413"/>
      <c r="F368" s="413"/>
      <c r="G368" s="413"/>
      <c r="H368" s="413"/>
      <c r="I368" s="413"/>
      <c r="J368" s="413"/>
      <c r="K368" s="413"/>
      <c r="L368" s="413"/>
      <c r="M368" s="413"/>
      <c r="N368" s="413"/>
      <c r="O368" s="413"/>
      <c r="P368" s="413"/>
      <c r="Q368" s="413"/>
      <c r="R368" s="413"/>
      <c r="S368" s="413"/>
      <c r="T368" s="413"/>
      <c r="U368" s="413"/>
      <c r="V368" s="413"/>
      <c r="W368" s="413"/>
      <c r="X368" s="413"/>
      <c r="Y368" s="413"/>
      <c r="Z368" s="413"/>
    </row>
    <row r="369">
      <c r="A369" s="413"/>
      <c r="B369" s="413"/>
      <c r="C369" s="413"/>
      <c r="D369" s="413"/>
      <c r="E369" s="413"/>
      <c r="F369" s="413"/>
      <c r="G369" s="413"/>
      <c r="H369" s="413"/>
      <c r="I369" s="413"/>
      <c r="J369" s="413"/>
      <c r="K369" s="413"/>
      <c r="L369" s="413"/>
      <c r="M369" s="413"/>
      <c r="N369" s="413"/>
      <c r="O369" s="413"/>
      <c r="P369" s="413"/>
      <c r="Q369" s="413"/>
      <c r="R369" s="413"/>
      <c r="S369" s="413"/>
      <c r="T369" s="413"/>
      <c r="U369" s="413"/>
      <c r="V369" s="413"/>
      <c r="W369" s="413"/>
      <c r="X369" s="413"/>
      <c r="Y369" s="413"/>
      <c r="Z369" s="413"/>
    </row>
    <row r="370">
      <c r="A370" s="413"/>
      <c r="B370" s="413"/>
      <c r="C370" s="413"/>
      <c r="D370" s="413"/>
      <c r="E370" s="413"/>
      <c r="F370" s="413"/>
      <c r="G370" s="413"/>
      <c r="H370" s="413"/>
      <c r="I370" s="413"/>
      <c r="J370" s="413"/>
      <c r="K370" s="413"/>
      <c r="L370" s="413"/>
      <c r="M370" s="413"/>
      <c r="N370" s="413"/>
      <c r="O370" s="413"/>
      <c r="P370" s="413"/>
      <c r="Q370" s="413"/>
      <c r="R370" s="413"/>
      <c r="S370" s="413"/>
      <c r="T370" s="413"/>
      <c r="U370" s="413"/>
      <c r="V370" s="413"/>
      <c r="W370" s="413"/>
      <c r="X370" s="413"/>
      <c r="Y370" s="413"/>
      <c r="Z370" s="413"/>
    </row>
    <row r="371">
      <c r="A371" s="413"/>
      <c r="B371" s="413"/>
      <c r="C371" s="413"/>
      <c r="D371" s="413"/>
      <c r="E371" s="413"/>
      <c r="F371" s="413"/>
      <c r="G371" s="413"/>
      <c r="H371" s="413"/>
      <c r="I371" s="413"/>
      <c r="J371" s="413"/>
      <c r="K371" s="413"/>
      <c r="L371" s="413"/>
      <c r="M371" s="413"/>
      <c r="N371" s="413"/>
      <c r="O371" s="413"/>
      <c r="P371" s="413"/>
      <c r="Q371" s="413"/>
      <c r="R371" s="413"/>
      <c r="S371" s="413"/>
      <c r="T371" s="413"/>
      <c r="U371" s="413"/>
      <c r="V371" s="413"/>
      <c r="W371" s="413"/>
      <c r="X371" s="413"/>
      <c r="Y371" s="413"/>
      <c r="Z371" s="413"/>
    </row>
    <row r="372">
      <c r="A372" s="413"/>
      <c r="B372" s="413"/>
      <c r="C372" s="413"/>
      <c r="D372" s="413"/>
      <c r="E372" s="413"/>
      <c r="F372" s="413"/>
      <c r="G372" s="413"/>
      <c r="H372" s="413"/>
      <c r="I372" s="413"/>
      <c r="J372" s="413"/>
      <c r="K372" s="413"/>
      <c r="L372" s="413"/>
      <c r="M372" s="413"/>
      <c r="N372" s="413"/>
      <c r="O372" s="413"/>
      <c r="P372" s="413"/>
      <c r="Q372" s="413"/>
      <c r="R372" s="413"/>
      <c r="S372" s="413"/>
      <c r="T372" s="413"/>
      <c r="U372" s="413"/>
      <c r="V372" s="413"/>
      <c r="W372" s="413"/>
      <c r="X372" s="413"/>
      <c r="Y372" s="413"/>
      <c r="Z372" s="413"/>
    </row>
    <row r="373">
      <c r="A373" s="413"/>
      <c r="B373" s="413"/>
      <c r="C373" s="413"/>
      <c r="D373" s="413"/>
      <c r="E373" s="413"/>
      <c r="F373" s="413"/>
      <c r="G373" s="413"/>
      <c r="H373" s="413"/>
      <c r="I373" s="413"/>
      <c r="J373" s="413"/>
      <c r="K373" s="413"/>
      <c r="L373" s="413"/>
      <c r="M373" s="413"/>
      <c r="N373" s="413"/>
      <c r="O373" s="413"/>
      <c r="P373" s="413"/>
      <c r="Q373" s="413"/>
      <c r="R373" s="413"/>
      <c r="S373" s="413"/>
      <c r="T373" s="413"/>
      <c r="U373" s="413"/>
      <c r="V373" s="413"/>
      <c r="W373" s="413"/>
      <c r="X373" s="413"/>
      <c r="Y373" s="413"/>
      <c r="Z373" s="413"/>
    </row>
    <row r="374">
      <c r="A374" s="413"/>
      <c r="B374" s="413"/>
      <c r="C374" s="413"/>
      <c r="D374" s="413"/>
      <c r="E374" s="413"/>
      <c r="F374" s="413"/>
      <c r="G374" s="413"/>
      <c r="H374" s="413"/>
      <c r="I374" s="413"/>
      <c r="J374" s="413"/>
      <c r="K374" s="413"/>
      <c r="L374" s="413"/>
      <c r="M374" s="413"/>
      <c r="N374" s="413"/>
      <c r="O374" s="413"/>
      <c r="P374" s="413"/>
      <c r="Q374" s="413"/>
      <c r="R374" s="413"/>
      <c r="S374" s="413"/>
      <c r="T374" s="413"/>
      <c r="U374" s="413"/>
      <c r="V374" s="413"/>
      <c r="W374" s="413"/>
      <c r="X374" s="413"/>
      <c r="Y374" s="413"/>
      <c r="Z374" s="413"/>
    </row>
    <row r="375">
      <c r="A375" s="413"/>
      <c r="B375" s="413"/>
      <c r="C375" s="413"/>
      <c r="D375" s="413"/>
      <c r="E375" s="413"/>
      <c r="F375" s="413"/>
      <c r="G375" s="413"/>
      <c r="H375" s="413"/>
      <c r="I375" s="413"/>
      <c r="J375" s="413"/>
      <c r="K375" s="413"/>
      <c r="L375" s="413"/>
      <c r="M375" s="413"/>
      <c r="N375" s="413"/>
      <c r="O375" s="413"/>
      <c r="P375" s="413"/>
      <c r="Q375" s="413"/>
      <c r="R375" s="413"/>
      <c r="S375" s="413"/>
      <c r="T375" s="413"/>
      <c r="U375" s="413"/>
      <c r="V375" s="413"/>
      <c r="W375" s="413"/>
      <c r="X375" s="413"/>
      <c r="Y375" s="413"/>
      <c r="Z375" s="413"/>
    </row>
    <row r="376">
      <c r="A376" s="413"/>
      <c r="B376" s="413"/>
      <c r="C376" s="413"/>
      <c r="D376" s="413"/>
      <c r="E376" s="413"/>
      <c r="F376" s="413"/>
      <c r="G376" s="413"/>
      <c r="H376" s="413"/>
      <c r="I376" s="413"/>
      <c r="J376" s="413"/>
      <c r="K376" s="413"/>
      <c r="L376" s="413"/>
      <c r="M376" s="413"/>
      <c r="N376" s="413"/>
      <c r="O376" s="413"/>
      <c r="P376" s="413"/>
      <c r="Q376" s="413"/>
      <c r="R376" s="413"/>
      <c r="S376" s="413"/>
      <c r="T376" s="413"/>
      <c r="U376" s="413"/>
      <c r="V376" s="413"/>
      <c r="W376" s="413"/>
      <c r="X376" s="413"/>
      <c r="Y376" s="413"/>
      <c r="Z376" s="413"/>
    </row>
    <row r="377">
      <c r="A377" s="413"/>
      <c r="B377" s="413"/>
      <c r="C377" s="413"/>
      <c r="D377" s="413"/>
      <c r="E377" s="413"/>
      <c r="F377" s="413"/>
      <c r="G377" s="413"/>
      <c r="H377" s="413"/>
      <c r="I377" s="413"/>
      <c r="J377" s="413"/>
      <c r="K377" s="413"/>
      <c r="L377" s="413"/>
      <c r="M377" s="413"/>
      <c r="N377" s="413"/>
      <c r="O377" s="413"/>
      <c r="P377" s="413"/>
      <c r="Q377" s="413"/>
      <c r="R377" s="413"/>
      <c r="S377" s="413"/>
      <c r="T377" s="413"/>
      <c r="U377" s="413"/>
      <c r="V377" s="413"/>
      <c r="W377" s="413"/>
      <c r="X377" s="413"/>
      <c r="Y377" s="413"/>
      <c r="Z377" s="413"/>
    </row>
    <row r="378">
      <c r="A378" s="413"/>
      <c r="B378" s="413"/>
      <c r="C378" s="413"/>
      <c r="D378" s="413"/>
      <c r="E378" s="413"/>
      <c r="F378" s="413"/>
      <c r="G378" s="413"/>
      <c r="H378" s="413"/>
      <c r="I378" s="413"/>
      <c r="J378" s="413"/>
      <c r="K378" s="413"/>
      <c r="L378" s="413"/>
      <c r="M378" s="413"/>
      <c r="N378" s="413"/>
      <c r="O378" s="413"/>
      <c r="P378" s="413"/>
      <c r="Q378" s="413"/>
      <c r="R378" s="413"/>
      <c r="S378" s="413"/>
      <c r="T378" s="413"/>
      <c r="U378" s="413"/>
      <c r="V378" s="413"/>
      <c r="W378" s="413"/>
      <c r="X378" s="413"/>
      <c r="Y378" s="413"/>
      <c r="Z378" s="413"/>
    </row>
    <row r="379">
      <c r="A379" s="413"/>
      <c r="B379" s="413"/>
      <c r="C379" s="413"/>
      <c r="D379" s="413"/>
      <c r="E379" s="413"/>
      <c r="F379" s="413"/>
      <c r="G379" s="413"/>
      <c r="H379" s="413"/>
      <c r="I379" s="413"/>
      <c r="J379" s="413"/>
      <c r="K379" s="413"/>
      <c r="L379" s="413"/>
      <c r="M379" s="413"/>
      <c r="N379" s="413"/>
      <c r="O379" s="413"/>
      <c r="P379" s="413"/>
      <c r="Q379" s="413"/>
      <c r="R379" s="413"/>
      <c r="S379" s="413"/>
      <c r="T379" s="413"/>
      <c r="U379" s="413"/>
      <c r="V379" s="413"/>
      <c r="W379" s="413"/>
      <c r="X379" s="413"/>
      <c r="Y379" s="413"/>
      <c r="Z379" s="413"/>
    </row>
    <row r="380">
      <c r="A380" s="413"/>
      <c r="B380" s="413"/>
      <c r="C380" s="413"/>
      <c r="D380" s="413"/>
      <c r="E380" s="413"/>
      <c r="F380" s="413"/>
      <c r="G380" s="413"/>
      <c r="H380" s="413"/>
      <c r="I380" s="413"/>
      <c r="J380" s="413"/>
      <c r="K380" s="413"/>
      <c r="L380" s="413"/>
      <c r="M380" s="413"/>
      <c r="N380" s="413"/>
      <c r="O380" s="413"/>
      <c r="P380" s="413"/>
      <c r="Q380" s="413"/>
      <c r="R380" s="413"/>
      <c r="S380" s="413"/>
      <c r="T380" s="413"/>
      <c r="U380" s="413"/>
      <c r="V380" s="413"/>
      <c r="W380" s="413"/>
      <c r="X380" s="413"/>
      <c r="Y380" s="413"/>
      <c r="Z380" s="413"/>
    </row>
    <row r="381">
      <c r="A381" s="413"/>
      <c r="B381" s="413"/>
      <c r="C381" s="413"/>
      <c r="D381" s="413"/>
      <c r="E381" s="413"/>
      <c r="F381" s="413"/>
      <c r="G381" s="413"/>
      <c r="H381" s="413"/>
      <c r="I381" s="413"/>
      <c r="J381" s="413"/>
      <c r="K381" s="413"/>
      <c r="L381" s="413"/>
      <c r="M381" s="413"/>
      <c r="N381" s="413"/>
      <c r="O381" s="413"/>
      <c r="P381" s="413"/>
      <c r="Q381" s="413"/>
      <c r="R381" s="413"/>
      <c r="S381" s="413"/>
      <c r="T381" s="413"/>
      <c r="U381" s="413"/>
      <c r="V381" s="413"/>
      <c r="W381" s="413"/>
      <c r="X381" s="413"/>
      <c r="Y381" s="413"/>
      <c r="Z381" s="413"/>
    </row>
    <row r="382">
      <c r="A382" s="413"/>
      <c r="B382" s="413"/>
      <c r="C382" s="413"/>
      <c r="D382" s="413"/>
      <c r="E382" s="413"/>
      <c r="F382" s="413"/>
      <c r="G382" s="413"/>
      <c r="H382" s="413"/>
      <c r="I382" s="413"/>
      <c r="J382" s="413"/>
      <c r="K382" s="413"/>
      <c r="L382" s="413"/>
      <c r="M382" s="413"/>
      <c r="N382" s="413"/>
      <c r="O382" s="413"/>
      <c r="P382" s="413"/>
      <c r="Q382" s="413"/>
      <c r="R382" s="413"/>
      <c r="S382" s="413"/>
      <c r="T382" s="413"/>
      <c r="U382" s="413"/>
      <c r="V382" s="413"/>
      <c r="W382" s="413"/>
      <c r="X382" s="413"/>
      <c r="Y382" s="413"/>
      <c r="Z382" s="413"/>
    </row>
    <row r="383">
      <c r="A383" s="413"/>
      <c r="B383" s="413"/>
      <c r="C383" s="413"/>
      <c r="D383" s="413"/>
      <c r="E383" s="413"/>
      <c r="F383" s="413"/>
      <c r="G383" s="413"/>
      <c r="H383" s="413"/>
      <c r="I383" s="413"/>
      <c r="J383" s="413"/>
      <c r="K383" s="413"/>
      <c r="L383" s="413"/>
      <c r="M383" s="413"/>
      <c r="N383" s="413"/>
      <c r="O383" s="413"/>
      <c r="P383" s="413"/>
      <c r="Q383" s="413"/>
      <c r="R383" s="413"/>
      <c r="S383" s="413"/>
      <c r="T383" s="413"/>
      <c r="U383" s="413"/>
      <c r="V383" s="413"/>
      <c r="W383" s="413"/>
      <c r="X383" s="413"/>
      <c r="Y383" s="413"/>
      <c r="Z383" s="413"/>
    </row>
    <row r="384">
      <c r="A384" s="413"/>
      <c r="B384" s="413"/>
      <c r="C384" s="413"/>
      <c r="D384" s="413"/>
      <c r="E384" s="413"/>
      <c r="F384" s="413"/>
      <c r="G384" s="413"/>
      <c r="H384" s="413"/>
      <c r="I384" s="413"/>
      <c r="J384" s="413"/>
      <c r="K384" s="413"/>
      <c r="L384" s="413"/>
      <c r="M384" s="413"/>
      <c r="N384" s="413"/>
      <c r="O384" s="413"/>
      <c r="P384" s="413"/>
      <c r="Q384" s="413"/>
      <c r="R384" s="413"/>
      <c r="S384" s="413"/>
      <c r="T384" s="413"/>
      <c r="U384" s="413"/>
      <c r="V384" s="413"/>
      <c r="W384" s="413"/>
      <c r="X384" s="413"/>
      <c r="Y384" s="413"/>
      <c r="Z384" s="413"/>
    </row>
    <row r="385">
      <c r="A385" s="413"/>
      <c r="B385" s="413"/>
      <c r="C385" s="413"/>
      <c r="D385" s="413"/>
      <c r="E385" s="413"/>
      <c r="F385" s="413"/>
      <c r="G385" s="413"/>
      <c r="H385" s="413"/>
      <c r="I385" s="413"/>
      <c r="J385" s="413"/>
      <c r="K385" s="413"/>
      <c r="L385" s="413"/>
      <c r="M385" s="413"/>
      <c r="N385" s="413"/>
      <c r="O385" s="413"/>
      <c r="P385" s="413"/>
      <c r="Q385" s="413"/>
      <c r="R385" s="413"/>
      <c r="S385" s="413"/>
      <c r="T385" s="413"/>
      <c r="U385" s="413"/>
      <c r="V385" s="413"/>
      <c r="W385" s="413"/>
      <c r="X385" s="413"/>
      <c r="Y385" s="413"/>
      <c r="Z385" s="413"/>
    </row>
    <row r="386">
      <c r="A386" s="413"/>
      <c r="B386" s="413"/>
      <c r="C386" s="413"/>
      <c r="D386" s="413"/>
      <c r="E386" s="413"/>
      <c r="F386" s="413"/>
      <c r="G386" s="413"/>
      <c r="H386" s="413"/>
      <c r="I386" s="413"/>
      <c r="J386" s="413"/>
      <c r="K386" s="413"/>
      <c r="L386" s="413"/>
      <c r="M386" s="413"/>
      <c r="N386" s="413"/>
      <c r="O386" s="413"/>
      <c r="P386" s="413"/>
      <c r="Q386" s="413"/>
      <c r="R386" s="413"/>
      <c r="S386" s="413"/>
      <c r="T386" s="413"/>
      <c r="U386" s="413"/>
      <c r="V386" s="413"/>
      <c r="W386" s="413"/>
      <c r="X386" s="413"/>
      <c r="Y386" s="413"/>
      <c r="Z386" s="413"/>
    </row>
    <row r="387">
      <c r="A387" s="413"/>
      <c r="B387" s="413"/>
      <c r="C387" s="413"/>
      <c r="D387" s="413"/>
      <c r="E387" s="413"/>
      <c r="F387" s="413"/>
      <c r="G387" s="413"/>
      <c r="H387" s="413"/>
      <c r="I387" s="413"/>
      <c r="J387" s="413"/>
      <c r="K387" s="413"/>
      <c r="L387" s="413"/>
      <c r="M387" s="413"/>
      <c r="N387" s="413"/>
      <c r="O387" s="413"/>
      <c r="P387" s="413"/>
      <c r="Q387" s="413"/>
      <c r="R387" s="413"/>
      <c r="S387" s="413"/>
      <c r="T387" s="413"/>
      <c r="U387" s="413"/>
      <c r="V387" s="413"/>
      <c r="W387" s="413"/>
      <c r="X387" s="413"/>
      <c r="Y387" s="413"/>
      <c r="Z387" s="413"/>
    </row>
    <row r="388">
      <c r="A388" s="413"/>
      <c r="B388" s="413"/>
      <c r="C388" s="413"/>
      <c r="D388" s="413"/>
      <c r="E388" s="413"/>
      <c r="F388" s="413"/>
      <c r="G388" s="413"/>
      <c r="H388" s="413"/>
      <c r="I388" s="413"/>
      <c r="J388" s="413"/>
      <c r="K388" s="413"/>
      <c r="L388" s="413"/>
      <c r="M388" s="413"/>
      <c r="N388" s="413"/>
      <c r="O388" s="413"/>
      <c r="P388" s="413"/>
      <c r="Q388" s="413"/>
      <c r="R388" s="413"/>
      <c r="S388" s="413"/>
      <c r="T388" s="413"/>
      <c r="U388" s="413"/>
      <c r="V388" s="413"/>
      <c r="W388" s="413"/>
      <c r="X388" s="413"/>
      <c r="Y388" s="413"/>
      <c r="Z388" s="413"/>
    </row>
    <row r="389">
      <c r="A389" s="413"/>
      <c r="B389" s="413"/>
      <c r="C389" s="413"/>
      <c r="D389" s="413"/>
      <c r="E389" s="413"/>
      <c r="F389" s="413"/>
      <c r="G389" s="413"/>
      <c r="H389" s="413"/>
      <c r="I389" s="413"/>
      <c r="J389" s="413"/>
      <c r="K389" s="413"/>
      <c r="L389" s="413"/>
      <c r="M389" s="413"/>
      <c r="N389" s="413"/>
      <c r="O389" s="413"/>
      <c r="P389" s="413"/>
      <c r="Q389" s="413"/>
      <c r="R389" s="413"/>
      <c r="S389" s="413"/>
      <c r="T389" s="413"/>
      <c r="U389" s="413"/>
      <c r="V389" s="413"/>
      <c r="W389" s="413"/>
      <c r="X389" s="413"/>
      <c r="Y389" s="413"/>
      <c r="Z389" s="413"/>
    </row>
    <row r="390">
      <c r="A390" s="413"/>
      <c r="B390" s="413"/>
      <c r="C390" s="413"/>
      <c r="D390" s="413"/>
      <c r="E390" s="413"/>
      <c r="F390" s="413"/>
      <c r="G390" s="413"/>
      <c r="H390" s="413"/>
      <c r="I390" s="413"/>
      <c r="J390" s="413"/>
      <c r="K390" s="413"/>
      <c r="L390" s="413"/>
      <c r="M390" s="413"/>
      <c r="N390" s="413"/>
      <c r="O390" s="413"/>
      <c r="P390" s="413"/>
      <c r="Q390" s="413"/>
      <c r="R390" s="413"/>
      <c r="S390" s="413"/>
      <c r="T390" s="413"/>
      <c r="U390" s="413"/>
      <c r="V390" s="413"/>
      <c r="W390" s="413"/>
      <c r="X390" s="413"/>
      <c r="Y390" s="413"/>
      <c r="Z390" s="413"/>
    </row>
    <row r="391">
      <c r="A391" s="413"/>
      <c r="B391" s="413"/>
      <c r="C391" s="413"/>
      <c r="D391" s="413"/>
      <c r="E391" s="413"/>
      <c r="F391" s="413"/>
      <c r="G391" s="413"/>
      <c r="H391" s="413"/>
      <c r="I391" s="413"/>
      <c r="J391" s="413"/>
      <c r="K391" s="413"/>
      <c r="L391" s="413"/>
      <c r="M391" s="413"/>
      <c r="N391" s="413"/>
      <c r="O391" s="413"/>
      <c r="P391" s="413"/>
      <c r="Q391" s="413"/>
      <c r="R391" s="413"/>
      <c r="S391" s="413"/>
      <c r="T391" s="413"/>
      <c r="U391" s="413"/>
      <c r="V391" s="413"/>
      <c r="W391" s="413"/>
      <c r="X391" s="413"/>
      <c r="Y391" s="413"/>
      <c r="Z391" s="413"/>
    </row>
    <row r="392">
      <c r="A392" s="413"/>
      <c r="B392" s="413"/>
      <c r="C392" s="413"/>
      <c r="D392" s="413"/>
      <c r="E392" s="413"/>
      <c r="F392" s="413"/>
      <c r="G392" s="413"/>
      <c r="H392" s="413"/>
      <c r="I392" s="413"/>
      <c r="J392" s="413"/>
      <c r="K392" s="413"/>
      <c r="L392" s="413"/>
      <c r="M392" s="413"/>
      <c r="N392" s="413"/>
      <c r="O392" s="413"/>
      <c r="P392" s="413"/>
      <c r="Q392" s="413"/>
      <c r="R392" s="413"/>
      <c r="S392" s="413"/>
      <c r="T392" s="413"/>
      <c r="U392" s="413"/>
      <c r="V392" s="413"/>
      <c r="W392" s="413"/>
      <c r="X392" s="413"/>
      <c r="Y392" s="413"/>
      <c r="Z392" s="413"/>
    </row>
    <row r="393">
      <c r="A393" s="413"/>
      <c r="B393" s="413"/>
      <c r="C393" s="413"/>
      <c r="D393" s="413"/>
      <c r="E393" s="413"/>
      <c r="F393" s="413"/>
      <c r="G393" s="413"/>
      <c r="H393" s="413"/>
      <c r="I393" s="413"/>
      <c r="J393" s="413"/>
      <c r="K393" s="413"/>
      <c r="L393" s="413"/>
      <c r="M393" s="413"/>
      <c r="N393" s="413"/>
      <c r="O393" s="413"/>
      <c r="P393" s="413"/>
      <c r="Q393" s="413"/>
      <c r="R393" s="413"/>
      <c r="S393" s="413"/>
      <c r="T393" s="413"/>
      <c r="U393" s="413"/>
      <c r="V393" s="413"/>
      <c r="W393" s="413"/>
      <c r="X393" s="413"/>
      <c r="Y393" s="413"/>
      <c r="Z393" s="413"/>
    </row>
    <row r="394">
      <c r="A394" s="413"/>
      <c r="B394" s="413"/>
      <c r="C394" s="413"/>
      <c r="D394" s="413"/>
      <c r="E394" s="413"/>
      <c r="F394" s="413"/>
      <c r="G394" s="413"/>
      <c r="H394" s="413"/>
      <c r="I394" s="413"/>
      <c r="J394" s="413"/>
      <c r="K394" s="413"/>
      <c r="L394" s="413"/>
      <c r="M394" s="413"/>
      <c r="N394" s="413"/>
      <c r="O394" s="413"/>
      <c r="P394" s="413"/>
      <c r="Q394" s="413"/>
      <c r="R394" s="413"/>
      <c r="S394" s="413"/>
      <c r="T394" s="413"/>
      <c r="U394" s="413"/>
      <c r="V394" s="413"/>
      <c r="W394" s="413"/>
      <c r="X394" s="413"/>
      <c r="Y394" s="413"/>
      <c r="Z394" s="413"/>
    </row>
    <row r="395">
      <c r="A395" s="413"/>
      <c r="B395" s="413"/>
      <c r="C395" s="413"/>
      <c r="D395" s="413"/>
      <c r="E395" s="413"/>
      <c r="F395" s="413"/>
      <c r="G395" s="413"/>
      <c r="H395" s="413"/>
      <c r="I395" s="413"/>
      <c r="J395" s="413"/>
      <c r="K395" s="413"/>
      <c r="L395" s="413"/>
      <c r="M395" s="413"/>
      <c r="N395" s="413"/>
      <c r="O395" s="413"/>
      <c r="P395" s="413"/>
      <c r="Q395" s="413"/>
      <c r="R395" s="413"/>
      <c r="S395" s="413"/>
      <c r="T395" s="413"/>
      <c r="U395" s="413"/>
      <c r="V395" s="413"/>
      <c r="W395" s="413"/>
      <c r="X395" s="413"/>
      <c r="Y395" s="413"/>
      <c r="Z395" s="413"/>
    </row>
    <row r="396">
      <c r="A396" s="413"/>
      <c r="B396" s="413"/>
      <c r="C396" s="413"/>
      <c r="D396" s="413"/>
      <c r="E396" s="413"/>
      <c r="F396" s="413"/>
      <c r="G396" s="413"/>
      <c r="H396" s="413"/>
      <c r="I396" s="413"/>
      <c r="J396" s="413"/>
      <c r="K396" s="413"/>
      <c r="L396" s="413"/>
      <c r="M396" s="413"/>
      <c r="N396" s="413"/>
      <c r="O396" s="413"/>
      <c r="P396" s="413"/>
      <c r="Q396" s="413"/>
      <c r="R396" s="413"/>
      <c r="S396" s="413"/>
      <c r="T396" s="413"/>
      <c r="U396" s="413"/>
      <c r="V396" s="413"/>
      <c r="W396" s="413"/>
      <c r="X396" s="413"/>
      <c r="Y396" s="413"/>
      <c r="Z396" s="413"/>
    </row>
    <row r="397">
      <c r="A397" s="413"/>
      <c r="B397" s="413"/>
      <c r="C397" s="413"/>
      <c r="D397" s="413"/>
      <c r="E397" s="413"/>
      <c r="F397" s="413"/>
      <c r="G397" s="413"/>
      <c r="H397" s="413"/>
      <c r="I397" s="413"/>
      <c r="J397" s="413"/>
      <c r="K397" s="413"/>
      <c r="L397" s="413"/>
      <c r="M397" s="413"/>
      <c r="N397" s="413"/>
      <c r="O397" s="413"/>
      <c r="P397" s="413"/>
      <c r="Q397" s="413"/>
      <c r="R397" s="413"/>
      <c r="S397" s="413"/>
      <c r="T397" s="413"/>
      <c r="U397" s="413"/>
      <c r="V397" s="413"/>
      <c r="W397" s="413"/>
      <c r="X397" s="413"/>
      <c r="Y397" s="413"/>
      <c r="Z397" s="413"/>
    </row>
    <row r="398">
      <c r="A398" s="413"/>
      <c r="B398" s="413"/>
      <c r="C398" s="413"/>
      <c r="D398" s="413"/>
      <c r="E398" s="413"/>
      <c r="F398" s="413"/>
      <c r="G398" s="413"/>
      <c r="H398" s="413"/>
      <c r="I398" s="413"/>
      <c r="J398" s="413"/>
      <c r="K398" s="413"/>
      <c r="L398" s="413"/>
      <c r="M398" s="413"/>
      <c r="N398" s="413"/>
      <c r="O398" s="413"/>
      <c r="P398" s="413"/>
      <c r="Q398" s="413"/>
      <c r="R398" s="413"/>
      <c r="S398" s="413"/>
      <c r="T398" s="413"/>
      <c r="U398" s="413"/>
      <c r="V398" s="413"/>
      <c r="W398" s="413"/>
      <c r="X398" s="413"/>
      <c r="Y398" s="413"/>
      <c r="Z398" s="413"/>
    </row>
    <row r="399">
      <c r="A399" s="413"/>
      <c r="B399" s="413"/>
      <c r="C399" s="413"/>
      <c r="D399" s="413"/>
      <c r="E399" s="413"/>
      <c r="F399" s="413"/>
      <c r="G399" s="413"/>
      <c r="H399" s="413"/>
      <c r="I399" s="413"/>
      <c r="J399" s="413"/>
      <c r="K399" s="413"/>
      <c r="L399" s="413"/>
      <c r="M399" s="413"/>
      <c r="N399" s="413"/>
      <c r="O399" s="413"/>
      <c r="P399" s="413"/>
      <c r="Q399" s="413"/>
      <c r="R399" s="413"/>
      <c r="S399" s="413"/>
      <c r="T399" s="413"/>
      <c r="U399" s="413"/>
      <c r="V399" s="413"/>
      <c r="W399" s="413"/>
      <c r="X399" s="413"/>
      <c r="Y399" s="413"/>
      <c r="Z399" s="413"/>
    </row>
    <row r="400">
      <c r="A400" s="413"/>
      <c r="B400" s="413"/>
      <c r="C400" s="413"/>
      <c r="D400" s="413"/>
      <c r="E400" s="413"/>
      <c r="F400" s="413"/>
      <c r="G400" s="413"/>
      <c r="H400" s="413"/>
      <c r="I400" s="413"/>
      <c r="J400" s="413"/>
      <c r="K400" s="413"/>
      <c r="L400" s="413"/>
      <c r="M400" s="413"/>
      <c r="N400" s="413"/>
      <c r="O400" s="413"/>
      <c r="P400" s="413"/>
      <c r="Q400" s="413"/>
      <c r="R400" s="413"/>
      <c r="S400" s="413"/>
      <c r="T400" s="413"/>
      <c r="U400" s="413"/>
      <c r="V400" s="413"/>
      <c r="W400" s="413"/>
      <c r="X400" s="413"/>
      <c r="Y400" s="413"/>
      <c r="Z400" s="413"/>
    </row>
    <row r="401">
      <c r="A401" s="413"/>
      <c r="B401" s="413"/>
      <c r="C401" s="413"/>
      <c r="D401" s="413"/>
      <c r="E401" s="413"/>
      <c r="F401" s="413"/>
      <c r="G401" s="413"/>
      <c r="H401" s="413"/>
      <c r="I401" s="413"/>
      <c r="J401" s="413"/>
      <c r="K401" s="413"/>
      <c r="L401" s="413"/>
      <c r="M401" s="413"/>
      <c r="N401" s="413"/>
      <c r="O401" s="413"/>
      <c r="P401" s="413"/>
      <c r="Q401" s="413"/>
      <c r="R401" s="413"/>
      <c r="S401" s="413"/>
      <c r="T401" s="413"/>
      <c r="U401" s="413"/>
      <c r="V401" s="413"/>
      <c r="W401" s="413"/>
      <c r="X401" s="413"/>
      <c r="Y401" s="413"/>
      <c r="Z401" s="413"/>
    </row>
    <row r="402">
      <c r="A402" s="413"/>
      <c r="B402" s="413"/>
      <c r="C402" s="413"/>
      <c r="D402" s="413"/>
      <c r="E402" s="413"/>
      <c r="F402" s="413"/>
      <c r="G402" s="413"/>
      <c r="H402" s="413"/>
      <c r="I402" s="413"/>
      <c r="J402" s="413"/>
      <c r="K402" s="413"/>
      <c r="L402" s="413"/>
      <c r="M402" s="413"/>
      <c r="N402" s="413"/>
      <c r="O402" s="413"/>
      <c r="P402" s="413"/>
      <c r="Q402" s="413"/>
      <c r="R402" s="413"/>
      <c r="S402" s="413"/>
      <c r="T402" s="413"/>
      <c r="U402" s="413"/>
      <c r="V402" s="413"/>
      <c r="W402" s="413"/>
      <c r="X402" s="413"/>
      <c r="Y402" s="413"/>
      <c r="Z402" s="413"/>
    </row>
    <row r="403">
      <c r="A403" s="413"/>
      <c r="B403" s="413"/>
      <c r="C403" s="413"/>
      <c r="D403" s="413"/>
      <c r="E403" s="413"/>
      <c r="F403" s="413"/>
      <c r="G403" s="413"/>
      <c r="H403" s="413"/>
      <c r="I403" s="413"/>
      <c r="J403" s="413"/>
      <c r="K403" s="413"/>
      <c r="L403" s="413"/>
      <c r="M403" s="413"/>
      <c r="N403" s="413"/>
      <c r="O403" s="413"/>
      <c r="P403" s="413"/>
      <c r="Q403" s="413"/>
      <c r="R403" s="413"/>
      <c r="S403" s="413"/>
      <c r="T403" s="413"/>
      <c r="U403" s="413"/>
      <c r="V403" s="413"/>
      <c r="W403" s="413"/>
      <c r="X403" s="413"/>
      <c r="Y403" s="413"/>
      <c r="Z403" s="413"/>
    </row>
    <row r="404">
      <c r="A404" s="413"/>
      <c r="B404" s="413"/>
      <c r="C404" s="413"/>
      <c r="D404" s="413"/>
      <c r="E404" s="413"/>
      <c r="F404" s="413"/>
      <c r="G404" s="413"/>
      <c r="H404" s="413"/>
      <c r="I404" s="413"/>
      <c r="J404" s="413"/>
      <c r="K404" s="413"/>
      <c r="L404" s="413"/>
      <c r="M404" s="413"/>
      <c r="N404" s="413"/>
      <c r="O404" s="413"/>
      <c r="P404" s="413"/>
      <c r="Q404" s="413"/>
      <c r="R404" s="413"/>
      <c r="S404" s="413"/>
      <c r="T404" s="413"/>
      <c r="U404" s="413"/>
      <c r="V404" s="413"/>
      <c r="W404" s="413"/>
      <c r="X404" s="413"/>
      <c r="Y404" s="413"/>
      <c r="Z404" s="413"/>
    </row>
    <row r="405">
      <c r="A405" s="413"/>
      <c r="B405" s="413"/>
      <c r="C405" s="413"/>
      <c r="D405" s="413"/>
      <c r="E405" s="413"/>
      <c r="F405" s="413"/>
      <c r="G405" s="413"/>
      <c r="H405" s="413"/>
      <c r="I405" s="413"/>
      <c r="J405" s="413"/>
      <c r="K405" s="413"/>
      <c r="L405" s="413"/>
      <c r="M405" s="413"/>
      <c r="N405" s="413"/>
      <c r="O405" s="413"/>
      <c r="P405" s="413"/>
      <c r="Q405" s="413"/>
      <c r="R405" s="413"/>
      <c r="S405" s="413"/>
      <c r="T405" s="413"/>
      <c r="U405" s="413"/>
      <c r="V405" s="413"/>
      <c r="W405" s="413"/>
      <c r="X405" s="413"/>
      <c r="Y405" s="413"/>
      <c r="Z405" s="413"/>
    </row>
    <row r="406">
      <c r="A406" s="413"/>
      <c r="B406" s="413"/>
      <c r="C406" s="413"/>
      <c r="D406" s="413"/>
      <c r="E406" s="413"/>
      <c r="F406" s="413"/>
      <c r="G406" s="413"/>
      <c r="H406" s="413"/>
      <c r="I406" s="413"/>
      <c r="J406" s="413"/>
      <c r="K406" s="413"/>
      <c r="L406" s="413"/>
      <c r="M406" s="413"/>
      <c r="N406" s="413"/>
      <c r="O406" s="413"/>
      <c r="P406" s="413"/>
      <c r="Q406" s="413"/>
      <c r="R406" s="413"/>
      <c r="S406" s="413"/>
      <c r="T406" s="413"/>
      <c r="U406" s="413"/>
      <c r="V406" s="413"/>
      <c r="W406" s="413"/>
      <c r="X406" s="413"/>
      <c r="Y406" s="413"/>
      <c r="Z406" s="413"/>
    </row>
    <row r="407">
      <c r="A407" s="413"/>
      <c r="B407" s="413"/>
      <c r="C407" s="413"/>
      <c r="D407" s="413"/>
      <c r="E407" s="413"/>
      <c r="F407" s="413"/>
      <c r="G407" s="413"/>
      <c r="H407" s="413"/>
      <c r="I407" s="413"/>
      <c r="J407" s="413"/>
      <c r="K407" s="413"/>
      <c r="L407" s="413"/>
      <c r="M407" s="413"/>
      <c r="N407" s="413"/>
      <c r="O407" s="413"/>
      <c r="P407" s="413"/>
      <c r="Q407" s="413"/>
      <c r="R407" s="413"/>
      <c r="S407" s="413"/>
      <c r="T407" s="413"/>
      <c r="U407" s="413"/>
      <c r="V407" s="413"/>
      <c r="W407" s="413"/>
      <c r="X407" s="413"/>
      <c r="Y407" s="413"/>
      <c r="Z407" s="413"/>
    </row>
    <row r="408">
      <c r="A408" s="413"/>
      <c r="B408" s="413"/>
      <c r="C408" s="413"/>
      <c r="D408" s="413"/>
      <c r="E408" s="413"/>
      <c r="F408" s="413"/>
      <c r="G408" s="413"/>
      <c r="H408" s="413"/>
      <c r="I408" s="413"/>
      <c r="J408" s="413"/>
      <c r="K408" s="413"/>
      <c r="L408" s="413"/>
      <c r="M408" s="413"/>
      <c r="N408" s="413"/>
      <c r="O408" s="413"/>
      <c r="P408" s="413"/>
      <c r="Q408" s="413"/>
      <c r="R408" s="413"/>
      <c r="S408" s="413"/>
      <c r="T408" s="413"/>
      <c r="U408" s="413"/>
      <c r="V408" s="413"/>
      <c r="W408" s="413"/>
      <c r="X408" s="413"/>
      <c r="Y408" s="413"/>
      <c r="Z408" s="413"/>
    </row>
    <row r="409">
      <c r="A409" s="413"/>
      <c r="B409" s="413"/>
      <c r="C409" s="413"/>
      <c r="D409" s="413"/>
      <c r="E409" s="413"/>
      <c r="F409" s="413"/>
      <c r="G409" s="413"/>
      <c r="H409" s="413"/>
      <c r="I409" s="413"/>
      <c r="J409" s="413"/>
      <c r="K409" s="413"/>
      <c r="L409" s="413"/>
      <c r="M409" s="413"/>
      <c r="N409" s="413"/>
      <c r="O409" s="413"/>
      <c r="P409" s="413"/>
      <c r="Q409" s="413"/>
      <c r="R409" s="413"/>
      <c r="S409" s="413"/>
      <c r="T409" s="413"/>
      <c r="U409" s="413"/>
      <c r="V409" s="413"/>
      <c r="W409" s="413"/>
      <c r="X409" s="413"/>
      <c r="Y409" s="413"/>
      <c r="Z409" s="413"/>
    </row>
    <row r="410">
      <c r="A410" s="413"/>
      <c r="B410" s="413"/>
      <c r="C410" s="413"/>
      <c r="D410" s="413"/>
      <c r="E410" s="413"/>
      <c r="F410" s="413"/>
      <c r="G410" s="413"/>
      <c r="H410" s="413"/>
      <c r="I410" s="413"/>
      <c r="J410" s="413"/>
      <c r="K410" s="413"/>
      <c r="L410" s="413"/>
      <c r="M410" s="413"/>
      <c r="N410" s="413"/>
      <c r="O410" s="413"/>
      <c r="P410" s="413"/>
      <c r="Q410" s="413"/>
      <c r="R410" s="413"/>
      <c r="S410" s="413"/>
      <c r="T410" s="413"/>
      <c r="U410" s="413"/>
      <c r="V410" s="413"/>
      <c r="W410" s="413"/>
      <c r="X410" s="413"/>
      <c r="Y410" s="413"/>
      <c r="Z410" s="413"/>
    </row>
    <row r="411">
      <c r="A411" s="413"/>
      <c r="B411" s="413"/>
      <c r="C411" s="413"/>
      <c r="D411" s="413"/>
      <c r="E411" s="413"/>
      <c r="F411" s="413"/>
      <c r="G411" s="413"/>
      <c r="H411" s="413"/>
      <c r="I411" s="413"/>
      <c r="J411" s="413"/>
      <c r="K411" s="413"/>
      <c r="L411" s="413"/>
      <c r="M411" s="413"/>
      <c r="N411" s="413"/>
      <c r="O411" s="413"/>
      <c r="P411" s="413"/>
      <c r="Q411" s="413"/>
      <c r="R411" s="413"/>
      <c r="S411" s="413"/>
      <c r="T411" s="413"/>
      <c r="U411" s="413"/>
      <c r="V411" s="413"/>
      <c r="W411" s="413"/>
      <c r="X411" s="413"/>
      <c r="Y411" s="413"/>
      <c r="Z411" s="413"/>
    </row>
    <row r="412">
      <c r="A412" s="413"/>
      <c r="B412" s="413"/>
      <c r="C412" s="413"/>
      <c r="D412" s="413"/>
      <c r="E412" s="413"/>
      <c r="F412" s="413"/>
      <c r="G412" s="413"/>
      <c r="H412" s="413"/>
      <c r="I412" s="413"/>
      <c r="J412" s="413"/>
      <c r="K412" s="413"/>
      <c r="L412" s="413"/>
      <c r="M412" s="413"/>
      <c r="N412" s="413"/>
      <c r="O412" s="413"/>
      <c r="P412" s="413"/>
      <c r="Q412" s="413"/>
      <c r="R412" s="413"/>
      <c r="S412" s="413"/>
      <c r="T412" s="413"/>
      <c r="U412" s="413"/>
      <c r="V412" s="413"/>
      <c r="W412" s="413"/>
      <c r="X412" s="413"/>
      <c r="Y412" s="413"/>
      <c r="Z412" s="413"/>
    </row>
    <row r="413">
      <c r="A413" s="413"/>
      <c r="B413" s="413"/>
      <c r="C413" s="413"/>
      <c r="D413" s="413"/>
      <c r="E413" s="413"/>
      <c r="F413" s="413"/>
      <c r="G413" s="413"/>
      <c r="H413" s="413"/>
      <c r="I413" s="413"/>
      <c r="J413" s="413"/>
      <c r="K413" s="413"/>
      <c r="L413" s="413"/>
      <c r="M413" s="413"/>
      <c r="N413" s="413"/>
      <c r="O413" s="413"/>
      <c r="P413" s="413"/>
      <c r="Q413" s="413"/>
      <c r="R413" s="413"/>
      <c r="S413" s="413"/>
      <c r="T413" s="413"/>
      <c r="U413" s="413"/>
      <c r="V413" s="413"/>
      <c r="W413" s="413"/>
      <c r="X413" s="413"/>
      <c r="Y413" s="413"/>
      <c r="Z413" s="413"/>
    </row>
    <row r="414">
      <c r="A414" s="413"/>
      <c r="B414" s="413"/>
      <c r="C414" s="413"/>
      <c r="D414" s="413"/>
      <c r="E414" s="413"/>
      <c r="F414" s="413"/>
      <c r="G414" s="413"/>
      <c r="H414" s="413"/>
      <c r="I414" s="413"/>
      <c r="J414" s="413"/>
      <c r="K414" s="413"/>
      <c r="L414" s="413"/>
      <c r="M414" s="413"/>
      <c r="N414" s="413"/>
      <c r="O414" s="413"/>
      <c r="P414" s="413"/>
      <c r="Q414" s="413"/>
      <c r="R414" s="413"/>
      <c r="S414" s="413"/>
      <c r="T414" s="413"/>
      <c r="U414" s="413"/>
      <c r="V414" s="413"/>
      <c r="W414" s="413"/>
      <c r="X414" s="413"/>
      <c r="Y414" s="413"/>
      <c r="Z414" s="413"/>
    </row>
    <row r="415">
      <c r="A415" s="413"/>
      <c r="B415" s="413"/>
      <c r="C415" s="413"/>
      <c r="D415" s="413"/>
      <c r="E415" s="413"/>
      <c r="F415" s="413"/>
      <c r="G415" s="413"/>
      <c r="H415" s="413"/>
      <c r="I415" s="413"/>
      <c r="J415" s="413"/>
      <c r="K415" s="413"/>
      <c r="L415" s="413"/>
      <c r="M415" s="413"/>
      <c r="N415" s="413"/>
      <c r="O415" s="413"/>
      <c r="P415" s="413"/>
      <c r="Q415" s="413"/>
      <c r="R415" s="413"/>
      <c r="S415" s="413"/>
      <c r="T415" s="413"/>
      <c r="U415" s="413"/>
      <c r="V415" s="413"/>
      <c r="W415" s="413"/>
      <c r="X415" s="413"/>
      <c r="Y415" s="413"/>
      <c r="Z415" s="413"/>
    </row>
    <row r="416">
      <c r="A416" s="413"/>
      <c r="B416" s="413"/>
      <c r="C416" s="413"/>
      <c r="D416" s="413"/>
      <c r="E416" s="413"/>
      <c r="F416" s="413"/>
      <c r="G416" s="413"/>
      <c r="H416" s="413"/>
      <c r="I416" s="413"/>
      <c r="J416" s="413"/>
      <c r="K416" s="413"/>
      <c r="L416" s="413"/>
      <c r="M416" s="413"/>
      <c r="N416" s="413"/>
      <c r="O416" s="413"/>
      <c r="P416" s="413"/>
      <c r="Q416" s="413"/>
      <c r="R416" s="413"/>
      <c r="S416" s="413"/>
      <c r="T416" s="413"/>
      <c r="U416" s="413"/>
      <c r="V416" s="413"/>
      <c r="W416" s="413"/>
      <c r="X416" s="413"/>
      <c r="Y416" s="413"/>
      <c r="Z416" s="413"/>
    </row>
    <row r="417">
      <c r="A417" s="413"/>
      <c r="B417" s="413"/>
      <c r="C417" s="413"/>
      <c r="D417" s="413"/>
      <c r="E417" s="413"/>
      <c r="F417" s="413"/>
      <c r="G417" s="413"/>
      <c r="H417" s="413"/>
      <c r="I417" s="413"/>
      <c r="J417" s="413"/>
      <c r="K417" s="413"/>
      <c r="L417" s="413"/>
      <c r="M417" s="413"/>
      <c r="N417" s="413"/>
      <c r="O417" s="413"/>
      <c r="P417" s="413"/>
      <c r="Q417" s="413"/>
      <c r="R417" s="413"/>
      <c r="S417" s="413"/>
      <c r="T417" s="413"/>
      <c r="U417" s="413"/>
      <c r="V417" s="413"/>
      <c r="W417" s="413"/>
      <c r="X417" s="413"/>
      <c r="Y417" s="413"/>
      <c r="Z417" s="413"/>
    </row>
    <row r="418">
      <c r="A418" s="413"/>
      <c r="B418" s="413"/>
      <c r="C418" s="413"/>
      <c r="D418" s="413"/>
      <c r="E418" s="413"/>
      <c r="F418" s="413"/>
      <c r="G418" s="413"/>
      <c r="H418" s="413"/>
      <c r="I418" s="413"/>
      <c r="J418" s="413"/>
      <c r="K418" s="413"/>
      <c r="L418" s="413"/>
      <c r="M418" s="413"/>
      <c r="N418" s="413"/>
      <c r="O418" s="413"/>
      <c r="P418" s="413"/>
      <c r="Q418" s="413"/>
      <c r="R418" s="413"/>
      <c r="S418" s="413"/>
      <c r="T418" s="413"/>
      <c r="U418" s="413"/>
      <c r="V418" s="413"/>
      <c r="W418" s="413"/>
      <c r="X418" s="413"/>
      <c r="Y418" s="413"/>
      <c r="Z418" s="413"/>
    </row>
    <row r="419">
      <c r="A419" s="413"/>
      <c r="B419" s="413"/>
      <c r="C419" s="413"/>
      <c r="D419" s="413"/>
      <c r="E419" s="413"/>
      <c r="F419" s="413"/>
      <c r="G419" s="413"/>
      <c r="H419" s="413"/>
      <c r="I419" s="413"/>
      <c r="J419" s="413"/>
      <c r="K419" s="413"/>
      <c r="L419" s="413"/>
      <c r="M419" s="413"/>
      <c r="N419" s="413"/>
      <c r="O419" s="413"/>
      <c r="P419" s="413"/>
      <c r="Q419" s="413"/>
      <c r="R419" s="413"/>
      <c r="S419" s="413"/>
      <c r="T419" s="413"/>
      <c r="U419" s="413"/>
      <c r="V419" s="413"/>
      <c r="W419" s="413"/>
      <c r="X419" s="413"/>
      <c r="Y419" s="413"/>
      <c r="Z419" s="413"/>
    </row>
    <row r="420">
      <c r="A420" s="413"/>
      <c r="B420" s="413"/>
      <c r="C420" s="413"/>
      <c r="D420" s="413"/>
      <c r="E420" s="413"/>
      <c r="F420" s="413"/>
      <c r="G420" s="413"/>
      <c r="H420" s="413"/>
      <c r="I420" s="413"/>
      <c r="J420" s="413"/>
      <c r="K420" s="413"/>
      <c r="L420" s="413"/>
      <c r="M420" s="413"/>
      <c r="N420" s="413"/>
      <c r="O420" s="413"/>
      <c r="P420" s="413"/>
      <c r="Q420" s="413"/>
      <c r="R420" s="413"/>
      <c r="S420" s="413"/>
      <c r="T420" s="413"/>
      <c r="U420" s="413"/>
      <c r="V420" s="413"/>
      <c r="W420" s="413"/>
      <c r="X420" s="413"/>
      <c r="Y420" s="413"/>
      <c r="Z420" s="413"/>
    </row>
    <row r="421">
      <c r="A421" s="413"/>
      <c r="B421" s="413"/>
      <c r="C421" s="413"/>
      <c r="D421" s="413"/>
      <c r="E421" s="413"/>
      <c r="F421" s="413"/>
      <c r="G421" s="413"/>
      <c r="H421" s="413"/>
      <c r="I421" s="413"/>
      <c r="J421" s="413"/>
      <c r="K421" s="413"/>
      <c r="L421" s="413"/>
      <c r="M421" s="413"/>
      <c r="N421" s="413"/>
      <c r="O421" s="413"/>
      <c r="P421" s="413"/>
      <c r="Q421" s="413"/>
      <c r="R421" s="413"/>
      <c r="S421" s="413"/>
      <c r="T421" s="413"/>
      <c r="U421" s="413"/>
      <c r="V421" s="413"/>
      <c r="W421" s="413"/>
      <c r="X421" s="413"/>
      <c r="Y421" s="413"/>
      <c r="Z421" s="413"/>
    </row>
    <row r="422">
      <c r="A422" s="413"/>
      <c r="B422" s="413"/>
      <c r="C422" s="413"/>
      <c r="D422" s="413"/>
      <c r="E422" s="413"/>
      <c r="F422" s="413"/>
      <c r="G422" s="413"/>
      <c r="H422" s="413"/>
      <c r="I422" s="413"/>
      <c r="J422" s="413"/>
      <c r="K422" s="413"/>
      <c r="L422" s="413"/>
      <c r="M422" s="413"/>
      <c r="N422" s="413"/>
      <c r="O422" s="413"/>
      <c r="P422" s="413"/>
      <c r="Q422" s="413"/>
      <c r="R422" s="413"/>
      <c r="S422" s="413"/>
      <c r="T422" s="413"/>
      <c r="U422" s="413"/>
      <c r="V422" s="413"/>
      <c r="W422" s="413"/>
      <c r="X422" s="413"/>
      <c r="Y422" s="413"/>
      <c r="Z422" s="413"/>
    </row>
    <row r="423">
      <c r="A423" s="413"/>
      <c r="B423" s="413"/>
      <c r="C423" s="413"/>
      <c r="D423" s="413"/>
      <c r="E423" s="413"/>
      <c r="F423" s="413"/>
      <c r="G423" s="413"/>
      <c r="H423" s="413"/>
      <c r="I423" s="413"/>
      <c r="J423" s="413"/>
      <c r="K423" s="413"/>
      <c r="L423" s="413"/>
      <c r="M423" s="413"/>
      <c r="N423" s="413"/>
      <c r="O423" s="413"/>
      <c r="P423" s="413"/>
      <c r="Q423" s="413"/>
      <c r="R423" s="413"/>
      <c r="S423" s="413"/>
      <c r="T423" s="413"/>
      <c r="U423" s="413"/>
      <c r="V423" s="413"/>
      <c r="W423" s="413"/>
      <c r="X423" s="413"/>
      <c r="Y423" s="413"/>
      <c r="Z423" s="413"/>
    </row>
    <row r="424">
      <c r="A424" s="413"/>
      <c r="B424" s="413"/>
      <c r="C424" s="413"/>
      <c r="D424" s="413"/>
      <c r="E424" s="413"/>
      <c r="F424" s="413"/>
      <c r="G424" s="413"/>
      <c r="H424" s="413"/>
      <c r="I424" s="413"/>
      <c r="J424" s="413"/>
      <c r="K424" s="413"/>
      <c r="L424" s="413"/>
      <c r="M424" s="413"/>
      <c r="N424" s="413"/>
      <c r="O424" s="413"/>
      <c r="P424" s="413"/>
      <c r="Q424" s="413"/>
      <c r="R424" s="413"/>
      <c r="S424" s="413"/>
      <c r="T424" s="413"/>
      <c r="U424" s="413"/>
      <c r="V424" s="413"/>
      <c r="W424" s="413"/>
      <c r="X424" s="413"/>
      <c r="Y424" s="413"/>
      <c r="Z424" s="413"/>
    </row>
    <row r="425">
      <c r="A425" s="413"/>
      <c r="B425" s="413"/>
      <c r="C425" s="413"/>
      <c r="D425" s="413"/>
      <c r="E425" s="413"/>
      <c r="F425" s="413"/>
      <c r="G425" s="413"/>
      <c r="H425" s="413"/>
      <c r="I425" s="413"/>
      <c r="J425" s="413"/>
      <c r="K425" s="413"/>
      <c r="L425" s="413"/>
      <c r="M425" s="413"/>
      <c r="N425" s="413"/>
      <c r="O425" s="413"/>
      <c r="P425" s="413"/>
      <c r="Q425" s="413"/>
      <c r="R425" s="413"/>
      <c r="S425" s="413"/>
      <c r="T425" s="413"/>
      <c r="U425" s="413"/>
      <c r="V425" s="413"/>
      <c r="W425" s="413"/>
      <c r="X425" s="413"/>
      <c r="Y425" s="413"/>
      <c r="Z425" s="413"/>
    </row>
    <row r="426">
      <c r="A426" s="413"/>
      <c r="B426" s="413"/>
      <c r="C426" s="413"/>
      <c r="D426" s="413"/>
      <c r="E426" s="413"/>
      <c r="F426" s="413"/>
      <c r="G426" s="413"/>
      <c r="H426" s="413"/>
      <c r="I426" s="413"/>
      <c r="J426" s="413"/>
      <c r="K426" s="413"/>
      <c r="L426" s="413"/>
      <c r="M426" s="413"/>
      <c r="N426" s="413"/>
      <c r="O426" s="413"/>
      <c r="P426" s="413"/>
      <c r="Q426" s="413"/>
      <c r="R426" s="413"/>
      <c r="S426" s="413"/>
      <c r="T426" s="413"/>
      <c r="U426" s="413"/>
      <c r="V426" s="413"/>
      <c r="W426" s="413"/>
      <c r="X426" s="413"/>
      <c r="Y426" s="413"/>
      <c r="Z426" s="413"/>
    </row>
    <row r="427">
      <c r="A427" s="413"/>
      <c r="B427" s="413"/>
      <c r="C427" s="413"/>
      <c r="D427" s="413"/>
      <c r="E427" s="413"/>
      <c r="F427" s="413"/>
      <c r="G427" s="413"/>
      <c r="H427" s="413"/>
      <c r="I427" s="413"/>
      <c r="J427" s="413"/>
      <c r="K427" s="413"/>
      <c r="L427" s="413"/>
      <c r="M427" s="413"/>
      <c r="N427" s="413"/>
      <c r="O427" s="413"/>
      <c r="P427" s="413"/>
      <c r="Q427" s="413"/>
      <c r="R427" s="413"/>
      <c r="S427" s="413"/>
      <c r="T427" s="413"/>
      <c r="U427" s="413"/>
      <c r="V427" s="413"/>
      <c r="W427" s="413"/>
      <c r="X427" s="413"/>
      <c r="Y427" s="413"/>
      <c r="Z427" s="413"/>
    </row>
    <row r="428">
      <c r="A428" s="413"/>
      <c r="B428" s="413"/>
      <c r="C428" s="413"/>
      <c r="D428" s="413"/>
      <c r="E428" s="413"/>
      <c r="F428" s="413"/>
      <c r="G428" s="413"/>
      <c r="H428" s="413"/>
      <c r="I428" s="413"/>
      <c r="J428" s="413"/>
      <c r="K428" s="413"/>
      <c r="L428" s="413"/>
      <c r="M428" s="413"/>
      <c r="N428" s="413"/>
      <c r="O428" s="413"/>
      <c r="P428" s="413"/>
      <c r="Q428" s="413"/>
      <c r="R428" s="413"/>
      <c r="S428" s="413"/>
      <c r="T428" s="413"/>
      <c r="U428" s="413"/>
      <c r="V428" s="413"/>
      <c r="W428" s="413"/>
      <c r="X428" s="413"/>
      <c r="Y428" s="413"/>
      <c r="Z428" s="413"/>
    </row>
    <row r="429">
      <c r="A429" s="413"/>
      <c r="B429" s="413"/>
      <c r="C429" s="413"/>
      <c r="D429" s="413"/>
      <c r="E429" s="413"/>
      <c r="F429" s="413"/>
      <c r="G429" s="413"/>
      <c r="H429" s="413"/>
      <c r="I429" s="413"/>
      <c r="J429" s="413"/>
      <c r="K429" s="413"/>
      <c r="L429" s="413"/>
      <c r="M429" s="413"/>
      <c r="N429" s="413"/>
      <c r="O429" s="413"/>
      <c r="P429" s="413"/>
      <c r="Q429" s="413"/>
      <c r="R429" s="413"/>
      <c r="S429" s="413"/>
      <c r="T429" s="413"/>
      <c r="U429" s="413"/>
      <c r="V429" s="413"/>
      <c r="W429" s="413"/>
      <c r="X429" s="413"/>
      <c r="Y429" s="413"/>
      <c r="Z429" s="413"/>
    </row>
    <row r="430">
      <c r="A430" s="413"/>
      <c r="B430" s="413"/>
      <c r="C430" s="413"/>
      <c r="D430" s="413"/>
      <c r="E430" s="413"/>
      <c r="F430" s="413"/>
      <c r="G430" s="413"/>
      <c r="H430" s="413"/>
      <c r="I430" s="413"/>
      <c r="J430" s="413"/>
      <c r="K430" s="413"/>
      <c r="L430" s="413"/>
      <c r="M430" s="413"/>
      <c r="N430" s="413"/>
      <c r="O430" s="413"/>
      <c r="P430" s="413"/>
      <c r="Q430" s="413"/>
      <c r="R430" s="413"/>
      <c r="S430" s="413"/>
      <c r="T430" s="413"/>
      <c r="U430" s="413"/>
      <c r="V430" s="413"/>
      <c r="W430" s="413"/>
      <c r="X430" s="413"/>
      <c r="Y430" s="413"/>
      <c r="Z430" s="413"/>
    </row>
    <row r="431">
      <c r="A431" s="413"/>
      <c r="B431" s="413"/>
      <c r="C431" s="413"/>
      <c r="D431" s="413"/>
      <c r="E431" s="413"/>
      <c r="F431" s="413"/>
      <c r="G431" s="413"/>
      <c r="H431" s="413"/>
      <c r="I431" s="413"/>
      <c r="J431" s="413"/>
      <c r="K431" s="413"/>
      <c r="L431" s="413"/>
      <c r="M431" s="413"/>
      <c r="N431" s="413"/>
      <c r="O431" s="413"/>
      <c r="P431" s="413"/>
      <c r="Q431" s="413"/>
      <c r="R431" s="413"/>
      <c r="S431" s="413"/>
      <c r="T431" s="413"/>
      <c r="U431" s="413"/>
      <c r="V431" s="413"/>
      <c r="W431" s="413"/>
      <c r="X431" s="413"/>
      <c r="Y431" s="413"/>
      <c r="Z431" s="413"/>
    </row>
    <row r="432">
      <c r="A432" s="413"/>
      <c r="B432" s="413"/>
      <c r="C432" s="413"/>
      <c r="D432" s="413"/>
      <c r="E432" s="413"/>
      <c r="F432" s="413"/>
      <c r="G432" s="413"/>
      <c r="H432" s="413"/>
      <c r="I432" s="413"/>
      <c r="J432" s="413"/>
      <c r="K432" s="413"/>
      <c r="L432" s="413"/>
      <c r="M432" s="413"/>
      <c r="N432" s="413"/>
      <c r="O432" s="413"/>
      <c r="P432" s="413"/>
      <c r="Q432" s="413"/>
      <c r="R432" s="413"/>
      <c r="S432" s="413"/>
      <c r="T432" s="413"/>
      <c r="U432" s="413"/>
      <c r="V432" s="413"/>
      <c r="W432" s="413"/>
      <c r="X432" s="413"/>
      <c r="Y432" s="413"/>
      <c r="Z432" s="413"/>
    </row>
    <row r="433">
      <c r="A433" s="413"/>
      <c r="B433" s="413"/>
      <c r="C433" s="413"/>
      <c r="D433" s="413"/>
      <c r="E433" s="413"/>
      <c r="F433" s="413"/>
      <c r="G433" s="413"/>
      <c r="H433" s="413"/>
      <c r="I433" s="413"/>
      <c r="J433" s="413"/>
      <c r="K433" s="413"/>
      <c r="L433" s="413"/>
      <c r="M433" s="413"/>
      <c r="N433" s="413"/>
      <c r="O433" s="413"/>
      <c r="P433" s="413"/>
      <c r="Q433" s="413"/>
      <c r="R433" s="413"/>
      <c r="S433" s="413"/>
      <c r="T433" s="413"/>
      <c r="U433" s="413"/>
      <c r="V433" s="413"/>
      <c r="W433" s="413"/>
      <c r="X433" s="413"/>
      <c r="Y433" s="413"/>
      <c r="Z433" s="413"/>
    </row>
    <row r="434">
      <c r="A434" s="413"/>
      <c r="B434" s="413"/>
      <c r="C434" s="413"/>
      <c r="D434" s="413"/>
      <c r="E434" s="413"/>
      <c r="F434" s="413"/>
      <c r="G434" s="413"/>
      <c r="H434" s="413"/>
      <c r="I434" s="413"/>
      <c r="J434" s="413"/>
      <c r="K434" s="413"/>
      <c r="L434" s="413"/>
      <c r="M434" s="413"/>
      <c r="N434" s="413"/>
      <c r="O434" s="413"/>
      <c r="P434" s="413"/>
      <c r="Q434" s="413"/>
      <c r="R434" s="413"/>
      <c r="S434" s="413"/>
      <c r="T434" s="413"/>
      <c r="U434" s="413"/>
      <c r="V434" s="413"/>
      <c r="W434" s="413"/>
      <c r="X434" s="413"/>
      <c r="Y434" s="413"/>
      <c r="Z434" s="413"/>
    </row>
    <row r="435">
      <c r="A435" s="413"/>
      <c r="B435" s="413"/>
      <c r="C435" s="413"/>
      <c r="D435" s="413"/>
      <c r="E435" s="413"/>
      <c r="F435" s="413"/>
      <c r="G435" s="413"/>
      <c r="H435" s="413"/>
      <c r="I435" s="413"/>
      <c r="J435" s="413"/>
      <c r="K435" s="413"/>
      <c r="L435" s="413"/>
      <c r="M435" s="413"/>
      <c r="N435" s="413"/>
      <c r="O435" s="413"/>
      <c r="P435" s="413"/>
      <c r="Q435" s="413"/>
      <c r="R435" s="413"/>
      <c r="S435" s="413"/>
      <c r="T435" s="413"/>
      <c r="U435" s="413"/>
      <c r="V435" s="413"/>
      <c r="W435" s="413"/>
      <c r="X435" s="413"/>
      <c r="Y435" s="413"/>
      <c r="Z435" s="413"/>
    </row>
    <row r="436">
      <c r="A436" s="413"/>
      <c r="B436" s="413"/>
      <c r="C436" s="413"/>
      <c r="D436" s="413"/>
      <c r="E436" s="413"/>
      <c r="F436" s="413"/>
      <c r="G436" s="413"/>
      <c r="H436" s="413"/>
      <c r="I436" s="413"/>
      <c r="J436" s="413"/>
      <c r="K436" s="413"/>
      <c r="L436" s="413"/>
      <c r="M436" s="413"/>
      <c r="N436" s="413"/>
      <c r="O436" s="413"/>
      <c r="P436" s="413"/>
      <c r="Q436" s="413"/>
      <c r="R436" s="413"/>
      <c r="S436" s="413"/>
      <c r="T436" s="413"/>
      <c r="U436" s="413"/>
      <c r="V436" s="413"/>
      <c r="W436" s="413"/>
      <c r="X436" s="413"/>
      <c r="Y436" s="413"/>
      <c r="Z436" s="413"/>
    </row>
    <row r="437">
      <c r="A437" s="413"/>
      <c r="B437" s="413"/>
      <c r="C437" s="413"/>
      <c r="D437" s="413"/>
      <c r="E437" s="413"/>
      <c r="F437" s="413"/>
      <c r="G437" s="413"/>
      <c r="H437" s="413"/>
      <c r="I437" s="413"/>
      <c r="J437" s="413"/>
      <c r="K437" s="413"/>
      <c r="L437" s="413"/>
      <c r="M437" s="413"/>
      <c r="N437" s="413"/>
      <c r="O437" s="413"/>
      <c r="P437" s="413"/>
      <c r="Q437" s="413"/>
      <c r="R437" s="413"/>
      <c r="S437" s="413"/>
      <c r="T437" s="413"/>
      <c r="U437" s="413"/>
      <c r="V437" s="413"/>
      <c r="W437" s="413"/>
      <c r="X437" s="413"/>
      <c r="Y437" s="413"/>
      <c r="Z437" s="413"/>
    </row>
    <row r="438">
      <c r="A438" s="413"/>
      <c r="B438" s="413"/>
      <c r="C438" s="413"/>
      <c r="D438" s="413"/>
      <c r="E438" s="413"/>
      <c r="F438" s="413"/>
      <c r="G438" s="413"/>
      <c r="H438" s="413"/>
      <c r="I438" s="413"/>
      <c r="J438" s="413"/>
      <c r="K438" s="413"/>
      <c r="L438" s="413"/>
      <c r="M438" s="413"/>
      <c r="N438" s="413"/>
      <c r="O438" s="413"/>
      <c r="P438" s="413"/>
      <c r="Q438" s="413"/>
      <c r="R438" s="413"/>
      <c r="S438" s="413"/>
      <c r="T438" s="413"/>
      <c r="U438" s="413"/>
      <c r="V438" s="413"/>
      <c r="W438" s="413"/>
      <c r="X438" s="413"/>
      <c r="Y438" s="413"/>
      <c r="Z438" s="413"/>
    </row>
    <row r="439">
      <c r="A439" s="413"/>
      <c r="B439" s="413"/>
      <c r="C439" s="413"/>
      <c r="D439" s="413"/>
      <c r="E439" s="413"/>
      <c r="F439" s="413"/>
      <c r="G439" s="413"/>
      <c r="H439" s="413"/>
      <c r="I439" s="413"/>
      <c r="J439" s="413"/>
      <c r="K439" s="413"/>
      <c r="L439" s="413"/>
      <c r="M439" s="413"/>
      <c r="N439" s="413"/>
      <c r="O439" s="413"/>
      <c r="P439" s="413"/>
      <c r="Q439" s="413"/>
      <c r="R439" s="413"/>
      <c r="S439" s="413"/>
      <c r="T439" s="413"/>
      <c r="U439" s="413"/>
      <c r="V439" s="413"/>
      <c r="W439" s="413"/>
      <c r="X439" s="413"/>
      <c r="Y439" s="413"/>
      <c r="Z439" s="413"/>
    </row>
    <row r="440">
      <c r="A440" s="413"/>
      <c r="B440" s="413"/>
      <c r="C440" s="413"/>
      <c r="D440" s="413"/>
      <c r="E440" s="413"/>
      <c r="F440" s="413"/>
      <c r="G440" s="413"/>
      <c r="H440" s="413"/>
      <c r="I440" s="413"/>
      <c r="J440" s="413"/>
      <c r="K440" s="413"/>
      <c r="L440" s="413"/>
      <c r="M440" s="413"/>
      <c r="N440" s="413"/>
      <c r="O440" s="413"/>
      <c r="P440" s="413"/>
      <c r="Q440" s="413"/>
      <c r="R440" s="413"/>
      <c r="S440" s="413"/>
      <c r="T440" s="413"/>
      <c r="U440" s="413"/>
      <c r="V440" s="413"/>
      <c r="W440" s="413"/>
      <c r="X440" s="413"/>
      <c r="Y440" s="413"/>
      <c r="Z440" s="413"/>
    </row>
    <row r="441">
      <c r="A441" s="413"/>
      <c r="B441" s="413"/>
      <c r="C441" s="413"/>
      <c r="D441" s="413"/>
      <c r="E441" s="413"/>
      <c r="F441" s="413"/>
      <c r="G441" s="413"/>
      <c r="H441" s="413"/>
      <c r="I441" s="413"/>
      <c r="J441" s="413"/>
      <c r="K441" s="413"/>
      <c r="L441" s="413"/>
      <c r="M441" s="413"/>
      <c r="N441" s="413"/>
      <c r="O441" s="413"/>
      <c r="P441" s="413"/>
      <c r="Q441" s="413"/>
      <c r="R441" s="413"/>
      <c r="S441" s="413"/>
      <c r="T441" s="413"/>
      <c r="U441" s="413"/>
      <c r="V441" s="413"/>
      <c r="W441" s="413"/>
      <c r="X441" s="413"/>
      <c r="Y441" s="413"/>
      <c r="Z441" s="413"/>
    </row>
    <row r="442">
      <c r="A442" s="413"/>
      <c r="B442" s="413"/>
      <c r="C442" s="413"/>
      <c r="D442" s="413"/>
      <c r="E442" s="413"/>
      <c r="F442" s="413"/>
      <c r="G442" s="413"/>
      <c r="H442" s="413"/>
      <c r="I442" s="413"/>
      <c r="J442" s="413"/>
      <c r="K442" s="413"/>
      <c r="L442" s="413"/>
      <c r="M442" s="413"/>
      <c r="N442" s="413"/>
      <c r="O442" s="413"/>
      <c r="P442" s="413"/>
      <c r="Q442" s="413"/>
      <c r="R442" s="413"/>
      <c r="S442" s="413"/>
      <c r="T442" s="413"/>
      <c r="U442" s="413"/>
      <c r="V442" s="413"/>
      <c r="W442" s="413"/>
      <c r="X442" s="413"/>
      <c r="Y442" s="413"/>
      <c r="Z442" s="413"/>
    </row>
    <row r="443">
      <c r="A443" s="413"/>
      <c r="B443" s="413"/>
      <c r="C443" s="413"/>
      <c r="D443" s="413"/>
      <c r="E443" s="413"/>
      <c r="F443" s="413"/>
      <c r="G443" s="413"/>
      <c r="H443" s="413"/>
      <c r="I443" s="413"/>
      <c r="J443" s="413"/>
      <c r="K443" s="413"/>
      <c r="L443" s="413"/>
      <c r="M443" s="413"/>
      <c r="N443" s="413"/>
      <c r="O443" s="413"/>
      <c r="P443" s="413"/>
      <c r="Q443" s="413"/>
      <c r="R443" s="413"/>
      <c r="S443" s="413"/>
      <c r="T443" s="413"/>
      <c r="U443" s="413"/>
      <c r="V443" s="413"/>
      <c r="W443" s="413"/>
      <c r="X443" s="413"/>
      <c r="Y443" s="413"/>
      <c r="Z443" s="413"/>
    </row>
    <row r="444">
      <c r="A444" s="413"/>
      <c r="B444" s="413"/>
      <c r="C444" s="413"/>
      <c r="D444" s="413"/>
      <c r="E444" s="413"/>
      <c r="F444" s="413"/>
      <c r="G444" s="413"/>
      <c r="H444" s="413"/>
      <c r="I444" s="413"/>
      <c r="J444" s="413"/>
      <c r="K444" s="413"/>
      <c r="L444" s="413"/>
      <c r="M444" s="413"/>
      <c r="N444" s="413"/>
      <c r="O444" s="413"/>
      <c r="P444" s="413"/>
      <c r="Q444" s="413"/>
      <c r="R444" s="413"/>
      <c r="S444" s="413"/>
      <c r="T444" s="413"/>
      <c r="U444" s="413"/>
      <c r="V444" s="413"/>
      <c r="W444" s="413"/>
      <c r="X444" s="413"/>
      <c r="Y444" s="413"/>
      <c r="Z444" s="413"/>
    </row>
    <row r="445">
      <c r="A445" s="413"/>
      <c r="B445" s="413"/>
      <c r="C445" s="413"/>
      <c r="D445" s="413"/>
      <c r="E445" s="413"/>
      <c r="F445" s="413"/>
      <c r="G445" s="413"/>
      <c r="H445" s="413"/>
      <c r="I445" s="413"/>
      <c r="J445" s="413"/>
      <c r="K445" s="413"/>
      <c r="L445" s="413"/>
      <c r="M445" s="413"/>
      <c r="N445" s="413"/>
      <c r="O445" s="413"/>
      <c r="P445" s="413"/>
      <c r="Q445" s="413"/>
      <c r="R445" s="413"/>
      <c r="S445" s="413"/>
      <c r="T445" s="413"/>
      <c r="U445" s="413"/>
      <c r="V445" s="413"/>
      <c r="W445" s="413"/>
      <c r="X445" s="413"/>
      <c r="Y445" s="413"/>
      <c r="Z445" s="413"/>
    </row>
    <row r="446">
      <c r="A446" s="413"/>
      <c r="B446" s="413"/>
      <c r="C446" s="413"/>
      <c r="D446" s="413"/>
      <c r="E446" s="413"/>
      <c r="F446" s="413"/>
      <c r="G446" s="413"/>
      <c r="H446" s="413"/>
      <c r="I446" s="413"/>
      <c r="J446" s="413"/>
      <c r="K446" s="413"/>
      <c r="L446" s="413"/>
      <c r="M446" s="413"/>
      <c r="N446" s="413"/>
      <c r="O446" s="413"/>
      <c r="P446" s="413"/>
      <c r="Q446" s="413"/>
      <c r="R446" s="413"/>
      <c r="S446" s="413"/>
      <c r="T446" s="413"/>
      <c r="U446" s="413"/>
      <c r="V446" s="413"/>
      <c r="W446" s="413"/>
      <c r="X446" s="413"/>
      <c r="Y446" s="413"/>
      <c r="Z446" s="413"/>
    </row>
    <row r="447">
      <c r="A447" s="413"/>
      <c r="B447" s="413"/>
      <c r="C447" s="413"/>
      <c r="D447" s="413"/>
      <c r="E447" s="413"/>
      <c r="F447" s="413"/>
      <c r="G447" s="413"/>
      <c r="H447" s="413"/>
      <c r="I447" s="413"/>
      <c r="J447" s="413"/>
      <c r="K447" s="413"/>
      <c r="L447" s="413"/>
      <c r="M447" s="413"/>
      <c r="N447" s="413"/>
      <c r="O447" s="413"/>
      <c r="P447" s="413"/>
      <c r="Q447" s="413"/>
      <c r="R447" s="413"/>
      <c r="S447" s="413"/>
      <c r="T447" s="413"/>
      <c r="U447" s="413"/>
      <c r="V447" s="413"/>
      <c r="W447" s="413"/>
      <c r="X447" s="413"/>
      <c r="Y447" s="413"/>
      <c r="Z447" s="413"/>
    </row>
    <row r="448">
      <c r="A448" s="413"/>
      <c r="B448" s="413"/>
      <c r="C448" s="413"/>
      <c r="D448" s="413"/>
      <c r="E448" s="413"/>
      <c r="F448" s="413"/>
      <c r="G448" s="413"/>
      <c r="H448" s="413"/>
      <c r="I448" s="413"/>
      <c r="J448" s="413"/>
      <c r="K448" s="413"/>
      <c r="L448" s="413"/>
      <c r="M448" s="413"/>
      <c r="N448" s="413"/>
      <c r="O448" s="413"/>
      <c r="P448" s="413"/>
      <c r="Q448" s="413"/>
      <c r="R448" s="413"/>
      <c r="S448" s="413"/>
      <c r="T448" s="413"/>
      <c r="U448" s="413"/>
      <c r="V448" s="413"/>
      <c r="W448" s="413"/>
      <c r="X448" s="413"/>
      <c r="Y448" s="413"/>
      <c r="Z448" s="413"/>
    </row>
    <row r="449">
      <c r="A449" s="413"/>
      <c r="B449" s="413"/>
      <c r="C449" s="413"/>
      <c r="D449" s="413"/>
      <c r="E449" s="413"/>
      <c r="F449" s="413"/>
      <c r="G449" s="413"/>
      <c r="H449" s="413"/>
      <c r="I449" s="413"/>
      <c r="J449" s="413"/>
      <c r="K449" s="413"/>
      <c r="L449" s="413"/>
      <c r="M449" s="413"/>
      <c r="N449" s="413"/>
      <c r="O449" s="413"/>
      <c r="P449" s="413"/>
      <c r="Q449" s="413"/>
      <c r="R449" s="413"/>
      <c r="S449" s="413"/>
      <c r="T449" s="413"/>
      <c r="U449" s="413"/>
      <c r="V449" s="413"/>
      <c r="W449" s="413"/>
      <c r="X449" s="413"/>
      <c r="Y449" s="413"/>
      <c r="Z449" s="413"/>
    </row>
    <row r="450">
      <c r="A450" s="413"/>
      <c r="B450" s="413"/>
      <c r="C450" s="413"/>
      <c r="D450" s="413"/>
      <c r="E450" s="413"/>
      <c r="F450" s="413"/>
      <c r="G450" s="413"/>
      <c r="H450" s="413"/>
      <c r="I450" s="413"/>
      <c r="J450" s="413"/>
      <c r="K450" s="413"/>
      <c r="L450" s="413"/>
      <c r="M450" s="413"/>
      <c r="N450" s="413"/>
      <c r="O450" s="413"/>
      <c r="P450" s="413"/>
      <c r="Q450" s="413"/>
      <c r="R450" s="413"/>
      <c r="S450" s="413"/>
      <c r="T450" s="413"/>
      <c r="U450" s="413"/>
      <c r="V450" s="413"/>
      <c r="W450" s="413"/>
      <c r="X450" s="413"/>
      <c r="Y450" s="413"/>
      <c r="Z450" s="413"/>
    </row>
    <row r="451">
      <c r="A451" s="413"/>
      <c r="B451" s="413"/>
      <c r="C451" s="413"/>
      <c r="D451" s="413"/>
      <c r="E451" s="413"/>
      <c r="F451" s="413"/>
      <c r="G451" s="413"/>
      <c r="H451" s="413"/>
      <c r="I451" s="413"/>
      <c r="J451" s="413"/>
      <c r="K451" s="413"/>
      <c r="L451" s="413"/>
      <c r="M451" s="413"/>
      <c r="N451" s="413"/>
      <c r="O451" s="413"/>
      <c r="P451" s="413"/>
      <c r="Q451" s="413"/>
      <c r="R451" s="413"/>
      <c r="S451" s="413"/>
      <c r="T451" s="413"/>
      <c r="U451" s="413"/>
      <c r="V451" s="413"/>
      <c r="W451" s="413"/>
      <c r="X451" s="413"/>
      <c r="Y451" s="413"/>
      <c r="Z451" s="413"/>
    </row>
    <row r="452">
      <c r="A452" s="413"/>
      <c r="B452" s="413"/>
      <c r="C452" s="413"/>
      <c r="D452" s="413"/>
      <c r="E452" s="413"/>
      <c r="F452" s="413"/>
      <c r="G452" s="413"/>
      <c r="H452" s="413"/>
      <c r="I452" s="413"/>
      <c r="J452" s="413"/>
      <c r="K452" s="413"/>
      <c r="L452" s="413"/>
      <c r="M452" s="413"/>
      <c r="N452" s="413"/>
      <c r="O452" s="413"/>
      <c r="P452" s="413"/>
      <c r="Q452" s="413"/>
      <c r="R452" s="413"/>
      <c r="S452" s="413"/>
      <c r="T452" s="413"/>
      <c r="U452" s="413"/>
      <c r="V452" s="413"/>
      <c r="W452" s="413"/>
      <c r="X452" s="413"/>
      <c r="Y452" s="413"/>
      <c r="Z452" s="413"/>
    </row>
    <row r="453">
      <c r="A453" s="413"/>
      <c r="B453" s="413"/>
      <c r="C453" s="413"/>
      <c r="D453" s="413"/>
      <c r="E453" s="413"/>
      <c r="F453" s="413"/>
      <c r="G453" s="413"/>
      <c r="H453" s="413"/>
      <c r="I453" s="413"/>
      <c r="J453" s="413"/>
      <c r="K453" s="413"/>
      <c r="L453" s="413"/>
      <c r="M453" s="413"/>
      <c r="N453" s="413"/>
      <c r="O453" s="413"/>
      <c r="P453" s="413"/>
      <c r="Q453" s="413"/>
      <c r="R453" s="413"/>
      <c r="S453" s="413"/>
      <c r="T453" s="413"/>
      <c r="U453" s="413"/>
      <c r="V453" s="413"/>
      <c r="W453" s="413"/>
      <c r="X453" s="413"/>
      <c r="Y453" s="413"/>
      <c r="Z453" s="413"/>
    </row>
    <row r="454">
      <c r="A454" s="413"/>
      <c r="B454" s="413"/>
      <c r="C454" s="413"/>
      <c r="D454" s="413"/>
      <c r="E454" s="413"/>
      <c r="F454" s="413"/>
      <c r="G454" s="413"/>
      <c r="H454" s="413"/>
      <c r="I454" s="413"/>
      <c r="J454" s="413"/>
      <c r="K454" s="413"/>
      <c r="L454" s="413"/>
      <c r="M454" s="413"/>
      <c r="N454" s="413"/>
      <c r="O454" s="413"/>
      <c r="P454" s="413"/>
      <c r="Q454" s="413"/>
      <c r="R454" s="413"/>
      <c r="S454" s="413"/>
      <c r="T454" s="413"/>
      <c r="U454" s="413"/>
      <c r="V454" s="413"/>
      <c r="W454" s="413"/>
      <c r="X454" s="413"/>
      <c r="Y454" s="413"/>
      <c r="Z454" s="413"/>
    </row>
    <row r="455">
      <c r="A455" s="413"/>
      <c r="B455" s="413"/>
      <c r="C455" s="413"/>
      <c r="D455" s="413"/>
      <c r="E455" s="413"/>
      <c r="F455" s="413"/>
      <c r="G455" s="413"/>
      <c r="H455" s="413"/>
      <c r="I455" s="413"/>
      <c r="J455" s="413"/>
      <c r="K455" s="413"/>
      <c r="L455" s="413"/>
      <c r="M455" s="413"/>
      <c r="N455" s="413"/>
      <c r="O455" s="413"/>
      <c r="P455" s="413"/>
      <c r="Q455" s="413"/>
      <c r="R455" s="413"/>
      <c r="S455" s="413"/>
      <c r="T455" s="413"/>
      <c r="U455" s="413"/>
      <c r="V455" s="413"/>
      <c r="W455" s="413"/>
      <c r="X455" s="413"/>
      <c r="Y455" s="413"/>
      <c r="Z455" s="413"/>
    </row>
    <row r="456">
      <c r="A456" s="413"/>
      <c r="B456" s="413"/>
      <c r="C456" s="413"/>
      <c r="D456" s="413"/>
      <c r="E456" s="413"/>
      <c r="F456" s="413"/>
      <c r="G456" s="413"/>
      <c r="H456" s="413"/>
      <c r="I456" s="413"/>
      <c r="J456" s="413"/>
      <c r="K456" s="413"/>
      <c r="L456" s="413"/>
      <c r="M456" s="413"/>
      <c r="N456" s="413"/>
      <c r="O456" s="413"/>
      <c r="P456" s="413"/>
      <c r="Q456" s="413"/>
      <c r="R456" s="413"/>
      <c r="S456" s="413"/>
      <c r="T456" s="413"/>
      <c r="U456" s="413"/>
      <c r="V456" s="413"/>
      <c r="W456" s="413"/>
      <c r="X456" s="413"/>
      <c r="Y456" s="413"/>
      <c r="Z456" s="413"/>
    </row>
    <row r="457">
      <c r="A457" s="413"/>
      <c r="B457" s="413"/>
      <c r="C457" s="413"/>
      <c r="D457" s="413"/>
      <c r="E457" s="413"/>
      <c r="F457" s="413"/>
      <c r="G457" s="413"/>
      <c r="H457" s="413"/>
      <c r="I457" s="413"/>
      <c r="J457" s="413"/>
      <c r="K457" s="413"/>
      <c r="L457" s="413"/>
      <c r="M457" s="413"/>
      <c r="N457" s="413"/>
      <c r="O457" s="413"/>
      <c r="P457" s="413"/>
      <c r="Q457" s="413"/>
      <c r="R457" s="413"/>
      <c r="S457" s="413"/>
      <c r="T457" s="413"/>
      <c r="U457" s="413"/>
      <c r="V457" s="413"/>
      <c r="W457" s="413"/>
      <c r="X457" s="413"/>
      <c r="Y457" s="413"/>
      <c r="Z457" s="413"/>
    </row>
    <row r="458">
      <c r="A458" s="413"/>
      <c r="B458" s="413"/>
      <c r="C458" s="413"/>
      <c r="D458" s="413"/>
      <c r="E458" s="413"/>
      <c r="F458" s="413"/>
      <c r="G458" s="413"/>
      <c r="H458" s="413"/>
      <c r="I458" s="413"/>
      <c r="J458" s="413"/>
      <c r="K458" s="413"/>
      <c r="L458" s="413"/>
      <c r="M458" s="413"/>
      <c r="N458" s="413"/>
      <c r="O458" s="413"/>
      <c r="P458" s="413"/>
      <c r="Q458" s="413"/>
      <c r="R458" s="413"/>
      <c r="S458" s="413"/>
      <c r="T458" s="413"/>
      <c r="U458" s="413"/>
      <c r="V458" s="413"/>
      <c r="W458" s="413"/>
      <c r="X458" s="413"/>
      <c r="Y458" s="413"/>
      <c r="Z458" s="413"/>
    </row>
    <row r="459">
      <c r="A459" s="413"/>
      <c r="B459" s="413"/>
      <c r="C459" s="413"/>
      <c r="D459" s="413"/>
      <c r="E459" s="413"/>
      <c r="F459" s="413"/>
      <c r="G459" s="413"/>
      <c r="H459" s="413"/>
      <c r="I459" s="413"/>
      <c r="J459" s="413"/>
      <c r="K459" s="413"/>
      <c r="L459" s="413"/>
      <c r="M459" s="413"/>
      <c r="N459" s="413"/>
      <c r="O459" s="413"/>
      <c r="P459" s="413"/>
      <c r="Q459" s="413"/>
      <c r="R459" s="413"/>
      <c r="S459" s="413"/>
      <c r="T459" s="413"/>
      <c r="U459" s="413"/>
      <c r="V459" s="413"/>
      <c r="W459" s="413"/>
      <c r="X459" s="413"/>
      <c r="Y459" s="413"/>
      <c r="Z459" s="413"/>
    </row>
    <row r="460">
      <c r="A460" s="413"/>
      <c r="B460" s="413"/>
      <c r="C460" s="413"/>
      <c r="D460" s="413"/>
      <c r="E460" s="413"/>
      <c r="F460" s="413"/>
      <c r="G460" s="413"/>
      <c r="H460" s="413"/>
      <c r="I460" s="413"/>
      <c r="J460" s="413"/>
      <c r="K460" s="413"/>
      <c r="L460" s="413"/>
      <c r="M460" s="413"/>
      <c r="N460" s="413"/>
      <c r="O460" s="413"/>
      <c r="P460" s="413"/>
      <c r="Q460" s="413"/>
      <c r="R460" s="413"/>
      <c r="S460" s="413"/>
      <c r="T460" s="413"/>
      <c r="U460" s="413"/>
      <c r="V460" s="413"/>
      <c r="W460" s="413"/>
      <c r="X460" s="413"/>
      <c r="Y460" s="413"/>
      <c r="Z460" s="413"/>
    </row>
    <row r="461">
      <c r="A461" s="413"/>
      <c r="B461" s="413"/>
      <c r="C461" s="413"/>
      <c r="D461" s="413"/>
      <c r="E461" s="413"/>
      <c r="F461" s="413"/>
      <c r="G461" s="413"/>
      <c r="H461" s="413"/>
      <c r="I461" s="413"/>
      <c r="J461" s="413"/>
      <c r="K461" s="413"/>
      <c r="L461" s="413"/>
      <c r="M461" s="413"/>
      <c r="N461" s="413"/>
      <c r="O461" s="413"/>
      <c r="P461" s="413"/>
      <c r="Q461" s="413"/>
      <c r="R461" s="413"/>
      <c r="S461" s="413"/>
      <c r="T461" s="413"/>
      <c r="U461" s="413"/>
      <c r="V461" s="413"/>
      <c r="W461" s="413"/>
      <c r="X461" s="413"/>
      <c r="Y461" s="413"/>
      <c r="Z461" s="413"/>
    </row>
    <row r="462">
      <c r="A462" s="413"/>
      <c r="B462" s="413"/>
      <c r="C462" s="413"/>
      <c r="D462" s="413"/>
      <c r="E462" s="413"/>
      <c r="F462" s="413"/>
      <c r="G462" s="413"/>
      <c r="H462" s="413"/>
      <c r="I462" s="413"/>
      <c r="J462" s="413"/>
      <c r="K462" s="413"/>
      <c r="L462" s="413"/>
      <c r="M462" s="413"/>
      <c r="N462" s="413"/>
      <c r="O462" s="413"/>
      <c r="P462" s="413"/>
      <c r="Q462" s="413"/>
      <c r="R462" s="413"/>
      <c r="S462" s="413"/>
      <c r="T462" s="413"/>
      <c r="U462" s="413"/>
      <c r="V462" s="413"/>
      <c r="W462" s="413"/>
      <c r="X462" s="413"/>
      <c r="Y462" s="413"/>
      <c r="Z462" s="413"/>
    </row>
    <row r="463">
      <c r="A463" s="413"/>
      <c r="B463" s="413"/>
      <c r="C463" s="413"/>
      <c r="D463" s="413"/>
      <c r="E463" s="413"/>
      <c r="F463" s="413"/>
      <c r="G463" s="413"/>
      <c r="H463" s="413"/>
      <c r="I463" s="413"/>
      <c r="J463" s="413"/>
      <c r="K463" s="413"/>
      <c r="L463" s="413"/>
      <c r="M463" s="413"/>
      <c r="N463" s="413"/>
      <c r="O463" s="413"/>
      <c r="P463" s="413"/>
      <c r="Q463" s="413"/>
      <c r="R463" s="413"/>
      <c r="S463" s="413"/>
      <c r="T463" s="413"/>
      <c r="U463" s="413"/>
      <c r="V463" s="413"/>
      <c r="W463" s="413"/>
      <c r="X463" s="413"/>
      <c r="Y463" s="413"/>
      <c r="Z463" s="413"/>
    </row>
    <row r="464">
      <c r="A464" s="413"/>
      <c r="B464" s="413"/>
      <c r="C464" s="413"/>
      <c r="D464" s="413"/>
      <c r="E464" s="413"/>
      <c r="F464" s="413"/>
      <c r="G464" s="413"/>
      <c r="H464" s="413"/>
      <c r="I464" s="413"/>
      <c r="J464" s="413"/>
      <c r="K464" s="413"/>
      <c r="L464" s="413"/>
      <c r="M464" s="413"/>
      <c r="N464" s="413"/>
      <c r="O464" s="413"/>
      <c r="P464" s="413"/>
      <c r="Q464" s="413"/>
      <c r="R464" s="413"/>
      <c r="S464" s="413"/>
      <c r="T464" s="413"/>
      <c r="U464" s="413"/>
      <c r="V464" s="413"/>
      <c r="W464" s="413"/>
      <c r="X464" s="413"/>
      <c r="Y464" s="413"/>
      <c r="Z464" s="413"/>
    </row>
    <row r="465">
      <c r="A465" s="413"/>
      <c r="B465" s="413"/>
      <c r="C465" s="413"/>
      <c r="D465" s="413"/>
      <c r="E465" s="413"/>
      <c r="F465" s="413"/>
      <c r="G465" s="413"/>
      <c r="H465" s="413"/>
      <c r="I465" s="413"/>
      <c r="J465" s="413"/>
      <c r="K465" s="413"/>
      <c r="L465" s="413"/>
      <c r="M465" s="413"/>
      <c r="N465" s="413"/>
      <c r="O465" s="413"/>
      <c r="P465" s="413"/>
      <c r="Q465" s="413"/>
      <c r="R465" s="413"/>
      <c r="S465" s="413"/>
      <c r="T465" s="413"/>
      <c r="U465" s="413"/>
      <c r="V465" s="413"/>
      <c r="W465" s="413"/>
      <c r="X465" s="413"/>
      <c r="Y465" s="413"/>
      <c r="Z465" s="413"/>
    </row>
    <row r="466">
      <c r="A466" s="413"/>
      <c r="B466" s="413"/>
      <c r="C466" s="413"/>
      <c r="D466" s="413"/>
      <c r="E466" s="413"/>
      <c r="F466" s="413"/>
      <c r="G466" s="413"/>
      <c r="H466" s="413"/>
      <c r="I466" s="413"/>
      <c r="J466" s="413"/>
      <c r="K466" s="413"/>
      <c r="L466" s="413"/>
      <c r="M466" s="413"/>
      <c r="N466" s="413"/>
      <c r="O466" s="413"/>
      <c r="P466" s="413"/>
      <c r="Q466" s="413"/>
      <c r="R466" s="413"/>
      <c r="S466" s="413"/>
      <c r="T466" s="413"/>
      <c r="U466" s="413"/>
      <c r="V466" s="413"/>
      <c r="W466" s="413"/>
      <c r="X466" s="413"/>
      <c r="Y466" s="413"/>
      <c r="Z466" s="413"/>
    </row>
    <row r="467">
      <c r="A467" s="413"/>
      <c r="B467" s="413"/>
      <c r="C467" s="413"/>
      <c r="D467" s="413"/>
      <c r="E467" s="413"/>
      <c r="F467" s="413"/>
      <c r="G467" s="413"/>
      <c r="H467" s="413"/>
      <c r="I467" s="413"/>
      <c r="J467" s="413"/>
      <c r="K467" s="413"/>
      <c r="L467" s="413"/>
      <c r="M467" s="413"/>
      <c r="N467" s="413"/>
      <c r="O467" s="413"/>
      <c r="P467" s="413"/>
      <c r="Q467" s="413"/>
      <c r="R467" s="413"/>
      <c r="S467" s="413"/>
      <c r="T467" s="413"/>
      <c r="U467" s="413"/>
      <c r="V467" s="413"/>
      <c r="W467" s="413"/>
      <c r="X467" s="413"/>
      <c r="Y467" s="413"/>
      <c r="Z467" s="413"/>
    </row>
    <row r="468">
      <c r="A468" s="413"/>
      <c r="B468" s="413"/>
      <c r="C468" s="413"/>
      <c r="D468" s="413"/>
      <c r="E468" s="413"/>
      <c r="F468" s="413"/>
      <c r="G468" s="413"/>
      <c r="H468" s="413"/>
      <c r="I468" s="413"/>
      <c r="J468" s="413"/>
      <c r="K468" s="413"/>
      <c r="L468" s="413"/>
      <c r="M468" s="413"/>
      <c r="N468" s="413"/>
      <c r="O468" s="413"/>
      <c r="P468" s="413"/>
      <c r="Q468" s="413"/>
      <c r="R468" s="413"/>
      <c r="S468" s="413"/>
      <c r="T468" s="413"/>
      <c r="U468" s="413"/>
      <c r="V468" s="413"/>
      <c r="W468" s="413"/>
      <c r="X468" s="413"/>
      <c r="Y468" s="413"/>
      <c r="Z468" s="413"/>
    </row>
    <row r="469">
      <c r="A469" s="413"/>
      <c r="B469" s="413"/>
      <c r="C469" s="413"/>
      <c r="D469" s="413"/>
      <c r="E469" s="413"/>
      <c r="F469" s="413"/>
      <c r="G469" s="413"/>
      <c r="H469" s="413"/>
      <c r="I469" s="413"/>
      <c r="J469" s="413"/>
      <c r="K469" s="413"/>
      <c r="L469" s="413"/>
      <c r="M469" s="413"/>
      <c r="N469" s="413"/>
      <c r="O469" s="413"/>
      <c r="P469" s="413"/>
      <c r="Q469" s="413"/>
      <c r="R469" s="413"/>
      <c r="S469" s="413"/>
      <c r="T469" s="413"/>
      <c r="U469" s="413"/>
      <c r="V469" s="413"/>
      <c r="W469" s="413"/>
      <c r="X469" s="413"/>
      <c r="Y469" s="413"/>
      <c r="Z469" s="413"/>
    </row>
    <row r="470">
      <c r="A470" s="413"/>
      <c r="B470" s="413"/>
      <c r="C470" s="413"/>
      <c r="D470" s="413"/>
      <c r="E470" s="413"/>
      <c r="F470" s="413"/>
      <c r="G470" s="413"/>
      <c r="H470" s="413"/>
      <c r="I470" s="413"/>
      <c r="J470" s="413"/>
      <c r="K470" s="413"/>
      <c r="L470" s="413"/>
      <c r="M470" s="413"/>
      <c r="N470" s="413"/>
      <c r="O470" s="413"/>
      <c r="P470" s="413"/>
      <c r="Q470" s="413"/>
      <c r="R470" s="413"/>
      <c r="S470" s="413"/>
      <c r="T470" s="413"/>
      <c r="U470" s="413"/>
      <c r="V470" s="413"/>
      <c r="W470" s="413"/>
      <c r="X470" s="413"/>
      <c r="Y470" s="413"/>
      <c r="Z470" s="413"/>
    </row>
    <row r="471">
      <c r="A471" s="413"/>
      <c r="B471" s="413"/>
      <c r="C471" s="413"/>
      <c r="D471" s="413"/>
      <c r="E471" s="413"/>
      <c r="F471" s="413"/>
      <c r="G471" s="413"/>
      <c r="H471" s="413"/>
      <c r="I471" s="413"/>
      <c r="J471" s="413"/>
      <c r="K471" s="413"/>
      <c r="L471" s="413"/>
      <c r="M471" s="413"/>
      <c r="N471" s="413"/>
      <c r="O471" s="413"/>
      <c r="P471" s="413"/>
      <c r="Q471" s="413"/>
      <c r="R471" s="413"/>
      <c r="S471" s="413"/>
      <c r="T471" s="413"/>
      <c r="U471" s="413"/>
      <c r="V471" s="413"/>
      <c r="W471" s="413"/>
      <c r="X471" s="413"/>
      <c r="Y471" s="413"/>
      <c r="Z471" s="413"/>
    </row>
    <row r="472">
      <c r="A472" s="413"/>
      <c r="B472" s="413"/>
      <c r="C472" s="413"/>
      <c r="D472" s="413"/>
      <c r="E472" s="413"/>
      <c r="F472" s="413"/>
      <c r="G472" s="413"/>
      <c r="H472" s="413"/>
      <c r="I472" s="413"/>
      <c r="J472" s="413"/>
      <c r="K472" s="413"/>
      <c r="L472" s="413"/>
      <c r="M472" s="413"/>
      <c r="N472" s="413"/>
      <c r="O472" s="413"/>
      <c r="P472" s="413"/>
      <c r="Q472" s="413"/>
      <c r="R472" s="413"/>
      <c r="S472" s="413"/>
      <c r="T472" s="413"/>
      <c r="U472" s="413"/>
      <c r="V472" s="413"/>
      <c r="W472" s="413"/>
      <c r="X472" s="413"/>
      <c r="Y472" s="413"/>
      <c r="Z472" s="413"/>
    </row>
    <row r="473">
      <c r="A473" s="413"/>
      <c r="B473" s="413"/>
      <c r="C473" s="413"/>
      <c r="D473" s="413"/>
      <c r="E473" s="413"/>
      <c r="F473" s="413"/>
      <c r="G473" s="413"/>
      <c r="H473" s="413"/>
      <c r="I473" s="413"/>
      <c r="J473" s="413"/>
      <c r="K473" s="413"/>
      <c r="L473" s="413"/>
      <c r="M473" s="413"/>
      <c r="N473" s="413"/>
      <c r="O473" s="413"/>
      <c r="P473" s="413"/>
      <c r="Q473" s="413"/>
      <c r="R473" s="413"/>
      <c r="S473" s="413"/>
      <c r="T473" s="413"/>
      <c r="U473" s="413"/>
      <c r="V473" s="413"/>
      <c r="W473" s="413"/>
      <c r="X473" s="413"/>
      <c r="Y473" s="413"/>
      <c r="Z473" s="413"/>
    </row>
    <row r="474">
      <c r="A474" s="413"/>
      <c r="B474" s="413"/>
      <c r="C474" s="413"/>
      <c r="D474" s="413"/>
      <c r="E474" s="413"/>
      <c r="F474" s="413"/>
      <c r="G474" s="413"/>
      <c r="H474" s="413"/>
      <c r="I474" s="413"/>
      <c r="J474" s="413"/>
      <c r="K474" s="413"/>
      <c r="L474" s="413"/>
      <c r="M474" s="413"/>
      <c r="N474" s="413"/>
      <c r="O474" s="413"/>
      <c r="P474" s="413"/>
      <c r="Q474" s="413"/>
      <c r="R474" s="413"/>
      <c r="S474" s="413"/>
      <c r="T474" s="413"/>
      <c r="U474" s="413"/>
      <c r="V474" s="413"/>
      <c r="W474" s="413"/>
      <c r="X474" s="413"/>
      <c r="Y474" s="413"/>
      <c r="Z474" s="413"/>
    </row>
    <row r="475">
      <c r="A475" s="413"/>
      <c r="B475" s="413"/>
      <c r="C475" s="413"/>
      <c r="D475" s="413"/>
      <c r="E475" s="413"/>
      <c r="F475" s="413"/>
      <c r="G475" s="413"/>
      <c r="H475" s="413"/>
      <c r="I475" s="413"/>
      <c r="J475" s="413"/>
      <c r="K475" s="413"/>
      <c r="L475" s="413"/>
      <c r="M475" s="413"/>
      <c r="N475" s="413"/>
      <c r="O475" s="413"/>
      <c r="P475" s="413"/>
      <c r="Q475" s="413"/>
      <c r="R475" s="413"/>
      <c r="S475" s="413"/>
      <c r="T475" s="413"/>
      <c r="U475" s="413"/>
      <c r="V475" s="413"/>
      <c r="W475" s="413"/>
      <c r="X475" s="413"/>
      <c r="Y475" s="413"/>
      <c r="Z475" s="413"/>
    </row>
    <row r="476">
      <c r="A476" s="413"/>
      <c r="B476" s="413"/>
      <c r="C476" s="413"/>
      <c r="D476" s="413"/>
      <c r="E476" s="413"/>
      <c r="F476" s="413"/>
      <c r="G476" s="413"/>
      <c r="H476" s="413"/>
      <c r="I476" s="413"/>
      <c r="J476" s="413"/>
      <c r="K476" s="413"/>
      <c r="L476" s="413"/>
      <c r="M476" s="413"/>
      <c r="N476" s="413"/>
      <c r="O476" s="413"/>
      <c r="P476" s="413"/>
      <c r="Q476" s="413"/>
      <c r="R476" s="413"/>
      <c r="S476" s="413"/>
      <c r="T476" s="413"/>
      <c r="U476" s="413"/>
      <c r="V476" s="413"/>
      <c r="W476" s="413"/>
      <c r="X476" s="413"/>
      <c r="Y476" s="413"/>
      <c r="Z476" s="413"/>
    </row>
    <row r="477">
      <c r="A477" s="413"/>
      <c r="B477" s="413"/>
      <c r="C477" s="413"/>
      <c r="D477" s="413"/>
      <c r="E477" s="413"/>
      <c r="F477" s="413"/>
      <c r="G477" s="413"/>
      <c r="H477" s="413"/>
      <c r="I477" s="413"/>
      <c r="J477" s="413"/>
      <c r="K477" s="413"/>
      <c r="L477" s="413"/>
      <c r="M477" s="413"/>
      <c r="N477" s="413"/>
      <c r="O477" s="413"/>
      <c r="P477" s="413"/>
      <c r="Q477" s="413"/>
      <c r="R477" s="413"/>
      <c r="S477" s="413"/>
      <c r="T477" s="413"/>
      <c r="U477" s="413"/>
      <c r="V477" s="413"/>
      <c r="W477" s="413"/>
      <c r="X477" s="413"/>
      <c r="Y477" s="413"/>
      <c r="Z477" s="413"/>
    </row>
    <row r="478">
      <c r="A478" s="413"/>
      <c r="B478" s="413"/>
      <c r="C478" s="413"/>
      <c r="D478" s="413"/>
      <c r="E478" s="413"/>
      <c r="F478" s="413"/>
      <c r="G478" s="413"/>
      <c r="H478" s="413"/>
      <c r="I478" s="413"/>
      <c r="J478" s="413"/>
      <c r="K478" s="413"/>
      <c r="L478" s="413"/>
      <c r="M478" s="413"/>
      <c r="N478" s="413"/>
      <c r="O478" s="413"/>
      <c r="P478" s="413"/>
      <c r="Q478" s="413"/>
      <c r="R478" s="413"/>
      <c r="S478" s="413"/>
      <c r="T478" s="413"/>
      <c r="U478" s="413"/>
      <c r="V478" s="413"/>
      <c r="W478" s="413"/>
      <c r="X478" s="413"/>
      <c r="Y478" s="413"/>
      <c r="Z478" s="413"/>
    </row>
    <row r="479">
      <c r="A479" s="413"/>
      <c r="B479" s="413"/>
      <c r="C479" s="413"/>
      <c r="D479" s="413"/>
      <c r="E479" s="413"/>
      <c r="F479" s="413"/>
      <c r="G479" s="413"/>
      <c r="H479" s="413"/>
      <c r="I479" s="413"/>
      <c r="J479" s="413"/>
      <c r="K479" s="413"/>
      <c r="L479" s="413"/>
      <c r="M479" s="413"/>
      <c r="N479" s="413"/>
      <c r="O479" s="413"/>
      <c r="P479" s="413"/>
      <c r="Q479" s="413"/>
      <c r="R479" s="413"/>
      <c r="S479" s="413"/>
      <c r="T479" s="413"/>
      <c r="U479" s="413"/>
      <c r="V479" s="413"/>
      <c r="W479" s="413"/>
      <c r="X479" s="413"/>
      <c r="Y479" s="413"/>
      <c r="Z479" s="413"/>
    </row>
    <row r="480">
      <c r="A480" s="413"/>
      <c r="B480" s="413"/>
      <c r="C480" s="413"/>
      <c r="D480" s="413"/>
      <c r="E480" s="413"/>
      <c r="F480" s="413"/>
      <c r="G480" s="413"/>
      <c r="H480" s="413"/>
      <c r="I480" s="413"/>
      <c r="J480" s="413"/>
      <c r="K480" s="413"/>
      <c r="L480" s="413"/>
      <c r="M480" s="413"/>
      <c r="N480" s="413"/>
      <c r="O480" s="413"/>
      <c r="P480" s="413"/>
      <c r="Q480" s="413"/>
      <c r="R480" s="413"/>
      <c r="S480" s="413"/>
      <c r="T480" s="413"/>
      <c r="U480" s="413"/>
      <c r="V480" s="413"/>
      <c r="W480" s="413"/>
      <c r="X480" s="413"/>
      <c r="Y480" s="413"/>
      <c r="Z480" s="413"/>
    </row>
    <row r="481">
      <c r="A481" s="413"/>
      <c r="B481" s="413"/>
      <c r="C481" s="413"/>
      <c r="D481" s="413"/>
      <c r="E481" s="413"/>
      <c r="F481" s="413"/>
      <c r="G481" s="413"/>
      <c r="H481" s="413"/>
      <c r="I481" s="413"/>
      <c r="J481" s="413"/>
      <c r="K481" s="413"/>
      <c r="L481" s="413"/>
      <c r="M481" s="413"/>
      <c r="N481" s="413"/>
      <c r="O481" s="413"/>
      <c r="P481" s="413"/>
      <c r="Q481" s="413"/>
      <c r="R481" s="413"/>
      <c r="S481" s="413"/>
      <c r="T481" s="413"/>
      <c r="U481" s="413"/>
      <c r="V481" s="413"/>
      <c r="W481" s="413"/>
      <c r="X481" s="413"/>
      <c r="Y481" s="413"/>
      <c r="Z481" s="413"/>
    </row>
    <row r="482">
      <c r="A482" s="413"/>
      <c r="B482" s="413"/>
      <c r="C482" s="413"/>
      <c r="D482" s="413"/>
      <c r="E482" s="413"/>
      <c r="F482" s="413"/>
      <c r="G482" s="413"/>
      <c r="H482" s="413"/>
      <c r="I482" s="413"/>
      <c r="J482" s="413"/>
      <c r="K482" s="413"/>
      <c r="L482" s="413"/>
      <c r="M482" s="413"/>
      <c r="N482" s="413"/>
      <c r="O482" s="413"/>
      <c r="P482" s="413"/>
      <c r="Q482" s="413"/>
      <c r="R482" s="413"/>
      <c r="S482" s="413"/>
      <c r="T482" s="413"/>
      <c r="U482" s="413"/>
      <c r="V482" s="413"/>
      <c r="W482" s="413"/>
      <c r="X482" s="413"/>
      <c r="Y482" s="413"/>
      <c r="Z482" s="413"/>
    </row>
    <row r="483">
      <c r="A483" s="413"/>
      <c r="B483" s="413"/>
      <c r="C483" s="413"/>
      <c r="D483" s="413"/>
      <c r="E483" s="413"/>
      <c r="F483" s="413"/>
      <c r="G483" s="413"/>
      <c r="H483" s="413"/>
      <c r="I483" s="413"/>
      <c r="J483" s="413"/>
      <c r="K483" s="413"/>
      <c r="L483" s="413"/>
      <c r="M483" s="413"/>
      <c r="N483" s="413"/>
      <c r="O483" s="413"/>
      <c r="P483" s="413"/>
      <c r="Q483" s="413"/>
      <c r="R483" s="413"/>
      <c r="S483" s="413"/>
      <c r="T483" s="413"/>
      <c r="U483" s="413"/>
      <c r="V483" s="413"/>
      <c r="W483" s="413"/>
      <c r="X483" s="413"/>
      <c r="Y483" s="413"/>
      <c r="Z483" s="413"/>
    </row>
    <row r="484">
      <c r="A484" s="413"/>
      <c r="B484" s="413"/>
      <c r="C484" s="413"/>
      <c r="D484" s="413"/>
      <c r="E484" s="413"/>
      <c r="F484" s="413"/>
      <c r="G484" s="413"/>
      <c r="H484" s="413"/>
      <c r="I484" s="413"/>
      <c r="J484" s="413"/>
      <c r="K484" s="413"/>
      <c r="L484" s="413"/>
      <c r="M484" s="413"/>
      <c r="N484" s="413"/>
      <c r="O484" s="413"/>
      <c r="P484" s="413"/>
      <c r="Q484" s="413"/>
      <c r="R484" s="413"/>
      <c r="S484" s="413"/>
      <c r="T484" s="413"/>
      <c r="U484" s="413"/>
      <c r="V484" s="413"/>
      <c r="W484" s="413"/>
      <c r="X484" s="413"/>
      <c r="Y484" s="413"/>
      <c r="Z484" s="413"/>
    </row>
    <row r="485">
      <c r="A485" s="413"/>
      <c r="B485" s="413"/>
      <c r="C485" s="413"/>
      <c r="D485" s="413"/>
      <c r="E485" s="413"/>
      <c r="F485" s="413"/>
      <c r="G485" s="413"/>
      <c r="H485" s="413"/>
      <c r="I485" s="413"/>
      <c r="J485" s="413"/>
      <c r="K485" s="413"/>
      <c r="L485" s="413"/>
      <c r="M485" s="413"/>
      <c r="N485" s="413"/>
      <c r="O485" s="413"/>
      <c r="P485" s="413"/>
      <c r="Q485" s="413"/>
      <c r="R485" s="413"/>
      <c r="S485" s="413"/>
      <c r="T485" s="413"/>
      <c r="U485" s="413"/>
      <c r="V485" s="413"/>
      <c r="W485" s="413"/>
      <c r="X485" s="413"/>
      <c r="Y485" s="413"/>
      <c r="Z485" s="413"/>
    </row>
    <row r="486">
      <c r="A486" s="413"/>
      <c r="B486" s="413"/>
      <c r="C486" s="413"/>
      <c r="D486" s="413"/>
      <c r="E486" s="413"/>
      <c r="F486" s="413"/>
      <c r="G486" s="413"/>
      <c r="H486" s="413"/>
      <c r="I486" s="413"/>
      <c r="J486" s="413"/>
      <c r="K486" s="413"/>
      <c r="L486" s="413"/>
      <c r="M486" s="413"/>
      <c r="N486" s="413"/>
      <c r="O486" s="413"/>
      <c r="P486" s="413"/>
      <c r="Q486" s="413"/>
      <c r="R486" s="413"/>
      <c r="S486" s="413"/>
      <c r="T486" s="413"/>
      <c r="U486" s="413"/>
      <c r="V486" s="413"/>
      <c r="W486" s="413"/>
      <c r="X486" s="413"/>
      <c r="Y486" s="413"/>
      <c r="Z486" s="413"/>
    </row>
    <row r="487">
      <c r="A487" s="413"/>
      <c r="B487" s="413"/>
      <c r="C487" s="413"/>
      <c r="D487" s="413"/>
      <c r="E487" s="413"/>
      <c r="F487" s="413"/>
      <c r="G487" s="413"/>
      <c r="H487" s="413"/>
      <c r="I487" s="413"/>
      <c r="J487" s="413"/>
      <c r="K487" s="413"/>
      <c r="L487" s="413"/>
      <c r="M487" s="413"/>
      <c r="N487" s="413"/>
      <c r="O487" s="413"/>
      <c r="P487" s="413"/>
      <c r="Q487" s="413"/>
      <c r="R487" s="413"/>
      <c r="S487" s="413"/>
      <c r="T487" s="413"/>
      <c r="U487" s="413"/>
      <c r="V487" s="413"/>
      <c r="W487" s="413"/>
      <c r="X487" s="413"/>
      <c r="Y487" s="413"/>
      <c r="Z487" s="413"/>
    </row>
    <row r="488">
      <c r="A488" s="413"/>
      <c r="B488" s="413"/>
      <c r="C488" s="413"/>
      <c r="D488" s="413"/>
      <c r="E488" s="413"/>
      <c r="F488" s="413"/>
      <c r="G488" s="413"/>
      <c r="H488" s="413"/>
      <c r="I488" s="413"/>
      <c r="J488" s="413"/>
      <c r="K488" s="413"/>
      <c r="L488" s="413"/>
      <c r="M488" s="413"/>
      <c r="N488" s="413"/>
      <c r="O488" s="413"/>
      <c r="P488" s="413"/>
      <c r="Q488" s="413"/>
      <c r="R488" s="413"/>
      <c r="S488" s="413"/>
      <c r="T488" s="413"/>
      <c r="U488" s="413"/>
      <c r="V488" s="413"/>
      <c r="W488" s="413"/>
      <c r="X488" s="413"/>
      <c r="Y488" s="413"/>
      <c r="Z488" s="413"/>
    </row>
    <row r="489">
      <c r="A489" s="413"/>
      <c r="B489" s="413"/>
      <c r="C489" s="413"/>
      <c r="D489" s="413"/>
      <c r="E489" s="413"/>
      <c r="F489" s="413"/>
      <c r="G489" s="413"/>
      <c r="H489" s="413"/>
      <c r="I489" s="413"/>
      <c r="J489" s="413"/>
      <c r="K489" s="413"/>
      <c r="L489" s="413"/>
      <c r="M489" s="413"/>
      <c r="N489" s="413"/>
      <c r="O489" s="413"/>
      <c r="P489" s="413"/>
      <c r="Q489" s="413"/>
      <c r="R489" s="413"/>
      <c r="S489" s="413"/>
      <c r="T489" s="413"/>
      <c r="U489" s="413"/>
      <c r="V489" s="413"/>
      <c r="W489" s="413"/>
      <c r="X489" s="413"/>
      <c r="Y489" s="413"/>
      <c r="Z489" s="413"/>
    </row>
    <row r="490">
      <c r="A490" s="413"/>
      <c r="B490" s="413"/>
      <c r="C490" s="413"/>
      <c r="D490" s="413"/>
      <c r="E490" s="413"/>
      <c r="F490" s="413"/>
      <c r="G490" s="413"/>
      <c r="H490" s="413"/>
      <c r="I490" s="413"/>
      <c r="J490" s="413"/>
      <c r="K490" s="413"/>
      <c r="L490" s="413"/>
      <c r="M490" s="413"/>
      <c r="N490" s="413"/>
      <c r="O490" s="413"/>
      <c r="P490" s="413"/>
      <c r="Q490" s="413"/>
      <c r="R490" s="413"/>
      <c r="S490" s="413"/>
      <c r="T490" s="413"/>
      <c r="U490" s="413"/>
      <c r="V490" s="413"/>
      <c r="W490" s="413"/>
      <c r="X490" s="413"/>
      <c r="Y490" s="413"/>
      <c r="Z490" s="413"/>
    </row>
    <row r="491">
      <c r="A491" s="413"/>
      <c r="B491" s="413"/>
      <c r="C491" s="413"/>
      <c r="D491" s="413"/>
      <c r="E491" s="413"/>
      <c r="F491" s="413"/>
      <c r="G491" s="413"/>
      <c r="H491" s="413"/>
      <c r="I491" s="413"/>
      <c r="J491" s="413"/>
      <c r="K491" s="413"/>
      <c r="L491" s="413"/>
      <c r="M491" s="413"/>
      <c r="N491" s="413"/>
      <c r="O491" s="413"/>
      <c r="P491" s="413"/>
      <c r="Q491" s="413"/>
      <c r="R491" s="413"/>
      <c r="S491" s="413"/>
      <c r="T491" s="413"/>
      <c r="U491" s="413"/>
      <c r="V491" s="413"/>
      <c r="W491" s="413"/>
      <c r="X491" s="413"/>
      <c r="Y491" s="413"/>
      <c r="Z491" s="413"/>
    </row>
    <row r="492">
      <c r="A492" s="413"/>
      <c r="B492" s="413"/>
      <c r="C492" s="413"/>
      <c r="D492" s="413"/>
      <c r="E492" s="413"/>
      <c r="F492" s="413"/>
      <c r="G492" s="413"/>
      <c r="H492" s="413"/>
      <c r="I492" s="413"/>
      <c r="J492" s="413"/>
      <c r="K492" s="413"/>
      <c r="L492" s="413"/>
      <c r="M492" s="413"/>
      <c r="N492" s="413"/>
      <c r="O492" s="413"/>
      <c r="P492" s="413"/>
      <c r="Q492" s="413"/>
      <c r="R492" s="413"/>
      <c r="S492" s="413"/>
      <c r="T492" s="413"/>
      <c r="U492" s="413"/>
      <c r="V492" s="413"/>
      <c r="W492" s="413"/>
      <c r="X492" s="413"/>
      <c r="Y492" s="413"/>
      <c r="Z492" s="413"/>
    </row>
    <row r="493">
      <c r="A493" s="413"/>
      <c r="B493" s="413"/>
      <c r="C493" s="413"/>
      <c r="D493" s="413"/>
      <c r="E493" s="413"/>
      <c r="F493" s="413"/>
      <c r="G493" s="413"/>
      <c r="H493" s="413"/>
      <c r="I493" s="413"/>
      <c r="J493" s="413"/>
      <c r="K493" s="413"/>
      <c r="L493" s="413"/>
      <c r="M493" s="413"/>
      <c r="N493" s="413"/>
      <c r="O493" s="413"/>
      <c r="P493" s="413"/>
      <c r="Q493" s="413"/>
      <c r="R493" s="413"/>
      <c r="S493" s="413"/>
      <c r="T493" s="413"/>
      <c r="U493" s="413"/>
      <c r="V493" s="413"/>
      <c r="W493" s="413"/>
      <c r="X493" s="413"/>
      <c r="Y493" s="413"/>
      <c r="Z493" s="413"/>
    </row>
    <row r="494">
      <c r="A494" s="413"/>
      <c r="B494" s="413"/>
      <c r="C494" s="413"/>
      <c r="D494" s="413"/>
      <c r="E494" s="413"/>
      <c r="F494" s="413"/>
      <c r="G494" s="413"/>
      <c r="H494" s="413"/>
      <c r="I494" s="413"/>
      <c r="J494" s="413"/>
      <c r="K494" s="413"/>
      <c r="L494" s="413"/>
      <c r="M494" s="413"/>
      <c r="N494" s="413"/>
      <c r="O494" s="413"/>
      <c r="P494" s="413"/>
      <c r="Q494" s="413"/>
      <c r="R494" s="413"/>
      <c r="S494" s="413"/>
      <c r="T494" s="413"/>
      <c r="U494" s="413"/>
      <c r="V494" s="413"/>
      <c r="W494" s="413"/>
      <c r="X494" s="413"/>
      <c r="Y494" s="413"/>
      <c r="Z494" s="413"/>
    </row>
    <row r="495">
      <c r="A495" s="413"/>
      <c r="B495" s="413"/>
      <c r="C495" s="413"/>
      <c r="D495" s="413"/>
      <c r="E495" s="413"/>
      <c r="F495" s="413"/>
      <c r="G495" s="413"/>
      <c r="H495" s="413"/>
      <c r="I495" s="413"/>
      <c r="J495" s="413"/>
      <c r="K495" s="413"/>
      <c r="L495" s="413"/>
      <c r="M495" s="413"/>
      <c r="N495" s="413"/>
      <c r="O495" s="413"/>
      <c r="P495" s="413"/>
      <c r="Q495" s="413"/>
      <c r="R495" s="413"/>
      <c r="S495" s="413"/>
      <c r="T495" s="413"/>
      <c r="U495" s="413"/>
      <c r="V495" s="413"/>
      <c r="W495" s="413"/>
      <c r="X495" s="413"/>
      <c r="Y495" s="413"/>
      <c r="Z495" s="413"/>
    </row>
    <row r="496">
      <c r="A496" s="413"/>
      <c r="B496" s="413"/>
      <c r="C496" s="413"/>
      <c r="D496" s="413"/>
      <c r="E496" s="413"/>
      <c r="F496" s="413"/>
      <c r="G496" s="413"/>
      <c r="H496" s="413"/>
      <c r="I496" s="413"/>
      <c r="J496" s="413"/>
      <c r="K496" s="413"/>
      <c r="L496" s="413"/>
      <c r="M496" s="413"/>
      <c r="N496" s="413"/>
      <c r="O496" s="413"/>
      <c r="P496" s="413"/>
      <c r="Q496" s="413"/>
      <c r="R496" s="413"/>
      <c r="S496" s="413"/>
      <c r="T496" s="413"/>
      <c r="U496" s="413"/>
      <c r="V496" s="413"/>
      <c r="W496" s="413"/>
      <c r="X496" s="413"/>
      <c r="Y496" s="413"/>
      <c r="Z496" s="413"/>
    </row>
    <row r="497">
      <c r="A497" s="413"/>
      <c r="B497" s="413"/>
      <c r="C497" s="413"/>
      <c r="D497" s="413"/>
      <c r="E497" s="413"/>
      <c r="F497" s="413"/>
      <c r="G497" s="413"/>
      <c r="H497" s="413"/>
      <c r="I497" s="413"/>
      <c r="J497" s="413"/>
      <c r="K497" s="413"/>
      <c r="L497" s="413"/>
      <c r="M497" s="413"/>
      <c r="N497" s="413"/>
      <c r="O497" s="413"/>
      <c r="P497" s="413"/>
      <c r="Q497" s="413"/>
      <c r="R497" s="413"/>
      <c r="S497" s="413"/>
      <c r="T497" s="413"/>
      <c r="U497" s="413"/>
      <c r="V497" s="413"/>
      <c r="W497" s="413"/>
      <c r="X497" s="413"/>
      <c r="Y497" s="413"/>
      <c r="Z497" s="413"/>
    </row>
    <row r="498">
      <c r="A498" s="413"/>
      <c r="B498" s="413"/>
      <c r="C498" s="413"/>
      <c r="D498" s="413"/>
      <c r="E498" s="413"/>
      <c r="F498" s="413"/>
      <c r="G498" s="413"/>
      <c r="H498" s="413"/>
      <c r="I498" s="413"/>
      <c r="J498" s="413"/>
      <c r="K498" s="413"/>
      <c r="L498" s="413"/>
      <c r="M498" s="413"/>
      <c r="N498" s="413"/>
      <c r="O498" s="413"/>
      <c r="P498" s="413"/>
      <c r="Q498" s="413"/>
      <c r="R498" s="413"/>
      <c r="S498" s="413"/>
      <c r="T498" s="413"/>
      <c r="U498" s="413"/>
      <c r="V498" s="413"/>
      <c r="W498" s="413"/>
      <c r="X498" s="413"/>
      <c r="Y498" s="413"/>
      <c r="Z498" s="413"/>
    </row>
    <row r="499">
      <c r="A499" s="413"/>
      <c r="B499" s="413"/>
      <c r="C499" s="413"/>
      <c r="D499" s="413"/>
      <c r="E499" s="413"/>
      <c r="F499" s="413"/>
      <c r="G499" s="413"/>
      <c r="H499" s="413"/>
      <c r="I499" s="413"/>
      <c r="J499" s="413"/>
      <c r="K499" s="413"/>
      <c r="L499" s="413"/>
      <c r="M499" s="413"/>
      <c r="N499" s="413"/>
      <c r="O499" s="413"/>
      <c r="P499" s="413"/>
      <c r="Q499" s="413"/>
      <c r="R499" s="413"/>
      <c r="S499" s="413"/>
      <c r="T499" s="413"/>
      <c r="U499" s="413"/>
      <c r="V499" s="413"/>
      <c r="W499" s="413"/>
      <c r="X499" s="413"/>
      <c r="Y499" s="413"/>
      <c r="Z499" s="413"/>
    </row>
    <row r="500">
      <c r="A500" s="413"/>
      <c r="B500" s="413"/>
      <c r="C500" s="413"/>
      <c r="D500" s="413"/>
      <c r="E500" s="413"/>
      <c r="F500" s="413"/>
      <c r="G500" s="413"/>
      <c r="H500" s="413"/>
      <c r="I500" s="413"/>
      <c r="J500" s="413"/>
      <c r="K500" s="413"/>
      <c r="L500" s="413"/>
      <c r="M500" s="413"/>
      <c r="N500" s="413"/>
      <c r="O500" s="413"/>
      <c r="P500" s="413"/>
      <c r="Q500" s="413"/>
      <c r="R500" s="413"/>
      <c r="S500" s="413"/>
      <c r="T500" s="413"/>
      <c r="U500" s="413"/>
      <c r="V500" s="413"/>
      <c r="W500" s="413"/>
      <c r="X500" s="413"/>
      <c r="Y500" s="413"/>
      <c r="Z500" s="413"/>
    </row>
    <row r="501">
      <c r="A501" s="413"/>
      <c r="B501" s="413"/>
      <c r="C501" s="413"/>
      <c r="D501" s="413"/>
      <c r="E501" s="413"/>
      <c r="F501" s="413"/>
      <c r="G501" s="413"/>
      <c r="H501" s="413"/>
      <c r="I501" s="413"/>
      <c r="J501" s="413"/>
      <c r="K501" s="413"/>
      <c r="L501" s="413"/>
      <c r="M501" s="413"/>
      <c r="N501" s="413"/>
      <c r="O501" s="413"/>
      <c r="P501" s="413"/>
      <c r="Q501" s="413"/>
      <c r="R501" s="413"/>
      <c r="S501" s="413"/>
      <c r="T501" s="413"/>
      <c r="U501" s="413"/>
      <c r="V501" s="413"/>
      <c r="W501" s="413"/>
      <c r="X501" s="413"/>
      <c r="Y501" s="413"/>
      <c r="Z501" s="413"/>
    </row>
    <row r="502">
      <c r="A502" s="413"/>
      <c r="B502" s="413"/>
      <c r="C502" s="413"/>
      <c r="D502" s="413"/>
      <c r="E502" s="413"/>
      <c r="F502" s="413"/>
      <c r="G502" s="413"/>
      <c r="H502" s="413"/>
      <c r="I502" s="413"/>
      <c r="J502" s="413"/>
      <c r="K502" s="413"/>
      <c r="L502" s="413"/>
      <c r="M502" s="413"/>
      <c r="N502" s="413"/>
      <c r="O502" s="413"/>
      <c r="P502" s="413"/>
      <c r="Q502" s="413"/>
      <c r="R502" s="413"/>
      <c r="S502" s="413"/>
      <c r="T502" s="413"/>
      <c r="U502" s="413"/>
      <c r="V502" s="413"/>
      <c r="W502" s="413"/>
      <c r="X502" s="413"/>
      <c r="Y502" s="413"/>
      <c r="Z502" s="413"/>
    </row>
    <row r="503">
      <c r="A503" s="413"/>
      <c r="B503" s="413"/>
      <c r="C503" s="413"/>
      <c r="D503" s="413"/>
      <c r="E503" s="413"/>
      <c r="F503" s="413"/>
      <c r="G503" s="413"/>
      <c r="H503" s="413"/>
      <c r="I503" s="413"/>
      <c r="J503" s="413"/>
      <c r="K503" s="413"/>
      <c r="L503" s="413"/>
      <c r="M503" s="413"/>
      <c r="N503" s="413"/>
      <c r="O503" s="413"/>
      <c r="P503" s="413"/>
      <c r="Q503" s="413"/>
      <c r="R503" s="413"/>
      <c r="S503" s="413"/>
      <c r="T503" s="413"/>
      <c r="U503" s="413"/>
      <c r="V503" s="413"/>
      <c r="W503" s="413"/>
      <c r="X503" s="413"/>
      <c r="Y503" s="413"/>
      <c r="Z503" s="413"/>
    </row>
    <row r="504">
      <c r="A504" s="413"/>
      <c r="B504" s="413"/>
      <c r="C504" s="413"/>
      <c r="D504" s="413"/>
      <c r="E504" s="413"/>
      <c r="F504" s="413"/>
      <c r="G504" s="413"/>
      <c r="H504" s="413"/>
      <c r="I504" s="413"/>
      <c r="J504" s="413"/>
      <c r="K504" s="413"/>
      <c r="L504" s="413"/>
      <c r="M504" s="413"/>
      <c r="N504" s="413"/>
      <c r="O504" s="413"/>
      <c r="P504" s="413"/>
      <c r="Q504" s="413"/>
      <c r="R504" s="413"/>
      <c r="S504" s="413"/>
      <c r="T504" s="413"/>
      <c r="U504" s="413"/>
      <c r="V504" s="413"/>
      <c r="W504" s="413"/>
      <c r="X504" s="413"/>
      <c r="Y504" s="413"/>
      <c r="Z504" s="413"/>
    </row>
    <row r="505">
      <c r="A505" s="413"/>
      <c r="B505" s="413"/>
      <c r="C505" s="413"/>
      <c r="D505" s="413"/>
      <c r="E505" s="413"/>
      <c r="F505" s="413"/>
      <c r="G505" s="413"/>
      <c r="H505" s="413"/>
      <c r="I505" s="413"/>
      <c r="J505" s="413"/>
      <c r="K505" s="413"/>
      <c r="L505" s="413"/>
      <c r="M505" s="413"/>
      <c r="N505" s="413"/>
      <c r="O505" s="413"/>
      <c r="P505" s="413"/>
      <c r="Q505" s="413"/>
      <c r="R505" s="413"/>
      <c r="S505" s="413"/>
      <c r="T505" s="413"/>
      <c r="U505" s="413"/>
      <c r="V505" s="413"/>
      <c r="W505" s="413"/>
      <c r="X505" s="413"/>
      <c r="Y505" s="413"/>
      <c r="Z505" s="413"/>
    </row>
    <row r="506">
      <c r="A506" s="413"/>
      <c r="B506" s="413"/>
      <c r="C506" s="413"/>
      <c r="D506" s="413"/>
      <c r="E506" s="413"/>
      <c r="F506" s="413"/>
      <c r="G506" s="413"/>
      <c r="H506" s="413"/>
      <c r="I506" s="413"/>
      <c r="J506" s="413"/>
      <c r="K506" s="413"/>
      <c r="L506" s="413"/>
      <c r="M506" s="413"/>
      <c r="N506" s="413"/>
      <c r="O506" s="413"/>
      <c r="P506" s="413"/>
      <c r="Q506" s="413"/>
      <c r="R506" s="413"/>
      <c r="S506" s="413"/>
      <c r="T506" s="413"/>
      <c r="U506" s="413"/>
      <c r="V506" s="413"/>
      <c r="W506" s="413"/>
      <c r="X506" s="413"/>
      <c r="Y506" s="413"/>
      <c r="Z506" s="413"/>
    </row>
    <row r="507">
      <c r="A507" s="413"/>
      <c r="B507" s="413"/>
      <c r="C507" s="413"/>
      <c r="D507" s="413"/>
      <c r="E507" s="413"/>
      <c r="F507" s="413"/>
      <c r="G507" s="413"/>
      <c r="H507" s="413"/>
      <c r="I507" s="413"/>
      <c r="J507" s="413"/>
      <c r="K507" s="413"/>
      <c r="L507" s="413"/>
      <c r="M507" s="413"/>
      <c r="N507" s="413"/>
      <c r="O507" s="413"/>
      <c r="P507" s="413"/>
      <c r="Q507" s="413"/>
      <c r="R507" s="413"/>
      <c r="S507" s="413"/>
      <c r="T507" s="413"/>
      <c r="U507" s="413"/>
      <c r="V507" s="413"/>
      <c r="W507" s="413"/>
      <c r="X507" s="413"/>
      <c r="Y507" s="413"/>
      <c r="Z507" s="413"/>
    </row>
    <row r="508">
      <c r="A508" s="413"/>
      <c r="B508" s="413"/>
      <c r="C508" s="413"/>
      <c r="D508" s="413"/>
      <c r="E508" s="413"/>
      <c r="F508" s="413"/>
      <c r="G508" s="413"/>
      <c r="H508" s="413"/>
      <c r="I508" s="413"/>
      <c r="J508" s="413"/>
      <c r="K508" s="413"/>
      <c r="L508" s="413"/>
      <c r="M508" s="413"/>
      <c r="N508" s="413"/>
      <c r="O508" s="413"/>
      <c r="P508" s="413"/>
      <c r="Q508" s="413"/>
      <c r="R508" s="413"/>
      <c r="S508" s="413"/>
      <c r="T508" s="413"/>
      <c r="U508" s="413"/>
      <c r="V508" s="413"/>
      <c r="W508" s="413"/>
      <c r="X508" s="413"/>
      <c r="Y508" s="413"/>
      <c r="Z508" s="413"/>
    </row>
    <row r="509">
      <c r="A509" s="413"/>
      <c r="B509" s="413"/>
      <c r="C509" s="413"/>
      <c r="D509" s="413"/>
      <c r="E509" s="413"/>
      <c r="F509" s="413"/>
      <c r="G509" s="413"/>
      <c r="H509" s="413"/>
      <c r="I509" s="413"/>
      <c r="J509" s="413"/>
      <c r="K509" s="413"/>
      <c r="L509" s="413"/>
      <c r="M509" s="413"/>
      <c r="N509" s="413"/>
      <c r="O509" s="413"/>
      <c r="P509" s="413"/>
      <c r="Q509" s="413"/>
      <c r="R509" s="413"/>
      <c r="S509" s="413"/>
      <c r="T509" s="413"/>
      <c r="U509" s="413"/>
      <c r="V509" s="413"/>
      <c r="W509" s="413"/>
      <c r="X509" s="413"/>
      <c r="Y509" s="413"/>
      <c r="Z509" s="413"/>
    </row>
    <row r="510">
      <c r="A510" s="413"/>
      <c r="B510" s="413"/>
      <c r="C510" s="413"/>
      <c r="D510" s="413"/>
      <c r="E510" s="413"/>
      <c r="F510" s="413"/>
      <c r="G510" s="413"/>
      <c r="H510" s="413"/>
      <c r="I510" s="413"/>
      <c r="J510" s="413"/>
      <c r="K510" s="413"/>
      <c r="L510" s="413"/>
      <c r="M510" s="413"/>
      <c r="N510" s="413"/>
      <c r="O510" s="413"/>
      <c r="P510" s="413"/>
      <c r="Q510" s="413"/>
      <c r="R510" s="413"/>
      <c r="S510" s="413"/>
      <c r="T510" s="413"/>
      <c r="U510" s="413"/>
      <c r="V510" s="413"/>
      <c r="W510" s="413"/>
      <c r="X510" s="413"/>
      <c r="Y510" s="413"/>
      <c r="Z510" s="413"/>
    </row>
    <row r="511">
      <c r="A511" s="413"/>
      <c r="B511" s="413"/>
      <c r="C511" s="413"/>
      <c r="D511" s="413"/>
      <c r="E511" s="413"/>
      <c r="F511" s="413"/>
      <c r="G511" s="413"/>
      <c r="H511" s="413"/>
      <c r="I511" s="413"/>
      <c r="J511" s="413"/>
      <c r="K511" s="413"/>
      <c r="L511" s="413"/>
      <c r="M511" s="413"/>
      <c r="N511" s="413"/>
      <c r="O511" s="413"/>
      <c r="P511" s="413"/>
      <c r="Q511" s="413"/>
      <c r="R511" s="413"/>
      <c r="S511" s="413"/>
      <c r="T511" s="413"/>
      <c r="U511" s="413"/>
      <c r="V511" s="413"/>
      <c r="W511" s="413"/>
      <c r="X511" s="413"/>
      <c r="Y511" s="413"/>
      <c r="Z511" s="413"/>
    </row>
    <row r="512">
      <c r="A512" s="413"/>
      <c r="B512" s="413"/>
      <c r="C512" s="413"/>
      <c r="D512" s="413"/>
      <c r="E512" s="413"/>
      <c r="F512" s="413"/>
      <c r="G512" s="413"/>
      <c r="H512" s="413"/>
      <c r="I512" s="413"/>
      <c r="J512" s="413"/>
      <c r="K512" s="413"/>
      <c r="L512" s="413"/>
      <c r="M512" s="413"/>
      <c r="N512" s="413"/>
      <c r="O512" s="413"/>
      <c r="P512" s="413"/>
      <c r="Q512" s="413"/>
      <c r="R512" s="413"/>
      <c r="S512" s="413"/>
      <c r="T512" s="413"/>
      <c r="U512" s="413"/>
      <c r="V512" s="413"/>
      <c r="W512" s="413"/>
      <c r="X512" s="413"/>
      <c r="Y512" s="413"/>
      <c r="Z512" s="413"/>
    </row>
    <row r="513">
      <c r="A513" s="413"/>
      <c r="B513" s="413"/>
      <c r="C513" s="413"/>
      <c r="D513" s="413"/>
      <c r="E513" s="413"/>
      <c r="F513" s="413"/>
      <c r="G513" s="413"/>
      <c r="H513" s="413"/>
      <c r="I513" s="413"/>
      <c r="J513" s="413"/>
      <c r="K513" s="413"/>
      <c r="L513" s="413"/>
      <c r="M513" s="413"/>
      <c r="N513" s="413"/>
      <c r="O513" s="413"/>
      <c r="P513" s="413"/>
      <c r="Q513" s="413"/>
      <c r="R513" s="413"/>
      <c r="S513" s="413"/>
      <c r="T513" s="413"/>
      <c r="U513" s="413"/>
      <c r="V513" s="413"/>
      <c r="W513" s="413"/>
      <c r="X513" s="413"/>
      <c r="Y513" s="413"/>
      <c r="Z513" s="413"/>
    </row>
    <row r="514">
      <c r="A514" s="413"/>
      <c r="B514" s="413"/>
      <c r="C514" s="413"/>
      <c r="D514" s="413"/>
      <c r="E514" s="413"/>
      <c r="F514" s="413"/>
      <c r="G514" s="413"/>
      <c r="H514" s="413"/>
      <c r="I514" s="413"/>
      <c r="J514" s="413"/>
      <c r="K514" s="413"/>
      <c r="L514" s="413"/>
      <c r="M514" s="413"/>
      <c r="N514" s="413"/>
      <c r="O514" s="413"/>
      <c r="P514" s="413"/>
      <c r="Q514" s="413"/>
      <c r="R514" s="413"/>
      <c r="S514" s="413"/>
      <c r="T514" s="413"/>
      <c r="U514" s="413"/>
      <c r="V514" s="413"/>
      <c r="W514" s="413"/>
      <c r="X514" s="413"/>
      <c r="Y514" s="413"/>
      <c r="Z514" s="413"/>
    </row>
    <row r="515">
      <c r="A515" s="413"/>
      <c r="B515" s="413"/>
      <c r="C515" s="413"/>
      <c r="D515" s="413"/>
      <c r="E515" s="413"/>
      <c r="F515" s="413"/>
      <c r="G515" s="413"/>
      <c r="H515" s="413"/>
      <c r="I515" s="413"/>
      <c r="J515" s="413"/>
      <c r="K515" s="413"/>
      <c r="L515" s="413"/>
      <c r="M515" s="413"/>
      <c r="N515" s="413"/>
      <c r="O515" s="413"/>
      <c r="P515" s="413"/>
      <c r="Q515" s="413"/>
      <c r="R515" s="413"/>
      <c r="S515" s="413"/>
      <c r="T515" s="413"/>
      <c r="U515" s="413"/>
      <c r="V515" s="413"/>
      <c r="W515" s="413"/>
      <c r="X515" s="413"/>
      <c r="Y515" s="413"/>
      <c r="Z515" s="413"/>
    </row>
    <row r="516">
      <c r="A516" s="413"/>
      <c r="B516" s="413"/>
      <c r="C516" s="413"/>
      <c r="D516" s="413"/>
      <c r="E516" s="413"/>
      <c r="F516" s="413"/>
      <c r="G516" s="413"/>
      <c r="H516" s="413"/>
      <c r="I516" s="413"/>
      <c r="J516" s="413"/>
      <c r="K516" s="413"/>
      <c r="L516" s="413"/>
      <c r="M516" s="413"/>
      <c r="N516" s="413"/>
      <c r="O516" s="413"/>
      <c r="P516" s="413"/>
      <c r="Q516" s="413"/>
      <c r="R516" s="413"/>
      <c r="S516" s="413"/>
      <c r="T516" s="413"/>
      <c r="U516" s="413"/>
      <c r="V516" s="413"/>
      <c r="W516" s="413"/>
      <c r="X516" s="413"/>
      <c r="Y516" s="413"/>
      <c r="Z516" s="413"/>
    </row>
    <row r="517">
      <c r="A517" s="413"/>
      <c r="B517" s="413"/>
      <c r="C517" s="413"/>
      <c r="D517" s="413"/>
      <c r="E517" s="413"/>
      <c r="F517" s="413"/>
      <c r="G517" s="413"/>
      <c r="H517" s="413"/>
      <c r="I517" s="413"/>
      <c r="J517" s="413"/>
      <c r="K517" s="413"/>
      <c r="L517" s="413"/>
      <c r="M517" s="413"/>
      <c r="N517" s="413"/>
      <c r="O517" s="413"/>
      <c r="P517" s="413"/>
      <c r="Q517" s="413"/>
      <c r="R517" s="413"/>
      <c r="S517" s="413"/>
      <c r="T517" s="413"/>
      <c r="U517" s="413"/>
      <c r="V517" s="413"/>
      <c r="W517" s="413"/>
      <c r="X517" s="413"/>
      <c r="Y517" s="413"/>
      <c r="Z517" s="413"/>
    </row>
    <row r="518">
      <c r="A518" s="413"/>
      <c r="B518" s="413"/>
      <c r="C518" s="413"/>
      <c r="D518" s="413"/>
      <c r="E518" s="413"/>
      <c r="F518" s="413"/>
      <c r="G518" s="413"/>
      <c r="H518" s="413"/>
      <c r="I518" s="413"/>
      <c r="J518" s="413"/>
      <c r="K518" s="413"/>
      <c r="L518" s="413"/>
      <c r="M518" s="413"/>
      <c r="N518" s="413"/>
      <c r="O518" s="413"/>
      <c r="P518" s="413"/>
      <c r="Q518" s="413"/>
      <c r="R518" s="413"/>
      <c r="S518" s="413"/>
      <c r="T518" s="413"/>
      <c r="U518" s="413"/>
      <c r="V518" s="413"/>
      <c r="W518" s="413"/>
      <c r="X518" s="413"/>
      <c r="Y518" s="413"/>
      <c r="Z518" s="413"/>
    </row>
    <row r="519">
      <c r="A519" s="413"/>
      <c r="B519" s="413"/>
      <c r="C519" s="413"/>
      <c r="D519" s="413"/>
      <c r="E519" s="413"/>
      <c r="F519" s="413"/>
      <c r="G519" s="413"/>
      <c r="H519" s="413"/>
      <c r="I519" s="413"/>
      <c r="J519" s="413"/>
      <c r="K519" s="413"/>
      <c r="L519" s="413"/>
      <c r="M519" s="413"/>
      <c r="N519" s="413"/>
      <c r="O519" s="413"/>
      <c r="P519" s="413"/>
      <c r="Q519" s="413"/>
      <c r="R519" s="413"/>
      <c r="S519" s="413"/>
      <c r="T519" s="413"/>
      <c r="U519" s="413"/>
      <c r="V519" s="413"/>
      <c r="W519" s="413"/>
      <c r="X519" s="413"/>
      <c r="Y519" s="413"/>
      <c r="Z519" s="413"/>
    </row>
    <row r="520">
      <c r="A520" s="413"/>
      <c r="B520" s="413"/>
      <c r="C520" s="413"/>
      <c r="D520" s="413"/>
      <c r="E520" s="413"/>
      <c r="F520" s="413"/>
      <c r="G520" s="413"/>
      <c r="H520" s="413"/>
      <c r="I520" s="413"/>
      <c r="J520" s="413"/>
      <c r="K520" s="413"/>
      <c r="L520" s="413"/>
      <c r="M520" s="413"/>
      <c r="N520" s="413"/>
      <c r="O520" s="413"/>
      <c r="P520" s="413"/>
      <c r="Q520" s="413"/>
      <c r="R520" s="413"/>
      <c r="S520" s="413"/>
      <c r="T520" s="413"/>
      <c r="U520" s="413"/>
      <c r="V520" s="413"/>
      <c r="W520" s="413"/>
      <c r="X520" s="413"/>
      <c r="Y520" s="413"/>
      <c r="Z520" s="413"/>
    </row>
    <row r="521">
      <c r="A521" s="413"/>
      <c r="B521" s="413"/>
      <c r="C521" s="413"/>
      <c r="D521" s="413"/>
      <c r="E521" s="413"/>
      <c r="F521" s="413"/>
      <c r="G521" s="413"/>
      <c r="H521" s="413"/>
      <c r="I521" s="413"/>
      <c r="J521" s="413"/>
      <c r="K521" s="413"/>
      <c r="L521" s="413"/>
      <c r="M521" s="413"/>
      <c r="N521" s="413"/>
      <c r="O521" s="413"/>
      <c r="P521" s="413"/>
      <c r="Q521" s="413"/>
      <c r="R521" s="413"/>
      <c r="S521" s="413"/>
      <c r="T521" s="413"/>
      <c r="U521" s="413"/>
      <c r="V521" s="413"/>
      <c r="W521" s="413"/>
      <c r="X521" s="413"/>
      <c r="Y521" s="413"/>
      <c r="Z521" s="413"/>
    </row>
    <row r="522">
      <c r="A522" s="413"/>
      <c r="B522" s="413"/>
      <c r="C522" s="413"/>
      <c r="D522" s="413"/>
      <c r="E522" s="413"/>
      <c r="F522" s="413"/>
      <c r="G522" s="413"/>
      <c r="H522" s="413"/>
      <c r="I522" s="413"/>
      <c r="J522" s="413"/>
      <c r="K522" s="413"/>
      <c r="L522" s="413"/>
      <c r="M522" s="413"/>
      <c r="N522" s="413"/>
      <c r="O522" s="413"/>
      <c r="P522" s="413"/>
      <c r="Q522" s="413"/>
      <c r="R522" s="413"/>
      <c r="S522" s="413"/>
      <c r="T522" s="413"/>
      <c r="U522" s="413"/>
      <c r="V522" s="413"/>
      <c r="W522" s="413"/>
      <c r="X522" s="413"/>
      <c r="Y522" s="413"/>
      <c r="Z522" s="413"/>
    </row>
    <row r="523">
      <c r="A523" s="413"/>
      <c r="B523" s="413"/>
      <c r="C523" s="413"/>
      <c r="D523" s="413"/>
      <c r="E523" s="413"/>
      <c r="F523" s="413"/>
      <c r="G523" s="413"/>
      <c r="H523" s="413"/>
      <c r="I523" s="413"/>
      <c r="J523" s="413"/>
      <c r="K523" s="413"/>
      <c r="L523" s="413"/>
      <c r="M523" s="413"/>
      <c r="N523" s="413"/>
      <c r="O523" s="413"/>
      <c r="P523" s="413"/>
      <c r="Q523" s="413"/>
      <c r="R523" s="413"/>
      <c r="S523" s="413"/>
      <c r="T523" s="413"/>
      <c r="U523" s="413"/>
      <c r="V523" s="413"/>
      <c r="W523" s="413"/>
      <c r="X523" s="413"/>
      <c r="Y523" s="413"/>
      <c r="Z523" s="413"/>
    </row>
    <row r="524">
      <c r="A524" s="413"/>
      <c r="B524" s="413"/>
      <c r="C524" s="413"/>
      <c r="D524" s="413"/>
      <c r="E524" s="413"/>
      <c r="F524" s="413"/>
      <c r="G524" s="413"/>
      <c r="H524" s="413"/>
      <c r="I524" s="413"/>
      <c r="J524" s="413"/>
      <c r="K524" s="413"/>
      <c r="L524" s="413"/>
      <c r="M524" s="413"/>
      <c r="N524" s="413"/>
      <c r="O524" s="413"/>
      <c r="P524" s="413"/>
      <c r="Q524" s="413"/>
      <c r="R524" s="413"/>
      <c r="S524" s="413"/>
      <c r="T524" s="413"/>
      <c r="U524" s="413"/>
      <c r="V524" s="413"/>
      <c r="W524" s="413"/>
      <c r="X524" s="413"/>
      <c r="Y524" s="413"/>
      <c r="Z524" s="413"/>
    </row>
    <row r="525">
      <c r="A525" s="413"/>
      <c r="B525" s="413"/>
      <c r="C525" s="413"/>
      <c r="D525" s="413"/>
      <c r="E525" s="413"/>
      <c r="F525" s="413"/>
      <c r="G525" s="413"/>
      <c r="H525" s="413"/>
      <c r="I525" s="413"/>
      <c r="J525" s="413"/>
      <c r="K525" s="413"/>
      <c r="L525" s="413"/>
      <c r="M525" s="413"/>
      <c r="N525" s="413"/>
      <c r="O525" s="413"/>
      <c r="P525" s="413"/>
      <c r="Q525" s="413"/>
      <c r="R525" s="413"/>
      <c r="S525" s="413"/>
      <c r="T525" s="413"/>
      <c r="U525" s="413"/>
      <c r="V525" s="413"/>
      <c r="W525" s="413"/>
      <c r="X525" s="413"/>
      <c r="Y525" s="413"/>
      <c r="Z525" s="413"/>
    </row>
    <row r="526">
      <c r="A526" s="413"/>
      <c r="B526" s="413"/>
      <c r="C526" s="413"/>
      <c r="D526" s="413"/>
      <c r="E526" s="413"/>
      <c r="F526" s="413"/>
      <c r="G526" s="413"/>
      <c r="H526" s="413"/>
      <c r="I526" s="413"/>
      <c r="J526" s="413"/>
      <c r="K526" s="413"/>
      <c r="L526" s="413"/>
      <c r="M526" s="413"/>
      <c r="N526" s="413"/>
      <c r="O526" s="413"/>
      <c r="P526" s="413"/>
      <c r="Q526" s="413"/>
      <c r="R526" s="413"/>
      <c r="S526" s="413"/>
      <c r="T526" s="413"/>
      <c r="U526" s="413"/>
      <c r="V526" s="413"/>
      <c r="W526" s="413"/>
      <c r="X526" s="413"/>
      <c r="Y526" s="413"/>
      <c r="Z526" s="413"/>
    </row>
    <row r="527">
      <c r="A527" s="413"/>
      <c r="B527" s="413"/>
      <c r="C527" s="413"/>
      <c r="D527" s="413"/>
      <c r="E527" s="413"/>
      <c r="F527" s="413"/>
      <c r="G527" s="413"/>
      <c r="H527" s="413"/>
      <c r="I527" s="413"/>
      <c r="J527" s="413"/>
      <c r="K527" s="413"/>
      <c r="L527" s="413"/>
      <c r="M527" s="413"/>
      <c r="N527" s="413"/>
      <c r="O527" s="413"/>
      <c r="P527" s="413"/>
      <c r="Q527" s="413"/>
      <c r="R527" s="413"/>
      <c r="S527" s="413"/>
      <c r="T527" s="413"/>
      <c r="U527" s="413"/>
      <c r="V527" s="413"/>
      <c r="W527" s="413"/>
      <c r="X527" s="413"/>
      <c r="Y527" s="413"/>
      <c r="Z527" s="413"/>
    </row>
    <row r="528">
      <c r="A528" s="413"/>
      <c r="B528" s="413"/>
      <c r="C528" s="413"/>
      <c r="D528" s="413"/>
      <c r="E528" s="413"/>
      <c r="F528" s="413"/>
      <c r="G528" s="413"/>
      <c r="H528" s="413"/>
      <c r="I528" s="413"/>
      <c r="J528" s="413"/>
      <c r="K528" s="413"/>
      <c r="L528" s="413"/>
      <c r="M528" s="413"/>
      <c r="N528" s="413"/>
      <c r="O528" s="413"/>
      <c r="P528" s="413"/>
      <c r="Q528" s="413"/>
      <c r="R528" s="413"/>
      <c r="S528" s="413"/>
      <c r="T528" s="413"/>
      <c r="U528" s="413"/>
      <c r="V528" s="413"/>
      <c r="W528" s="413"/>
      <c r="X528" s="413"/>
      <c r="Y528" s="413"/>
      <c r="Z528" s="413"/>
    </row>
    <row r="529">
      <c r="A529" s="413"/>
      <c r="B529" s="413"/>
      <c r="C529" s="413"/>
      <c r="D529" s="413"/>
      <c r="E529" s="413"/>
      <c r="F529" s="413"/>
      <c r="G529" s="413"/>
      <c r="H529" s="413"/>
      <c r="I529" s="413"/>
      <c r="J529" s="413"/>
      <c r="K529" s="413"/>
      <c r="L529" s="413"/>
      <c r="M529" s="413"/>
      <c r="N529" s="413"/>
      <c r="O529" s="413"/>
      <c r="P529" s="413"/>
      <c r="Q529" s="413"/>
      <c r="R529" s="413"/>
      <c r="S529" s="413"/>
      <c r="T529" s="413"/>
      <c r="U529" s="413"/>
      <c r="V529" s="413"/>
      <c r="W529" s="413"/>
      <c r="X529" s="413"/>
      <c r="Y529" s="413"/>
      <c r="Z529" s="413"/>
    </row>
    <row r="530">
      <c r="A530" s="413"/>
      <c r="B530" s="413"/>
      <c r="C530" s="413"/>
      <c r="D530" s="413"/>
      <c r="E530" s="413"/>
      <c r="F530" s="413"/>
      <c r="G530" s="413"/>
      <c r="H530" s="413"/>
      <c r="I530" s="413"/>
      <c r="J530" s="413"/>
      <c r="K530" s="413"/>
      <c r="L530" s="413"/>
      <c r="M530" s="413"/>
      <c r="N530" s="413"/>
      <c r="O530" s="413"/>
      <c r="P530" s="413"/>
      <c r="Q530" s="413"/>
      <c r="R530" s="413"/>
      <c r="S530" s="413"/>
      <c r="T530" s="413"/>
      <c r="U530" s="413"/>
      <c r="V530" s="413"/>
      <c r="W530" s="413"/>
      <c r="X530" s="413"/>
      <c r="Y530" s="413"/>
      <c r="Z530" s="413"/>
    </row>
    <row r="531">
      <c r="A531" s="413"/>
      <c r="B531" s="413"/>
      <c r="C531" s="413"/>
      <c r="D531" s="413"/>
      <c r="E531" s="413"/>
      <c r="F531" s="413"/>
      <c r="G531" s="413"/>
      <c r="H531" s="413"/>
      <c r="I531" s="413"/>
      <c r="J531" s="413"/>
      <c r="K531" s="413"/>
      <c r="L531" s="413"/>
      <c r="M531" s="413"/>
      <c r="N531" s="413"/>
      <c r="O531" s="413"/>
      <c r="P531" s="413"/>
      <c r="Q531" s="413"/>
      <c r="R531" s="413"/>
      <c r="S531" s="413"/>
      <c r="T531" s="413"/>
      <c r="U531" s="413"/>
      <c r="V531" s="413"/>
      <c r="W531" s="413"/>
      <c r="X531" s="413"/>
      <c r="Y531" s="413"/>
      <c r="Z531" s="413"/>
    </row>
    <row r="532">
      <c r="A532" s="413"/>
      <c r="B532" s="413"/>
      <c r="C532" s="413"/>
      <c r="D532" s="413"/>
      <c r="E532" s="413"/>
      <c r="F532" s="413"/>
      <c r="G532" s="413"/>
      <c r="H532" s="413"/>
      <c r="I532" s="413"/>
      <c r="J532" s="413"/>
      <c r="K532" s="413"/>
      <c r="L532" s="413"/>
      <c r="M532" s="413"/>
      <c r="N532" s="413"/>
      <c r="O532" s="413"/>
      <c r="P532" s="413"/>
      <c r="Q532" s="413"/>
      <c r="R532" s="413"/>
      <c r="S532" s="413"/>
      <c r="T532" s="413"/>
      <c r="U532" s="413"/>
      <c r="V532" s="413"/>
      <c r="W532" s="413"/>
      <c r="X532" s="413"/>
      <c r="Y532" s="413"/>
      <c r="Z532" s="413"/>
    </row>
    <row r="533">
      <c r="A533" s="413"/>
      <c r="B533" s="413"/>
      <c r="C533" s="413"/>
      <c r="D533" s="413"/>
      <c r="E533" s="413"/>
      <c r="F533" s="413"/>
      <c r="G533" s="413"/>
      <c r="H533" s="413"/>
      <c r="I533" s="413"/>
      <c r="J533" s="413"/>
      <c r="K533" s="413"/>
      <c r="L533" s="413"/>
      <c r="M533" s="413"/>
      <c r="N533" s="413"/>
      <c r="O533" s="413"/>
      <c r="P533" s="413"/>
      <c r="Q533" s="413"/>
      <c r="R533" s="413"/>
      <c r="S533" s="413"/>
      <c r="T533" s="413"/>
      <c r="U533" s="413"/>
      <c r="V533" s="413"/>
      <c r="W533" s="413"/>
      <c r="X533" s="413"/>
      <c r="Y533" s="413"/>
      <c r="Z533" s="413"/>
    </row>
    <row r="534">
      <c r="A534" s="413"/>
      <c r="B534" s="413"/>
      <c r="C534" s="413"/>
      <c r="D534" s="413"/>
      <c r="E534" s="413"/>
      <c r="F534" s="413"/>
      <c r="G534" s="413"/>
      <c r="H534" s="413"/>
      <c r="I534" s="413"/>
      <c r="J534" s="413"/>
      <c r="K534" s="413"/>
      <c r="L534" s="413"/>
      <c r="M534" s="413"/>
      <c r="N534" s="413"/>
      <c r="O534" s="413"/>
      <c r="P534" s="413"/>
      <c r="Q534" s="413"/>
      <c r="R534" s="413"/>
      <c r="S534" s="413"/>
      <c r="T534" s="413"/>
      <c r="U534" s="413"/>
      <c r="V534" s="413"/>
      <c r="W534" s="413"/>
      <c r="X534" s="413"/>
      <c r="Y534" s="413"/>
      <c r="Z534" s="413"/>
    </row>
    <row r="535">
      <c r="A535" s="413"/>
      <c r="B535" s="413"/>
      <c r="C535" s="413"/>
      <c r="D535" s="413"/>
      <c r="E535" s="413"/>
      <c r="F535" s="413"/>
      <c r="G535" s="413"/>
      <c r="H535" s="413"/>
      <c r="I535" s="413"/>
      <c r="J535" s="413"/>
      <c r="K535" s="413"/>
      <c r="L535" s="413"/>
      <c r="M535" s="413"/>
      <c r="N535" s="413"/>
      <c r="O535" s="413"/>
      <c r="P535" s="413"/>
      <c r="Q535" s="413"/>
      <c r="R535" s="413"/>
      <c r="S535" s="413"/>
      <c r="T535" s="413"/>
      <c r="U535" s="413"/>
      <c r="V535" s="413"/>
      <c r="W535" s="413"/>
      <c r="X535" s="413"/>
      <c r="Y535" s="413"/>
      <c r="Z535" s="413"/>
    </row>
    <row r="536">
      <c r="A536" s="413"/>
      <c r="B536" s="413"/>
      <c r="C536" s="413"/>
      <c r="D536" s="413"/>
      <c r="E536" s="413"/>
      <c r="F536" s="413"/>
      <c r="G536" s="413"/>
      <c r="H536" s="413"/>
      <c r="I536" s="413"/>
      <c r="J536" s="413"/>
      <c r="K536" s="413"/>
      <c r="L536" s="413"/>
      <c r="M536" s="413"/>
      <c r="N536" s="413"/>
      <c r="O536" s="413"/>
      <c r="P536" s="413"/>
      <c r="Q536" s="413"/>
      <c r="R536" s="413"/>
      <c r="S536" s="413"/>
      <c r="T536" s="413"/>
      <c r="U536" s="413"/>
      <c r="V536" s="413"/>
      <c r="W536" s="413"/>
      <c r="X536" s="413"/>
      <c r="Y536" s="413"/>
      <c r="Z536" s="413"/>
    </row>
    <row r="537">
      <c r="A537" s="413"/>
      <c r="B537" s="413"/>
      <c r="C537" s="413"/>
      <c r="D537" s="413"/>
      <c r="E537" s="413"/>
      <c r="F537" s="413"/>
      <c r="G537" s="413"/>
      <c r="H537" s="413"/>
      <c r="I537" s="413"/>
      <c r="J537" s="413"/>
      <c r="K537" s="413"/>
      <c r="L537" s="413"/>
      <c r="M537" s="413"/>
      <c r="N537" s="413"/>
      <c r="O537" s="413"/>
      <c r="P537" s="413"/>
      <c r="Q537" s="413"/>
      <c r="R537" s="413"/>
      <c r="S537" s="413"/>
      <c r="T537" s="413"/>
      <c r="U537" s="413"/>
      <c r="V537" s="413"/>
      <c r="W537" s="413"/>
      <c r="X537" s="413"/>
      <c r="Y537" s="413"/>
      <c r="Z537" s="413"/>
    </row>
    <row r="538">
      <c r="A538" s="413"/>
      <c r="B538" s="413"/>
      <c r="C538" s="413"/>
      <c r="D538" s="413"/>
      <c r="E538" s="413"/>
      <c r="F538" s="413"/>
      <c r="G538" s="413"/>
      <c r="H538" s="413"/>
      <c r="I538" s="413"/>
      <c r="J538" s="413"/>
      <c r="K538" s="413"/>
      <c r="L538" s="413"/>
      <c r="M538" s="413"/>
      <c r="N538" s="413"/>
      <c r="O538" s="413"/>
      <c r="P538" s="413"/>
      <c r="Q538" s="413"/>
      <c r="R538" s="413"/>
      <c r="S538" s="413"/>
      <c r="T538" s="413"/>
      <c r="U538" s="413"/>
      <c r="V538" s="413"/>
      <c r="W538" s="413"/>
      <c r="X538" s="413"/>
      <c r="Y538" s="413"/>
      <c r="Z538" s="413"/>
    </row>
    <row r="539">
      <c r="A539" s="413"/>
      <c r="B539" s="413"/>
      <c r="C539" s="413"/>
      <c r="D539" s="413"/>
      <c r="E539" s="413"/>
      <c r="F539" s="413"/>
      <c r="G539" s="413"/>
      <c r="H539" s="413"/>
      <c r="I539" s="413"/>
      <c r="J539" s="413"/>
      <c r="K539" s="413"/>
      <c r="L539" s="413"/>
      <c r="M539" s="413"/>
      <c r="N539" s="413"/>
      <c r="O539" s="413"/>
      <c r="P539" s="413"/>
      <c r="Q539" s="413"/>
      <c r="R539" s="413"/>
      <c r="S539" s="413"/>
      <c r="T539" s="413"/>
      <c r="U539" s="413"/>
      <c r="V539" s="413"/>
      <c r="W539" s="413"/>
      <c r="X539" s="413"/>
      <c r="Y539" s="413"/>
      <c r="Z539" s="413"/>
    </row>
    <row r="540">
      <c r="A540" s="413"/>
      <c r="B540" s="413"/>
      <c r="C540" s="413"/>
      <c r="D540" s="413"/>
      <c r="E540" s="413"/>
      <c r="F540" s="413"/>
      <c r="G540" s="413"/>
      <c r="H540" s="413"/>
      <c r="I540" s="413"/>
      <c r="J540" s="413"/>
      <c r="K540" s="413"/>
      <c r="L540" s="413"/>
      <c r="M540" s="413"/>
      <c r="N540" s="413"/>
      <c r="O540" s="413"/>
      <c r="P540" s="413"/>
      <c r="Q540" s="413"/>
      <c r="R540" s="413"/>
      <c r="S540" s="413"/>
      <c r="T540" s="413"/>
      <c r="U540" s="413"/>
      <c r="V540" s="413"/>
      <c r="W540" s="413"/>
      <c r="X540" s="413"/>
      <c r="Y540" s="413"/>
      <c r="Z540" s="413"/>
    </row>
    <row r="541">
      <c r="A541" s="413"/>
      <c r="B541" s="413"/>
      <c r="C541" s="413"/>
      <c r="D541" s="413"/>
      <c r="E541" s="413"/>
      <c r="F541" s="413"/>
      <c r="G541" s="413"/>
      <c r="H541" s="413"/>
      <c r="I541" s="413"/>
      <c r="J541" s="413"/>
      <c r="K541" s="413"/>
      <c r="L541" s="413"/>
      <c r="M541" s="413"/>
      <c r="N541" s="413"/>
      <c r="O541" s="413"/>
      <c r="P541" s="413"/>
      <c r="Q541" s="413"/>
      <c r="R541" s="413"/>
      <c r="S541" s="413"/>
      <c r="T541" s="413"/>
      <c r="U541" s="413"/>
      <c r="V541" s="413"/>
      <c r="W541" s="413"/>
      <c r="X541" s="413"/>
      <c r="Y541" s="413"/>
      <c r="Z541" s="413"/>
    </row>
    <row r="542">
      <c r="A542" s="413"/>
      <c r="B542" s="413"/>
      <c r="C542" s="413"/>
      <c r="D542" s="413"/>
      <c r="E542" s="413"/>
      <c r="F542" s="413"/>
      <c r="G542" s="413"/>
      <c r="H542" s="413"/>
      <c r="I542" s="413"/>
      <c r="J542" s="413"/>
      <c r="K542" s="413"/>
      <c r="L542" s="413"/>
      <c r="M542" s="413"/>
      <c r="N542" s="413"/>
      <c r="O542" s="413"/>
      <c r="P542" s="413"/>
      <c r="Q542" s="413"/>
      <c r="R542" s="413"/>
      <c r="S542" s="413"/>
      <c r="T542" s="413"/>
      <c r="U542" s="413"/>
      <c r="V542" s="413"/>
      <c r="W542" s="413"/>
      <c r="X542" s="413"/>
      <c r="Y542" s="413"/>
      <c r="Z542" s="413"/>
    </row>
    <row r="543">
      <c r="A543" s="413"/>
      <c r="B543" s="413"/>
      <c r="C543" s="413"/>
      <c r="D543" s="413"/>
      <c r="E543" s="413"/>
      <c r="F543" s="413"/>
      <c r="G543" s="413"/>
      <c r="H543" s="413"/>
      <c r="I543" s="413"/>
      <c r="J543" s="413"/>
      <c r="K543" s="413"/>
      <c r="L543" s="413"/>
      <c r="M543" s="413"/>
      <c r="N543" s="413"/>
      <c r="O543" s="413"/>
      <c r="P543" s="413"/>
      <c r="Q543" s="413"/>
      <c r="R543" s="413"/>
      <c r="S543" s="413"/>
      <c r="T543" s="413"/>
      <c r="U543" s="413"/>
      <c r="V543" s="413"/>
      <c r="W543" s="413"/>
      <c r="X543" s="413"/>
      <c r="Y543" s="413"/>
      <c r="Z543" s="413"/>
    </row>
    <row r="544">
      <c r="A544" s="413"/>
      <c r="B544" s="413"/>
      <c r="C544" s="413"/>
      <c r="D544" s="413"/>
      <c r="E544" s="413"/>
      <c r="F544" s="413"/>
      <c r="G544" s="413"/>
      <c r="H544" s="413"/>
      <c r="I544" s="413"/>
      <c r="J544" s="413"/>
      <c r="K544" s="413"/>
      <c r="L544" s="413"/>
      <c r="M544" s="413"/>
      <c r="N544" s="413"/>
      <c r="O544" s="413"/>
      <c r="P544" s="413"/>
      <c r="Q544" s="413"/>
      <c r="R544" s="413"/>
      <c r="S544" s="413"/>
      <c r="T544" s="413"/>
      <c r="U544" s="413"/>
      <c r="V544" s="413"/>
      <c r="W544" s="413"/>
      <c r="X544" s="413"/>
      <c r="Y544" s="413"/>
      <c r="Z544" s="413"/>
    </row>
    <row r="545">
      <c r="A545" s="413"/>
      <c r="B545" s="413"/>
      <c r="C545" s="413"/>
      <c r="D545" s="413"/>
      <c r="E545" s="413"/>
      <c r="F545" s="413"/>
      <c r="G545" s="413"/>
      <c r="H545" s="413"/>
      <c r="I545" s="413"/>
      <c r="J545" s="413"/>
      <c r="K545" s="413"/>
      <c r="L545" s="413"/>
      <c r="M545" s="413"/>
      <c r="N545" s="413"/>
      <c r="O545" s="413"/>
      <c r="P545" s="413"/>
      <c r="Q545" s="413"/>
      <c r="R545" s="413"/>
      <c r="S545" s="413"/>
      <c r="T545" s="413"/>
      <c r="U545" s="413"/>
      <c r="V545" s="413"/>
      <c r="W545" s="413"/>
      <c r="X545" s="413"/>
      <c r="Y545" s="413"/>
      <c r="Z545" s="413"/>
    </row>
    <row r="546">
      <c r="A546" s="413"/>
      <c r="B546" s="413"/>
      <c r="C546" s="413"/>
      <c r="D546" s="413"/>
      <c r="E546" s="413"/>
      <c r="F546" s="413"/>
      <c r="G546" s="413"/>
      <c r="H546" s="413"/>
      <c r="I546" s="413"/>
      <c r="J546" s="413"/>
      <c r="K546" s="413"/>
      <c r="L546" s="413"/>
      <c r="M546" s="413"/>
      <c r="N546" s="413"/>
      <c r="O546" s="413"/>
      <c r="P546" s="413"/>
      <c r="Q546" s="413"/>
      <c r="R546" s="413"/>
      <c r="S546" s="413"/>
      <c r="T546" s="413"/>
      <c r="U546" s="413"/>
      <c r="V546" s="413"/>
      <c r="W546" s="413"/>
      <c r="X546" s="413"/>
      <c r="Y546" s="413"/>
      <c r="Z546" s="413"/>
    </row>
    <row r="547">
      <c r="A547" s="413"/>
      <c r="B547" s="413"/>
      <c r="C547" s="413"/>
      <c r="D547" s="413"/>
      <c r="E547" s="413"/>
      <c r="F547" s="413"/>
      <c r="G547" s="413"/>
      <c r="H547" s="413"/>
      <c r="I547" s="413"/>
      <c r="J547" s="413"/>
      <c r="K547" s="413"/>
      <c r="L547" s="413"/>
      <c r="M547" s="413"/>
      <c r="N547" s="413"/>
      <c r="O547" s="413"/>
      <c r="P547" s="413"/>
      <c r="Q547" s="413"/>
      <c r="R547" s="413"/>
      <c r="S547" s="413"/>
      <c r="T547" s="413"/>
      <c r="U547" s="413"/>
      <c r="V547" s="413"/>
      <c r="W547" s="413"/>
      <c r="X547" s="413"/>
      <c r="Y547" s="413"/>
      <c r="Z547" s="413"/>
    </row>
    <row r="548">
      <c r="A548" s="413"/>
      <c r="B548" s="413"/>
      <c r="C548" s="413"/>
      <c r="D548" s="413"/>
      <c r="E548" s="413"/>
      <c r="F548" s="413"/>
      <c r="G548" s="413"/>
      <c r="H548" s="413"/>
      <c r="I548" s="413"/>
      <c r="J548" s="413"/>
      <c r="K548" s="413"/>
      <c r="L548" s="413"/>
      <c r="M548" s="413"/>
      <c r="N548" s="413"/>
      <c r="O548" s="413"/>
      <c r="P548" s="413"/>
      <c r="Q548" s="413"/>
      <c r="R548" s="413"/>
      <c r="S548" s="413"/>
      <c r="T548" s="413"/>
      <c r="U548" s="413"/>
      <c r="V548" s="413"/>
      <c r="W548" s="413"/>
      <c r="X548" s="413"/>
      <c r="Y548" s="413"/>
      <c r="Z548" s="413"/>
    </row>
    <row r="549">
      <c r="A549" s="413"/>
      <c r="B549" s="413"/>
      <c r="C549" s="413"/>
      <c r="D549" s="413"/>
      <c r="E549" s="413"/>
      <c r="F549" s="413"/>
      <c r="G549" s="413"/>
      <c r="H549" s="413"/>
      <c r="I549" s="413"/>
      <c r="J549" s="413"/>
      <c r="K549" s="413"/>
      <c r="L549" s="413"/>
      <c r="M549" s="413"/>
      <c r="N549" s="413"/>
      <c r="O549" s="413"/>
      <c r="P549" s="413"/>
      <c r="Q549" s="413"/>
      <c r="R549" s="413"/>
      <c r="S549" s="413"/>
      <c r="T549" s="413"/>
      <c r="U549" s="413"/>
      <c r="V549" s="413"/>
      <c r="W549" s="413"/>
      <c r="X549" s="413"/>
      <c r="Y549" s="413"/>
      <c r="Z549" s="413"/>
    </row>
    <row r="550">
      <c r="A550" s="413"/>
      <c r="B550" s="413"/>
      <c r="C550" s="413"/>
      <c r="D550" s="413"/>
      <c r="E550" s="413"/>
      <c r="F550" s="413"/>
      <c r="G550" s="413"/>
      <c r="H550" s="413"/>
      <c r="I550" s="413"/>
      <c r="J550" s="413"/>
      <c r="K550" s="413"/>
      <c r="L550" s="413"/>
      <c r="M550" s="413"/>
      <c r="N550" s="413"/>
      <c r="O550" s="413"/>
      <c r="P550" s="413"/>
      <c r="Q550" s="413"/>
      <c r="R550" s="413"/>
      <c r="S550" s="413"/>
      <c r="T550" s="413"/>
      <c r="U550" s="413"/>
      <c r="V550" s="413"/>
      <c r="W550" s="413"/>
      <c r="X550" s="413"/>
      <c r="Y550" s="413"/>
      <c r="Z550" s="413"/>
    </row>
    <row r="551">
      <c r="A551" s="413"/>
      <c r="B551" s="413"/>
      <c r="C551" s="413"/>
      <c r="D551" s="413"/>
      <c r="E551" s="413"/>
      <c r="F551" s="413"/>
      <c r="G551" s="413"/>
      <c r="H551" s="413"/>
      <c r="I551" s="413"/>
      <c r="J551" s="413"/>
      <c r="K551" s="413"/>
      <c r="L551" s="413"/>
      <c r="M551" s="413"/>
      <c r="N551" s="413"/>
      <c r="O551" s="413"/>
      <c r="P551" s="413"/>
      <c r="Q551" s="413"/>
      <c r="R551" s="413"/>
      <c r="S551" s="413"/>
      <c r="T551" s="413"/>
      <c r="U551" s="413"/>
      <c r="V551" s="413"/>
      <c r="W551" s="413"/>
      <c r="X551" s="413"/>
      <c r="Y551" s="413"/>
      <c r="Z551" s="413"/>
    </row>
    <row r="552">
      <c r="A552" s="413"/>
      <c r="B552" s="413"/>
      <c r="C552" s="413"/>
      <c r="D552" s="413"/>
      <c r="E552" s="413"/>
      <c r="F552" s="413"/>
      <c r="G552" s="413"/>
      <c r="H552" s="413"/>
      <c r="I552" s="413"/>
      <c r="J552" s="413"/>
      <c r="K552" s="413"/>
      <c r="L552" s="413"/>
      <c r="M552" s="413"/>
      <c r="N552" s="413"/>
      <c r="O552" s="413"/>
      <c r="P552" s="413"/>
      <c r="Q552" s="413"/>
      <c r="R552" s="413"/>
      <c r="S552" s="413"/>
      <c r="T552" s="413"/>
      <c r="U552" s="413"/>
      <c r="V552" s="413"/>
      <c r="W552" s="413"/>
      <c r="X552" s="413"/>
      <c r="Y552" s="413"/>
      <c r="Z552" s="413"/>
    </row>
    <row r="553">
      <c r="A553" s="413"/>
      <c r="B553" s="413"/>
      <c r="C553" s="413"/>
      <c r="D553" s="413"/>
      <c r="E553" s="413"/>
      <c r="F553" s="413"/>
      <c r="G553" s="413"/>
      <c r="H553" s="413"/>
      <c r="I553" s="413"/>
      <c r="J553" s="413"/>
      <c r="K553" s="413"/>
      <c r="L553" s="413"/>
      <c r="M553" s="413"/>
      <c r="N553" s="413"/>
      <c r="O553" s="413"/>
      <c r="P553" s="413"/>
      <c r="Q553" s="413"/>
      <c r="R553" s="413"/>
      <c r="S553" s="413"/>
      <c r="T553" s="413"/>
      <c r="U553" s="413"/>
      <c r="V553" s="413"/>
      <c r="W553" s="413"/>
      <c r="X553" s="413"/>
      <c r="Y553" s="413"/>
      <c r="Z553" s="413"/>
    </row>
    <row r="554">
      <c r="A554" s="413"/>
      <c r="B554" s="413"/>
      <c r="C554" s="413"/>
      <c r="D554" s="413"/>
      <c r="E554" s="413"/>
      <c r="F554" s="413"/>
      <c r="G554" s="413"/>
      <c r="H554" s="413"/>
      <c r="I554" s="413"/>
      <c r="J554" s="413"/>
      <c r="K554" s="413"/>
      <c r="L554" s="413"/>
      <c r="M554" s="413"/>
      <c r="N554" s="413"/>
      <c r="O554" s="413"/>
      <c r="P554" s="413"/>
      <c r="Q554" s="413"/>
      <c r="R554" s="413"/>
      <c r="S554" s="413"/>
      <c r="T554" s="413"/>
      <c r="U554" s="413"/>
      <c r="V554" s="413"/>
      <c r="W554" s="413"/>
      <c r="X554" s="413"/>
      <c r="Y554" s="413"/>
      <c r="Z554" s="413"/>
    </row>
    <row r="555">
      <c r="A555" s="413"/>
      <c r="B555" s="413"/>
      <c r="C555" s="413"/>
      <c r="D555" s="413"/>
      <c r="E555" s="413"/>
      <c r="F555" s="413"/>
      <c r="G555" s="413"/>
      <c r="H555" s="413"/>
      <c r="I555" s="413"/>
      <c r="J555" s="413"/>
      <c r="K555" s="413"/>
      <c r="L555" s="413"/>
      <c r="M555" s="413"/>
      <c r="N555" s="413"/>
      <c r="O555" s="413"/>
      <c r="P555" s="413"/>
      <c r="Q555" s="413"/>
      <c r="R555" s="413"/>
      <c r="S555" s="413"/>
      <c r="T555" s="413"/>
      <c r="U555" s="413"/>
      <c r="V555" s="413"/>
      <c r="W555" s="413"/>
      <c r="X555" s="413"/>
      <c r="Y555" s="413"/>
      <c r="Z555" s="413"/>
    </row>
    <row r="556">
      <c r="A556" s="413"/>
      <c r="B556" s="413"/>
      <c r="C556" s="413"/>
      <c r="D556" s="413"/>
      <c r="E556" s="413"/>
      <c r="F556" s="413"/>
      <c r="G556" s="413"/>
      <c r="H556" s="413"/>
      <c r="I556" s="413"/>
      <c r="J556" s="413"/>
      <c r="K556" s="413"/>
      <c r="L556" s="413"/>
      <c r="M556" s="413"/>
      <c r="N556" s="413"/>
      <c r="O556" s="413"/>
      <c r="P556" s="413"/>
      <c r="Q556" s="413"/>
      <c r="R556" s="413"/>
      <c r="S556" s="413"/>
      <c r="T556" s="413"/>
      <c r="U556" s="413"/>
      <c r="V556" s="413"/>
      <c r="W556" s="413"/>
      <c r="X556" s="413"/>
      <c r="Y556" s="413"/>
      <c r="Z556" s="413"/>
    </row>
    <row r="557">
      <c r="A557" s="413"/>
      <c r="B557" s="413"/>
      <c r="C557" s="413"/>
      <c r="D557" s="413"/>
      <c r="E557" s="413"/>
      <c r="F557" s="413"/>
      <c r="G557" s="413"/>
      <c r="H557" s="413"/>
      <c r="I557" s="413"/>
      <c r="J557" s="413"/>
      <c r="K557" s="413"/>
      <c r="L557" s="413"/>
      <c r="M557" s="413"/>
      <c r="N557" s="413"/>
      <c r="O557" s="413"/>
      <c r="P557" s="413"/>
      <c r="Q557" s="413"/>
      <c r="R557" s="413"/>
      <c r="S557" s="413"/>
      <c r="T557" s="413"/>
      <c r="U557" s="413"/>
      <c r="V557" s="413"/>
      <c r="W557" s="413"/>
      <c r="X557" s="413"/>
      <c r="Y557" s="413"/>
      <c r="Z557" s="413"/>
    </row>
    <row r="558">
      <c r="A558" s="413"/>
      <c r="B558" s="413"/>
      <c r="C558" s="413"/>
      <c r="D558" s="413"/>
      <c r="E558" s="413"/>
      <c r="F558" s="413"/>
      <c r="G558" s="413"/>
      <c r="H558" s="413"/>
      <c r="I558" s="413"/>
      <c r="J558" s="413"/>
      <c r="K558" s="413"/>
      <c r="L558" s="413"/>
      <c r="M558" s="413"/>
      <c r="N558" s="413"/>
      <c r="O558" s="413"/>
      <c r="P558" s="413"/>
      <c r="Q558" s="413"/>
      <c r="R558" s="413"/>
      <c r="S558" s="413"/>
      <c r="T558" s="413"/>
      <c r="U558" s="413"/>
      <c r="V558" s="413"/>
      <c r="W558" s="413"/>
      <c r="X558" s="413"/>
      <c r="Y558" s="413"/>
      <c r="Z558" s="413"/>
    </row>
    <row r="559">
      <c r="A559" s="413"/>
      <c r="B559" s="413"/>
      <c r="C559" s="413"/>
      <c r="D559" s="413"/>
      <c r="E559" s="413"/>
      <c r="F559" s="413"/>
      <c r="G559" s="413"/>
      <c r="H559" s="413"/>
      <c r="I559" s="413"/>
      <c r="J559" s="413"/>
      <c r="K559" s="413"/>
      <c r="L559" s="413"/>
      <c r="M559" s="413"/>
      <c r="N559" s="413"/>
      <c r="O559" s="413"/>
      <c r="P559" s="413"/>
      <c r="Q559" s="413"/>
      <c r="R559" s="413"/>
      <c r="S559" s="413"/>
      <c r="T559" s="413"/>
      <c r="U559" s="413"/>
      <c r="V559" s="413"/>
      <c r="W559" s="413"/>
      <c r="X559" s="413"/>
      <c r="Y559" s="413"/>
      <c r="Z559" s="413"/>
    </row>
    <row r="560">
      <c r="A560" s="413"/>
      <c r="B560" s="413"/>
      <c r="C560" s="413"/>
      <c r="D560" s="413"/>
      <c r="E560" s="413"/>
      <c r="F560" s="413"/>
      <c r="G560" s="413"/>
      <c r="H560" s="413"/>
      <c r="I560" s="413"/>
      <c r="J560" s="413"/>
      <c r="K560" s="413"/>
      <c r="L560" s="413"/>
      <c r="M560" s="413"/>
      <c r="N560" s="413"/>
      <c r="O560" s="413"/>
      <c r="P560" s="413"/>
      <c r="Q560" s="413"/>
      <c r="R560" s="413"/>
      <c r="S560" s="413"/>
      <c r="T560" s="413"/>
      <c r="U560" s="413"/>
      <c r="V560" s="413"/>
      <c r="W560" s="413"/>
      <c r="X560" s="413"/>
      <c r="Y560" s="413"/>
      <c r="Z560" s="413"/>
    </row>
    <row r="561">
      <c r="A561" s="413"/>
      <c r="B561" s="413"/>
      <c r="C561" s="413"/>
      <c r="D561" s="413"/>
      <c r="E561" s="413"/>
      <c r="F561" s="413"/>
      <c r="G561" s="413"/>
      <c r="H561" s="413"/>
      <c r="I561" s="413"/>
      <c r="J561" s="413"/>
      <c r="K561" s="413"/>
      <c r="L561" s="413"/>
      <c r="M561" s="413"/>
      <c r="N561" s="413"/>
      <c r="O561" s="413"/>
      <c r="P561" s="413"/>
      <c r="Q561" s="413"/>
      <c r="R561" s="413"/>
      <c r="S561" s="413"/>
      <c r="T561" s="413"/>
      <c r="U561" s="413"/>
      <c r="V561" s="413"/>
      <c r="W561" s="413"/>
      <c r="X561" s="413"/>
      <c r="Y561" s="413"/>
      <c r="Z561" s="413"/>
    </row>
    <row r="562">
      <c r="A562" s="413"/>
      <c r="B562" s="413"/>
      <c r="C562" s="413"/>
      <c r="D562" s="413"/>
      <c r="E562" s="413"/>
      <c r="F562" s="413"/>
      <c r="G562" s="413"/>
      <c r="H562" s="413"/>
      <c r="I562" s="413"/>
      <c r="J562" s="413"/>
      <c r="K562" s="413"/>
      <c r="L562" s="413"/>
      <c r="M562" s="413"/>
      <c r="N562" s="413"/>
      <c r="O562" s="413"/>
      <c r="P562" s="413"/>
      <c r="Q562" s="413"/>
      <c r="R562" s="413"/>
      <c r="S562" s="413"/>
      <c r="T562" s="413"/>
      <c r="U562" s="413"/>
      <c r="V562" s="413"/>
      <c r="W562" s="413"/>
      <c r="X562" s="413"/>
      <c r="Y562" s="413"/>
      <c r="Z562" s="413"/>
    </row>
    <row r="563">
      <c r="A563" s="413"/>
      <c r="B563" s="413"/>
      <c r="C563" s="413"/>
      <c r="D563" s="413"/>
      <c r="E563" s="413"/>
      <c r="F563" s="413"/>
      <c r="G563" s="413"/>
      <c r="H563" s="413"/>
      <c r="I563" s="413"/>
      <c r="J563" s="413"/>
      <c r="K563" s="413"/>
      <c r="L563" s="413"/>
      <c r="M563" s="413"/>
      <c r="N563" s="413"/>
      <c r="O563" s="413"/>
      <c r="P563" s="413"/>
      <c r="Q563" s="413"/>
      <c r="R563" s="413"/>
      <c r="S563" s="413"/>
      <c r="T563" s="413"/>
      <c r="U563" s="413"/>
      <c r="V563" s="413"/>
      <c r="W563" s="413"/>
      <c r="X563" s="413"/>
      <c r="Y563" s="413"/>
      <c r="Z563" s="413"/>
    </row>
    <row r="564">
      <c r="A564" s="413"/>
      <c r="B564" s="413"/>
      <c r="C564" s="413"/>
      <c r="D564" s="413"/>
      <c r="E564" s="413"/>
      <c r="F564" s="413"/>
      <c r="G564" s="413"/>
      <c r="H564" s="413"/>
      <c r="I564" s="413"/>
      <c r="J564" s="413"/>
      <c r="K564" s="413"/>
      <c r="L564" s="413"/>
      <c r="M564" s="413"/>
      <c r="N564" s="413"/>
      <c r="O564" s="413"/>
      <c r="P564" s="413"/>
      <c r="Q564" s="413"/>
      <c r="R564" s="413"/>
      <c r="S564" s="413"/>
      <c r="T564" s="413"/>
      <c r="U564" s="413"/>
      <c r="V564" s="413"/>
      <c r="W564" s="413"/>
      <c r="X564" s="413"/>
      <c r="Y564" s="413"/>
      <c r="Z564" s="413"/>
    </row>
    <row r="565">
      <c r="A565" s="413"/>
      <c r="B565" s="413"/>
      <c r="C565" s="413"/>
      <c r="D565" s="413"/>
      <c r="E565" s="413"/>
      <c r="F565" s="413"/>
      <c r="G565" s="413"/>
      <c r="H565" s="413"/>
      <c r="I565" s="413"/>
      <c r="J565" s="413"/>
      <c r="K565" s="413"/>
      <c r="L565" s="413"/>
      <c r="M565" s="413"/>
      <c r="N565" s="413"/>
      <c r="O565" s="413"/>
      <c r="P565" s="413"/>
      <c r="Q565" s="413"/>
      <c r="R565" s="413"/>
      <c r="S565" s="413"/>
      <c r="T565" s="413"/>
      <c r="U565" s="413"/>
      <c r="V565" s="413"/>
      <c r="W565" s="413"/>
      <c r="X565" s="413"/>
      <c r="Y565" s="413"/>
      <c r="Z565" s="413"/>
    </row>
    <row r="566">
      <c r="A566" s="413"/>
      <c r="B566" s="413"/>
      <c r="C566" s="413"/>
      <c r="D566" s="413"/>
      <c r="E566" s="413"/>
      <c r="F566" s="413"/>
      <c r="G566" s="413"/>
      <c r="H566" s="413"/>
      <c r="I566" s="413"/>
      <c r="J566" s="413"/>
      <c r="K566" s="413"/>
      <c r="L566" s="413"/>
      <c r="M566" s="413"/>
      <c r="N566" s="413"/>
      <c r="O566" s="413"/>
      <c r="P566" s="413"/>
      <c r="Q566" s="413"/>
      <c r="R566" s="413"/>
      <c r="S566" s="413"/>
      <c r="T566" s="413"/>
      <c r="U566" s="413"/>
      <c r="V566" s="413"/>
      <c r="W566" s="413"/>
      <c r="X566" s="413"/>
      <c r="Y566" s="413"/>
      <c r="Z566" s="413"/>
    </row>
    <row r="567">
      <c r="A567" s="413"/>
      <c r="B567" s="413"/>
      <c r="C567" s="413"/>
      <c r="D567" s="413"/>
      <c r="E567" s="413"/>
      <c r="F567" s="413"/>
      <c r="G567" s="413"/>
      <c r="H567" s="413"/>
      <c r="I567" s="413"/>
      <c r="J567" s="413"/>
      <c r="K567" s="413"/>
      <c r="L567" s="413"/>
      <c r="M567" s="413"/>
      <c r="N567" s="413"/>
      <c r="O567" s="413"/>
      <c r="P567" s="413"/>
      <c r="Q567" s="413"/>
      <c r="R567" s="413"/>
      <c r="S567" s="413"/>
      <c r="T567" s="413"/>
      <c r="U567" s="413"/>
      <c r="V567" s="413"/>
      <c r="W567" s="413"/>
      <c r="X567" s="413"/>
      <c r="Y567" s="413"/>
      <c r="Z567" s="413"/>
    </row>
    <row r="568">
      <c r="A568" s="413"/>
      <c r="B568" s="413"/>
      <c r="C568" s="413"/>
      <c r="D568" s="413"/>
      <c r="E568" s="413"/>
      <c r="F568" s="413"/>
      <c r="G568" s="413"/>
      <c r="H568" s="413"/>
      <c r="I568" s="413"/>
      <c r="J568" s="413"/>
      <c r="K568" s="413"/>
      <c r="L568" s="413"/>
      <c r="M568" s="413"/>
      <c r="N568" s="413"/>
      <c r="O568" s="413"/>
      <c r="P568" s="413"/>
      <c r="Q568" s="413"/>
      <c r="R568" s="413"/>
      <c r="S568" s="413"/>
      <c r="T568" s="413"/>
      <c r="U568" s="413"/>
      <c r="V568" s="413"/>
      <c r="W568" s="413"/>
      <c r="X568" s="413"/>
      <c r="Y568" s="413"/>
      <c r="Z568" s="413"/>
    </row>
    <row r="569">
      <c r="A569" s="413"/>
      <c r="B569" s="413"/>
      <c r="C569" s="413"/>
      <c r="D569" s="413"/>
      <c r="E569" s="413"/>
      <c r="F569" s="413"/>
      <c r="G569" s="413"/>
      <c r="H569" s="413"/>
      <c r="I569" s="413"/>
      <c r="J569" s="413"/>
      <c r="K569" s="413"/>
      <c r="L569" s="413"/>
      <c r="M569" s="413"/>
      <c r="N569" s="413"/>
      <c r="O569" s="413"/>
      <c r="P569" s="413"/>
      <c r="Q569" s="413"/>
      <c r="R569" s="413"/>
      <c r="S569" s="413"/>
      <c r="T569" s="413"/>
      <c r="U569" s="413"/>
      <c r="V569" s="413"/>
      <c r="W569" s="413"/>
      <c r="X569" s="413"/>
      <c r="Y569" s="413"/>
      <c r="Z569" s="413"/>
    </row>
    <row r="570">
      <c r="A570" s="413"/>
      <c r="B570" s="413"/>
      <c r="C570" s="413"/>
      <c r="D570" s="413"/>
      <c r="E570" s="413"/>
      <c r="F570" s="413"/>
      <c r="G570" s="413"/>
      <c r="H570" s="413"/>
      <c r="I570" s="413"/>
      <c r="J570" s="413"/>
      <c r="K570" s="413"/>
      <c r="L570" s="413"/>
      <c r="M570" s="413"/>
      <c r="N570" s="413"/>
      <c r="O570" s="413"/>
      <c r="P570" s="413"/>
      <c r="Q570" s="413"/>
      <c r="R570" s="413"/>
      <c r="S570" s="413"/>
      <c r="T570" s="413"/>
      <c r="U570" s="413"/>
      <c r="V570" s="413"/>
      <c r="W570" s="413"/>
      <c r="X570" s="413"/>
      <c r="Y570" s="413"/>
      <c r="Z570" s="413"/>
    </row>
    <row r="571">
      <c r="A571" s="413"/>
      <c r="B571" s="413"/>
      <c r="C571" s="413"/>
      <c r="D571" s="413"/>
      <c r="E571" s="413"/>
      <c r="F571" s="413"/>
      <c r="G571" s="413"/>
      <c r="H571" s="413"/>
      <c r="I571" s="413"/>
      <c r="J571" s="413"/>
      <c r="K571" s="413"/>
      <c r="L571" s="413"/>
      <c r="M571" s="413"/>
      <c r="N571" s="413"/>
      <c r="O571" s="413"/>
      <c r="P571" s="413"/>
      <c r="Q571" s="413"/>
      <c r="R571" s="413"/>
      <c r="S571" s="413"/>
      <c r="T571" s="413"/>
      <c r="U571" s="413"/>
      <c r="V571" s="413"/>
      <c r="W571" s="413"/>
      <c r="X571" s="413"/>
      <c r="Y571" s="413"/>
      <c r="Z571" s="413"/>
    </row>
    <row r="572">
      <c r="A572" s="413"/>
      <c r="B572" s="413"/>
      <c r="C572" s="413"/>
      <c r="D572" s="413"/>
      <c r="E572" s="413"/>
      <c r="F572" s="413"/>
      <c r="G572" s="413"/>
      <c r="H572" s="413"/>
      <c r="I572" s="413"/>
      <c r="J572" s="413"/>
      <c r="K572" s="413"/>
      <c r="L572" s="413"/>
      <c r="M572" s="413"/>
      <c r="N572" s="413"/>
      <c r="O572" s="413"/>
      <c r="P572" s="413"/>
      <c r="Q572" s="413"/>
      <c r="R572" s="413"/>
      <c r="S572" s="413"/>
      <c r="T572" s="413"/>
      <c r="U572" s="413"/>
      <c r="V572" s="413"/>
      <c r="W572" s="413"/>
      <c r="X572" s="413"/>
      <c r="Y572" s="413"/>
      <c r="Z572" s="413"/>
    </row>
    <row r="573">
      <c r="A573" s="413"/>
      <c r="B573" s="413"/>
      <c r="C573" s="413"/>
      <c r="D573" s="413"/>
      <c r="E573" s="413"/>
      <c r="F573" s="413"/>
      <c r="G573" s="413"/>
      <c r="H573" s="413"/>
      <c r="I573" s="413"/>
      <c r="J573" s="413"/>
      <c r="K573" s="413"/>
      <c r="L573" s="413"/>
      <c r="M573" s="413"/>
      <c r="N573" s="413"/>
      <c r="O573" s="413"/>
      <c r="P573" s="413"/>
      <c r="Q573" s="413"/>
      <c r="R573" s="413"/>
      <c r="S573" s="413"/>
      <c r="T573" s="413"/>
      <c r="U573" s="413"/>
      <c r="V573" s="413"/>
      <c r="W573" s="413"/>
      <c r="X573" s="413"/>
      <c r="Y573" s="413"/>
      <c r="Z573" s="413"/>
    </row>
    <row r="574">
      <c r="A574" s="413"/>
      <c r="B574" s="413"/>
      <c r="C574" s="413"/>
      <c r="D574" s="413"/>
      <c r="E574" s="413"/>
      <c r="F574" s="413"/>
      <c r="G574" s="413"/>
      <c r="H574" s="413"/>
      <c r="I574" s="413"/>
      <c r="J574" s="413"/>
      <c r="K574" s="413"/>
      <c r="L574" s="413"/>
      <c r="M574" s="413"/>
      <c r="N574" s="413"/>
      <c r="O574" s="413"/>
      <c r="P574" s="413"/>
      <c r="Q574" s="413"/>
      <c r="R574" s="413"/>
      <c r="S574" s="413"/>
      <c r="T574" s="413"/>
      <c r="U574" s="413"/>
      <c r="V574" s="413"/>
      <c r="W574" s="413"/>
      <c r="X574" s="413"/>
      <c r="Y574" s="413"/>
      <c r="Z574" s="413"/>
    </row>
    <row r="575">
      <c r="A575" s="413"/>
      <c r="B575" s="413"/>
      <c r="C575" s="413"/>
      <c r="D575" s="413"/>
      <c r="E575" s="413"/>
      <c r="F575" s="413"/>
      <c r="G575" s="413"/>
      <c r="H575" s="413"/>
      <c r="I575" s="413"/>
      <c r="J575" s="413"/>
      <c r="K575" s="413"/>
      <c r="L575" s="413"/>
      <c r="M575" s="413"/>
      <c r="N575" s="413"/>
      <c r="O575" s="413"/>
      <c r="P575" s="413"/>
      <c r="Q575" s="413"/>
      <c r="R575" s="413"/>
      <c r="S575" s="413"/>
      <c r="T575" s="413"/>
      <c r="U575" s="413"/>
      <c r="V575" s="413"/>
      <c r="W575" s="413"/>
      <c r="X575" s="413"/>
      <c r="Y575" s="413"/>
      <c r="Z575" s="413"/>
    </row>
    <row r="576">
      <c r="A576" s="413"/>
      <c r="B576" s="413"/>
      <c r="C576" s="413"/>
      <c r="D576" s="413"/>
      <c r="E576" s="413"/>
      <c r="F576" s="413"/>
      <c r="G576" s="413"/>
      <c r="H576" s="413"/>
      <c r="I576" s="413"/>
      <c r="J576" s="413"/>
      <c r="K576" s="413"/>
      <c r="L576" s="413"/>
      <c r="M576" s="413"/>
      <c r="N576" s="413"/>
      <c r="O576" s="413"/>
      <c r="P576" s="413"/>
      <c r="Q576" s="413"/>
      <c r="R576" s="413"/>
      <c r="S576" s="413"/>
      <c r="T576" s="413"/>
      <c r="U576" s="413"/>
      <c r="V576" s="413"/>
      <c r="W576" s="413"/>
      <c r="X576" s="413"/>
      <c r="Y576" s="413"/>
      <c r="Z576" s="413"/>
    </row>
    <row r="577">
      <c r="A577" s="413"/>
      <c r="B577" s="413"/>
      <c r="C577" s="413"/>
      <c r="D577" s="413"/>
      <c r="E577" s="413"/>
      <c r="F577" s="413"/>
      <c r="G577" s="413"/>
      <c r="H577" s="413"/>
      <c r="I577" s="413"/>
      <c r="J577" s="413"/>
      <c r="K577" s="413"/>
      <c r="L577" s="413"/>
      <c r="M577" s="413"/>
      <c r="N577" s="413"/>
      <c r="O577" s="413"/>
      <c r="P577" s="413"/>
      <c r="Q577" s="413"/>
      <c r="R577" s="413"/>
      <c r="S577" s="413"/>
      <c r="T577" s="413"/>
      <c r="U577" s="413"/>
      <c r="V577" s="413"/>
      <c r="W577" s="413"/>
      <c r="X577" s="413"/>
      <c r="Y577" s="413"/>
      <c r="Z577" s="413"/>
    </row>
    <row r="578">
      <c r="A578" s="413"/>
      <c r="B578" s="413"/>
      <c r="C578" s="413"/>
      <c r="D578" s="413"/>
      <c r="E578" s="413"/>
      <c r="F578" s="413"/>
      <c r="G578" s="413"/>
      <c r="H578" s="413"/>
      <c r="I578" s="413"/>
      <c r="J578" s="413"/>
      <c r="K578" s="413"/>
      <c r="L578" s="413"/>
      <c r="M578" s="413"/>
      <c r="N578" s="413"/>
      <c r="O578" s="413"/>
      <c r="P578" s="413"/>
      <c r="Q578" s="413"/>
      <c r="R578" s="413"/>
      <c r="S578" s="413"/>
      <c r="T578" s="413"/>
      <c r="U578" s="413"/>
      <c r="V578" s="413"/>
      <c r="W578" s="413"/>
      <c r="X578" s="413"/>
      <c r="Y578" s="413"/>
      <c r="Z578" s="413"/>
    </row>
    <row r="579">
      <c r="A579" s="413"/>
      <c r="B579" s="413"/>
      <c r="C579" s="413"/>
      <c r="D579" s="413"/>
      <c r="E579" s="413"/>
      <c r="F579" s="413"/>
      <c r="G579" s="413"/>
      <c r="H579" s="413"/>
      <c r="I579" s="413"/>
      <c r="J579" s="413"/>
      <c r="K579" s="413"/>
      <c r="L579" s="413"/>
      <c r="M579" s="413"/>
      <c r="N579" s="413"/>
      <c r="O579" s="413"/>
      <c r="P579" s="413"/>
      <c r="Q579" s="413"/>
      <c r="R579" s="413"/>
      <c r="S579" s="413"/>
      <c r="T579" s="413"/>
      <c r="U579" s="413"/>
      <c r="V579" s="413"/>
      <c r="W579" s="413"/>
      <c r="X579" s="413"/>
      <c r="Y579" s="413"/>
      <c r="Z579" s="413"/>
    </row>
    <row r="580">
      <c r="A580" s="413"/>
      <c r="B580" s="413"/>
      <c r="C580" s="413"/>
      <c r="D580" s="413"/>
      <c r="E580" s="413"/>
      <c r="F580" s="413"/>
      <c r="G580" s="413"/>
      <c r="H580" s="413"/>
      <c r="I580" s="413"/>
      <c r="J580" s="413"/>
      <c r="K580" s="413"/>
      <c r="L580" s="413"/>
      <c r="M580" s="413"/>
      <c r="N580" s="413"/>
      <c r="O580" s="413"/>
      <c r="P580" s="413"/>
      <c r="Q580" s="413"/>
      <c r="R580" s="413"/>
      <c r="S580" s="413"/>
      <c r="T580" s="413"/>
      <c r="U580" s="413"/>
      <c r="V580" s="413"/>
      <c r="W580" s="413"/>
      <c r="X580" s="413"/>
      <c r="Y580" s="413"/>
      <c r="Z580" s="413"/>
    </row>
    <row r="581">
      <c r="A581" s="413"/>
      <c r="B581" s="413"/>
      <c r="C581" s="413"/>
      <c r="D581" s="413"/>
      <c r="E581" s="413"/>
      <c r="F581" s="413"/>
      <c r="G581" s="413"/>
      <c r="H581" s="413"/>
      <c r="I581" s="413"/>
      <c r="J581" s="413"/>
      <c r="K581" s="413"/>
      <c r="L581" s="413"/>
      <c r="M581" s="413"/>
      <c r="N581" s="413"/>
      <c r="O581" s="413"/>
      <c r="P581" s="413"/>
      <c r="Q581" s="413"/>
      <c r="R581" s="413"/>
      <c r="S581" s="413"/>
      <c r="T581" s="413"/>
      <c r="U581" s="413"/>
      <c r="V581" s="413"/>
      <c r="W581" s="413"/>
      <c r="X581" s="413"/>
      <c r="Y581" s="413"/>
      <c r="Z581" s="413"/>
    </row>
    <row r="582">
      <c r="A582" s="413"/>
      <c r="B582" s="413"/>
      <c r="C582" s="413"/>
      <c r="D582" s="413"/>
      <c r="E582" s="413"/>
      <c r="F582" s="413"/>
      <c r="G582" s="413"/>
      <c r="H582" s="413"/>
      <c r="I582" s="413"/>
      <c r="J582" s="413"/>
      <c r="K582" s="413"/>
      <c r="L582" s="413"/>
      <c r="M582" s="413"/>
      <c r="N582" s="413"/>
      <c r="O582" s="413"/>
      <c r="P582" s="413"/>
      <c r="Q582" s="413"/>
      <c r="R582" s="413"/>
      <c r="S582" s="413"/>
      <c r="T582" s="413"/>
      <c r="U582" s="413"/>
      <c r="V582" s="413"/>
      <c r="W582" s="413"/>
      <c r="X582" s="413"/>
      <c r="Y582" s="413"/>
      <c r="Z582" s="413"/>
    </row>
    <row r="583">
      <c r="A583" s="413"/>
      <c r="B583" s="413"/>
      <c r="C583" s="413"/>
      <c r="D583" s="413"/>
      <c r="E583" s="413"/>
      <c r="F583" s="413"/>
      <c r="G583" s="413"/>
      <c r="H583" s="413"/>
      <c r="I583" s="413"/>
      <c r="J583" s="413"/>
      <c r="K583" s="413"/>
      <c r="L583" s="413"/>
      <c r="M583" s="413"/>
      <c r="N583" s="413"/>
      <c r="O583" s="413"/>
      <c r="P583" s="413"/>
      <c r="Q583" s="413"/>
      <c r="R583" s="413"/>
      <c r="S583" s="413"/>
      <c r="T583" s="413"/>
      <c r="U583" s="413"/>
      <c r="V583" s="413"/>
      <c r="W583" s="413"/>
      <c r="X583" s="413"/>
      <c r="Y583" s="413"/>
      <c r="Z583" s="413"/>
    </row>
    <row r="584">
      <c r="A584" s="413"/>
      <c r="B584" s="413"/>
      <c r="C584" s="413"/>
      <c r="D584" s="413"/>
      <c r="E584" s="413"/>
      <c r="F584" s="413"/>
      <c r="G584" s="413"/>
      <c r="H584" s="413"/>
      <c r="I584" s="413"/>
      <c r="J584" s="413"/>
      <c r="K584" s="413"/>
      <c r="L584" s="413"/>
      <c r="M584" s="413"/>
      <c r="N584" s="413"/>
      <c r="O584" s="413"/>
      <c r="P584" s="413"/>
      <c r="Q584" s="413"/>
      <c r="R584" s="413"/>
      <c r="S584" s="413"/>
      <c r="T584" s="413"/>
      <c r="U584" s="413"/>
      <c r="V584" s="413"/>
      <c r="W584" s="413"/>
      <c r="X584" s="413"/>
      <c r="Y584" s="413"/>
      <c r="Z584" s="413"/>
    </row>
    <row r="585">
      <c r="A585" s="413"/>
      <c r="B585" s="413"/>
      <c r="C585" s="413"/>
      <c r="D585" s="413"/>
      <c r="E585" s="413"/>
      <c r="F585" s="413"/>
      <c r="G585" s="413"/>
      <c r="H585" s="413"/>
      <c r="I585" s="413"/>
      <c r="J585" s="413"/>
      <c r="K585" s="413"/>
      <c r="L585" s="413"/>
      <c r="M585" s="413"/>
      <c r="N585" s="413"/>
      <c r="O585" s="413"/>
      <c r="P585" s="413"/>
      <c r="Q585" s="413"/>
      <c r="R585" s="413"/>
      <c r="S585" s="413"/>
      <c r="T585" s="413"/>
      <c r="U585" s="413"/>
      <c r="V585" s="413"/>
      <c r="W585" s="413"/>
      <c r="X585" s="413"/>
      <c r="Y585" s="413"/>
      <c r="Z585" s="413"/>
    </row>
    <row r="586">
      <c r="A586" s="413"/>
      <c r="B586" s="413"/>
      <c r="C586" s="413"/>
      <c r="D586" s="413"/>
      <c r="E586" s="413"/>
      <c r="F586" s="413"/>
      <c r="G586" s="413"/>
      <c r="H586" s="413"/>
      <c r="I586" s="413"/>
      <c r="J586" s="413"/>
      <c r="K586" s="413"/>
      <c r="L586" s="413"/>
      <c r="M586" s="413"/>
      <c r="N586" s="413"/>
      <c r="O586" s="413"/>
      <c r="P586" s="413"/>
      <c r="Q586" s="413"/>
      <c r="R586" s="413"/>
      <c r="S586" s="413"/>
      <c r="T586" s="413"/>
      <c r="U586" s="413"/>
      <c r="V586" s="413"/>
      <c r="W586" s="413"/>
      <c r="X586" s="413"/>
      <c r="Y586" s="413"/>
      <c r="Z586" s="413"/>
    </row>
    <row r="587">
      <c r="A587" s="413"/>
      <c r="B587" s="413"/>
      <c r="C587" s="413"/>
      <c r="D587" s="413"/>
      <c r="E587" s="413"/>
      <c r="F587" s="413"/>
      <c r="G587" s="413"/>
      <c r="H587" s="413"/>
      <c r="I587" s="413"/>
      <c r="J587" s="413"/>
      <c r="K587" s="413"/>
      <c r="L587" s="413"/>
      <c r="M587" s="413"/>
      <c r="N587" s="413"/>
      <c r="O587" s="413"/>
      <c r="P587" s="413"/>
      <c r="Q587" s="413"/>
      <c r="R587" s="413"/>
      <c r="S587" s="413"/>
      <c r="T587" s="413"/>
      <c r="U587" s="413"/>
      <c r="V587" s="413"/>
      <c r="W587" s="413"/>
      <c r="X587" s="413"/>
      <c r="Y587" s="413"/>
      <c r="Z587" s="413"/>
    </row>
    <row r="588">
      <c r="A588" s="413"/>
      <c r="B588" s="413"/>
      <c r="C588" s="413"/>
      <c r="D588" s="413"/>
      <c r="E588" s="413"/>
      <c r="F588" s="413"/>
      <c r="G588" s="413"/>
      <c r="H588" s="413"/>
      <c r="I588" s="413"/>
      <c r="J588" s="413"/>
      <c r="K588" s="413"/>
      <c r="L588" s="413"/>
      <c r="M588" s="413"/>
      <c r="N588" s="413"/>
      <c r="O588" s="413"/>
      <c r="P588" s="413"/>
      <c r="Q588" s="413"/>
      <c r="R588" s="413"/>
      <c r="S588" s="413"/>
      <c r="T588" s="413"/>
      <c r="U588" s="413"/>
      <c r="V588" s="413"/>
      <c r="W588" s="413"/>
      <c r="X588" s="413"/>
      <c r="Y588" s="413"/>
      <c r="Z588" s="413"/>
    </row>
    <row r="589">
      <c r="A589" s="413"/>
      <c r="B589" s="413"/>
      <c r="C589" s="413"/>
      <c r="D589" s="413"/>
      <c r="E589" s="413"/>
      <c r="F589" s="413"/>
      <c r="G589" s="413"/>
      <c r="H589" s="413"/>
      <c r="I589" s="413"/>
      <c r="J589" s="413"/>
      <c r="K589" s="413"/>
      <c r="L589" s="413"/>
      <c r="M589" s="413"/>
      <c r="N589" s="413"/>
      <c r="O589" s="413"/>
      <c r="P589" s="413"/>
      <c r="Q589" s="413"/>
      <c r="R589" s="413"/>
      <c r="S589" s="413"/>
      <c r="T589" s="413"/>
      <c r="U589" s="413"/>
      <c r="V589" s="413"/>
      <c r="W589" s="413"/>
      <c r="X589" s="413"/>
      <c r="Y589" s="413"/>
      <c r="Z589" s="413"/>
    </row>
    <row r="590">
      <c r="A590" s="413"/>
      <c r="B590" s="413"/>
      <c r="C590" s="413"/>
      <c r="D590" s="413"/>
      <c r="E590" s="413"/>
      <c r="F590" s="413"/>
      <c r="G590" s="413"/>
      <c r="H590" s="413"/>
      <c r="I590" s="413"/>
      <c r="J590" s="413"/>
      <c r="K590" s="413"/>
      <c r="L590" s="413"/>
      <c r="M590" s="413"/>
      <c r="N590" s="413"/>
      <c r="O590" s="413"/>
      <c r="P590" s="413"/>
      <c r="Q590" s="413"/>
      <c r="R590" s="413"/>
      <c r="S590" s="413"/>
      <c r="T590" s="413"/>
      <c r="U590" s="413"/>
      <c r="V590" s="413"/>
      <c r="W590" s="413"/>
      <c r="X590" s="413"/>
      <c r="Y590" s="413"/>
      <c r="Z590" s="413"/>
    </row>
    <row r="591">
      <c r="A591" s="413"/>
      <c r="B591" s="413"/>
      <c r="C591" s="413"/>
      <c r="D591" s="413"/>
      <c r="E591" s="413"/>
      <c r="F591" s="413"/>
      <c r="G591" s="413"/>
      <c r="H591" s="413"/>
      <c r="I591" s="413"/>
      <c r="J591" s="413"/>
      <c r="K591" s="413"/>
      <c r="L591" s="413"/>
      <c r="M591" s="413"/>
      <c r="N591" s="413"/>
      <c r="O591" s="413"/>
      <c r="P591" s="413"/>
      <c r="Q591" s="413"/>
      <c r="R591" s="413"/>
      <c r="S591" s="413"/>
      <c r="T591" s="413"/>
      <c r="U591" s="413"/>
      <c r="V591" s="413"/>
      <c r="W591" s="413"/>
      <c r="X591" s="413"/>
      <c r="Y591" s="413"/>
      <c r="Z591" s="413"/>
    </row>
    <row r="592">
      <c r="A592" s="413"/>
      <c r="B592" s="413"/>
      <c r="C592" s="413"/>
      <c r="D592" s="413"/>
      <c r="E592" s="413"/>
      <c r="F592" s="413"/>
      <c r="G592" s="413"/>
      <c r="H592" s="413"/>
      <c r="I592" s="413"/>
      <c r="J592" s="413"/>
      <c r="K592" s="413"/>
      <c r="L592" s="413"/>
      <c r="M592" s="413"/>
      <c r="N592" s="413"/>
      <c r="O592" s="413"/>
      <c r="P592" s="413"/>
      <c r="Q592" s="413"/>
      <c r="R592" s="413"/>
      <c r="S592" s="413"/>
      <c r="T592" s="413"/>
      <c r="U592" s="413"/>
      <c r="V592" s="413"/>
      <c r="W592" s="413"/>
      <c r="X592" s="413"/>
      <c r="Y592" s="413"/>
      <c r="Z592" s="413"/>
    </row>
    <row r="593">
      <c r="A593" s="413"/>
      <c r="B593" s="413"/>
      <c r="C593" s="413"/>
      <c r="D593" s="413"/>
      <c r="E593" s="413"/>
      <c r="F593" s="413"/>
      <c r="G593" s="413"/>
      <c r="H593" s="413"/>
      <c r="I593" s="413"/>
      <c r="J593" s="413"/>
      <c r="K593" s="413"/>
      <c r="L593" s="413"/>
      <c r="M593" s="413"/>
      <c r="N593" s="413"/>
      <c r="O593" s="413"/>
      <c r="P593" s="413"/>
      <c r="Q593" s="413"/>
      <c r="R593" s="413"/>
      <c r="S593" s="413"/>
      <c r="T593" s="413"/>
      <c r="U593" s="413"/>
      <c r="V593" s="413"/>
      <c r="W593" s="413"/>
      <c r="X593" s="413"/>
      <c r="Y593" s="413"/>
      <c r="Z593" s="413"/>
    </row>
    <row r="594">
      <c r="A594" s="413"/>
      <c r="B594" s="413"/>
      <c r="C594" s="413"/>
      <c r="D594" s="413"/>
      <c r="E594" s="413"/>
      <c r="F594" s="413"/>
      <c r="G594" s="413"/>
      <c r="H594" s="413"/>
      <c r="I594" s="413"/>
      <c r="J594" s="413"/>
      <c r="K594" s="413"/>
      <c r="L594" s="413"/>
      <c r="M594" s="413"/>
      <c r="N594" s="413"/>
      <c r="O594" s="413"/>
      <c r="P594" s="413"/>
      <c r="Q594" s="413"/>
      <c r="R594" s="413"/>
      <c r="S594" s="413"/>
      <c r="T594" s="413"/>
      <c r="U594" s="413"/>
      <c r="V594" s="413"/>
      <c r="W594" s="413"/>
      <c r="X594" s="413"/>
      <c r="Y594" s="413"/>
      <c r="Z594" s="413"/>
    </row>
    <row r="595">
      <c r="A595" s="413"/>
      <c r="B595" s="413"/>
      <c r="C595" s="413"/>
      <c r="D595" s="413"/>
      <c r="E595" s="413"/>
      <c r="F595" s="413"/>
      <c r="G595" s="413"/>
      <c r="H595" s="413"/>
      <c r="I595" s="413"/>
      <c r="J595" s="413"/>
      <c r="K595" s="413"/>
      <c r="L595" s="413"/>
      <c r="M595" s="413"/>
      <c r="N595" s="413"/>
      <c r="O595" s="413"/>
      <c r="P595" s="413"/>
      <c r="Q595" s="413"/>
      <c r="R595" s="413"/>
      <c r="S595" s="413"/>
      <c r="T595" s="413"/>
      <c r="U595" s="413"/>
      <c r="V595" s="413"/>
      <c r="W595" s="413"/>
      <c r="X595" s="413"/>
      <c r="Y595" s="413"/>
      <c r="Z595" s="413"/>
    </row>
    <row r="596">
      <c r="A596" s="413"/>
      <c r="B596" s="413"/>
      <c r="C596" s="413"/>
      <c r="D596" s="413"/>
      <c r="E596" s="413"/>
      <c r="F596" s="413"/>
      <c r="G596" s="413"/>
      <c r="H596" s="413"/>
      <c r="I596" s="413"/>
      <c r="J596" s="413"/>
      <c r="K596" s="413"/>
      <c r="L596" s="413"/>
      <c r="M596" s="413"/>
      <c r="N596" s="413"/>
      <c r="O596" s="413"/>
      <c r="P596" s="413"/>
      <c r="Q596" s="413"/>
      <c r="R596" s="413"/>
      <c r="S596" s="413"/>
      <c r="T596" s="413"/>
      <c r="U596" s="413"/>
      <c r="V596" s="413"/>
      <c r="W596" s="413"/>
      <c r="X596" s="413"/>
      <c r="Y596" s="413"/>
      <c r="Z596" s="413"/>
    </row>
    <row r="597">
      <c r="A597" s="413"/>
      <c r="B597" s="413"/>
      <c r="C597" s="413"/>
      <c r="D597" s="413"/>
      <c r="E597" s="413"/>
      <c r="F597" s="413"/>
      <c r="G597" s="413"/>
      <c r="H597" s="413"/>
      <c r="I597" s="413"/>
      <c r="J597" s="413"/>
      <c r="K597" s="413"/>
      <c r="L597" s="413"/>
      <c r="M597" s="413"/>
      <c r="N597" s="413"/>
      <c r="O597" s="413"/>
      <c r="P597" s="413"/>
      <c r="Q597" s="413"/>
      <c r="R597" s="413"/>
      <c r="S597" s="413"/>
      <c r="T597" s="413"/>
      <c r="U597" s="413"/>
      <c r="V597" s="413"/>
      <c r="W597" s="413"/>
      <c r="X597" s="413"/>
      <c r="Y597" s="413"/>
      <c r="Z597" s="413"/>
    </row>
    <row r="598">
      <c r="A598" s="413"/>
      <c r="B598" s="413"/>
      <c r="C598" s="413"/>
      <c r="D598" s="413"/>
      <c r="E598" s="413"/>
      <c r="F598" s="413"/>
      <c r="G598" s="413"/>
      <c r="H598" s="413"/>
      <c r="I598" s="413"/>
      <c r="J598" s="413"/>
      <c r="K598" s="413"/>
      <c r="L598" s="413"/>
      <c r="M598" s="413"/>
      <c r="N598" s="413"/>
      <c r="O598" s="413"/>
      <c r="P598" s="413"/>
      <c r="Q598" s="413"/>
      <c r="R598" s="413"/>
      <c r="S598" s="413"/>
      <c r="T598" s="413"/>
      <c r="U598" s="413"/>
      <c r="V598" s="413"/>
      <c r="W598" s="413"/>
      <c r="X598" s="413"/>
      <c r="Y598" s="413"/>
      <c r="Z598" s="413"/>
    </row>
    <row r="599">
      <c r="A599" s="413"/>
      <c r="B599" s="413"/>
      <c r="C599" s="413"/>
      <c r="D599" s="413"/>
      <c r="E599" s="413"/>
      <c r="F599" s="413"/>
      <c r="G599" s="413"/>
      <c r="H599" s="413"/>
      <c r="I599" s="413"/>
      <c r="J599" s="413"/>
      <c r="K599" s="413"/>
      <c r="L599" s="413"/>
      <c r="M599" s="413"/>
      <c r="N599" s="413"/>
      <c r="O599" s="413"/>
      <c r="P599" s="413"/>
      <c r="Q599" s="413"/>
      <c r="R599" s="413"/>
      <c r="S599" s="413"/>
      <c r="T599" s="413"/>
      <c r="U599" s="413"/>
      <c r="V599" s="413"/>
      <c r="W599" s="413"/>
      <c r="X599" s="413"/>
      <c r="Y599" s="413"/>
      <c r="Z599" s="413"/>
    </row>
    <row r="600">
      <c r="A600" s="413"/>
      <c r="B600" s="413"/>
      <c r="C600" s="413"/>
      <c r="D600" s="413"/>
      <c r="E600" s="413"/>
      <c r="F600" s="413"/>
      <c r="G600" s="413"/>
      <c r="H600" s="413"/>
      <c r="I600" s="413"/>
      <c r="J600" s="413"/>
      <c r="K600" s="413"/>
      <c r="L600" s="413"/>
      <c r="M600" s="413"/>
      <c r="N600" s="413"/>
      <c r="O600" s="413"/>
      <c r="P600" s="413"/>
      <c r="Q600" s="413"/>
      <c r="R600" s="413"/>
      <c r="S600" s="413"/>
      <c r="T600" s="413"/>
      <c r="U600" s="413"/>
      <c r="V600" s="413"/>
      <c r="W600" s="413"/>
      <c r="X600" s="413"/>
      <c r="Y600" s="413"/>
      <c r="Z600" s="413"/>
    </row>
    <row r="601">
      <c r="A601" s="413"/>
      <c r="B601" s="413"/>
      <c r="C601" s="413"/>
      <c r="D601" s="413"/>
      <c r="E601" s="413"/>
      <c r="F601" s="413"/>
      <c r="G601" s="413"/>
      <c r="H601" s="413"/>
      <c r="I601" s="413"/>
      <c r="J601" s="413"/>
      <c r="K601" s="413"/>
      <c r="L601" s="413"/>
      <c r="M601" s="413"/>
      <c r="N601" s="413"/>
      <c r="O601" s="413"/>
      <c r="P601" s="413"/>
      <c r="Q601" s="413"/>
      <c r="R601" s="413"/>
      <c r="S601" s="413"/>
      <c r="T601" s="413"/>
      <c r="U601" s="413"/>
      <c r="V601" s="413"/>
      <c r="W601" s="413"/>
      <c r="X601" s="413"/>
      <c r="Y601" s="413"/>
      <c r="Z601" s="413"/>
    </row>
    <row r="602">
      <c r="A602" s="413"/>
      <c r="B602" s="413"/>
      <c r="C602" s="413"/>
      <c r="D602" s="413"/>
      <c r="E602" s="413"/>
      <c r="F602" s="413"/>
      <c r="G602" s="413"/>
      <c r="H602" s="413"/>
      <c r="I602" s="413"/>
      <c r="J602" s="413"/>
      <c r="K602" s="413"/>
      <c r="L602" s="413"/>
      <c r="M602" s="413"/>
      <c r="N602" s="413"/>
      <c r="O602" s="413"/>
      <c r="P602" s="413"/>
      <c r="Q602" s="413"/>
      <c r="R602" s="413"/>
      <c r="S602" s="413"/>
      <c r="T602" s="413"/>
      <c r="U602" s="413"/>
      <c r="V602" s="413"/>
      <c r="W602" s="413"/>
      <c r="X602" s="413"/>
      <c r="Y602" s="413"/>
      <c r="Z602" s="413"/>
    </row>
    <row r="603">
      <c r="A603" s="413"/>
      <c r="B603" s="413"/>
      <c r="C603" s="413"/>
      <c r="D603" s="413"/>
      <c r="E603" s="413"/>
      <c r="F603" s="413"/>
      <c r="G603" s="413"/>
      <c r="H603" s="413"/>
      <c r="I603" s="413"/>
      <c r="J603" s="413"/>
      <c r="K603" s="413"/>
      <c r="L603" s="413"/>
      <c r="M603" s="413"/>
      <c r="N603" s="413"/>
      <c r="O603" s="413"/>
      <c r="P603" s="413"/>
      <c r="Q603" s="413"/>
      <c r="R603" s="413"/>
      <c r="S603" s="413"/>
      <c r="T603" s="413"/>
      <c r="U603" s="413"/>
      <c r="V603" s="413"/>
      <c r="W603" s="413"/>
      <c r="X603" s="413"/>
      <c r="Y603" s="413"/>
      <c r="Z603" s="413"/>
    </row>
    <row r="604">
      <c r="A604" s="413"/>
      <c r="B604" s="413"/>
      <c r="C604" s="413"/>
      <c r="D604" s="413"/>
      <c r="E604" s="413"/>
      <c r="F604" s="413"/>
      <c r="G604" s="413"/>
      <c r="H604" s="413"/>
      <c r="I604" s="413"/>
      <c r="J604" s="413"/>
      <c r="K604" s="413"/>
      <c r="L604" s="413"/>
      <c r="M604" s="413"/>
      <c r="N604" s="413"/>
      <c r="O604" s="413"/>
      <c r="P604" s="413"/>
      <c r="Q604" s="413"/>
      <c r="R604" s="413"/>
      <c r="S604" s="413"/>
      <c r="T604" s="413"/>
      <c r="U604" s="413"/>
      <c r="V604" s="413"/>
      <c r="W604" s="413"/>
      <c r="X604" s="413"/>
      <c r="Y604" s="413"/>
      <c r="Z604" s="413"/>
    </row>
    <row r="605">
      <c r="A605" s="413"/>
      <c r="B605" s="413"/>
      <c r="C605" s="413"/>
      <c r="D605" s="413"/>
      <c r="E605" s="413"/>
      <c r="F605" s="413"/>
      <c r="G605" s="413"/>
      <c r="H605" s="413"/>
      <c r="I605" s="413"/>
      <c r="J605" s="413"/>
      <c r="K605" s="413"/>
      <c r="L605" s="413"/>
      <c r="M605" s="413"/>
      <c r="N605" s="413"/>
      <c r="O605" s="413"/>
      <c r="P605" s="413"/>
      <c r="Q605" s="413"/>
      <c r="R605" s="413"/>
      <c r="S605" s="413"/>
      <c r="T605" s="413"/>
      <c r="U605" s="413"/>
      <c r="V605" s="413"/>
      <c r="W605" s="413"/>
      <c r="X605" s="413"/>
      <c r="Y605" s="413"/>
      <c r="Z605" s="413"/>
    </row>
    <row r="606">
      <c r="A606" s="413"/>
      <c r="B606" s="413"/>
      <c r="C606" s="413"/>
      <c r="D606" s="413"/>
      <c r="E606" s="413"/>
      <c r="F606" s="413"/>
      <c r="G606" s="413"/>
      <c r="H606" s="413"/>
      <c r="I606" s="413"/>
      <c r="J606" s="413"/>
      <c r="K606" s="413"/>
      <c r="L606" s="413"/>
      <c r="M606" s="413"/>
      <c r="N606" s="413"/>
      <c r="O606" s="413"/>
      <c r="P606" s="413"/>
      <c r="Q606" s="413"/>
      <c r="R606" s="413"/>
      <c r="S606" s="413"/>
      <c r="T606" s="413"/>
      <c r="U606" s="413"/>
      <c r="V606" s="413"/>
      <c r="W606" s="413"/>
      <c r="X606" s="413"/>
      <c r="Y606" s="413"/>
      <c r="Z606" s="413"/>
    </row>
    <row r="607">
      <c r="A607" s="413"/>
      <c r="B607" s="413"/>
      <c r="C607" s="413"/>
      <c r="D607" s="413"/>
      <c r="E607" s="413"/>
      <c r="F607" s="413"/>
      <c r="G607" s="413"/>
      <c r="H607" s="413"/>
      <c r="I607" s="413"/>
      <c r="J607" s="413"/>
      <c r="K607" s="413"/>
      <c r="L607" s="413"/>
      <c r="M607" s="413"/>
      <c r="N607" s="413"/>
      <c r="O607" s="413"/>
      <c r="P607" s="413"/>
      <c r="Q607" s="413"/>
      <c r="R607" s="413"/>
      <c r="S607" s="413"/>
      <c r="T607" s="413"/>
      <c r="U607" s="413"/>
      <c r="V607" s="413"/>
      <c r="W607" s="413"/>
      <c r="X607" s="413"/>
      <c r="Y607" s="413"/>
      <c r="Z607" s="413"/>
    </row>
    <row r="608">
      <c r="A608" s="413"/>
      <c r="B608" s="413"/>
      <c r="C608" s="413"/>
      <c r="D608" s="413"/>
      <c r="E608" s="413"/>
      <c r="F608" s="413"/>
      <c r="G608" s="413"/>
      <c r="H608" s="413"/>
      <c r="I608" s="413"/>
      <c r="J608" s="413"/>
      <c r="K608" s="413"/>
      <c r="L608" s="413"/>
      <c r="M608" s="413"/>
      <c r="N608" s="413"/>
      <c r="O608" s="413"/>
      <c r="P608" s="413"/>
      <c r="Q608" s="413"/>
      <c r="R608" s="413"/>
      <c r="S608" s="413"/>
      <c r="T608" s="413"/>
      <c r="U608" s="413"/>
      <c r="V608" s="413"/>
      <c r="W608" s="413"/>
      <c r="X608" s="413"/>
      <c r="Y608" s="413"/>
      <c r="Z608" s="413"/>
    </row>
    <row r="609">
      <c r="A609" s="413"/>
      <c r="B609" s="413"/>
      <c r="C609" s="413"/>
      <c r="D609" s="413"/>
      <c r="E609" s="413"/>
      <c r="F609" s="413"/>
      <c r="G609" s="413"/>
      <c r="H609" s="413"/>
      <c r="I609" s="413"/>
      <c r="J609" s="413"/>
      <c r="K609" s="413"/>
      <c r="L609" s="413"/>
      <c r="M609" s="413"/>
      <c r="N609" s="413"/>
      <c r="O609" s="413"/>
      <c r="P609" s="413"/>
      <c r="Q609" s="413"/>
      <c r="R609" s="413"/>
      <c r="S609" s="413"/>
      <c r="T609" s="413"/>
      <c r="U609" s="413"/>
      <c r="V609" s="413"/>
      <c r="W609" s="413"/>
      <c r="X609" s="413"/>
      <c r="Y609" s="413"/>
      <c r="Z609" s="413"/>
    </row>
    <row r="610">
      <c r="A610" s="413"/>
      <c r="B610" s="413"/>
      <c r="C610" s="413"/>
      <c r="D610" s="413"/>
      <c r="E610" s="413"/>
      <c r="F610" s="413"/>
      <c r="G610" s="413"/>
      <c r="H610" s="413"/>
      <c r="I610" s="413"/>
      <c r="J610" s="413"/>
      <c r="K610" s="413"/>
      <c r="L610" s="413"/>
      <c r="M610" s="413"/>
      <c r="N610" s="413"/>
      <c r="O610" s="413"/>
      <c r="P610" s="413"/>
      <c r="Q610" s="413"/>
      <c r="R610" s="413"/>
      <c r="S610" s="413"/>
      <c r="T610" s="413"/>
      <c r="U610" s="413"/>
      <c r="V610" s="413"/>
      <c r="W610" s="413"/>
      <c r="X610" s="413"/>
      <c r="Y610" s="413"/>
      <c r="Z610" s="413"/>
    </row>
    <row r="611">
      <c r="A611" s="413"/>
      <c r="B611" s="413"/>
      <c r="C611" s="413"/>
      <c r="D611" s="413"/>
      <c r="E611" s="413"/>
      <c r="F611" s="413"/>
      <c r="G611" s="413"/>
      <c r="H611" s="413"/>
      <c r="I611" s="413"/>
      <c r="J611" s="413"/>
      <c r="K611" s="413"/>
      <c r="L611" s="413"/>
      <c r="M611" s="413"/>
      <c r="N611" s="413"/>
      <c r="O611" s="413"/>
      <c r="P611" s="413"/>
      <c r="Q611" s="413"/>
      <c r="R611" s="413"/>
      <c r="S611" s="413"/>
      <c r="T611" s="413"/>
      <c r="U611" s="413"/>
      <c r="V611" s="413"/>
      <c r="W611" s="413"/>
      <c r="X611" s="413"/>
      <c r="Y611" s="413"/>
      <c r="Z611" s="413"/>
    </row>
    <row r="612">
      <c r="A612" s="413"/>
      <c r="B612" s="413"/>
      <c r="C612" s="413"/>
      <c r="D612" s="413"/>
      <c r="E612" s="413"/>
      <c r="F612" s="413"/>
      <c r="G612" s="413"/>
      <c r="H612" s="413"/>
      <c r="I612" s="413"/>
      <c r="J612" s="413"/>
      <c r="K612" s="413"/>
      <c r="L612" s="413"/>
      <c r="M612" s="413"/>
      <c r="N612" s="413"/>
      <c r="O612" s="413"/>
      <c r="P612" s="413"/>
      <c r="Q612" s="413"/>
      <c r="R612" s="413"/>
      <c r="S612" s="413"/>
      <c r="T612" s="413"/>
      <c r="U612" s="413"/>
      <c r="V612" s="413"/>
      <c r="W612" s="413"/>
      <c r="X612" s="413"/>
      <c r="Y612" s="413"/>
      <c r="Z612" s="413"/>
    </row>
    <row r="613">
      <c r="A613" s="413"/>
      <c r="B613" s="413"/>
      <c r="C613" s="413"/>
      <c r="D613" s="413"/>
      <c r="E613" s="413"/>
      <c r="F613" s="413"/>
      <c r="G613" s="413"/>
      <c r="H613" s="413"/>
      <c r="I613" s="413"/>
      <c r="J613" s="413"/>
      <c r="K613" s="413"/>
      <c r="L613" s="413"/>
      <c r="M613" s="413"/>
      <c r="N613" s="413"/>
      <c r="O613" s="413"/>
      <c r="P613" s="413"/>
      <c r="Q613" s="413"/>
      <c r="R613" s="413"/>
      <c r="S613" s="413"/>
      <c r="T613" s="413"/>
      <c r="U613" s="413"/>
      <c r="V613" s="413"/>
      <c r="W613" s="413"/>
      <c r="X613" s="413"/>
      <c r="Y613" s="413"/>
      <c r="Z613" s="413"/>
    </row>
    <row r="614">
      <c r="A614" s="413"/>
      <c r="B614" s="413"/>
      <c r="C614" s="413"/>
      <c r="D614" s="413"/>
      <c r="E614" s="413"/>
      <c r="F614" s="413"/>
      <c r="G614" s="413"/>
      <c r="H614" s="413"/>
      <c r="I614" s="413"/>
      <c r="J614" s="413"/>
      <c r="K614" s="413"/>
      <c r="L614" s="413"/>
      <c r="M614" s="413"/>
      <c r="N614" s="413"/>
      <c r="O614" s="413"/>
      <c r="P614" s="413"/>
      <c r="Q614" s="413"/>
      <c r="R614" s="413"/>
      <c r="S614" s="413"/>
      <c r="T614" s="413"/>
      <c r="U614" s="413"/>
      <c r="V614" s="413"/>
      <c r="W614" s="413"/>
      <c r="X614" s="413"/>
      <c r="Y614" s="413"/>
      <c r="Z614" s="413"/>
    </row>
    <row r="615">
      <c r="A615" s="413"/>
      <c r="B615" s="413"/>
      <c r="C615" s="413"/>
      <c r="D615" s="413"/>
      <c r="E615" s="413"/>
      <c r="F615" s="413"/>
      <c r="G615" s="413"/>
      <c r="H615" s="413"/>
      <c r="I615" s="413"/>
      <c r="J615" s="413"/>
      <c r="K615" s="413"/>
      <c r="L615" s="413"/>
      <c r="M615" s="413"/>
      <c r="N615" s="413"/>
      <c r="O615" s="413"/>
      <c r="P615" s="413"/>
      <c r="Q615" s="413"/>
      <c r="R615" s="413"/>
      <c r="S615" s="413"/>
      <c r="T615" s="413"/>
      <c r="U615" s="413"/>
      <c r="V615" s="413"/>
      <c r="W615" s="413"/>
      <c r="X615" s="413"/>
      <c r="Y615" s="413"/>
      <c r="Z615" s="413"/>
    </row>
    <row r="616">
      <c r="A616" s="413"/>
      <c r="B616" s="413"/>
      <c r="C616" s="413"/>
      <c r="D616" s="413"/>
      <c r="E616" s="413"/>
      <c r="F616" s="413"/>
      <c r="G616" s="413"/>
      <c r="H616" s="413"/>
      <c r="I616" s="413"/>
      <c r="J616" s="413"/>
      <c r="K616" s="413"/>
      <c r="L616" s="413"/>
      <c r="M616" s="413"/>
      <c r="N616" s="413"/>
      <c r="O616" s="413"/>
      <c r="P616" s="413"/>
      <c r="Q616" s="413"/>
      <c r="R616" s="413"/>
      <c r="S616" s="413"/>
      <c r="T616" s="413"/>
      <c r="U616" s="413"/>
      <c r="V616" s="413"/>
      <c r="W616" s="413"/>
      <c r="X616" s="413"/>
      <c r="Y616" s="413"/>
      <c r="Z616" s="413"/>
    </row>
    <row r="617">
      <c r="A617" s="413"/>
      <c r="B617" s="413"/>
      <c r="C617" s="413"/>
      <c r="D617" s="413"/>
      <c r="E617" s="413"/>
      <c r="F617" s="413"/>
      <c r="G617" s="413"/>
      <c r="H617" s="413"/>
      <c r="I617" s="413"/>
      <c r="J617" s="413"/>
      <c r="K617" s="413"/>
      <c r="L617" s="413"/>
      <c r="M617" s="413"/>
      <c r="N617" s="413"/>
      <c r="O617" s="413"/>
      <c r="P617" s="413"/>
      <c r="Q617" s="413"/>
      <c r="R617" s="413"/>
      <c r="S617" s="413"/>
      <c r="T617" s="413"/>
      <c r="U617" s="413"/>
      <c r="V617" s="413"/>
      <c r="W617" s="413"/>
      <c r="X617" s="413"/>
      <c r="Y617" s="413"/>
      <c r="Z617" s="413"/>
    </row>
    <row r="618">
      <c r="A618" s="413"/>
      <c r="B618" s="413"/>
      <c r="C618" s="413"/>
      <c r="D618" s="413"/>
      <c r="E618" s="413"/>
      <c r="F618" s="413"/>
      <c r="G618" s="413"/>
      <c r="H618" s="413"/>
      <c r="I618" s="413"/>
      <c r="J618" s="413"/>
      <c r="K618" s="413"/>
      <c r="L618" s="413"/>
      <c r="M618" s="413"/>
      <c r="N618" s="413"/>
      <c r="O618" s="413"/>
      <c r="P618" s="413"/>
      <c r="Q618" s="413"/>
      <c r="R618" s="413"/>
      <c r="S618" s="413"/>
      <c r="T618" s="413"/>
      <c r="U618" s="413"/>
      <c r="V618" s="413"/>
      <c r="W618" s="413"/>
      <c r="X618" s="413"/>
      <c r="Y618" s="413"/>
      <c r="Z618" s="413"/>
    </row>
    <row r="619">
      <c r="A619" s="413"/>
      <c r="B619" s="413"/>
      <c r="C619" s="413"/>
      <c r="D619" s="413"/>
      <c r="E619" s="413"/>
      <c r="F619" s="413"/>
      <c r="G619" s="413"/>
      <c r="H619" s="413"/>
      <c r="I619" s="413"/>
      <c r="J619" s="413"/>
      <c r="K619" s="413"/>
      <c r="L619" s="413"/>
      <c r="M619" s="413"/>
      <c r="N619" s="413"/>
      <c r="O619" s="413"/>
      <c r="P619" s="413"/>
      <c r="Q619" s="413"/>
      <c r="R619" s="413"/>
      <c r="S619" s="413"/>
      <c r="T619" s="413"/>
      <c r="U619" s="413"/>
      <c r="V619" s="413"/>
      <c r="W619" s="413"/>
      <c r="X619" s="413"/>
      <c r="Y619" s="413"/>
      <c r="Z619" s="413"/>
    </row>
    <row r="620">
      <c r="A620" s="413"/>
      <c r="B620" s="413"/>
      <c r="C620" s="413"/>
      <c r="D620" s="413"/>
      <c r="E620" s="413"/>
      <c r="F620" s="413"/>
      <c r="G620" s="413"/>
      <c r="H620" s="413"/>
      <c r="I620" s="413"/>
      <c r="J620" s="413"/>
      <c r="K620" s="413"/>
      <c r="L620" s="413"/>
      <c r="M620" s="413"/>
      <c r="N620" s="413"/>
      <c r="O620" s="413"/>
      <c r="P620" s="413"/>
      <c r="Q620" s="413"/>
      <c r="R620" s="413"/>
      <c r="S620" s="413"/>
      <c r="T620" s="413"/>
      <c r="U620" s="413"/>
      <c r="V620" s="413"/>
      <c r="W620" s="413"/>
      <c r="X620" s="413"/>
      <c r="Y620" s="413"/>
      <c r="Z620" s="413"/>
    </row>
    <row r="621">
      <c r="A621" s="413"/>
      <c r="B621" s="413"/>
      <c r="C621" s="413"/>
      <c r="D621" s="413"/>
      <c r="E621" s="413"/>
      <c r="F621" s="413"/>
      <c r="G621" s="413"/>
      <c r="H621" s="413"/>
      <c r="I621" s="413"/>
      <c r="J621" s="413"/>
      <c r="K621" s="413"/>
      <c r="L621" s="413"/>
      <c r="M621" s="413"/>
      <c r="N621" s="413"/>
      <c r="O621" s="413"/>
      <c r="P621" s="413"/>
      <c r="Q621" s="413"/>
      <c r="R621" s="413"/>
      <c r="S621" s="413"/>
      <c r="T621" s="413"/>
      <c r="U621" s="413"/>
      <c r="V621" s="413"/>
      <c r="W621" s="413"/>
      <c r="X621" s="413"/>
      <c r="Y621" s="413"/>
      <c r="Z621" s="413"/>
    </row>
    <row r="622">
      <c r="A622" s="413"/>
      <c r="B622" s="413"/>
      <c r="C622" s="413"/>
      <c r="D622" s="413"/>
      <c r="E622" s="413"/>
      <c r="F622" s="413"/>
      <c r="G622" s="413"/>
      <c r="H622" s="413"/>
      <c r="I622" s="413"/>
      <c r="J622" s="413"/>
      <c r="K622" s="413"/>
      <c r="L622" s="413"/>
      <c r="M622" s="413"/>
      <c r="N622" s="413"/>
      <c r="O622" s="413"/>
      <c r="P622" s="413"/>
      <c r="Q622" s="413"/>
      <c r="R622" s="413"/>
      <c r="S622" s="413"/>
      <c r="T622" s="413"/>
      <c r="U622" s="413"/>
      <c r="V622" s="413"/>
      <c r="W622" s="413"/>
      <c r="X622" s="413"/>
      <c r="Y622" s="413"/>
      <c r="Z622" s="413"/>
    </row>
    <row r="623">
      <c r="A623" s="413"/>
      <c r="B623" s="413"/>
      <c r="C623" s="413"/>
      <c r="D623" s="413"/>
      <c r="E623" s="413"/>
      <c r="F623" s="413"/>
      <c r="G623" s="413"/>
      <c r="H623" s="413"/>
      <c r="I623" s="413"/>
      <c r="J623" s="413"/>
      <c r="K623" s="413"/>
      <c r="L623" s="413"/>
      <c r="M623" s="413"/>
      <c r="N623" s="413"/>
      <c r="O623" s="413"/>
      <c r="P623" s="413"/>
      <c r="Q623" s="413"/>
      <c r="R623" s="413"/>
      <c r="S623" s="413"/>
      <c r="T623" s="413"/>
      <c r="U623" s="413"/>
      <c r="V623" s="413"/>
      <c r="W623" s="413"/>
      <c r="X623" s="413"/>
      <c r="Y623" s="413"/>
      <c r="Z623" s="413"/>
    </row>
    <row r="624">
      <c r="A624" s="413"/>
      <c r="B624" s="413"/>
      <c r="C624" s="413"/>
      <c r="D624" s="413"/>
      <c r="E624" s="413"/>
      <c r="F624" s="413"/>
      <c r="G624" s="413"/>
      <c r="H624" s="413"/>
      <c r="I624" s="413"/>
      <c r="J624" s="413"/>
      <c r="K624" s="413"/>
      <c r="L624" s="413"/>
      <c r="M624" s="413"/>
      <c r="N624" s="413"/>
      <c r="O624" s="413"/>
      <c r="P624" s="413"/>
      <c r="Q624" s="413"/>
      <c r="R624" s="413"/>
      <c r="S624" s="413"/>
      <c r="T624" s="413"/>
      <c r="U624" s="413"/>
      <c r="V624" s="413"/>
      <c r="W624" s="413"/>
      <c r="X624" s="413"/>
      <c r="Y624" s="413"/>
      <c r="Z624" s="413"/>
    </row>
    <row r="625">
      <c r="A625" s="413"/>
      <c r="B625" s="413"/>
      <c r="C625" s="413"/>
      <c r="D625" s="413"/>
      <c r="E625" s="413"/>
      <c r="F625" s="413"/>
      <c r="G625" s="413"/>
      <c r="H625" s="413"/>
      <c r="I625" s="413"/>
      <c r="J625" s="413"/>
      <c r="K625" s="413"/>
      <c r="L625" s="413"/>
      <c r="M625" s="413"/>
      <c r="N625" s="413"/>
      <c r="O625" s="413"/>
      <c r="P625" s="413"/>
      <c r="Q625" s="413"/>
      <c r="R625" s="413"/>
      <c r="S625" s="413"/>
      <c r="T625" s="413"/>
      <c r="U625" s="413"/>
      <c r="V625" s="413"/>
      <c r="W625" s="413"/>
      <c r="X625" s="413"/>
      <c r="Y625" s="413"/>
      <c r="Z625" s="413"/>
    </row>
    <row r="626">
      <c r="A626" s="413"/>
      <c r="B626" s="413"/>
      <c r="C626" s="413"/>
      <c r="D626" s="413"/>
      <c r="E626" s="413"/>
      <c r="F626" s="413"/>
      <c r="G626" s="413"/>
      <c r="H626" s="413"/>
      <c r="I626" s="413"/>
      <c r="J626" s="413"/>
      <c r="K626" s="413"/>
      <c r="L626" s="413"/>
      <c r="M626" s="413"/>
      <c r="N626" s="413"/>
      <c r="O626" s="413"/>
      <c r="P626" s="413"/>
      <c r="Q626" s="413"/>
      <c r="R626" s="413"/>
      <c r="S626" s="413"/>
      <c r="T626" s="413"/>
      <c r="U626" s="413"/>
      <c r="V626" s="413"/>
      <c r="W626" s="413"/>
      <c r="X626" s="413"/>
      <c r="Y626" s="413"/>
      <c r="Z626" s="413"/>
    </row>
    <row r="627">
      <c r="A627" s="413"/>
      <c r="B627" s="413"/>
      <c r="C627" s="413"/>
      <c r="D627" s="413"/>
      <c r="E627" s="413"/>
      <c r="F627" s="413"/>
      <c r="G627" s="413"/>
      <c r="H627" s="413"/>
      <c r="I627" s="413"/>
      <c r="J627" s="413"/>
      <c r="K627" s="413"/>
      <c r="L627" s="413"/>
      <c r="M627" s="413"/>
      <c r="N627" s="413"/>
      <c r="O627" s="413"/>
      <c r="P627" s="413"/>
      <c r="Q627" s="413"/>
      <c r="R627" s="413"/>
      <c r="S627" s="413"/>
      <c r="T627" s="413"/>
      <c r="U627" s="413"/>
      <c r="V627" s="413"/>
      <c r="W627" s="413"/>
      <c r="X627" s="413"/>
      <c r="Y627" s="413"/>
      <c r="Z627" s="413"/>
    </row>
    <row r="628">
      <c r="A628" s="413"/>
      <c r="B628" s="413"/>
      <c r="C628" s="413"/>
      <c r="D628" s="413"/>
      <c r="E628" s="413"/>
      <c r="F628" s="413"/>
      <c r="G628" s="413"/>
      <c r="H628" s="413"/>
      <c r="I628" s="413"/>
      <c r="J628" s="413"/>
      <c r="K628" s="413"/>
      <c r="L628" s="413"/>
      <c r="M628" s="413"/>
      <c r="N628" s="413"/>
      <c r="O628" s="413"/>
      <c r="P628" s="413"/>
      <c r="Q628" s="413"/>
      <c r="R628" s="413"/>
      <c r="S628" s="413"/>
      <c r="T628" s="413"/>
      <c r="U628" s="413"/>
      <c r="V628" s="413"/>
      <c r="W628" s="413"/>
      <c r="X628" s="413"/>
      <c r="Y628" s="413"/>
      <c r="Z628" s="413"/>
    </row>
    <row r="629">
      <c r="A629" s="413"/>
      <c r="B629" s="413"/>
      <c r="C629" s="413"/>
      <c r="D629" s="413"/>
      <c r="E629" s="413"/>
      <c r="F629" s="413"/>
      <c r="G629" s="413"/>
      <c r="H629" s="413"/>
      <c r="I629" s="413"/>
      <c r="J629" s="413"/>
      <c r="K629" s="413"/>
      <c r="L629" s="413"/>
      <c r="M629" s="413"/>
      <c r="N629" s="413"/>
      <c r="O629" s="413"/>
      <c r="P629" s="413"/>
      <c r="Q629" s="413"/>
      <c r="R629" s="413"/>
      <c r="S629" s="413"/>
      <c r="T629" s="413"/>
      <c r="U629" s="413"/>
      <c r="V629" s="413"/>
      <c r="W629" s="413"/>
      <c r="X629" s="413"/>
      <c r="Y629" s="413"/>
      <c r="Z629" s="413"/>
    </row>
    <row r="630">
      <c r="A630" s="413"/>
      <c r="B630" s="413"/>
      <c r="C630" s="413"/>
      <c r="D630" s="413"/>
      <c r="E630" s="413"/>
      <c r="F630" s="413"/>
      <c r="G630" s="413"/>
      <c r="H630" s="413"/>
      <c r="I630" s="413"/>
      <c r="J630" s="413"/>
      <c r="K630" s="413"/>
      <c r="L630" s="413"/>
      <c r="M630" s="413"/>
      <c r="N630" s="413"/>
      <c r="O630" s="413"/>
      <c r="P630" s="413"/>
      <c r="Q630" s="413"/>
      <c r="R630" s="413"/>
      <c r="S630" s="413"/>
      <c r="T630" s="413"/>
      <c r="U630" s="413"/>
      <c r="V630" s="413"/>
      <c r="W630" s="413"/>
      <c r="X630" s="413"/>
      <c r="Y630" s="413"/>
      <c r="Z630" s="413"/>
    </row>
    <row r="631">
      <c r="A631" s="413"/>
      <c r="B631" s="413"/>
      <c r="C631" s="413"/>
      <c r="D631" s="413"/>
      <c r="E631" s="413"/>
      <c r="F631" s="413"/>
      <c r="G631" s="413"/>
      <c r="H631" s="413"/>
      <c r="I631" s="413"/>
      <c r="J631" s="413"/>
      <c r="K631" s="413"/>
      <c r="L631" s="413"/>
      <c r="M631" s="413"/>
      <c r="N631" s="413"/>
      <c r="O631" s="413"/>
      <c r="P631" s="413"/>
      <c r="Q631" s="413"/>
      <c r="R631" s="413"/>
      <c r="S631" s="413"/>
      <c r="T631" s="413"/>
      <c r="U631" s="413"/>
      <c r="V631" s="413"/>
      <c r="W631" s="413"/>
      <c r="X631" s="413"/>
      <c r="Y631" s="413"/>
      <c r="Z631" s="413"/>
    </row>
    <row r="632">
      <c r="A632" s="413"/>
      <c r="B632" s="413"/>
      <c r="C632" s="413"/>
      <c r="D632" s="413"/>
      <c r="E632" s="413"/>
      <c r="F632" s="413"/>
      <c r="G632" s="413"/>
      <c r="H632" s="413"/>
      <c r="I632" s="413"/>
      <c r="J632" s="413"/>
      <c r="K632" s="413"/>
      <c r="L632" s="413"/>
      <c r="M632" s="413"/>
      <c r="N632" s="413"/>
      <c r="O632" s="413"/>
      <c r="P632" s="413"/>
      <c r="Q632" s="413"/>
      <c r="R632" s="413"/>
      <c r="S632" s="413"/>
      <c r="T632" s="413"/>
      <c r="U632" s="413"/>
      <c r="V632" s="413"/>
      <c r="W632" s="413"/>
      <c r="X632" s="413"/>
      <c r="Y632" s="413"/>
      <c r="Z632" s="413"/>
    </row>
    <row r="633">
      <c r="A633" s="413"/>
      <c r="B633" s="413"/>
      <c r="C633" s="413"/>
      <c r="D633" s="413"/>
      <c r="E633" s="413"/>
      <c r="F633" s="413"/>
      <c r="G633" s="413"/>
      <c r="H633" s="413"/>
      <c r="I633" s="413"/>
      <c r="J633" s="413"/>
      <c r="K633" s="413"/>
      <c r="L633" s="413"/>
      <c r="M633" s="413"/>
      <c r="N633" s="413"/>
      <c r="O633" s="413"/>
      <c r="P633" s="413"/>
      <c r="Q633" s="413"/>
      <c r="R633" s="413"/>
      <c r="S633" s="413"/>
      <c r="T633" s="413"/>
      <c r="U633" s="413"/>
      <c r="V633" s="413"/>
      <c r="W633" s="413"/>
      <c r="X633" s="413"/>
      <c r="Y633" s="413"/>
      <c r="Z633" s="413"/>
    </row>
    <row r="634">
      <c r="A634" s="413"/>
      <c r="B634" s="413"/>
      <c r="C634" s="413"/>
      <c r="D634" s="413"/>
      <c r="E634" s="413"/>
      <c r="F634" s="413"/>
      <c r="G634" s="413"/>
      <c r="H634" s="413"/>
      <c r="I634" s="413"/>
      <c r="J634" s="413"/>
      <c r="K634" s="413"/>
      <c r="L634" s="413"/>
      <c r="M634" s="413"/>
      <c r="N634" s="413"/>
      <c r="O634" s="413"/>
      <c r="P634" s="413"/>
      <c r="Q634" s="413"/>
      <c r="R634" s="413"/>
      <c r="S634" s="413"/>
      <c r="T634" s="413"/>
      <c r="U634" s="413"/>
      <c r="V634" s="413"/>
      <c r="W634" s="413"/>
      <c r="X634" s="413"/>
      <c r="Y634" s="413"/>
      <c r="Z634" s="413"/>
    </row>
    <row r="635">
      <c r="A635" s="413"/>
      <c r="B635" s="413"/>
      <c r="C635" s="413"/>
      <c r="D635" s="413"/>
      <c r="E635" s="413"/>
      <c r="F635" s="413"/>
      <c r="G635" s="413"/>
      <c r="H635" s="413"/>
      <c r="I635" s="413"/>
      <c r="J635" s="413"/>
      <c r="K635" s="413"/>
      <c r="L635" s="413"/>
      <c r="M635" s="413"/>
      <c r="N635" s="413"/>
      <c r="O635" s="413"/>
      <c r="P635" s="413"/>
      <c r="Q635" s="413"/>
      <c r="R635" s="413"/>
      <c r="S635" s="413"/>
      <c r="T635" s="413"/>
      <c r="U635" s="413"/>
      <c r="V635" s="413"/>
      <c r="W635" s="413"/>
      <c r="X635" s="413"/>
      <c r="Y635" s="413"/>
      <c r="Z635" s="413"/>
    </row>
    <row r="636">
      <c r="A636" s="413"/>
      <c r="B636" s="413"/>
      <c r="C636" s="413"/>
      <c r="D636" s="413"/>
      <c r="E636" s="413"/>
      <c r="F636" s="413"/>
      <c r="G636" s="413"/>
      <c r="H636" s="413"/>
      <c r="I636" s="413"/>
      <c r="J636" s="413"/>
      <c r="K636" s="413"/>
      <c r="L636" s="413"/>
      <c r="M636" s="413"/>
      <c r="N636" s="413"/>
      <c r="O636" s="413"/>
      <c r="P636" s="413"/>
      <c r="Q636" s="413"/>
      <c r="R636" s="413"/>
      <c r="S636" s="413"/>
      <c r="T636" s="413"/>
      <c r="U636" s="413"/>
      <c r="V636" s="413"/>
      <c r="W636" s="413"/>
      <c r="X636" s="413"/>
      <c r="Y636" s="413"/>
      <c r="Z636" s="413"/>
    </row>
    <row r="637">
      <c r="A637" s="413"/>
      <c r="B637" s="413"/>
      <c r="C637" s="413"/>
      <c r="D637" s="413"/>
      <c r="E637" s="413"/>
      <c r="F637" s="413"/>
      <c r="G637" s="413"/>
      <c r="H637" s="413"/>
      <c r="I637" s="413"/>
      <c r="J637" s="413"/>
      <c r="K637" s="413"/>
      <c r="L637" s="413"/>
      <c r="M637" s="413"/>
      <c r="N637" s="413"/>
      <c r="O637" s="413"/>
      <c r="P637" s="413"/>
      <c r="Q637" s="413"/>
      <c r="R637" s="413"/>
      <c r="S637" s="413"/>
      <c r="T637" s="413"/>
      <c r="U637" s="413"/>
      <c r="V637" s="413"/>
      <c r="W637" s="413"/>
      <c r="X637" s="413"/>
      <c r="Y637" s="413"/>
      <c r="Z637" s="413"/>
    </row>
    <row r="638">
      <c r="A638" s="413"/>
      <c r="B638" s="413"/>
      <c r="C638" s="413"/>
      <c r="D638" s="413"/>
      <c r="E638" s="413"/>
      <c r="F638" s="413"/>
      <c r="G638" s="413"/>
      <c r="H638" s="413"/>
      <c r="I638" s="413"/>
      <c r="J638" s="413"/>
      <c r="K638" s="413"/>
      <c r="L638" s="413"/>
      <c r="M638" s="413"/>
      <c r="N638" s="413"/>
      <c r="O638" s="413"/>
      <c r="P638" s="413"/>
      <c r="Q638" s="413"/>
      <c r="R638" s="413"/>
      <c r="S638" s="413"/>
      <c r="T638" s="413"/>
      <c r="U638" s="413"/>
      <c r="V638" s="413"/>
      <c r="W638" s="413"/>
      <c r="X638" s="413"/>
      <c r="Y638" s="413"/>
      <c r="Z638" s="413"/>
    </row>
    <row r="639">
      <c r="A639" s="413"/>
      <c r="B639" s="413"/>
      <c r="C639" s="413"/>
      <c r="D639" s="413"/>
      <c r="E639" s="413"/>
      <c r="F639" s="413"/>
      <c r="G639" s="413"/>
      <c r="H639" s="413"/>
      <c r="I639" s="413"/>
      <c r="J639" s="413"/>
      <c r="K639" s="413"/>
      <c r="L639" s="413"/>
      <c r="M639" s="413"/>
      <c r="N639" s="413"/>
      <c r="O639" s="413"/>
      <c r="P639" s="413"/>
      <c r="Q639" s="413"/>
      <c r="R639" s="413"/>
      <c r="S639" s="413"/>
      <c r="T639" s="413"/>
      <c r="U639" s="413"/>
      <c r="V639" s="413"/>
      <c r="W639" s="413"/>
      <c r="X639" s="413"/>
      <c r="Y639" s="413"/>
      <c r="Z639" s="413"/>
    </row>
    <row r="640">
      <c r="A640" s="413"/>
      <c r="B640" s="413"/>
      <c r="C640" s="413"/>
      <c r="D640" s="413"/>
      <c r="E640" s="413"/>
      <c r="F640" s="413"/>
      <c r="G640" s="413"/>
      <c r="H640" s="413"/>
      <c r="I640" s="413"/>
      <c r="J640" s="413"/>
      <c r="K640" s="413"/>
      <c r="L640" s="413"/>
      <c r="M640" s="413"/>
      <c r="N640" s="413"/>
      <c r="O640" s="413"/>
      <c r="P640" s="413"/>
      <c r="Q640" s="413"/>
      <c r="R640" s="413"/>
      <c r="S640" s="413"/>
      <c r="T640" s="413"/>
      <c r="U640" s="413"/>
      <c r="V640" s="413"/>
      <c r="W640" s="413"/>
      <c r="X640" s="413"/>
      <c r="Y640" s="413"/>
      <c r="Z640" s="413"/>
    </row>
    <row r="641">
      <c r="A641" s="413"/>
      <c r="B641" s="413"/>
      <c r="C641" s="413"/>
      <c r="D641" s="413"/>
      <c r="E641" s="413"/>
      <c r="F641" s="413"/>
      <c r="G641" s="413"/>
      <c r="H641" s="413"/>
      <c r="I641" s="413"/>
      <c r="J641" s="413"/>
      <c r="K641" s="413"/>
      <c r="L641" s="413"/>
      <c r="M641" s="413"/>
      <c r="N641" s="413"/>
      <c r="O641" s="413"/>
      <c r="P641" s="413"/>
      <c r="Q641" s="413"/>
      <c r="R641" s="413"/>
      <c r="S641" s="413"/>
      <c r="T641" s="413"/>
      <c r="U641" s="413"/>
      <c r="V641" s="413"/>
      <c r="W641" s="413"/>
      <c r="X641" s="413"/>
      <c r="Y641" s="413"/>
      <c r="Z641" s="413"/>
    </row>
    <row r="642">
      <c r="A642" s="413"/>
      <c r="B642" s="413"/>
      <c r="C642" s="413"/>
      <c r="D642" s="413"/>
      <c r="E642" s="413"/>
      <c r="F642" s="413"/>
      <c r="G642" s="413"/>
      <c r="H642" s="413"/>
      <c r="I642" s="413"/>
      <c r="J642" s="413"/>
      <c r="K642" s="413"/>
      <c r="L642" s="413"/>
      <c r="M642" s="413"/>
      <c r="N642" s="413"/>
      <c r="O642" s="413"/>
      <c r="P642" s="413"/>
      <c r="Q642" s="413"/>
      <c r="R642" s="413"/>
      <c r="S642" s="413"/>
      <c r="T642" s="413"/>
      <c r="U642" s="413"/>
      <c r="V642" s="413"/>
      <c r="W642" s="413"/>
      <c r="X642" s="413"/>
      <c r="Y642" s="413"/>
      <c r="Z642" s="413"/>
    </row>
    <row r="643">
      <c r="A643" s="413"/>
      <c r="B643" s="413"/>
      <c r="C643" s="413"/>
      <c r="D643" s="413"/>
      <c r="E643" s="413"/>
      <c r="F643" s="413"/>
      <c r="G643" s="413"/>
      <c r="H643" s="413"/>
      <c r="I643" s="413"/>
      <c r="J643" s="413"/>
      <c r="K643" s="413"/>
      <c r="L643" s="413"/>
      <c r="M643" s="413"/>
      <c r="N643" s="413"/>
      <c r="O643" s="413"/>
      <c r="P643" s="413"/>
      <c r="Q643" s="413"/>
      <c r="R643" s="413"/>
      <c r="S643" s="413"/>
      <c r="T643" s="413"/>
      <c r="U643" s="413"/>
      <c r="V643" s="413"/>
      <c r="W643" s="413"/>
      <c r="X643" s="413"/>
      <c r="Y643" s="413"/>
      <c r="Z643" s="413"/>
    </row>
    <row r="644">
      <c r="A644" s="413"/>
      <c r="B644" s="413"/>
      <c r="C644" s="413"/>
      <c r="D644" s="413"/>
      <c r="E644" s="413"/>
      <c r="F644" s="413"/>
      <c r="G644" s="413"/>
      <c r="H644" s="413"/>
      <c r="I644" s="413"/>
      <c r="J644" s="413"/>
      <c r="K644" s="413"/>
      <c r="L644" s="413"/>
      <c r="M644" s="413"/>
      <c r="N644" s="413"/>
      <c r="O644" s="413"/>
      <c r="P644" s="413"/>
      <c r="Q644" s="413"/>
      <c r="R644" s="413"/>
      <c r="S644" s="413"/>
      <c r="T644" s="413"/>
      <c r="U644" s="413"/>
      <c r="V644" s="413"/>
      <c r="W644" s="413"/>
      <c r="X644" s="413"/>
      <c r="Y644" s="413"/>
      <c r="Z644" s="413"/>
    </row>
    <row r="645">
      <c r="A645" s="413"/>
      <c r="B645" s="413"/>
      <c r="C645" s="413"/>
      <c r="D645" s="413"/>
      <c r="E645" s="413"/>
      <c r="F645" s="413"/>
      <c r="G645" s="413"/>
      <c r="H645" s="413"/>
      <c r="I645" s="413"/>
      <c r="J645" s="413"/>
      <c r="K645" s="413"/>
      <c r="L645" s="413"/>
      <c r="M645" s="413"/>
      <c r="N645" s="413"/>
      <c r="O645" s="413"/>
      <c r="P645" s="413"/>
      <c r="Q645" s="413"/>
      <c r="R645" s="413"/>
      <c r="S645" s="413"/>
      <c r="T645" s="413"/>
      <c r="U645" s="413"/>
      <c r="V645" s="413"/>
      <c r="W645" s="413"/>
      <c r="X645" s="413"/>
      <c r="Y645" s="413"/>
      <c r="Z645" s="413"/>
    </row>
    <row r="646">
      <c r="A646" s="413"/>
      <c r="B646" s="413"/>
      <c r="C646" s="413"/>
      <c r="D646" s="413"/>
      <c r="E646" s="413"/>
      <c r="F646" s="413"/>
      <c r="G646" s="413"/>
      <c r="H646" s="413"/>
      <c r="I646" s="413"/>
      <c r="J646" s="413"/>
      <c r="K646" s="413"/>
      <c r="L646" s="413"/>
      <c r="M646" s="413"/>
      <c r="N646" s="413"/>
      <c r="O646" s="413"/>
      <c r="P646" s="413"/>
      <c r="Q646" s="413"/>
      <c r="R646" s="413"/>
      <c r="S646" s="413"/>
      <c r="T646" s="413"/>
      <c r="U646" s="413"/>
      <c r="V646" s="413"/>
      <c r="W646" s="413"/>
      <c r="X646" s="413"/>
      <c r="Y646" s="413"/>
      <c r="Z646" s="413"/>
    </row>
    <row r="647">
      <c r="A647" s="413"/>
      <c r="B647" s="413"/>
      <c r="C647" s="413"/>
      <c r="D647" s="413"/>
      <c r="E647" s="413"/>
      <c r="F647" s="413"/>
      <c r="G647" s="413"/>
      <c r="H647" s="413"/>
      <c r="I647" s="413"/>
      <c r="J647" s="413"/>
      <c r="K647" s="413"/>
      <c r="L647" s="413"/>
      <c r="M647" s="413"/>
      <c r="N647" s="413"/>
      <c r="O647" s="413"/>
      <c r="P647" s="413"/>
      <c r="Q647" s="413"/>
      <c r="R647" s="413"/>
      <c r="S647" s="413"/>
      <c r="T647" s="413"/>
      <c r="U647" s="413"/>
      <c r="V647" s="413"/>
      <c r="W647" s="413"/>
      <c r="X647" s="413"/>
      <c r="Y647" s="413"/>
      <c r="Z647" s="413"/>
    </row>
    <row r="648">
      <c r="A648" s="413"/>
      <c r="B648" s="413"/>
      <c r="C648" s="413"/>
      <c r="D648" s="413"/>
      <c r="E648" s="413"/>
      <c r="F648" s="413"/>
      <c r="G648" s="413"/>
      <c r="H648" s="413"/>
      <c r="I648" s="413"/>
      <c r="J648" s="413"/>
      <c r="K648" s="413"/>
      <c r="L648" s="413"/>
      <c r="M648" s="413"/>
      <c r="N648" s="413"/>
      <c r="O648" s="413"/>
      <c r="P648" s="413"/>
      <c r="Q648" s="413"/>
      <c r="R648" s="413"/>
      <c r="S648" s="413"/>
      <c r="T648" s="413"/>
      <c r="U648" s="413"/>
      <c r="V648" s="413"/>
      <c r="W648" s="413"/>
      <c r="X648" s="413"/>
      <c r="Y648" s="413"/>
      <c r="Z648" s="413"/>
    </row>
    <row r="649">
      <c r="A649" s="413"/>
      <c r="B649" s="413"/>
      <c r="C649" s="413"/>
      <c r="D649" s="413"/>
      <c r="E649" s="413"/>
      <c r="F649" s="413"/>
      <c r="G649" s="413"/>
      <c r="H649" s="413"/>
      <c r="I649" s="413"/>
      <c r="J649" s="413"/>
      <c r="K649" s="413"/>
      <c r="L649" s="413"/>
      <c r="M649" s="413"/>
      <c r="N649" s="413"/>
      <c r="O649" s="413"/>
      <c r="P649" s="413"/>
      <c r="Q649" s="413"/>
      <c r="R649" s="413"/>
      <c r="S649" s="413"/>
      <c r="T649" s="413"/>
      <c r="U649" s="413"/>
      <c r="V649" s="413"/>
      <c r="W649" s="413"/>
      <c r="X649" s="413"/>
      <c r="Y649" s="413"/>
      <c r="Z649" s="413"/>
    </row>
    <row r="650">
      <c r="A650" s="413"/>
      <c r="B650" s="413"/>
      <c r="C650" s="413"/>
      <c r="D650" s="413"/>
      <c r="E650" s="413"/>
      <c r="F650" s="413"/>
      <c r="G650" s="413"/>
      <c r="H650" s="413"/>
      <c r="I650" s="413"/>
      <c r="J650" s="413"/>
      <c r="K650" s="413"/>
      <c r="L650" s="413"/>
      <c r="M650" s="413"/>
      <c r="N650" s="413"/>
      <c r="O650" s="413"/>
      <c r="P650" s="413"/>
      <c r="Q650" s="413"/>
      <c r="R650" s="413"/>
      <c r="S650" s="413"/>
      <c r="T650" s="413"/>
      <c r="U650" s="413"/>
      <c r="V650" s="413"/>
      <c r="W650" s="413"/>
      <c r="X650" s="413"/>
      <c r="Y650" s="413"/>
      <c r="Z650" s="413"/>
    </row>
    <row r="651">
      <c r="A651" s="413"/>
      <c r="B651" s="413"/>
      <c r="C651" s="413"/>
      <c r="D651" s="413"/>
      <c r="E651" s="413"/>
      <c r="F651" s="413"/>
      <c r="G651" s="413"/>
      <c r="H651" s="413"/>
      <c r="I651" s="413"/>
      <c r="J651" s="413"/>
      <c r="K651" s="413"/>
      <c r="L651" s="413"/>
      <c r="M651" s="413"/>
      <c r="N651" s="413"/>
      <c r="O651" s="413"/>
      <c r="P651" s="413"/>
      <c r="Q651" s="413"/>
      <c r="R651" s="413"/>
      <c r="S651" s="413"/>
      <c r="T651" s="413"/>
      <c r="U651" s="413"/>
      <c r="V651" s="413"/>
      <c r="W651" s="413"/>
      <c r="X651" s="413"/>
      <c r="Y651" s="413"/>
      <c r="Z651" s="413"/>
    </row>
    <row r="652">
      <c r="A652" s="413"/>
      <c r="B652" s="413"/>
      <c r="C652" s="413"/>
      <c r="D652" s="413"/>
      <c r="E652" s="413"/>
      <c r="F652" s="413"/>
      <c r="G652" s="413"/>
      <c r="H652" s="413"/>
      <c r="I652" s="413"/>
      <c r="J652" s="413"/>
      <c r="K652" s="413"/>
      <c r="L652" s="413"/>
      <c r="M652" s="413"/>
      <c r="N652" s="413"/>
      <c r="O652" s="413"/>
      <c r="P652" s="413"/>
      <c r="Q652" s="413"/>
      <c r="R652" s="413"/>
      <c r="S652" s="413"/>
      <c r="T652" s="413"/>
      <c r="U652" s="413"/>
      <c r="V652" s="413"/>
      <c r="W652" s="413"/>
      <c r="X652" s="413"/>
      <c r="Y652" s="413"/>
      <c r="Z652" s="413"/>
    </row>
    <row r="653">
      <c r="A653" s="413"/>
      <c r="B653" s="413"/>
      <c r="C653" s="413"/>
      <c r="D653" s="413"/>
      <c r="E653" s="413"/>
      <c r="F653" s="413"/>
      <c r="G653" s="413"/>
      <c r="H653" s="413"/>
      <c r="I653" s="413"/>
      <c r="J653" s="413"/>
      <c r="K653" s="413"/>
      <c r="L653" s="413"/>
      <c r="M653" s="413"/>
      <c r="N653" s="413"/>
      <c r="O653" s="413"/>
      <c r="P653" s="413"/>
      <c r="Q653" s="413"/>
      <c r="R653" s="413"/>
      <c r="S653" s="413"/>
      <c r="T653" s="413"/>
      <c r="U653" s="413"/>
      <c r="V653" s="413"/>
      <c r="W653" s="413"/>
      <c r="X653" s="413"/>
      <c r="Y653" s="413"/>
      <c r="Z653" s="413"/>
    </row>
    <row r="654">
      <c r="A654" s="413"/>
      <c r="B654" s="413"/>
      <c r="C654" s="413"/>
      <c r="D654" s="413"/>
      <c r="E654" s="413"/>
      <c r="F654" s="413"/>
      <c r="G654" s="413"/>
      <c r="H654" s="413"/>
      <c r="I654" s="413"/>
      <c r="J654" s="413"/>
      <c r="K654" s="413"/>
      <c r="L654" s="413"/>
      <c r="M654" s="413"/>
      <c r="N654" s="413"/>
      <c r="O654" s="413"/>
      <c r="P654" s="413"/>
      <c r="Q654" s="413"/>
      <c r="R654" s="413"/>
      <c r="S654" s="413"/>
      <c r="T654" s="413"/>
      <c r="U654" s="413"/>
      <c r="V654" s="413"/>
      <c r="W654" s="413"/>
      <c r="X654" s="413"/>
      <c r="Y654" s="413"/>
      <c r="Z654" s="413"/>
    </row>
    <row r="655">
      <c r="A655" s="413"/>
      <c r="B655" s="413"/>
      <c r="C655" s="413"/>
      <c r="D655" s="413"/>
      <c r="E655" s="413"/>
      <c r="F655" s="413"/>
      <c r="G655" s="413"/>
      <c r="H655" s="413"/>
      <c r="I655" s="413"/>
      <c r="J655" s="413"/>
      <c r="K655" s="413"/>
      <c r="L655" s="413"/>
      <c r="M655" s="413"/>
      <c r="N655" s="413"/>
      <c r="O655" s="413"/>
      <c r="P655" s="413"/>
      <c r="Q655" s="413"/>
      <c r="R655" s="413"/>
      <c r="S655" s="413"/>
      <c r="T655" s="413"/>
      <c r="U655" s="413"/>
      <c r="V655" s="413"/>
      <c r="W655" s="413"/>
      <c r="X655" s="413"/>
      <c r="Y655" s="413"/>
      <c r="Z655" s="413"/>
    </row>
    <row r="656">
      <c r="A656" s="413"/>
      <c r="B656" s="413"/>
      <c r="C656" s="413"/>
      <c r="D656" s="413"/>
      <c r="E656" s="413"/>
      <c r="F656" s="413"/>
      <c r="G656" s="413"/>
      <c r="H656" s="413"/>
      <c r="I656" s="413"/>
      <c r="J656" s="413"/>
      <c r="K656" s="413"/>
      <c r="L656" s="413"/>
      <c r="M656" s="413"/>
      <c r="N656" s="413"/>
      <c r="O656" s="413"/>
      <c r="P656" s="413"/>
      <c r="Q656" s="413"/>
      <c r="R656" s="413"/>
      <c r="S656" s="413"/>
      <c r="T656" s="413"/>
      <c r="U656" s="413"/>
      <c r="V656" s="413"/>
      <c r="W656" s="413"/>
      <c r="X656" s="413"/>
      <c r="Y656" s="413"/>
      <c r="Z656" s="413"/>
    </row>
    <row r="657">
      <c r="A657" s="413"/>
      <c r="B657" s="413"/>
      <c r="C657" s="413"/>
      <c r="D657" s="413"/>
      <c r="E657" s="413"/>
      <c r="F657" s="413"/>
      <c r="G657" s="413"/>
      <c r="H657" s="413"/>
      <c r="I657" s="413"/>
      <c r="J657" s="413"/>
      <c r="K657" s="413"/>
      <c r="L657" s="413"/>
      <c r="M657" s="413"/>
      <c r="N657" s="413"/>
      <c r="O657" s="413"/>
      <c r="P657" s="413"/>
      <c r="Q657" s="413"/>
      <c r="R657" s="413"/>
      <c r="S657" s="413"/>
      <c r="T657" s="413"/>
      <c r="U657" s="413"/>
      <c r="V657" s="413"/>
      <c r="W657" s="413"/>
      <c r="X657" s="413"/>
      <c r="Y657" s="413"/>
      <c r="Z657" s="413"/>
    </row>
    <row r="658">
      <c r="A658" s="413"/>
      <c r="B658" s="413"/>
      <c r="C658" s="413"/>
      <c r="D658" s="413"/>
      <c r="E658" s="413"/>
      <c r="F658" s="413"/>
      <c r="G658" s="413"/>
      <c r="H658" s="413"/>
      <c r="I658" s="413"/>
      <c r="J658" s="413"/>
      <c r="K658" s="413"/>
      <c r="L658" s="413"/>
      <c r="M658" s="413"/>
      <c r="N658" s="413"/>
      <c r="O658" s="413"/>
      <c r="P658" s="413"/>
      <c r="Q658" s="413"/>
      <c r="R658" s="413"/>
      <c r="S658" s="413"/>
      <c r="T658" s="413"/>
      <c r="U658" s="413"/>
      <c r="V658" s="413"/>
      <c r="W658" s="413"/>
      <c r="X658" s="413"/>
      <c r="Y658" s="413"/>
      <c r="Z658" s="413"/>
    </row>
    <row r="659">
      <c r="A659" s="413"/>
      <c r="B659" s="413"/>
      <c r="C659" s="413"/>
      <c r="D659" s="413"/>
      <c r="E659" s="413"/>
      <c r="F659" s="413"/>
      <c r="G659" s="413"/>
      <c r="H659" s="413"/>
      <c r="I659" s="413"/>
      <c r="J659" s="413"/>
      <c r="K659" s="413"/>
      <c r="L659" s="413"/>
      <c r="M659" s="413"/>
      <c r="N659" s="413"/>
      <c r="O659" s="413"/>
      <c r="P659" s="413"/>
      <c r="Q659" s="413"/>
      <c r="R659" s="413"/>
      <c r="S659" s="413"/>
      <c r="T659" s="413"/>
      <c r="U659" s="413"/>
      <c r="V659" s="413"/>
      <c r="W659" s="413"/>
      <c r="X659" s="413"/>
      <c r="Y659" s="413"/>
      <c r="Z659" s="413"/>
    </row>
    <row r="660">
      <c r="A660" s="413"/>
      <c r="B660" s="413"/>
      <c r="C660" s="413"/>
      <c r="D660" s="413"/>
      <c r="E660" s="413"/>
      <c r="F660" s="413"/>
      <c r="G660" s="413"/>
      <c r="H660" s="413"/>
      <c r="I660" s="413"/>
      <c r="J660" s="413"/>
      <c r="K660" s="413"/>
      <c r="L660" s="413"/>
      <c r="M660" s="413"/>
      <c r="N660" s="413"/>
      <c r="O660" s="413"/>
      <c r="P660" s="413"/>
      <c r="Q660" s="413"/>
      <c r="R660" s="413"/>
      <c r="S660" s="413"/>
      <c r="T660" s="413"/>
      <c r="U660" s="413"/>
      <c r="V660" s="413"/>
      <c r="W660" s="413"/>
      <c r="X660" s="413"/>
      <c r="Y660" s="413"/>
      <c r="Z660" s="413"/>
    </row>
    <row r="661">
      <c r="A661" s="413"/>
      <c r="B661" s="413"/>
      <c r="C661" s="413"/>
      <c r="D661" s="413"/>
      <c r="E661" s="413"/>
      <c r="F661" s="413"/>
      <c r="G661" s="413"/>
      <c r="H661" s="413"/>
      <c r="I661" s="413"/>
      <c r="J661" s="413"/>
      <c r="K661" s="413"/>
      <c r="L661" s="413"/>
      <c r="M661" s="413"/>
      <c r="N661" s="413"/>
      <c r="O661" s="413"/>
      <c r="P661" s="413"/>
      <c r="Q661" s="413"/>
      <c r="R661" s="413"/>
      <c r="S661" s="413"/>
      <c r="T661" s="413"/>
      <c r="U661" s="413"/>
      <c r="V661" s="413"/>
      <c r="W661" s="413"/>
      <c r="X661" s="413"/>
      <c r="Y661" s="413"/>
      <c r="Z661" s="413"/>
    </row>
    <row r="662">
      <c r="A662" s="413"/>
      <c r="B662" s="413"/>
      <c r="C662" s="413"/>
      <c r="D662" s="413"/>
      <c r="E662" s="413"/>
      <c r="F662" s="413"/>
      <c r="G662" s="413"/>
      <c r="H662" s="413"/>
      <c r="I662" s="413"/>
      <c r="J662" s="413"/>
      <c r="K662" s="413"/>
      <c r="L662" s="413"/>
      <c r="M662" s="413"/>
      <c r="N662" s="413"/>
      <c r="O662" s="413"/>
      <c r="P662" s="413"/>
      <c r="Q662" s="413"/>
      <c r="R662" s="413"/>
      <c r="S662" s="413"/>
      <c r="T662" s="413"/>
      <c r="U662" s="413"/>
      <c r="V662" s="413"/>
      <c r="W662" s="413"/>
      <c r="X662" s="413"/>
      <c r="Y662" s="413"/>
      <c r="Z662" s="413"/>
    </row>
    <row r="663">
      <c r="A663" s="413"/>
      <c r="B663" s="413"/>
      <c r="C663" s="413"/>
      <c r="D663" s="413"/>
      <c r="E663" s="413"/>
      <c r="F663" s="413"/>
      <c r="G663" s="413"/>
      <c r="H663" s="413"/>
      <c r="I663" s="413"/>
      <c r="J663" s="413"/>
      <c r="K663" s="413"/>
      <c r="L663" s="413"/>
      <c r="M663" s="413"/>
      <c r="N663" s="413"/>
      <c r="O663" s="413"/>
      <c r="P663" s="413"/>
      <c r="Q663" s="413"/>
      <c r="R663" s="413"/>
      <c r="S663" s="413"/>
      <c r="T663" s="413"/>
      <c r="U663" s="413"/>
      <c r="V663" s="413"/>
      <c r="W663" s="413"/>
      <c r="X663" s="413"/>
      <c r="Y663" s="413"/>
      <c r="Z663" s="413"/>
    </row>
    <row r="664">
      <c r="A664" s="413"/>
      <c r="B664" s="413"/>
      <c r="C664" s="413"/>
      <c r="D664" s="413"/>
      <c r="E664" s="413"/>
      <c r="F664" s="413"/>
      <c r="G664" s="413"/>
      <c r="H664" s="413"/>
      <c r="I664" s="413"/>
      <c r="J664" s="413"/>
      <c r="K664" s="413"/>
      <c r="L664" s="413"/>
      <c r="M664" s="413"/>
      <c r="N664" s="413"/>
      <c r="O664" s="413"/>
      <c r="P664" s="413"/>
      <c r="Q664" s="413"/>
      <c r="R664" s="413"/>
      <c r="S664" s="413"/>
      <c r="T664" s="413"/>
      <c r="U664" s="413"/>
      <c r="V664" s="413"/>
      <c r="W664" s="413"/>
      <c r="X664" s="413"/>
      <c r="Y664" s="413"/>
      <c r="Z664" s="413"/>
    </row>
    <row r="665">
      <c r="A665" s="413"/>
      <c r="B665" s="413"/>
      <c r="C665" s="413"/>
      <c r="D665" s="413"/>
      <c r="E665" s="413"/>
      <c r="F665" s="413"/>
      <c r="G665" s="413"/>
      <c r="H665" s="413"/>
      <c r="I665" s="413"/>
      <c r="J665" s="413"/>
      <c r="K665" s="413"/>
      <c r="L665" s="413"/>
      <c r="M665" s="413"/>
      <c r="N665" s="413"/>
      <c r="O665" s="413"/>
      <c r="P665" s="413"/>
      <c r="Q665" s="413"/>
      <c r="R665" s="413"/>
      <c r="S665" s="413"/>
      <c r="T665" s="413"/>
      <c r="U665" s="413"/>
      <c r="V665" s="413"/>
      <c r="W665" s="413"/>
      <c r="X665" s="413"/>
      <c r="Y665" s="413"/>
      <c r="Z665" s="413"/>
    </row>
    <row r="666">
      <c r="A666" s="413"/>
      <c r="B666" s="413"/>
      <c r="C666" s="413"/>
      <c r="D666" s="413"/>
      <c r="E666" s="413"/>
      <c r="F666" s="413"/>
      <c r="G666" s="413"/>
      <c r="H666" s="413"/>
      <c r="I666" s="413"/>
      <c r="J666" s="413"/>
      <c r="K666" s="413"/>
      <c r="L666" s="413"/>
      <c r="M666" s="413"/>
      <c r="N666" s="413"/>
      <c r="O666" s="413"/>
      <c r="P666" s="413"/>
      <c r="Q666" s="413"/>
      <c r="R666" s="413"/>
      <c r="S666" s="413"/>
      <c r="T666" s="413"/>
      <c r="U666" s="413"/>
      <c r="V666" s="413"/>
      <c r="W666" s="413"/>
      <c r="X666" s="413"/>
      <c r="Y666" s="413"/>
      <c r="Z666" s="413"/>
    </row>
    <row r="667">
      <c r="A667" s="413"/>
      <c r="B667" s="413"/>
      <c r="C667" s="413"/>
      <c r="D667" s="413"/>
      <c r="E667" s="413"/>
      <c r="F667" s="413"/>
      <c r="G667" s="413"/>
      <c r="H667" s="413"/>
      <c r="I667" s="413"/>
      <c r="J667" s="413"/>
      <c r="K667" s="413"/>
      <c r="L667" s="413"/>
      <c r="M667" s="413"/>
      <c r="N667" s="413"/>
      <c r="O667" s="413"/>
      <c r="P667" s="413"/>
      <c r="Q667" s="413"/>
      <c r="R667" s="413"/>
      <c r="S667" s="413"/>
      <c r="T667" s="413"/>
      <c r="U667" s="413"/>
      <c r="V667" s="413"/>
      <c r="W667" s="413"/>
      <c r="X667" s="413"/>
      <c r="Y667" s="413"/>
      <c r="Z667" s="413"/>
    </row>
    <row r="668">
      <c r="A668" s="413"/>
      <c r="B668" s="413"/>
      <c r="C668" s="413"/>
      <c r="D668" s="413"/>
      <c r="E668" s="413"/>
      <c r="F668" s="413"/>
      <c r="G668" s="413"/>
      <c r="H668" s="413"/>
      <c r="I668" s="413"/>
      <c r="J668" s="413"/>
      <c r="K668" s="413"/>
      <c r="L668" s="413"/>
      <c r="M668" s="413"/>
      <c r="N668" s="413"/>
      <c r="O668" s="413"/>
      <c r="P668" s="413"/>
      <c r="Q668" s="413"/>
      <c r="R668" s="413"/>
      <c r="S668" s="413"/>
      <c r="T668" s="413"/>
      <c r="U668" s="413"/>
      <c r="V668" s="413"/>
      <c r="W668" s="413"/>
      <c r="X668" s="413"/>
      <c r="Y668" s="413"/>
      <c r="Z668" s="413"/>
    </row>
    <row r="669">
      <c r="A669" s="413"/>
      <c r="B669" s="413"/>
      <c r="C669" s="413"/>
      <c r="D669" s="413"/>
      <c r="E669" s="413"/>
      <c r="F669" s="413"/>
      <c r="G669" s="413"/>
      <c r="H669" s="413"/>
      <c r="I669" s="413"/>
      <c r="J669" s="413"/>
      <c r="K669" s="413"/>
      <c r="L669" s="413"/>
      <c r="M669" s="413"/>
      <c r="N669" s="413"/>
      <c r="O669" s="413"/>
      <c r="P669" s="413"/>
      <c r="Q669" s="413"/>
      <c r="R669" s="413"/>
      <c r="S669" s="413"/>
      <c r="T669" s="413"/>
      <c r="U669" s="413"/>
      <c r="V669" s="413"/>
      <c r="W669" s="413"/>
      <c r="X669" s="413"/>
      <c r="Y669" s="413"/>
      <c r="Z669" s="413"/>
    </row>
    <row r="670">
      <c r="A670" s="413"/>
      <c r="B670" s="413"/>
      <c r="C670" s="413"/>
      <c r="D670" s="413"/>
      <c r="E670" s="413"/>
      <c r="F670" s="413"/>
      <c r="G670" s="413"/>
      <c r="H670" s="413"/>
      <c r="I670" s="413"/>
      <c r="J670" s="413"/>
      <c r="K670" s="413"/>
      <c r="L670" s="413"/>
      <c r="M670" s="413"/>
      <c r="N670" s="413"/>
      <c r="O670" s="413"/>
      <c r="P670" s="413"/>
      <c r="Q670" s="413"/>
      <c r="R670" s="413"/>
      <c r="S670" s="413"/>
      <c r="T670" s="413"/>
      <c r="U670" s="413"/>
      <c r="V670" s="413"/>
      <c r="W670" s="413"/>
      <c r="X670" s="413"/>
      <c r="Y670" s="413"/>
      <c r="Z670" s="413"/>
    </row>
    <row r="671">
      <c r="A671" s="413"/>
      <c r="B671" s="413"/>
      <c r="C671" s="413"/>
      <c r="D671" s="413"/>
      <c r="E671" s="413"/>
      <c r="F671" s="413"/>
      <c r="G671" s="413"/>
      <c r="H671" s="413"/>
      <c r="I671" s="413"/>
      <c r="J671" s="413"/>
      <c r="K671" s="413"/>
      <c r="L671" s="413"/>
      <c r="M671" s="413"/>
      <c r="N671" s="413"/>
      <c r="O671" s="413"/>
      <c r="P671" s="413"/>
      <c r="Q671" s="413"/>
      <c r="R671" s="413"/>
      <c r="S671" s="413"/>
      <c r="T671" s="413"/>
      <c r="U671" s="413"/>
      <c r="V671" s="413"/>
      <c r="W671" s="413"/>
      <c r="X671" s="413"/>
      <c r="Y671" s="413"/>
      <c r="Z671" s="413"/>
    </row>
    <row r="672">
      <c r="A672" s="413"/>
      <c r="B672" s="413"/>
      <c r="C672" s="413"/>
      <c r="D672" s="413"/>
      <c r="E672" s="413"/>
      <c r="F672" s="413"/>
      <c r="G672" s="413"/>
      <c r="H672" s="413"/>
      <c r="I672" s="413"/>
      <c r="J672" s="413"/>
      <c r="K672" s="413"/>
      <c r="L672" s="413"/>
      <c r="M672" s="413"/>
      <c r="N672" s="413"/>
      <c r="O672" s="413"/>
      <c r="P672" s="413"/>
      <c r="Q672" s="413"/>
      <c r="R672" s="413"/>
      <c r="S672" s="413"/>
      <c r="T672" s="413"/>
      <c r="U672" s="413"/>
      <c r="V672" s="413"/>
      <c r="W672" s="413"/>
      <c r="X672" s="413"/>
      <c r="Y672" s="413"/>
      <c r="Z672" s="413"/>
    </row>
    <row r="673">
      <c r="A673" s="413"/>
      <c r="B673" s="413"/>
      <c r="C673" s="413"/>
      <c r="D673" s="413"/>
      <c r="E673" s="413"/>
      <c r="F673" s="413"/>
      <c r="G673" s="413"/>
      <c r="H673" s="413"/>
      <c r="I673" s="413"/>
      <c r="J673" s="413"/>
      <c r="K673" s="413"/>
      <c r="L673" s="413"/>
      <c r="M673" s="413"/>
      <c r="N673" s="413"/>
      <c r="O673" s="413"/>
      <c r="P673" s="413"/>
      <c r="Q673" s="413"/>
      <c r="R673" s="413"/>
      <c r="S673" s="413"/>
      <c r="T673" s="413"/>
      <c r="U673" s="413"/>
      <c r="V673" s="413"/>
      <c r="W673" s="413"/>
      <c r="X673" s="413"/>
      <c r="Y673" s="413"/>
      <c r="Z673" s="413"/>
    </row>
    <row r="674">
      <c r="A674" s="413"/>
      <c r="B674" s="413"/>
      <c r="C674" s="413"/>
      <c r="D674" s="413"/>
      <c r="E674" s="413"/>
      <c r="F674" s="413"/>
      <c r="G674" s="413"/>
      <c r="H674" s="413"/>
      <c r="I674" s="413"/>
      <c r="J674" s="413"/>
      <c r="K674" s="413"/>
      <c r="L674" s="413"/>
      <c r="M674" s="413"/>
      <c r="N674" s="413"/>
      <c r="O674" s="413"/>
      <c r="P674" s="413"/>
      <c r="Q674" s="413"/>
      <c r="R674" s="413"/>
      <c r="S674" s="413"/>
      <c r="T674" s="413"/>
      <c r="U674" s="413"/>
      <c r="V674" s="413"/>
      <c r="W674" s="413"/>
      <c r="X674" s="413"/>
      <c r="Y674" s="413"/>
      <c r="Z674" s="413"/>
    </row>
    <row r="675">
      <c r="A675" s="413"/>
      <c r="B675" s="413"/>
      <c r="C675" s="413"/>
      <c r="D675" s="413"/>
      <c r="E675" s="413"/>
      <c r="F675" s="413"/>
      <c r="G675" s="413"/>
      <c r="H675" s="413"/>
      <c r="I675" s="413"/>
      <c r="J675" s="413"/>
      <c r="K675" s="413"/>
      <c r="L675" s="413"/>
      <c r="M675" s="413"/>
      <c r="N675" s="413"/>
      <c r="O675" s="413"/>
      <c r="P675" s="413"/>
      <c r="Q675" s="413"/>
      <c r="R675" s="413"/>
      <c r="S675" s="413"/>
      <c r="T675" s="413"/>
      <c r="U675" s="413"/>
      <c r="V675" s="413"/>
      <c r="W675" s="413"/>
      <c r="X675" s="413"/>
      <c r="Y675" s="413"/>
      <c r="Z675" s="413"/>
    </row>
    <row r="676">
      <c r="A676" s="413"/>
      <c r="B676" s="413"/>
      <c r="C676" s="413"/>
      <c r="D676" s="413"/>
      <c r="E676" s="413"/>
      <c r="F676" s="413"/>
      <c r="G676" s="413"/>
      <c r="H676" s="413"/>
      <c r="I676" s="413"/>
      <c r="J676" s="413"/>
      <c r="K676" s="413"/>
      <c r="L676" s="413"/>
      <c r="M676" s="413"/>
      <c r="N676" s="413"/>
      <c r="O676" s="413"/>
      <c r="P676" s="413"/>
      <c r="Q676" s="413"/>
      <c r="R676" s="413"/>
      <c r="S676" s="413"/>
      <c r="T676" s="413"/>
      <c r="U676" s="413"/>
      <c r="V676" s="413"/>
      <c r="W676" s="413"/>
      <c r="X676" s="413"/>
      <c r="Y676" s="413"/>
      <c r="Z676" s="413"/>
    </row>
    <row r="677">
      <c r="A677" s="413"/>
      <c r="B677" s="413"/>
      <c r="C677" s="413"/>
      <c r="D677" s="413"/>
      <c r="E677" s="413"/>
      <c r="F677" s="413"/>
      <c r="G677" s="413"/>
      <c r="H677" s="413"/>
      <c r="I677" s="413"/>
      <c r="J677" s="413"/>
      <c r="K677" s="413"/>
      <c r="L677" s="413"/>
      <c r="M677" s="413"/>
      <c r="N677" s="413"/>
      <c r="O677" s="413"/>
      <c r="P677" s="413"/>
      <c r="Q677" s="413"/>
      <c r="R677" s="413"/>
      <c r="S677" s="413"/>
      <c r="T677" s="413"/>
      <c r="U677" s="413"/>
      <c r="V677" s="413"/>
      <c r="W677" s="413"/>
      <c r="X677" s="413"/>
      <c r="Y677" s="413"/>
      <c r="Z677" s="413"/>
    </row>
    <row r="678">
      <c r="A678" s="413"/>
      <c r="B678" s="413"/>
      <c r="C678" s="413"/>
      <c r="D678" s="413"/>
      <c r="E678" s="413"/>
      <c r="F678" s="413"/>
      <c r="G678" s="413"/>
      <c r="H678" s="413"/>
      <c r="I678" s="413"/>
      <c r="J678" s="413"/>
      <c r="K678" s="413"/>
      <c r="L678" s="413"/>
      <c r="M678" s="413"/>
      <c r="N678" s="413"/>
      <c r="O678" s="413"/>
      <c r="P678" s="413"/>
      <c r="Q678" s="413"/>
      <c r="R678" s="413"/>
      <c r="S678" s="413"/>
      <c r="T678" s="413"/>
      <c r="U678" s="413"/>
      <c r="V678" s="413"/>
      <c r="W678" s="413"/>
      <c r="X678" s="413"/>
      <c r="Y678" s="413"/>
      <c r="Z678" s="413"/>
    </row>
    <row r="679">
      <c r="A679" s="413"/>
      <c r="B679" s="413"/>
      <c r="C679" s="413"/>
      <c r="D679" s="413"/>
      <c r="E679" s="413"/>
      <c r="F679" s="413"/>
      <c r="G679" s="413"/>
      <c r="H679" s="413"/>
      <c r="I679" s="413"/>
      <c r="J679" s="413"/>
      <c r="K679" s="413"/>
      <c r="L679" s="413"/>
      <c r="M679" s="413"/>
      <c r="N679" s="413"/>
      <c r="O679" s="413"/>
      <c r="P679" s="413"/>
      <c r="Q679" s="413"/>
      <c r="R679" s="413"/>
      <c r="S679" s="413"/>
      <c r="T679" s="413"/>
      <c r="U679" s="413"/>
      <c r="V679" s="413"/>
      <c r="W679" s="413"/>
      <c r="X679" s="413"/>
      <c r="Y679" s="413"/>
      <c r="Z679" s="413"/>
    </row>
    <row r="680">
      <c r="A680" s="413"/>
      <c r="B680" s="413"/>
      <c r="C680" s="413"/>
      <c r="D680" s="413"/>
      <c r="E680" s="413"/>
      <c r="F680" s="413"/>
      <c r="G680" s="413"/>
      <c r="H680" s="413"/>
      <c r="I680" s="413"/>
      <c r="J680" s="413"/>
      <c r="K680" s="413"/>
      <c r="L680" s="413"/>
      <c r="M680" s="413"/>
      <c r="N680" s="413"/>
      <c r="O680" s="413"/>
      <c r="P680" s="413"/>
      <c r="Q680" s="413"/>
      <c r="R680" s="413"/>
      <c r="S680" s="413"/>
      <c r="T680" s="413"/>
      <c r="U680" s="413"/>
      <c r="V680" s="413"/>
      <c r="W680" s="413"/>
      <c r="X680" s="413"/>
      <c r="Y680" s="413"/>
      <c r="Z680" s="413"/>
    </row>
    <row r="681">
      <c r="A681" s="413"/>
      <c r="B681" s="413"/>
      <c r="C681" s="413"/>
      <c r="D681" s="413"/>
      <c r="E681" s="413"/>
      <c r="F681" s="413"/>
      <c r="G681" s="413"/>
      <c r="H681" s="413"/>
      <c r="I681" s="413"/>
      <c r="J681" s="413"/>
      <c r="K681" s="413"/>
      <c r="L681" s="413"/>
      <c r="M681" s="413"/>
      <c r="N681" s="413"/>
      <c r="O681" s="413"/>
      <c r="P681" s="413"/>
      <c r="Q681" s="413"/>
      <c r="R681" s="413"/>
      <c r="S681" s="413"/>
      <c r="T681" s="413"/>
      <c r="U681" s="413"/>
      <c r="V681" s="413"/>
      <c r="W681" s="413"/>
      <c r="X681" s="413"/>
      <c r="Y681" s="413"/>
      <c r="Z681" s="413"/>
    </row>
    <row r="682">
      <c r="A682" s="413"/>
      <c r="B682" s="413"/>
      <c r="C682" s="413"/>
      <c r="D682" s="413"/>
      <c r="E682" s="413"/>
      <c r="F682" s="413"/>
      <c r="G682" s="413"/>
      <c r="H682" s="413"/>
      <c r="I682" s="413"/>
      <c r="J682" s="413"/>
      <c r="K682" s="413"/>
      <c r="L682" s="413"/>
      <c r="M682" s="413"/>
      <c r="N682" s="413"/>
      <c r="O682" s="413"/>
      <c r="P682" s="413"/>
      <c r="Q682" s="413"/>
      <c r="R682" s="413"/>
      <c r="S682" s="413"/>
      <c r="T682" s="413"/>
      <c r="U682" s="413"/>
      <c r="V682" s="413"/>
      <c r="W682" s="413"/>
      <c r="X682" s="413"/>
      <c r="Y682" s="413"/>
      <c r="Z682" s="413"/>
    </row>
    <row r="683">
      <c r="A683" s="413"/>
      <c r="B683" s="413"/>
      <c r="C683" s="413"/>
      <c r="D683" s="413"/>
      <c r="E683" s="413"/>
      <c r="F683" s="413"/>
      <c r="G683" s="413"/>
      <c r="H683" s="413"/>
      <c r="I683" s="413"/>
      <c r="J683" s="413"/>
      <c r="K683" s="413"/>
      <c r="L683" s="413"/>
      <c r="M683" s="413"/>
      <c r="N683" s="413"/>
      <c r="O683" s="413"/>
      <c r="P683" s="413"/>
      <c r="Q683" s="413"/>
      <c r="R683" s="413"/>
      <c r="S683" s="413"/>
      <c r="T683" s="413"/>
      <c r="U683" s="413"/>
      <c r="V683" s="413"/>
      <c r="W683" s="413"/>
      <c r="X683" s="413"/>
      <c r="Y683" s="413"/>
      <c r="Z683" s="413"/>
    </row>
    <row r="684">
      <c r="A684" s="413"/>
      <c r="B684" s="413"/>
      <c r="C684" s="413"/>
      <c r="D684" s="413"/>
      <c r="E684" s="413"/>
      <c r="F684" s="413"/>
      <c r="G684" s="413"/>
      <c r="H684" s="413"/>
      <c r="I684" s="413"/>
      <c r="J684" s="413"/>
      <c r="K684" s="413"/>
      <c r="L684" s="413"/>
      <c r="M684" s="413"/>
      <c r="N684" s="413"/>
      <c r="O684" s="413"/>
      <c r="P684" s="413"/>
      <c r="Q684" s="413"/>
      <c r="R684" s="413"/>
      <c r="S684" s="413"/>
      <c r="T684" s="413"/>
      <c r="U684" s="413"/>
      <c r="V684" s="413"/>
      <c r="W684" s="413"/>
      <c r="X684" s="413"/>
      <c r="Y684" s="413"/>
      <c r="Z684" s="413"/>
    </row>
    <row r="685">
      <c r="A685" s="413"/>
      <c r="B685" s="413"/>
      <c r="C685" s="413"/>
      <c r="D685" s="413"/>
      <c r="E685" s="413"/>
      <c r="F685" s="413"/>
      <c r="G685" s="413"/>
      <c r="H685" s="413"/>
      <c r="I685" s="413"/>
      <c r="J685" s="413"/>
      <c r="K685" s="413"/>
      <c r="L685" s="413"/>
      <c r="M685" s="413"/>
      <c r="N685" s="413"/>
      <c r="O685" s="413"/>
      <c r="P685" s="413"/>
      <c r="Q685" s="413"/>
      <c r="R685" s="413"/>
      <c r="S685" s="413"/>
      <c r="T685" s="413"/>
      <c r="U685" s="413"/>
      <c r="V685" s="413"/>
      <c r="W685" s="413"/>
      <c r="X685" s="413"/>
      <c r="Y685" s="413"/>
      <c r="Z685" s="413"/>
    </row>
    <row r="686">
      <c r="A686" s="413"/>
      <c r="B686" s="413"/>
      <c r="C686" s="413"/>
      <c r="D686" s="413"/>
      <c r="E686" s="413"/>
      <c r="F686" s="413"/>
      <c r="G686" s="413"/>
      <c r="H686" s="413"/>
      <c r="I686" s="413"/>
      <c r="J686" s="413"/>
      <c r="K686" s="413"/>
      <c r="L686" s="413"/>
      <c r="M686" s="413"/>
      <c r="N686" s="413"/>
      <c r="O686" s="413"/>
      <c r="P686" s="413"/>
      <c r="Q686" s="413"/>
      <c r="R686" s="413"/>
      <c r="S686" s="413"/>
      <c r="T686" s="413"/>
      <c r="U686" s="413"/>
      <c r="V686" s="413"/>
      <c r="W686" s="413"/>
      <c r="X686" s="413"/>
      <c r="Y686" s="413"/>
      <c r="Z686" s="413"/>
    </row>
    <row r="687">
      <c r="A687" s="413"/>
      <c r="B687" s="413"/>
      <c r="C687" s="413"/>
      <c r="D687" s="413"/>
      <c r="E687" s="413"/>
      <c r="F687" s="413"/>
      <c r="G687" s="413"/>
      <c r="H687" s="413"/>
      <c r="I687" s="413"/>
      <c r="J687" s="413"/>
      <c r="K687" s="413"/>
      <c r="L687" s="413"/>
      <c r="M687" s="413"/>
      <c r="N687" s="413"/>
      <c r="O687" s="413"/>
      <c r="P687" s="413"/>
      <c r="Q687" s="413"/>
      <c r="R687" s="413"/>
      <c r="S687" s="413"/>
      <c r="T687" s="413"/>
      <c r="U687" s="413"/>
      <c r="V687" s="413"/>
      <c r="W687" s="413"/>
      <c r="X687" s="413"/>
      <c r="Y687" s="413"/>
      <c r="Z687" s="413"/>
    </row>
    <row r="688">
      <c r="A688" s="413"/>
      <c r="B688" s="413"/>
      <c r="C688" s="413"/>
      <c r="D688" s="413"/>
      <c r="E688" s="413"/>
      <c r="F688" s="413"/>
      <c r="G688" s="413"/>
      <c r="H688" s="413"/>
      <c r="I688" s="413"/>
      <c r="J688" s="413"/>
      <c r="K688" s="413"/>
      <c r="L688" s="413"/>
      <c r="M688" s="413"/>
      <c r="N688" s="413"/>
      <c r="O688" s="413"/>
      <c r="P688" s="413"/>
      <c r="Q688" s="413"/>
      <c r="R688" s="413"/>
      <c r="S688" s="413"/>
      <c r="T688" s="413"/>
      <c r="U688" s="413"/>
      <c r="V688" s="413"/>
      <c r="W688" s="413"/>
      <c r="X688" s="413"/>
      <c r="Y688" s="413"/>
      <c r="Z688" s="413"/>
    </row>
    <row r="689">
      <c r="A689" s="413"/>
      <c r="B689" s="413"/>
      <c r="C689" s="413"/>
      <c r="D689" s="413"/>
      <c r="E689" s="413"/>
      <c r="F689" s="413"/>
      <c r="G689" s="413"/>
      <c r="H689" s="413"/>
      <c r="I689" s="413"/>
      <c r="J689" s="413"/>
      <c r="K689" s="413"/>
      <c r="L689" s="413"/>
      <c r="M689" s="413"/>
      <c r="N689" s="413"/>
      <c r="O689" s="413"/>
      <c r="P689" s="413"/>
      <c r="Q689" s="413"/>
      <c r="R689" s="413"/>
      <c r="S689" s="413"/>
      <c r="T689" s="413"/>
      <c r="U689" s="413"/>
      <c r="V689" s="413"/>
      <c r="W689" s="413"/>
      <c r="X689" s="413"/>
      <c r="Y689" s="413"/>
      <c r="Z689" s="413"/>
    </row>
    <row r="690">
      <c r="A690" s="413"/>
      <c r="B690" s="413"/>
      <c r="C690" s="413"/>
      <c r="D690" s="413"/>
      <c r="E690" s="413"/>
      <c r="F690" s="413"/>
      <c r="G690" s="413"/>
      <c r="H690" s="413"/>
      <c r="I690" s="413"/>
      <c r="J690" s="413"/>
      <c r="K690" s="413"/>
      <c r="L690" s="413"/>
      <c r="M690" s="413"/>
      <c r="N690" s="413"/>
      <c r="O690" s="413"/>
      <c r="P690" s="413"/>
      <c r="Q690" s="413"/>
      <c r="R690" s="413"/>
      <c r="S690" s="413"/>
      <c r="T690" s="413"/>
      <c r="U690" s="413"/>
      <c r="V690" s="413"/>
      <c r="W690" s="413"/>
      <c r="X690" s="413"/>
      <c r="Y690" s="413"/>
      <c r="Z690" s="413"/>
    </row>
    <row r="691">
      <c r="A691" s="413"/>
      <c r="B691" s="413"/>
      <c r="C691" s="413"/>
      <c r="D691" s="413"/>
      <c r="E691" s="413"/>
      <c r="F691" s="413"/>
      <c r="G691" s="413"/>
      <c r="H691" s="413"/>
      <c r="I691" s="413"/>
      <c r="J691" s="413"/>
      <c r="K691" s="413"/>
      <c r="L691" s="413"/>
      <c r="M691" s="413"/>
      <c r="N691" s="413"/>
      <c r="O691" s="413"/>
      <c r="P691" s="413"/>
      <c r="Q691" s="413"/>
      <c r="R691" s="413"/>
      <c r="S691" s="413"/>
      <c r="T691" s="413"/>
      <c r="U691" s="413"/>
      <c r="V691" s="413"/>
      <c r="W691" s="413"/>
      <c r="X691" s="413"/>
      <c r="Y691" s="413"/>
      <c r="Z691" s="413"/>
    </row>
    <row r="692">
      <c r="A692" s="413"/>
      <c r="B692" s="413"/>
      <c r="C692" s="413"/>
      <c r="D692" s="413"/>
      <c r="E692" s="413"/>
      <c r="F692" s="413"/>
      <c r="G692" s="413"/>
      <c r="H692" s="413"/>
      <c r="I692" s="413"/>
      <c r="J692" s="413"/>
      <c r="K692" s="413"/>
      <c r="L692" s="413"/>
      <c r="M692" s="413"/>
      <c r="N692" s="413"/>
      <c r="O692" s="413"/>
      <c r="P692" s="413"/>
      <c r="Q692" s="413"/>
      <c r="R692" s="413"/>
      <c r="S692" s="413"/>
      <c r="T692" s="413"/>
      <c r="U692" s="413"/>
      <c r="V692" s="413"/>
      <c r="W692" s="413"/>
      <c r="X692" s="413"/>
      <c r="Y692" s="413"/>
      <c r="Z692" s="413"/>
    </row>
    <row r="693">
      <c r="A693" s="413"/>
      <c r="B693" s="413"/>
      <c r="C693" s="413"/>
      <c r="D693" s="413"/>
      <c r="E693" s="413"/>
      <c r="F693" s="413"/>
      <c r="G693" s="413"/>
      <c r="H693" s="413"/>
      <c r="I693" s="413"/>
      <c r="J693" s="413"/>
      <c r="K693" s="413"/>
      <c r="L693" s="413"/>
      <c r="M693" s="413"/>
      <c r="N693" s="413"/>
      <c r="O693" s="413"/>
      <c r="P693" s="413"/>
      <c r="Q693" s="413"/>
      <c r="R693" s="413"/>
      <c r="S693" s="413"/>
      <c r="T693" s="413"/>
      <c r="U693" s="413"/>
      <c r="V693" s="413"/>
      <c r="W693" s="413"/>
      <c r="X693" s="413"/>
      <c r="Y693" s="413"/>
      <c r="Z693" s="413"/>
    </row>
    <row r="694">
      <c r="A694" s="413"/>
      <c r="B694" s="413"/>
      <c r="C694" s="413"/>
      <c r="D694" s="413"/>
      <c r="E694" s="413"/>
      <c r="F694" s="413"/>
      <c r="G694" s="413"/>
      <c r="H694" s="413"/>
      <c r="I694" s="413"/>
      <c r="J694" s="413"/>
      <c r="K694" s="413"/>
      <c r="L694" s="413"/>
      <c r="M694" s="413"/>
      <c r="N694" s="413"/>
      <c r="O694" s="413"/>
      <c r="P694" s="413"/>
      <c r="Q694" s="413"/>
      <c r="R694" s="413"/>
      <c r="S694" s="413"/>
      <c r="T694" s="413"/>
      <c r="U694" s="413"/>
      <c r="V694" s="413"/>
      <c r="W694" s="413"/>
      <c r="X694" s="413"/>
      <c r="Y694" s="413"/>
      <c r="Z694" s="413"/>
    </row>
    <row r="695">
      <c r="A695" s="413"/>
      <c r="B695" s="413"/>
      <c r="C695" s="413"/>
      <c r="D695" s="413"/>
      <c r="E695" s="413"/>
      <c r="F695" s="413"/>
      <c r="G695" s="413"/>
      <c r="H695" s="413"/>
      <c r="I695" s="413"/>
      <c r="J695" s="413"/>
      <c r="K695" s="413"/>
      <c r="L695" s="413"/>
      <c r="M695" s="413"/>
      <c r="N695" s="413"/>
      <c r="O695" s="413"/>
      <c r="P695" s="413"/>
      <c r="Q695" s="413"/>
      <c r="R695" s="413"/>
      <c r="S695" s="413"/>
      <c r="T695" s="413"/>
      <c r="U695" s="413"/>
      <c r="V695" s="413"/>
      <c r="W695" s="413"/>
      <c r="X695" s="413"/>
      <c r="Y695" s="413"/>
      <c r="Z695" s="413"/>
    </row>
    <row r="696">
      <c r="A696" s="413"/>
      <c r="B696" s="413"/>
      <c r="C696" s="413"/>
      <c r="D696" s="413"/>
      <c r="E696" s="413"/>
      <c r="F696" s="413"/>
      <c r="G696" s="413"/>
      <c r="H696" s="413"/>
      <c r="I696" s="413"/>
      <c r="J696" s="413"/>
      <c r="K696" s="413"/>
      <c r="L696" s="413"/>
      <c r="M696" s="413"/>
      <c r="N696" s="413"/>
      <c r="O696" s="413"/>
      <c r="P696" s="413"/>
      <c r="Q696" s="413"/>
      <c r="R696" s="413"/>
      <c r="S696" s="413"/>
      <c r="T696" s="413"/>
      <c r="U696" s="413"/>
      <c r="V696" s="413"/>
      <c r="W696" s="413"/>
      <c r="X696" s="413"/>
      <c r="Y696" s="413"/>
      <c r="Z696" s="413"/>
    </row>
    <row r="697">
      <c r="A697" s="413"/>
      <c r="B697" s="413"/>
      <c r="C697" s="413"/>
      <c r="D697" s="413"/>
      <c r="E697" s="413"/>
      <c r="F697" s="413"/>
      <c r="G697" s="413"/>
      <c r="H697" s="413"/>
      <c r="I697" s="413"/>
      <c r="J697" s="413"/>
      <c r="K697" s="413"/>
      <c r="L697" s="413"/>
      <c r="M697" s="413"/>
      <c r="N697" s="413"/>
      <c r="O697" s="413"/>
      <c r="P697" s="413"/>
      <c r="Q697" s="413"/>
      <c r="R697" s="413"/>
      <c r="S697" s="413"/>
      <c r="T697" s="413"/>
      <c r="U697" s="413"/>
      <c r="V697" s="413"/>
      <c r="W697" s="413"/>
      <c r="X697" s="413"/>
      <c r="Y697" s="413"/>
      <c r="Z697" s="413"/>
    </row>
    <row r="698">
      <c r="A698" s="413"/>
      <c r="B698" s="413"/>
      <c r="C698" s="413"/>
      <c r="D698" s="413"/>
      <c r="E698" s="413"/>
      <c r="F698" s="413"/>
      <c r="G698" s="413"/>
      <c r="H698" s="413"/>
      <c r="I698" s="413"/>
      <c r="J698" s="413"/>
      <c r="K698" s="413"/>
      <c r="L698" s="413"/>
      <c r="M698" s="413"/>
      <c r="N698" s="413"/>
      <c r="O698" s="413"/>
      <c r="P698" s="413"/>
      <c r="Q698" s="413"/>
      <c r="R698" s="413"/>
      <c r="S698" s="413"/>
      <c r="T698" s="413"/>
      <c r="U698" s="413"/>
      <c r="V698" s="413"/>
      <c r="W698" s="413"/>
      <c r="X698" s="413"/>
      <c r="Y698" s="413"/>
      <c r="Z698" s="413"/>
    </row>
    <row r="699">
      <c r="A699" s="413"/>
      <c r="B699" s="413"/>
      <c r="C699" s="413"/>
      <c r="D699" s="413"/>
      <c r="E699" s="413"/>
      <c r="F699" s="413"/>
      <c r="G699" s="413"/>
      <c r="H699" s="413"/>
      <c r="I699" s="413"/>
      <c r="J699" s="413"/>
      <c r="K699" s="413"/>
      <c r="L699" s="413"/>
      <c r="M699" s="413"/>
      <c r="N699" s="413"/>
      <c r="O699" s="413"/>
      <c r="P699" s="413"/>
      <c r="Q699" s="413"/>
      <c r="R699" s="413"/>
      <c r="S699" s="413"/>
      <c r="T699" s="413"/>
      <c r="U699" s="413"/>
      <c r="V699" s="413"/>
      <c r="W699" s="413"/>
      <c r="X699" s="413"/>
      <c r="Y699" s="413"/>
      <c r="Z699" s="413"/>
    </row>
    <row r="700">
      <c r="A700" s="413"/>
      <c r="B700" s="413"/>
      <c r="C700" s="413"/>
      <c r="D700" s="413"/>
      <c r="E700" s="413"/>
      <c r="F700" s="413"/>
      <c r="G700" s="413"/>
      <c r="H700" s="413"/>
      <c r="I700" s="413"/>
      <c r="J700" s="413"/>
      <c r="K700" s="413"/>
      <c r="L700" s="413"/>
      <c r="M700" s="413"/>
      <c r="N700" s="413"/>
      <c r="O700" s="413"/>
      <c r="P700" s="413"/>
      <c r="Q700" s="413"/>
      <c r="R700" s="413"/>
      <c r="S700" s="413"/>
      <c r="T700" s="413"/>
      <c r="U700" s="413"/>
      <c r="V700" s="413"/>
      <c r="W700" s="413"/>
      <c r="X700" s="413"/>
      <c r="Y700" s="413"/>
      <c r="Z700" s="413"/>
    </row>
    <row r="701">
      <c r="A701" s="413"/>
      <c r="B701" s="413"/>
      <c r="C701" s="413"/>
      <c r="D701" s="413"/>
      <c r="E701" s="413"/>
      <c r="F701" s="413"/>
      <c r="G701" s="413"/>
      <c r="H701" s="413"/>
      <c r="I701" s="413"/>
      <c r="J701" s="413"/>
      <c r="K701" s="413"/>
      <c r="L701" s="413"/>
      <c r="M701" s="413"/>
      <c r="N701" s="413"/>
      <c r="O701" s="413"/>
      <c r="P701" s="413"/>
      <c r="Q701" s="413"/>
      <c r="R701" s="413"/>
      <c r="S701" s="413"/>
      <c r="T701" s="413"/>
      <c r="U701" s="413"/>
      <c r="V701" s="413"/>
      <c r="W701" s="413"/>
      <c r="X701" s="413"/>
      <c r="Y701" s="413"/>
      <c r="Z701" s="413"/>
    </row>
    <row r="702">
      <c r="A702" s="413"/>
      <c r="B702" s="413"/>
      <c r="C702" s="413"/>
      <c r="D702" s="413"/>
      <c r="E702" s="413"/>
      <c r="F702" s="413"/>
      <c r="G702" s="413"/>
      <c r="H702" s="413"/>
      <c r="I702" s="413"/>
      <c r="J702" s="413"/>
      <c r="K702" s="413"/>
      <c r="L702" s="413"/>
      <c r="M702" s="413"/>
      <c r="N702" s="413"/>
      <c r="O702" s="413"/>
      <c r="P702" s="413"/>
      <c r="Q702" s="413"/>
      <c r="R702" s="413"/>
      <c r="S702" s="413"/>
      <c r="T702" s="413"/>
      <c r="U702" s="413"/>
      <c r="V702" s="413"/>
      <c r="W702" s="413"/>
      <c r="X702" s="413"/>
      <c r="Y702" s="413"/>
      <c r="Z702" s="413"/>
    </row>
    <row r="703">
      <c r="A703" s="413"/>
      <c r="B703" s="413"/>
      <c r="C703" s="413"/>
      <c r="D703" s="413"/>
      <c r="E703" s="413"/>
      <c r="F703" s="413"/>
      <c r="G703" s="413"/>
      <c r="H703" s="413"/>
      <c r="I703" s="413"/>
      <c r="J703" s="413"/>
      <c r="K703" s="413"/>
      <c r="L703" s="413"/>
      <c r="M703" s="413"/>
      <c r="N703" s="413"/>
      <c r="O703" s="413"/>
      <c r="P703" s="413"/>
      <c r="Q703" s="413"/>
      <c r="R703" s="413"/>
      <c r="S703" s="413"/>
      <c r="T703" s="413"/>
      <c r="U703" s="413"/>
      <c r="V703" s="413"/>
      <c r="W703" s="413"/>
      <c r="X703" s="413"/>
      <c r="Y703" s="413"/>
      <c r="Z703" s="413"/>
    </row>
    <row r="704">
      <c r="A704" s="413"/>
      <c r="B704" s="413"/>
      <c r="C704" s="413"/>
      <c r="D704" s="413"/>
      <c r="E704" s="413"/>
      <c r="F704" s="413"/>
      <c r="G704" s="413"/>
      <c r="H704" s="413"/>
      <c r="I704" s="413"/>
      <c r="J704" s="413"/>
      <c r="K704" s="413"/>
      <c r="L704" s="413"/>
      <c r="M704" s="413"/>
      <c r="N704" s="413"/>
      <c r="O704" s="413"/>
      <c r="P704" s="413"/>
      <c r="Q704" s="413"/>
      <c r="R704" s="413"/>
      <c r="S704" s="413"/>
      <c r="T704" s="413"/>
      <c r="U704" s="413"/>
      <c r="V704" s="413"/>
      <c r="W704" s="413"/>
      <c r="X704" s="413"/>
      <c r="Y704" s="413"/>
      <c r="Z704" s="413"/>
    </row>
    <row r="705">
      <c r="A705" s="413"/>
      <c r="B705" s="413"/>
      <c r="C705" s="413"/>
      <c r="D705" s="413"/>
      <c r="E705" s="413"/>
      <c r="F705" s="413"/>
      <c r="G705" s="413"/>
      <c r="H705" s="413"/>
      <c r="I705" s="413"/>
      <c r="J705" s="413"/>
      <c r="K705" s="413"/>
      <c r="L705" s="413"/>
      <c r="M705" s="413"/>
      <c r="N705" s="413"/>
      <c r="O705" s="413"/>
      <c r="P705" s="413"/>
      <c r="Q705" s="413"/>
      <c r="R705" s="413"/>
      <c r="S705" s="413"/>
      <c r="T705" s="413"/>
      <c r="U705" s="413"/>
      <c r="V705" s="413"/>
      <c r="W705" s="413"/>
      <c r="X705" s="413"/>
      <c r="Y705" s="413"/>
      <c r="Z705" s="413"/>
    </row>
    <row r="706">
      <c r="A706" s="413"/>
      <c r="B706" s="413"/>
      <c r="C706" s="413"/>
      <c r="D706" s="413"/>
      <c r="E706" s="413"/>
      <c r="F706" s="413"/>
      <c r="G706" s="413"/>
      <c r="H706" s="413"/>
      <c r="I706" s="413"/>
      <c r="J706" s="413"/>
      <c r="K706" s="413"/>
      <c r="L706" s="413"/>
      <c r="M706" s="413"/>
      <c r="N706" s="413"/>
      <c r="O706" s="413"/>
      <c r="P706" s="413"/>
      <c r="Q706" s="413"/>
      <c r="R706" s="413"/>
      <c r="S706" s="413"/>
      <c r="T706" s="413"/>
      <c r="U706" s="413"/>
      <c r="V706" s="413"/>
      <c r="W706" s="413"/>
      <c r="X706" s="413"/>
      <c r="Y706" s="413"/>
      <c r="Z706" s="413"/>
    </row>
    <row r="707">
      <c r="A707" s="413"/>
      <c r="B707" s="413"/>
      <c r="C707" s="413"/>
      <c r="D707" s="413"/>
      <c r="E707" s="413"/>
      <c r="F707" s="413"/>
      <c r="G707" s="413"/>
      <c r="H707" s="413"/>
      <c r="I707" s="413"/>
      <c r="J707" s="413"/>
      <c r="K707" s="413"/>
      <c r="L707" s="413"/>
      <c r="M707" s="413"/>
      <c r="N707" s="413"/>
      <c r="O707" s="413"/>
      <c r="P707" s="413"/>
      <c r="Q707" s="413"/>
      <c r="R707" s="413"/>
      <c r="S707" s="413"/>
      <c r="T707" s="413"/>
      <c r="U707" s="413"/>
      <c r="V707" s="413"/>
      <c r="W707" s="413"/>
      <c r="X707" s="413"/>
      <c r="Y707" s="413"/>
      <c r="Z707" s="413"/>
    </row>
    <row r="708">
      <c r="A708" s="413"/>
      <c r="B708" s="413"/>
      <c r="C708" s="413"/>
      <c r="D708" s="413"/>
      <c r="E708" s="413"/>
      <c r="F708" s="413"/>
      <c r="G708" s="413"/>
      <c r="H708" s="413"/>
      <c r="I708" s="413"/>
      <c r="J708" s="413"/>
      <c r="K708" s="413"/>
      <c r="L708" s="413"/>
      <c r="M708" s="413"/>
      <c r="N708" s="413"/>
      <c r="O708" s="413"/>
      <c r="P708" s="413"/>
      <c r="Q708" s="413"/>
      <c r="R708" s="413"/>
      <c r="S708" s="413"/>
      <c r="T708" s="413"/>
      <c r="U708" s="413"/>
      <c r="V708" s="413"/>
      <c r="W708" s="413"/>
      <c r="X708" s="413"/>
      <c r="Y708" s="413"/>
      <c r="Z708" s="413"/>
    </row>
    <row r="709">
      <c r="A709" s="413"/>
      <c r="B709" s="413"/>
      <c r="C709" s="413"/>
      <c r="D709" s="413"/>
      <c r="E709" s="413"/>
      <c r="F709" s="413"/>
      <c r="G709" s="413"/>
      <c r="H709" s="413"/>
      <c r="I709" s="413"/>
      <c r="J709" s="413"/>
      <c r="K709" s="413"/>
      <c r="L709" s="413"/>
      <c r="M709" s="413"/>
      <c r="N709" s="413"/>
      <c r="O709" s="413"/>
      <c r="P709" s="413"/>
      <c r="Q709" s="413"/>
      <c r="R709" s="413"/>
      <c r="S709" s="413"/>
      <c r="T709" s="413"/>
      <c r="U709" s="413"/>
      <c r="V709" s="413"/>
      <c r="W709" s="413"/>
      <c r="X709" s="413"/>
      <c r="Y709" s="413"/>
      <c r="Z709" s="413"/>
    </row>
    <row r="710">
      <c r="A710" s="413"/>
      <c r="B710" s="413"/>
      <c r="C710" s="413"/>
      <c r="D710" s="413"/>
      <c r="E710" s="413"/>
      <c r="F710" s="413"/>
      <c r="G710" s="413"/>
      <c r="H710" s="413"/>
      <c r="I710" s="413"/>
      <c r="J710" s="413"/>
      <c r="K710" s="413"/>
      <c r="L710" s="413"/>
      <c r="M710" s="413"/>
      <c r="N710" s="413"/>
      <c r="O710" s="413"/>
      <c r="P710" s="413"/>
      <c r="Q710" s="413"/>
      <c r="R710" s="413"/>
      <c r="S710" s="413"/>
      <c r="T710" s="413"/>
      <c r="U710" s="413"/>
      <c r="V710" s="413"/>
      <c r="W710" s="413"/>
      <c r="X710" s="413"/>
      <c r="Y710" s="413"/>
      <c r="Z710" s="413"/>
    </row>
    <row r="711">
      <c r="A711" s="413"/>
      <c r="B711" s="413"/>
      <c r="C711" s="413"/>
      <c r="D711" s="413"/>
      <c r="E711" s="413"/>
      <c r="F711" s="413"/>
      <c r="G711" s="413"/>
      <c r="H711" s="413"/>
      <c r="I711" s="413"/>
      <c r="J711" s="413"/>
      <c r="K711" s="413"/>
      <c r="L711" s="413"/>
      <c r="M711" s="413"/>
      <c r="N711" s="413"/>
      <c r="O711" s="413"/>
      <c r="P711" s="413"/>
      <c r="Q711" s="413"/>
      <c r="R711" s="413"/>
      <c r="S711" s="413"/>
      <c r="T711" s="413"/>
      <c r="U711" s="413"/>
      <c r="V711" s="413"/>
      <c r="W711" s="413"/>
      <c r="X711" s="413"/>
      <c r="Y711" s="413"/>
      <c r="Z711" s="413"/>
    </row>
    <row r="712">
      <c r="A712" s="413"/>
      <c r="B712" s="413"/>
      <c r="C712" s="413"/>
      <c r="D712" s="413"/>
      <c r="E712" s="413"/>
      <c r="F712" s="413"/>
      <c r="G712" s="413"/>
      <c r="H712" s="413"/>
      <c r="I712" s="413"/>
      <c r="J712" s="413"/>
      <c r="K712" s="413"/>
      <c r="L712" s="413"/>
      <c r="M712" s="413"/>
      <c r="N712" s="413"/>
      <c r="O712" s="413"/>
      <c r="P712" s="413"/>
      <c r="Q712" s="413"/>
      <c r="R712" s="413"/>
      <c r="S712" s="413"/>
      <c r="T712" s="413"/>
      <c r="U712" s="413"/>
      <c r="V712" s="413"/>
      <c r="W712" s="413"/>
      <c r="X712" s="413"/>
      <c r="Y712" s="413"/>
      <c r="Z712" s="413"/>
    </row>
    <row r="713">
      <c r="A713" s="413"/>
      <c r="B713" s="413"/>
      <c r="C713" s="413"/>
      <c r="D713" s="413"/>
      <c r="E713" s="413"/>
      <c r="F713" s="413"/>
      <c r="G713" s="413"/>
      <c r="H713" s="413"/>
      <c r="I713" s="413"/>
      <c r="J713" s="413"/>
      <c r="K713" s="413"/>
      <c r="L713" s="413"/>
      <c r="M713" s="413"/>
      <c r="N713" s="413"/>
      <c r="O713" s="413"/>
      <c r="P713" s="413"/>
      <c r="Q713" s="413"/>
      <c r="R713" s="413"/>
      <c r="S713" s="413"/>
      <c r="T713" s="413"/>
      <c r="U713" s="413"/>
      <c r="V713" s="413"/>
      <c r="W713" s="413"/>
      <c r="X713" s="413"/>
      <c r="Y713" s="413"/>
      <c r="Z713" s="413"/>
    </row>
    <row r="714">
      <c r="A714" s="413"/>
      <c r="B714" s="413"/>
      <c r="C714" s="413"/>
      <c r="D714" s="413"/>
      <c r="E714" s="413"/>
      <c r="F714" s="413"/>
      <c r="G714" s="413"/>
      <c r="H714" s="413"/>
      <c r="I714" s="413"/>
      <c r="J714" s="413"/>
      <c r="K714" s="413"/>
      <c r="L714" s="413"/>
      <c r="M714" s="413"/>
      <c r="N714" s="413"/>
      <c r="O714" s="413"/>
      <c r="P714" s="413"/>
      <c r="Q714" s="413"/>
      <c r="R714" s="413"/>
      <c r="S714" s="413"/>
      <c r="T714" s="413"/>
      <c r="U714" s="413"/>
      <c r="V714" s="413"/>
      <c r="W714" s="413"/>
      <c r="X714" s="413"/>
      <c r="Y714" s="413"/>
      <c r="Z714" s="413"/>
    </row>
    <row r="715">
      <c r="A715" s="413"/>
      <c r="B715" s="413"/>
      <c r="C715" s="413"/>
      <c r="D715" s="413"/>
      <c r="E715" s="413"/>
      <c r="F715" s="413"/>
      <c r="G715" s="413"/>
      <c r="H715" s="413"/>
      <c r="I715" s="413"/>
      <c r="J715" s="413"/>
      <c r="K715" s="413"/>
      <c r="L715" s="413"/>
      <c r="M715" s="413"/>
      <c r="N715" s="413"/>
      <c r="O715" s="413"/>
      <c r="P715" s="413"/>
      <c r="Q715" s="413"/>
      <c r="R715" s="413"/>
      <c r="S715" s="413"/>
      <c r="T715" s="413"/>
      <c r="U715" s="413"/>
      <c r="V715" s="413"/>
      <c r="W715" s="413"/>
      <c r="X715" s="413"/>
      <c r="Y715" s="413"/>
      <c r="Z715" s="413"/>
    </row>
    <row r="716">
      <c r="A716" s="413"/>
      <c r="B716" s="413"/>
      <c r="C716" s="413"/>
      <c r="D716" s="413"/>
      <c r="E716" s="413"/>
      <c r="F716" s="413"/>
      <c r="G716" s="413"/>
      <c r="H716" s="413"/>
      <c r="I716" s="413"/>
      <c r="J716" s="413"/>
      <c r="K716" s="413"/>
      <c r="L716" s="413"/>
      <c r="M716" s="413"/>
      <c r="N716" s="413"/>
      <c r="O716" s="413"/>
      <c r="P716" s="413"/>
      <c r="Q716" s="413"/>
      <c r="R716" s="413"/>
      <c r="S716" s="413"/>
      <c r="T716" s="413"/>
      <c r="U716" s="413"/>
      <c r="V716" s="413"/>
      <c r="W716" s="413"/>
      <c r="X716" s="413"/>
      <c r="Y716" s="413"/>
      <c r="Z716" s="413"/>
    </row>
    <row r="717">
      <c r="A717" s="413"/>
      <c r="B717" s="413"/>
      <c r="C717" s="413"/>
      <c r="D717" s="413"/>
      <c r="E717" s="413"/>
      <c r="F717" s="413"/>
      <c r="G717" s="413"/>
      <c r="H717" s="413"/>
      <c r="I717" s="413"/>
      <c r="J717" s="413"/>
      <c r="K717" s="413"/>
      <c r="L717" s="413"/>
      <c r="M717" s="413"/>
      <c r="N717" s="413"/>
      <c r="O717" s="413"/>
      <c r="P717" s="413"/>
      <c r="Q717" s="413"/>
      <c r="R717" s="413"/>
      <c r="S717" s="413"/>
      <c r="T717" s="413"/>
      <c r="U717" s="413"/>
      <c r="V717" s="413"/>
      <c r="W717" s="413"/>
      <c r="X717" s="413"/>
      <c r="Y717" s="413"/>
      <c r="Z717" s="413"/>
    </row>
    <row r="718">
      <c r="A718" s="413"/>
      <c r="B718" s="413"/>
      <c r="C718" s="413"/>
      <c r="D718" s="413"/>
      <c r="E718" s="413"/>
      <c r="F718" s="413"/>
      <c r="G718" s="413"/>
      <c r="H718" s="413"/>
      <c r="I718" s="413"/>
      <c r="J718" s="413"/>
      <c r="K718" s="413"/>
      <c r="L718" s="413"/>
      <c r="M718" s="413"/>
      <c r="N718" s="413"/>
      <c r="O718" s="413"/>
      <c r="P718" s="413"/>
      <c r="Q718" s="413"/>
      <c r="R718" s="413"/>
      <c r="S718" s="413"/>
      <c r="T718" s="413"/>
      <c r="U718" s="413"/>
      <c r="V718" s="413"/>
      <c r="W718" s="413"/>
      <c r="X718" s="413"/>
      <c r="Y718" s="413"/>
      <c r="Z718" s="413"/>
    </row>
    <row r="719">
      <c r="A719" s="413"/>
      <c r="B719" s="413"/>
      <c r="C719" s="413"/>
      <c r="D719" s="413"/>
      <c r="E719" s="413"/>
      <c r="F719" s="413"/>
      <c r="G719" s="413"/>
      <c r="H719" s="413"/>
      <c r="I719" s="413"/>
      <c r="J719" s="413"/>
      <c r="K719" s="413"/>
      <c r="L719" s="413"/>
      <c r="M719" s="413"/>
      <c r="N719" s="413"/>
      <c r="O719" s="413"/>
      <c r="P719" s="413"/>
      <c r="Q719" s="413"/>
      <c r="R719" s="413"/>
      <c r="S719" s="413"/>
      <c r="T719" s="413"/>
      <c r="U719" s="413"/>
      <c r="V719" s="413"/>
      <c r="W719" s="413"/>
      <c r="X719" s="413"/>
      <c r="Y719" s="413"/>
      <c r="Z719" s="413"/>
    </row>
    <row r="720">
      <c r="A720" s="413"/>
      <c r="B720" s="413"/>
      <c r="C720" s="413"/>
      <c r="D720" s="413"/>
      <c r="E720" s="413"/>
      <c r="F720" s="413"/>
      <c r="G720" s="413"/>
      <c r="H720" s="413"/>
      <c r="I720" s="413"/>
      <c r="J720" s="413"/>
      <c r="K720" s="413"/>
      <c r="L720" s="413"/>
      <c r="M720" s="413"/>
      <c r="N720" s="413"/>
      <c r="O720" s="413"/>
      <c r="P720" s="413"/>
      <c r="Q720" s="413"/>
      <c r="R720" s="413"/>
      <c r="S720" s="413"/>
      <c r="T720" s="413"/>
      <c r="U720" s="413"/>
      <c r="V720" s="413"/>
      <c r="W720" s="413"/>
      <c r="X720" s="413"/>
      <c r="Y720" s="413"/>
      <c r="Z720" s="413"/>
    </row>
    <row r="721">
      <c r="A721" s="413"/>
      <c r="B721" s="413"/>
      <c r="C721" s="413"/>
      <c r="D721" s="413"/>
      <c r="E721" s="413"/>
      <c r="F721" s="413"/>
      <c r="G721" s="413"/>
      <c r="H721" s="413"/>
      <c r="I721" s="413"/>
      <c r="J721" s="413"/>
      <c r="K721" s="413"/>
      <c r="L721" s="413"/>
      <c r="M721" s="413"/>
      <c r="N721" s="413"/>
      <c r="O721" s="413"/>
      <c r="P721" s="413"/>
      <c r="Q721" s="413"/>
      <c r="R721" s="413"/>
      <c r="S721" s="413"/>
      <c r="T721" s="413"/>
      <c r="U721" s="413"/>
      <c r="V721" s="413"/>
      <c r="W721" s="413"/>
      <c r="X721" s="413"/>
      <c r="Y721" s="413"/>
      <c r="Z721" s="413"/>
    </row>
    <row r="722">
      <c r="A722" s="413"/>
      <c r="B722" s="413"/>
      <c r="C722" s="413"/>
      <c r="D722" s="413"/>
      <c r="E722" s="413"/>
      <c r="F722" s="413"/>
      <c r="G722" s="413"/>
      <c r="H722" s="413"/>
      <c r="I722" s="413"/>
      <c r="J722" s="413"/>
      <c r="K722" s="413"/>
      <c r="L722" s="413"/>
      <c r="M722" s="413"/>
      <c r="N722" s="413"/>
      <c r="O722" s="413"/>
      <c r="P722" s="413"/>
      <c r="Q722" s="413"/>
      <c r="R722" s="413"/>
      <c r="S722" s="413"/>
      <c r="T722" s="413"/>
      <c r="U722" s="413"/>
      <c r="V722" s="413"/>
      <c r="W722" s="413"/>
      <c r="X722" s="413"/>
      <c r="Y722" s="413"/>
      <c r="Z722" s="413"/>
    </row>
    <row r="723">
      <c r="A723" s="413"/>
      <c r="B723" s="413"/>
      <c r="C723" s="413"/>
      <c r="D723" s="413"/>
      <c r="E723" s="413"/>
      <c r="F723" s="413"/>
      <c r="G723" s="413"/>
      <c r="H723" s="413"/>
      <c r="I723" s="413"/>
      <c r="J723" s="413"/>
      <c r="K723" s="413"/>
      <c r="L723" s="413"/>
      <c r="M723" s="413"/>
      <c r="N723" s="413"/>
      <c r="O723" s="413"/>
      <c r="P723" s="413"/>
      <c r="Q723" s="413"/>
      <c r="R723" s="413"/>
      <c r="S723" s="413"/>
      <c r="T723" s="413"/>
      <c r="U723" s="413"/>
      <c r="V723" s="413"/>
      <c r="W723" s="413"/>
      <c r="X723" s="413"/>
      <c r="Y723" s="413"/>
      <c r="Z723" s="413"/>
    </row>
    <row r="724">
      <c r="A724" s="413"/>
      <c r="B724" s="413"/>
      <c r="C724" s="413"/>
      <c r="D724" s="413"/>
      <c r="E724" s="413"/>
      <c r="F724" s="413"/>
      <c r="G724" s="413"/>
      <c r="H724" s="413"/>
      <c r="I724" s="413"/>
      <c r="J724" s="413"/>
      <c r="K724" s="413"/>
      <c r="L724" s="413"/>
      <c r="M724" s="413"/>
      <c r="N724" s="413"/>
      <c r="O724" s="413"/>
      <c r="P724" s="413"/>
      <c r="Q724" s="413"/>
      <c r="R724" s="413"/>
      <c r="S724" s="413"/>
      <c r="T724" s="413"/>
      <c r="U724" s="413"/>
      <c r="V724" s="413"/>
      <c r="W724" s="413"/>
      <c r="X724" s="413"/>
      <c r="Y724" s="413"/>
      <c r="Z724" s="413"/>
    </row>
    <row r="725">
      <c r="A725" s="413"/>
      <c r="B725" s="413"/>
      <c r="C725" s="413"/>
      <c r="D725" s="413"/>
      <c r="E725" s="413"/>
      <c r="F725" s="413"/>
      <c r="G725" s="413"/>
      <c r="H725" s="413"/>
      <c r="I725" s="413"/>
      <c r="J725" s="413"/>
      <c r="K725" s="413"/>
      <c r="L725" s="413"/>
      <c r="M725" s="413"/>
      <c r="N725" s="413"/>
      <c r="O725" s="413"/>
      <c r="P725" s="413"/>
      <c r="Q725" s="413"/>
      <c r="R725" s="413"/>
      <c r="S725" s="413"/>
      <c r="T725" s="413"/>
      <c r="U725" s="413"/>
      <c r="V725" s="413"/>
      <c r="W725" s="413"/>
      <c r="X725" s="413"/>
      <c r="Y725" s="413"/>
      <c r="Z725" s="413"/>
    </row>
    <row r="726">
      <c r="A726" s="413"/>
      <c r="B726" s="413"/>
      <c r="C726" s="413"/>
      <c r="D726" s="413"/>
      <c r="E726" s="413"/>
      <c r="F726" s="413"/>
      <c r="G726" s="413"/>
      <c r="H726" s="413"/>
      <c r="I726" s="413"/>
      <c r="J726" s="413"/>
      <c r="K726" s="413"/>
      <c r="L726" s="413"/>
      <c r="M726" s="413"/>
      <c r="N726" s="413"/>
      <c r="O726" s="413"/>
      <c r="P726" s="413"/>
      <c r="Q726" s="413"/>
      <c r="R726" s="413"/>
      <c r="S726" s="413"/>
      <c r="T726" s="413"/>
      <c r="U726" s="413"/>
      <c r="V726" s="413"/>
      <c r="W726" s="413"/>
      <c r="X726" s="413"/>
      <c r="Y726" s="413"/>
      <c r="Z726" s="413"/>
    </row>
    <row r="727">
      <c r="A727" s="413"/>
      <c r="B727" s="413"/>
      <c r="C727" s="413"/>
      <c r="D727" s="413"/>
      <c r="E727" s="413"/>
      <c r="F727" s="413"/>
      <c r="G727" s="413"/>
      <c r="H727" s="413"/>
      <c r="I727" s="413"/>
      <c r="J727" s="413"/>
      <c r="K727" s="413"/>
      <c r="L727" s="413"/>
      <c r="M727" s="413"/>
      <c r="N727" s="413"/>
      <c r="O727" s="413"/>
      <c r="P727" s="413"/>
      <c r="Q727" s="413"/>
      <c r="R727" s="413"/>
      <c r="S727" s="413"/>
      <c r="T727" s="413"/>
      <c r="U727" s="413"/>
      <c r="V727" s="413"/>
      <c r="W727" s="413"/>
      <c r="X727" s="413"/>
      <c r="Y727" s="413"/>
      <c r="Z727" s="413"/>
    </row>
    <row r="728">
      <c r="A728" s="413"/>
      <c r="B728" s="413"/>
      <c r="C728" s="413"/>
      <c r="D728" s="413"/>
      <c r="E728" s="413"/>
      <c r="F728" s="413"/>
      <c r="G728" s="413"/>
      <c r="H728" s="413"/>
      <c r="I728" s="413"/>
      <c r="J728" s="413"/>
      <c r="K728" s="413"/>
      <c r="L728" s="413"/>
      <c r="M728" s="413"/>
      <c r="N728" s="413"/>
      <c r="O728" s="413"/>
      <c r="P728" s="413"/>
      <c r="Q728" s="413"/>
      <c r="R728" s="413"/>
      <c r="S728" s="413"/>
      <c r="T728" s="413"/>
      <c r="U728" s="413"/>
      <c r="V728" s="413"/>
      <c r="W728" s="413"/>
      <c r="X728" s="413"/>
      <c r="Y728" s="413"/>
      <c r="Z728" s="413"/>
    </row>
    <row r="729">
      <c r="A729" s="413"/>
      <c r="B729" s="413"/>
      <c r="C729" s="413"/>
      <c r="D729" s="413"/>
      <c r="E729" s="413"/>
      <c r="F729" s="413"/>
      <c r="G729" s="413"/>
      <c r="H729" s="413"/>
      <c r="I729" s="413"/>
      <c r="J729" s="413"/>
      <c r="K729" s="413"/>
      <c r="L729" s="413"/>
      <c r="M729" s="413"/>
      <c r="N729" s="413"/>
      <c r="O729" s="413"/>
      <c r="P729" s="413"/>
      <c r="Q729" s="413"/>
      <c r="R729" s="413"/>
      <c r="S729" s="413"/>
      <c r="T729" s="413"/>
      <c r="U729" s="413"/>
      <c r="V729" s="413"/>
      <c r="W729" s="413"/>
      <c r="X729" s="413"/>
      <c r="Y729" s="413"/>
      <c r="Z729" s="413"/>
    </row>
    <row r="730">
      <c r="A730" s="413"/>
      <c r="B730" s="413"/>
      <c r="C730" s="413"/>
      <c r="D730" s="413"/>
      <c r="E730" s="413"/>
      <c r="F730" s="413"/>
      <c r="G730" s="413"/>
      <c r="H730" s="413"/>
      <c r="I730" s="413"/>
      <c r="J730" s="413"/>
      <c r="K730" s="413"/>
      <c r="L730" s="413"/>
      <c r="M730" s="413"/>
      <c r="N730" s="413"/>
      <c r="O730" s="413"/>
      <c r="P730" s="413"/>
      <c r="Q730" s="413"/>
      <c r="R730" s="413"/>
      <c r="S730" s="413"/>
      <c r="T730" s="413"/>
      <c r="U730" s="413"/>
      <c r="V730" s="413"/>
      <c r="W730" s="413"/>
      <c r="X730" s="413"/>
      <c r="Y730" s="413"/>
      <c r="Z730" s="413"/>
    </row>
    <row r="731">
      <c r="A731" s="413"/>
      <c r="B731" s="413"/>
      <c r="C731" s="413"/>
      <c r="D731" s="413"/>
      <c r="E731" s="413"/>
      <c r="F731" s="413"/>
      <c r="G731" s="413"/>
      <c r="H731" s="413"/>
      <c r="I731" s="413"/>
      <c r="J731" s="413"/>
      <c r="K731" s="413"/>
      <c r="L731" s="413"/>
      <c r="M731" s="413"/>
      <c r="N731" s="413"/>
      <c r="O731" s="413"/>
      <c r="P731" s="413"/>
      <c r="Q731" s="413"/>
      <c r="R731" s="413"/>
      <c r="S731" s="413"/>
      <c r="T731" s="413"/>
      <c r="U731" s="413"/>
      <c r="V731" s="413"/>
      <c r="W731" s="413"/>
      <c r="X731" s="413"/>
      <c r="Y731" s="413"/>
      <c r="Z731" s="413"/>
    </row>
    <row r="732">
      <c r="A732" s="413"/>
      <c r="B732" s="413"/>
      <c r="C732" s="413"/>
      <c r="D732" s="413"/>
      <c r="E732" s="413"/>
      <c r="F732" s="413"/>
      <c r="G732" s="413"/>
      <c r="H732" s="413"/>
      <c r="I732" s="413"/>
      <c r="J732" s="413"/>
      <c r="K732" s="413"/>
      <c r="L732" s="413"/>
      <c r="M732" s="413"/>
      <c r="N732" s="413"/>
      <c r="O732" s="413"/>
      <c r="P732" s="413"/>
      <c r="Q732" s="413"/>
      <c r="R732" s="413"/>
      <c r="S732" s="413"/>
      <c r="T732" s="413"/>
      <c r="U732" s="413"/>
      <c r="V732" s="413"/>
      <c r="W732" s="413"/>
      <c r="X732" s="413"/>
      <c r="Y732" s="413"/>
      <c r="Z732" s="413"/>
    </row>
    <row r="733">
      <c r="A733" s="413"/>
      <c r="B733" s="413"/>
      <c r="C733" s="413"/>
      <c r="D733" s="413"/>
      <c r="E733" s="413"/>
      <c r="F733" s="413"/>
      <c r="G733" s="413"/>
      <c r="H733" s="413"/>
      <c r="I733" s="413"/>
      <c r="J733" s="413"/>
      <c r="K733" s="413"/>
      <c r="L733" s="413"/>
      <c r="M733" s="413"/>
      <c r="N733" s="413"/>
      <c r="O733" s="413"/>
      <c r="P733" s="413"/>
      <c r="Q733" s="413"/>
      <c r="R733" s="413"/>
      <c r="S733" s="413"/>
      <c r="T733" s="413"/>
      <c r="U733" s="413"/>
      <c r="V733" s="413"/>
      <c r="W733" s="413"/>
      <c r="X733" s="413"/>
      <c r="Y733" s="413"/>
      <c r="Z733" s="413"/>
    </row>
    <row r="734">
      <c r="A734" s="413"/>
      <c r="B734" s="413"/>
      <c r="C734" s="413"/>
      <c r="D734" s="413"/>
      <c r="E734" s="413"/>
      <c r="F734" s="413"/>
      <c r="G734" s="413"/>
      <c r="H734" s="413"/>
      <c r="I734" s="413"/>
      <c r="J734" s="413"/>
      <c r="K734" s="413"/>
      <c r="L734" s="413"/>
      <c r="M734" s="413"/>
      <c r="N734" s="413"/>
      <c r="O734" s="413"/>
      <c r="P734" s="413"/>
      <c r="Q734" s="413"/>
      <c r="R734" s="413"/>
      <c r="S734" s="413"/>
      <c r="T734" s="413"/>
      <c r="U734" s="413"/>
      <c r="V734" s="413"/>
      <c r="W734" s="413"/>
      <c r="X734" s="413"/>
      <c r="Y734" s="413"/>
      <c r="Z734" s="413"/>
    </row>
    <row r="735">
      <c r="A735" s="413"/>
      <c r="B735" s="413"/>
      <c r="C735" s="413"/>
      <c r="D735" s="413"/>
      <c r="E735" s="413"/>
      <c r="F735" s="413"/>
      <c r="G735" s="413"/>
      <c r="H735" s="413"/>
      <c r="I735" s="413"/>
      <c r="J735" s="413"/>
      <c r="K735" s="413"/>
      <c r="L735" s="413"/>
      <c r="M735" s="413"/>
      <c r="N735" s="413"/>
      <c r="O735" s="413"/>
      <c r="P735" s="413"/>
      <c r="Q735" s="413"/>
      <c r="R735" s="413"/>
      <c r="S735" s="413"/>
      <c r="T735" s="413"/>
      <c r="U735" s="413"/>
      <c r="V735" s="413"/>
      <c r="W735" s="413"/>
      <c r="X735" s="413"/>
      <c r="Y735" s="413"/>
      <c r="Z735" s="413"/>
    </row>
    <row r="736">
      <c r="A736" s="413"/>
      <c r="B736" s="413"/>
      <c r="C736" s="413"/>
      <c r="D736" s="413"/>
      <c r="E736" s="413"/>
      <c r="F736" s="413"/>
      <c r="G736" s="413"/>
      <c r="H736" s="413"/>
      <c r="I736" s="413"/>
      <c r="J736" s="413"/>
      <c r="K736" s="413"/>
      <c r="L736" s="413"/>
      <c r="M736" s="413"/>
      <c r="N736" s="413"/>
      <c r="O736" s="413"/>
      <c r="P736" s="413"/>
      <c r="Q736" s="413"/>
      <c r="R736" s="413"/>
      <c r="S736" s="413"/>
      <c r="T736" s="413"/>
      <c r="U736" s="413"/>
      <c r="V736" s="413"/>
      <c r="W736" s="413"/>
      <c r="X736" s="413"/>
      <c r="Y736" s="413"/>
      <c r="Z736" s="413"/>
    </row>
    <row r="737">
      <c r="A737" s="413"/>
      <c r="B737" s="413"/>
      <c r="C737" s="413"/>
      <c r="D737" s="413"/>
      <c r="E737" s="413"/>
      <c r="F737" s="413"/>
      <c r="G737" s="413"/>
      <c r="H737" s="413"/>
      <c r="I737" s="413"/>
      <c r="J737" s="413"/>
      <c r="K737" s="413"/>
      <c r="L737" s="413"/>
      <c r="M737" s="413"/>
      <c r="N737" s="413"/>
      <c r="O737" s="413"/>
      <c r="P737" s="413"/>
      <c r="Q737" s="413"/>
      <c r="R737" s="413"/>
      <c r="S737" s="413"/>
      <c r="T737" s="413"/>
      <c r="U737" s="413"/>
      <c r="V737" s="413"/>
      <c r="W737" s="413"/>
      <c r="X737" s="413"/>
      <c r="Y737" s="413"/>
      <c r="Z737" s="413"/>
    </row>
    <row r="738">
      <c r="A738" s="413"/>
      <c r="B738" s="413"/>
      <c r="C738" s="413"/>
      <c r="D738" s="413"/>
      <c r="E738" s="413"/>
      <c r="F738" s="413"/>
      <c r="G738" s="413"/>
      <c r="H738" s="413"/>
      <c r="I738" s="413"/>
      <c r="J738" s="413"/>
      <c r="K738" s="413"/>
      <c r="L738" s="413"/>
      <c r="M738" s="413"/>
      <c r="N738" s="413"/>
      <c r="O738" s="413"/>
      <c r="P738" s="413"/>
      <c r="Q738" s="413"/>
      <c r="R738" s="413"/>
      <c r="S738" s="413"/>
      <c r="T738" s="413"/>
      <c r="U738" s="413"/>
      <c r="V738" s="413"/>
      <c r="W738" s="413"/>
      <c r="X738" s="413"/>
      <c r="Y738" s="413"/>
      <c r="Z738" s="413"/>
    </row>
    <row r="739">
      <c r="A739" s="413"/>
      <c r="B739" s="413"/>
      <c r="C739" s="413"/>
      <c r="D739" s="413"/>
      <c r="E739" s="413"/>
      <c r="F739" s="413"/>
      <c r="G739" s="413"/>
      <c r="H739" s="413"/>
      <c r="I739" s="413"/>
      <c r="J739" s="413"/>
      <c r="K739" s="413"/>
      <c r="L739" s="413"/>
      <c r="M739" s="413"/>
      <c r="N739" s="413"/>
      <c r="O739" s="413"/>
      <c r="P739" s="413"/>
      <c r="Q739" s="413"/>
      <c r="R739" s="413"/>
      <c r="S739" s="413"/>
      <c r="T739" s="413"/>
      <c r="U739" s="413"/>
      <c r="V739" s="413"/>
      <c r="W739" s="413"/>
      <c r="X739" s="413"/>
      <c r="Y739" s="413"/>
      <c r="Z739" s="413"/>
    </row>
    <row r="740">
      <c r="A740" s="413"/>
      <c r="B740" s="413"/>
      <c r="C740" s="413"/>
      <c r="D740" s="413"/>
      <c r="E740" s="413"/>
      <c r="F740" s="413"/>
      <c r="G740" s="413"/>
      <c r="H740" s="413"/>
      <c r="I740" s="413"/>
      <c r="J740" s="413"/>
      <c r="K740" s="413"/>
      <c r="L740" s="413"/>
      <c r="M740" s="413"/>
      <c r="N740" s="413"/>
      <c r="O740" s="413"/>
      <c r="P740" s="413"/>
      <c r="Q740" s="413"/>
      <c r="R740" s="413"/>
      <c r="S740" s="413"/>
      <c r="T740" s="413"/>
      <c r="U740" s="413"/>
      <c r="V740" s="413"/>
      <c r="W740" s="413"/>
      <c r="X740" s="413"/>
      <c r="Y740" s="413"/>
      <c r="Z740" s="413"/>
    </row>
    <row r="741">
      <c r="A741" s="413"/>
      <c r="B741" s="413"/>
      <c r="C741" s="413"/>
      <c r="D741" s="413"/>
      <c r="E741" s="413"/>
      <c r="F741" s="413"/>
      <c r="G741" s="413"/>
      <c r="H741" s="413"/>
      <c r="I741" s="413"/>
      <c r="J741" s="413"/>
      <c r="K741" s="413"/>
      <c r="L741" s="413"/>
      <c r="M741" s="413"/>
      <c r="N741" s="413"/>
      <c r="O741" s="413"/>
      <c r="P741" s="413"/>
      <c r="Q741" s="413"/>
      <c r="R741" s="413"/>
      <c r="S741" s="413"/>
      <c r="T741" s="413"/>
      <c r="U741" s="413"/>
      <c r="V741" s="413"/>
      <c r="W741" s="413"/>
      <c r="X741" s="413"/>
      <c r="Y741" s="413"/>
      <c r="Z741" s="413"/>
    </row>
    <row r="742">
      <c r="A742" s="413"/>
      <c r="B742" s="413"/>
      <c r="C742" s="413"/>
      <c r="D742" s="413"/>
      <c r="E742" s="413"/>
      <c r="F742" s="413"/>
      <c r="G742" s="413"/>
      <c r="H742" s="413"/>
      <c r="I742" s="413"/>
      <c r="J742" s="413"/>
      <c r="K742" s="413"/>
      <c r="L742" s="413"/>
      <c r="M742" s="413"/>
      <c r="N742" s="413"/>
      <c r="O742" s="413"/>
      <c r="P742" s="413"/>
      <c r="Q742" s="413"/>
      <c r="R742" s="413"/>
      <c r="S742" s="413"/>
      <c r="T742" s="413"/>
      <c r="U742" s="413"/>
      <c r="V742" s="413"/>
      <c r="W742" s="413"/>
      <c r="X742" s="413"/>
      <c r="Y742" s="413"/>
      <c r="Z742" s="413"/>
    </row>
    <row r="743">
      <c r="A743" s="413"/>
      <c r="B743" s="413"/>
      <c r="C743" s="413"/>
      <c r="D743" s="413"/>
      <c r="E743" s="413"/>
      <c r="F743" s="413"/>
      <c r="G743" s="413"/>
      <c r="H743" s="413"/>
      <c r="I743" s="413"/>
      <c r="J743" s="413"/>
      <c r="K743" s="413"/>
      <c r="L743" s="413"/>
      <c r="M743" s="413"/>
      <c r="N743" s="413"/>
      <c r="O743" s="413"/>
      <c r="P743" s="413"/>
      <c r="Q743" s="413"/>
      <c r="R743" s="413"/>
      <c r="S743" s="413"/>
      <c r="T743" s="413"/>
      <c r="U743" s="413"/>
      <c r="V743" s="413"/>
      <c r="W743" s="413"/>
      <c r="X743" s="413"/>
      <c r="Y743" s="413"/>
      <c r="Z743" s="413"/>
    </row>
    <row r="744">
      <c r="A744" s="413"/>
      <c r="B744" s="413"/>
      <c r="C744" s="413"/>
      <c r="D744" s="413"/>
      <c r="E744" s="413"/>
      <c r="F744" s="413"/>
      <c r="G744" s="413"/>
      <c r="H744" s="413"/>
      <c r="I744" s="413"/>
      <c r="J744" s="413"/>
      <c r="K744" s="413"/>
      <c r="L744" s="413"/>
      <c r="M744" s="413"/>
      <c r="N744" s="413"/>
      <c r="O744" s="413"/>
      <c r="P744" s="413"/>
      <c r="Q744" s="413"/>
      <c r="R744" s="413"/>
      <c r="S744" s="413"/>
      <c r="T744" s="413"/>
      <c r="U744" s="413"/>
      <c r="V744" s="413"/>
      <c r="W744" s="413"/>
      <c r="X744" s="413"/>
      <c r="Y744" s="413"/>
      <c r="Z744" s="413"/>
    </row>
    <row r="745">
      <c r="A745" s="413"/>
      <c r="B745" s="413"/>
      <c r="C745" s="413"/>
      <c r="D745" s="413"/>
      <c r="E745" s="413"/>
      <c r="F745" s="413"/>
      <c r="G745" s="413"/>
      <c r="H745" s="413"/>
      <c r="I745" s="413"/>
      <c r="J745" s="413"/>
      <c r="K745" s="413"/>
      <c r="L745" s="413"/>
      <c r="M745" s="413"/>
      <c r="N745" s="413"/>
      <c r="O745" s="413"/>
      <c r="P745" s="413"/>
      <c r="Q745" s="413"/>
      <c r="R745" s="413"/>
      <c r="S745" s="413"/>
      <c r="T745" s="413"/>
      <c r="U745" s="413"/>
      <c r="V745" s="413"/>
      <c r="W745" s="413"/>
      <c r="X745" s="413"/>
      <c r="Y745" s="413"/>
      <c r="Z745" s="413"/>
    </row>
    <row r="746">
      <c r="A746" s="413"/>
      <c r="B746" s="413"/>
      <c r="C746" s="413"/>
      <c r="D746" s="413"/>
      <c r="E746" s="413"/>
      <c r="F746" s="413"/>
      <c r="G746" s="413"/>
      <c r="H746" s="413"/>
      <c r="I746" s="413"/>
      <c r="J746" s="413"/>
      <c r="K746" s="413"/>
      <c r="L746" s="413"/>
      <c r="M746" s="413"/>
      <c r="N746" s="413"/>
      <c r="O746" s="413"/>
      <c r="P746" s="413"/>
      <c r="Q746" s="413"/>
      <c r="R746" s="413"/>
      <c r="S746" s="413"/>
      <c r="T746" s="413"/>
      <c r="U746" s="413"/>
      <c r="V746" s="413"/>
      <c r="W746" s="413"/>
      <c r="X746" s="413"/>
      <c r="Y746" s="413"/>
      <c r="Z746" s="413"/>
    </row>
    <row r="747">
      <c r="A747" s="413"/>
      <c r="B747" s="413"/>
      <c r="C747" s="413"/>
      <c r="D747" s="413"/>
      <c r="E747" s="413"/>
      <c r="F747" s="413"/>
      <c r="G747" s="413"/>
      <c r="H747" s="413"/>
      <c r="I747" s="413"/>
      <c r="J747" s="413"/>
      <c r="K747" s="413"/>
      <c r="L747" s="413"/>
      <c r="M747" s="413"/>
      <c r="N747" s="413"/>
      <c r="O747" s="413"/>
      <c r="P747" s="413"/>
      <c r="Q747" s="413"/>
      <c r="R747" s="413"/>
      <c r="S747" s="413"/>
      <c r="T747" s="413"/>
      <c r="U747" s="413"/>
      <c r="V747" s="413"/>
      <c r="W747" s="413"/>
      <c r="X747" s="413"/>
      <c r="Y747" s="413"/>
      <c r="Z747" s="413"/>
    </row>
    <row r="748">
      <c r="A748" s="413"/>
      <c r="B748" s="413"/>
      <c r="C748" s="413"/>
      <c r="D748" s="413"/>
      <c r="E748" s="413"/>
      <c r="F748" s="413"/>
      <c r="G748" s="413"/>
      <c r="H748" s="413"/>
      <c r="I748" s="413"/>
      <c r="J748" s="413"/>
      <c r="K748" s="413"/>
      <c r="L748" s="413"/>
      <c r="M748" s="413"/>
      <c r="N748" s="413"/>
      <c r="O748" s="413"/>
      <c r="P748" s="413"/>
      <c r="Q748" s="413"/>
      <c r="R748" s="413"/>
      <c r="S748" s="413"/>
      <c r="T748" s="413"/>
      <c r="U748" s="413"/>
      <c r="V748" s="413"/>
      <c r="W748" s="413"/>
      <c r="X748" s="413"/>
      <c r="Y748" s="413"/>
      <c r="Z748" s="413"/>
    </row>
    <row r="749">
      <c r="A749" s="413"/>
      <c r="B749" s="413"/>
      <c r="C749" s="413"/>
      <c r="D749" s="413"/>
      <c r="E749" s="413"/>
      <c r="F749" s="413"/>
      <c r="G749" s="413"/>
      <c r="H749" s="413"/>
      <c r="I749" s="413"/>
      <c r="J749" s="413"/>
      <c r="K749" s="413"/>
      <c r="L749" s="413"/>
      <c r="M749" s="413"/>
      <c r="N749" s="413"/>
      <c r="O749" s="413"/>
      <c r="P749" s="413"/>
      <c r="Q749" s="413"/>
      <c r="R749" s="413"/>
      <c r="S749" s="413"/>
      <c r="T749" s="413"/>
      <c r="U749" s="413"/>
      <c r="V749" s="413"/>
      <c r="W749" s="413"/>
      <c r="X749" s="413"/>
      <c r="Y749" s="413"/>
      <c r="Z749" s="413"/>
    </row>
    <row r="750">
      <c r="A750" s="413"/>
      <c r="B750" s="413"/>
      <c r="C750" s="413"/>
      <c r="D750" s="413"/>
      <c r="E750" s="413"/>
      <c r="F750" s="413"/>
      <c r="G750" s="413"/>
      <c r="H750" s="413"/>
      <c r="I750" s="413"/>
      <c r="J750" s="413"/>
      <c r="K750" s="413"/>
      <c r="L750" s="413"/>
      <c r="M750" s="413"/>
      <c r="N750" s="413"/>
      <c r="O750" s="413"/>
      <c r="P750" s="413"/>
      <c r="Q750" s="413"/>
      <c r="R750" s="413"/>
      <c r="S750" s="413"/>
      <c r="T750" s="413"/>
      <c r="U750" s="413"/>
      <c r="V750" s="413"/>
      <c r="W750" s="413"/>
      <c r="X750" s="413"/>
      <c r="Y750" s="413"/>
      <c r="Z750" s="413"/>
    </row>
    <row r="751">
      <c r="A751" s="413"/>
      <c r="B751" s="413"/>
      <c r="C751" s="413"/>
      <c r="D751" s="413"/>
      <c r="E751" s="413"/>
      <c r="F751" s="413"/>
      <c r="G751" s="413"/>
      <c r="H751" s="413"/>
      <c r="I751" s="413"/>
      <c r="J751" s="413"/>
      <c r="K751" s="413"/>
      <c r="L751" s="413"/>
      <c r="M751" s="413"/>
      <c r="N751" s="413"/>
      <c r="O751" s="413"/>
      <c r="P751" s="413"/>
      <c r="Q751" s="413"/>
      <c r="R751" s="413"/>
      <c r="S751" s="413"/>
      <c r="T751" s="413"/>
      <c r="U751" s="413"/>
      <c r="V751" s="413"/>
      <c r="W751" s="413"/>
      <c r="X751" s="413"/>
      <c r="Y751" s="413"/>
      <c r="Z751" s="413"/>
    </row>
    <row r="752">
      <c r="A752" s="413"/>
      <c r="B752" s="413"/>
      <c r="C752" s="413"/>
      <c r="D752" s="413"/>
      <c r="E752" s="413"/>
      <c r="F752" s="413"/>
      <c r="G752" s="413"/>
      <c r="H752" s="413"/>
      <c r="I752" s="413"/>
      <c r="J752" s="413"/>
      <c r="K752" s="413"/>
      <c r="L752" s="413"/>
      <c r="M752" s="413"/>
      <c r="N752" s="413"/>
      <c r="O752" s="413"/>
      <c r="P752" s="413"/>
      <c r="Q752" s="413"/>
      <c r="R752" s="413"/>
      <c r="S752" s="413"/>
      <c r="T752" s="413"/>
      <c r="U752" s="413"/>
      <c r="V752" s="413"/>
      <c r="W752" s="413"/>
      <c r="X752" s="413"/>
      <c r="Y752" s="413"/>
      <c r="Z752" s="413"/>
    </row>
    <row r="753">
      <c r="A753" s="413"/>
      <c r="B753" s="413"/>
      <c r="C753" s="413"/>
      <c r="D753" s="413"/>
      <c r="E753" s="413"/>
      <c r="F753" s="413"/>
      <c r="G753" s="413"/>
      <c r="H753" s="413"/>
      <c r="I753" s="413"/>
      <c r="J753" s="413"/>
      <c r="K753" s="413"/>
      <c r="L753" s="413"/>
      <c r="M753" s="413"/>
      <c r="N753" s="413"/>
      <c r="O753" s="413"/>
      <c r="P753" s="413"/>
      <c r="Q753" s="413"/>
      <c r="R753" s="413"/>
      <c r="S753" s="413"/>
      <c r="T753" s="413"/>
      <c r="U753" s="413"/>
      <c r="V753" s="413"/>
      <c r="W753" s="413"/>
      <c r="X753" s="413"/>
      <c r="Y753" s="413"/>
      <c r="Z753" s="413"/>
    </row>
    <row r="754">
      <c r="A754" s="413"/>
      <c r="B754" s="413"/>
      <c r="C754" s="413"/>
      <c r="D754" s="413"/>
      <c r="E754" s="413"/>
      <c r="F754" s="413"/>
      <c r="G754" s="413"/>
      <c r="H754" s="413"/>
      <c r="I754" s="413"/>
      <c r="J754" s="413"/>
      <c r="K754" s="413"/>
      <c r="L754" s="413"/>
      <c r="M754" s="413"/>
      <c r="N754" s="413"/>
      <c r="O754" s="413"/>
      <c r="P754" s="413"/>
      <c r="Q754" s="413"/>
      <c r="R754" s="413"/>
      <c r="S754" s="413"/>
      <c r="T754" s="413"/>
      <c r="U754" s="413"/>
      <c r="V754" s="413"/>
      <c r="W754" s="413"/>
      <c r="X754" s="413"/>
      <c r="Y754" s="413"/>
      <c r="Z754" s="413"/>
    </row>
    <row r="755">
      <c r="A755" s="413"/>
      <c r="B755" s="413"/>
      <c r="C755" s="413"/>
      <c r="D755" s="413"/>
      <c r="E755" s="413"/>
      <c r="F755" s="413"/>
      <c r="G755" s="413"/>
      <c r="H755" s="413"/>
      <c r="I755" s="413"/>
      <c r="J755" s="413"/>
      <c r="K755" s="413"/>
      <c r="L755" s="413"/>
      <c r="M755" s="413"/>
      <c r="N755" s="413"/>
      <c r="O755" s="413"/>
      <c r="P755" s="413"/>
      <c r="Q755" s="413"/>
      <c r="R755" s="413"/>
      <c r="S755" s="413"/>
      <c r="T755" s="413"/>
      <c r="U755" s="413"/>
      <c r="V755" s="413"/>
      <c r="W755" s="413"/>
      <c r="X755" s="413"/>
      <c r="Y755" s="413"/>
      <c r="Z755" s="413"/>
    </row>
    <row r="756">
      <c r="A756" s="413"/>
      <c r="B756" s="413"/>
      <c r="C756" s="413"/>
      <c r="D756" s="413"/>
      <c r="E756" s="413"/>
      <c r="F756" s="413"/>
      <c r="G756" s="413"/>
      <c r="H756" s="413"/>
      <c r="I756" s="413"/>
      <c r="J756" s="413"/>
      <c r="K756" s="413"/>
      <c r="L756" s="413"/>
      <c r="M756" s="413"/>
      <c r="N756" s="413"/>
      <c r="O756" s="413"/>
      <c r="P756" s="413"/>
      <c r="Q756" s="413"/>
      <c r="R756" s="413"/>
      <c r="S756" s="413"/>
      <c r="T756" s="413"/>
      <c r="U756" s="413"/>
      <c r="V756" s="413"/>
      <c r="W756" s="413"/>
      <c r="X756" s="413"/>
      <c r="Y756" s="413"/>
      <c r="Z756" s="413"/>
    </row>
    <row r="757">
      <c r="A757" s="413"/>
      <c r="B757" s="413"/>
      <c r="C757" s="413"/>
      <c r="D757" s="413"/>
      <c r="E757" s="413"/>
      <c r="F757" s="413"/>
      <c r="G757" s="413"/>
      <c r="H757" s="413"/>
      <c r="I757" s="413"/>
      <c r="J757" s="413"/>
      <c r="K757" s="413"/>
      <c r="L757" s="413"/>
      <c r="M757" s="413"/>
      <c r="N757" s="413"/>
      <c r="O757" s="413"/>
      <c r="P757" s="413"/>
      <c r="Q757" s="413"/>
      <c r="R757" s="413"/>
      <c r="S757" s="413"/>
      <c r="T757" s="413"/>
      <c r="U757" s="413"/>
      <c r="V757" s="413"/>
      <c r="W757" s="413"/>
      <c r="X757" s="413"/>
      <c r="Y757" s="413"/>
      <c r="Z757" s="413"/>
    </row>
    <row r="758">
      <c r="A758" s="413"/>
      <c r="B758" s="413"/>
      <c r="C758" s="413"/>
      <c r="D758" s="413"/>
      <c r="E758" s="413"/>
      <c r="F758" s="413"/>
      <c r="G758" s="413"/>
      <c r="H758" s="413"/>
      <c r="I758" s="413"/>
      <c r="J758" s="413"/>
      <c r="K758" s="413"/>
      <c r="L758" s="413"/>
      <c r="M758" s="413"/>
      <c r="N758" s="413"/>
      <c r="O758" s="413"/>
      <c r="P758" s="413"/>
      <c r="Q758" s="413"/>
      <c r="R758" s="413"/>
      <c r="S758" s="413"/>
      <c r="T758" s="413"/>
      <c r="U758" s="413"/>
      <c r="V758" s="413"/>
      <c r="W758" s="413"/>
      <c r="X758" s="413"/>
      <c r="Y758" s="413"/>
      <c r="Z758" s="413"/>
    </row>
    <row r="759">
      <c r="A759" s="413"/>
      <c r="B759" s="413"/>
      <c r="C759" s="413"/>
      <c r="D759" s="413"/>
      <c r="E759" s="413"/>
      <c r="F759" s="413"/>
      <c r="G759" s="413"/>
      <c r="H759" s="413"/>
      <c r="I759" s="413"/>
      <c r="J759" s="413"/>
      <c r="K759" s="413"/>
      <c r="L759" s="413"/>
      <c r="M759" s="413"/>
      <c r="N759" s="413"/>
      <c r="O759" s="413"/>
      <c r="P759" s="413"/>
      <c r="Q759" s="413"/>
      <c r="R759" s="413"/>
      <c r="S759" s="413"/>
      <c r="T759" s="413"/>
      <c r="U759" s="413"/>
      <c r="V759" s="413"/>
      <c r="W759" s="413"/>
      <c r="X759" s="413"/>
      <c r="Y759" s="413"/>
      <c r="Z759" s="413"/>
    </row>
    <row r="760">
      <c r="A760" s="413"/>
      <c r="B760" s="413"/>
      <c r="C760" s="413"/>
      <c r="D760" s="413"/>
      <c r="E760" s="413"/>
      <c r="F760" s="413"/>
      <c r="G760" s="413"/>
      <c r="H760" s="413"/>
      <c r="I760" s="413"/>
      <c r="J760" s="413"/>
      <c r="K760" s="413"/>
      <c r="L760" s="413"/>
      <c r="M760" s="413"/>
      <c r="N760" s="413"/>
      <c r="O760" s="413"/>
      <c r="P760" s="413"/>
      <c r="Q760" s="413"/>
      <c r="R760" s="413"/>
      <c r="S760" s="413"/>
      <c r="T760" s="413"/>
      <c r="U760" s="413"/>
      <c r="V760" s="413"/>
      <c r="W760" s="413"/>
      <c r="X760" s="413"/>
      <c r="Y760" s="413"/>
      <c r="Z760" s="413"/>
    </row>
    <row r="761">
      <c r="A761" s="413"/>
      <c r="B761" s="413"/>
      <c r="C761" s="413"/>
      <c r="D761" s="413"/>
      <c r="E761" s="413"/>
      <c r="F761" s="413"/>
      <c r="G761" s="413"/>
      <c r="H761" s="413"/>
      <c r="I761" s="413"/>
      <c r="J761" s="413"/>
      <c r="K761" s="413"/>
      <c r="L761" s="413"/>
      <c r="M761" s="413"/>
      <c r="N761" s="413"/>
      <c r="O761" s="413"/>
      <c r="P761" s="413"/>
      <c r="Q761" s="413"/>
      <c r="R761" s="413"/>
      <c r="S761" s="413"/>
      <c r="T761" s="413"/>
      <c r="U761" s="413"/>
      <c r="V761" s="413"/>
      <c r="W761" s="413"/>
      <c r="X761" s="413"/>
      <c r="Y761" s="413"/>
      <c r="Z761" s="413"/>
    </row>
    <row r="762">
      <c r="A762" s="413"/>
      <c r="B762" s="413"/>
      <c r="C762" s="413"/>
      <c r="D762" s="413"/>
      <c r="E762" s="413"/>
      <c r="F762" s="413"/>
      <c r="G762" s="413"/>
      <c r="H762" s="413"/>
      <c r="I762" s="413"/>
      <c r="J762" s="413"/>
      <c r="K762" s="413"/>
      <c r="L762" s="413"/>
      <c r="M762" s="413"/>
      <c r="N762" s="413"/>
      <c r="O762" s="413"/>
      <c r="P762" s="413"/>
      <c r="Q762" s="413"/>
      <c r="R762" s="413"/>
      <c r="S762" s="413"/>
      <c r="T762" s="413"/>
      <c r="U762" s="413"/>
      <c r="V762" s="413"/>
      <c r="W762" s="413"/>
      <c r="X762" s="413"/>
      <c r="Y762" s="413"/>
      <c r="Z762" s="413"/>
    </row>
    <row r="763">
      <c r="A763" s="413"/>
      <c r="B763" s="413"/>
      <c r="C763" s="413"/>
      <c r="D763" s="413"/>
      <c r="E763" s="413"/>
      <c r="F763" s="413"/>
      <c r="G763" s="413"/>
      <c r="H763" s="413"/>
      <c r="I763" s="413"/>
      <c r="J763" s="413"/>
      <c r="K763" s="413"/>
      <c r="L763" s="413"/>
      <c r="M763" s="413"/>
      <c r="N763" s="413"/>
      <c r="O763" s="413"/>
      <c r="P763" s="413"/>
      <c r="Q763" s="413"/>
      <c r="R763" s="413"/>
      <c r="S763" s="413"/>
      <c r="T763" s="413"/>
      <c r="U763" s="413"/>
      <c r="V763" s="413"/>
      <c r="W763" s="413"/>
      <c r="X763" s="413"/>
      <c r="Y763" s="413"/>
      <c r="Z763" s="413"/>
    </row>
    <row r="764">
      <c r="A764" s="413"/>
      <c r="B764" s="413"/>
      <c r="C764" s="413"/>
      <c r="D764" s="413"/>
      <c r="E764" s="413"/>
      <c r="F764" s="413"/>
      <c r="G764" s="413"/>
      <c r="H764" s="413"/>
      <c r="I764" s="413"/>
      <c r="J764" s="413"/>
      <c r="K764" s="413"/>
      <c r="L764" s="413"/>
      <c r="M764" s="413"/>
      <c r="N764" s="413"/>
      <c r="O764" s="413"/>
      <c r="P764" s="413"/>
      <c r="Q764" s="413"/>
      <c r="R764" s="413"/>
      <c r="S764" s="413"/>
      <c r="T764" s="413"/>
      <c r="U764" s="413"/>
      <c r="V764" s="413"/>
      <c r="W764" s="413"/>
      <c r="X764" s="413"/>
      <c r="Y764" s="413"/>
      <c r="Z764" s="413"/>
    </row>
    <row r="765">
      <c r="A765" s="413"/>
      <c r="B765" s="413"/>
      <c r="C765" s="413"/>
      <c r="D765" s="413"/>
      <c r="E765" s="413"/>
      <c r="F765" s="413"/>
      <c r="G765" s="413"/>
      <c r="H765" s="413"/>
      <c r="I765" s="413"/>
      <c r="J765" s="413"/>
      <c r="K765" s="413"/>
      <c r="L765" s="413"/>
      <c r="M765" s="413"/>
      <c r="N765" s="413"/>
      <c r="O765" s="413"/>
      <c r="P765" s="413"/>
      <c r="Q765" s="413"/>
      <c r="R765" s="413"/>
      <c r="S765" s="413"/>
      <c r="T765" s="413"/>
      <c r="U765" s="413"/>
      <c r="V765" s="413"/>
      <c r="W765" s="413"/>
      <c r="X765" s="413"/>
      <c r="Y765" s="413"/>
      <c r="Z765" s="413"/>
    </row>
    <row r="766">
      <c r="A766" s="413"/>
      <c r="B766" s="413"/>
      <c r="C766" s="413"/>
      <c r="D766" s="413"/>
      <c r="E766" s="413"/>
      <c r="F766" s="413"/>
      <c r="G766" s="413"/>
      <c r="H766" s="413"/>
      <c r="I766" s="413"/>
      <c r="J766" s="413"/>
      <c r="K766" s="413"/>
      <c r="L766" s="413"/>
      <c r="M766" s="413"/>
      <c r="N766" s="413"/>
      <c r="O766" s="413"/>
      <c r="P766" s="413"/>
      <c r="Q766" s="413"/>
      <c r="R766" s="413"/>
      <c r="S766" s="413"/>
      <c r="T766" s="413"/>
      <c r="U766" s="413"/>
      <c r="V766" s="413"/>
      <c r="W766" s="413"/>
      <c r="X766" s="413"/>
      <c r="Y766" s="413"/>
      <c r="Z766" s="413"/>
    </row>
    <row r="767">
      <c r="A767" s="413"/>
      <c r="B767" s="413"/>
      <c r="C767" s="413"/>
      <c r="D767" s="413"/>
      <c r="E767" s="413"/>
      <c r="F767" s="413"/>
      <c r="G767" s="413"/>
      <c r="H767" s="413"/>
      <c r="I767" s="413"/>
      <c r="J767" s="413"/>
      <c r="K767" s="413"/>
      <c r="L767" s="413"/>
      <c r="M767" s="413"/>
      <c r="N767" s="413"/>
      <c r="O767" s="413"/>
      <c r="P767" s="413"/>
      <c r="Q767" s="413"/>
      <c r="R767" s="413"/>
      <c r="S767" s="413"/>
      <c r="T767" s="413"/>
      <c r="U767" s="413"/>
      <c r="V767" s="413"/>
      <c r="W767" s="413"/>
      <c r="X767" s="413"/>
      <c r="Y767" s="413"/>
      <c r="Z767" s="413"/>
    </row>
    <row r="768">
      <c r="A768" s="413"/>
      <c r="B768" s="413"/>
      <c r="C768" s="413"/>
      <c r="D768" s="413"/>
      <c r="E768" s="413"/>
      <c r="F768" s="413"/>
      <c r="G768" s="413"/>
      <c r="H768" s="413"/>
      <c r="I768" s="413"/>
      <c r="J768" s="413"/>
      <c r="K768" s="413"/>
      <c r="L768" s="413"/>
      <c r="M768" s="413"/>
      <c r="N768" s="413"/>
      <c r="O768" s="413"/>
      <c r="P768" s="413"/>
      <c r="Q768" s="413"/>
      <c r="R768" s="413"/>
      <c r="S768" s="413"/>
      <c r="T768" s="413"/>
      <c r="U768" s="413"/>
      <c r="V768" s="413"/>
      <c r="W768" s="413"/>
      <c r="X768" s="413"/>
      <c r="Y768" s="413"/>
      <c r="Z768" s="413"/>
    </row>
    <row r="769">
      <c r="A769" s="413"/>
      <c r="B769" s="413"/>
      <c r="C769" s="413"/>
      <c r="D769" s="413"/>
      <c r="E769" s="413"/>
      <c r="F769" s="413"/>
      <c r="G769" s="413"/>
      <c r="H769" s="413"/>
      <c r="I769" s="413"/>
      <c r="J769" s="413"/>
      <c r="K769" s="413"/>
      <c r="L769" s="413"/>
      <c r="M769" s="413"/>
      <c r="N769" s="413"/>
      <c r="O769" s="413"/>
      <c r="P769" s="413"/>
      <c r="Q769" s="413"/>
      <c r="R769" s="413"/>
      <c r="S769" s="413"/>
      <c r="T769" s="413"/>
      <c r="U769" s="413"/>
      <c r="V769" s="413"/>
      <c r="W769" s="413"/>
      <c r="X769" s="413"/>
      <c r="Y769" s="413"/>
      <c r="Z769" s="413"/>
    </row>
    <row r="770">
      <c r="A770" s="413"/>
      <c r="B770" s="413"/>
      <c r="C770" s="413"/>
      <c r="D770" s="413"/>
      <c r="E770" s="413"/>
      <c r="F770" s="413"/>
      <c r="G770" s="413"/>
      <c r="H770" s="413"/>
      <c r="I770" s="413"/>
      <c r="J770" s="413"/>
      <c r="K770" s="413"/>
      <c r="L770" s="413"/>
      <c r="M770" s="413"/>
      <c r="N770" s="413"/>
      <c r="O770" s="413"/>
      <c r="P770" s="413"/>
      <c r="Q770" s="413"/>
      <c r="R770" s="413"/>
      <c r="S770" s="413"/>
      <c r="T770" s="413"/>
      <c r="U770" s="413"/>
      <c r="V770" s="413"/>
      <c r="W770" s="413"/>
      <c r="X770" s="413"/>
      <c r="Y770" s="413"/>
      <c r="Z770" s="413"/>
    </row>
    <row r="771">
      <c r="A771" s="413"/>
      <c r="B771" s="413"/>
      <c r="C771" s="413"/>
      <c r="D771" s="413"/>
      <c r="E771" s="413"/>
      <c r="F771" s="413"/>
      <c r="G771" s="413"/>
      <c r="H771" s="413"/>
      <c r="I771" s="413"/>
      <c r="J771" s="413"/>
      <c r="K771" s="413"/>
      <c r="L771" s="413"/>
      <c r="M771" s="413"/>
      <c r="N771" s="413"/>
      <c r="O771" s="413"/>
      <c r="P771" s="413"/>
      <c r="Q771" s="413"/>
      <c r="R771" s="413"/>
      <c r="S771" s="413"/>
      <c r="T771" s="413"/>
      <c r="U771" s="413"/>
      <c r="V771" s="413"/>
      <c r="W771" s="413"/>
      <c r="X771" s="413"/>
      <c r="Y771" s="413"/>
      <c r="Z771" s="413"/>
    </row>
    <row r="772">
      <c r="A772" s="413"/>
      <c r="B772" s="413"/>
      <c r="C772" s="413"/>
      <c r="D772" s="413"/>
      <c r="E772" s="413"/>
      <c r="F772" s="413"/>
      <c r="G772" s="413"/>
      <c r="H772" s="413"/>
      <c r="I772" s="413"/>
      <c r="J772" s="413"/>
      <c r="K772" s="413"/>
      <c r="L772" s="413"/>
      <c r="M772" s="413"/>
      <c r="N772" s="413"/>
      <c r="O772" s="413"/>
      <c r="P772" s="413"/>
      <c r="Q772" s="413"/>
      <c r="R772" s="413"/>
      <c r="S772" s="413"/>
      <c r="T772" s="413"/>
      <c r="U772" s="413"/>
      <c r="V772" s="413"/>
      <c r="W772" s="413"/>
      <c r="X772" s="413"/>
      <c r="Y772" s="413"/>
      <c r="Z772" s="413"/>
    </row>
    <row r="773">
      <c r="A773" s="413"/>
      <c r="B773" s="413"/>
      <c r="C773" s="413"/>
      <c r="D773" s="413"/>
      <c r="E773" s="413"/>
      <c r="F773" s="413"/>
      <c r="G773" s="413"/>
      <c r="H773" s="413"/>
      <c r="I773" s="413"/>
      <c r="J773" s="413"/>
      <c r="K773" s="413"/>
      <c r="L773" s="413"/>
      <c r="M773" s="413"/>
      <c r="N773" s="413"/>
      <c r="O773" s="413"/>
      <c r="P773" s="413"/>
      <c r="Q773" s="413"/>
      <c r="R773" s="413"/>
      <c r="S773" s="413"/>
      <c r="T773" s="413"/>
      <c r="U773" s="413"/>
      <c r="V773" s="413"/>
      <c r="W773" s="413"/>
      <c r="X773" s="413"/>
      <c r="Y773" s="413"/>
      <c r="Z773" s="413"/>
    </row>
    <row r="774">
      <c r="A774" s="413"/>
      <c r="B774" s="413"/>
      <c r="C774" s="413"/>
      <c r="D774" s="413"/>
      <c r="E774" s="413"/>
      <c r="F774" s="413"/>
      <c r="G774" s="413"/>
      <c r="H774" s="413"/>
      <c r="I774" s="413"/>
      <c r="J774" s="413"/>
      <c r="K774" s="413"/>
      <c r="L774" s="413"/>
      <c r="M774" s="413"/>
      <c r="N774" s="413"/>
      <c r="O774" s="413"/>
      <c r="P774" s="413"/>
      <c r="Q774" s="413"/>
      <c r="R774" s="413"/>
      <c r="S774" s="413"/>
      <c r="T774" s="413"/>
      <c r="U774" s="413"/>
      <c r="V774" s="413"/>
      <c r="W774" s="413"/>
      <c r="X774" s="413"/>
      <c r="Y774" s="413"/>
      <c r="Z774" s="413"/>
    </row>
    <row r="775">
      <c r="A775" s="413"/>
      <c r="B775" s="413"/>
      <c r="C775" s="413"/>
      <c r="D775" s="413"/>
      <c r="E775" s="413"/>
      <c r="F775" s="413"/>
      <c r="G775" s="413"/>
      <c r="H775" s="413"/>
      <c r="I775" s="413"/>
      <c r="J775" s="413"/>
      <c r="K775" s="413"/>
      <c r="L775" s="413"/>
      <c r="M775" s="413"/>
      <c r="N775" s="413"/>
      <c r="O775" s="413"/>
      <c r="P775" s="413"/>
      <c r="Q775" s="413"/>
      <c r="R775" s="413"/>
      <c r="S775" s="413"/>
      <c r="T775" s="413"/>
      <c r="U775" s="413"/>
      <c r="V775" s="413"/>
      <c r="W775" s="413"/>
      <c r="X775" s="413"/>
      <c r="Y775" s="413"/>
      <c r="Z775" s="413"/>
    </row>
    <row r="776">
      <c r="A776" s="413"/>
      <c r="B776" s="413"/>
      <c r="C776" s="413"/>
      <c r="D776" s="413"/>
      <c r="E776" s="413"/>
      <c r="F776" s="413"/>
      <c r="G776" s="413"/>
      <c r="H776" s="413"/>
      <c r="I776" s="413"/>
      <c r="J776" s="413"/>
      <c r="K776" s="413"/>
      <c r="L776" s="413"/>
      <c r="M776" s="413"/>
      <c r="N776" s="413"/>
      <c r="O776" s="413"/>
      <c r="P776" s="413"/>
      <c r="Q776" s="413"/>
      <c r="R776" s="413"/>
      <c r="S776" s="413"/>
      <c r="T776" s="413"/>
      <c r="U776" s="413"/>
      <c r="V776" s="413"/>
      <c r="W776" s="413"/>
      <c r="X776" s="413"/>
      <c r="Y776" s="413"/>
      <c r="Z776" s="413"/>
    </row>
    <row r="777">
      <c r="A777" s="413"/>
      <c r="B777" s="413"/>
      <c r="C777" s="413"/>
      <c r="D777" s="413"/>
      <c r="E777" s="413"/>
      <c r="F777" s="413"/>
      <c r="G777" s="413"/>
      <c r="H777" s="413"/>
      <c r="I777" s="413"/>
      <c r="J777" s="413"/>
      <c r="K777" s="413"/>
      <c r="L777" s="413"/>
      <c r="M777" s="413"/>
      <c r="N777" s="413"/>
      <c r="O777" s="413"/>
      <c r="P777" s="413"/>
      <c r="Q777" s="413"/>
      <c r="R777" s="413"/>
      <c r="S777" s="413"/>
      <c r="T777" s="413"/>
      <c r="U777" s="413"/>
      <c r="V777" s="413"/>
      <c r="W777" s="413"/>
      <c r="X777" s="413"/>
      <c r="Y777" s="413"/>
      <c r="Z777" s="413"/>
    </row>
    <row r="778">
      <c r="A778" s="413"/>
      <c r="B778" s="413"/>
      <c r="C778" s="413"/>
      <c r="D778" s="413"/>
      <c r="E778" s="413"/>
      <c r="F778" s="413"/>
      <c r="G778" s="413"/>
      <c r="H778" s="413"/>
      <c r="I778" s="413"/>
      <c r="J778" s="413"/>
      <c r="K778" s="413"/>
      <c r="L778" s="413"/>
      <c r="M778" s="413"/>
      <c r="N778" s="413"/>
      <c r="O778" s="413"/>
      <c r="P778" s="413"/>
      <c r="Q778" s="413"/>
      <c r="R778" s="413"/>
      <c r="S778" s="413"/>
      <c r="T778" s="413"/>
      <c r="U778" s="413"/>
      <c r="V778" s="413"/>
      <c r="W778" s="413"/>
      <c r="X778" s="413"/>
      <c r="Y778" s="413"/>
      <c r="Z778" s="413"/>
    </row>
    <row r="779">
      <c r="A779" s="413"/>
      <c r="B779" s="413"/>
      <c r="C779" s="413"/>
      <c r="D779" s="413"/>
      <c r="E779" s="413"/>
      <c r="F779" s="413"/>
      <c r="G779" s="413"/>
      <c r="H779" s="413"/>
      <c r="I779" s="413"/>
      <c r="J779" s="413"/>
      <c r="K779" s="413"/>
      <c r="L779" s="413"/>
      <c r="M779" s="413"/>
      <c r="N779" s="413"/>
      <c r="O779" s="413"/>
      <c r="P779" s="413"/>
      <c r="Q779" s="413"/>
      <c r="R779" s="413"/>
      <c r="S779" s="413"/>
      <c r="T779" s="413"/>
      <c r="U779" s="413"/>
      <c r="V779" s="413"/>
      <c r="W779" s="413"/>
      <c r="X779" s="413"/>
      <c r="Y779" s="413"/>
      <c r="Z779" s="413"/>
    </row>
    <row r="780">
      <c r="A780" s="413"/>
      <c r="B780" s="413"/>
      <c r="C780" s="413"/>
      <c r="D780" s="413"/>
      <c r="E780" s="413"/>
      <c r="F780" s="413"/>
      <c r="G780" s="413"/>
      <c r="H780" s="413"/>
      <c r="I780" s="413"/>
      <c r="J780" s="413"/>
      <c r="K780" s="413"/>
      <c r="L780" s="413"/>
      <c r="M780" s="413"/>
      <c r="N780" s="413"/>
      <c r="O780" s="413"/>
      <c r="P780" s="413"/>
      <c r="Q780" s="413"/>
      <c r="R780" s="413"/>
      <c r="S780" s="413"/>
      <c r="T780" s="413"/>
      <c r="U780" s="413"/>
      <c r="V780" s="413"/>
      <c r="W780" s="413"/>
      <c r="X780" s="413"/>
      <c r="Y780" s="413"/>
      <c r="Z780" s="413"/>
    </row>
    <row r="781">
      <c r="A781" s="413"/>
      <c r="B781" s="413"/>
      <c r="C781" s="413"/>
      <c r="D781" s="413"/>
      <c r="E781" s="413"/>
      <c r="F781" s="413"/>
      <c r="G781" s="413"/>
      <c r="H781" s="413"/>
      <c r="I781" s="413"/>
      <c r="J781" s="413"/>
      <c r="K781" s="413"/>
      <c r="L781" s="413"/>
      <c r="M781" s="413"/>
      <c r="N781" s="413"/>
      <c r="O781" s="413"/>
      <c r="P781" s="413"/>
      <c r="Q781" s="413"/>
      <c r="R781" s="413"/>
      <c r="S781" s="413"/>
      <c r="T781" s="413"/>
      <c r="U781" s="413"/>
      <c r="V781" s="413"/>
      <c r="W781" s="413"/>
      <c r="X781" s="413"/>
      <c r="Y781" s="413"/>
      <c r="Z781" s="413"/>
    </row>
    <row r="782">
      <c r="A782" s="413"/>
      <c r="B782" s="413"/>
      <c r="C782" s="413"/>
      <c r="D782" s="413"/>
      <c r="E782" s="413"/>
      <c r="F782" s="413"/>
      <c r="G782" s="413"/>
      <c r="H782" s="413"/>
      <c r="I782" s="413"/>
      <c r="J782" s="413"/>
      <c r="K782" s="413"/>
      <c r="L782" s="413"/>
      <c r="M782" s="413"/>
      <c r="N782" s="413"/>
      <c r="O782" s="413"/>
      <c r="P782" s="413"/>
      <c r="Q782" s="413"/>
      <c r="R782" s="413"/>
      <c r="S782" s="413"/>
      <c r="T782" s="413"/>
      <c r="U782" s="413"/>
      <c r="V782" s="413"/>
      <c r="W782" s="413"/>
      <c r="X782" s="413"/>
      <c r="Y782" s="413"/>
      <c r="Z782" s="413"/>
    </row>
    <row r="783">
      <c r="A783" s="413"/>
      <c r="B783" s="413"/>
      <c r="C783" s="413"/>
      <c r="D783" s="413"/>
      <c r="E783" s="413"/>
      <c r="F783" s="413"/>
      <c r="G783" s="413"/>
      <c r="H783" s="413"/>
      <c r="I783" s="413"/>
      <c r="J783" s="413"/>
      <c r="K783" s="413"/>
      <c r="L783" s="413"/>
      <c r="M783" s="413"/>
      <c r="N783" s="413"/>
      <c r="O783" s="413"/>
      <c r="P783" s="413"/>
      <c r="Q783" s="413"/>
      <c r="R783" s="413"/>
      <c r="S783" s="413"/>
      <c r="T783" s="413"/>
      <c r="U783" s="413"/>
      <c r="V783" s="413"/>
      <c r="W783" s="413"/>
      <c r="X783" s="413"/>
      <c r="Y783" s="413"/>
      <c r="Z783" s="413"/>
    </row>
    <row r="784">
      <c r="A784" s="413"/>
      <c r="B784" s="413"/>
      <c r="C784" s="413"/>
      <c r="D784" s="413"/>
      <c r="E784" s="413"/>
      <c r="F784" s="413"/>
      <c r="G784" s="413"/>
      <c r="H784" s="413"/>
      <c r="I784" s="413"/>
      <c r="J784" s="413"/>
      <c r="K784" s="413"/>
      <c r="L784" s="413"/>
      <c r="M784" s="413"/>
      <c r="N784" s="413"/>
      <c r="O784" s="413"/>
      <c r="P784" s="413"/>
      <c r="Q784" s="413"/>
      <c r="R784" s="413"/>
      <c r="S784" s="413"/>
      <c r="T784" s="413"/>
      <c r="U784" s="413"/>
      <c r="V784" s="413"/>
      <c r="W784" s="413"/>
      <c r="X784" s="413"/>
      <c r="Y784" s="413"/>
      <c r="Z784" s="413"/>
    </row>
    <row r="785">
      <c r="A785" s="413"/>
      <c r="B785" s="413"/>
      <c r="C785" s="413"/>
      <c r="D785" s="413"/>
      <c r="E785" s="413"/>
      <c r="F785" s="413"/>
      <c r="G785" s="413"/>
      <c r="H785" s="413"/>
      <c r="I785" s="413"/>
      <c r="J785" s="413"/>
      <c r="K785" s="413"/>
      <c r="L785" s="413"/>
      <c r="M785" s="413"/>
      <c r="N785" s="413"/>
      <c r="O785" s="413"/>
      <c r="P785" s="413"/>
      <c r="Q785" s="413"/>
      <c r="R785" s="413"/>
      <c r="S785" s="413"/>
      <c r="T785" s="413"/>
      <c r="U785" s="413"/>
      <c r="V785" s="413"/>
      <c r="W785" s="413"/>
      <c r="X785" s="413"/>
      <c r="Y785" s="413"/>
      <c r="Z785" s="413"/>
    </row>
    <row r="786">
      <c r="A786" s="413"/>
      <c r="B786" s="413"/>
      <c r="C786" s="413"/>
      <c r="D786" s="413"/>
      <c r="E786" s="413"/>
      <c r="F786" s="413"/>
      <c r="G786" s="413"/>
      <c r="H786" s="413"/>
      <c r="I786" s="413"/>
      <c r="J786" s="413"/>
      <c r="K786" s="413"/>
      <c r="L786" s="413"/>
      <c r="M786" s="413"/>
      <c r="N786" s="413"/>
      <c r="O786" s="413"/>
      <c r="P786" s="413"/>
      <c r="Q786" s="413"/>
      <c r="R786" s="413"/>
      <c r="S786" s="413"/>
      <c r="T786" s="413"/>
      <c r="U786" s="413"/>
      <c r="V786" s="413"/>
      <c r="W786" s="413"/>
      <c r="X786" s="413"/>
      <c r="Y786" s="413"/>
      <c r="Z786" s="413"/>
    </row>
    <row r="787">
      <c r="A787" s="413"/>
      <c r="B787" s="413"/>
      <c r="C787" s="413"/>
      <c r="D787" s="413"/>
      <c r="E787" s="413"/>
      <c r="F787" s="413"/>
      <c r="G787" s="413"/>
      <c r="H787" s="413"/>
      <c r="I787" s="413"/>
      <c r="J787" s="413"/>
      <c r="K787" s="413"/>
      <c r="L787" s="413"/>
      <c r="M787" s="413"/>
      <c r="N787" s="413"/>
      <c r="O787" s="413"/>
      <c r="P787" s="413"/>
      <c r="Q787" s="413"/>
      <c r="R787" s="413"/>
      <c r="S787" s="413"/>
      <c r="T787" s="413"/>
      <c r="U787" s="413"/>
      <c r="V787" s="413"/>
      <c r="W787" s="413"/>
      <c r="X787" s="413"/>
      <c r="Y787" s="413"/>
      <c r="Z787" s="413"/>
    </row>
    <row r="788">
      <c r="A788" s="413"/>
      <c r="B788" s="413"/>
      <c r="C788" s="413"/>
      <c r="D788" s="413"/>
      <c r="E788" s="413"/>
      <c r="F788" s="413"/>
      <c r="G788" s="413"/>
      <c r="H788" s="413"/>
      <c r="I788" s="413"/>
      <c r="J788" s="413"/>
      <c r="K788" s="413"/>
      <c r="L788" s="413"/>
      <c r="M788" s="413"/>
      <c r="N788" s="413"/>
      <c r="O788" s="413"/>
      <c r="P788" s="413"/>
      <c r="Q788" s="413"/>
      <c r="R788" s="413"/>
      <c r="S788" s="413"/>
      <c r="T788" s="413"/>
      <c r="U788" s="413"/>
      <c r="V788" s="413"/>
      <c r="W788" s="413"/>
      <c r="X788" s="413"/>
      <c r="Y788" s="413"/>
      <c r="Z788" s="413"/>
    </row>
    <row r="789">
      <c r="A789" s="413"/>
      <c r="B789" s="413"/>
      <c r="C789" s="413"/>
      <c r="D789" s="413"/>
      <c r="E789" s="413"/>
      <c r="F789" s="413"/>
      <c r="G789" s="413"/>
      <c r="H789" s="413"/>
      <c r="I789" s="413"/>
      <c r="J789" s="413"/>
      <c r="K789" s="413"/>
      <c r="L789" s="413"/>
      <c r="M789" s="413"/>
      <c r="N789" s="413"/>
      <c r="O789" s="413"/>
      <c r="P789" s="413"/>
      <c r="Q789" s="413"/>
      <c r="R789" s="413"/>
      <c r="S789" s="413"/>
      <c r="T789" s="413"/>
      <c r="U789" s="413"/>
      <c r="V789" s="413"/>
      <c r="W789" s="413"/>
      <c r="X789" s="413"/>
      <c r="Y789" s="413"/>
      <c r="Z789" s="413"/>
    </row>
    <row r="790">
      <c r="A790" s="413"/>
      <c r="B790" s="413"/>
      <c r="C790" s="413"/>
      <c r="D790" s="413"/>
      <c r="E790" s="413"/>
      <c r="F790" s="413"/>
      <c r="G790" s="413"/>
      <c r="H790" s="413"/>
      <c r="I790" s="413"/>
      <c r="J790" s="413"/>
      <c r="K790" s="413"/>
      <c r="L790" s="413"/>
      <c r="M790" s="413"/>
      <c r="N790" s="413"/>
      <c r="O790" s="413"/>
      <c r="P790" s="413"/>
      <c r="Q790" s="413"/>
      <c r="R790" s="413"/>
      <c r="S790" s="413"/>
      <c r="T790" s="413"/>
      <c r="U790" s="413"/>
      <c r="V790" s="413"/>
      <c r="W790" s="413"/>
      <c r="X790" s="413"/>
      <c r="Y790" s="413"/>
      <c r="Z790" s="413"/>
    </row>
    <row r="791">
      <c r="A791" s="413"/>
      <c r="B791" s="413"/>
      <c r="C791" s="413"/>
      <c r="D791" s="413"/>
      <c r="E791" s="413"/>
      <c r="F791" s="413"/>
      <c r="G791" s="413"/>
      <c r="H791" s="413"/>
      <c r="I791" s="413"/>
      <c r="J791" s="413"/>
      <c r="K791" s="413"/>
      <c r="L791" s="413"/>
      <c r="M791" s="413"/>
      <c r="N791" s="413"/>
      <c r="O791" s="413"/>
      <c r="P791" s="413"/>
      <c r="Q791" s="413"/>
      <c r="R791" s="413"/>
      <c r="S791" s="413"/>
      <c r="T791" s="413"/>
      <c r="U791" s="413"/>
      <c r="V791" s="413"/>
      <c r="W791" s="413"/>
      <c r="X791" s="413"/>
      <c r="Y791" s="413"/>
      <c r="Z791" s="413"/>
    </row>
    <row r="792">
      <c r="A792" s="413"/>
      <c r="B792" s="413"/>
      <c r="C792" s="413"/>
      <c r="D792" s="413"/>
      <c r="E792" s="413"/>
      <c r="F792" s="413"/>
      <c r="G792" s="413"/>
      <c r="H792" s="413"/>
      <c r="I792" s="413"/>
      <c r="J792" s="413"/>
      <c r="K792" s="413"/>
      <c r="L792" s="413"/>
      <c r="M792" s="413"/>
      <c r="N792" s="413"/>
      <c r="O792" s="413"/>
      <c r="P792" s="413"/>
      <c r="Q792" s="413"/>
      <c r="R792" s="413"/>
      <c r="S792" s="413"/>
      <c r="T792" s="413"/>
      <c r="U792" s="413"/>
      <c r="V792" s="413"/>
      <c r="W792" s="413"/>
      <c r="X792" s="413"/>
      <c r="Y792" s="413"/>
      <c r="Z792" s="413"/>
    </row>
    <row r="793">
      <c r="A793" s="413"/>
      <c r="B793" s="413"/>
      <c r="C793" s="413"/>
      <c r="D793" s="413"/>
      <c r="E793" s="413"/>
      <c r="F793" s="413"/>
      <c r="G793" s="413"/>
      <c r="H793" s="413"/>
      <c r="I793" s="413"/>
      <c r="J793" s="413"/>
      <c r="K793" s="413"/>
      <c r="L793" s="413"/>
      <c r="M793" s="413"/>
      <c r="N793" s="413"/>
      <c r="O793" s="413"/>
      <c r="P793" s="413"/>
      <c r="Q793" s="413"/>
      <c r="R793" s="413"/>
      <c r="S793" s="413"/>
      <c r="T793" s="413"/>
      <c r="U793" s="413"/>
      <c r="V793" s="413"/>
      <c r="W793" s="413"/>
      <c r="X793" s="413"/>
      <c r="Y793" s="413"/>
      <c r="Z793" s="413"/>
    </row>
    <row r="794">
      <c r="A794" s="413"/>
      <c r="B794" s="413"/>
      <c r="C794" s="413"/>
      <c r="D794" s="413"/>
      <c r="E794" s="413"/>
      <c r="F794" s="413"/>
      <c r="G794" s="413"/>
      <c r="H794" s="413"/>
      <c r="I794" s="413"/>
      <c r="J794" s="413"/>
      <c r="K794" s="413"/>
      <c r="L794" s="413"/>
      <c r="M794" s="413"/>
      <c r="N794" s="413"/>
      <c r="O794" s="413"/>
      <c r="P794" s="413"/>
      <c r="Q794" s="413"/>
      <c r="R794" s="413"/>
      <c r="S794" s="413"/>
      <c r="T794" s="413"/>
      <c r="U794" s="413"/>
      <c r="V794" s="413"/>
      <c r="W794" s="413"/>
      <c r="X794" s="413"/>
      <c r="Y794" s="413"/>
      <c r="Z794" s="413"/>
    </row>
    <row r="795">
      <c r="A795" s="413"/>
      <c r="B795" s="413"/>
      <c r="C795" s="413"/>
      <c r="D795" s="413"/>
      <c r="E795" s="413"/>
      <c r="F795" s="413"/>
      <c r="G795" s="413"/>
      <c r="H795" s="413"/>
      <c r="I795" s="413"/>
      <c r="J795" s="413"/>
      <c r="K795" s="413"/>
      <c r="L795" s="413"/>
      <c r="M795" s="413"/>
      <c r="N795" s="413"/>
      <c r="O795" s="413"/>
      <c r="P795" s="413"/>
      <c r="Q795" s="413"/>
      <c r="R795" s="413"/>
      <c r="S795" s="413"/>
      <c r="T795" s="413"/>
      <c r="U795" s="413"/>
      <c r="V795" s="413"/>
      <c r="W795" s="413"/>
      <c r="X795" s="413"/>
      <c r="Y795" s="413"/>
      <c r="Z795" s="413"/>
    </row>
    <row r="796">
      <c r="A796" s="413"/>
      <c r="B796" s="413"/>
      <c r="C796" s="413"/>
      <c r="D796" s="413"/>
      <c r="E796" s="413"/>
      <c r="F796" s="413"/>
      <c r="G796" s="413"/>
      <c r="H796" s="413"/>
      <c r="I796" s="413"/>
      <c r="J796" s="413"/>
      <c r="K796" s="413"/>
      <c r="L796" s="413"/>
      <c r="M796" s="413"/>
      <c r="N796" s="413"/>
      <c r="O796" s="413"/>
      <c r="P796" s="413"/>
      <c r="Q796" s="413"/>
      <c r="R796" s="413"/>
      <c r="S796" s="413"/>
      <c r="T796" s="413"/>
      <c r="U796" s="413"/>
      <c r="V796" s="413"/>
      <c r="W796" s="413"/>
      <c r="X796" s="413"/>
      <c r="Y796" s="413"/>
      <c r="Z796" s="413"/>
    </row>
    <row r="797">
      <c r="A797" s="413"/>
      <c r="B797" s="413"/>
      <c r="C797" s="413"/>
      <c r="D797" s="413"/>
      <c r="E797" s="413"/>
      <c r="F797" s="413"/>
      <c r="G797" s="413"/>
      <c r="H797" s="413"/>
      <c r="I797" s="413"/>
      <c r="J797" s="413"/>
      <c r="K797" s="413"/>
      <c r="L797" s="413"/>
      <c r="M797" s="413"/>
      <c r="N797" s="413"/>
      <c r="O797" s="413"/>
      <c r="P797" s="413"/>
      <c r="Q797" s="413"/>
      <c r="R797" s="413"/>
      <c r="S797" s="413"/>
      <c r="T797" s="413"/>
      <c r="U797" s="413"/>
      <c r="V797" s="413"/>
      <c r="W797" s="413"/>
      <c r="X797" s="413"/>
      <c r="Y797" s="413"/>
      <c r="Z797" s="413"/>
    </row>
    <row r="798">
      <c r="A798" s="413"/>
      <c r="B798" s="413"/>
      <c r="C798" s="413"/>
      <c r="D798" s="413"/>
      <c r="E798" s="413"/>
      <c r="F798" s="413"/>
      <c r="G798" s="413"/>
      <c r="H798" s="413"/>
      <c r="I798" s="413"/>
      <c r="J798" s="413"/>
      <c r="K798" s="413"/>
      <c r="L798" s="413"/>
      <c r="M798" s="413"/>
      <c r="N798" s="413"/>
      <c r="O798" s="413"/>
      <c r="P798" s="413"/>
      <c r="Q798" s="413"/>
      <c r="R798" s="413"/>
      <c r="S798" s="413"/>
      <c r="T798" s="413"/>
      <c r="U798" s="413"/>
      <c r="V798" s="413"/>
      <c r="W798" s="413"/>
      <c r="X798" s="413"/>
      <c r="Y798" s="413"/>
      <c r="Z798" s="413"/>
    </row>
    <row r="799">
      <c r="A799" s="413"/>
      <c r="B799" s="413"/>
      <c r="C799" s="413"/>
      <c r="D799" s="413"/>
      <c r="E799" s="413"/>
      <c r="F799" s="413"/>
      <c r="G799" s="413"/>
      <c r="H799" s="413"/>
      <c r="I799" s="413"/>
      <c r="J799" s="413"/>
      <c r="K799" s="413"/>
      <c r="L799" s="413"/>
      <c r="M799" s="413"/>
      <c r="N799" s="413"/>
      <c r="O799" s="413"/>
      <c r="P799" s="413"/>
      <c r="Q799" s="413"/>
      <c r="R799" s="413"/>
      <c r="S799" s="413"/>
      <c r="T799" s="413"/>
      <c r="U799" s="413"/>
      <c r="V799" s="413"/>
      <c r="W799" s="413"/>
      <c r="X799" s="413"/>
      <c r="Y799" s="413"/>
      <c r="Z799" s="413"/>
    </row>
    <row r="800">
      <c r="A800" s="413"/>
      <c r="B800" s="413"/>
      <c r="C800" s="413"/>
      <c r="D800" s="413"/>
      <c r="E800" s="413"/>
      <c r="F800" s="413"/>
      <c r="G800" s="413"/>
      <c r="H800" s="413"/>
      <c r="I800" s="413"/>
      <c r="J800" s="413"/>
      <c r="K800" s="413"/>
      <c r="L800" s="413"/>
      <c r="M800" s="413"/>
      <c r="N800" s="413"/>
      <c r="O800" s="413"/>
      <c r="P800" s="413"/>
      <c r="Q800" s="413"/>
      <c r="R800" s="413"/>
      <c r="S800" s="413"/>
      <c r="T800" s="413"/>
      <c r="U800" s="413"/>
      <c r="V800" s="413"/>
      <c r="W800" s="413"/>
      <c r="X800" s="413"/>
      <c r="Y800" s="413"/>
      <c r="Z800" s="413"/>
    </row>
    <row r="801">
      <c r="A801" s="413"/>
      <c r="B801" s="413"/>
      <c r="C801" s="413"/>
      <c r="D801" s="413"/>
      <c r="E801" s="413"/>
      <c r="F801" s="413"/>
      <c r="G801" s="413"/>
      <c r="H801" s="413"/>
      <c r="I801" s="413"/>
      <c r="J801" s="413"/>
      <c r="K801" s="413"/>
      <c r="L801" s="413"/>
      <c r="M801" s="413"/>
      <c r="N801" s="413"/>
      <c r="O801" s="413"/>
      <c r="P801" s="413"/>
      <c r="Q801" s="413"/>
      <c r="R801" s="413"/>
      <c r="S801" s="413"/>
      <c r="T801" s="413"/>
      <c r="U801" s="413"/>
      <c r="V801" s="413"/>
      <c r="W801" s="413"/>
      <c r="X801" s="413"/>
      <c r="Y801" s="413"/>
      <c r="Z801" s="413"/>
    </row>
    <row r="802">
      <c r="A802" s="413"/>
      <c r="B802" s="413"/>
      <c r="C802" s="413"/>
      <c r="D802" s="413"/>
      <c r="E802" s="413"/>
      <c r="F802" s="413"/>
      <c r="G802" s="413"/>
      <c r="H802" s="413"/>
      <c r="I802" s="413"/>
      <c r="J802" s="413"/>
      <c r="K802" s="413"/>
      <c r="L802" s="413"/>
      <c r="M802" s="413"/>
      <c r="N802" s="413"/>
      <c r="O802" s="413"/>
      <c r="P802" s="413"/>
      <c r="Q802" s="413"/>
      <c r="R802" s="413"/>
      <c r="S802" s="413"/>
      <c r="T802" s="413"/>
      <c r="U802" s="413"/>
      <c r="V802" s="413"/>
      <c r="W802" s="413"/>
      <c r="X802" s="413"/>
      <c r="Y802" s="413"/>
      <c r="Z802" s="413"/>
    </row>
    <row r="803">
      <c r="A803" s="413"/>
      <c r="B803" s="413"/>
      <c r="C803" s="413"/>
      <c r="D803" s="413"/>
      <c r="E803" s="413"/>
      <c r="F803" s="413"/>
      <c r="G803" s="413"/>
      <c r="H803" s="413"/>
      <c r="I803" s="413"/>
      <c r="J803" s="413"/>
      <c r="K803" s="413"/>
      <c r="L803" s="413"/>
      <c r="M803" s="413"/>
      <c r="N803" s="413"/>
      <c r="O803" s="413"/>
      <c r="P803" s="413"/>
      <c r="Q803" s="413"/>
      <c r="R803" s="413"/>
      <c r="S803" s="413"/>
      <c r="T803" s="413"/>
      <c r="U803" s="413"/>
      <c r="V803" s="413"/>
      <c r="W803" s="413"/>
      <c r="X803" s="413"/>
      <c r="Y803" s="413"/>
      <c r="Z803" s="413"/>
    </row>
    <row r="804">
      <c r="A804" s="413"/>
      <c r="B804" s="413"/>
      <c r="C804" s="413"/>
      <c r="D804" s="413"/>
      <c r="E804" s="413"/>
      <c r="F804" s="413"/>
      <c r="G804" s="413"/>
      <c r="H804" s="413"/>
      <c r="I804" s="413"/>
      <c r="J804" s="413"/>
      <c r="K804" s="413"/>
      <c r="L804" s="413"/>
      <c r="M804" s="413"/>
      <c r="N804" s="413"/>
      <c r="O804" s="413"/>
      <c r="P804" s="413"/>
      <c r="Q804" s="413"/>
      <c r="R804" s="413"/>
      <c r="S804" s="413"/>
      <c r="T804" s="413"/>
      <c r="U804" s="413"/>
      <c r="V804" s="413"/>
      <c r="W804" s="413"/>
      <c r="X804" s="413"/>
      <c r="Y804" s="413"/>
      <c r="Z804" s="413"/>
    </row>
    <row r="805">
      <c r="A805" s="413"/>
      <c r="B805" s="413"/>
      <c r="C805" s="413"/>
      <c r="D805" s="413"/>
      <c r="E805" s="413"/>
      <c r="F805" s="413"/>
      <c r="G805" s="413"/>
      <c r="H805" s="413"/>
      <c r="I805" s="413"/>
      <c r="J805" s="413"/>
      <c r="K805" s="413"/>
      <c r="L805" s="413"/>
      <c r="M805" s="413"/>
      <c r="N805" s="413"/>
      <c r="O805" s="413"/>
      <c r="P805" s="413"/>
      <c r="Q805" s="413"/>
      <c r="R805" s="413"/>
      <c r="S805" s="413"/>
      <c r="T805" s="413"/>
      <c r="U805" s="413"/>
      <c r="V805" s="413"/>
      <c r="W805" s="413"/>
      <c r="X805" s="413"/>
      <c r="Y805" s="413"/>
      <c r="Z805" s="413"/>
    </row>
    <row r="806">
      <c r="A806" s="413"/>
      <c r="B806" s="413"/>
      <c r="C806" s="413"/>
      <c r="D806" s="413"/>
      <c r="E806" s="413"/>
      <c r="F806" s="413"/>
      <c r="G806" s="413"/>
      <c r="H806" s="413"/>
      <c r="I806" s="413"/>
      <c r="J806" s="413"/>
      <c r="K806" s="413"/>
      <c r="L806" s="413"/>
      <c r="M806" s="413"/>
      <c r="N806" s="413"/>
      <c r="O806" s="413"/>
      <c r="P806" s="413"/>
      <c r="Q806" s="413"/>
      <c r="R806" s="413"/>
      <c r="S806" s="413"/>
      <c r="T806" s="413"/>
      <c r="U806" s="413"/>
      <c r="V806" s="413"/>
      <c r="W806" s="413"/>
      <c r="X806" s="413"/>
      <c r="Y806" s="413"/>
      <c r="Z806" s="413"/>
    </row>
    <row r="807">
      <c r="A807" s="413"/>
      <c r="B807" s="413"/>
      <c r="C807" s="413"/>
      <c r="D807" s="413"/>
      <c r="E807" s="413"/>
      <c r="F807" s="413"/>
      <c r="G807" s="413"/>
      <c r="H807" s="413"/>
      <c r="I807" s="413"/>
      <c r="J807" s="413"/>
      <c r="K807" s="413"/>
      <c r="L807" s="413"/>
      <c r="M807" s="413"/>
      <c r="N807" s="413"/>
      <c r="O807" s="413"/>
      <c r="P807" s="413"/>
      <c r="Q807" s="413"/>
      <c r="R807" s="413"/>
      <c r="S807" s="413"/>
      <c r="T807" s="413"/>
      <c r="U807" s="413"/>
      <c r="V807" s="413"/>
      <c r="W807" s="413"/>
      <c r="X807" s="413"/>
      <c r="Y807" s="413"/>
      <c r="Z807" s="413"/>
    </row>
    <row r="808">
      <c r="A808" s="413"/>
      <c r="B808" s="413"/>
      <c r="C808" s="413"/>
      <c r="D808" s="413"/>
      <c r="E808" s="413"/>
      <c r="F808" s="413"/>
      <c r="G808" s="413"/>
      <c r="H808" s="413"/>
      <c r="I808" s="413"/>
      <c r="J808" s="413"/>
      <c r="K808" s="413"/>
      <c r="L808" s="413"/>
      <c r="M808" s="413"/>
      <c r="N808" s="413"/>
      <c r="O808" s="413"/>
      <c r="P808" s="413"/>
      <c r="Q808" s="413"/>
      <c r="R808" s="413"/>
      <c r="S808" s="413"/>
      <c r="T808" s="413"/>
      <c r="U808" s="413"/>
      <c r="V808" s="413"/>
      <c r="W808" s="413"/>
      <c r="X808" s="413"/>
      <c r="Y808" s="413"/>
      <c r="Z808" s="413"/>
    </row>
    <row r="809">
      <c r="A809" s="413"/>
      <c r="B809" s="413"/>
      <c r="C809" s="413"/>
      <c r="D809" s="413"/>
      <c r="E809" s="413"/>
      <c r="F809" s="413"/>
      <c r="G809" s="413"/>
      <c r="H809" s="413"/>
      <c r="I809" s="413"/>
      <c r="J809" s="413"/>
      <c r="K809" s="413"/>
      <c r="L809" s="413"/>
      <c r="M809" s="413"/>
      <c r="N809" s="413"/>
      <c r="O809" s="413"/>
      <c r="P809" s="413"/>
      <c r="Q809" s="413"/>
      <c r="R809" s="413"/>
      <c r="S809" s="413"/>
      <c r="T809" s="413"/>
      <c r="U809" s="413"/>
      <c r="V809" s="413"/>
      <c r="W809" s="413"/>
      <c r="X809" s="413"/>
      <c r="Y809" s="413"/>
      <c r="Z809" s="413"/>
    </row>
    <row r="810">
      <c r="A810" s="413"/>
      <c r="B810" s="413"/>
      <c r="C810" s="413"/>
      <c r="D810" s="413"/>
      <c r="E810" s="413"/>
      <c r="F810" s="413"/>
      <c r="G810" s="413"/>
      <c r="H810" s="413"/>
      <c r="I810" s="413"/>
      <c r="J810" s="413"/>
      <c r="K810" s="413"/>
      <c r="L810" s="413"/>
      <c r="M810" s="413"/>
      <c r="N810" s="413"/>
      <c r="O810" s="413"/>
      <c r="P810" s="413"/>
      <c r="Q810" s="413"/>
      <c r="R810" s="413"/>
      <c r="S810" s="413"/>
      <c r="T810" s="413"/>
      <c r="U810" s="413"/>
      <c r="V810" s="413"/>
      <c r="W810" s="413"/>
      <c r="X810" s="413"/>
      <c r="Y810" s="413"/>
      <c r="Z810" s="413"/>
    </row>
    <row r="811">
      <c r="A811" s="413"/>
      <c r="B811" s="413"/>
      <c r="C811" s="413"/>
      <c r="D811" s="413"/>
      <c r="E811" s="413"/>
      <c r="F811" s="413"/>
      <c r="G811" s="413"/>
      <c r="H811" s="413"/>
      <c r="I811" s="413"/>
      <c r="J811" s="413"/>
      <c r="K811" s="413"/>
      <c r="L811" s="413"/>
      <c r="M811" s="413"/>
      <c r="N811" s="413"/>
      <c r="O811" s="413"/>
      <c r="P811" s="413"/>
      <c r="Q811" s="413"/>
      <c r="R811" s="413"/>
      <c r="S811" s="413"/>
      <c r="T811" s="413"/>
      <c r="U811" s="413"/>
      <c r="V811" s="413"/>
      <c r="W811" s="413"/>
      <c r="X811" s="413"/>
      <c r="Y811" s="413"/>
      <c r="Z811" s="413"/>
    </row>
    <row r="812">
      <c r="A812" s="413"/>
      <c r="B812" s="413"/>
      <c r="C812" s="413"/>
      <c r="D812" s="413"/>
      <c r="E812" s="413"/>
      <c r="F812" s="413"/>
      <c r="G812" s="413"/>
      <c r="H812" s="413"/>
      <c r="I812" s="413"/>
      <c r="J812" s="413"/>
      <c r="K812" s="413"/>
      <c r="L812" s="413"/>
      <c r="M812" s="413"/>
      <c r="N812" s="413"/>
      <c r="O812" s="413"/>
      <c r="P812" s="413"/>
      <c r="Q812" s="413"/>
      <c r="R812" s="413"/>
      <c r="S812" s="413"/>
      <c r="T812" s="413"/>
      <c r="U812" s="413"/>
      <c r="V812" s="413"/>
      <c r="W812" s="413"/>
      <c r="X812" s="413"/>
      <c r="Y812" s="413"/>
      <c r="Z812" s="413"/>
    </row>
    <row r="813">
      <c r="A813" s="413"/>
      <c r="B813" s="413"/>
      <c r="C813" s="413"/>
      <c r="D813" s="413"/>
      <c r="E813" s="413"/>
      <c r="F813" s="413"/>
      <c r="G813" s="413"/>
      <c r="H813" s="413"/>
      <c r="I813" s="413"/>
      <c r="J813" s="413"/>
      <c r="K813" s="413"/>
      <c r="L813" s="413"/>
      <c r="M813" s="413"/>
      <c r="N813" s="413"/>
      <c r="O813" s="413"/>
      <c r="P813" s="413"/>
      <c r="Q813" s="413"/>
      <c r="R813" s="413"/>
      <c r="S813" s="413"/>
      <c r="T813" s="413"/>
      <c r="U813" s="413"/>
      <c r="V813" s="413"/>
      <c r="W813" s="413"/>
      <c r="X813" s="413"/>
      <c r="Y813" s="413"/>
      <c r="Z813" s="413"/>
    </row>
    <row r="814">
      <c r="A814" s="413"/>
      <c r="B814" s="413"/>
      <c r="C814" s="413"/>
      <c r="D814" s="413"/>
      <c r="E814" s="413"/>
      <c r="F814" s="413"/>
      <c r="G814" s="413"/>
      <c r="H814" s="413"/>
      <c r="I814" s="413"/>
      <c r="J814" s="413"/>
      <c r="K814" s="413"/>
      <c r="L814" s="413"/>
      <c r="M814" s="413"/>
      <c r="N814" s="413"/>
      <c r="O814" s="413"/>
      <c r="P814" s="413"/>
      <c r="Q814" s="413"/>
      <c r="R814" s="413"/>
      <c r="S814" s="413"/>
      <c r="T814" s="413"/>
      <c r="U814" s="413"/>
      <c r="V814" s="413"/>
      <c r="W814" s="413"/>
      <c r="X814" s="413"/>
      <c r="Y814" s="413"/>
      <c r="Z814" s="413"/>
    </row>
    <row r="815">
      <c r="A815" s="413"/>
      <c r="B815" s="413"/>
      <c r="C815" s="413"/>
      <c r="D815" s="413"/>
      <c r="E815" s="413"/>
      <c r="F815" s="413"/>
      <c r="G815" s="413"/>
      <c r="H815" s="413"/>
      <c r="I815" s="413"/>
      <c r="J815" s="413"/>
      <c r="K815" s="413"/>
      <c r="L815" s="413"/>
      <c r="M815" s="413"/>
      <c r="N815" s="413"/>
      <c r="O815" s="413"/>
      <c r="P815" s="413"/>
      <c r="Q815" s="413"/>
      <c r="R815" s="413"/>
      <c r="S815" s="413"/>
      <c r="T815" s="413"/>
      <c r="U815" s="413"/>
      <c r="V815" s="413"/>
      <c r="W815" s="413"/>
      <c r="X815" s="413"/>
      <c r="Y815" s="413"/>
      <c r="Z815" s="413"/>
    </row>
    <row r="816">
      <c r="A816" s="413"/>
      <c r="B816" s="413"/>
      <c r="C816" s="413"/>
      <c r="D816" s="413"/>
      <c r="E816" s="413"/>
      <c r="F816" s="413"/>
      <c r="G816" s="413"/>
      <c r="H816" s="413"/>
      <c r="I816" s="413"/>
      <c r="J816" s="413"/>
      <c r="K816" s="413"/>
      <c r="L816" s="413"/>
      <c r="M816" s="413"/>
      <c r="N816" s="413"/>
      <c r="O816" s="413"/>
      <c r="P816" s="413"/>
      <c r="Q816" s="413"/>
      <c r="R816" s="413"/>
      <c r="S816" s="413"/>
      <c r="T816" s="413"/>
      <c r="U816" s="413"/>
      <c r="V816" s="413"/>
      <c r="W816" s="413"/>
      <c r="X816" s="413"/>
      <c r="Y816" s="413"/>
      <c r="Z816" s="413"/>
    </row>
    <row r="817">
      <c r="A817" s="413"/>
      <c r="B817" s="413"/>
      <c r="C817" s="413"/>
      <c r="D817" s="413"/>
      <c r="E817" s="413"/>
      <c r="F817" s="413"/>
      <c r="G817" s="413"/>
      <c r="H817" s="413"/>
      <c r="I817" s="413"/>
      <c r="J817" s="413"/>
      <c r="K817" s="413"/>
      <c r="L817" s="413"/>
      <c r="M817" s="413"/>
      <c r="N817" s="413"/>
      <c r="O817" s="413"/>
      <c r="P817" s="413"/>
      <c r="Q817" s="413"/>
      <c r="R817" s="413"/>
      <c r="S817" s="413"/>
      <c r="T817" s="413"/>
      <c r="U817" s="413"/>
      <c r="V817" s="413"/>
      <c r="W817" s="413"/>
      <c r="X817" s="413"/>
      <c r="Y817" s="413"/>
      <c r="Z817" s="413"/>
    </row>
    <row r="818">
      <c r="A818" s="413"/>
      <c r="B818" s="413"/>
      <c r="C818" s="413"/>
      <c r="D818" s="413"/>
      <c r="E818" s="413"/>
      <c r="F818" s="413"/>
      <c r="G818" s="413"/>
      <c r="H818" s="413"/>
      <c r="I818" s="413"/>
      <c r="J818" s="413"/>
      <c r="K818" s="413"/>
      <c r="L818" s="413"/>
      <c r="M818" s="413"/>
      <c r="N818" s="413"/>
      <c r="O818" s="413"/>
      <c r="P818" s="413"/>
      <c r="Q818" s="413"/>
      <c r="R818" s="413"/>
      <c r="S818" s="413"/>
      <c r="T818" s="413"/>
      <c r="U818" s="413"/>
      <c r="V818" s="413"/>
      <c r="W818" s="413"/>
      <c r="X818" s="413"/>
      <c r="Y818" s="413"/>
      <c r="Z818" s="413"/>
    </row>
    <row r="819">
      <c r="A819" s="413"/>
      <c r="B819" s="413"/>
      <c r="C819" s="413"/>
      <c r="D819" s="413"/>
      <c r="E819" s="413"/>
      <c r="F819" s="413"/>
      <c r="G819" s="413"/>
      <c r="H819" s="413"/>
      <c r="I819" s="413"/>
      <c r="J819" s="413"/>
      <c r="K819" s="413"/>
      <c r="L819" s="413"/>
      <c r="M819" s="413"/>
      <c r="N819" s="413"/>
      <c r="O819" s="413"/>
      <c r="P819" s="413"/>
      <c r="Q819" s="413"/>
      <c r="R819" s="413"/>
      <c r="S819" s="413"/>
      <c r="T819" s="413"/>
      <c r="U819" s="413"/>
      <c r="V819" s="413"/>
      <c r="W819" s="413"/>
      <c r="X819" s="413"/>
      <c r="Y819" s="413"/>
      <c r="Z819" s="413"/>
    </row>
    <row r="820">
      <c r="A820" s="413"/>
      <c r="B820" s="413"/>
      <c r="C820" s="413"/>
      <c r="D820" s="413"/>
      <c r="E820" s="413"/>
      <c r="F820" s="413"/>
      <c r="G820" s="413"/>
      <c r="H820" s="413"/>
      <c r="I820" s="413"/>
      <c r="J820" s="413"/>
      <c r="K820" s="413"/>
      <c r="L820" s="413"/>
      <c r="M820" s="413"/>
      <c r="N820" s="413"/>
      <c r="O820" s="413"/>
      <c r="P820" s="413"/>
      <c r="Q820" s="413"/>
      <c r="R820" s="413"/>
      <c r="S820" s="413"/>
      <c r="T820" s="413"/>
      <c r="U820" s="413"/>
      <c r="V820" s="413"/>
      <c r="W820" s="413"/>
      <c r="X820" s="413"/>
      <c r="Y820" s="413"/>
      <c r="Z820" s="413"/>
    </row>
    <row r="821">
      <c r="A821" s="413"/>
      <c r="B821" s="413"/>
      <c r="C821" s="413"/>
      <c r="D821" s="413"/>
      <c r="E821" s="413"/>
      <c r="F821" s="413"/>
      <c r="G821" s="413"/>
      <c r="H821" s="413"/>
      <c r="I821" s="413"/>
      <c r="J821" s="413"/>
      <c r="K821" s="413"/>
      <c r="L821" s="413"/>
      <c r="M821" s="413"/>
      <c r="N821" s="413"/>
      <c r="O821" s="413"/>
      <c r="P821" s="413"/>
      <c r="Q821" s="413"/>
      <c r="R821" s="413"/>
      <c r="S821" s="413"/>
      <c r="T821" s="413"/>
      <c r="U821" s="413"/>
      <c r="V821" s="413"/>
      <c r="W821" s="413"/>
      <c r="X821" s="413"/>
      <c r="Y821" s="413"/>
      <c r="Z821" s="413"/>
    </row>
    <row r="822">
      <c r="A822" s="413"/>
      <c r="B822" s="413"/>
      <c r="C822" s="413"/>
      <c r="D822" s="413"/>
      <c r="E822" s="413"/>
      <c r="F822" s="413"/>
      <c r="G822" s="413"/>
      <c r="H822" s="413"/>
      <c r="I822" s="413"/>
      <c r="J822" s="413"/>
      <c r="K822" s="413"/>
      <c r="L822" s="413"/>
      <c r="M822" s="413"/>
      <c r="N822" s="413"/>
      <c r="O822" s="413"/>
      <c r="P822" s="413"/>
      <c r="Q822" s="413"/>
      <c r="R822" s="413"/>
      <c r="S822" s="413"/>
      <c r="T822" s="413"/>
      <c r="U822" s="413"/>
      <c r="V822" s="413"/>
      <c r="W822" s="413"/>
      <c r="X822" s="413"/>
      <c r="Y822" s="413"/>
      <c r="Z822" s="413"/>
    </row>
    <row r="823">
      <c r="A823" s="413"/>
      <c r="B823" s="413"/>
      <c r="C823" s="413"/>
      <c r="D823" s="413"/>
      <c r="E823" s="413"/>
      <c r="F823" s="413"/>
      <c r="G823" s="413"/>
      <c r="H823" s="413"/>
      <c r="I823" s="413"/>
      <c r="J823" s="413"/>
      <c r="K823" s="413"/>
      <c r="L823" s="413"/>
      <c r="M823" s="413"/>
      <c r="N823" s="413"/>
      <c r="O823" s="413"/>
      <c r="P823" s="413"/>
      <c r="Q823" s="413"/>
      <c r="R823" s="413"/>
      <c r="S823" s="413"/>
      <c r="T823" s="413"/>
      <c r="U823" s="413"/>
      <c r="V823" s="413"/>
      <c r="W823" s="413"/>
      <c r="X823" s="413"/>
      <c r="Y823" s="413"/>
      <c r="Z823" s="413"/>
    </row>
    <row r="824">
      <c r="A824" s="413"/>
      <c r="B824" s="413"/>
      <c r="C824" s="413"/>
      <c r="D824" s="413"/>
      <c r="E824" s="413"/>
      <c r="F824" s="413"/>
      <c r="G824" s="413"/>
      <c r="H824" s="413"/>
      <c r="I824" s="413"/>
      <c r="J824" s="413"/>
      <c r="K824" s="413"/>
      <c r="L824" s="413"/>
      <c r="M824" s="413"/>
      <c r="N824" s="413"/>
      <c r="O824" s="413"/>
      <c r="P824" s="413"/>
      <c r="Q824" s="413"/>
      <c r="R824" s="413"/>
      <c r="S824" s="413"/>
      <c r="T824" s="413"/>
      <c r="U824" s="413"/>
      <c r="V824" s="413"/>
      <c r="W824" s="413"/>
      <c r="X824" s="413"/>
      <c r="Y824" s="413"/>
      <c r="Z824" s="413"/>
    </row>
    <row r="825">
      <c r="A825" s="413"/>
      <c r="B825" s="413"/>
      <c r="C825" s="413"/>
      <c r="D825" s="413"/>
      <c r="E825" s="413"/>
      <c r="F825" s="413"/>
      <c r="G825" s="413"/>
      <c r="H825" s="413"/>
      <c r="I825" s="413"/>
      <c r="J825" s="413"/>
      <c r="K825" s="413"/>
      <c r="L825" s="413"/>
      <c r="M825" s="413"/>
      <c r="N825" s="413"/>
      <c r="O825" s="413"/>
      <c r="P825" s="413"/>
      <c r="Q825" s="413"/>
      <c r="R825" s="413"/>
      <c r="S825" s="413"/>
      <c r="T825" s="413"/>
      <c r="U825" s="413"/>
      <c r="V825" s="413"/>
      <c r="W825" s="413"/>
      <c r="X825" s="413"/>
      <c r="Y825" s="413"/>
      <c r="Z825" s="413"/>
    </row>
    <row r="826">
      <c r="A826" s="413"/>
      <c r="B826" s="413"/>
      <c r="C826" s="413"/>
      <c r="D826" s="413"/>
      <c r="E826" s="413"/>
      <c r="F826" s="413"/>
      <c r="G826" s="413"/>
      <c r="H826" s="413"/>
      <c r="I826" s="413"/>
      <c r="J826" s="413"/>
      <c r="K826" s="413"/>
      <c r="L826" s="413"/>
      <c r="M826" s="413"/>
      <c r="N826" s="413"/>
      <c r="O826" s="413"/>
      <c r="P826" s="413"/>
      <c r="Q826" s="413"/>
      <c r="R826" s="413"/>
      <c r="S826" s="413"/>
      <c r="T826" s="413"/>
      <c r="U826" s="413"/>
      <c r="V826" s="413"/>
      <c r="W826" s="413"/>
      <c r="X826" s="413"/>
      <c r="Y826" s="413"/>
      <c r="Z826" s="413"/>
    </row>
    <row r="827">
      <c r="A827" s="413"/>
      <c r="B827" s="413"/>
      <c r="C827" s="413"/>
      <c r="D827" s="413"/>
      <c r="E827" s="413"/>
      <c r="F827" s="413"/>
      <c r="G827" s="413"/>
      <c r="H827" s="413"/>
      <c r="I827" s="413"/>
      <c r="J827" s="413"/>
      <c r="K827" s="413"/>
      <c r="L827" s="413"/>
      <c r="M827" s="413"/>
      <c r="N827" s="413"/>
      <c r="O827" s="413"/>
      <c r="P827" s="413"/>
      <c r="Q827" s="413"/>
      <c r="R827" s="413"/>
      <c r="S827" s="413"/>
      <c r="T827" s="413"/>
      <c r="U827" s="413"/>
      <c r="V827" s="413"/>
      <c r="W827" s="413"/>
      <c r="X827" s="413"/>
      <c r="Y827" s="413"/>
      <c r="Z827" s="413"/>
    </row>
    <row r="828">
      <c r="A828" s="413"/>
      <c r="B828" s="413"/>
      <c r="C828" s="413"/>
      <c r="D828" s="413"/>
      <c r="E828" s="413"/>
      <c r="F828" s="413"/>
      <c r="G828" s="413"/>
      <c r="H828" s="413"/>
      <c r="I828" s="413"/>
      <c r="J828" s="413"/>
      <c r="K828" s="413"/>
      <c r="L828" s="413"/>
      <c r="M828" s="413"/>
      <c r="N828" s="413"/>
      <c r="O828" s="413"/>
      <c r="P828" s="413"/>
      <c r="Q828" s="413"/>
      <c r="R828" s="413"/>
      <c r="S828" s="413"/>
      <c r="T828" s="413"/>
      <c r="U828" s="413"/>
      <c r="V828" s="413"/>
      <c r="W828" s="413"/>
      <c r="X828" s="413"/>
      <c r="Y828" s="413"/>
      <c r="Z828" s="413"/>
    </row>
    <row r="829">
      <c r="A829" s="413"/>
      <c r="B829" s="413"/>
      <c r="C829" s="413"/>
      <c r="D829" s="413"/>
      <c r="E829" s="413"/>
      <c r="F829" s="413"/>
      <c r="G829" s="413"/>
      <c r="H829" s="413"/>
      <c r="I829" s="413"/>
      <c r="J829" s="413"/>
      <c r="K829" s="413"/>
      <c r="L829" s="413"/>
      <c r="M829" s="413"/>
      <c r="N829" s="413"/>
      <c r="O829" s="413"/>
      <c r="P829" s="413"/>
      <c r="Q829" s="413"/>
      <c r="R829" s="413"/>
      <c r="S829" s="413"/>
      <c r="T829" s="413"/>
      <c r="U829" s="413"/>
      <c r="V829" s="413"/>
      <c r="W829" s="413"/>
      <c r="X829" s="413"/>
      <c r="Y829" s="413"/>
      <c r="Z829" s="413"/>
    </row>
    <row r="830">
      <c r="A830" s="413"/>
      <c r="B830" s="413"/>
      <c r="C830" s="413"/>
      <c r="D830" s="413"/>
      <c r="E830" s="413"/>
      <c r="F830" s="413"/>
      <c r="G830" s="413"/>
      <c r="H830" s="413"/>
      <c r="I830" s="413"/>
      <c r="J830" s="413"/>
      <c r="K830" s="413"/>
      <c r="L830" s="413"/>
      <c r="M830" s="413"/>
      <c r="N830" s="413"/>
      <c r="O830" s="413"/>
      <c r="P830" s="413"/>
      <c r="Q830" s="413"/>
      <c r="R830" s="413"/>
      <c r="S830" s="413"/>
      <c r="T830" s="413"/>
      <c r="U830" s="413"/>
      <c r="V830" s="413"/>
      <c r="W830" s="413"/>
      <c r="X830" s="413"/>
      <c r="Y830" s="413"/>
      <c r="Z830" s="413"/>
    </row>
    <row r="831">
      <c r="A831" s="413"/>
      <c r="B831" s="413"/>
      <c r="C831" s="413"/>
      <c r="D831" s="413"/>
      <c r="E831" s="413"/>
      <c r="F831" s="413"/>
      <c r="G831" s="413"/>
      <c r="H831" s="413"/>
      <c r="I831" s="413"/>
      <c r="J831" s="413"/>
      <c r="K831" s="413"/>
      <c r="L831" s="413"/>
      <c r="M831" s="413"/>
      <c r="N831" s="413"/>
      <c r="O831" s="413"/>
      <c r="P831" s="413"/>
      <c r="Q831" s="413"/>
      <c r="R831" s="413"/>
      <c r="S831" s="413"/>
      <c r="T831" s="413"/>
      <c r="U831" s="413"/>
      <c r="V831" s="413"/>
      <c r="W831" s="413"/>
      <c r="X831" s="413"/>
      <c r="Y831" s="413"/>
      <c r="Z831" s="413"/>
    </row>
    <row r="832">
      <c r="A832" s="413"/>
      <c r="B832" s="413"/>
      <c r="C832" s="413"/>
      <c r="D832" s="413"/>
      <c r="E832" s="413"/>
      <c r="F832" s="413"/>
      <c r="G832" s="413"/>
      <c r="H832" s="413"/>
      <c r="I832" s="413"/>
      <c r="J832" s="413"/>
      <c r="K832" s="413"/>
      <c r="L832" s="413"/>
      <c r="M832" s="413"/>
      <c r="N832" s="413"/>
      <c r="O832" s="413"/>
      <c r="P832" s="413"/>
      <c r="Q832" s="413"/>
      <c r="R832" s="413"/>
      <c r="S832" s="413"/>
      <c r="T832" s="413"/>
      <c r="U832" s="413"/>
      <c r="V832" s="413"/>
      <c r="W832" s="413"/>
      <c r="X832" s="413"/>
      <c r="Y832" s="413"/>
      <c r="Z832" s="413"/>
    </row>
    <row r="833">
      <c r="A833" s="413"/>
      <c r="B833" s="413"/>
      <c r="C833" s="413"/>
      <c r="D833" s="413"/>
      <c r="E833" s="413"/>
      <c r="F833" s="413"/>
      <c r="G833" s="413"/>
      <c r="H833" s="413"/>
      <c r="I833" s="413"/>
      <c r="J833" s="413"/>
      <c r="K833" s="413"/>
      <c r="L833" s="413"/>
      <c r="M833" s="413"/>
      <c r="N833" s="413"/>
      <c r="O833" s="413"/>
      <c r="P833" s="413"/>
      <c r="Q833" s="413"/>
      <c r="R833" s="413"/>
      <c r="S833" s="413"/>
      <c r="T833" s="413"/>
      <c r="U833" s="413"/>
      <c r="V833" s="413"/>
      <c r="W833" s="413"/>
      <c r="X833" s="413"/>
      <c r="Y833" s="413"/>
      <c r="Z833" s="413"/>
    </row>
    <row r="834">
      <c r="A834" s="413"/>
      <c r="B834" s="413"/>
      <c r="C834" s="413"/>
      <c r="D834" s="413"/>
      <c r="E834" s="413"/>
      <c r="F834" s="413"/>
      <c r="G834" s="413"/>
      <c r="H834" s="413"/>
      <c r="I834" s="413"/>
      <c r="J834" s="413"/>
      <c r="K834" s="413"/>
      <c r="L834" s="413"/>
      <c r="M834" s="413"/>
      <c r="N834" s="413"/>
      <c r="O834" s="413"/>
      <c r="P834" s="413"/>
      <c r="Q834" s="413"/>
      <c r="R834" s="413"/>
      <c r="S834" s="413"/>
      <c r="T834" s="413"/>
      <c r="U834" s="413"/>
      <c r="V834" s="413"/>
      <c r="W834" s="413"/>
      <c r="X834" s="413"/>
      <c r="Y834" s="413"/>
      <c r="Z834" s="413"/>
    </row>
    <row r="835">
      <c r="A835" s="413"/>
      <c r="B835" s="413"/>
      <c r="C835" s="413"/>
      <c r="D835" s="413"/>
      <c r="E835" s="413"/>
      <c r="F835" s="413"/>
      <c r="G835" s="413"/>
      <c r="H835" s="413"/>
      <c r="I835" s="413"/>
      <c r="J835" s="413"/>
      <c r="K835" s="413"/>
      <c r="L835" s="413"/>
      <c r="M835" s="413"/>
      <c r="N835" s="413"/>
      <c r="O835" s="413"/>
      <c r="P835" s="413"/>
      <c r="Q835" s="413"/>
      <c r="R835" s="413"/>
      <c r="S835" s="413"/>
      <c r="T835" s="413"/>
      <c r="U835" s="413"/>
      <c r="V835" s="413"/>
      <c r="W835" s="413"/>
      <c r="X835" s="413"/>
      <c r="Y835" s="413"/>
      <c r="Z835" s="413"/>
    </row>
    <row r="836">
      <c r="A836" s="413"/>
      <c r="B836" s="413"/>
      <c r="C836" s="413"/>
      <c r="D836" s="413"/>
      <c r="E836" s="413"/>
      <c r="F836" s="413"/>
      <c r="G836" s="413"/>
      <c r="H836" s="413"/>
      <c r="I836" s="413"/>
      <c r="J836" s="413"/>
      <c r="K836" s="413"/>
      <c r="L836" s="413"/>
      <c r="M836" s="413"/>
      <c r="N836" s="413"/>
      <c r="O836" s="413"/>
      <c r="P836" s="413"/>
      <c r="Q836" s="413"/>
      <c r="R836" s="413"/>
      <c r="S836" s="413"/>
      <c r="T836" s="413"/>
      <c r="U836" s="413"/>
      <c r="V836" s="413"/>
      <c r="W836" s="413"/>
      <c r="X836" s="413"/>
      <c r="Y836" s="413"/>
      <c r="Z836" s="413"/>
    </row>
    <row r="837">
      <c r="A837" s="413"/>
      <c r="B837" s="413"/>
      <c r="C837" s="413"/>
      <c r="D837" s="413"/>
      <c r="E837" s="413"/>
      <c r="F837" s="413"/>
      <c r="G837" s="413"/>
      <c r="H837" s="413"/>
      <c r="I837" s="413"/>
      <c r="J837" s="413"/>
      <c r="K837" s="413"/>
      <c r="L837" s="413"/>
      <c r="M837" s="413"/>
      <c r="N837" s="413"/>
      <c r="O837" s="413"/>
      <c r="P837" s="413"/>
      <c r="Q837" s="413"/>
      <c r="R837" s="413"/>
      <c r="S837" s="413"/>
      <c r="T837" s="413"/>
      <c r="U837" s="413"/>
      <c r="V837" s="413"/>
      <c r="W837" s="413"/>
      <c r="X837" s="413"/>
      <c r="Y837" s="413"/>
      <c r="Z837" s="413"/>
    </row>
    <row r="838">
      <c r="A838" s="413"/>
      <c r="B838" s="413"/>
      <c r="C838" s="413"/>
      <c r="D838" s="413"/>
      <c r="E838" s="413"/>
      <c r="F838" s="413"/>
      <c r="G838" s="413"/>
      <c r="H838" s="413"/>
      <c r="I838" s="413"/>
      <c r="J838" s="413"/>
      <c r="K838" s="413"/>
      <c r="L838" s="413"/>
      <c r="M838" s="413"/>
      <c r="N838" s="413"/>
      <c r="O838" s="413"/>
      <c r="P838" s="413"/>
      <c r="Q838" s="413"/>
      <c r="R838" s="413"/>
      <c r="S838" s="413"/>
      <c r="T838" s="413"/>
      <c r="U838" s="413"/>
      <c r="V838" s="413"/>
      <c r="W838" s="413"/>
      <c r="X838" s="413"/>
      <c r="Y838" s="413"/>
      <c r="Z838" s="413"/>
    </row>
    <row r="839">
      <c r="A839" s="413"/>
      <c r="B839" s="413"/>
      <c r="C839" s="413"/>
      <c r="D839" s="413"/>
      <c r="E839" s="413"/>
      <c r="F839" s="413"/>
      <c r="G839" s="413"/>
      <c r="H839" s="413"/>
      <c r="I839" s="413"/>
      <c r="J839" s="413"/>
      <c r="K839" s="413"/>
      <c r="L839" s="413"/>
      <c r="M839" s="413"/>
      <c r="N839" s="413"/>
      <c r="O839" s="413"/>
      <c r="P839" s="413"/>
      <c r="Q839" s="413"/>
      <c r="R839" s="413"/>
      <c r="S839" s="413"/>
      <c r="T839" s="413"/>
      <c r="U839" s="413"/>
      <c r="V839" s="413"/>
      <c r="W839" s="413"/>
      <c r="X839" s="413"/>
      <c r="Y839" s="413"/>
      <c r="Z839" s="413"/>
    </row>
    <row r="840">
      <c r="A840" s="413"/>
      <c r="B840" s="413"/>
      <c r="C840" s="413"/>
      <c r="D840" s="413"/>
      <c r="E840" s="413"/>
      <c r="F840" s="413"/>
      <c r="G840" s="413"/>
      <c r="H840" s="413"/>
      <c r="I840" s="413"/>
      <c r="J840" s="413"/>
      <c r="K840" s="413"/>
      <c r="L840" s="413"/>
      <c r="M840" s="413"/>
      <c r="N840" s="413"/>
      <c r="O840" s="413"/>
      <c r="P840" s="413"/>
      <c r="Q840" s="413"/>
      <c r="R840" s="413"/>
      <c r="S840" s="413"/>
      <c r="T840" s="413"/>
      <c r="U840" s="413"/>
      <c r="V840" s="413"/>
      <c r="W840" s="413"/>
      <c r="X840" s="413"/>
      <c r="Y840" s="413"/>
      <c r="Z840" s="413"/>
    </row>
    <row r="841">
      <c r="A841" s="413"/>
      <c r="B841" s="413"/>
      <c r="C841" s="413"/>
      <c r="D841" s="413"/>
      <c r="E841" s="413"/>
      <c r="F841" s="413"/>
      <c r="G841" s="413"/>
      <c r="H841" s="413"/>
      <c r="I841" s="413"/>
      <c r="J841" s="413"/>
      <c r="K841" s="413"/>
      <c r="L841" s="413"/>
      <c r="M841" s="413"/>
      <c r="N841" s="413"/>
      <c r="O841" s="413"/>
      <c r="P841" s="413"/>
      <c r="Q841" s="413"/>
      <c r="R841" s="413"/>
      <c r="S841" s="413"/>
      <c r="T841" s="413"/>
      <c r="U841" s="413"/>
      <c r="V841" s="413"/>
      <c r="W841" s="413"/>
      <c r="X841" s="413"/>
      <c r="Y841" s="413"/>
      <c r="Z841" s="413"/>
    </row>
    <row r="842">
      <c r="A842" s="413"/>
      <c r="B842" s="413"/>
      <c r="C842" s="413"/>
      <c r="D842" s="413"/>
      <c r="E842" s="413"/>
      <c r="F842" s="413"/>
      <c r="G842" s="413"/>
      <c r="H842" s="413"/>
      <c r="I842" s="413"/>
      <c r="J842" s="413"/>
      <c r="K842" s="413"/>
      <c r="L842" s="413"/>
      <c r="M842" s="413"/>
      <c r="N842" s="413"/>
      <c r="O842" s="413"/>
      <c r="P842" s="413"/>
      <c r="Q842" s="413"/>
      <c r="R842" s="413"/>
      <c r="S842" s="413"/>
      <c r="T842" s="413"/>
      <c r="U842" s="413"/>
      <c r="V842" s="413"/>
      <c r="W842" s="413"/>
      <c r="X842" s="413"/>
      <c r="Y842" s="413"/>
      <c r="Z842" s="413"/>
    </row>
    <row r="843">
      <c r="A843" s="413"/>
      <c r="B843" s="413"/>
      <c r="C843" s="413"/>
      <c r="D843" s="413"/>
      <c r="E843" s="413"/>
      <c r="F843" s="413"/>
      <c r="G843" s="413"/>
      <c r="H843" s="413"/>
      <c r="I843" s="413"/>
      <c r="J843" s="413"/>
      <c r="K843" s="413"/>
      <c r="L843" s="413"/>
      <c r="M843" s="413"/>
      <c r="N843" s="413"/>
      <c r="O843" s="413"/>
      <c r="P843" s="413"/>
      <c r="Q843" s="413"/>
      <c r="R843" s="413"/>
      <c r="S843" s="413"/>
      <c r="T843" s="413"/>
      <c r="U843" s="413"/>
      <c r="V843" s="413"/>
      <c r="W843" s="413"/>
      <c r="X843" s="413"/>
      <c r="Y843" s="413"/>
      <c r="Z843" s="413"/>
    </row>
    <row r="844">
      <c r="A844" s="413"/>
      <c r="B844" s="413"/>
      <c r="C844" s="413"/>
      <c r="D844" s="413"/>
      <c r="E844" s="413"/>
      <c r="F844" s="413"/>
      <c r="G844" s="413"/>
      <c r="H844" s="413"/>
      <c r="I844" s="413"/>
      <c r="J844" s="413"/>
      <c r="K844" s="413"/>
      <c r="L844" s="413"/>
      <c r="M844" s="413"/>
      <c r="N844" s="413"/>
      <c r="O844" s="413"/>
      <c r="P844" s="413"/>
      <c r="Q844" s="413"/>
      <c r="R844" s="413"/>
      <c r="S844" s="413"/>
      <c r="T844" s="413"/>
      <c r="U844" s="413"/>
      <c r="V844" s="413"/>
      <c r="W844" s="413"/>
      <c r="X844" s="413"/>
      <c r="Y844" s="413"/>
      <c r="Z844" s="413"/>
    </row>
    <row r="845">
      <c r="A845" s="413"/>
      <c r="B845" s="413"/>
      <c r="C845" s="413"/>
      <c r="D845" s="413"/>
      <c r="E845" s="413"/>
      <c r="F845" s="413"/>
      <c r="G845" s="413"/>
      <c r="H845" s="413"/>
      <c r="I845" s="413"/>
      <c r="J845" s="413"/>
      <c r="K845" s="413"/>
      <c r="L845" s="413"/>
      <c r="M845" s="413"/>
      <c r="N845" s="413"/>
      <c r="O845" s="413"/>
      <c r="P845" s="413"/>
      <c r="Q845" s="413"/>
      <c r="R845" s="413"/>
      <c r="S845" s="413"/>
      <c r="T845" s="413"/>
      <c r="U845" s="413"/>
      <c r="V845" s="413"/>
      <c r="W845" s="413"/>
      <c r="X845" s="413"/>
      <c r="Y845" s="413"/>
      <c r="Z845" s="413"/>
    </row>
    <row r="846">
      <c r="A846" s="413"/>
      <c r="B846" s="413"/>
      <c r="C846" s="413"/>
      <c r="D846" s="413"/>
      <c r="E846" s="413"/>
      <c r="F846" s="413"/>
      <c r="G846" s="413"/>
      <c r="H846" s="413"/>
      <c r="I846" s="413"/>
      <c r="J846" s="413"/>
      <c r="K846" s="413"/>
      <c r="L846" s="413"/>
      <c r="M846" s="413"/>
      <c r="N846" s="413"/>
      <c r="O846" s="413"/>
      <c r="P846" s="413"/>
      <c r="Q846" s="413"/>
      <c r="R846" s="413"/>
      <c r="S846" s="413"/>
      <c r="T846" s="413"/>
      <c r="U846" s="413"/>
      <c r="V846" s="413"/>
      <c r="W846" s="413"/>
      <c r="X846" s="413"/>
      <c r="Y846" s="413"/>
      <c r="Z846" s="413"/>
    </row>
    <row r="847">
      <c r="A847" s="413"/>
      <c r="B847" s="413"/>
      <c r="C847" s="413"/>
      <c r="D847" s="413"/>
      <c r="E847" s="413"/>
      <c r="F847" s="413"/>
      <c r="G847" s="413"/>
      <c r="H847" s="413"/>
      <c r="I847" s="413"/>
      <c r="J847" s="413"/>
      <c r="K847" s="413"/>
      <c r="L847" s="413"/>
      <c r="M847" s="413"/>
      <c r="N847" s="413"/>
      <c r="O847" s="413"/>
      <c r="P847" s="413"/>
      <c r="Q847" s="413"/>
      <c r="R847" s="413"/>
      <c r="S847" s="413"/>
      <c r="T847" s="413"/>
      <c r="U847" s="413"/>
      <c r="V847" s="413"/>
      <c r="W847" s="413"/>
      <c r="X847" s="413"/>
      <c r="Y847" s="413"/>
      <c r="Z847" s="413"/>
    </row>
    <row r="848">
      <c r="A848" s="413"/>
      <c r="B848" s="413"/>
      <c r="C848" s="413"/>
      <c r="D848" s="413"/>
      <c r="E848" s="413"/>
      <c r="F848" s="413"/>
      <c r="G848" s="413"/>
      <c r="H848" s="413"/>
      <c r="I848" s="413"/>
      <c r="J848" s="413"/>
      <c r="K848" s="413"/>
      <c r="L848" s="413"/>
      <c r="M848" s="413"/>
      <c r="N848" s="413"/>
      <c r="O848" s="413"/>
      <c r="P848" s="413"/>
      <c r="Q848" s="413"/>
      <c r="R848" s="413"/>
      <c r="S848" s="413"/>
      <c r="T848" s="413"/>
      <c r="U848" s="413"/>
      <c r="V848" s="413"/>
      <c r="W848" s="413"/>
      <c r="X848" s="413"/>
      <c r="Y848" s="413"/>
      <c r="Z848" s="413"/>
    </row>
    <row r="849">
      <c r="A849" s="413"/>
      <c r="B849" s="413"/>
      <c r="C849" s="413"/>
      <c r="D849" s="413"/>
      <c r="E849" s="413"/>
      <c r="F849" s="413"/>
      <c r="G849" s="413"/>
      <c r="H849" s="413"/>
      <c r="I849" s="413"/>
      <c r="J849" s="413"/>
      <c r="K849" s="413"/>
      <c r="L849" s="413"/>
      <c r="M849" s="413"/>
      <c r="N849" s="413"/>
      <c r="O849" s="413"/>
      <c r="P849" s="413"/>
      <c r="Q849" s="413"/>
      <c r="R849" s="413"/>
      <c r="S849" s="413"/>
      <c r="T849" s="413"/>
      <c r="U849" s="413"/>
      <c r="V849" s="413"/>
      <c r="W849" s="413"/>
      <c r="X849" s="413"/>
      <c r="Y849" s="413"/>
      <c r="Z849" s="413"/>
    </row>
    <row r="850">
      <c r="A850" s="413"/>
      <c r="B850" s="413"/>
      <c r="C850" s="413"/>
      <c r="D850" s="413"/>
      <c r="E850" s="413"/>
      <c r="F850" s="413"/>
      <c r="G850" s="413"/>
      <c r="H850" s="413"/>
      <c r="I850" s="413"/>
      <c r="J850" s="413"/>
      <c r="K850" s="413"/>
      <c r="L850" s="413"/>
      <c r="M850" s="413"/>
      <c r="N850" s="413"/>
      <c r="O850" s="413"/>
      <c r="P850" s="413"/>
      <c r="Q850" s="413"/>
      <c r="R850" s="413"/>
      <c r="S850" s="413"/>
      <c r="T850" s="413"/>
      <c r="U850" s="413"/>
      <c r="V850" s="413"/>
      <c r="W850" s="413"/>
      <c r="X850" s="413"/>
      <c r="Y850" s="413"/>
      <c r="Z850" s="413"/>
    </row>
    <row r="851">
      <c r="A851" s="413"/>
      <c r="B851" s="413"/>
      <c r="C851" s="413"/>
      <c r="D851" s="413"/>
      <c r="E851" s="413"/>
      <c r="F851" s="413"/>
      <c r="G851" s="413"/>
      <c r="H851" s="413"/>
      <c r="I851" s="413"/>
      <c r="J851" s="413"/>
      <c r="K851" s="413"/>
      <c r="L851" s="413"/>
      <c r="M851" s="413"/>
      <c r="N851" s="413"/>
      <c r="O851" s="413"/>
      <c r="P851" s="413"/>
      <c r="Q851" s="413"/>
      <c r="R851" s="413"/>
      <c r="S851" s="413"/>
      <c r="T851" s="413"/>
      <c r="U851" s="413"/>
      <c r="V851" s="413"/>
      <c r="W851" s="413"/>
      <c r="X851" s="413"/>
      <c r="Y851" s="413"/>
      <c r="Z851" s="413"/>
    </row>
    <row r="852">
      <c r="A852" s="413"/>
      <c r="B852" s="413"/>
      <c r="C852" s="413"/>
      <c r="D852" s="413"/>
      <c r="E852" s="413"/>
      <c r="F852" s="413"/>
      <c r="G852" s="413"/>
      <c r="H852" s="413"/>
      <c r="I852" s="413"/>
      <c r="J852" s="413"/>
      <c r="K852" s="413"/>
      <c r="L852" s="413"/>
      <c r="M852" s="413"/>
      <c r="N852" s="413"/>
      <c r="O852" s="413"/>
      <c r="P852" s="413"/>
      <c r="Q852" s="413"/>
      <c r="R852" s="413"/>
      <c r="S852" s="413"/>
      <c r="T852" s="413"/>
      <c r="U852" s="413"/>
      <c r="V852" s="413"/>
      <c r="W852" s="413"/>
      <c r="X852" s="413"/>
      <c r="Y852" s="413"/>
      <c r="Z852" s="413"/>
    </row>
    <row r="853">
      <c r="A853" s="413"/>
      <c r="B853" s="413"/>
      <c r="C853" s="413"/>
      <c r="D853" s="413"/>
      <c r="E853" s="413"/>
      <c r="F853" s="413"/>
      <c r="G853" s="413"/>
      <c r="H853" s="413"/>
      <c r="I853" s="413"/>
      <c r="J853" s="413"/>
      <c r="K853" s="413"/>
      <c r="L853" s="413"/>
      <c r="M853" s="413"/>
      <c r="N853" s="413"/>
      <c r="O853" s="413"/>
      <c r="P853" s="413"/>
      <c r="Q853" s="413"/>
      <c r="R853" s="413"/>
      <c r="S853" s="413"/>
      <c r="T853" s="413"/>
      <c r="U853" s="413"/>
      <c r="V853" s="413"/>
      <c r="W853" s="413"/>
      <c r="X853" s="413"/>
      <c r="Y853" s="413"/>
      <c r="Z853" s="413"/>
    </row>
    <row r="854">
      <c r="A854" s="413"/>
      <c r="B854" s="413"/>
      <c r="C854" s="413"/>
      <c r="D854" s="413"/>
      <c r="E854" s="413"/>
      <c r="F854" s="413"/>
      <c r="G854" s="413"/>
      <c r="H854" s="413"/>
      <c r="I854" s="413"/>
      <c r="J854" s="413"/>
      <c r="K854" s="413"/>
      <c r="L854" s="413"/>
      <c r="M854" s="413"/>
      <c r="N854" s="413"/>
      <c r="O854" s="413"/>
      <c r="P854" s="413"/>
      <c r="Q854" s="413"/>
      <c r="R854" s="413"/>
      <c r="S854" s="413"/>
      <c r="T854" s="413"/>
      <c r="U854" s="413"/>
      <c r="V854" s="413"/>
      <c r="W854" s="413"/>
      <c r="X854" s="413"/>
      <c r="Y854" s="413"/>
      <c r="Z854" s="413"/>
    </row>
    <row r="855">
      <c r="A855" s="413"/>
      <c r="B855" s="413"/>
      <c r="C855" s="413"/>
      <c r="D855" s="413"/>
      <c r="E855" s="413"/>
      <c r="F855" s="413"/>
      <c r="G855" s="413"/>
      <c r="H855" s="413"/>
      <c r="I855" s="413"/>
      <c r="J855" s="413"/>
      <c r="K855" s="413"/>
      <c r="L855" s="413"/>
      <c r="M855" s="413"/>
      <c r="N855" s="413"/>
      <c r="O855" s="413"/>
      <c r="P855" s="413"/>
      <c r="Q855" s="413"/>
      <c r="R855" s="413"/>
      <c r="S855" s="413"/>
      <c r="T855" s="413"/>
      <c r="U855" s="413"/>
      <c r="V855" s="413"/>
      <c r="W855" s="413"/>
      <c r="X855" s="413"/>
      <c r="Y855" s="413"/>
      <c r="Z855" s="413"/>
    </row>
    <row r="856">
      <c r="A856" s="413"/>
      <c r="B856" s="413"/>
      <c r="C856" s="413"/>
      <c r="D856" s="413"/>
      <c r="E856" s="413"/>
      <c r="F856" s="413"/>
      <c r="G856" s="413"/>
      <c r="H856" s="413"/>
      <c r="I856" s="413"/>
      <c r="J856" s="413"/>
      <c r="K856" s="413"/>
      <c r="L856" s="413"/>
      <c r="M856" s="413"/>
      <c r="N856" s="413"/>
      <c r="O856" s="413"/>
      <c r="P856" s="413"/>
      <c r="Q856" s="413"/>
      <c r="R856" s="413"/>
      <c r="S856" s="413"/>
      <c r="T856" s="413"/>
      <c r="U856" s="413"/>
      <c r="V856" s="413"/>
      <c r="W856" s="413"/>
      <c r="X856" s="413"/>
      <c r="Y856" s="413"/>
      <c r="Z856" s="413"/>
    </row>
    <row r="857">
      <c r="A857" s="413"/>
      <c r="B857" s="413"/>
      <c r="C857" s="413"/>
      <c r="D857" s="413"/>
      <c r="E857" s="413"/>
      <c r="F857" s="413"/>
      <c r="G857" s="413"/>
      <c r="H857" s="413"/>
      <c r="I857" s="413"/>
      <c r="J857" s="413"/>
      <c r="K857" s="413"/>
      <c r="L857" s="413"/>
      <c r="M857" s="413"/>
      <c r="N857" s="413"/>
      <c r="O857" s="413"/>
      <c r="P857" s="413"/>
      <c r="Q857" s="413"/>
      <c r="R857" s="413"/>
      <c r="S857" s="413"/>
      <c r="T857" s="413"/>
      <c r="U857" s="413"/>
      <c r="V857" s="413"/>
      <c r="W857" s="413"/>
      <c r="X857" s="413"/>
      <c r="Y857" s="413"/>
      <c r="Z857" s="413"/>
    </row>
    <row r="858">
      <c r="A858" s="413"/>
      <c r="B858" s="413"/>
      <c r="C858" s="413"/>
      <c r="D858" s="413"/>
      <c r="E858" s="413"/>
      <c r="F858" s="413"/>
      <c r="G858" s="413"/>
      <c r="H858" s="413"/>
      <c r="I858" s="413"/>
      <c r="J858" s="413"/>
      <c r="K858" s="413"/>
      <c r="L858" s="413"/>
      <c r="M858" s="413"/>
      <c r="N858" s="413"/>
      <c r="O858" s="413"/>
      <c r="P858" s="413"/>
      <c r="Q858" s="413"/>
      <c r="R858" s="413"/>
      <c r="S858" s="413"/>
      <c r="T858" s="413"/>
      <c r="U858" s="413"/>
      <c r="V858" s="413"/>
      <c r="W858" s="413"/>
      <c r="X858" s="413"/>
      <c r="Y858" s="413"/>
      <c r="Z858" s="413"/>
    </row>
    <row r="859">
      <c r="A859" s="413"/>
      <c r="B859" s="413"/>
      <c r="C859" s="413"/>
      <c r="D859" s="413"/>
      <c r="E859" s="413"/>
      <c r="F859" s="413"/>
      <c r="G859" s="413"/>
      <c r="H859" s="413"/>
      <c r="I859" s="413"/>
      <c r="J859" s="413"/>
      <c r="K859" s="413"/>
      <c r="L859" s="413"/>
      <c r="M859" s="413"/>
      <c r="N859" s="413"/>
      <c r="O859" s="413"/>
      <c r="P859" s="413"/>
      <c r="Q859" s="413"/>
      <c r="R859" s="413"/>
      <c r="S859" s="413"/>
      <c r="T859" s="413"/>
      <c r="U859" s="413"/>
      <c r="V859" s="413"/>
      <c r="W859" s="413"/>
      <c r="X859" s="413"/>
      <c r="Y859" s="413"/>
      <c r="Z859" s="413"/>
    </row>
    <row r="860">
      <c r="A860" s="413"/>
      <c r="B860" s="413"/>
      <c r="C860" s="413"/>
      <c r="D860" s="413"/>
      <c r="E860" s="413"/>
      <c r="F860" s="413"/>
      <c r="G860" s="413"/>
      <c r="H860" s="413"/>
      <c r="I860" s="413"/>
      <c r="J860" s="413"/>
      <c r="K860" s="413"/>
      <c r="L860" s="413"/>
      <c r="M860" s="413"/>
      <c r="N860" s="413"/>
      <c r="O860" s="413"/>
      <c r="P860" s="413"/>
      <c r="Q860" s="413"/>
      <c r="R860" s="413"/>
      <c r="S860" s="413"/>
      <c r="T860" s="413"/>
      <c r="U860" s="413"/>
      <c r="V860" s="413"/>
      <c r="W860" s="413"/>
      <c r="X860" s="413"/>
      <c r="Y860" s="413"/>
      <c r="Z860" s="413"/>
    </row>
    <row r="861">
      <c r="A861" s="413"/>
      <c r="B861" s="413"/>
      <c r="C861" s="413"/>
      <c r="D861" s="413"/>
      <c r="E861" s="413"/>
      <c r="F861" s="413"/>
      <c r="G861" s="413"/>
      <c r="H861" s="413"/>
      <c r="I861" s="413"/>
      <c r="J861" s="413"/>
      <c r="K861" s="413"/>
      <c r="L861" s="413"/>
      <c r="M861" s="413"/>
      <c r="N861" s="413"/>
      <c r="O861" s="413"/>
      <c r="P861" s="413"/>
      <c r="Q861" s="413"/>
      <c r="R861" s="413"/>
      <c r="S861" s="413"/>
      <c r="T861" s="413"/>
      <c r="U861" s="413"/>
      <c r="V861" s="413"/>
      <c r="W861" s="413"/>
      <c r="X861" s="413"/>
      <c r="Y861" s="413"/>
      <c r="Z861" s="413"/>
    </row>
    <row r="862">
      <c r="A862" s="413"/>
      <c r="B862" s="413"/>
      <c r="C862" s="413"/>
      <c r="D862" s="413"/>
      <c r="E862" s="413"/>
      <c r="F862" s="413"/>
      <c r="G862" s="413"/>
      <c r="H862" s="413"/>
      <c r="I862" s="413"/>
      <c r="J862" s="413"/>
      <c r="K862" s="413"/>
      <c r="L862" s="413"/>
      <c r="M862" s="413"/>
      <c r="N862" s="413"/>
      <c r="O862" s="413"/>
      <c r="P862" s="413"/>
      <c r="Q862" s="413"/>
      <c r="R862" s="413"/>
      <c r="S862" s="413"/>
      <c r="T862" s="413"/>
      <c r="U862" s="413"/>
      <c r="V862" s="413"/>
      <c r="W862" s="413"/>
      <c r="X862" s="413"/>
      <c r="Y862" s="413"/>
      <c r="Z862" s="413"/>
    </row>
    <row r="863">
      <c r="A863" s="413"/>
      <c r="B863" s="413"/>
      <c r="C863" s="413"/>
      <c r="D863" s="413"/>
      <c r="E863" s="413"/>
      <c r="F863" s="413"/>
      <c r="G863" s="413"/>
      <c r="H863" s="413"/>
      <c r="I863" s="413"/>
      <c r="J863" s="413"/>
      <c r="K863" s="413"/>
      <c r="L863" s="413"/>
      <c r="M863" s="413"/>
      <c r="N863" s="413"/>
      <c r="O863" s="413"/>
      <c r="P863" s="413"/>
      <c r="Q863" s="413"/>
      <c r="R863" s="413"/>
      <c r="S863" s="413"/>
      <c r="T863" s="413"/>
      <c r="U863" s="413"/>
      <c r="V863" s="413"/>
      <c r="W863" s="413"/>
      <c r="X863" s="413"/>
      <c r="Y863" s="413"/>
      <c r="Z863" s="413"/>
    </row>
    <row r="864">
      <c r="A864" s="413"/>
      <c r="B864" s="413"/>
      <c r="C864" s="413"/>
      <c r="D864" s="413"/>
      <c r="E864" s="413"/>
      <c r="F864" s="413"/>
      <c r="G864" s="413"/>
      <c r="H864" s="413"/>
      <c r="I864" s="413"/>
      <c r="J864" s="413"/>
      <c r="K864" s="413"/>
      <c r="L864" s="413"/>
      <c r="M864" s="413"/>
      <c r="N864" s="413"/>
      <c r="O864" s="413"/>
      <c r="P864" s="413"/>
      <c r="Q864" s="413"/>
      <c r="R864" s="413"/>
      <c r="S864" s="413"/>
      <c r="T864" s="413"/>
      <c r="U864" s="413"/>
      <c r="V864" s="413"/>
      <c r="W864" s="413"/>
      <c r="X864" s="413"/>
      <c r="Y864" s="413"/>
      <c r="Z864" s="413"/>
    </row>
    <row r="865">
      <c r="A865" s="413"/>
      <c r="B865" s="413"/>
      <c r="C865" s="413"/>
      <c r="D865" s="413"/>
      <c r="E865" s="413"/>
      <c r="F865" s="413"/>
      <c r="G865" s="413"/>
      <c r="H865" s="413"/>
      <c r="I865" s="413"/>
      <c r="J865" s="413"/>
      <c r="K865" s="413"/>
      <c r="L865" s="413"/>
      <c r="M865" s="413"/>
      <c r="N865" s="413"/>
      <c r="O865" s="413"/>
      <c r="P865" s="413"/>
      <c r="Q865" s="413"/>
      <c r="R865" s="413"/>
      <c r="S865" s="413"/>
      <c r="T865" s="413"/>
      <c r="U865" s="413"/>
      <c r="V865" s="413"/>
      <c r="W865" s="413"/>
      <c r="X865" s="413"/>
      <c r="Y865" s="413"/>
      <c r="Z865" s="413"/>
    </row>
    <row r="866">
      <c r="A866" s="413"/>
      <c r="B866" s="413"/>
      <c r="C866" s="413"/>
      <c r="D866" s="413"/>
      <c r="E866" s="413"/>
      <c r="F866" s="413"/>
      <c r="G866" s="413"/>
      <c r="H866" s="413"/>
      <c r="I866" s="413"/>
      <c r="J866" s="413"/>
      <c r="K866" s="413"/>
      <c r="L866" s="413"/>
      <c r="M866" s="413"/>
      <c r="N866" s="413"/>
      <c r="O866" s="413"/>
      <c r="P866" s="413"/>
      <c r="Q866" s="413"/>
      <c r="R866" s="413"/>
      <c r="S866" s="413"/>
      <c r="T866" s="413"/>
      <c r="U866" s="413"/>
      <c r="V866" s="413"/>
      <c r="W866" s="413"/>
      <c r="X866" s="413"/>
      <c r="Y866" s="413"/>
      <c r="Z866" s="413"/>
    </row>
    <row r="867">
      <c r="A867" s="413"/>
      <c r="B867" s="413"/>
      <c r="C867" s="413"/>
      <c r="D867" s="413"/>
      <c r="E867" s="413"/>
      <c r="F867" s="413"/>
      <c r="G867" s="413"/>
      <c r="H867" s="413"/>
      <c r="I867" s="413"/>
      <c r="J867" s="413"/>
      <c r="K867" s="413"/>
      <c r="L867" s="413"/>
      <c r="M867" s="413"/>
      <c r="N867" s="413"/>
      <c r="O867" s="413"/>
      <c r="P867" s="413"/>
      <c r="Q867" s="413"/>
      <c r="R867" s="413"/>
      <c r="S867" s="413"/>
      <c r="T867" s="413"/>
      <c r="U867" s="413"/>
      <c r="V867" s="413"/>
      <c r="W867" s="413"/>
      <c r="X867" s="413"/>
      <c r="Y867" s="413"/>
      <c r="Z867" s="413"/>
    </row>
    <row r="868">
      <c r="A868" s="413"/>
      <c r="B868" s="413"/>
      <c r="C868" s="413"/>
      <c r="D868" s="413"/>
      <c r="E868" s="413"/>
      <c r="F868" s="413"/>
      <c r="G868" s="413"/>
      <c r="H868" s="413"/>
      <c r="I868" s="413"/>
      <c r="J868" s="413"/>
      <c r="K868" s="413"/>
      <c r="L868" s="413"/>
      <c r="M868" s="413"/>
      <c r="N868" s="413"/>
      <c r="O868" s="413"/>
      <c r="P868" s="413"/>
      <c r="Q868" s="413"/>
      <c r="R868" s="413"/>
      <c r="S868" s="413"/>
      <c r="T868" s="413"/>
      <c r="U868" s="413"/>
      <c r="V868" s="413"/>
      <c r="W868" s="413"/>
      <c r="X868" s="413"/>
      <c r="Y868" s="413"/>
      <c r="Z868" s="413"/>
    </row>
    <row r="869">
      <c r="A869" s="413"/>
      <c r="B869" s="413"/>
      <c r="C869" s="413"/>
      <c r="D869" s="413"/>
      <c r="E869" s="413"/>
      <c r="F869" s="413"/>
      <c r="G869" s="413"/>
      <c r="H869" s="413"/>
      <c r="I869" s="413"/>
      <c r="J869" s="413"/>
      <c r="K869" s="413"/>
      <c r="L869" s="413"/>
      <c r="M869" s="413"/>
      <c r="N869" s="413"/>
      <c r="O869" s="413"/>
      <c r="P869" s="413"/>
      <c r="Q869" s="413"/>
      <c r="R869" s="413"/>
      <c r="S869" s="413"/>
      <c r="T869" s="413"/>
      <c r="U869" s="413"/>
      <c r="V869" s="413"/>
      <c r="W869" s="413"/>
      <c r="X869" s="413"/>
      <c r="Y869" s="413"/>
      <c r="Z869" s="413"/>
    </row>
    <row r="870">
      <c r="A870" s="413"/>
      <c r="B870" s="413"/>
      <c r="C870" s="413"/>
      <c r="D870" s="413"/>
      <c r="E870" s="413"/>
      <c r="F870" s="413"/>
      <c r="G870" s="413"/>
      <c r="H870" s="413"/>
      <c r="I870" s="413"/>
      <c r="J870" s="413"/>
      <c r="K870" s="413"/>
      <c r="L870" s="413"/>
      <c r="M870" s="413"/>
      <c r="N870" s="413"/>
      <c r="O870" s="413"/>
      <c r="P870" s="413"/>
      <c r="Q870" s="413"/>
      <c r="R870" s="413"/>
      <c r="S870" s="413"/>
      <c r="T870" s="413"/>
      <c r="U870" s="413"/>
      <c r="V870" s="413"/>
      <c r="W870" s="413"/>
      <c r="X870" s="413"/>
      <c r="Y870" s="413"/>
      <c r="Z870" s="413"/>
    </row>
    <row r="871">
      <c r="A871" s="413"/>
      <c r="B871" s="413"/>
      <c r="C871" s="413"/>
      <c r="D871" s="413"/>
      <c r="E871" s="413"/>
      <c r="F871" s="413"/>
      <c r="G871" s="413"/>
      <c r="H871" s="413"/>
      <c r="I871" s="413"/>
      <c r="J871" s="413"/>
      <c r="K871" s="413"/>
      <c r="L871" s="413"/>
      <c r="M871" s="413"/>
      <c r="N871" s="413"/>
      <c r="O871" s="413"/>
      <c r="P871" s="413"/>
      <c r="Q871" s="413"/>
      <c r="R871" s="413"/>
      <c r="S871" s="413"/>
      <c r="T871" s="413"/>
      <c r="U871" s="413"/>
      <c r="V871" s="413"/>
      <c r="W871" s="413"/>
      <c r="X871" s="413"/>
      <c r="Y871" s="413"/>
      <c r="Z871" s="413"/>
    </row>
    <row r="872">
      <c r="A872" s="413"/>
      <c r="B872" s="413"/>
      <c r="C872" s="413"/>
      <c r="D872" s="413"/>
      <c r="E872" s="413"/>
      <c r="F872" s="413"/>
      <c r="G872" s="413"/>
      <c r="H872" s="413"/>
      <c r="I872" s="413"/>
      <c r="J872" s="413"/>
      <c r="K872" s="413"/>
      <c r="L872" s="413"/>
      <c r="M872" s="413"/>
      <c r="N872" s="413"/>
      <c r="O872" s="413"/>
      <c r="P872" s="413"/>
      <c r="Q872" s="413"/>
      <c r="R872" s="413"/>
      <c r="S872" s="413"/>
      <c r="T872" s="413"/>
      <c r="U872" s="413"/>
      <c r="V872" s="413"/>
      <c r="W872" s="413"/>
      <c r="X872" s="413"/>
      <c r="Y872" s="413"/>
      <c r="Z872" s="413"/>
    </row>
    <row r="873">
      <c r="A873" s="413"/>
      <c r="B873" s="413"/>
      <c r="C873" s="413"/>
      <c r="D873" s="413"/>
      <c r="E873" s="413"/>
      <c r="F873" s="413"/>
      <c r="G873" s="413"/>
      <c r="H873" s="413"/>
      <c r="I873" s="413"/>
      <c r="J873" s="413"/>
      <c r="K873" s="413"/>
      <c r="L873" s="413"/>
      <c r="M873" s="413"/>
      <c r="N873" s="413"/>
      <c r="O873" s="413"/>
      <c r="P873" s="413"/>
      <c r="Q873" s="413"/>
      <c r="R873" s="413"/>
      <c r="S873" s="413"/>
      <c r="T873" s="413"/>
      <c r="U873" s="413"/>
      <c r="V873" s="413"/>
      <c r="W873" s="413"/>
      <c r="X873" s="413"/>
      <c r="Y873" s="413"/>
      <c r="Z873" s="413"/>
    </row>
    <row r="874">
      <c r="A874" s="413"/>
      <c r="B874" s="413"/>
      <c r="C874" s="413"/>
      <c r="D874" s="413"/>
      <c r="E874" s="413"/>
      <c r="F874" s="413"/>
      <c r="G874" s="413"/>
      <c r="H874" s="413"/>
      <c r="I874" s="413"/>
      <c r="J874" s="413"/>
      <c r="K874" s="413"/>
      <c r="L874" s="413"/>
      <c r="M874" s="413"/>
      <c r="N874" s="413"/>
      <c r="O874" s="413"/>
      <c r="P874" s="413"/>
      <c r="Q874" s="413"/>
      <c r="R874" s="413"/>
      <c r="S874" s="413"/>
      <c r="T874" s="413"/>
      <c r="U874" s="413"/>
      <c r="V874" s="413"/>
      <c r="W874" s="413"/>
      <c r="X874" s="413"/>
      <c r="Y874" s="413"/>
      <c r="Z874" s="413"/>
    </row>
    <row r="875">
      <c r="A875" s="413"/>
      <c r="B875" s="413"/>
      <c r="C875" s="413"/>
      <c r="D875" s="413"/>
      <c r="E875" s="413"/>
      <c r="F875" s="413"/>
      <c r="G875" s="413"/>
      <c r="H875" s="413"/>
      <c r="I875" s="413"/>
      <c r="J875" s="413"/>
      <c r="K875" s="413"/>
      <c r="L875" s="413"/>
      <c r="M875" s="413"/>
      <c r="N875" s="413"/>
      <c r="O875" s="413"/>
      <c r="P875" s="413"/>
      <c r="Q875" s="413"/>
      <c r="R875" s="413"/>
      <c r="S875" s="413"/>
      <c r="T875" s="413"/>
      <c r="U875" s="413"/>
      <c r="V875" s="413"/>
      <c r="W875" s="413"/>
      <c r="X875" s="413"/>
      <c r="Y875" s="413"/>
      <c r="Z875" s="413"/>
    </row>
    <row r="876">
      <c r="A876" s="413"/>
      <c r="B876" s="413"/>
      <c r="C876" s="413"/>
      <c r="D876" s="413"/>
      <c r="E876" s="413"/>
      <c r="F876" s="413"/>
      <c r="G876" s="413"/>
      <c r="H876" s="413"/>
      <c r="I876" s="413"/>
      <c r="J876" s="413"/>
      <c r="K876" s="413"/>
      <c r="L876" s="413"/>
      <c r="M876" s="413"/>
      <c r="N876" s="413"/>
      <c r="O876" s="413"/>
      <c r="P876" s="413"/>
      <c r="Q876" s="413"/>
      <c r="R876" s="413"/>
      <c r="S876" s="413"/>
      <c r="T876" s="413"/>
      <c r="U876" s="413"/>
      <c r="V876" s="413"/>
      <c r="W876" s="413"/>
      <c r="X876" s="413"/>
      <c r="Y876" s="413"/>
      <c r="Z876" s="413"/>
    </row>
    <row r="877">
      <c r="A877" s="413"/>
      <c r="B877" s="413"/>
      <c r="C877" s="413"/>
      <c r="D877" s="413"/>
      <c r="E877" s="413"/>
      <c r="F877" s="413"/>
      <c r="G877" s="413"/>
      <c r="H877" s="413"/>
      <c r="I877" s="413"/>
      <c r="J877" s="413"/>
      <c r="K877" s="413"/>
      <c r="L877" s="413"/>
      <c r="M877" s="413"/>
      <c r="N877" s="413"/>
      <c r="O877" s="413"/>
      <c r="P877" s="413"/>
      <c r="Q877" s="413"/>
      <c r="R877" s="413"/>
      <c r="S877" s="413"/>
      <c r="T877" s="413"/>
      <c r="U877" s="413"/>
      <c r="V877" s="413"/>
      <c r="W877" s="413"/>
      <c r="X877" s="413"/>
      <c r="Y877" s="413"/>
      <c r="Z877" s="413"/>
    </row>
    <row r="878">
      <c r="A878" s="413"/>
      <c r="B878" s="413"/>
      <c r="C878" s="413"/>
      <c r="D878" s="413"/>
      <c r="E878" s="413"/>
      <c r="F878" s="413"/>
      <c r="G878" s="413"/>
      <c r="H878" s="413"/>
      <c r="I878" s="413"/>
      <c r="J878" s="413"/>
      <c r="K878" s="413"/>
      <c r="L878" s="413"/>
      <c r="M878" s="413"/>
      <c r="N878" s="413"/>
      <c r="O878" s="413"/>
      <c r="P878" s="413"/>
      <c r="Q878" s="413"/>
      <c r="R878" s="413"/>
      <c r="S878" s="413"/>
      <c r="T878" s="413"/>
      <c r="U878" s="413"/>
      <c r="V878" s="413"/>
      <c r="W878" s="413"/>
      <c r="X878" s="413"/>
      <c r="Y878" s="413"/>
      <c r="Z878" s="413"/>
    </row>
    <row r="879">
      <c r="A879" s="413"/>
      <c r="B879" s="413"/>
      <c r="C879" s="413"/>
      <c r="D879" s="413"/>
      <c r="E879" s="413"/>
      <c r="F879" s="413"/>
      <c r="G879" s="413"/>
      <c r="H879" s="413"/>
      <c r="I879" s="413"/>
      <c r="J879" s="413"/>
      <c r="K879" s="413"/>
      <c r="L879" s="413"/>
      <c r="M879" s="413"/>
      <c r="N879" s="413"/>
      <c r="O879" s="413"/>
      <c r="P879" s="413"/>
      <c r="Q879" s="413"/>
      <c r="R879" s="413"/>
      <c r="S879" s="413"/>
      <c r="T879" s="413"/>
      <c r="U879" s="413"/>
      <c r="V879" s="413"/>
      <c r="W879" s="413"/>
      <c r="X879" s="413"/>
      <c r="Y879" s="413"/>
      <c r="Z879" s="413"/>
    </row>
    <row r="880">
      <c r="A880" s="413"/>
      <c r="B880" s="413"/>
      <c r="C880" s="413"/>
      <c r="D880" s="413"/>
      <c r="E880" s="413"/>
      <c r="F880" s="413"/>
      <c r="G880" s="413"/>
      <c r="H880" s="413"/>
      <c r="I880" s="413"/>
      <c r="J880" s="413"/>
      <c r="K880" s="413"/>
      <c r="L880" s="413"/>
      <c r="M880" s="413"/>
      <c r="N880" s="413"/>
      <c r="O880" s="413"/>
      <c r="P880" s="413"/>
      <c r="Q880" s="413"/>
      <c r="R880" s="413"/>
      <c r="S880" s="413"/>
      <c r="T880" s="413"/>
      <c r="U880" s="413"/>
      <c r="V880" s="413"/>
      <c r="W880" s="413"/>
      <c r="X880" s="413"/>
      <c r="Y880" s="413"/>
      <c r="Z880" s="413"/>
    </row>
    <row r="881">
      <c r="A881" s="413"/>
      <c r="B881" s="413"/>
      <c r="C881" s="413"/>
      <c r="D881" s="413"/>
      <c r="E881" s="413"/>
      <c r="F881" s="413"/>
      <c r="G881" s="413"/>
      <c r="H881" s="413"/>
      <c r="I881" s="413"/>
      <c r="J881" s="413"/>
      <c r="K881" s="413"/>
      <c r="L881" s="413"/>
      <c r="M881" s="413"/>
      <c r="N881" s="413"/>
      <c r="O881" s="413"/>
      <c r="P881" s="413"/>
      <c r="Q881" s="413"/>
      <c r="R881" s="413"/>
      <c r="S881" s="413"/>
      <c r="T881" s="413"/>
      <c r="U881" s="413"/>
      <c r="V881" s="413"/>
      <c r="W881" s="413"/>
      <c r="X881" s="413"/>
      <c r="Y881" s="413"/>
      <c r="Z881" s="413"/>
    </row>
    <row r="882">
      <c r="A882" s="413"/>
      <c r="B882" s="413"/>
      <c r="C882" s="413"/>
      <c r="D882" s="413"/>
      <c r="E882" s="413"/>
      <c r="F882" s="413"/>
      <c r="G882" s="413"/>
      <c r="H882" s="413"/>
      <c r="I882" s="413"/>
      <c r="J882" s="413"/>
      <c r="K882" s="413"/>
      <c r="L882" s="413"/>
      <c r="M882" s="413"/>
      <c r="N882" s="413"/>
      <c r="O882" s="413"/>
      <c r="P882" s="413"/>
      <c r="Q882" s="413"/>
      <c r="R882" s="413"/>
      <c r="S882" s="413"/>
      <c r="T882" s="413"/>
      <c r="U882" s="413"/>
      <c r="V882" s="413"/>
      <c r="W882" s="413"/>
      <c r="X882" s="413"/>
      <c r="Y882" s="413"/>
      <c r="Z882" s="413"/>
    </row>
    <row r="883">
      <c r="A883" s="413"/>
      <c r="B883" s="413"/>
      <c r="C883" s="413"/>
      <c r="D883" s="413"/>
      <c r="E883" s="413"/>
      <c r="F883" s="413"/>
      <c r="G883" s="413"/>
      <c r="H883" s="413"/>
      <c r="I883" s="413"/>
      <c r="J883" s="413"/>
      <c r="K883" s="413"/>
      <c r="L883" s="413"/>
      <c r="M883" s="413"/>
      <c r="N883" s="413"/>
      <c r="O883" s="413"/>
      <c r="P883" s="413"/>
      <c r="Q883" s="413"/>
      <c r="R883" s="413"/>
      <c r="S883" s="413"/>
      <c r="T883" s="413"/>
      <c r="U883" s="413"/>
      <c r="V883" s="413"/>
      <c r="W883" s="413"/>
      <c r="X883" s="413"/>
      <c r="Y883" s="413"/>
      <c r="Z883" s="413"/>
    </row>
    <row r="884">
      <c r="A884" s="413"/>
      <c r="B884" s="413"/>
      <c r="C884" s="413"/>
      <c r="D884" s="413"/>
      <c r="E884" s="413"/>
      <c r="F884" s="413"/>
      <c r="G884" s="413"/>
      <c r="H884" s="413"/>
      <c r="I884" s="413"/>
      <c r="J884" s="413"/>
      <c r="K884" s="413"/>
      <c r="L884" s="413"/>
      <c r="M884" s="413"/>
      <c r="N884" s="413"/>
      <c r="O884" s="413"/>
      <c r="P884" s="413"/>
      <c r="Q884" s="413"/>
      <c r="R884" s="413"/>
      <c r="S884" s="413"/>
      <c r="T884" s="413"/>
      <c r="U884" s="413"/>
      <c r="V884" s="413"/>
      <c r="W884" s="413"/>
      <c r="X884" s="413"/>
      <c r="Y884" s="413"/>
      <c r="Z884" s="413"/>
    </row>
    <row r="885">
      <c r="A885" s="413"/>
      <c r="B885" s="413"/>
      <c r="C885" s="413"/>
      <c r="D885" s="413"/>
      <c r="E885" s="413"/>
      <c r="F885" s="413"/>
      <c r="G885" s="413"/>
      <c r="H885" s="413"/>
      <c r="I885" s="413"/>
      <c r="J885" s="413"/>
      <c r="K885" s="413"/>
      <c r="L885" s="413"/>
      <c r="M885" s="413"/>
      <c r="N885" s="413"/>
      <c r="O885" s="413"/>
      <c r="P885" s="413"/>
      <c r="Q885" s="413"/>
      <c r="R885" s="413"/>
      <c r="S885" s="413"/>
      <c r="T885" s="413"/>
      <c r="U885" s="413"/>
      <c r="V885" s="413"/>
      <c r="W885" s="413"/>
      <c r="X885" s="413"/>
      <c r="Y885" s="413"/>
      <c r="Z885" s="413"/>
    </row>
    <row r="886">
      <c r="A886" s="413"/>
      <c r="B886" s="413"/>
      <c r="C886" s="413"/>
      <c r="D886" s="413"/>
      <c r="E886" s="413"/>
      <c r="F886" s="413"/>
      <c r="G886" s="413"/>
      <c r="H886" s="413"/>
      <c r="I886" s="413"/>
      <c r="J886" s="413"/>
      <c r="K886" s="413"/>
      <c r="L886" s="413"/>
      <c r="M886" s="413"/>
      <c r="N886" s="413"/>
      <c r="O886" s="413"/>
      <c r="P886" s="413"/>
      <c r="Q886" s="413"/>
      <c r="R886" s="413"/>
      <c r="S886" s="413"/>
      <c r="T886" s="413"/>
      <c r="U886" s="413"/>
      <c r="V886" s="413"/>
      <c r="W886" s="413"/>
      <c r="X886" s="413"/>
      <c r="Y886" s="413"/>
      <c r="Z886" s="413"/>
    </row>
    <row r="887">
      <c r="A887" s="413"/>
      <c r="B887" s="413"/>
      <c r="C887" s="413"/>
      <c r="D887" s="413"/>
      <c r="E887" s="413"/>
      <c r="F887" s="413"/>
      <c r="G887" s="413"/>
      <c r="H887" s="413"/>
      <c r="I887" s="413"/>
      <c r="J887" s="413"/>
      <c r="K887" s="413"/>
      <c r="L887" s="413"/>
      <c r="M887" s="413"/>
      <c r="N887" s="413"/>
      <c r="O887" s="413"/>
      <c r="P887" s="413"/>
      <c r="Q887" s="413"/>
      <c r="R887" s="413"/>
      <c r="S887" s="413"/>
      <c r="T887" s="413"/>
      <c r="U887" s="413"/>
      <c r="V887" s="413"/>
      <c r="W887" s="413"/>
      <c r="X887" s="413"/>
      <c r="Y887" s="413"/>
      <c r="Z887" s="413"/>
    </row>
    <row r="888">
      <c r="A888" s="413"/>
      <c r="B888" s="413"/>
      <c r="C888" s="413"/>
      <c r="D888" s="413"/>
      <c r="E888" s="413"/>
      <c r="F888" s="413"/>
      <c r="G888" s="413"/>
      <c r="H888" s="413"/>
      <c r="I888" s="413"/>
      <c r="J888" s="413"/>
      <c r="K888" s="413"/>
      <c r="L888" s="413"/>
      <c r="M888" s="413"/>
      <c r="N888" s="413"/>
      <c r="O888" s="413"/>
      <c r="P888" s="413"/>
      <c r="Q888" s="413"/>
      <c r="R888" s="413"/>
      <c r="S888" s="413"/>
      <c r="T888" s="413"/>
      <c r="U888" s="413"/>
      <c r="V888" s="413"/>
      <c r="W888" s="413"/>
      <c r="X888" s="413"/>
      <c r="Y888" s="413"/>
      <c r="Z888" s="413"/>
    </row>
    <row r="889">
      <c r="A889" s="413"/>
      <c r="B889" s="413"/>
      <c r="C889" s="413"/>
      <c r="D889" s="413"/>
      <c r="E889" s="413"/>
      <c r="F889" s="413"/>
      <c r="G889" s="413"/>
      <c r="H889" s="413"/>
      <c r="I889" s="413"/>
      <c r="J889" s="413"/>
      <c r="K889" s="413"/>
      <c r="L889" s="413"/>
      <c r="M889" s="413"/>
      <c r="N889" s="413"/>
      <c r="O889" s="413"/>
      <c r="P889" s="413"/>
      <c r="Q889" s="413"/>
      <c r="R889" s="413"/>
      <c r="S889" s="413"/>
      <c r="T889" s="413"/>
      <c r="U889" s="413"/>
      <c r="V889" s="413"/>
      <c r="W889" s="413"/>
      <c r="X889" s="413"/>
      <c r="Y889" s="413"/>
      <c r="Z889" s="413"/>
    </row>
    <row r="890">
      <c r="A890" s="413"/>
      <c r="B890" s="413"/>
      <c r="C890" s="413"/>
      <c r="D890" s="413"/>
      <c r="E890" s="413"/>
      <c r="F890" s="413"/>
      <c r="G890" s="413"/>
      <c r="H890" s="413"/>
      <c r="I890" s="413"/>
      <c r="J890" s="413"/>
      <c r="K890" s="413"/>
      <c r="L890" s="413"/>
      <c r="M890" s="413"/>
      <c r="N890" s="413"/>
      <c r="O890" s="413"/>
      <c r="P890" s="413"/>
      <c r="Q890" s="413"/>
      <c r="R890" s="413"/>
      <c r="S890" s="413"/>
      <c r="T890" s="413"/>
      <c r="U890" s="413"/>
      <c r="V890" s="413"/>
      <c r="W890" s="413"/>
      <c r="X890" s="413"/>
      <c r="Y890" s="413"/>
      <c r="Z890" s="413"/>
    </row>
    <row r="891">
      <c r="A891" s="413"/>
      <c r="B891" s="413"/>
      <c r="C891" s="413"/>
      <c r="D891" s="413"/>
      <c r="E891" s="413"/>
      <c r="F891" s="413"/>
      <c r="G891" s="413"/>
      <c r="H891" s="413"/>
      <c r="I891" s="413"/>
      <c r="J891" s="413"/>
      <c r="K891" s="413"/>
      <c r="L891" s="413"/>
      <c r="M891" s="413"/>
      <c r="N891" s="413"/>
      <c r="O891" s="413"/>
      <c r="P891" s="413"/>
      <c r="Q891" s="413"/>
      <c r="R891" s="413"/>
      <c r="S891" s="413"/>
      <c r="T891" s="413"/>
      <c r="U891" s="413"/>
      <c r="V891" s="413"/>
      <c r="W891" s="413"/>
      <c r="X891" s="413"/>
      <c r="Y891" s="413"/>
      <c r="Z891" s="413"/>
    </row>
    <row r="892">
      <c r="A892" s="413"/>
      <c r="B892" s="413"/>
      <c r="C892" s="413"/>
      <c r="D892" s="413"/>
      <c r="E892" s="413"/>
      <c r="F892" s="413"/>
      <c r="G892" s="413"/>
      <c r="H892" s="413"/>
      <c r="I892" s="413"/>
      <c r="J892" s="413"/>
      <c r="K892" s="413"/>
      <c r="L892" s="413"/>
      <c r="M892" s="413"/>
      <c r="N892" s="413"/>
      <c r="O892" s="413"/>
      <c r="P892" s="413"/>
      <c r="Q892" s="413"/>
      <c r="R892" s="413"/>
      <c r="S892" s="413"/>
      <c r="T892" s="413"/>
      <c r="U892" s="413"/>
      <c r="V892" s="413"/>
      <c r="W892" s="413"/>
      <c r="X892" s="413"/>
      <c r="Y892" s="413"/>
      <c r="Z892" s="413"/>
    </row>
    <row r="893">
      <c r="A893" s="413"/>
      <c r="B893" s="413"/>
      <c r="C893" s="413"/>
      <c r="D893" s="413"/>
      <c r="E893" s="413"/>
      <c r="F893" s="413"/>
      <c r="G893" s="413"/>
      <c r="H893" s="413"/>
      <c r="I893" s="413"/>
      <c r="J893" s="413"/>
      <c r="K893" s="413"/>
      <c r="L893" s="413"/>
      <c r="M893" s="413"/>
      <c r="N893" s="413"/>
      <c r="O893" s="413"/>
      <c r="P893" s="413"/>
      <c r="Q893" s="413"/>
      <c r="R893" s="413"/>
      <c r="S893" s="413"/>
      <c r="T893" s="413"/>
      <c r="U893" s="413"/>
      <c r="V893" s="413"/>
      <c r="W893" s="413"/>
      <c r="X893" s="413"/>
      <c r="Y893" s="413"/>
      <c r="Z893" s="413"/>
    </row>
    <row r="894">
      <c r="A894" s="413"/>
      <c r="B894" s="413"/>
      <c r="C894" s="413"/>
      <c r="D894" s="413"/>
      <c r="E894" s="413"/>
      <c r="F894" s="413"/>
      <c r="G894" s="413"/>
      <c r="H894" s="413"/>
      <c r="I894" s="413"/>
      <c r="J894" s="413"/>
      <c r="K894" s="413"/>
      <c r="L894" s="413"/>
      <c r="M894" s="413"/>
      <c r="N894" s="413"/>
      <c r="O894" s="413"/>
      <c r="P894" s="413"/>
      <c r="Q894" s="413"/>
      <c r="R894" s="413"/>
      <c r="S894" s="413"/>
      <c r="T894" s="413"/>
      <c r="U894" s="413"/>
      <c r="V894" s="413"/>
      <c r="W894" s="413"/>
      <c r="X894" s="413"/>
      <c r="Y894" s="413"/>
      <c r="Z894" s="413"/>
    </row>
    <row r="895">
      <c r="A895" s="413"/>
      <c r="B895" s="413"/>
      <c r="C895" s="413"/>
      <c r="D895" s="413"/>
      <c r="E895" s="413"/>
      <c r="F895" s="413"/>
      <c r="G895" s="413"/>
      <c r="H895" s="413"/>
      <c r="I895" s="413"/>
      <c r="J895" s="413"/>
      <c r="K895" s="413"/>
      <c r="L895" s="413"/>
      <c r="M895" s="413"/>
      <c r="N895" s="413"/>
      <c r="O895" s="413"/>
      <c r="P895" s="413"/>
      <c r="Q895" s="413"/>
      <c r="R895" s="413"/>
      <c r="S895" s="413"/>
      <c r="T895" s="413"/>
      <c r="U895" s="413"/>
      <c r="V895" s="413"/>
      <c r="W895" s="413"/>
      <c r="X895" s="413"/>
      <c r="Y895" s="413"/>
      <c r="Z895" s="413"/>
    </row>
    <row r="896">
      <c r="A896" s="413"/>
      <c r="B896" s="413"/>
      <c r="C896" s="413"/>
      <c r="D896" s="413"/>
      <c r="E896" s="413"/>
      <c r="F896" s="413"/>
      <c r="G896" s="413"/>
      <c r="H896" s="413"/>
      <c r="I896" s="413"/>
      <c r="J896" s="413"/>
      <c r="K896" s="413"/>
      <c r="L896" s="413"/>
      <c r="M896" s="413"/>
      <c r="N896" s="413"/>
      <c r="O896" s="413"/>
      <c r="P896" s="413"/>
      <c r="Q896" s="413"/>
      <c r="R896" s="413"/>
      <c r="S896" s="413"/>
      <c r="T896" s="413"/>
      <c r="U896" s="413"/>
      <c r="V896" s="413"/>
      <c r="W896" s="413"/>
      <c r="X896" s="413"/>
      <c r="Y896" s="413"/>
      <c r="Z896" s="413"/>
    </row>
    <row r="897">
      <c r="A897" s="413"/>
      <c r="B897" s="413"/>
      <c r="C897" s="413"/>
      <c r="D897" s="413"/>
      <c r="E897" s="413"/>
      <c r="F897" s="413"/>
      <c r="G897" s="413"/>
      <c r="H897" s="413"/>
      <c r="I897" s="413"/>
      <c r="J897" s="413"/>
      <c r="K897" s="413"/>
      <c r="L897" s="413"/>
      <c r="M897" s="413"/>
      <c r="N897" s="413"/>
      <c r="O897" s="413"/>
      <c r="P897" s="413"/>
      <c r="Q897" s="413"/>
      <c r="R897" s="413"/>
      <c r="S897" s="413"/>
      <c r="T897" s="413"/>
      <c r="U897" s="413"/>
      <c r="V897" s="413"/>
      <c r="W897" s="413"/>
      <c r="X897" s="413"/>
      <c r="Y897" s="413"/>
      <c r="Z897" s="413"/>
    </row>
    <row r="898">
      <c r="A898" s="413"/>
      <c r="B898" s="413"/>
      <c r="C898" s="413"/>
      <c r="D898" s="413"/>
      <c r="E898" s="413"/>
      <c r="F898" s="413"/>
      <c r="G898" s="413"/>
      <c r="H898" s="413"/>
      <c r="I898" s="413"/>
      <c r="J898" s="413"/>
      <c r="K898" s="413"/>
      <c r="L898" s="413"/>
      <c r="M898" s="413"/>
      <c r="N898" s="413"/>
      <c r="O898" s="413"/>
      <c r="P898" s="413"/>
      <c r="Q898" s="413"/>
      <c r="R898" s="413"/>
      <c r="S898" s="413"/>
      <c r="T898" s="413"/>
      <c r="U898" s="413"/>
      <c r="V898" s="413"/>
      <c r="W898" s="413"/>
      <c r="X898" s="413"/>
      <c r="Y898" s="413"/>
      <c r="Z898" s="413"/>
    </row>
    <row r="899">
      <c r="A899" s="413"/>
      <c r="B899" s="413"/>
      <c r="C899" s="413"/>
      <c r="D899" s="413"/>
      <c r="E899" s="413"/>
      <c r="F899" s="413"/>
      <c r="G899" s="413"/>
      <c r="H899" s="413"/>
      <c r="I899" s="413"/>
      <c r="J899" s="413"/>
      <c r="K899" s="413"/>
      <c r="L899" s="413"/>
      <c r="M899" s="413"/>
      <c r="N899" s="413"/>
      <c r="O899" s="413"/>
      <c r="P899" s="413"/>
      <c r="Q899" s="413"/>
      <c r="R899" s="413"/>
      <c r="S899" s="413"/>
      <c r="T899" s="413"/>
      <c r="U899" s="413"/>
      <c r="V899" s="413"/>
      <c r="W899" s="413"/>
      <c r="X899" s="413"/>
      <c r="Y899" s="413"/>
      <c r="Z899" s="413"/>
    </row>
    <row r="900">
      <c r="A900" s="413"/>
      <c r="B900" s="413"/>
      <c r="C900" s="413"/>
      <c r="D900" s="413"/>
      <c r="E900" s="413"/>
      <c r="F900" s="413"/>
      <c r="G900" s="413"/>
      <c r="H900" s="413"/>
      <c r="I900" s="413"/>
      <c r="J900" s="413"/>
      <c r="K900" s="413"/>
      <c r="L900" s="413"/>
      <c r="M900" s="413"/>
      <c r="N900" s="413"/>
      <c r="O900" s="413"/>
      <c r="P900" s="413"/>
      <c r="Q900" s="413"/>
      <c r="R900" s="413"/>
      <c r="S900" s="413"/>
      <c r="T900" s="413"/>
      <c r="U900" s="413"/>
      <c r="V900" s="413"/>
      <c r="W900" s="413"/>
      <c r="X900" s="413"/>
      <c r="Y900" s="413"/>
      <c r="Z900" s="413"/>
    </row>
    <row r="901">
      <c r="A901" s="413"/>
      <c r="B901" s="413"/>
      <c r="C901" s="413"/>
      <c r="D901" s="413"/>
      <c r="E901" s="413"/>
      <c r="F901" s="413"/>
      <c r="G901" s="413"/>
      <c r="H901" s="413"/>
      <c r="I901" s="413"/>
      <c r="J901" s="413"/>
      <c r="K901" s="413"/>
      <c r="L901" s="413"/>
      <c r="M901" s="413"/>
      <c r="N901" s="413"/>
      <c r="O901" s="413"/>
      <c r="P901" s="413"/>
      <c r="Q901" s="413"/>
      <c r="R901" s="413"/>
      <c r="S901" s="413"/>
      <c r="T901" s="413"/>
      <c r="U901" s="413"/>
      <c r="V901" s="413"/>
      <c r="W901" s="413"/>
      <c r="X901" s="413"/>
      <c r="Y901" s="413"/>
      <c r="Z901" s="413"/>
    </row>
    <row r="902">
      <c r="A902" s="413"/>
      <c r="B902" s="413"/>
      <c r="C902" s="413"/>
      <c r="D902" s="413"/>
      <c r="E902" s="413"/>
      <c r="F902" s="413"/>
      <c r="G902" s="413"/>
      <c r="H902" s="413"/>
      <c r="I902" s="413"/>
      <c r="J902" s="413"/>
      <c r="K902" s="413"/>
      <c r="L902" s="413"/>
      <c r="M902" s="413"/>
      <c r="N902" s="413"/>
      <c r="O902" s="413"/>
      <c r="P902" s="413"/>
      <c r="Q902" s="413"/>
      <c r="R902" s="413"/>
      <c r="S902" s="413"/>
      <c r="T902" s="413"/>
      <c r="U902" s="413"/>
      <c r="V902" s="413"/>
      <c r="W902" s="413"/>
      <c r="X902" s="413"/>
      <c r="Y902" s="413"/>
      <c r="Z902" s="413"/>
    </row>
    <row r="903">
      <c r="A903" s="413"/>
      <c r="B903" s="413"/>
      <c r="C903" s="413"/>
      <c r="D903" s="413"/>
      <c r="E903" s="413"/>
      <c r="F903" s="413"/>
      <c r="G903" s="413"/>
      <c r="H903" s="413"/>
      <c r="I903" s="413"/>
      <c r="J903" s="413"/>
      <c r="K903" s="413"/>
      <c r="L903" s="413"/>
      <c r="M903" s="413"/>
      <c r="N903" s="413"/>
      <c r="O903" s="413"/>
      <c r="P903" s="413"/>
      <c r="Q903" s="413"/>
      <c r="R903" s="413"/>
      <c r="S903" s="413"/>
      <c r="T903" s="413"/>
      <c r="U903" s="413"/>
      <c r="V903" s="413"/>
      <c r="W903" s="413"/>
      <c r="X903" s="413"/>
      <c r="Y903" s="413"/>
      <c r="Z903" s="413"/>
    </row>
    <row r="904">
      <c r="A904" s="413"/>
      <c r="B904" s="413"/>
      <c r="C904" s="413"/>
      <c r="D904" s="413"/>
      <c r="E904" s="413"/>
      <c r="F904" s="413"/>
      <c r="G904" s="413"/>
      <c r="H904" s="413"/>
      <c r="I904" s="413"/>
      <c r="J904" s="413"/>
      <c r="K904" s="413"/>
      <c r="L904" s="413"/>
      <c r="M904" s="413"/>
      <c r="N904" s="413"/>
      <c r="O904" s="413"/>
      <c r="P904" s="413"/>
      <c r="Q904" s="413"/>
      <c r="R904" s="413"/>
      <c r="S904" s="413"/>
      <c r="T904" s="413"/>
      <c r="U904" s="413"/>
      <c r="V904" s="413"/>
      <c r="W904" s="413"/>
      <c r="X904" s="413"/>
      <c r="Y904" s="413"/>
      <c r="Z904" s="413"/>
    </row>
    <row r="905">
      <c r="A905" s="413"/>
      <c r="B905" s="413"/>
      <c r="C905" s="413"/>
      <c r="D905" s="413"/>
      <c r="E905" s="413"/>
      <c r="F905" s="413"/>
      <c r="G905" s="413"/>
      <c r="H905" s="413"/>
      <c r="I905" s="413"/>
      <c r="J905" s="413"/>
      <c r="K905" s="413"/>
      <c r="L905" s="413"/>
      <c r="M905" s="413"/>
      <c r="N905" s="413"/>
      <c r="O905" s="413"/>
      <c r="P905" s="413"/>
      <c r="Q905" s="413"/>
      <c r="R905" s="413"/>
      <c r="S905" s="413"/>
      <c r="T905" s="413"/>
      <c r="U905" s="413"/>
      <c r="V905" s="413"/>
      <c r="W905" s="413"/>
      <c r="X905" s="413"/>
      <c r="Y905" s="413"/>
      <c r="Z905" s="413"/>
    </row>
    <row r="906">
      <c r="A906" s="413"/>
      <c r="B906" s="413"/>
      <c r="C906" s="413"/>
      <c r="D906" s="413"/>
      <c r="E906" s="413"/>
      <c r="F906" s="413"/>
      <c r="G906" s="413"/>
      <c r="H906" s="413"/>
      <c r="I906" s="413"/>
      <c r="J906" s="413"/>
      <c r="K906" s="413"/>
      <c r="L906" s="413"/>
      <c r="M906" s="413"/>
      <c r="N906" s="413"/>
      <c r="O906" s="413"/>
      <c r="P906" s="413"/>
      <c r="Q906" s="413"/>
      <c r="R906" s="413"/>
      <c r="S906" s="413"/>
      <c r="T906" s="413"/>
      <c r="U906" s="413"/>
      <c r="V906" s="413"/>
      <c r="W906" s="413"/>
      <c r="X906" s="413"/>
      <c r="Y906" s="413"/>
      <c r="Z906" s="413"/>
    </row>
    <row r="907">
      <c r="A907" s="413"/>
      <c r="B907" s="413"/>
      <c r="C907" s="413"/>
      <c r="D907" s="413"/>
      <c r="E907" s="413"/>
      <c r="F907" s="413"/>
      <c r="G907" s="413"/>
      <c r="H907" s="413"/>
      <c r="I907" s="413"/>
      <c r="J907" s="413"/>
      <c r="K907" s="413"/>
      <c r="L907" s="413"/>
      <c r="M907" s="413"/>
      <c r="N907" s="413"/>
      <c r="O907" s="413"/>
      <c r="P907" s="413"/>
      <c r="Q907" s="413"/>
      <c r="R907" s="413"/>
      <c r="S907" s="413"/>
      <c r="T907" s="413"/>
      <c r="U907" s="413"/>
      <c r="V907" s="413"/>
      <c r="W907" s="413"/>
      <c r="X907" s="413"/>
      <c r="Y907" s="413"/>
      <c r="Z907" s="413"/>
    </row>
    <row r="908">
      <c r="A908" s="413"/>
      <c r="B908" s="413"/>
      <c r="C908" s="413"/>
      <c r="D908" s="413"/>
      <c r="E908" s="413"/>
      <c r="F908" s="413"/>
      <c r="G908" s="413"/>
      <c r="H908" s="413"/>
      <c r="I908" s="413"/>
      <c r="J908" s="413"/>
      <c r="K908" s="413"/>
      <c r="L908" s="413"/>
      <c r="M908" s="413"/>
      <c r="N908" s="413"/>
      <c r="O908" s="413"/>
      <c r="P908" s="413"/>
      <c r="Q908" s="413"/>
      <c r="R908" s="413"/>
      <c r="S908" s="413"/>
      <c r="T908" s="413"/>
      <c r="U908" s="413"/>
      <c r="V908" s="413"/>
      <c r="W908" s="413"/>
      <c r="X908" s="413"/>
      <c r="Y908" s="413"/>
      <c r="Z908" s="413"/>
    </row>
    <row r="909">
      <c r="A909" s="413"/>
      <c r="B909" s="413"/>
      <c r="C909" s="413"/>
      <c r="D909" s="413"/>
      <c r="E909" s="413"/>
      <c r="F909" s="413"/>
      <c r="G909" s="413"/>
      <c r="H909" s="413"/>
      <c r="I909" s="413"/>
      <c r="J909" s="413"/>
      <c r="K909" s="413"/>
      <c r="L909" s="413"/>
      <c r="M909" s="413"/>
      <c r="N909" s="413"/>
      <c r="O909" s="413"/>
      <c r="P909" s="413"/>
      <c r="Q909" s="413"/>
      <c r="R909" s="413"/>
      <c r="S909" s="413"/>
      <c r="T909" s="413"/>
      <c r="U909" s="413"/>
      <c r="V909" s="413"/>
      <c r="W909" s="413"/>
      <c r="X909" s="413"/>
      <c r="Y909" s="413"/>
      <c r="Z909" s="413"/>
    </row>
    <row r="910">
      <c r="A910" s="413"/>
      <c r="B910" s="413"/>
      <c r="C910" s="413"/>
      <c r="D910" s="413"/>
      <c r="E910" s="413"/>
      <c r="F910" s="413"/>
      <c r="G910" s="413"/>
      <c r="H910" s="413"/>
      <c r="I910" s="413"/>
      <c r="J910" s="413"/>
      <c r="K910" s="413"/>
      <c r="L910" s="413"/>
      <c r="M910" s="413"/>
      <c r="N910" s="413"/>
      <c r="O910" s="413"/>
      <c r="P910" s="413"/>
      <c r="Q910" s="413"/>
      <c r="R910" s="413"/>
      <c r="S910" s="413"/>
      <c r="T910" s="413"/>
      <c r="U910" s="413"/>
      <c r="V910" s="413"/>
      <c r="W910" s="413"/>
      <c r="X910" s="413"/>
      <c r="Y910" s="413"/>
      <c r="Z910" s="413"/>
    </row>
    <row r="911">
      <c r="A911" s="413"/>
      <c r="B911" s="413"/>
      <c r="C911" s="413"/>
      <c r="D911" s="413"/>
      <c r="E911" s="413"/>
      <c r="F911" s="413"/>
      <c r="G911" s="413"/>
      <c r="H911" s="413"/>
      <c r="I911" s="413"/>
      <c r="J911" s="413"/>
      <c r="K911" s="413"/>
      <c r="L911" s="413"/>
      <c r="M911" s="413"/>
      <c r="N911" s="413"/>
      <c r="O911" s="413"/>
      <c r="P911" s="413"/>
      <c r="Q911" s="413"/>
      <c r="R911" s="413"/>
      <c r="S911" s="413"/>
      <c r="T911" s="413"/>
      <c r="U911" s="413"/>
      <c r="V911" s="413"/>
      <c r="W911" s="413"/>
      <c r="X911" s="413"/>
      <c r="Y911" s="413"/>
      <c r="Z911" s="413"/>
    </row>
    <row r="912">
      <c r="A912" s="413"/>
      <c r="B912" s="413"/>
      <c r="C912" s="413"/>
      <c r="D912" s="413"/>
      <c r="E912" s="413"/>
      <c r="F912" s="413"/>
      <c r="G912" s="413"/>
      <c r="H912" s="413"/>
      <c r="I912" s="413"/>
      <c r="J912" s="413"/>
      <c r="K912" s="413"/>
      <c r="L912" s="413"/>
      <c r="M912" s="413"/>
      <c r="N912" s="413"/>
      <c r="O912" s="413"/>
      <c r="P912" s="413"/>
      <c r="Q912" s="413"/>
      <c r="R912" s="413"/>
      <c r="S912" s="413"/>
      <c r="T912" s="413"/>
      <c r="U912" s="413"/>
      <c r="V912" s="413"/>
      <c r="W912" s="413"/>
      <c r="X912" s="413"/>
      <c r="Y912" s="413"/>
      <c r="Z912" s="413"/>
    </row>
    <row r="913">
      <c r="A913" s="413"/>
      <c r="B913" s="413"/>
      <c r="C913" s="413"/>
      <c r="D913" s="413"/>
      <c r="E913" s="413"/>
      <c r="F913" s="413"/>
      <c r="G913" s="413"/>
      <c r="H913" s="413"/>
      <c r="I913" s="413"/>
      <c r="J913" s="413"/>
      <c r="K913" s="413"/>
      <c r="L913" s="413"/>
      <c r="M913" s="413"/>
      <c r="N913" s="413"/>
      <c r="O913" s="413"/>
      <c r="P913" s="413"/>
      <c r="Q913" s="413"/>
      <c r="R913" s="413"/>
      <c r="S913" s="413"/>
      <c r="T913" s="413"/>
      <c r="U913" s="413"/>
      <c r="V913" s="413"/>
      <c r="W913" s="413"/>
      <c r="X913" s="413"/>
      <c r="Y913" s="413"/>
      <c r="Z913" s="413"/>
    </row>
    <row r="914">
      <c r="A914" s="413"/>
      <c r="B914" s="413"/>
      <c r="C914" s="413"/>
      <c r="D914" s="413"/>
      <c r="E914" s="413"/>
      <c r="F914" s="413"/>
      <c r="G914" s="413"/>
      <c r="H914" s="413"/>
      <c r="I914" s="413"/>
      <c r="J914" s="413"/>
      <c r="K914" s="413"/>
      <c r="L914" s="413"/>
      <c r="M914" s="413"/>
      <c r="N914" s="413"/>
      <c r="O914" s="413"/>
      <c r="P914" s="413"/>
      <c r="Q914" s="413"/>
      <c r="R914" s="413"/>
      <c r="S914" s="413"/>
      <c r="T914" s="413"/>
      <c r="U914" s="413"/>
      <c r="V914" s="413"/>
      <c r="W914" s="413"/>
      <c r="X914" s="413"/>
      <c r="Y914" s="413"/>
      <c r="Z914" s="413"/>
    </row>
    <row r="915">
      <c r="A915" s="413"/>
      <c r="B915" s="413"/>
      <c r="C915" s="413"/>
      <c r="D915" s="413"/>
      <c r="E915" s="413"/>
      <c r="F915" s="413"/>
      <c r="G915" s="413"/>
      <c r="H915" s="413"/>
      <c r="I915" s="413"/>
      <c r="J915" s="413"/>
      <c r="K915" s="413"/>
      <c r="L915" s="413"/>
      <c r="M915" s="413"/>
      <c r="N915" s="413"/>
      <c r="O915" s="413"/>
      <c r="P915" s="413"/>
      <c r="Q915" s="413"/>
      <c r="R915" s="413"/>
      <c r="S915" s="413"/>
      <c r="T915" s="413"/>
      <c r="U915" s="413"/>
      <c r="V915" s="413"/>
      <c r="W915" s="413"/>
      <c r="X915" s="413"/>
      <c r="Y915" s="413"/>
      <c r="Z915" s="413"/>
    </row>
    <row r="916">
      <c r="A916" s="413"/>
      <c r="B916" s="413"/>
      <c r="C916" s="413"/>
      <c r="D916" s="413"/>
      <c r="E916" s="413"/>
      <c r="F916" s="413"/>
      <c r="G916" s="413"/>
      <c r="H916" s="413"/>
      <c r="I916" s="413"/>
      <c r="J916" s="413"/>
      <c r="K916" s="413"/>
      <c r="L916" s="413"/>
      <c r="M916" s="413"/>
      <c r="N916" s="413"/>
      <c r="O916" s="413"/>
      <c r="P916" s="413"/>
      <c r="Q916" s="413"/>
      <c r="R916" s="413"/>
      <c r="S916" s="413"/>
      <c r="T916" s="413"/>
      <c r="U916" s="413"/>
      <c r="V916" s="413"/>
      <c r="W916" s="413"/>
      <c r="X916" s="413"/>
      <c r="Y916" s="413"/>
      <c r="Z916" s="413"/>
    </row>
    <row r="917">
      <c r="A917" s="413"/>
      <c r="B917" s="413"/>
      <c r="C917" s="413"/>
      <c r="D917" s="413"/>
      <c r="E917" s="413"/>
      <c r="F917" s="413"/>
      <c r="G917" s="413"/>
      <c r="H917" s="413"/>
      <c r="I917" s="413"/>
      <c r="J917" s="413"/>
      <c r="K917" s="413"/>
      <c r="L917" s="413"/>
      <c r="M917" s="413"/>
      <c r="N917" s="413"/>
      <c r="O917" s="413"/>
      <c r="P917" s="413"/>
      <c r="Q917" s="413"/>
      <c r="R917" s="413"/>
      <c r="S917" s="413"/>
      <c r="T917" s="413"/>
      <c r="U917" s="413"/>
      <c r="V917" s="413"/>
      <c r="W917" s="413"/>
      <c r="X917" s="413"/>
      <c r="Y917" s="413"/>
      <c r="Z917" s="413"/>
    </row>
    <row r="918">
      <c r="A918" s="413"/>
      <c r="B918" s="413"/>
      <c r="C918" s="413"/>
      <c r="D918" s="413"/>
      <c r="E918" s="413"/>
      <c r="F918" s="413"/>
      <c r="G918" s="413"/>
      <c r="H918" s="413"/>
      <c r="I918" s="413"/>
      <c r="J918" s="413"/>
      <c r="K918" s="413"/>
      <c r="L918" s="413"/>
      <c r="M918" s="413"/>
      <c r="N918" s="413"/>
      <c r="O918" s="413"/>
      <c r="P918" s="413"/>
      <c r="Q918" s="413"/>
      <c r="R918" s="413"/>
      <c r="S918" s="413"/>
      <c r="T918" s="413"/>
      <c r="U918" s="413"/>
      <c r="V918" s="413"/>
      <c r="W918" s="413"/>
      <c r="X918" s="413"/>
      <c r="Y918" s="413"/>
      <c r="Z918" s="413"/>
    </row>
    <row r="919">
      <c r="A919" s="413"/>
      <c r="B919" s="413"/>
      <c r="C919" s="413"/>
      <c r="D919" s="413"/>
      <c r="E919" s="413"/>
      <c r="F919" s="413"/>
      <c r="G919" s="413"/>
      <c r="H919" s="413"/>
      <c r="I919" s="413"/>
      <c r="J919" s="413"/>
      <c r="K919" s="413"/>
      <c r="L919" s="413"/>
      <c r="M919" s="413"/>
      <c r="N919" s="413"/>
      <c r="O919" s="413"/>
      <c r="P919" s="413"/>
      <c r="Q919" s="413"/>
      <c r="R919" s="413"/>
      <c r="S919" s="413"/>
      <c r="T919" s="413"/>
      <c r="U919" s="413"/>
      <c r="V919" s="413"/>
      <c r="W919" s="413"/>
      <c r="X919" s="413"/>
      <c r="Y919" s="413"/>
      <c r="Z919" s="413"/>
    </row>
    <row r="920">
      <c r="A920" s="413"/>
      <c r="B920" s="413"/>
      <c r="C920" s="413"/>
      <c r="D920" s="413"/>
      <c r="E920" s="413"/>
      <c r="F920" s="413"/>
      <c r="G920" s="413"/>
      <c r="H920" s="413"/>
      <c r="I920" s="413"/>
      <c r="J920" s="413"/>
      <c r="K920" s="413"/>
      <c r="L920" s="413"/>
      <c r="M920" s="413"/>
      <c r="N920" s="413"/>
      <c r="O920" s="413"/>
      <c r="P920" s="413"/>
      <c r="Q920" s="413"/>
      <c r="R920" s="413"/>
      <c r="S920" s="413"/>
      <c r="T920" s="413"/>
      <c r="U920" s="413"/>
      <c r="V920" s="413"/>
      <c r="W920" s="413"/>
      <c r="X920" s="413"/>
      <c r="Y920" s="413"/>
      <c r="Z920" s="413"/>
    </row>
    <row r="921">
      <c r="A921" s="413"/>
      <c r="B921" s="413"/>
      <c r="C921" s="413"/>
      <c r="D921" s="413"/>
      <c r="E921" s="413"/>
      <c r="F921" s="413"/>
      <c r="G921" s="413"/>
      <c r="H921" s="413"/>
      <c r="I921" s="413"/>
      <c r="J921" s="413"/>
      <c r="K921" s="413"/>
      <c r="L921" s="413"/>
      <c r="M921" s="413"/>
      <c r="N921" s="413"/>
      <c r="O921" s="413"/>
      <c r="P921" s="413"/>
      <c r="Q921" s="413"/>
      <c r="R921" s="413"/>
      <c r="S921" s="413"/>
      <c r="T921" s="413"/>
      <c r="U921" s="413"/>
      <c r="V921" s="413"/>
      <c r="W921" s="413"/>
      <c r="X921" s="413"/>
      <c r="Y921" s="413"/>
      <c r="Z921" s="413"/>
    </row>
    <row r="922">
      <c r="A922" s="413"/>
      <c r="B922" s="413"/>
      <c r="C922" s="413"/>
      <c r="D922" s="413"/>
      <c r="E922" s="413"/>
      <c r="F922" s="413"/>
      <c r="G922" s="413"/>
      <c r="H922" s="413"/>
      <c r="I922" s="413"/>
      <c r="J922" s="413"/>
      <c r="K922" s="413"/>
      <c r="L922" s="413"/>
      <c r="M922" s="413"/>
      <c r="N922" s="413"/>
      <c r="O922" s="413"/>
      <c r="P922" s="413"/>
      <c r="Q922" s="413"/>
      <c r="R922" s="413"/>
      <c r="S922" s="413"/>
      <c r="T922" s="413"/>
      <c r="U922" s="413"/>
      <c r="V922" s="413"/>
      <c r="W922" s="413"/>
      <c r="X922" s="413"/>
      <c r="Y922" s="413"/>
      <c r="Z922" s="413"/>
    </row>
    <row r="923">
      <c r="A923" s="413"/>
      <c r="B923" s="413"/>
      <c r="C923" s="413"/>
      <c r="D923" s="413"/>
      <c r="E923" s="413"/>
      <c r="F923" s="413"/>
      <c r="G923" s="413"/>
      <c r="H923" s="413"/>
      <c r="I923" s="413"/>
      <c r="J923" s="413"/>
      <c r="K923" s="413"/>
      <c r="L923" s="413"/>
      <c r="M923" s="413"/>
      <c r="N923" s="413"/>
      <c r="O923" s="413"/>
      <c r="P923" s="413"/>
      <c r="Q923" s="413"/>
      <c r="R923" s="413"/>
      <c r="S923" s="413"/>
      <c r="T923" s="413"/>
      <c r="U923" s="413"/>
      <c r="V923" s="413"/>
      <c r="W923" s="413"/>
      <c r="X923" s="413"/>
      <c r="Y923" s="413"/>
      <c r="Z923" s="413"/>
    </row>
    <row r="924">
      <c r="A924" s="413"/>
      <c r="B924" s="413"/>
      <c r="C924" s="413"/>
      <c r="D924" s="413"/>
      <c r="E924" s="413"/>
      <c r="F924" s="413"/>
      <c r="G924" s="413"/>
      <c r="H924" s="413"/>
      <c r="I924" s="413"/>
      <c r="J924" s="413"/>
      <c r="K924" s="413"/>
      <c r="L924" s="413"/>
      <c r="M924" s="413"/>
      <c r="N924" s="413"/>
      <c r="O924" s="413"/>
      <c r="P924" s="413"/>
      <c r="Q924" s="413"/>
      <c r="R924" s="413"/>
      <c r="S924" s="413"/>
      <c r="T924" s="413"/>
      <c r="U924" s="413"/>
      <c r="V924" s="413"/>
      <c r="W924" s="413"/>
      <c r="X924" s="413"/>
      <c r="Y924" s="413"/>
      <c r="Z924" s="413"/>
    </row>
    <row r="925">
      <c r="A925" s="413"/>
      <c r="B925" s="413"/>
      <c r="C925" s="413"/>
      <c r="D925" s="413"/>
      <c r="E925" s="413"/>
      <c r="F925" s="413"/>
      <c r="G925" s="413"/>
      <c r="H925" s="413"/>
      <c r="I925" s="413"/>
      <c r="J925" s="413"/>
      <c r="K925" s="413"/>
      <c r="L925" s="413"/>
      <c r="M925" s="413"/>
      <c r="N925" s="413"/>
      <c r="O925" s="413"/>
      <c r="P925" s="413"/>
      <c r="Q925" s="413"/>
      <c r="R925" s="413"/>
      <c r="S925" s="413"/>
      <c r="T925" s="413"/>
      <c r="U925" s="413"/>
      <c r="V925" s="413"/>
      <c r="W925" s="413"/>
      <c r="X925" s="413"/>
      <c r="Y925" s="413"/>
      <c r="Z925" s="413"/>
    </row>
    <row r="926">
      <c r="A926" s="413"/>
      <c r="B926" s="413"/>
      <c r="C926" s="413"/>
      <c r="D926" s="413"/>
      <c r="E926" s="413"/>
      <c r="F926" s="413"/>
      <c r="G926" s="413"/>
      <c r="H926" s="413"/>
      <c r="I926" s="413"/>
      <c r="J926" s="413"/>
      <c r="K926" s="413"/>
      <c r="L926" s="413"/>
      <c r="M926" s="413"/>
      <c r="N926" s="413"/>
      <c r="O926" s="413"/>
      <c r="P926" s="413"/>
      <c r="Q926" s="413"/>
      <c r="R926" s="413"/>
      <c r="S926" s="413"/>
      <c r="T926" s="413"/>
      <c r="U926" s="413"/>
      <c r="V926" s="413"/>
      <c r="W926" s="413"/>
      <c r="X926" s="413"/>
      <c r="Y926" s="413"/>
      <c r="Z926" s="413"/>
    </row>
    <row r="927">
      <c r="A927" s="413"/>
      <c r="B927" s="413"/>
      <c r="C927" s="413"/>
      <c r="D927" s="413"/>
      <c r="E927" s="413"/>
      <c r="F927" s="413"/>
      <c r="G927" s="413"/>
      <c r="H927" s="413"/>
      <c r="I927" s="413"/>
      <c r="J927" s="413"/>
      <c r="K927" s="413"/>
      <c r="L927" s="413"/>
      <c r="M927" s="413"/>
      <c r="N927" s="413"/>
      <c r="O927" s="413"/>
      <c r="P927" s="413"/>
      <c r="Q927" s="413"/>
      <c r="R927" s="413"/>
      <c r="S927" s="413"/>
      <c r="T927" s="413"/>
      <c r="U927" s="413"/>
      <c r="V927" s="413"/>
      <c r="W927" s="413"/>
      <c r="X927" s="413"/>
      <c r="Y927" s="413"/>
      <c r="Z927" s="413"/>
    </row>
    <row r="928">
      <c r="A928" s="413"/>
      <c r="B928" s="413"/>
      <c r="C928" s="413"/>
      <c r="D928" s="413"/>
      <c r="E928" s="413"/>
      <c r="F928" s="413"/>
      <c r="G928" s="413"/>
      <c r="H928" s="413"/>
      <c r="I928" s="413"/>
      <c r="J928" s="413"/>
      <c r="K928" s="413"/>
      <c r="L928" s="413"/>
      <c r="M928" s="413"/>
      <c r="N928" s="413"/>
      <c r="O928" s="413"/>
      <c r="P928" s="413"/>
      <c r="Q928" s="413"/>
      <c r="R928" s="413"/>
      <c r="S928" s="413"/>
      <c r="T928" s="413"/>
      <c r="U928" s="413"/>
      <c r="V928" s="413"/>
      <c r="W928" s="413"/>
      <c r="X928" s="413"/>
      <c r="Y928" s="413"/>
      <c r="Z928" s="413"/>
    </row>
    <row r="929">
      <c r="A929" s="413"/>
      <c r="B929" s="413"/>
      <c r="C929" s="413"/>
      <c r="D929" s="413"/>
      <c r="E929" s="413"/>
      <c r="F929" s="413"/>
      <c r="G929" s="413"/>
      <c r="H929" s="413"/>
      <c r="I929" s="413"/>
      <c r="J929" s="413"/>
      <c r="K929" s="413"/>
      <c r="L929" s="413"/>
      <c r="M929" s="413"/>
      <c r="N929" s="413"/>
      <c r="O929" s="413"/>
      <c r="P929" s="413"/>
      <c r="Q929" s="413"/>
      <c r="R929" s="413"/>
      <c r="S929" s="413"/>
      <c r="T929" s="413"/>
      <c r="U929" s="413"/>
      <c r="V929" s="413"/>
      <c r="W929" s="413"/>
      <c r="X929" s="413"/>
      <c r="Y929" s="413"/>
      <c r="Z929" s="413"/>
    </row>
    <row r="930">
      <c r="A930" s="413"/>
      <c r="B930" s="413"/>
      <c r="C930" s="413"/>
      <c r="D930" s="413"/>
      <c r="E930" s="413"/>
      <c r="F930" s="413"/>
      <c r="G930" s="413"/>
      <c r="H930" s="413"/>
      <c r="I930" s="413"/>
      <c r="J930" s="413"/>
      <c r="K930" s="413"/>
      <c r="L930" s="413"/>
      <c r="M930" s="413"/>
      <c r="N930" s="413"/>
      <c r="O930" s="413"/>
      <c r="P930" s="413"/>
      <c r="Q930" s="413"/>
      <c r="R930" s="413"/>
      <c r="S930" s="413"/>
      <c r="T930" s="413"/>
      <c r="U930" s="413"/>
      <c r="V930" s="413"/>
      <c r="W930" s="413"/>
      <c r="X930" s="413"/>
      <c r="Y930" s="413"/>
      <c r="Z930" s="413"/>
    </row>
    <row r="931">
      <c r="A931" s="413"/>
      <c r="B931" s="413"/>
      <c r="C931" s="413"/>
      <c r="D931" s="413"/>
      <c r="E931" s="413"/>
      <c r="F931" s="413"/>
      <c r="G931" s="413"/>
      <c r="H931" s="413"/>
      <c r="I931" s="413"/>
      <c r="J931" s="413"/>
      <c r="K931" s="413"/>
      <c r="L931" s="413"/>
      <c r="M931" s="413"/>
      <c r="N931" s="413"/>
      <c r="O931" s="413"/>
      <c r="P931" s="413"/>
      <c r="Q931" s="413"/>
      <c r="R931" s="413"/>
      <c r="S931" s="413"/>
      <c r="T931" s="413"/>
      <c r="U931" s="413"/>
      <c r="V931" s="413"/>
      <c r="W931" s="413"/>
      <c r="X931" s="413"/>
      <c r="Y931" s="413"/>
      <c r="Z931" s="413"/>
    </row>
    <row r="932">
      <c r="A932" s="413"/>
      <c r="B932" s="413"/>
      <c r="C932" s="413"/>
      <c r="D932" s="413"/>
      <c r="E932" s="413"/>
      <c r="F932" s="413"/>
      <c r="G932" s="413"/>
      <c r="H932" s="413"/>
      <c r="I932" s="413"/>
      <c r="J932" s="413"/>
      <c r="K932" s="413"/>
      <c r="L932" s="413"/>
      <c r="M932" s="413"/>
      <c r="N932" s="413"/>
      <c r="O932" s="413"/>
      <c r="P932" s="413"/>
      <c r="Q932" s="413"/>
      <c r="R932" s="413"/>
      <c r="S932" s="413"/>
      <c r="T932" s="413"/>
      <c r="U932" s="413"/>
      <c r="V932" s="413"/>
      <c r="W932" s="413"/>
      <c r="X932" s="413"/>
      <c r="Y932" s="413"/>
      <c r="Z932" s="413"/>
    </row>
    <row r="933">
      <c r="A933" s="413"/>
      <c r="B933" s="413"/>
      <c r="C933" s="413"/>
      <c r="D933" s="413"/>
      <c r="E933" s="413"/>
      <c r="F933" s="413"/>
      <c r="G933" s="413"/>
      <c r="H933" s="413"/>
      <c r="I933" s="413"/>
      <c r="J933" s="413"/>
      <c r="K933" s="413"/>
      <c r="L933" s="413"/>
      <c r="M933" s="413"/>
      <c r="N933" s="413"/>
      <c r="O933" s="413"/>
      <c r="P933" s="413"/>
      <c r="Q933" s="413"/>
      <c r="R933" s="413"/>
      <c r="S933" s="413"/>
      <c r="T933" s="413"/>
      <c r="U933" s="413"/>
      <c r="V933" s="413"/>
      <c r="W933" s="413"/>
      <c r="X933" s="413"/>
      <c r="Y933" s="413"/>
      <c r="Z933" s="413"/>
    </row>
    <row r="934">
      <c r="A934" s="413"/>
      <c r="B934" s="413"/>
      <c r="C934" s="413"/>
      <c r="D934" s="413"/>
      <c r="E934" s="413"/>
      <c r="F934" s="413"/>
      <c r="G934" s="413"/>
      <c r="H934" s="413"/>
      <c r="I934" s="413"/>
      <c r="J934" s="413"/>
      <c r="K934" s="413"/>
      <c r="L934" s="413"/>
      <c r="M934" s="413"/>
      <c r="N934" s="413"/>
      <c r="O934" s="413"/>
      <c r="P934" s="413"/>
      <c r="Q934" s="413"/>
      <c r="R934" s="413"/>
      <c r="S934" s="413"/>
      <c r="T934" s="413"/>
      <c r="U934" s="413"/>
      <c r="V934" s="413"/>
      <c r="W934" s="413"/>
      <c r="X934" s="413"/>
      <c r="Y934" s="413"/>
      <c r="Z934" s="413"/>
    </row>
    <row r="935">
      <c r="A935" s="413"/>
      <c r="B935" s="413"/>
      <c r="C935" s="413"/>
      <c r="D935" s="413"/>
      <c r="E935" s="413"/>
      <c r="F935" s="413"/>
      <c r="G935" s="413"/>
      <c r="H935" s="413"/>
      <c r="I935" s="413"/>
      <c r="J935" s="413"/>
      <c r="K935" s="413"/>
      <c r="L935" s="413"/>
      <c r="M935" s="413"/>
      <c r="N935" s="413"/>
      <c r="O935" s="413"/>
      <c r="P935" s="413"/>
      <c r="Q935" s="413"/>
      <c r="R935" s="413"/>
      <c r="S935" s="413"/>
      <c r="T935" s="413"/>
      <c r="U935" s="413"/>
      <c r="V935" s="413"/>
      <c r="W935" s="413"/>
      <c r="X935" s="413"/>
      <c r="Y935" s="413"/>
      <c r="Z935" s="413"/>
    </row>
    <row r="936">
      <c r="A936" s="413"/>
      <c r="B936" s="413"/>
      <c r="C936" s="413"/>
      <c r="D936" s="413"/>
      <c r="E936" s="413"/>
      <c r="F936" s="413"/>
      <c r="G936" s="413"/>
      <c r="H936" s="413"/>
      <c r="I936" s="413"/>
      <c r="J936" s="413"/>
      <c r="K936" s="413"/>
      <c r="L936" s="413"/>
      <c r="M936" s="413"/>
      <c r="N936" s="413"/>
      <c r="O936" s="413"/>
      <c r="P936" s="413"/>
      <c r="Q936" s="413"/>
      <c r="R936" s="413"/>
      <c r="S936" s="413"/>
      <c r="T936" s="413"/>
      <c r="U936" s="413"/>
      <c r="V936" s="413"/>
      <c r="W936" s="413"/>
      <c r="X936" s="413"/>
      <c r="Y936" s="413"/>
      <c r="Z936" s="413"/>
    </row>
    <row r="937">
      <c r="A937" s="413"/>
      <c r="B937" s="413"/>
      <c r="C937" s="413"/>
      <c r="D937" s="413"/>
      <c r="E937" s="413"/>
      <c r="F937" s="413"/>
      <c r="G937" s="413"/>
      <c r="H937" s="413"/>
      <c r="I937" s="413"/>
      <c r="J937" s="413"/>
      <c r="K937" s="413"/>
      <c r="L937" s="413"/>
      <c r="M937" s="413"/>
      <c r="N937" s="413"/>
      <c r="O937" s="413"/>
      <c r="P937" s="413"/>
      <c r="Q937" s="413"/>
      <c r="R937" s="413"/>
      <c r="S937" s="413"/>
      <c r="T937" s="413"/>
      <c r="U937" s="413"/>
      <c r="V937" s="413"/>
      <c r="W937" s="413"/>
      <c r="X937" s="413"/>
      <c r="Y937" s="413"/>
      <c r="Z937" s="413"/>
    </row>
    <row r="938">
      <c r="A938" s="413"/>
      <c r="B938" s="413"/>
      <c r="C938" s="413"/>
      <c r="D938" s="413"/>
      <c r="E938" s="413"/>
      <c r="F938" s="413"/>
      <c r="G938" s="413"/>
      <c r="H938" s="413"/>
      <c r="I938" s="413"/>
      <c r="J938" s="413"/>
      <c r="K938" s="413"/>
      <c r="L938" s="413"/>
      <c r="M938" s="413"/>
      <c r="N938" s="413"/>
      <c r="O938" s="413"/>
      <c r="P938" s="413"/>
      <c r="Q938" s="413"/>
      <c r="R938" s="413"/>
      <c r="S938" s="413"/>
      <c r="T938" s="413"/>
      <c r="U938" s="413"/>
      <c r="V938" s="413"/>
      <c r="W938" s="413"/>
      <c r="X938" s="413"/>
      <c r="Y938" s="413"/>
      <c r="Z938" s="413"/>
    </row>
    <row r="939">
      <c r="A939" s="413"/>
      <c r="B939" s="413"/>
      <c r="C939" s="413"/>
      <c r="D939" s="413"/>
      <c r="E939" s="413"/>
      <c r="F939" s="413"/>
      <c r="G939" s="413"/>
      <c r="H939" s="413"/>
      <c r="I939" s="413"/>
      <c r="J939" s="413"/>
      <c r="K939" s="413"/>
      <c r="L939" s="413"/>
      <c r="M939" s="413"/>
      <c r="N939" s="413"/>
      <c r="O939" s="413"/>
      <c r="P939" s="413"/>
      <c r="Q939" s="413"/>
      <c r="R939" s="413"/>
      <c r="S939" s="413"/>
      <c r="T939" s="413"/>
      <c r="U939" s="413"/>
      <c r="V939" s="413"/>
      <c r="W939" s="413"/>
      <c r="X939" s="413"/>
      <c r="Y939" s="413"/>
      <c r="Z939" s="413"/>
    </row>
    <row r="940">
      <c r="A940" s="413"/>
      <c r="B940" s="413"/>
      <c r="C940" s="413"/>
      <c r="D940" s="413"/>
      <c r="E940" s="413"/>
      <c r="F940" s="413"/>
      <c r="G940" s="413"/>
      <c r="H940" s="413"/>
      <c r="I940" s="413"/>
      <c r="J940" s="413"/>
      <c r="K940" s="413"/>
      <c r="L940" s="413"/>
      <c r="M940" s="413"/>
      <c r="N940" s="413"/>
      <c r="O940" s="413"/>
      <c r="P940" s="413"/>
      <c r="Q940" s="413"/>
      <c r="R940" s="413"/>
      <c r="S940" s="413"/>
      <c r="T940" s="413"/>
      <c r="U940" s="413"/>
      <c r="V940" s="413"/>
      <c r="W940" s="413"/>
      <c r="X940" s="413"/>
      <c r="Y940" s="413"/>
      <c r="Z940" s="413"/>
    </row>
    <row r="941">
      <c r="A941" s="413"/>
      <c r="B941" s="413"/>
      <c r="C941" s="413"/>
      <c r="D941" s="413"/>
      <c r="E941" s="413"/>
      <c r="F941" s="413"/>
      <c r="G941" s="413"/>
      <c r="H941" s="413"/>
      <c r="I941" s="413"/>
      <c r="J941" s="413"/>
      <c r="K941" s="413"/>
      <c r="L941" s="413"/>
      <c r="M941" s="413"/>
      <c r="N941" s="413"/>
      <c r="O941" s="413"/>
      <c r="P941" s="413"/>
      <c r="Q941" s="413"/>
      <c r="R941" s="413"/>
      <c r="S941" s="413"/>
      <c r="T941" s="413"/>
      <c r="U941" s="413"/>
      <c r="V941" s="413"/>
      <c r="W941" s="413"/>
      <c r="X941" s="413"/>
      <c r="Y941" s="413"/>
      <c r="Z941" s="413"/>
    </row>
    <row r="942">
      <c r="A942" s="413"/>
      <c r="B942" s="413"/>
      <c r="C942" s="413"/>
      <c r="D942" s="413"/>
      <c r="E942" s="413"/>
      <c r="F942" s="413"/>
      <c r="G942" s="413"/>
      <c r="H942" s="413"/>
      <c r="I942" s="413"/>
      <c r="J942" s="413"/>
      <c r="K942" s="413"/>
      <c r="L942" s="413"/>
      <c r="M942" s="413"/>
      <c r="N942" s="413"/>
      <c r="O942" s="413"/>
      <c r="P942" s="413"/>
      <c r="Q942" s="413"/>
      <c r="R942" s="413"/>
      <c r="S942" s="413"/>
      <c r="T942" s="413"/>
      <c r="U942" s="413"/>
      <c r="V942" s="413"/>
      <c r="W942" s="413"/>
      <c r="X942" s="413"/>
      <c r="Y942" s="413"/>
      <c r="Z942" s="413"/>
    </row>
    <row r="943">
      <c r="A943" s="413"/>
      <c r="B943" s="413"/>
      <c r="C943" s="413"/>
      <c r="D943" s="413"/>
      <c r="E943" s="413"/>
      <c r="F943" s="413"/>
      <c r="G943" s="413"/>
      <c r="H943" s="413"/>
      <c r="I943" s="413"/>
      <c r="J943" s="413"/>
      <c r="K943" s="413"/>
      <c r="L943" s="413"/>
      <c r="M943" s="413"/>
      <c r="N943" s="413"/>
      <c r="O943" s="413"/>
      <c r="P943" s="413"/>
      <c r="Q943" s="413"/>
      <c r="R943" s="413"/>
      <c r="S943" s="413"/>
      <c r="T943" s="413"/>
      <c r="U943" s="413"/>
      <c r="V943" s="413"/>
      <c r="W943" s="413"/>
      <c r="X943" s="413"/>
      <c r="Y943" s="413"/>
      <c r="Z943" s="413"/>
    </row>
    <row r="944">
      <c r="A944" s="413"/>
      <c r="B944" s="413"/>
      <c r="C944" s="413"/>
      <c r="D944" s="413"/>
      <c r="E944" s="413"/>
      <c r="F944" s="413"/>
      <c r="G944" s="413"/>
      <c r="H944" s="413"/>
      <c r="I944" s="413"/>
      <c r="J944" s="413"/>
      <c r="K944" s="413"/>
      <c r="L944" s="413"/>
      <c r="M944" s="413"/>
      <c r="N944" s="413"/>
      <c r="O944" s="413"/>
      <c r="P944" s="413"/>
      <c r="Q944" s="413"/>
      <c r="R944" s="413"/>
      <c r="S944" s="413"/>
      <c r="T944" s="413"/>
      <c r="U944" s="413"/>
      <c r="V944" s="413"/>
      <c r="W944" s="413"/>
      <c r="X944" s="413"/>
      <c r="Y944" s="413"/>
      <c r="Z944" s="413"/>
    </row>
    <row r="945">
      <c r="A945" s="413"/>
      <c r="B945" s="413"/>
      <c r="C945" s="413"/>
      <c r="D945" s="413"/>
      <c r="E945" s="413"/>
      <c r="F945" s="413"/>
      <c r="G945" s="413"/>
      <c r="H945" s="413"/>
      <c r="I945" s="413"/>
      <c r="J945" s="413"/>
      <c r="K945" s="413"/>
      <c r="L945" s="413"/>
      <c r="M945" s="413"/>
      <c r="N945" s="413"/>
      <c r="O945" s="413"/>
      <c r="P945" s="413"/>
      <c r="Q945" s="413"/>
      <c r="R945" s="413"/>
      <c r="S945" s="413"/>
      <c r="T945" s="413"/>
      <c r="U945" s="413"/>
      <c r="V945" s="413"/>
      <c r="W945" s="413"/>
      <c r="X945" s="413"/>
      <c r="Y945" s="413"/>
      <c r="Z945" s="413"/>
    </row>
    <row r="946">
      <c r="A946" s="413"/>
      <c r="B946" s="413"/>
      <c r="C946" s="413"/>
      <c r="D946" s="413"/>
      <c r="E946" s="413"/>
      <c r="F946" s="413"/>
      <c r="G946" s="413"/>
      <c r="H946" s="413"/>
      <c r="I946" s="413"/>
      <c r="J946" s="413"/>
      <c r="K946" s="413"/>
      <c r="L946" s="413"/>
      <c r="M946" s="413"/>
      <c r="N946" s="413"/>
      <c r="O946" s="413"/>
      <c r="P946" s="413"/>
      <c r="Q946" s="413"/>
      <c r="R946" s="413"/>
      <c r="S946" s="413"/>
      <c r="T946" s="413"/>
      <c r="U946" s="413"/>
      <c r="V946" s="413"/>
      <c r="W946" s="413"/>
      <c r="X946" s="413"/>
      <c r="Y946" s="413"/>
      <c r="Z946" s="413"/>
    </row>
    <row r="947">
      <c r="A947" s="413"/>
      <c r="B947" s="413"/>
      <c r="C947" s="413"/>
      <c r="D947" s="413"/>
      <c r="E947" s="413"/>
      <c r="F947" s="413"/>
      <c r="G947" s="413"/>
      <c r="H947" s="413"/>
      <c r="I947" s="413"/>
      <c r="J947" s="413"/>
      <c r="K947" s="413"/>
      <c r="L947" s="413"/>
      <c r="M947" s="413"/>
      <c r="N947" s="413"/>
      <c r="O947" s="413"/>
      <c r="P947" s="413"/>
      <c r="Q947" s="413"/>
      <c r="R947" s="413"/>
      <c r="S947" s="413"/>
      <c r="T947" s="413"/>
      <c r="U947" s="413"/>
      <c r="V947" s="413"/>
      <c r="W947" s="413"/>
      <c r="X947" s="413"/>
      <c r="Y947" s="413"/>
      <c r="Z947" s="413"/>
    </row>
    <row r="948">
      <c r="A948" s="413"/>
      <c r="B948" s="413"/>
      <c r="C948" s="413"/>
      <c r="D948" s="413"/>
      <c r="E948" s="413"/>
      <c r="F948" s="413"/>
      <c r="G948" s="413"/>
      <c r="H948" s="413"/>
      <c r="I948" s="413"/>
      <c r="J948" s="413"/>
      <c r="K948" s="413"/>
      <c r="L948" s="413"/>
      <c r="M948" s="413"/>
      <c r="N948" s="413"/>
      <c r="O948" s="413"/>
      <c r="P948" s="413"/>
      <c r="Q948" s="413"/>
      <c r="R948" s="413"/>
      <c r="S948" s="413"/>
      <c r="T948" s="413"/>
      <c r="U948" s="413"/>
      <c r="V948" s="413"/>
      <c r="W948" s="413"/>
      <c r="X948" s="413"/>
      <c r="Y948" s="413"/>
      <c r="Z948" s="413"/>
    </row>
    <row r="949">
      <c r="A949" s="413"/>
      <c r="B949" s="413"/>
      <c r="C949" s="413"/>
      <c r="D949" s="413"/>
      <c r="E949" s="413"/>
      <c r="F949" s="413"/>
      <c r="G949" s="413"/>
      <c r="H949" s="413"/>
      <c r="I949" s="413"/>
      <c r="J949" s="413"/>
      <c r="K949" s="413"/>
      <c r="L949" s="413"/>
      <c r="M949" s="413"/>
      <c r="N949" s="413"/>
      <c r="O949" s="413"/>
      <c r="P949" s="413"/>
      <c r="Q949" s="413"/>
      <c r="R949" s="413"/>
      <c r="S949" s="413"/>
      <c r="T949" s="413"/>
      <c r="U949" s="413"/>
      <c r="V949" s="413"/>
      <c r="W949" s="413"/>
      <c r="X949" s="413"/>
      <c r="Y949" s="413"/>
      <c r="Z949" s="413"/>
    </row>
    <row r="950">
      <c r="A950" s="413"/>
      <c r="B950" s="413"/>
      <c r="C950" s="413"/>
      <c r="D950" s="413"/>
      <c r="E950" s="413"/>
      <c r="F950" s="413"/>
      <c r="G950" s="413"/>
      <c r="H950" s="413"/>
      <c r="I950" s="413"/>
      <c r="J950" s="413"/>
      <c r="K950" s="413"/>
      <c r="L950" s="413"/>
      <c r="M950" s="413"/>
      <c r="N950" s="413"/>
      <c r="O950" s="413"/>
      <c r="P950" s="413"/>
      <c r="Q950" s="413"/>
      <c r="R950" s="413"/>
      <c r="S950" s="413"/>
      <c r="T950" s="413"/>
      <c r="U950" s="413"/>
      <c r="V950" s="413"/>
      <c r="W950" s="413"/>
      <c r="X950" s="413"/>
      <c r="Y950" s="413"/>
      <c r="Z950" s="413"/>
    </row>
    <row r="951">
      <c r="A951" s="413"/>
      <c r="B951" s="413"/>
      <c r="C951" s="413"/>
      <c r="D951" s="413"/>
      <c r="E951" s="413"/>
      <c r="F951" s="413"/>
      <c r="G951" s="413"/>
      <c r="H951" s="413"/>
      <c r="I951" s="413"/>
      <c r="J951" s="413"/>
      <c r="K951" s="413"/>
      <c r="L951" s="413"/>
      <c r="M951" s="413"/>
      <c r="N951" s="413"/>
      <c r="O951" s="413"/>
      <c r="P951" s="413"/>
      <c r="Q951" s="413"/>
      <c r="R951" s="413"/>
      <c r="S951" s="413"/>
      <c r="T951" s="413"/>
      <c r="U951" s="413"/>
      <c r="V951" s="413"/>
      <c r="W951" s="413"/>
      <c r="X951" s="413"/>
      <c r="Y951" s="413"/>
      <c r="Z951" s="413"/>
    </row>
    <row r="952">
      <c r="A952" s="413"/>
      <c r="B952" s="413"/>
      <c r="C952" s="413"/>
      <c r="D952" s="413"/>
      <c r="E952" s="413"/>
      <c r="F952" s="413"/>
      <c r="G952" s="413"/>
      <c r="H952" s="413"/>
      <c r="I952" s="413"/>
      <c r="J952" s="413"/>
      <c r="K952" s="413"/>
      <c r="L952" s="413"/>
      <c r="M952" s="413"/>
      <c r="N952" s="413"/>
      <c r="O952" s="413"/>
      <c r="P952" s="413"/>
      <c r="Q952" s="413"/>
      <c r="R952" s="413"/>
      <c r="S952" s="413"/>
      <c r="T952" s="413"/>
      <c r="U952" s="413"/>
      <c r="V952" s="413"/>
      <c r="W952" s="413"/>
      <c r="X952" s="413"/>
      <c r="Y952" s="413"/>
      <c r="Z952" s="413"/>
    </row>
    <row r="953">
      <c r="A953" s="413"/>
      <c r="B953" s="413"/>
      <c r="C953" s="413"/>
      <c r="D953" s="413"/>
      <c r="E953" s="413"/>
      <c r="F953" s="413"/>
      <c r="G953" s="413"/>
      <c r="H953" s="413"/>
      <c r="I953" s="413"/>
      <c r="J953" s="413"/>
      <c r="K953" s="413"/>
      <c r="L953" s="413"/>
      <c r="M953" s="413"/>
      <c r="N953" s="413"/>
      <c r="O953" s="413"/>
      <c r="P953" s="413"/>
      <c r="Q953" s="413"/>
      <c r="R953" s="413"/>
      <c r="S953" s="413"/>
      <c r="T953" s="413"/>
      <c r="U953" s="413"/>
      <c r="V953" s="413"/>
      <c r="W953" s="413"/>
      <c r="X953" s="413"/>
      <c r="Y953" s="413"/>
      <c r="Z953" s="413"/>
    </row>
    <row r="954">
      <c r="A954" s="413"/>
      <c r="B954" s="413"/>
      <c r="C954" s="413"/>
      <c r="D954" s="413"/>
      <c r="E954" s="413"/>
      <c r="F954" s="413"/>
      <c r="G954" s="413"/>
      <c r="H954" s="413"/>
      <c r="I954" s="413"/>
      <c r="J954" s="413"/>
      <c r="K954" s="413"/>
      <c r="L954" s="413"/>
      <c r="M954" s="413"/>
      <c r="N954" s="413"/>
      <c r="O954" s="413"/>
      <c r="P954" s="413"/>
      <c r="Q954" s="413"/>
      <c r="R954" s="413"/>
      <c r="S954" s="413"/>
      <c r="T954" s="413"/>
      <c r="U954" s="413"/>
      <c r="V954" s="413"/>
      <c r="W954" s="413"/>
      <c r="X954" s="413"/>
      <c r="Y954" s="413"/>
      <c r="Z954" s="413"/>
    </row>
    <row r="955">
      <c r="A955" s="413"/>
      <c r="B955" s="413"/>
      <c r="C955" s="413"/>
      <c r="D955" s="413"/>
      <c r="E955" s="413"/>
      <c r="F955" s="413"/>
      <c r="G955" s="413"/>
      <c r="H955" s="413"/>
      <c r="I955" s="413"/>
      <c r="J955" s="413"/>
      <c r="K955" s="413"/>
      <c r="L955" s="413"/>
      <c r="M955" s="413"/>
      <c r="N955" s="413"/>
      <c r="O955" s="413"/>
      <c r="P955" s="413"/>
      <c r="Q955" s="413"/>
      <c r="R955" s="413"/>
      <c r="S955" s="413"/>
      <c r="T955" s="413"/>
      <c r="U955" s="413"/>
      <c r="V955" s="413"/>
      <c r="W955" s="413"/>
      <c r="X955" s="413"/>
      <c r="Y955" s="413"/>
      <c r="Z955" s="413"/>
    </row>
    <row r="956">
      <c r="A956" s="413"/>
      <c r="B956" s="413"/>
      <c r="C956" s="413"/>
      <c r="D956" s="413"/>
      <c r="E956" s="413"/>
      <c r="F956" s="413"/>
      <c r="G956" s="413"/>
      <c r="H956" s="413"/>
      <c r="I956" s="413"/>
      <c r="J956" s="413"/>
      <c r="K956" s="413"/>
      <c r="L956" s="413"/>
      <c r="M956" s="413"/>
      <c r="N956" s="413"/>
      <c r="O956" s="413"/>
      <c r="P956" s="413"/>
      <c r="Q956" s="413"/>
      <c r="R956" s="413"/>
      <c r="S956" s="413"/>
      <c r="T956" s="413"/>
      <c r="U956" s="413"/>
      <c r="V956" s="413"/>
      <c r="W956" s="413"/>
      <c r="X956" s="413"/>
      <c r="Y956" s="413"/>
      <c r="Z956" s="413"/>
    </row>
    <row r="957">
      <c r="A957" s="413"/>
      <c r="B957" s="413"/>
      <c r="C957" s="413"/>
      <c r="D957" s="413"/>
      <c r="E957" s="413"/>
      <c r="F957" s="413"/>
      <c r="G957" s="413"/>
      <c r="H957" s="413"/>
      <c r="I957" s="413"/>
      <c r="J957" s="413"/>
      <c r="K957" s="413"/>
      <c r="L957" s="413"/>
      <c r="M957" s="413"/>
      <c r="N957" s="413"/>
      <c r="O957" s="413"/>
      <c r="P957" s="413"/>
      <c r="Q957" s="413"/>
      <c r="R957" s="413"/>
      <c r="S957" s="413"/>
      <c r="T957" s="413"/>
      <c r="U957" s="413"/>
      <c r="V957" s="413"/>
      <c r="W957" s="413"/>
      <c r="X957" s="413"/>
      <c r="Y957" s="413"/>
      <c r="Z957" s="413"/>
    </row>
    <row r="958">
      <c r="A958" s="413"/>
      <c r="B958" s="413"/>
      <c r="C958" s="413"/>
      <c r="D958" s="413"/>
      <c r="E958" s="413"/>
      <c r="F958" s="413"/>
      <c r="G958" s="413"/>
      <c r="H958" s="413"/>
      <c r="I958" s="413"/>
      <c r="J958" s="413"/>
      <c r="K958" s="413"/>
      <c r="L958" s="413"/>
      <c r="M958" s="413"/>
      <c r="N958" s="413"/>
      <c r="O958" s="413"/>
      <c r="P958" s="413"/>
      <c r="Q958" s="413"/>
      <c r="R958" s="413"/>
      <c r="S958" s="413"/>
      <c r="T958" s="413"/>
      <c r="U958" s="413"/>
      <c r="V958" s="413"/>
      <c r="W958" s="413"/>
      <c r="X958" s="413"/>
      <c r="Y958" s="413"/>
      <c r="Z958" s="413"/>
    </row>
    <row r="959">
      <c r="A959" s="413"/>
      <c r="B959" s="413"/>
      <c r="C959" s="413"/>
      <c r="D959" s="413"/>
      <c r="E959" s="413"/>
      <c r="F959" s="413"/>
      <c r="G959" s="413"/>
      <c r="H959" s="413"/>
      <c r="I959" s="413"/>
      <c r="J959" s="413"/>
      <c r="K959" s="413"/>
      <c r="L959" s="413"/>
      <c r="M959" s="413"/>
      <c r="N959" s="413"/>
      <c r="O959" s="413"/>
      <c r="P959" s="413"/>
      <c r="Q959" s="413"/>
      <c r="R959" s="413"/>
      <c r="S959" s="413"/>
      <c r="T959" s="413"/>
      <c r="U959" s="413"/>
      <c r="V959" s="413"/>
      <c r="W959" s="413"/>
      <c r="X959" s="413"/>
      <c r="Y959" s="413"/>
      <c r="Z959" s="413"/>
    </row>
    <row r="960">
      <c r="A960" s="413"/>
      <c r="B960" s="413"/>
      <c r="C960" s="413"/>
      <c r="D960" s="413"/>
      <c r="E960" s="413"/>
      <c r="F960" s="413"/>
      <c r="G960" s="413"/>
      <c r="H960" s="413"/>
      <c r="I960" s="413"/>
      <c r="J960" s="413"/>
      <c r="K960" s="413"/>
      <c r="L960" s="413"/>
      <c r="M960" s="413"/>
      <c r="N960" s="413"/>
      <c r="O960" s="413"/>
      <c r="P960" s="413"/>
      <c r="Q960" s="413"/>
      <c r="R960" s="413"/>
      <c r="S960" s="413"/>
      <c r="T960" s="413"/>
      <c r="U960" s="413"/>
      <c r="V960" s="413"/>
      <c r="W960" s="413"/>
      <c r="X960" s="413"/>
      <c r="Y960" s="413"/>
      <c r="Z960" s="413"/>
    </row>
    <row r="961">
      <c r="A961" s="413"/>
      <c r="B961" s="413"/>
      <c r="C961" s="413"/>
      <c r="D961" s="413"/>
      <c r="E961" s="413"/>
      <c r="F961" s="413"/>
      <c r="G961" s="413"/>
      <c r="H961" s="413"/>
      <c r="I961" s="413"/>
      <c r="J961" s="413"/>
      <c r="K961" s="413"/>
      <c r="L961" s="413"/>
      <c r="M961" s="413"/>
      <c r="N961" s="413"/>
      <c r="O961" s="413"/>
      <c r="P961" s="413"/>
      <c r="Q961" s="413"/>
      <c r="R961" s="413"/>
      <c r="S961" s="413"/>
      <c r="T961" s="413"/>
      <c r="U961" s="413"/>
      <c r="V961" s="413"/>
      <c r="W961" s="413"/>
      <c r="X961" s="413"/>
      <c r="Y961" s="413"/>
      <c r="Z961" s="413"/>
    </row>
    <row r="962">
      <c r="A962" s="413"/>
      <c r="B962" s="413"/>
      <c r="C962" s="413"/>
      <c r="D962" s="413"/>
      <c r="E962" s="413"/>
      <c r="F962" s="413"/>
      <c r="G962" s="413"/>
      <c r="H962" s="413"/>
      <c r="I962" s="413"/>
      <c r="J962" s="413"/>
      <c r="K962" s="413"/>
      <c r="L962" s="413"/>
      <c r="M962" s="413"/>
      <c r="N962" s="413"/>
      <c r="O962" s="413"/>
      <c r="P962" s="413"/>
      <c r="Q962" s="413"/>
      <c r="R962" s="413"/>
      <c r="S962" s="413"/>
      <c r="T962" s="413"/>
      <c r="U962" s="413"/>
      <c r="V962" s="413"/>
      <c r="W962" s="413"/>
      <c r="X962" s="413"/>
      <c r="Y962" s="413"/>
      <c r="Z962" s="413"/>
    </row>
    <row r="963">
      <c r="A963" s="413"/>
      <c r="B963" s="413"/>
      <c r="C963" s="413"/>
      <c r="D963" s="413"/>
      <c r="E963" s="413"/>
      <c r="F963" s="413"/>
      <c r="G963" s="413"/>
      <c r="H963" s="413"/>
      <c r="I963" s="413"/>
      <c r="J963" s="413"/>
      <c r="K963" s="413"/>
      <c r="L963" s="413"/>
      <c r="M963" s="413"/>
      <c r="N963" s="413"/>
      <c r="O963" s="413"/>
      <c r="P963" s="413"/>
      <c r="Q963" s="413"/>
      <c r="R963" s="413"/>
      <c r="S963" s="413"/>
      <c r="T963" s="413"/>
      <c r="U963" s="413"/>
      <c r="V963" s="413"/>
      <c r="W963" s="413"/>
      <c r="X963" s="413"/>
      <c r="Y963" s="413"/>
      <c r="Z963" s="413"/>
    </row>
    <row r="964">
      <c r="A964" s="413"/>
      <c r="B964" s="413"/>
      <c r="C964" s="413"/>
      <c r="D964" s="413"/>
      <c r="E964" s="413"/>
      <c r="F964" s="413"/>
      <c r="G964" s="413"/>
      <c r="H964" s="413"/>
      <c r="I964" s="413"/>
      <c r="J964" s="413"/>
      <c r="K964" s="413"/>
      <c r="L964" s="413"/>
      <c r="M964" s="413"/>
      <c r="N964" s="413"/>
      <c r="O964" s="413"/>
      <c r="P964" s="413"/>
      <c r="Q964" s="413"/>
      <c r="R964" s="413"/>
      <c r="S964" s="413"/>
      <c r="T964" s="413"/>
      <c r="U964" s="413"/>
      <c r="V964" s="413"/>
      <c r="W964" s="413"/>
      <c r="X964" s="413"/>
      <c r="Y964" s="413"/>
      <c r="Z964" s="413"/>
    </row>
    <row r="965">
      <c r="A965" s="413"/>
      <c r="B965" s="413"/>
      <c r="C965" s="413"/>
      <c r="D965" s="413"/>
      <c r="E965" s="413"/>
      <c r="F965" s="413"/>
      <c r="G965" s="413"/>
      <c r="H965" s="413"/>
      <c r="I965" s="413"/>
      <c r="J965" s="413"/>
      <c r="K965" s="413"/>
      <c r="L965" s="413"/>
      <c r="M965" s="413"/>
      <c r="N965" s="413"/>
      <c r="O965" s="413"/>
      <c r="P965" s="413"/>
      <c r="Q965" s="413"/>
      <c r="R965" s="413"/>
      <c r="S965" s="413"/>
      <c r="T965" s="413"/>
      <c r="U965" s="413"/>
      <c r="V965" s="413"/>
      <c r="W965" s="413"/>
      <c r="X965" s="413"/>
      <c r="Y965" s="413"/>
      <c r="Z965" s="413"/>
    </row>
    <row r="966">
      <c r="A966" s="413"/>
      <c r="B966" s="413"/>
      <c r="C966" s="413"/>
      <c r="D966" s="413"/>
      <c r="E966" s="413"/>
      <c r="F966" s="413"/>
      <c r="G966" s="413"/>
      <c r="H966" s="413"/>
      <c r="I966" s="413"/>
      <c r="J966" s="413"/>
      <c r="K966" s="413"/>
      <c r="L966" s="413"/>
      <c r="M966" s="413"/>
      <c r="N966" s="413"/>
      <c r="O966" s="413"/>
      <c r="P966" s="413"/>
      <c r="Q966" s="413"/>
      <c r="R966" s="413"/>
      <c r="S966" s="413"/>
      <c r="T966" s="413"/>
      <c r="U966" s="413"/>
      <c r="V966" s="413"/>
      <c r="W966" s="413"/>
      <c r="X966" s="413"/>
      <c r="Y966" s="413"/>
      <c r="Z966" s="413"/>
    </row>
    <row r="967">
      <c r="A967" s="413"/>
      <c r="B967" s="413"/>
      <c r="C967" s="413"/>
      <c r="D967" s="413"/>
      <c r="E967" s="413"/>
      <c r="F967" s="413"/>
      <c r="G967" s="413"/>
      <c r="H967" s="413"/>
      <c r="I967" s="413"/>
      <c r="J967" s="413"/>
      <c r="K967" s="413"/>
      <c r="L967" s="413"/>
      <c r="M967" s="413"/>
      <c r="N967" s="413"/>
      <c r="O967" s="413"/>
      <c r="P967" s="413"/>
      <c r="Q967" s="413"/>
      <c r="R967" s="413"/>
      <c r="S967" s="413"/>
      <c r="T967" s="413"/>
      <c r="U967" s="413"/>
      <c r="V967" s="413"/>
      <c r="W967" s="413"/>
      <c r="X967" s="413"/>
      <c r="Y967" s="413"/>
      <c r="Z967" s="413"/>
    </row>
    <row r="968">
      <c r="A968" s="413"/>
      <c r="B968" s="413"/>
      <c r="C968" s="413"/>
      <c r="D968" s="413"/>
      <c r="E968" s="413"/>
      <c r="F968" s="413"/>
      <c r="G968" s="413"/>
      <c r="H968" s="413"/>
      <c r="I968" s="413"/>
      <c r="J968" s="413"/>
      <c r="K968" s="413"/>
      <c r="L968" s="413"/>
      <c r="M968" s="413"/>
      <c r="N968" s="413"/>
      <c r="O968" s="413"/>
      <c r="P968" s="413"/>
      <c r="Q968" s="413"/>
      <c r="R968" s="413"/>
      <c r="S968" s="413"/>
      <c r="T968" s="413"/>
      <c r="U968" s="413"/>
      <c r="V968" s="413"/>
      <c r="W968" s="413"/>
      <c r="X968" s="413"/>
      <c r="Y968" s="413"/>
      <c r="Z968" s="413"/>
    </row>
    <row r="969">
      <c r="A969" s="413"/>
      <c r="B969" s="413"/>
      <c r="C969" s="413"/>
      <c r="D969" s="413"/>
      <c r="E969" s="413"/>
      <c r="F969" s="413"/>
      <c r="G969" s="413"/>
      <c r="H969" s="413"/>
      <c r="I969" s="413"/>
      <c r="J969" s="413"/>
      <c r="K969" s="413"/>
      <c r="L969" s="413"/>
      <c r="M969" s="413"/>
      <c r="N969" s="413"/>
      <c r="O969" s="413"/>
      <c r="P969" s="413"/>
      <c r="Q969" s="413"/>
      <c r="R969" s="413"/>
      <c r="S969" s="413"/>
      <c r="T969" s="413"/>
      <c r="U969" s="413"/>
      <c r="V969" s="413"/>
      <c r="W969" s="413"/>
      <c r="X969" s="413"/>
      <c r="Y969" s="413"/>
      <c r="Z969" s="413"/>
    </row>
    <row r="970">
      <c r="A970" s="413"/>
      <c r="B970" s="413"/>
      <c r="C970" s="413"/>
      <c r="D970" s="413"/>
      <c r="E970" s="413"/>
      <c r="F970" s="413"/>
      <c r="G970" s="413"/>
      <c r="H970" s="413"/>
      <c r="I970" s="413"/>
      <c r="J970" s="413"/>
      <c r="K970" s="413"/>
      <c r="L970" s="413"/>
      <c r="M970" s="413"/>
      <c r="N970" s="413"/>
      <c r="O970" s="413"/>
      <c r="P970" s="413"/>
      <c r="Q970" s="413"/>
      <c r="R970" s="413"/>
      <c r="S970" s="413"/>
      <c r="T970" s="413"/>
      <c r="U970" s="413"/>
      <c r="V970" s="413"/>
      <c r="W970" s="413"/>
      <c r="X970" s="413"/>
      <c r="Y970" s="413"/>
      <c r="Z970" s="413"/>
    </row>
    <row r="971">
      <c r="A971" s="413"/>
      <c r="B971" s="413"/>
      <c r="C971" s="413"/>
      <c r="D971" s="413"/>
      <c r="E971" s="413"/>
      <c r="F971" s="413"/>
      <c r="G971" s="413"/>
      <c r="H971" s="413"/>
      <c r="I971" s="413"/>
      <c r="J971" s="413"/>
      <c r="K971" s="413"/>
      <c r="L971" s="413"/>
      <c r="M971" s="413"/>
      <c r="N971" s="413"/>
      <c r="O971" s="413"/>
      <c r="P971" s="413"/>
      <c r="Q971" s="413"/>
      <c r="R971" s="413"/>
      <c r="S971" s="413"/>
      <c r="T971" s="413"/>
      <c r="U971" s="413"/>
      <c r="V971" s="413"/>
      <c r="W971" s="413"/>
      <c r="X971" s="413"/>
      <c r="Y971" s="413"/>
      <c r="Z971" s="413"/>
    </row>
    <row r="972">
      <c r="A972" s="413"/>
      <c r="B972" s="413"/>
      <c r="C972" s="413"/>
      <c r="D972" s="413"/>
      <c r="E972" s="413"/>
      <c r="F972" s="413"/>
      <c r="G972" s="413"/>
      <c r="H972" s="413"/>
      <c r="I972" s="413"/>
      <c r="J972" s="413"/>
      <c r="K972" s="413"/>
      <c r="L972" s="413"/>
      <c r="M972" s="413"/>
      <c r="N972" s="413"/>
      <c r="O972" s="413"/>
      <c r="P972" s="413"/>
      <c r="Q972" s="413"/>
      <c r="R972" s="413"/>
      <c r="S972" s="413"/>
      <c r="T972" s="413"/>
      <c r="U972" s="413"/>
      <c r="V972" s="413"/>
      <c r="W972" s="413"/>
      <c r="X972" s="413"/>
      <c r="Y972" s="413"/>
      <c r="Z972" s="413"/>
    </row>
    <row r="973">
      <c r="A973" s="413"/>
      <c r="B973" s="413"/>
      <c r="C973" s="413"/>
      <c r="D973" s="413"/>
      <c r="E973" s="413"/>
      <c r="F973" s="413"/>
      <c r="G973" s="413"/>
      <c r="H973" s="413"/>
      <c r="I973" s="413"/>
      <c r="J973" s="413"/>
      <c r="K973" s="413"/>
      <c r="L973" s="413"/>
      <c r="M973" s="413"/>
      <c r="N973" s="413"/>
      <c r="O973" s="413"/>
      <c r="P973" s="413"/>
      <c r="Q973" s="413"/>
      <c r="R973" s="413"/>
      <c r="S973" s="413"/>
      <c r="T973" s="413"/>
      <c r="U973" s="413"/>
      <c r="V973" s="413"/>
      <c r="W973" s="413"/>
      <c r="X973" s="413"/>
      <c r="Y973" s="413"/>
      <c r="Z973" s="413"/>
    </row>
    <row r="974">
      <c r="A974" s="413"/>
      <c r="B974" s="413"/>
      <c r="C974" s="413"/>
      <c r="D974" s="413"/>
      <c r="E974" s="413"/>
      <c r="F974" s="413"/>
      <c r="G974" s="413"/>
      <c r="H974" s="413"/>
      <c r="I974" s="413"/>
      <c r="J974" s="413"/>
      <c r="K974" s="413"/>
      <c r="L974" s="413"/>
      <c r="M974" s="413"/>
      <c r="N974" s="413"/>
      <c r="O974" s="413"/>
      <c r="P974" s="413"/>
      <c r="Q974" s="413"/>
      <c r="R974" s="413"/>
      <c r="S974" s="413"/>
      <c r="T974" s="413"/>
      <c r="U974" s="413"/>
      <c r="V974" s="413"/>
      <c r="W974" s="413"/>
      <c r="X974" s="413"/>
      <c r="Y974" s="413"/>
      <c r="Z974" s="413"/>
    </row>
    <row r="975">
      <c r="A975" s="413"/>
      <c r="B975" s="413"/>
      <c r="C975" s="413"/>
      <c r="D975" s="413"/>
      <c r="E975" s="413"/>
      <c r="F975" s="413"/>
      <c r="G975" s="413"/>
      <c r="H975" s="413"/>
      <c r="I975" s="413"/>
      <c r="J975" s="413"/>
      <c r="K975" s="413"/>
      <c r="L975" s="413"/>
      <c r="M975" s="413"/>
      <c r="N975" s="413"/>
      <c r="O975" s="413"/>
      <c r="P975" s="413"/>
      <c r="Q975" s="413"/>
      <c r="R975" s="413"/>
      <c r="S975" s="413"/>
      <c r="T975" s="413"/>
      <c r="U975" s="413"/>
      <c r="V975" s="413"/>
      <c r="W975" s="413"/>
      <c r="X975" s="413"/>
      <c r="Y975" s="413"/>
      <c r="Z975" s="413"/>
    </row>
    <row r="976">
      <c r="A976" s="413"/>
      <c r="B976" s="413"/>
      <c r="C976" s="413"/>
      <c r="D976" s="413"/>
      <c r="E976" s="413"/>
      <c r="F976" s="413"/>
      <c r="G976" s="413"/>
      <c r="H976" s="413"/>
      <c r="I976" s="413"/>
      <c r="J976" s="413"/>
      <c r="K976" s="413"/>
      <c r="L976" s="413"/>
      <c r="M976" s="413"/>
      <c r="N976" s="413"/>
      <c r="O976" s="413"/>
      <c r="P976" s="413"/>
      <c r="Q976" s="413"/>
      <c r="R976" s="413"/>
      <c r="S976" s="413"/>
      <c r="T976" s="413"/>
      <c r="U976" s="413"/>
      <c r="V976" s="413"/>
      <c r="W976" s="413"/>
      <c r="X976" s="413"/>
      <c r="Y976" s="413"/>
      <c r="Z976" s="413"/>
    </row>
    <row r="977">
      <c r="A977" s="413"/>
      <c r="B977" s="413"/>
      <c r="C977" s="413"/>
      <c r="D977" s="413"/>
      <c r="E977" s="413"/>
      <c r="F977" s="413"/>
      <c r="G977" s="413"/>
      <c r="H977" s="413"/>
      <c r="I977" s="413"/>
      <c r="J977" s="413"/>
      <c r="K977" s="413"/>
      <c r="L977" s="413"/>
      <c r="M977" s="413"/>
      <c r="N977" s="413"/>
      <c r="O977" s="413"/>
      <c r="P977" s="413"/>
      <c r="Q977" s="413"/>
      <c r="R977" s="413"/>
      <c r="S977" s="413"/>
      <c r="T977" s="413"/>
      <c r="U977" s="413"/>
      <c r="V977" s="413"/>
      <c r="W977" s="413"/>
      <c r="X977" s="413"/>
      <c r="Y977" s="413"/>
      <c r="Z977" s="413"/>
    </row>
    <row r="978">
      <c r="A978" s="413"/>
      <c r="B978" s="413"/>
      <c r="C978" s="413"/>
      <c r="D978" s="413"/>
      <c r="E978" s="413"/>
      <c r="F978" s="413"/>
      <c r="G978" s="413"/>
      <c r="H978" s="413"/>
      <c r="I978" s="413"/>
      <c r="J978" s="413"/>
      <c r="K978" s="413"/>
      <c r="L978" s="413"/>
      <c r="M978" s="413"/>
      <c r="N978" s="413"/>
      <c r="O978" s="413"/>
      <c r="P978" s="413"/>
      <c r="Q978" s="413"/>
      <c r="R978" s="413"/>
      <c r="S978" s="413"/>
      <c r="T978" s="413"/>
      <c r="U978" s="413"/>
      <c r="V978" s="413"/>
      <c r="W978" s="413"/>
      <c r="X978" s="413"/>
      <c r="Y978" s="413"/>
      <c r="Z978" s="413"/>
    </row>
    <row r="979">
      <c r="A979" s="413"/>
      <c r="B979" s="413"/>
      <c r="C979" s="413"/>
      <c r="D979" s="413"/>
      <c r="E979" s="413"/>
      <c r="F979" s="413"/>
      <c r="G979" s="413"/>
      <c r="H979" s="413"/>
      <c r="I979" s="413"/>
      <c r="J979" s="413"/>
      <c r="K979" s="413"/>
      <c r="L979" s="413"/>
      <c r="M979" s="413"/>
      <c r="N979" s="413"/>
      <c r="O979" s="413"/>
      <c r="P979" s="413"/>
      <c r="Q979" s="413"/>
      <c r="R979" s="413"/>
      <c r="S979" s="413"/>
      <c r="T979" s="413"/>
      <c r="U979" s="413"/>
      <c r="V979" s="413"/>
      <c r="W979" s="413"/>
      <c r="X979" s="413"/>
      <c r="Y979" s="413"/>
      <c r="Z979" s="413"/>
    </row>
    <row r="980">
      <c r="A980" s="413"/>
      <c r="B980" s="413"/>
      <c r="C980" s="413"/>
      <c r="D980" s="413"/>
      <c r="E980" s="413"/>
      <c r="F980" s="413"/>
      <c r="G980" s="413"/>
      <c r="H980" s="413"/>
      <c r="I980" s="413"/>
      <c r="J980" s="413"/>
      <c r="K980" s="413"/>
      <c r="L980" s="413"/>
      <c r="M980" s="413"/>
      <c r="N980" s="413"/>
      <c r="O980" s="413"/>
      <c r="P980" s="413"/>
      <c r="Q980" s="413"/>
      <c r="R980" s="413"/>
      <c r="S980" s="413"/>
      <c r="T980" s="413"/>
      <c r="U980" s="413"/>
      <c r="V980" s="413"/>
      <c r="W980" s="413"/>
      <c r="X980" s="413"/>
      <c r="Y980" s="413"/>
      <c r="Z980" s="413"/>
    </row>
    <row r="981">
      <c r="A981" s="413"/>
      <c r="B981" s="413"/>
      <c r="C981" s="413"/>
      <c r="D981" s="413"/>
      <c r="E981" s="413"/>
      <c r="F981" s="413"/>
      <c r="G981" s="413"/>
      <c r="H981" s="413"/>
      <c r="I981" s="413"/>
      <c r="J981" s="413"/>
      <c r="K981" s="413"/>
      <c r="L981" s="413"/>
      <c r="M981" s="413"/>
      <c r="N981" s="413"/>
      <c r="O981" s="413"/>
      <c r="P981" s="413"/>
      <c r="Q981" s="413"/>
      <c r="R981" s="413"/>
      <c r="S981" s="413"/>
      <c r="T981" s="413"/>
      <c r="U981" s="413"/>
      <c r="V981" s="413"/>
      <c r="W981" s="413"/>
      <c r="X981" s="413"/>
      <c r="Y981" s="413"/>
      <c r="Z981" s="413"/>
    </row>
    <row r="982">
      <c r="A982" s="413"/>
      <c r="B982" s="413"/>
      <c r="C982" s="413"/>
      <c r="D982" s="413"/>
      <c r="E982" s="413"/>
      <c r="F982" s="413"/>
      <c r="G982" s="413"/>
      <c r="H982" s="413"/>
      <c r="I982" s="413"/>
      <c r="J982" s="413"/>
      <c r="K982" s="413"/>
      <c r="L982" s="413"/>
      <c r="M982" s="413"/>
      <c r="N982" s="413"/>
      <c r="O982" s="413"/>
      <c r="P982" s="413"/>
      <c r="Q982" s="413"/>
      <c r="R982" s="413"/>
      <c r="S982" s="413"/>
      <c r="T982" s="413"/>
      <c r="U982" s="413"/>
      <c r="V982" s="413"/>
      <c r="W982" s="413"/>
      <c r="X982" s="413"/>
      <c r="Y982" s="413"/>
      <c r="Z982" s="413"/>
    </row>
    <row r="983">
      <c r="A983" s="413"/>
      <c r="B983" s="413"/>
      <c r="C983" s="413"/>
      <c r="D983" s="413"/>
      <c r="E983" s="413"/>
      <c r="F983" s="413"/>
      <c r="G983" s="413"/>
      <c r="H983" s="413"/>
      <c r="I983" s="413"/>
      <c r="J983" s="413"/>
      <c r="K983" s="413"/>
      <c r="L983" s="413"/>
      <c r="M983" s="413"/>
      <c r="N983" s="413"/>
      <c r="O983" s="413"/>
      <c r="P983" s="413"/>
      <c r="Q983" s="413"/>
      <c r="R983" s="413"/>
      <c r="S983" s="413"/>
      <c r="T983" s="413"/>
      <c r="U983" s="413"/>
      <c r="V983" s="413"/>
      <c r="W983" s="413"/>
      <c r="X983" s="413"/>
      <c r="Y983" s="413"/>
      <c r="Z983" s="413"/>
    </row>
    <row r="984">
      <c r="A984" s="413"/>
      <c r="B984" s="413"/>
      <c r="C984" s="413"/>
      <c r="D984" s="413"/>
      <c r="E984" s="413"/>
      <c r="F984" s="413"/>
      <c r="G984" s="413"/>
      <c r="H984" s="413"/>
      <c r="I984" s="413"/>
      <c r="J984" s="413"/>
      <c r="K984" s="413"/>
      <c r="L984" s="413"/>
      <c r="M984" s="413"/>
      <c r="N984" s="413"/>
      <c r="O984" s="413"/>
      <c r="P984" s="413"/>
      <c r="Q984" s="413"/>
      <c r="R984" s="413"/>
      <c r="S984" s="413"/>
      <c r="T984" s="413"/>
      <c r="U984" s="413"/>
      <c r="V984" s="413"/>
      <c r="W984" s="413"/>
      <c r="X984" s="413"/>
      <c r="Y984" s="413"/>
      <c r="Z984" s="413"/>
    </row>
    <row r="985">
      <c r="A985" s="413"/>
      <c r="B985" s="413"/>
      <c r="C985" s="413"/>
      <c r="D985" s="413"/>
      <c r="E985" s="413"/>
      <c r="F985" s="413"/>
      <c r="G985" s="413"/>
      <c r="H985" s="413"/>
      <c r="I985" s="413"/>
      <c r="J985" s="413"/>
      <c r="K985" s="413"/>
      <c r="L985" s="413"/>
      <c r="M985" s="413"/>
      <c r="N985" s="413"/>
      <c r="O985" s="413"/>
      <c r="P985" s="413"/>
      <c r="Q985" s="413"/>
      <c r="R985" s="413"/>
      <c r="S985" s="413"/>
      <c r="T985" s="413"/>
      <c r="U985" s="413"/>
      <c r="V985" s="413"/>
      <c r="W985" s="413"/>
      <c r="X985" s="413"/>
      <c r="Y985" s="413"/>
      <c r="Z985" s="413"/>
    </row>
    <row r="986">
      <c r="A986" s="413"/>
      <c r="B986" s="413"/>
      <c r="C986" s="413"/>
      <c r="D986" s="413"/>
      <c r="E986" s="413"/>
      <c r="F986" s="413"/>
      <c r="G986" s="413"/>
      <c r="H986" s="413"/>
      <c r="I986" s="413"/>
      <c r="J986" s="413"/>
      <c r="K986" s="413"/>
      <c r="L986" s="413"/>
      <c r="M986" s="413"/>
      <c r="N986" s="413"/>
      <c r="O986" s="413"/>
      <c r="P986" s="413"/>
      <c r="Q986" s="413"/>
      <c r="R986" s="413"/>
      <c r="S986" s="413"/>
      <c r="T986" s="413"/>
      <c r="U986" s="413"/>
      <c r="V986" s="413"/>
      <c r="W986" s="413"/>
      <c r="X986" s="413"/>
      <c r="Y986" s="413"/>
      <c r="Z986" s="413"/>
    </row>
    <row r="987">
      <c r="A987" s="413"/>
      <c r="B987" s="413"/>
      <c r="C987" s="413"/>
      <c r="D987" s="413"/>
      <c r="E987" s="413"/>
      <c r="F987" s="413"/>
      <c r="G987" s="413"/>
      <c r="H987" s="413"/>
      <c r="I987" s="413"/>
      <c r="J987" s="413"/>
      <c r="K987" s="413"/>
      <c r="L987" s="413"/>
      <c r="M987" s="413"/>
      <c r="N987" s="413"/>
      <c r="O987" s="413"/>
      <c r="P987" s="413"/>
      <c r="Q987" s="413"/>
      <c r="R987" s="413"/>
      <c r="S987" s="413"/>
      <c r="T987" s="413"/>
      <c r="U987" s="413"/>
      <c r="V987" s="413"/>
      <c r="W987" s="413"/>
      <c r="X987" s="413"/>
      <c r="Y987" s="413"/>
      <c r="Z987" s="413"/>
    </row>
    <row r="988">
      <c r="A988" s="413"/>
      <c r="B988" s="413"/>
      <c r="C988" s="413"/>
      <c r="D988" s="413"/>
      <c r="E988" s="413"/>
      <c r="F988" s="413"/>
      <c r="G988" s="413"/>
      <c r="H988" s="413"/>
      <c r="I988" s="413"/>
      <c r="J988" s="413"/>
      <c r="K988" s="413"/>
      <c r="L988" s="413"/>
      <c r="M988" s="413"/>
      <c r="N988" s="413"/>
      <c r="O988" s="413"/>
      <c r="P988" s="413"/>
      <c r="Q988" s="413"/>
      <c r="R988" s="413"/>
      <c r="S988" s="413"/>
      <c r="T988" s="413"/>
      <c r="U988" s="413"/>
      <c r="V988" s="413"/>
      <c r="W988" s="413"/>
      <c r="X988" s="413"/>
      <c r="Y988" s="413"/>
      <c r="Z988" s="413"/>
    </row>
    <row r="989">
      <c r="A989" s="413"/>
      <c r="B989" s="413"/>
      <c r="C989" s="413"/>
      <c r="D989" s="413"/>
      <c r="E989" s="413"/>
      <c r="F989" s="413"/>
      <c r="G989" s="413"/>
      <c r="H989" s="413"/>
      <c r="I989" s="413"/>
      <c r="J989" s="413"/>
      <c r="K989" s="413"/>
      <c r="L989" s="413"/>
      <c r="M989" s="413"/>
      <c r="N989" s="413"/>
      <c r="O989" s="413"/>
      <c r="P989" s="413"/>
      <c r="Q989" s="413"/>
      <c r="R989" s="413"/>
      <c r="S989" s="413"/>
      <c r="T989" s="413"/>
      <c r="U989" s="413"/>
      <c r="V989" s="413"/>
      <c r="W989" s="413"/>
      <c r="X989" s="413"/>
      <c r="Y989" s="413"/>
      <c r="Z989" s="413"/>
    </row>
    <row r="990">
      <c r="A990" s="413"/>
      <c r="B990" s="413"/>
      <c r="C990" s="413"/>
      <c r="D990" s="413"/>
      <c r="E990" s="413"/>
      <c r="F990" s="413"/>
      <c r="G990" s="413"/>
      <c r="H990" s="413"/>
      <c r="I990" s="413"/>
      <c r="J990" s="413"/>
      <c r="K990" s="413"/>
      <c r="L990" s="413"/>
      <c r="M990" s="413"/>
      <c r="N990" s="413"/>
      <c r="O990" s="413"/>
      <c r="P990" s="413"/>
      <c r="Q990" s="413"/>
      <c r="R990" s="413"/>
      <c r="S990" s="413"/>
      <c r="T990" s="413"/>
      <c r="U990" s="413"/>
      <c r="V990" s="413"/>
      <c r="W990" s="413"/>
      <c r="X990" s="413"/>
      <c r="Y990" s="413"/>
      <c r="Z990" s="413"/>
    </row>
    <row r="991">
      <c r="A991" s="413"/>
      <c r="B991" s="413"/>
      <c r="C991" s="413"/>
      <c r="D991" s="413"/>
      <c r="E991" s="413"/>
      <c r="F991" s="413"/>
      <c r="G991" s="413"/>
      <c r="H991" s="413"/>
      <c r="I991" s="413"/>
      <c r="J991" s="413"/>
      <c r="K991" s="413"/>
      <c r="L991" s="413"/>
      <c r="M991" s="413"/>
      <c r="N991" s="413"/>
      <c r="O991" s="413"/>
      <c r="P991" s="413"/>
      <c r="Q991" s="413"/>
      <c r="R991" s="413"/>
      <c r="S991" s="413"/>
      <c r="T991" s="413"/>
      <c r="U991" s="413"/>
      <c r="V991" s="413"/>
      <c r="W991" s="413"/>
      <c r="X991" s="413"/>
      <c r="Y991" s="413"/>
      <c r="Z991" s="413"/>
    </row>
    <row r="992">
      <c r="A992" s="413"/>
      <c r="B992" s="413"/>
      <c r="C992" s="413"/>
      <c r="D992" s="413"/>
      <c r="E992" s="413"/>
      <c r="F992" s="413"/>
      <c r="G992" s="413"/>
      <c r="H992" s="413"/>
      <c r="I992" s="413"/>
      <c r="J992" s="413"/>
      <c r="K992" s="413"/>
      <c r="L992" s="413"/>
      <c r="M992" s="413"/>
      <c r="N992" s="413"/>
      <c r="O992" s="413"/>
      <c r="P992" s="413"/>
      <c r="Q992" s="413"/>
      <c r="R992" s="413"/>
      <c r="S992" s="413"/>
      <c r="T992" s="413"/>
      <c r="U992" s="413"/>
      <c r="V992" s="413"/>
      <c r="W992" s="413"/>
      <c r="X992" s="413"/>
      <c r="Y992" s="413"/>
      <c r="Z992" s="413"/>
    </row>
    <row r="993">
      <c r="A993" s="413"/>
      <c r="B993" s="413"/>
      <c r="C993" s="413"/>
      <c r="D993" s="413"/>
      <c r="E993" s="413"/>
      <c r="F993" s="413"/>
      <c r="G993" s="413"/>
      <c r="H993" s="413"/>
      <c r="I993" s="413"/>
      <c r="J993" s="413"/>
      <c r="K993" s="413"/>
      <c r="L993" s="413"/>
      <c r="M993" s="413"/>
      <c r="N993" s="413"/>
      <c r="O993" s="413"/>
      <c r="P993" s="413"/>
      <c r="Q993" s="413"/>
      <c r="R993" s="413"/>
      <c r="S993" s="413"/>
      <c r="T993" s="413"/>
      <c r="U993" s="413"/>
      <c r="V993" s="413"/>
      <c r="W993" s="413"/>
      <c r="X993" s="413"/>
      <c r="Y993" s="413"/>
      <c r="Z993" s="413"/>
    </row>
    <row r="994">
      <c r="A994" s="413"/>
      <c r="B994" s="413"/>
      <c r="C994" s="413"/>
      <c r="D994" s="413"/>
      <c r="E994" s="413"/>
      <c r="F994" s="413"/>
      <c r="G994" s="413"/>
      <c r="H994" s="413"/>
      <c r="I994" s="413"/>
      <c r="J994" s="413"/>
      <c r="K994" s="413"/>
      <c r="L994" s="413"/>
      <c r="M994" s="413"/>
      <c r="N994" s="413"/>
      <c r="O994" s="413"/>
      <c r="P994" s="413"/>
      <c r="Q994" s="413"/>
      <c r="R994" s="413"/>
      <c r="S994" s="413"/>
      <c r="T994" s="413"/>
      <c r="U994" s="413"/>
      <c r="V994" s="413"/>
      <c r="W994" s="413"/>
      <c r="X994" s="413"/>
      <c r="Y994" s="413"/>
      <c r="Z994" s="413"/>
    </row>
    <row r="995">
      <c r="A995" s="413"/>
      <c r="B995" s="413"/>
      <c r="C995" s="413"/>
      <c r="D995" s="413"/>
      <c r="E995" s="413"/>
      <c r="F995" s="413"/>
      <c r="G995" s="413"/>
      <c r="H995" s="413"/>
      <c r="I995" s="413"/>
      <c r="J995" s="413"/>
      <c r="K995" s="413"/>
      <c r="L995" s="413"/>
      <c r="M995" s="413"/>
      <c r="N995" s="413"/>
      <c r="O995" s="413"/>
      <c r="P995" s="413"/>
      <c r="Q995" s="413"/>
      <c r="R995" s="413"/>
      <c r="S995" s="413"/>
      <c r="T995" s="413"/>
      <c r="U995" s="413"/>
      <c r="V995" s="413"/>
      <c r="W995" s="413"/>
      <c r="X995" s="413"/>
      <c r="Y995" s="413"/>
      <c r="Z995" s="413"/>
    </row>
    <row r="996">
      <c r="A996" s="413"/>
      <c r="B996" s="413"/>
      <c r="C996" s="413"/>
      <c r="D996" s="413"/>
      <c r="E996" s="413"/>
      <c r="F996" s="413"/>
      <c r="G996" s="413"/>
      <c r="H996" s="413"/>
      <c r="I996" s="413"/>
      <c r="J996" s="413"/>
      <c r="K996" s="413"/>
      <c r="L996" s="413"/>
      <c r="M996" s="413"/>
      <c r="N996" s="413"/>
      <c r="O996" s="413"/>
      <c r="P996" s="413"/>
      <c r="Q996" s="413"/>
      <c r="R996" s="413"/>
      <c r="S996" s="413"/>
      <c r="T996" s="413"/>
      <c r="U996" s="413"/>
      <c r="V996" s="413"/>
      <c r="W996" s="413"/>
      <c r="X996" s="413"/>
      <c r="Y996" s="413"/>
      <c r="Z996" s="413"/>
    </row>
    <row r="997">
      <c r="A997" s="413"/>
      <c r="B997" s="413"/>
      <c r="C997" s="413"/>
      <c r="D997" s="413"/>
      <c r="E997" s="413"/>
      <c r="F997" s="413"/>
      <c r="G997" s="413"/>
      <c r="H997" s="413"/>
      <c r="I997" s="413"/>
      <c r="J997" s="413"/>
      <c r="K997" s="413"/>
      <c r="L997" s="413"/>
      <c r="M997" s="413"/>
      <c r="N997" s="413"/>
      <c r="O997" s="413"/>
      <c r="P997" s="413"/>
      <c r="Q997" s="413"/>
      <c r="R997" s="413"/>
      <c r="S997" s="413"/>
      <c r="T997" s="413"/>
      <c r="U997" s="413"/>
      <c r="V997" s="413"/>
      <c r="W997" s="413"/>
      <c r="X997" s="413"/>
      <c r="Y997" s="413"/>
      <c r="Z997" s="413"/>
    </row>
    <row r="998">
      <c r="A998" s="413"/>
      <c r="B998" s="413"/>
      <c r="C998" s="413"/>
      <c r="D998" s="413"/>
      <c r="E998" s="413"/>
      <c r="F998" s="413"/>
      <c r="G998" s="413"/>
      <c r="H998" s="413"/>
      <c r="I998" s="413"/>
      <c r="J998" s="413"/>
      <c r="K998" s="413"/>
      <c r="L998" s="413"/>
      <c r="M998" s="413"/>
      <c r="N998" s="413"/>
      <c r="O998" s="413"/>
      <c r="P998" s="413"/>
      <c r="Q998" s="413"/>
      <c r="R998" s="413"/>
      <c r="S998" s="413"/>
      <c r="T998" s="413"/>
      <c r="U998" s="413"/>
      <c r="V998" s="413"/>
      <c r="W998" s="413"/>
      <c r="X998" s="413"/>
      <c r="Y998" s="413"/>
      <c r="Z998" s="413"/>
    </row>
    <row r="999">
      <c r="A999" s="413"/>
      <c r="B999" s="413"/>
      <c r="C999" s="413"/>
      <c r="D999" s="413"/>
      <c r="E999" s="413"/>
      <c r="F999" s="413"/>
      <c r="G999" s="413"/>
      <c r="H999" s="413"/>
      <c r="I999" s="413"/>
      <c r="J999" s="413"/>
      <c r="K999" s="413"/>
      <c r="L999" s="413"/>
      <c r="M999" s="413"/>
      <c r="N999" s="413"/>
      <c r="O999" s="413"/>
      <c r="P999" s="413"/>
      <c r="Q999" s="413"/>
      <c r="R999" s="413"/>
      <c r="S999" s="413"/>
      <c r="T999" s="413"/>
      <c r="U999" s="413"/>
      <c r="V999" s="413"/>
      <c r="W999" s="413"/>
      <c r="X999" s="413"/>
      <c r="Y999" s="413"/>
      <c r="Z999" s="413"/>
    </row>
  </sheetData>
  <printOptions horizontalCentered="1"/>
  <pageMargins bottom="0.5" footer="0.0" header="0.0" left="0.75" right="0.75" top="0.5"/>
  <pageSetup fitToHeight="0" orientation="portrait" pageOrder="overThenDown"/>
  <drawing r:id="rId1"/>
</worksheet>
</file>